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mineduca-my.sharepoint.com/personal/jose_burgos_mineduc_cl/Documents/Solicitudes de info/FSR/Reajuste 2026/AE/VTF/"/>
    </mc:Choice>
  </mc:AlternateContent>
  <xr:revisionPtr revIDLastSave="173" documentId="13_ncr:1_{6E5470DF-582E-4FED-8A0B-D5C946E33B67}" xr6:coauthVersionLast="47" xr6:coauthVersionMax="47" xr10:uidLastSave="{C85F2887-3627-48AD-8605-ED4B70AEB3D8}"/>
  <bookViews>
    <workbookView xWindow="-120" yWindow="-120" windowWidth="20730" windowHeight="11160" tabRatio="884" activeTab="1" xr2:uid="{A2DAC922-BE7A-48B4-B18F-C68FABB03024}"/>
  </bookViews>
  <sheets>
    <sheet name="LEER - Instrucciones" sheetId="16" r:id="rId1"/>
    <sheet name="Instructivo - Convertir a PDF" sheetId="21" r:id="rId2"/>
    <sheet name="Nómina" sheetId="4" r:id="rId3"/>
    <sheet name="Oficio Conductor" sheetId="26" r:id="rId4"/>
    <sheet name="Ficha Solicitud Recursos" sheetId="1" r:id="rId5"/>
    <sheet name="Certificado Rem. Promedio" sheetId="7" r:id="rId6"/>
    <sheet name="Cert. Rem. Promedio Fallecido" sheetId="24" r:id="rId7"/>
    <sheet name="Carta de Desistimiento" sheetId="9" r:id="rId8"/>
    <sheet name="Carta de Renuncia" sheetId="8" r:id="rId9"/>
    <sheet name="IPC EMPALMADO" sheetId="25" state="hidden" r:id="rId10"/>
    <sheet name="Carta de Solicitud de Anticipo" sheetId="23" r:id="rId11"/>
    <sheet name="Carpeta para Ministerio" sheetId="18" r:id="rId12"/>
    <sheet name="Tablas" sheetId="5" state="hidden" r:id="rId13"/>
    <sheet name="BD" sheetId="19" state="hidden" r:id="rId14"/>
    <sheet name="Tabla Bonificación Antiguedad" sheetId="2" state="hidden" r:id="rId15"/>
    <sheet name="Tabla en UF" sheetId="3" state="hidden" r:id="rId16"/>
  </sheets>
  <definedNames>
    <definedName name="_xlnm._FilterDatabase" localSheetId="4" hidden="1">'Ficha Solicitud Recursos'!#REF!</definedName>
    <definedName name="_xlnm._FilterDatabase" localSheetId="2" hidden="1">Nómina!$A$4:$J$4</definedName>
    <definedName name="_xlnm._FilterDatabase" localSheetId="12" hidden="1">Tablas!$U$2:$AD$2</definedName>
    <definedName name="AcuerdoConcejo">Tablas!$A$2:$A$3</definedName>
    <definedName name="AdmDel">Tablas!$R1:$R9997</definedName>
    <definedName name="AdmProv">Tablas!$S$3:$S$5</definedName>
    <definedName name="AÑO_CUPOS">Tablas!$B$18</definedName>
    <definedName name="AÑO_REX">Tablas!$B$17</definedName>
    <definedName name="_xlnm.Print_Area" localSheetId="11">'Carpeta para Ministerio'!$A$1:$P$137</definedName>
    <definedName name="_xlnm.Print_Area" localSheetId="7">'Carta de Desistimiento'!$A$1:$L$47</definedName>
    <definedName name="_xlnm.Print_Area" localSheetId="8">'Carta de Renuncia'!$A$1:$L$62</definedName>
    <definedName name="_xlnm.Print_Area" localSheetId="10">'Carta de Solicitud de Anticipo'!$A$1:$L$39</definedName>
    <definedName name="_xlnm.Print_Area" localSheetId="6">'Cert. Rem. Promedio Fallecido'!$A$1:$H$52</definedName>
    <definedName name="_xlnm.Print_Area" localSheetId="5">'Certificado Rem. Promedio'!$A$1:$H$52</definedName>
    <definedName name="_xlnm.Print_Area" localSheetId="4">'Ficha Solicitud Recursos'!$A$2:$Z$86</definedName>
    <definedName name="_xlnm.Print_Area" localSheetId="1">'Instructivo - Convertir a PDF'!$A:$N</definedName>
    <definedName name="_xlnm.Print_Area" localSheetId="0">'LEER - Instrucciones'!$A$1:$O$73</definedName>
    <definedName name="_xlnm.Print_Area" localSheetId="3">'Oficio Conductor'!$A$2:$I$66</definedName>
    <definedName name="BD_Ppto_2015.accdb_3" localSheetId="12" hidden="1">Tablas!$D$2:$M$411</definedName>
    <definedName name="CARGO">Tablas!$A$10:$A$21</definedName>
    <definedName name="Corp">Tablas!$Q1:$Q9997</definedName>
    <definedName name="DAEM">Tablas!$O1:$O9997</definedName>
    <definedName name="FECHA_REX">Tablas!$B$19</definedName>
    <definedName name="Horas_de_contrato">Tablas!$AN$13:$AN$49</definedName>
    <definedName name="N°_de_años">Tablas!$AP$13:$AP$39</definedName>
    <definedName name="N°_de_meses">Tablas!$AO$13:$AO$23</definedName>
    <definedName name="Nomina" localSheetId="13">#REF!</definedName>
    <definedName name="Nomina">Tablas!$AH:$AI</definedName>
    <definedName name="RBD" localSheetId="13">#REF!</definedName>
    <definedName name="RBD">Tablas!$U:$AD</definedName>
    <definedName name="REX">Tablas!$B$16</definedName>
    <definedName name="RUT" localSheetId="13">#REF!</definedName>
    <definedName name="RUT">Tablas!$AH:$AH</definedName>
    <definedName name="SLE">Tablas!$P$3:$P$1000</definedName>
    <definedName name="TipoAdmin" localSheetId="13">#REF!</definedName>
    <definedName name="TipoAdmin">Tablas!$A$2:$A$6</definedName>
    <definedName name="TipoAdminAnticipo">Tablas!$A$11:$A$14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2" i="25" l="1"/>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5" i="1" l="1"/>
  <c r="B3" i="7"/>
  <c r="B3" i="24"/>
  <c r="G12" i="7"/>
  <c r="M27" i="1"/>
  <c r="Q20" i="1" a="1"/>
  <c r="Q20" i="1" s="1"/>
  <c r="H11" i="26"/>
  <c r="A1" i="4"/>
  <c r="A1" i="16"/>
  <c r="B17" i="23"/>
  <c r="B4" i="23"/>
  <c r="G36" i="23" l="1"/>
  <c r="E28" i="24"/>
  <c r="I27" i="24"/>
  <c r="E27" i="24" s="1"/>
  <c r="E113" i="25" l="1"/>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F25" i="7"/>
  <c r="G25" i="7" s="1"/>
  <c r="F15" i="7"/>
  <c r="G15" i="7" s="1"/>
  <c r="F16" i="7"/>
  <c r="G16" i="7" s="1"/>
  <c r="F17" i="7"/>
  <c r="G17" i="7" s="1"/>
  <c r="F18" i="7"/>
  <c r="G18" i="7" s="1"/>
  <c r="F19" i="7"/>
  <c r="G19" i="7" s="1"/>
  <c r="F20" i="7"/>
  <c r="G20" i="7" s="1"/>
  <c r="F21" i="7"/>
  <c r="G21" i="7" s="1"/>
  <c r="F22" i="7"/>
  <c r="G22" i="7" s="1"/>
  <c r="F23" i="7"/>
  <c r="G23" i="7" s="1"/>
  <c r="F24" i="7"/>
  <c r="G24" i="7" s="1"/>
  <c r="F14" i="7"/>
  <c r="G14" i="7" s="1"/>
  <c r="G30" i="7" l="1"/>
  <c r="G347" i="5"/>
  <c r="C50" i="24" l="1"/>
  <c r="C48" i="24"/>
  <c r="D46" i="24"/>
  <c r="J27" i="24"/>
  <c r="I25" i="24"/>
  <c r="G12" i="24"/>
  <c r="C9" i="24"/>
  <c r="E25" i="24" l="1"/>
  <c r="F25" i="24" s="1"/>
  <c r="G25" i="24" s="1"/>
  <c r="B25" i="24"/>
  <c r="J25" i="24" s="1"/>
  <c r="C25" i="24"/>
  <c r="I24" i="24"/>
  <c r="B24" i="24" l="1"/>
  <c r="E24" i="24"/>
  <c r="F24" i="24" s="1"/>
  <c r="G24" i="24" s="1"/>
  <c r="C24" i="24"/>
  <c r="I23" i="24"/>
  <c r="B23" i="24" l="1"/>
  <c r="E23" i="24"/>
  <c r="F23" i="24" s="1"/>
  <c r="G23" i="24" s="1"/>
  <c r="J24" i="24"/>
  <c r="C23" i="24"/>
  <c r="I22" i="24"/>
  <c r="E22" i="24" l="1"/>
  <c r="F22" i="24" s="1"/>
  <c r="G22" i="24" s="1"/>
  <c r="B22" i="24"/>
  <c r="J23" i="24"/>
  <c r="I21" i="24"/>
  <c r="C22" i="24"/>
  <c r="B21" i="24" l="1"/>
  <c r="E21" i="24"/>
  <c r="F21" i="24" s="1"/>
  <c r="G21" i="24" s="1"/>
  <c r="J22" i="24"/>
  <c r="C21" i="24"/>
  <c r="I20" i="24"/>
  <c r="E20" i="24" l="1"/>
  <c r="F20" i="24" s="1"/>
  <c r="G20" i="24" s="1"/>
  <c r="B20" i="24"/>
  <c r="J21" i="24"/>
  <c r="I19" i="24"/>
  <c r="C20" i="24"/>
  <c r="B19" i="24" l="1"/>
  <c r="J19" i="24" s="1"/>
  <c r="E19" i="24"/>
  <c r="F19" i="24" s="1"/>
  <c r="G19" i="24" s="1"/>
  <c r="J20" i="24"/>
  <c r="I18" i="24"/>
  <c r="C19" i="24"/>
  <c r="B18" i="24" l="1"/>
  <c r="E18" i="24"/>
  <c r="F18" i="24" s="1"/>
  <c r="G18" i="24" s="1"/>
  <c r="C18" i="24"/>
  <c r="I17" i="24"/>
  <c r="B17" i="24" l="1"/>
  <c r="E17" i="24"/>
  <c r="F17" i="24" s="1"/>
  <c r="G17" i="24" s="1"/>
  <c r="J18" i="24"/>
  <c r="I16" i="24"/>
  <c r="C17" i="24"/>
  <c r="E16" i="24" l="1"/>
  <c r="F16" i="24" s="1"/>
  <c r="G16" i="24" s="1"/>
  <c r="B16" i="24"/>
  <c r="J17" i="24"/>
  <c r="C16" i="24"/>
  <c r="I15" i="24"/>
  <c r="E15" i="24" l="1"/>
  <c r="F15" i="24" s="1"/>
  <c r="G15" i="24" s="1"/>
  <c r="B15" i="24"/>
  <c r="J16" i="24"/>
  <c r="I14" i="24"/>
  <c r="C15" i="24"/>
  <c r="E14" i="24" l="1"/>
  <c r="F14" i="24" s="1"/>
  <c r="G14" i="24" s="1"/>
  <c r="B14" i="24"/>
  <c r="J15" i="24"/>
  <c r="C14" i="24"/>
  <c r="J14" i="24" l="1"/>
  <c r="G30" i="24"/>
  <c r="B36" i="24" s="1"/>
  <c r="L27" i="1"/>
  <c r="G38" i="23" l="1"/>
  <c r="B10" i="23"/>
  <c r="K1" i="23"/>
  <c r="H28" i="1"/>
  <c r="I28" i="1"/>
  <c r="J28" i="1"/>
  <c r="K28" i="1"/>
  <c r="L28" i="1"/>
  <c r="M28" i="1"/>
  <c r="H29" i="1"/>
  <c r="I29" i="1"/>
  <c r="J29" i="1"/>
  <c r="K29" i="1"/>
  <c r="L29" i="1"/>
  <c r="M29" i="1"/>
  <c r="H30" i="1"/>
  <c r="I30" i="1"/>
  <c r="J30" i="1"/>
  <c r="K30" i="1"/>
  <c r="L30" i="1"/>
  <c r="M30" i="1"/>
  <c r="H31" i="1"/>
  <c r="I31" i="1"/>
  <c r="J31" i="1"/>
  <c r="K31" i="1"/>
  <c r="L31" i="1"/>
  <c r="M31" i="1"/>
  <c r="H32" i="1"/>
  <c r="I32" i="1"/>
  <c r="J32" i="1"/>
  <c r="K32" i="1"/>
  <c r="L32" i="1"/>
  <c r="M32" i="1"/>
  <c r="H33" i="1"/>
  <c r="I33" i="1"/>
  <c r="J33" i="1"/>
  <c r="K33" i="1"/>
  <c r="L33" i="1"/>
  <c r="M33" i="1"/>
  <c r="H34" i="1"/>
  <c r="I34" i="1"/>
  <c r="J34" i="1"/>
  <c r="K34" i="1"/>
  <c r="L34" i="1"/>
  <c r="M34" i="1"/>
  <c r="H35" i="1"/>
  <c r="I35" i="1"/>
  <c r="J35" i="1"/>
  <c r="K35" i="1"/>
  <c r="L35" i="1"/>
  <c r="M35" i="1"/>
  <c r="H36" i="1"/>
  <c r="I36" i="1"/>
  <c r="J36" i="1"/>
  <c r="K36" i="1"/>
  <c r="L36" i="1"/>
  <c r="M36" i="1"/>
  <c r="H37" i="1"/>
  <c r="I37" i="1"/>
  <c r="J37" i="1"/>
  <c r="K37" i="1"/>
  <c r="L37" i="1"/>
  <c r="M37" i="1"/>
  <c r="H38" i="1"/>
  <c r="I38" i="1"/>
  <c r="J38" i="1"/>
  <c r="K38" i="1"/>
  <c r="L38" i="1"/>
  <c r="M38" i="1"/>
  <c r="H39" i="1"/>
  <c r="I39" i="1"/>
  <c r="J39" i="1"/>
  <c r="K39" i="1"/>
  <c r="L39" i="1"/>
  <c r="M39" i="1"/>
  <c r="H40" i="1"/>
  <c r="I40" i="1"/>
  <c r="J40" i="1"/>
  <c r="K40" i="1"/>
  <c r="L40" i="1"/>
  <c r="M40" i="1"/>
  <c r="H41" i="1"/>
  <c r="I41" i="1"/>
  <c r="J41" i="1"/>
  <c r="K41" i="1"/>
  <c r="L41" i="1"/>
  <c r="M41" i="1"/>
  <c r="H42" i="1"/>
  <c r="I42" i="1"/>
  <c r="J42" i="1"/>
  <c r="K42" i="1"/>
  <c r="L42" i="1"/>
  <c r="M42" i="1"/>
  <c r="H43" i="1"/>
  <c r="I43" i="1"/>
  <c r="J43" i="1"/>
  <c r="K43" i="1"/>
  <c r="L43" i="1"/>
  <c r="M43" i="1"/>
  <c r="H44" i="1"/>
  <c r="I44" i="1"/>
  <c r="J44" i="1"/>
  <c r="K44" i="1"/>
  <c r="L44" i="1"/>
  <c r="M44" i="1"/>
  <c r="H45" i="1"/>
  <c r="I45" i="1"/>
  <c r="J45" i="1"/>
  <c r="K45" i="1"/>
  <c r="L45" i="1"/>
  <c r="M45" i="1"/>
  <c r="H46" i="1"/>
  <c r="I46" i="1"/>
  <c r="J46" i="1"/>
  <c r="K46" i="1"/>
  <c r="L46" i="1"/>
  <c r="M46" i="1"/>
  <c r="H47" i="1"/>
  <c r="I47" i="1"/>
  <c r="J47" i="1"/>
  <c r="K47" i="1"/>
  <c r="L47" i="1"/>
  <c r="M47" i="1"/>
  <c r="H48" i="1"/>
  <c r="I48" i="1"/>
  <c r="J48" i="1"/>
  <c r="K48" i="1"/>
  <c r="L48" i="1"/>
  <c r="M48" i="1"/>
  <c r="H49" i="1"/>
  <c r="I49" i="1"/>
  <c r="J49" i="1"/>
  <c r="K49" i="1"/>
  <c r="L49" i="1"/>
  <c r="M49" i="1"/>
  <c r="H50" i="1"/>
  <c r="I50" i="1"/>
  <c r="J50" i="1"/>
  <c r="K50" i="1"/>
  <c r="L50" i="1"/>
  <c r="M50" i="1"/>
  <c r="H51" i="1"/>
  <c r="I51" i="1"/>
  <c r="J51" i="1"/>
  <c r="K51" i="1"/>
  <c r="L51" i="1"/>
  <c r="M51" i="1"/>
  <c r="H52" i="1"/>
  <c r="I52" i="1"/>
  <c r="J52" i="1"/>
  <c r="K52" i="1"/>
  <c r="L52" i="1"/>
  <c r="M52" i="1"/>
  <c r="H53" i="1"/>
  <c r="I53" i="1"/>
  <c r="J53" i="1"/>
  <c r="K53" i="1"/>
  <c r="L53" i="1"/>
  <c r="M53" i="1"/>
  <c r="H54" i="1"/>
  <c r="I54" i="1"/>
  <c r="J54" i="1"/>
  <c r="K54" i="1"/>
  <c r="L54" i="1"/>
  <c r="M54" i="1"/>
  <c r="H55" i="1"/>
  <c r="I55" i="1"/>
  <c r="J55" i="1"/>
  <c r="K55" i="1"/>
  <c r="L55" i="1"/>
  <c r="M55" i="1"/>
  <c r="H56" i="1"/>
  <c r="I56" i="1"/>
  <c r="J56" i="1"/>
  <c r="K56" i="1"/>
  <c r="L56" i="1"/>
  <c r="M56" i="1"/>
  <c r="H57" i="1"/>
  <c r="I57" i="1"/>
  <c r="J57" i="1"/>
  <c r="K57" i="1"/>
  <c r="L57" i="1"/>
  <c r="M57" i="1"/>
  <c r="H58" i="1"/>
  <c r="I58" i="1"/>
  <c r="J58" i="1"/>
  <c r="K58" i="1"/>
  <c r="L58" i="1"/>
  <c r="M58" i="1"/>
  <c r="H59" i="1"/>
  <c r="I59" i="1"/>
  <c r="J59" i="1"/>
  <c r="K59" i="1"/>
  <c r="L59" i="1"/>
  <c r="M59" i="1"/>
  <c r="H60" i="1"/>
  <c r="I60" i="1"/>
  <c r="J60" i="1"/>
  <c r="K60" i="1"/>
  <c r="L60" i="1"/>
  <c r="M60" i="1"/>
  <c r="H61" i="1"/>
  <c r="I61" i="1"/>
  <c r="J61" i="1"/>
  <c r="K61" i="1"/>
  <c r="L61" i="1"/>
  <c r="M61" i="1"/>
  <c r="H62" i="1"/>
  <c r="I62" i="1"/>
  <c r="J62" i="1"/>
  <c r="K62" i="1"/>
  <c r="L62" i="1"/>
  <c r="M62" i="1"/>
  <c r="H63" i="1"/>
  <c r="I63" i="1"/>
  <c r="J63" i="1"/>
  <c r="K63" i="1"/>
  <c r="L63" i="1"/>
  <c r="M63" i="1"/>
  <c r="H64" i="1"/>
  <c r="I64" i="1"/>
  <c r="J64" i="1"/>
  <c r="K64" i="1"/>
  <c r="L64" i="1"/>
  <c r="M64" i="1"/>
  <c r="H65" i="1"/>
  <c r="I65" i="1"/>
  <c r="J65" i="1"/>
  <c r="K65" i="1"/>
  <c r="L65" i="1"/>
  <c r="M65" i="1"/>
  <c r="H66" i="1"/>
  <c r="I66" i="1"/>
  <c r="J66" i="1"/>
  <c r="K66" i="1"/>
  <c r="L66" i="1"/>
  <c r="M66" i="1"/>
  <c r="H67" i="1"/>
  <c r="I67" i="1"/>
  <c r="J67" i="1"/>
  <c r="K67" i="1"/>
  <c r="L67" i="1"/>
  <c r="M67" i="1"/>
  <c r="H68" i="1"/>
  <c r="I68" i="1"/>
  <c r="J68" i="1"/>
  <c r="K68" i="1"/>
  <c r="L68" i="1"/>
  <c r="M68" i="1"/>
  <c r="H69" i="1"/>
  <c r="I69" i="1"/>
  <c r="J69" i="1"/>
  <c r="K69" i="1"/>
  <c r="L69" i="1"/>
  <c r="M69" i="1"/>
  <c r="H70" i="1"/>
  <c r="I70" i="1"/>
  <c r="J70" i="1"/>
  <c r="K70" i="1"/>
  <c r="L70" i="1"/>
  <c r="M70" i="1"/>
  <c r="H71" i="1"/>
  <c r="I71" i="1"/>
  <c r="J71" i="1"/>
  <c r="K71" i="1"/>
  <c r="L71" i="1"/>
  <c r="M71" i="1"/>
  <c r="H72" i="1"/>
  <c r="I72" i="1"/>
  <c r="J72" i="1"/>
  <c r="K72" i="1"/>
  <c r="L72" i="1"/>
  <c r="M72" i="1"/>
  <c r="H73" i="1"/>
  <c r="I73" i="1"/>
  <c r="J73" i="1"/>
  <c r="K73" i="1"/>
  <c r="L73" i="1"/>
  <c r="M73" i="1"/>
  <c r="H74" i="1"/>
  <c r="I74" i="1"/>
  <c r="J74" i="1"/>
  <c r="K74" i="1"/>
  <c r="L74" i="1"/>
  <c r="M74" i="1"/>
  <c r="H75" i="1"/>
  <c r="I75" i="1"/>
  <c r="J75" i="1"/>
  <c r="K75" i="1"/>
  <c r="L75" i="1"/>
  <c r="M75" i="1"/>
  <c r="H76" i="1"/>
  <c r="I76" i="1"/>
  <c r="J76" i="1"/>
  <c r="K76" i="1"/>
  <c r="L76" i="1"/>
  <c r="M76" i="1"/>
  <c r="H77" i="1"/>
  <c r="I77" i="1"/>
  <c r="J77" i="1"/>
  <c r="K77" i="1"/>
  <c r="L77" i="1"/>
  <c r="M77" i="1"/>
  <c r="H78" i="1"/>
  <c r="I78" i="1"/>
  <c r="J78" i="1"/>
  <c r="K78" i="1"/>
  <c r="L78" i="1"/>
  <c r="M78" i="1"/>
  <c r="H79" i="1"/>
  <c r="I79" i="1"/>
  <c r="J79" i="1"/>
  <c r="K79" i="1"/>
  <c r="L79" i="1"/>
  <c r="M79" i="1"/>
  <c r="H80" i="1"/>
  <c r="I80" i="1"/>
  <c r="J80" i="1"/>
  <c r="K80" i="1"/>
  <c r="L80" i="1"/>
  <c r="M80" i="1"/>
  <c r="H81" i="1"/>
  <c r="I81" i="1"/>
  <c r="J81" i="1"/>
  <c r="K81" i="1"/>
  <c r="L81" i="1"/>
  <c r="M81" i="1"/>
  <c r="H82" i="1"/>
  <c r="I82" i="1"/>
  <c r="J82" i="1"/>
  <c r="K82" i="1"/>
  <c r="L82" i="1"/>
  <c r="M82" i="1"/>
  <c r="H83" i="1"/>
  <c r="I83" i="1"/>
  <c r="J83" i="1"/>
  <c r="K83" i="1"/>
  <c r="L83" i="1"/>
  <c r="M83" i="1"/>
  <c r="H84" i="1"/>
  <c r="I84" i="1"/>
  <c r="J84" i="1"/>
  <c r="K84" i="1"/>
  <c r="L84" i="1"/>
  <c r="M84" i="1"/>
  <c r="H85" i="1"/>
  <c r="I85" i="1"/>
  <c r="J85" i="1"/>
  <c r="K85" i="1"/>
  <c r="L85" i="1"/>
  <c r="M85"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27" i="1"/>
  <c r="D27" i="1"/>
  <c r="K27" i="1"/>
  <c r="J27" i="1"/>
  <c r="I27" i="1"/>
  <c r="H27" i="1"/>
  <c r="G27" i="1"/>
  <c r="N64" i="1" l="1"/>
  <c r="X64" i="1" s="1"/>
  <c r="N68" i="1"/>
  <c r="S68" i="1" s="1"/>
  <c r="N29" i="1"/>
  <c r="S29" i="1" s="1"/>
  <c r="N69" i="1"/>
  <c r="X69" i="1" s="1"/>
  <c r="N56" i="1"/>
  <c r="X56" i="1" s="1"/>
  <c r="N67" i="1"/>
  <c r="X67" i="1" s="1"/>
  <c r="N65" i="1"/>
  <c r="X65" i="1" s="1"/>
  <c r="N84" i="1"/>
  <c r="S84" i="1" s="1"/>
  <c r="N80" i="1"/>
  <c r="S80" i="1" s="1"/>
  <c r="N81" i="1"/>
  <c r="S81" i="1" s="1"/>
  <c r="N35" i="1"/>
  <c r="N31" i="1"/>
  <c r="X31" i="1" s="1"/>
  <c r="N70" i="1"/>
  <c r="X70" i="1" s="1"/>
  <c r="N79" i="1"/>
  <c r="S79" i="1" s="1"/>
  <c r="N77" i="1"/>
  <c r="S77" i="1" s="1"/>
  <c r="N63" i="1"/>
  <c r="X63" i="1" s="1"/>
  <c r="N82" i="1"/>
  <c r="X82" i="1" s="1"/>
  <c r="N59" i="1"/>
  <c r="S59" i="1" s="1"/>
  <c r="N53" i="1"/>
  <c r="S53" i="1" s="1"/>
  <c r="N47" i="1"/>
  <c r="X47" i="1" s="1"/>
  <c r="N45" i="1"/>
  <c r="S45" i="1" s="1"/>
  <c r="N43" i="1"/>
  <c r="X43" i="1" s="1"/>
  <c r="N41" i="1"/>
  <c r="S41" i="1" s="1"/>
  <c r="N78" i="1"/>
  <c r="X78" i="1" s="1"/>
  <c r="N62" i="1"/>
  <c r="X62" i="1" s="1"/>
  <c r="N83" i="1"/>
  <c r="X83" i="1" s="1"/>
  <c r="N75" i="1"/>
  <c r="X75" i="1" s="1"/>
  <c r="N58" i="1"/>
  <c r="S58" i="1" s="1"/>
  <c r="N48" i="1"/>
  <c r="S48" i="1" s="1"/>
  <c r="N46" i="1"/>
  <c r="X46" i="1" s="1"/>
  <c r="N44" i="1"/>
  <c r="S44" i="1" s="1"/>
  <c r="N36" i="1"/>
  <c r="S36" i="1" s="1"/>
  <c r="N34" i="1"/>
  <c r="N32" i="1"/>
  <c r="S32" i="1" s="1"/>
  <c r="N30" i="1"/>
  <c r="S30" i="1" s="1"/>
  <c r="N28" i="1"/>
  <c r="S28" i="1" s="1"/>
  <c r="N61" i="1"/>
  <c r="S61" i="1" s="1"/>
  <c r="N55" i="1"/>
  <c r="X55" i="1" s="1"/>
  <c r="N57" i="1"/>
  <c r="S57" i="1" s="1"/>
  <c r="N51" i="1"/>
  <c r="X51" i="1" s="1"/>
  <c r="N42" i="1"/>
  <c r="S42" i="1" s="1"/>
  <c r="N40" i="1"/>
  <c r="S40" i="1" s="1"/>
  <c r="N49" i="1"/>
  <c r="X49" i="1" s="1"/>
  <c r="N38" i="1"/>
  <c r="S38" i="1" s="1"/>
  <c r="N76" i="1"/>
  <c r="S76" i="1" s="1"/>
  <c r="N71" i="1"/>
  <c r="X71" i="1" s="1"/>
  <c r="N60" i="1"/>
  <c r="S60" i="1" s="1"/>
  <c r="N39" i="1"/>
  <c r="X39" i="1" s="1"/>
  <c r="N66" i="1"/>
  <c r="S66" i="1" s="1"/>
  <c r="N85" i="1"/>
  <c r="S85" i="1" s="1"/>
  <c r="N74" i="1"/>
  <c r="X74" i="1" s="1"/>
  <c r="N37" i="1"/>
  <c r="N73" i="1"/>
  <c r="S73" i="1" s="1"/>
  <c r="N72" i="1"/>
  <c r="S72" i="1" s="1"/>
  <c r="N54" i="1"/>
  <c r="X54" i="1" s="1"/>
  <c r="N52" i="1"/>
  <c r="X52" i="1" s="1"/>
  <c r="N50" i="1"/>
  <c r="X50" i="1" s="1"/>
  <c r="N33" i="1"/>
  <c r="S33" i="1" s="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L7" i="1"/>
  <c r="U3" i="1"/>
  <c r="X34" i="1" l="1"/>
  <c r="X35" i="1"/>
  <c r="X37" i="1"/>
  <c r="X68" i="1"/>
  <c r="Y68" i="1" s="1"/>
  <c r="S64" i="1"/>
  <c r="Y64" i="1" s="1"/>
  <c r="S56" i="1"/>
  <c r="Y56" i="1" s="1"/>
  <c r="X77" i="1"/>
  <c r="Y77" i="1" s="1"/>
  <c r="S63" i="1"/>
  <c r="Y63" i="1" s="1"/>
  <c r="S82" i="1"/>
  <c r="Y82" i="1" s="1"/>
  <c r="X84" i="1"/>
  <c r="Y84" i="1" s="1"/>
  <c r="X29" i="1"/>
  <c r="Y29" i="1" s="1"/>
  <c r="X80" i="1"/>
  <c r="Y80" i="1" s="1"/>
  <c r="S65" i="1"/>
  <c r="Y65" i="1" s="1"/>
  <c r="X41" i="1"/>
  <c r="Y41" i="1" s="1"/>
  <c r="X32" i="1"/>
  <c r="Y32" i="1" s="1"/>
  <c r="X79" i="1"/>
  <c r="Y79" i="1" s="1"/>
  <c r="X45" i="1"/>
  <c r="Y45" i="1" s="1"/>
  <c r="X30" i="1"/>
  <c r="Y30" i="1" s="1"/>
  <c r="X28" i="1"/>
  <c r="Y28" i="1" s="1"/>
  <c r="S67" i="1"/>
  <c r="Y67" i="1" s="1"/>
  <c r="S69" i="1"/>
  <c r="Y69" i="1" s="1"/>
  <c r="S83" i="1"/>
  <c r="Y83" i="1" s="1"/>
  <c r="X48" i="1"/>
  <c r="Y48" i="1" s="1"/>
  <c r="S43" i="1"/>
  <c r="Y43" i="1" s="1"/>
  <c r="X61" i="1"/>
  <c r="Y61" i="1" s="1"/>
  <c r="X81" i="1"/>
  <c r="Y81" i="1" s="1"/>
  <c r="S35" i="1"/>
  <c r="Y35" i="1" s="1"/>
  <c r="X44" i="1"/>
  <c r="Y44" i="1" s="1"/>
  <c r="S31" i="1"/>
  <c r="Y31" i="1" s="1"/>
  <c r="X36" i="1"/>
  <c r="Y36" i="1" s="1"/>
  <c r="S70" i="1"/>
  <c r="Y70" i="1" s="1"/>
  <c r="S47" i="1"/>
  <c r="Y47" i="1" s="1"/>
  <c r="X58" i="1"/>
  <c r="Y58" i="1" s="1"/>
  <c r="X59" i="1"/>
  <c r="Y59" i="1" s="1"/>
  <c r="S75" i="1"/>
  <c r="Y75" i="1" s="1"/>
  <c r="S34" i="1"/>
  <c r="Y34" i="1" s="1"/>
  <c r="S78" i="1"/>
  <c r="Y78" i="1" s="1"/>
  <c r="S62" i="1"/>
  <c r="Y62" i="1" s="1"/>
  <c r="S54" i="1"/>
  <c r="Y54" i="1" s="1"/>
  <c r="S46" i="1"/>
  <c r="Y46" i="1" s="1"/>
  <c r="X38" i="1"/>
  <c r="Y38" i="1" s="1"/>
  <c r="X53" i="1"/>
  <c r="Y53" i="1" s="1"/>
  <c r="S74" i="1"/>
  <c r="Y74" i="1" s="1"/>
  <c r="X85" i="1"/>
  <c r="Y85" i="1" s="1"/>
  <c r="X42" i="1"/>
  <c r="Y42" i="1" s="1"/>
  <c r="X73" i="1"/>
  <c r="Y73" i="1" s="1"/>
  <c r="X40" i="1"/>
  <c r="Y40" i="1" s="1"/>
  <c r="X33" i="1"/>
  <c r="Y33" i="1" s="1"/>
  <c r="X76" i="1"/>
  <c r="Y76" i="1" s="1"/>
  <c r="S37" i="1"/>
  <c r="S71" i="1"/>
  <c r="S39" i="1"/>
  <c r="S50" i="1"/>
  <c r="X72" i="1"/>
  <c r="Y72" i="1" s="1"/>
  <c r="S52" i="1"/>
  <c r="S49" i="1"/>
  <c r="X66" i="1"/>
  <c r="Y66" i="1" s="1"/>
  <c r="S51" i="1"/>
  <c r="X60" i="1"/>
  <c r="Y60" i="1" s="1"/>
  <c r="X57" i="1"/>
  <c r="Y57" i="1" s="1"/>
  <c r="S55" i="1"/>
  <c r="C85" i="1"/>
  <c r="D85" i="1"/>
  <c r="C67" i="1"/>
  <c r="D67" i="1"/>
  <c r="C68" i="1"/>
  <c r="D68" i="1"/>
  <c r="C69" i="1"/>
  <c r="D69" i="1"/>
  <c r="C70" i="1"/>
  <c r="D70" i="1"/>
  <c r="C71" i="1"/>
  <c r="D71" i="1"/>
  <c r="C72" i="1"/>
  <c r="D72" i="1"/>
  <c r="C73" i="1"/>
  <c r="D73" i="1"/>
  <c r="C74" i="1"/>
  <c r="D74" i="1"/>
  <c r="C75" i="1"/>
  <c r="D75" i="1"/>
  <c r="C76" i="1"/>
  <c r="D76" i="1"/>
  <c r="C77" i="1"/>
  <c r="D77" i="1"/>
  <c r="C78" i="1"/>
  <c r="D78" i="1"/>
  <c r="C79" i="1"/>
  <c r="D79" i="1"/>
  <c r="C80" i="1"/>
  <c r="D80" i="1"/>
  <c r="C81" i="1"/>
  <c r="D81" i="1"/>
  <c r="C82" i="1"/>
  <c r="D82" i="1"/>
  <c r="C83" i="1"/>
  <c r="D83" i="1"/>
  <c r="C84" i="1"/>
  <c r="D84" i="1"/>
  <c r="Y71" i="1" l="1"/>
  <c r="Y37" i="1"/>
  <c r="Y55" i="1"/>
  <c r="Y52" i="1"/>
  <c r="Y49" i="1"/>
  <c r="Y50" i="1"/>
  <c r="Y39" i="1"/>
  <c r="Y51" i="1"/>
  <c r="W27" i="1"/>
  <c r="C28" i="1" l="1"/>
  <c r="A1" i="18" l="1"/>
  <c r="G1" i="7"/>
  <c r="J1" i="9"/>
  <c r="J1" i="8"/>
  <c r="X2" i="1"/>
  <c r="I15" i="7"/>
  <c r="I16" i="7"/>
  <c r="I17" i="7"/>
  <c r="I18" i="7"/>
  <c r="I19" i="7"/>
  <c r="I20" i="7"/>
  <c r="I21" i="7"/>
  <c r="I22" i="7"/>
  <c r="I23" i="7"/>
  <c r="I24" i="7"/>
  <c r="I25" i="7"/>
  <c r="I14" i="7"/>
  <c r="N27" i="1" l="1"/>
  <c r="X27" i="1" s="1"/>
  <c r="I18" i="1" s="1"/>
  <c r="C7" i="3"/>
  <c r="D7" i="3"/>
  <c r="E7" i="3"/>
  <c r="F7" i="3"/>
  <c r="G7" i="3"/>
  <c r="H7" i="3"/>
  <c r="I7" i="3"/>
  <c r="J7" i="3"/>
  <c r="K7" i="3"/>
  <c r="L7" i="3"/>
  <c r="M7" i="3"/>
  <c r="N7" i="3"/>
  <c r="O7" i="3"/>
  <c r="P7" i="3"/>
  <c r="Q7" i="3"/>
  <c r="R7" i="3"/>
  <c r="S7" i="3"/>
  <c r="T7" i="3"/>
  <c r="U7" i="3"/>
  <c r="V7" i="3"/>
  <c r="W7" i="3"/>
  <c r="X7" i="3"/>
  <c r="Y7" i="3"/>
  <c r="Z7" i="3"/>
  <c r="AA7" i="3"/>
  <c r="AB7" i="3"/>
  <c r="C8" i="3"/>
  <c r="D8" i="3"/>
  <c r="E8" i="3"/>
  <c r="F8" i="3"/>
  <c r="G8" i="3"/>
  <c r="H8" i="3"/>
  <c r="I8" i="3"/>
  <c r="J8" i="3"/>
  <c r="K8" i="3"/>
  <c r="L8" i="3"/>
  <c r="M8" i="3"/>
  <c r="N8" i="3"/>
  <c r="O8" i="3"/>
  <c r="P8" i="3"/>
  <c r="Q8" i="3"/>
  <c r="R8" i="3"/>
  <c r="S8" i="3"/>
  <c r="T8" i="3"/>
  <c r="U8" i="3"/>
  <c r="V8" i="3"/>
  <c r="W8" i="3"/>
  <c r="X8" i="3"/>
  <c r="Y8" i="3"/>
  <c r="Z8" i="3"/>
  <c r="AA8" i="3"/>
  <c r="AB8" i="3"/>
  <c r="C9" i="3"/>
  <c r="D9" i="3"/>
  <c r="E9" i="3"/>
  <c r="F9" i="3"/>
  <c r="G9" i="3"/>
  <c r="H9" i="3"/>
  <c r="I9" i="3"/>
  <c r="J9" i="3"/>
  <c r="K9" i="3"/>
  <c r="L9" i="3"/>
  <c r="M9" i="3"/>
  <c r="N9" i="3"/>
  <c r="O9" i="3"/>
  <c r="P9" i="3"/>
  <c r="Q9" i="3"/>
  <c r="R9" i="3"/>
  <c r="S9" i="3"/>
  <c r="T9" i="3"/>
  <c r="U9" i="3"/>
  <c r="V9" i="3"/>
  <c r="W9" i="3"/>
  <c r="X9" i="3"/>
  <c r="Y9" i="3"/>
  <c r="Z9" i="3"/>
  <c r="AA9" i="3"/>
  <c r="AB9" i="3"/>
  <c r="C10" i="3"/>
  <c r="D10" i="3"/>
  <c r="E10" i="3"/>
  <c r="F10" i="3"/>
  <c r="G10" i="3"/>
  <c r="H10" i="3"/>
  <c r="I10" i="3"/>
  <c r="J10" i="3"/>
  <c r="K10" i="3"/>
  <c r="L10" i="3"/>
  <c r="M10" i="3"/>
  <c r="N10" i="3"/>
  <c r="O10" i="3"/>
  <c r="P10" i="3"/>
  <c r="Q10" i="3"/>
  <c r="R10" i="3"/>
  <c r="S10" i="3"/>
  <c r="T10" i="3"/>
  <c r="U10" i="3"/>
  <c r="V10" i="3"/>
  <c r="W10" i="3"/>
  <c r="X10" i="3"/>
  <c r="Y10" i="3"/>
  <c r="Z10" i="3"/>
  <c r="AA10" i="3"/>
  <c r="AB10" i="3"/>
  <c r="C11" i="3"/>
  <c r="D11" i="3"/>
  <c r="E11" i="3"/>
  <c r="F11" i="3"/>
  <c r="G11" i="3"/>
  <c r="H11" i="3"/>
  <c r="I11" i="3"/>
  <c r="J11" i="3"/>
  <c r="K11" i="3"/>
  <c r="L11" i="3"/>
  <c r="M11" i="3"/>
  <c r="N11" i="3"/>
  <c r="O11" i="3"/>
  <c r="P11" i="3"/>
  <c r="Q11" i="3"/>
  <c r="R11" i="3"/>
  <c r="S11" i="3"/>
  <c r="T11" i="3"/>
  <c r="U11" i="3"/>
  <c r="V11" i="3"/>
  <c r="W11" i="3"/>
  <c r="X11" i="3"/>
  <c r="Y11" i="3"/>
  <c r="Z11" i="3"/>
  <c r="AA11" i="3"/>
  <c r="AB11" i="3"/>
  <c r="C12" i="3"/>
  <c r="D12" i="3"/>
  <c r="E12" i="3"/>
  <c r="F12" i="3"/>
  <c r="G12" i="3"/>
  <c r="H12" i="3"/>
  <c r="I12" i="3"/>
  <c r="J12" i="3"/>
  <c r="K12" i="3"/>
  <c r="L12" i="3"/>
  <c r="M12" i="3"/>
  <c r="N12" i="3"/>
  <c r="O12" i="3"/>
  <c r="P12" i="3"/>
  <c r="Q12" i="3"/>
  <c r="R12" i="3"/>
  <c r="S12" i="3"/>
  <c r="T12" i="3"/>
  <c r="U12" i="3"/>
  <c r="V12" i="3"/>
  <c r="W12" i="3"/>
  <c r="X12" i="3"/>
  <c r="Y12" i="3"/>
  <c r="Z12" i="3"/>
  <c r="AA12" i="3"/>
  <c r="AB12" i="3"/>
  <c r="C13" i="3"/>
  <c r="D13" i="3"/>
  <c r="E13" i="3"/>
  <c r="F13" i="3"/>
  <c r="G13" i="3"/>
  <c r="H13" i="3"/>
  <c r="I13" i="3"/>
  <c r="J13" i="3"/>
  <c r="K13" i="3"/>
  <c r="L13" i="3"/>
  <c r="M13" i="3"/>
  <c r="N13" i="3"/>
  <c r="O13" i="3"/>
  <c r="P13" i="3"/>
  <c r="Q13" i="3"/>
  <c r="R13" i="3"/>
  <c r="S13" i="3"/>
  <c r="T13" i="3"/>
  <c r="U13" i="3"/>
  <c r="V13" i="3"/>
  <c r="W13" i="3"/>
  <c r="X13" i="3"/>
  <c r="Y13" i="3"/>
  <c r="Z13" i="3"/>
  <c r="AA13" i="3"/>
  <c r="AB13" i="3"/>
  <c r="C14" i="3"/>
  <c r="D14" i="3"/>
  <c r="E14" i="3"/>
  <c r="F14" i="3"/>
  <c r="G14" i="3"/>
  <c r="H14" i="3"/>
  <c r="I14" i="3"/>
  <c r="J14" i="3"/>
  <c r="K14" i="3"/>
  <c r="L14" i="3"/>
  <c r="M14" i="3"/>
  <c r="N14" i="3"/>
  <c r="O14" i="3"/>
  <c r="P14" i="3"/>
  <c r="Q14" i="3"/>
  <c r="R14" i="3"/>
  <c r="S14" i="3"/>
  <c r="T14" i="3"/>
  <c r="U14" i="3"/>
  <c r="V14" i="3"/>
  <c r="W14" i="3"/>
  <c r="X14" i="3"/>
  <c r="Y14" i="3"/>
  <c r="Z14" i="3"/>
  <c r="AA14" i="3"/>
  <c r="AB14" i="3"/>
  <c r="C15" i="3"/>
  <c r="D15" i="3"/>
  <c r="E15" i="3"/>
  <c r="F15" i="3"/>
  <c r="G15" i="3"/>
  <c r="H15" i="3"/>
  <c r="I15" i="3"/>
  <c r="J15" i="3"/>
  <c r="K15" i="3"/>
  <c r="L15" i="3"/>
  <c r="M15" i="3"/>
  <c r="N15" i="3"/>
  <c r="O15" i="3"/>
  <c r="P15" i="3"/>
  <c r="Q15" i="3"/>
  <c r="R15" i="3"/>
  <c r="S15" i="3"/>
  <c r="T15" i="3"/>
  <c r="U15" i="3"/>
  <c r="V15" i="3"/>
  <c r="W15" i="3"/>
  <c r="X15" i="3"/>
  <c r="Y15" i="3"/>
  <c r="Z15" i="3"/>
  <c r="AA15" i="3"/>
  <c r="AB15" i="3"/>
  <c r="C16" i="3"/>
  <c r="D16" i="3"/>
  <c r="E16" i="3"/>
  <c r="F16" i="3"/>
  <c r="G16" i="3"/>
  <c r="H16" i="3"/>
  <c r="I16" i="3"/>
  <c r="J16" i="3"/>
  <c r="K16" i="3"/>
  <c r="L16" i="3"/>
  <c r="M16" i="3"/>
  <c r="N16" i="3"/>
  <c r="O16" i="3"/>
  <c r="P16" i="3"/>
  <c r="Q16" i="3"/>
  <c r="R16" i="3"/>
  <c r="S16" i="3"/>
  <c r="T16" i="3"/>
  <c r="U16" i="3"/>
  <c r="V16" i="3"/>
  <c r="W16" i="3"/>
  <c r="X16" i="3"/>
  <c r="Y16" i="3"/>
  <c r="Z16" i="3"/>
  <c r="AA16" i="3"/>
  <c r="AB16" i="3"/>
  <c r="C17" i="3"/>
  <c r="D17" i="3"/>
  <c r="E17" i="3"/>
  <c r="F17" i="3"/>
  <c r="G17" i="3"/>
  <c r="H17" i="3"/>
  <c r="I17" i="3"/>
  <c r="J17" i="3"/>
  <c r="K17" i="3"/>
  <c r="L17" i="3"/>
  <c r="M17" i="3"/>
  <c r="N17" i="3"/>
  <c r="O17" i="3"/>
  <c r="P17" i="3"/>
  <c r="Q17" i="3"/>
  <c r="R17" i="3"/>
  <c r="S17" i="3"/>
  <c r="T17" i="3"/>
  <c r="U17" i="3"/>
  <c r="V17" i="3"/>
  <c r="W17" i="3"/>
  <c r="X17" i="3"/>
  <c r="Y17" i="3"/>
  <c r="Z17" i="3"/>
  <c r="AA17" i="3"/>
  <c r="AB17" i="3"/>
  <c r="C18" i="3"/>
  <c r="D18" i="3"/>
  <c r="E18" i="3"/>
  <c r="F18" i="3"/>
  <c r="G18" i="3"/>
  <c r="H18" i="3"/>
  <c r="I18" i="3"/>
  <c r="J18" i="3"/>
  <c r="K18" i="3"/>
  <c r="L18" i="3"/>
  <c r="M18" i="3"/>
  <c r="N18" i="3"/>
  <c r="O18" i="3"/>
  <c r="P18" i="3"/>
  <c r="Q18" i="3"/>
  <c r="R18" i="3"/>
  <c r="S18" i="3"/>
  <c r="T18" i="3"/>
  <c r="U18" i="3"/>
  <c r="V18" i="3"/>
  <c r="W18" i="3"/>
  <c r="X18" i="3"/>
  <c r="Y18" i="3"/>
  <c r="Z18" i="3"/>
  <c r="AA18" i="3"/>
  <c r="AB18" i="3"/>
  <c r="C19" i="3"/>
  <c r="D19" i="3"/>
  <c r="E19" i="3"/>
  <c r="F19" i="3"/>
  <c r="G19" i="3"/>
  <c r="H19" i="3"/>
  <c r="I19" i="3"/>
  <c r="J19" i="3"/>
  <c r="K19" i="3"/>
  <c r="L19" i="3"/>
  <c r="M19" i="3"/>
  <c r="N19" i="3"/>
  <c r="O19" i="3"/>
  <c r="P19" i="3"/>
  <c r="Q19" i="3"/>
  <c r="R19" i="3"/>
  <c r="S19" i="3"/>
  <c r="T19" i="3"/>
  <c r="U19" i="3"/>
  <c r="V19" i="3"/>
  <c r="W19" i="3"/>
  <c r="X19" i="3"/>
  <c r="Y19" i="3"/>
  <c r="Z19" i="3"/>
  <c r="AA19" i="3"/>
  <c r="AB19" i="3"/>
  <c r="C20" i="3"/>
  <c r="D20" i="3"/>
  <c r="E20" i="3"/>
  <c r="F20" i="3"/>
  <c r="G20" i="3"/>
  <c r="H20" i="3"/>
  <c r="I20" i="3"/>
  <c r="J20" i="3"/>
  <c r="K20" i="3"/>
  <c r="L20" i="3"/>
  <c r="M20" i="3"/>
  <c r="N20" i="3"/>
  <c r="O20" i="3"/>
  <c r="P20" i="3"/>
  <c r="Q20" i="3"/>
  <c r="R20" i="3"/>
  <c r="S20" i="3"/>
  <c r="T20" i="3"/>
  <c r="U20" i="3"/>
  <c r="V20" i="3"/>
  <c r="W20" i="3"/>
  <c r="X20" i="3"/>
  <c r="Y20" i="3"/>
  <c r="Z20" i="3"/>
  <c r="AA20" i="3"/>
  <c r="AB20" i="3"/>
  <c r="C21" i="3"/>
  <c r="D21" i="3"/>
  <c r="E21" i="3"/>
  <c r="F21" i="3"/>
  <c r="G21" i="3"/>
  <c r="H21" i="3"/>
  <c r="I21" i="3"/>
  <c r="J21" i="3"/>
  <c r="K21" i="3"/>
  <c r="L21" i="3"/>
  <c r="M21" i="3"/>
  <c r="N21" i="3"/>
  <c r="O21" i="3"/>
  <c r="P21" i="3"/>
  <c r="Q21" i="3"/>
  <c r="R21" i="3"/>
  <c r="S21" i="3"/>
  <c r="T21" i="3"/>
  <c r="U21" i="3"/>
  <c r="V21" i="3"/>
  <c r="W21" i="3"/>
  <c r="X21" i="3"/>
  <c r="Y21" i="3"/>
  <c r="Z21" i="3"/>
  <c r="AA21" i="3"/>
  <c r="AB21" i="3"/>
  <c r="C22" i="3"/>
  <c r="D22" i="3"/>
  <c r="E22" i="3"/>
  <c r="F22" i="3"/>
  <c r="G22" i="3"/>
  <c r="H22" i="3"/>
  <c r="I22" i="3"/>
  <c r="J22" i="3"/>
  <c r="K22" i="3"/>
  <c r="L22" i="3"/>
  <c r="M22" i="3"/>
  <c r="N22" i="3"/>
  <c r="O22" i="3"/>
  <c r="P22" i="3"/>
  <c r="Q22" i="3"/>
  <c r="R22" i="3"/>
  <c r="S22" i="3"/>
  <c r="T22" i="3"/>
  <c r="U22" i="3"/>
  <c r="V22" i="3"/>
  <c r="W22" i="3"/>
  <c r="X22" i="3"/>
  <c r="Y22" i="3"/>
  <c r="Z22" i="3"/>
  <c r="AA22" i="3"/>
  <c r="AB22" i="3"/>
  <c r="C23" i="3"/>
  <c r="D23" i="3"/>
  <c r="E23" i="3"/>
  <c r="F23" i="3"/>
  <c r="G23" i="3"/>
  <c r="H23" i="3"/>
  <c r="I23" i="3"/>
  <c r="J23" i="3"/>
  <c r="K23" i="3"/>
  <c r="L23" i="3"/>
  <c r="M23" i="3"/>
  <c r="N23" i="3"/>
  <c r="O23" i="3"/>
  <c r="P23" i="3"/>
  <c r="Q23" i="3"/>
  <c r="R23" i="3"/>
  <c r="S23" i="3"/>
  <c r="T23" i="3"/>
  <c r="U23" i="3"/>
  <c r="V23" i="3"/>
  <c r="W23" i="3"/>
  <c r="X23" i="3"/>
  <c r="Y23" i="3"/>
  <c r="Z23" i="3"/>
  <c r="AA23" i="3"/>
  <c r="AB23" i="3"/>
  <c r="C24" i="3"/>
  <c r="D24" i="3"/>
  <c r="E24" i="3"/>
  <c r="F24" i="3"/>
  <c r="G24" i="3"/>
  <c r="H24" i="3"/>
  <c r="I24" i="3"/>
  <c r="J24" i="3"/>
  <c r="K24" i="3"/>
  <c r="L24" i="3"/>
  <c r="M24" i="3"/>
  <c r="N24" i="3"/>
  <c r="O24" i="3"/>
  <c r="P24" i="3"/>
  <c r="Q24" i="3"/>
  <c r="R24" i="3"/>
  <c r="S24" i="3"/>
  <c r="T24" i="3"/>
  <c r="U24" i="3"/>
  <c r="V24" i="3"/>
  <c r="W24" i="3"/>
  <c r="X24" i="3"/>
  <c r="Y24" i="3"/>
  <c r="Z24" i="3"/>
  <c r="AA24" i="3"/>
  <c r="AB24" i="3"/>
  <c r="C25" i="3"/>
  <c r="D25" i="3"/>
  <c r="E25" i="3"/>
  <c r="F25" i="3"/>
  <c r="G25" i="3"/>
  <c r="H25" i="3"/>
  <c r="I25" i="3"/>
  <c r="J25" i="3"/>
  <c r="K25" i="3"/>
  <c r="L25" i="3"/>
  <c r="M25" i="3"/>
  <c r="N25" i="3"/>
  <c r="O25" i="3"/>
  <c r="P25" i="3"/>
  <c r="Q25" i="3"/>
  <c r="R25" i="3"/>
  <c r="S25" i="3"/>
  <c r="T25" i="3"/>
  <c r="U25" i="3"/>
  <c r="V25" i="3"/>
  <c r="W25" i="3"/>
  <c r="X25" i="3"/>
  <c r="Y25" i="3"/>
  <c r="Z25" i="3"/>
  <c r="AA25" i="3"/>
  <c r="AB25" i="3"/>
  <c r="C26" i="3"/>
  <c r="D26" i="3"/>
  <c r="E26" i="3"/>
  <c r="F26" i="3"/>
  <c r="G26" i="3"/>
  <c r="H26" i="3"/>
  <c r="I26" i="3"/>
  <c r="J26" i="3"/>
  <c r="K26" i="3"/>
  <c r="L26" i="3"/>
  <c r="M26" i="3"/>
  <c r="N26" i="3"/>
  <c r="O26" i="3"/>
  <c r="P26" i="3"/>
  <c r="Q26" i="3"/>
  <c r="R26" i="3"/>
  <c r="S26" i="3"/>
  <c r="T26" i="3"/>
  <c r="U26" i="3"/>
  <c r="V26" i="3"/>
  <c r="W26" i="3"/>
  <c r="X26" i="3"/>
  <c r="Y26" i="3"/>
  <c r="Z26" i="3"/>
  <c r="AA26" i="3"/>
  <c r="AB26" i="3"/>
  <c r="C27" i="3"/>
  <c r="D27" i="3"/>
  <c r="E27" i="3"/>
  <c r="F27" i="3"/>
  <c r="G27" i="3"/>
  <c r="H27" i="3"/>
  <c r="I27" i="3"/>
  <c r="J27" i="3"/>
  <c r="K27" i="3"/>
  <c r="L27" i="3"/>
  <c r="M27" i="3"/>
  <c r="N27" i="3"/>
  <c r="O27" i="3"/>
  <c r="P27" i="3"/>
  <c r="Q27" i="3"/>
  <c r="R27" i="3"/>
  <c r="S27" i="3"/>
  <c r="T27" i="3"/>
  <c r="U27" i="3"/>
  <c r="V27" i="3"/>
  <c r="W27" i="3"/>
  <c r="X27" i="3"/>
  <c r="Y27" i="3"/>
  <c r="Z27" i="3"/>
  <c r="AA27" i="3"/>
  <c r="AB27" i="3"/>
  <c r="C28" i="3"/>
  <c r="D28" i="3"/>
  <c r="E28" i="3"/>
  <c r="F28" i="3"/>
  <c r="G28" i="3"/>
  <c r="H28" i="3"/>
  <c r="I28" i="3"/>
  <c r="J28" i="3"/>
  <c r="K28" i="3"/>
  <c r="L28" i="3"/>
  <c r="M28" i="3"/>
  <c r="N28" i="3"/>
  <c r="O28" i="3"/>
  <c r="P28" i="3"/>
  <c r="Q28" i="3"/>
  <c r="R28" i="3"/>
  <c r="S28" i="3"/>
  <c r="T28" i="3"/>
  <c r="U28" i="3"/>
  <c r="V28" i="3"/>
  <c r="W28" i="3"/>
  <c r="X28" i="3"/>
  <c r="Y28" i="3"/>
  <c r="Z28" i="3"/>
  <c r="AA28" i="3"/>
  <c r="AB28" i="3"/>
  <c r="C29" i="3"/>
  <c r="D29" i="3"/>
  <c r="E29" i="3"/>
  <c r="F29" i="3"/>
  <c r="G29" i="3"/>
  <c r="H29" i="3"/>
  <c r="I29" i="3"/>
  <c r="J29" i="3"/>
  <c r="K29" i="3"/>
  <c r="L29" i="3"/>
  <c r="M29" i="3"/>
  <c r="N29" i="3"/>
  <c r="O29" i="3"/>
  <c r="P29" i="3"/>
  <c r="Q29" i="3"/>
  <c r="R29" i="3"/>
  <c r="S29" i="3"/>
  <c r="T29" i="3"/>
  <c r="U29" i="3"/>
  <c r="V29" i="3"/>
  <c r="W29" i="3"/>
  <c r="X29" i="3"/>
  <c r="Y29" i="3"/>
  <c r="Z29" i="3"/>
  <c r="AA29" i="3"/>
  <c r="AB29" i="3"/>
  <c r="C30" i="3"/>
  <c r="D30" i="3"/>
  <c r="E30" i="3"/>
  <c r="F30" i="3"/>
  <c r="G30" i="3"/>
  <c r="H30" i="3"/>
  <c r="I30" i="3"/>
  <c r="J30" i="3"/>
  <c r="K30" i="3"/>
  <c r="L30" i="3"/>
  <c r="M30" i="3"/>
  <c r="N30" i="3"/>
  <c r="O30" i="3"/>
  <c r="P30" i="3"/>
  <c r="Q30" i="3"/>
  <c r="R30" i="3"/>
  <c r="S30" i="3"/>
  <c r="T30" i="3"/>
  <c r="U30" i="3"/>
  <c r="V30" i="3"/>
  <c r="W30" i="3"/>
  <c r="X30" i="3"/>
  <c r="Y30" i="3"/>
  <c r="Z30" i="3"/>
  <c r="AA30" i="3"/>
  <c r="AB30" i="3"/>
  <c r="C31" i="3"/>
  <c r="D31" i="3"/>
  <c r="E31" i="3"/>
  <c r="F31" i="3"/>
  <c r="G31" i="3"/>
  <c r="H31" i="3"/>
  <c r="I31" i="3"/>
  <c r="J31" i="3"/>
  <c r="K31" i="3"/>
  <c r="L31" i="3"/>
  <c r="M31" i="3"/>
  <c r="N31" i="3"/>
  <c r="O31" i="3"/>
  <c r="P31" i="3"/>
  <c r="Q31" i="3"/>
  <c r="R31" i="3"/>
  <c r="S31" i="3"/>
  <c r="T31" i="3"/>
  <c r="U31" i="3"/>
  <c r="V31" i="3"/>
  <c r="W31" i="3"/>
  <c r="X31" i="3"/>
  <c r="Y31" i="3"/>
  <c r="Z31" i="3"/>
  <c r="AA31" i="3"/>
  <c r="AB31" i="3"/>
  <c r="C32" i="3"/>
  <c r="D32" i="3"/>
  <c r="E32" i="3"/>
  <c r="F32" i="3"/>
  <c r="G32" i="3"/>
  <c r="H32" i="3"/>
  <c r="I32" i="3"/>
  <c r="J32" i="3"/>
  <c r="K32" i="3"/>
  <c r="L32" i="3"/>
  <c r="M32" i="3"/>
  <c r="N32" i="3"/>
  <c r="O32" i="3"/>
  <c r="P32" i="3"/>
  <c r="Q32" i="3"/>
  <c r="R32" i="3"/>
  <c r="S32" i="3"/>
  <c r="T32" i="3"/>
  <c r="U32" i="3"/>
  <c r="V32" i="3"/>
  <c r="W32" i="3"/>
  <c r="X32" i="3"/>
  <c r="Y32" i="3"/>
  <c r="Z32" i="3"/>
  <c r="AA32" i="3"/>
  <c r="AB32" i="3"/>
  <c r="C33" i="3"/>
  <c r="D33" i="3"/>
  <c r="E33" i="3"/>
  <c r="F33" i="3"/>
  <c r="G33" i="3"/>
  <c r="H33" i="3"/>
  <c r="I33" i="3"/>
  <c r="J33" i="3"/>
  <c r="K33" i="3"/>
  <c r="L33" i="3"/>
  <c r="M33" i="3"/>
  <c r="N33" i="3"/>
  <c r="O33" i="3"/>
  <c r="P33" i="3"/>
  <c r="Q33" i="3"/>
  <c r="R33" i="3"/>
  <c r="S33" i="3"/>
  <c r="T33" i="3"/>
  <c r="U33" i="3"/>
  <c r="V33" i="3"/>
  <c r="W33" i="3"/>
  <c r="X33" i="3"/>
  <c r="Y33" i="3"/>
  <c r="Z33" i="3"/>
  <c r="AA33" i="3"/>
  <c r="AB33" i="3"/>
  <c r="C34" i="3"/>
  <c r="D34" i="3"/>
  <c r="E34" i="3"/>
  <c r="F34" i="3"/>
  <c r="G34" i="3"/>
  <c r="H34" i="3"/>
  <c r="I34" i="3"/>
  <c r="J34" i="3"/>
  <c r="K34" i="3"/>
  <c r="L34" i="3"/>
  <c r="M34" i="3"/>
  <c r="N34" i="3"/>
  <c r="O34" i="3"/>
  <c r="P34" i="3"/>
  <c r="Q34" i="3"/>
  <c r="R34" i="3"/>
  <c r="S34" i="3"/>
  <c r="T34" i="3"/>
  <c r="U34" i="3"/>
  <c r="V34" i="3"/>
  <c r="W34" i="3"/>
  <c r="X34" i="3"/>
  <c r="Y34" i="3"/>
  <c r="Z34" i="3"/>
  <c r="AA34" i="3"/>
  <c r="AB34" i="3"/>
  <c r="C35" i="3"/>
  <c r="D35" i="3"/>
  <c r="E35" i="3"/>
  <c r="F35" i="3"/>
  <c r="G35" i="3"/>
  <c r="H35" i="3"/>
  <c r="I35" i="3"/>
  <c r="J35" i="3"/>
  <c r="K35" i="3"/>
  <c r="L35" i="3"/>
  <c r="M35" i="3"/>
  <c r="N35" i="3"/>
  <c r="O35" i="3"/>
  <c r="P35" i="3"/>
  <c r="Q35" i="3"/>
  <c r="R35" i="3"/>
  <c r="S35" i="3"/>
  <c r="T35" i="3"/>
  <c r="U35" i="3"/>
  <c r="V35" i="3"/>
  <c r="W35" i="3"/>
  <c r="X35" i="3"/>
  <c r="Y35" i="3"/>
  <c r="Z35" i="3"/>
  <c r="AA35" i="3"/>
  <c r="AB35" i="3"/>
  <c r="C36" i="3"/>
  <c r="D36" i="3"/>
  <c r="E36" i="3"/>
  <c r="F36" i="3"/>
  <c r="G36" i="3"/>
  <c r="H36" i="3"/>
  <c r="I36" i="3"/>
  <c r="J36" i="3"/>
  <c r="K36" i="3"/>
  <c r="L36" i="3"/>
  <c r="M36" i="3"/>
  <c r="N36" i="3"/>
  <c r="O36" i="3"/>
  <c r="P36" i="3"/>
  <c r="Q36" i="3"/>
  <c r="R36" i="3"/>
  <c r="S36" i="3"/>
  <c r="T36" i="3"/>
  <c r="U36" i="3"/>
  <c r="V36" i="3"/>
  <c r="W36" i="3"/>
  <c r="X36" i="3"/>
  <c r="Y36" i="3"/>
  <c r="Z36" i="3"/>
  <c r="AA36" i="3"/>
  <c r="AB36" i="3"/>
  <c r="C37" i="3"/>
  <c r="D37" i="3"/>
  <c r="E37" i="3"/>
  <c r="F37" i="3"/>
  <c r="G37" i="3"/>
  <c r="H37" i="3"/>
  <c r="I37" i="3"/>
  <c r="J37" i="3"/>
  <c r="K37" i="3"/>
  <c r="L37" i="3"/>
  <c r="M37" i="3"/>
  <c r="N37" i="3"/>
  <c r="O37" i="3"/>
  <c r="P37" i="3"/>
  <c r="Q37" i="3"/>
  <c r="R37" i="3"/>
  <c r="S37" i="3"/>
  <c r="T37" i="3"/>
  <c r="U37" i="3"/>
  <c r="V37" i="3"/>
  <c r="W37" i="3"/>
  <c r="X37" i="3"/>
  <c r="Y37" i="3"/>
  <c r="Z37" i="3"/>
  <c r="AA37" i="3"/>
  <c r="AB37" i="3"/>
  <c r="C38" i="3"/>
  <c r="D38" i="3"/>
  <c r="E38" i="3"/>
  <c r="F38" i="3"/>
  <c r="G38" i="3"/>
  <c r="H38" i="3"/>
  <c r="I38" i="3"/>
  <c r="J38" i="3"/>
  <c r="K38" i="3"/>
  <c r="L38" i="3"/>
  <c r="M38" i="3"/>
  <c r="N38" i="3"/>
  <c r="O38" i="3"/>
  <c r="P38" i="3"/>
  <c r="Q38" i="3"/>
  <c r="R38" i="3"/>
  <c r="S38" i="3"/>
  <c r="T38" i="3"/>
  <c r="U38" i="3"/>
  <c r="V38" i="3"/>
  <c r="W38" i="3"/>
  <c r="X38" i="3"/>
  <c r="Y38" i="3"/>
  <c r="Z38" i="3"/>
  <c r="AA38" i="3"/>
  <c r="AB38" i="3"/>
  <c r="C39" i="3"/>
  <c r="D39" i="3"/>
  <c r="E39" i="3"/>
  <c r="F39" i="3"/>
  <c r="G39" i="3"/>
  <c r="H39" i="3"/>
  <c r="I39" i="3"/>
  <c r="J39" i="3"/>
  <c r="K39" i="3"/>
  <c r="L39" i="3"/>
  <c r="M39" i="3"/>
  <c r="N39" i="3"/>
  <c r="O39" i="3"/>
  <c r="P39" i="3"/>
  <c r="Q39" i="3"/>
  <c r="R39" i="3"/>
  <c r="S39" i="3"/>
  <c r="T39" i="3"/>
  <c r="U39" i="3"/>
  <c r="V39" i="3"/>
  <c r="W39" i="3"/>
  <c r="X39" i="3"/>
  <c r="Y39" i="3"/>
  <c r="Z39" i="3"/>
  <c r="AA39" i="3"/>
  <c r="AB39" i="3"/>
  <c r="C40" i="3"/>
  <c r="D40" i="3"/>
  <c r="E40" i="3"/>
  <c r="F40" i="3"/>
  <c r="G40" i="3"/>
  <c r="H40" i="3"/>
  <c r="I40" i="3"/>
  <c r="J40" i="3"/>
  <c r="K40" i="3"/>
  <c r="L40" i="3"/>
  <c r="M40" i="3"/>
  <c r="N40" i="3"/>
  <c r="O40" i="3"/>
  <c r="P40" i="3"/>
  <c r="Q40" i="3"/>
  <c r="R40" i="3"/>
  <c r="S40" i="3"/>
  <c r="T40" i="3"/>
  <c r="U40" i="3"/>
  <c r="V40" i="3"/>
  <c r="W40" i="3"/>
  <c r="X40" i="3"/>
  <c r="Y40" i="3"/>
  <c r="Z40" i="3"/>
  <c r="AA40" i="3"/>
  <c r="AB40" i="3"/>
  <c r="C41" i="3"/>
  <c r="D41" i="3"/>
  <c r="E41" i="3"/>
  <c r="F41" i="3"/>
  <c r="G41" i="3"/>
  <c r="H41" i="3"/>
  <c r="I41" i="3"/>
  <c r="J41" i="3"/>
  <c r="K41" i="3"/>
  <c r="L41" i="3"/>
  <c r="M41" i="3"/>
  <c r="N41" i="3"/>
  <c r="O41" i="3"/>
  <c r="P41" i="3"/>
  <c r="Q41" i="3"/>
  <c r="R41" i="3"/>
  <c r="S41" i="3"/>
  <c r="T41" i="3"/>
  <c r="U41" i="3"/>
  <c r="V41" i="3"/>
  <c r="W41" i="3"/>
  <c r="X41" i="3"/>
  <c r="Y41" i="3"/>
  <c r="Z41" i="3"/>
  <c r="AA41" i="3"/>
  <c r="AB41" i="3"/>
  <c r="C42" i="3"/>
  <c r="D42" i="3"/>
  <c r="E42" i="3"/>
  <c r="F42" i="3"/>
  <c r="G42" i="3"/>
  <c r="H42" i="3"/>
  <c r="I42" i="3"/>
  <c r="J42" i="3"/>
  <c r="K42" i="3"/>
  <c r="L42" i="3"/>
  <c r="M42" i="3"/>
  <c r="N42" i="3"/>
  <c r="O42" i="3"/>
  <c r="P42" i="3"/>
  <c r="Q42" i="3"/>
  <c r="R42" i="3"/>
  <c r="S42" i="3"/>
  <c r="T42" i="3"/>
  <c r="U42" i="3"/>
  <c r="V42" i="3"/>
  <c r="W42" i="3"/>
  <c r="X42" i="3"/>
  <c r="Y42" i="3"/>
  <c r="Z42" i="3"/>
  <c r="AA42" i="3"/>
  <c r="AB42" i="3"/>
  <c r="C43" i="3"/>
  <c r="D43" i="3"/>
  <c r="E43" i="3"/>
  <c r="F43" i="3"/>
  <c r="G43" i="3"/>
  <c r="H43" i="3"/>
  <c r="I43" i="3"/>
  <c r="J43" i="3"/>
  <c r="K43" i="3"/>
  <c r="L43" i="3"/>
  <c r="M43" i="3"/>
  <c r="N43" i="3"/>
  <c r="O43" i="3"/>
  <c r="P43" i="3"/>
  <c r="Q43" i="3"/>
  <c r="R43" i="3"/>
  <c r="S43" i="3"/>
  <c r="T43" i="3"/>
  <c r="U43" i="3"/>
  <c r="V43" i="3"/>
  <c r="W43" i="3"/>
  <c r="X43" i="3"/>
  <c r="Y43" i="3"/>
  <c r="Z43" i="3"/>
  <c r="AA43" i="3"/>
  <c r="AB43" i="3"/>
  <c r="C44" i="3"/>
  <c r="D44" i="3"/>
  <c r="E44" i="3"/>
  <c r="F44" i="3"/>
  <c r="G44" i="3"/>
  <c r="H44" i="3"/>
  <c r="I44" i="3"/>
  <c r="J44" i="3"/>
  <c r="K44" i="3"/>
  <c r="L44" i="3"/>
  <c r="M44" i="3"/>
  <c r="N44" i="3"/>
  <c r="O44" i="3"/>
  <c r="P44" i="3"/>
  <c r="Q44" i="3"/>
  <c r="R44" i="3"/>
  <c r="S44" i="3"/>
  <c r="T44" i="3"/>
  <c r="U44" i="3"/>
  <c r="V44" i="3"/>
  <c r="W44" i="3"/>
  <c r="X44" i="3"/>
  <c r="Y44" i="3"/>
  <c r="Z44" i="3"/>
  <c r="AA44" i="3"/>
  <c r="AB44" i="3"/>
  <c r="C45" i="3"/>
  <c r="D45" i="3"/>
  <c r="E45" i="3"/>
  <c r="F45" i="3"/>
  <c r="G45" i="3"/>
  <c r="H45" i="3"/>
  <c r="I45" i="3"/>
  <c r="J45" i="3"/>
  <c r="K45" i="3"/>
  <c r="L45" i="3"/>
  <c r="M45" i="3"/>
  <c r="N45" i="3"/>
  <c r="O45" i="3"/>
  <c r="P45" i="3"/>
  <c r="Q45" i="3"/>
  <c r="R45" i="3"/>
  <c r="S45" i="3"/>
  <c r="T45" i="3"/>
  <c r="U45" i="3"/>
  <c r="V45" i="3"/>
  <c r="W45" i="3"/>
  <c r="X45" i="3"/>
  <c r="Y45" i="3"/>
  <c r="Z45" i="3"/>
  <c r="AA45" i="3"/>
  <c r="AB45" i="3"/>
  <c r="C46" i="3"/>
  <c r="D46" i="3"/>
  <c r="E46" i="3"/>
  <c r="F46" i="3"/>
  <c r="G46" i="3"/>
  <c r="H46" i="3"/>
  <c r="I46" i="3"/>
  <c r="J46" i="3"/>
  <c r="K46" i="3"/>
  <c r="L46" i="3"/>
  <c r="M46" i="3"/>
  <c r="N46" i="3"/>
  <c r="O46" i="3"/>
  <c r="P46" i="3"/>
  <c r="Q46" i="3"/>
  <c r="R46" i="3"/>
  <c r="S46" i="3"/>
  <c r="T46" i="3"/>
  <c r="U46" i="3"/>
  <c r="V46" i="3"/>
  <c r="W46" i="3"/>
  <c r="X46" i="3"/>
  <c r="Y46" i="3"/>
  <c r="Z46" i="3"/>
  <c r="AA46" i="3"/>
  <c r="AB46" i="3"/>
  <c r="C47" i="3"/>
  <c r="D47" i="3"/>
  <c r="E47" i="3"/>
  <c r="F47" i="3"/>
  <c r="G47" i="3"/>
  <c r="H47" i="3"/>
  <c r="I47" i="3"/>
  <c r="J47" i="3"/>
  <c r="K47" i="3"/>
  <c r="L47" i="3"/>
  <c r="M47" i="3"/>
  <c r="N47" i="3"/>
  <c r="O47" i="3"/>
  <c r="P47" i="3"/>
  <c r="Q47" i="3"/>
  <c r="R47" i="3"/>
  <c r="S47" i="3"/>
  <c r="T47" i="3"/>
  <c r="U47" i="3"/>
  <c r="V47" i="3"/>
  <c r="W47" i="3"/>
  <c r="X47" i="3"/>
  <c r="Y47" i="3"/>
  <c r="Z47" i="3"/>
  <c r="AA47" i="3"/>
  <c r="AB47" i="3"/>
  <c r="C48" i="3"/>
  <c r="D48" i="3"/>
  <c r="E48" i="3"/>
  <c r="F48" i="3"/>
  <c r="G48" i="3"/>
  <c r="H48" i="3"/>
  <c r="I48" i="3"/>
  <c r="J48" i="3"/>
  <c r="K48" i="3"/>
  <c r="L48" i="3"/>
  <c r="M48" i="3"/>
  <c r="N48" i="3"/>
  <c r="O48" i="3"/>
  <c r="P48" i="3"/>
  <c r="Q48" i="3"/>
  <c r="R48" i="3"/>
  <c r="S48" i="3"/>
  <c r="T48" i="3"/>
  <c r="U48" i="3"/>
  <c r="V48" i="3"/>
  <c r="W48" i="3"/>
  <c r="X48" i="3"/>
  <c r="Y48" i="3"/>
  <c r="Z48" i="3"/>
  <c r="AA48" i="3"/>
  <c r="AB48" i="3"/>
  <c r="C49" i="3"/>
  <c r="D49" i="3"/>
  <c r="E49" i="3"/>
  <c r="F49" i="3"/>
  <c r="G49" i="3"/>
  <c r="H49" i="3"/>
  <c r="I49" i="3"/>
  <c r="J49" i="3"/>
  <c r="K49" i="3"/>
  <c r="L49" i="3"/>
  <c r="M49" i="3"/>
  <c r="N49" i="3"/>
  <c r="O49" i="3"/>
  <c r="P49" i="3"/>
  <c r="Q49" i="3"/>
  <c r="R49" i="3"/>
  <c r="S49" i="3"/>
  <c r="T49" i="3"/>
  <c r="U49" i="3"/>
  <c r="V49" i="3"/>
  <c r="W49" i="3"/>
  <c r="X49" i="3"/>
  <c r="Y49" i="3"/>
  <c r="Z49" i="3"/>
  <c r="AA49" i="3"/>
  <c r="AB49" i="3"/>
  <c r="S27" i="1" l="1"/>
  <c r="I16" i="1" s="1"/>
  <c r="C3" i="19"/>
  <c r="C4" i="19"/>
  <c r="C5" i="19"/>
  <c r="C6" i="19"/>
  <c r="C7"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2" i="19" l="1"/>
  <c r="U41" i="19"/>
  <c r="Q41" i="19"/>
  <c r="P41" i="19"/>
  <c r="O41" i="19"/>
  <c r="N41" i="19"/>
  <c r="D41" i="19"/>
  <c r="A41" i="19"/>
  <c r="U40" i="19"/>
  <c r="Q40" i="19"/>
  <c r="P40" i="19"/>
  <c r="O40" i="19"/>
  <c r="N40" i="19"/>
  <c r="D40" i="19"/>
  <c r="A40" i="19"/>
  <c r="U39" i="19"/>
  <c r="Q39" i="19"/>
  <c r="P39" i="19"/>
  <c r="O39" i="19"/>
  <c r="N39" i="19"/>
  <c r="D39" i="19"/>
  <c r="A39" i="19"/>
  <c r="U38" i="19"/>
  <c r="Q38" i="19"/>
  <c r="P38" i="19"/>
  <c r="O38" i="19"/>
  <c r="N38" i="19"/>
  <c r="D38" i="19"/>
  <c r="A38" i="19"/>
  <c r="U37" i="19"/>
  <c r="Q37" i="19"/>
  <c r="P37" i="19"/>
  <c r="O37" i="19"/>
  <c r="N37" i="19"/>
  <c r="D37" i="19"/>
  <c r="A37" i="19"/>
  <c r="U36" i="19"/>
  <c r="Q36" i="19"/>
  <c r="P36" i="19"/>
  <c r="O36" i="19"/>
  <c r="N36" i="19"/>
  <c r="D36" i="19"/>
  <c r="A36" i="19"/>
  <c r="U35" i="19"/>
  <c r="Q35" i="19"/>
  <c r="P35" i="19"/>
  <c r="O35" i="19"/>
  <c r="N35" i="19"/>
  <c r="D35" i="19"/>
  <c r="A35" i="19"/>
  <c r="U34" i="19"/>
  <c r="Q34" i="19"/>
  <c r="P34" i="19"/>
  <c r="O34" i="19"/>
  <c r="N34" i="19"/>
  <c r="D34" i="19"/>
  <c r="A34" i="19"/>
  <c r="U33" i="19"/>
  <c r="Q33" i="19"/>
  <c r="P33" i="19"/>
  <c r="O33" i="19"/>
  <c r="N33" i="19"/>
  <c r="D33" i="19"/>
  <c r="A33" i="19"/>
  <c r="U32" i="19"/>
  <c r="Q32" i="19"/>
  <c r="P32" i="19"/>
  <c r="O32" i="19"/>
  <c r="N32" i="19"/>
  <c r="D32" i="19"/>
  <c r="A32" i="19"/>
  <c r="U31" i="19"/>
  <c r="Q31" i="19"/>
  <c r="P31" i="19"/>
  <c r="O31" i="19"/>
  <c r="N31" i="19"/>
  <c r="D31" i="19"/>
  <c r="A31" i="19"/>
  <c r="U30" i="19"/>
  <c r="Q30" i="19"/>
  <c r="P30" i="19"/>
  <c r="O30" i="19"/>
  <c r="N30" i="19"/>
  <c r="D30" i="19"/>
  <c r="A30" i="19"/>
  <c r="U29" i="19"/>
  <c r="Q29" i="19"/>
  <c r="P29" i="19"/>
  <c r="O29" i="19"/>
  <c r="N29" i="19"/>
  <c r="D29" i="19"/>
  <c r="A29" i="19"/>
  <c r="U28" i="19"/>
  <c r="Q28" i="19"/>
  <c r="P28" i="19"/>
  <c r="O28" i="19"/>
  <c r="N28" i="19"/>
  <c r="D28" i="19"/>
  <c r="A28" i="19"/>
  <c r="U27" i="19"/>
  <c r="Q27" i="19"/>
  <c r="P27" i="19"/>
  <c r="O27" i="19"/>
  <c r="N27" i="19"/>
  <c r="D27" i="19"/>
  <c r="A27" i="19"/>
  <c r="U26" i="19"/>
  <c r="Q26" i="19"/>
  <c r="P26" i="19"/>
  <c r="O26" i="19"/>
  <c r="N26" i="19"/>
  <c r="D26" i="19"/>
  <c r="A26" i="19"/>
  <c r="U25" i="19"/>
  <c r="Q25" i="19"/>
  <c r="P25" i="19"/>
  <c r="O25" i="19"/>
  <c r="N25" i="19"/>
  <c r="D25" i="19"/>
  <c r="A25" i="19"/>
  <c r="U24" i="19"/>
  <c r="Q24" i="19"/>
  <c r="P24" i="19"/>
  <c r="O24" i="19"/>
  <c r="N24" i="19"/>
  <c r="D24" i="19"/>
  <c r="A24" i="19"/>
  <c r="U23" i="19"/>
  <c r="Q23" i="19"/>
  <c r="P23" i="19"/>
  <c r="O23" i="19"/>
  <c r="N23" i="19"/>
  <c r="D23" i="19"/>
  <c r="A23" i="19"/>
  <c r="U22" i="19"/>
  <c r="Q22" i="19"/>
  <c r="P22" i="19"/>
  <c r="O22" i="19"/>
  <c r="N22" i="19"/>
  <c r="D22" i="19"/>
  <c r="A22" i="19"/>
  <c r="U21" i="19"/>
  <c r="Q21" i="19"/>
  <c r="P21" i="19"/>
  <c r="O21" i="19"/>
  <c r="N21" i="19"/>
  <c r="D21" i="19"/>
  <c r="A21" i="19"/>
  <c r="U20" i="19"/>
  <c r="Q20" i="19"/>
  <c r="P20" i="19"/>
  <c r="O20" i="19"/>
  <c r="N20" i="19"/>
  <c r="D20" i="19"/>
  <c r="A20" i="19"/>
  <c r="U19" i="19"/>
  <c r="Q19" i="19"/>
  <c r="P19" i="19"/>
  <c r="O19" i="19"/>
  <c r="N19" i="19"/>
  <c r="D19" i="19"/>
  <c r="A19" i="19"/>
  <c r="U18" i="19"/>
  <c r="Q18" i="19"/>
  <c r="P18" i="19"/>
  <c r="O18" i="19"/>
  <c r="N18" i="19"/>
  <c r="D18" i="19"/>
  <c r="A18" i="19"/>
  <c r="U17" i="19"/>
  <c r="Q17" i="19"/>
  <c r="P17" i="19"/>
  <c r="O17" i="19"/>
  <c r="N17" i="19"/>
  <c r="D17" i="19"/>
  <c r="A17" i="19"/>
  <c r="U16" i="19"/>
  <c r="Q16" i="19"/>
  <c r="P16" i="19"/>
  <c r="O16" i="19"/>
  <c r="N16" i="19"/>
  <c r="D16" i="19"/>
  <c r="A16" i="19"/>
  <c r="U15" i="19"/>
  <c r="Q15" i="19"/>
  <c r="P15" i="19"/>
  <c r="O15" i="19"/>
  <c r="N15" i="19"/>
  <c r="D15" i="19"/>
  <c r="A15" i="19"/>
  <c r="U14" i="19"/>
  <c r="Q14" i="19"/>
  <c r="P14" i="19"/>
  <c r="O14" i="19"/>
  <c r="N14" i="19"/>
  <c r="D14" i="19"/>
  <c r="A14" i="19"/>
  <c r="U13" i="19"/>
  <c r="Q13" i="19"/>
  <c r="P13" i="19"/>
  <c r="O13" i="19"/>
  <c r="N13" i="19"/>
  <c r="D13" i="19"/>
  <c r="A13" i="19"/>
  <c r="U12" i="19"/>
  <c r="Q12" i="19"/>
  <c r="P12" i="19"/>
  <c r="O12" i="19"/>
  <c r="N12" i="19"/>
  <c r="D12" i="19"/>
  <c r="A12" i="19"/>
  <c r="U11" i="19"/>
  <c r="Q11" i="19"/>
  <c r="P11" i="19"/>
  <c r="O11" i="19"/>
  <c r="N11" i="19"/>
  <c r="D11" i="19"/>
  <c r="A11" i="19"/>
  <c r="U10" i="19"/>
  <c r="Q10" i="19"/>
  <c r="P10" i="19"/>
  <c r="O10" i="19"/>
  <c r="N10" i="19"/>
  <c r="D10" i="19"/>
  <c r="A10" i="19"/>
  <c r="U9" i="19"/>
  <c r="Q9" i="19"/>
  <c r="P9" i="19"/>
  <c r="O9" i="19"/>
  <c r="N9" i="19"/>
  <c r="D9" i="19"/>
  <c r="A9" i="19"/>
  <c r="U8" i="19"/>
  <c r="Q8" i="19"/>
  <c r="P8" i="19"/>
  <c r="O8" i="19"/>
  <c r="N8" i="19"/>
  <c r="D8" i="19"/>
  <c r="A8" i="19"/>
  <c r="U7" i="19"/>
  <c r="Q7" i="19"/>
  <c r="P7" i="19"/>
  <c r="O7" i="19"/>
  <c r="N7" i="19"/>
  <c r="D7" i="19"/>
  <c r="A7" i="19"/>
  <c r="U6" i="19"/>
  <c r="Q6" i="19"/>
  <c r="P6" i="19"/>
  <c r="O6" i="19"/>
  <c r="N6" i="19"/>
  <c r="D6" i="19"/>
  <c r="A6" i="19"/>
  <c r="U5" i="19"/>
  <c r="Q5" i="19"/>
  <c r="P5" i="19"/>
  <c r="O5" i="19"/>
  <c r="N5" i="19"/>
  <c r="D5" i="19"/>
  <c r="A5" i="19"/>
  <c r="U4" i="19"/>
  <c r="Q4" i="19"/>
  <c r="P4" i="19"/>
  <c r="O4" i="19"/>
  <c r="N4" i="19"/>
  <c r="D4" i="19"/>
  <c r="A4" i="19"/>
  <c r="U3" i="19"/>
  <c r="Q3" i="19"/>
  <c r="P3" i="19"/>
  <c r="O3" i="19"/>
  <c r="N3" i="19"/>
  <c r="D3" i="19"/>
  <c r="A3" i="19"/>
  <c r="U2" i="19"/>
  <c r="Q2" i="19"/>
  <c r="P2" i="19"/>
  <c r="O2" i="19"/>
  <c r="N2" i="19"/>
  <c r="D2" i="19"/>
  <c r="A2" i="19"/>
  <c r="D28" i="1" l="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27" i="1"/>
  <c r="M15" i="1" l="1"/>
  <c r="N14" i="1"/>
  <c r="M14" i="1"/>
  <c r="H14" i="1"/>
  <c r="C50" i="7" l="1"/>
  <c r="H23" i="9"/>
  <c r="H42" i="9"/>
  <c r="B33" i="9"/>
  <c r="B10" i="9"/>
  <c r="H59" i="8"/>
  <c r="B10" i="8"/>
  <c r="H44" i="9"/>
  <c r="B48" i="8"/>
  <c r="H57" i="8"/>
  <c r="K2" i="19" l="1"/>
  <c r="J2" i="19"/>
  <c r="C9" i="7"/>
  <c r="H39" i="8"/>
  <c r="L8" i="1" l="1"/>
  <c r="E4" i="19"/>
  <c r="F4" i="19"/>
  <c r="G4" i="19"/>
  <c r="H4" i="19"/>
  <c r="I4" i="19"/>
  <c r="K4" i="19"/>
  <c r="L4" i="19"/>
  <c r="E5" i="19"/>
  <c r="F5" i="19"/>
  <c r="G5" i="19"/>
  <c r="H5" i="19"/>
  <c r="I5" i="19"/>
  <c r="K5" i="19"/>
  <c r="L5" i="19"/>
  <c r="E6" i="19"/>
  <c r="F6" i="19"/>
  <c r="G6" i="19"/>
  <c r="H6" i="19"/>
  <c r="I6" i="19"/>
  <c r="K6" i="19"/>
  <c r="L6" i="19"/>
  <c r="E7" i="19"/>
  <c r="F7" i="19"/>
  <c r="G7" i="19"/>
  <c r="H7" i="19"/>
  <c r="I7" i="19"/>
  <c r="K7" i="19"/>
  <c r="L7" i="19"/>
  <c r="E8" i="19"/>
  <c r="F8" i="19"/>
  <c r="G8" i="19"/>
  <c r="H8" i="19"/>
  <c r="I8" i="19"/>
  <c r="K8" i="19"/>
  <c r="L8" i="19"/>
  <c r="E9" i="19"/>
  <c r="F9" i="19"/>
  <c r="G9" i="19"/>
  <c r="H9" i="19"/>
  <c r="I9" i="19"/>
  <c r="K9" i="19"/>
  <c r="L9" i="19"/>
  <c r="E10" i="19"/>
  <c r="F10" i="19"/>
  <c r="G10" i="19"/>
  <c r="H10" i="19"/>
  <c r="I10" i="19"/>
  <c r="K10" i="19"/>
  <c r="L10" i="19"/>
  <c r="E11" i="19"/>
  <c r="F11" i="19"/>
  <c r="G11" i="19"/>
  <c r="H11" i="19"/>
  <c r="I11" i="19"/>
  <c r="K11" i="19"/>
  <c r="L11" i="19"/>
  <c r="E12" i="19"/>
  <c r="F12" i="19"/>
  <c r="G12" i="19"/>
  <c r="H12" i="19"/>
  <c r="I12" i="19"/>
  <c r="K12" i="19"/>
  <c r="L12" i="19"/>
  <c r="E13" i="19"/>
  <c r="F13" i="19"/>
  <c r="G13" i="19"/>
  <c r="H13" i="19"/>
  <c r="I13" i="19"/>
  <c r="K13" i="19"/>
  <c r="L13" i="19"/>
  <c r="E14" i="19"/>
  <c r="F14" i="19"/>
  <c r="G14" i="19"/>
  <c r="H14" i="19"/>
  <c r="I14" i="19"/>
  <c r="K14" i="19"/>
  <c r="L14" i="19"/>
  <c r="E15" i="19"/>
  <c r="F15" i="19"/>
  <c r="G15" i="19"/>
  <c r="H15" i="19"/>
  <c r="I15" i="19"/>
  <c r="K15" i="19"/>
  <c r="L15" i="19"/>
  <c r="E16" i="19"/>
  <c r="F16" i="19"/>
  <c r="G16" i="19"/>
  <c r="H16" i="19"/>
  <c r="I16" i="19"/>
  <c r="K16" i="19"/>
  <c r="L16" i="19"/>
  <c r="E17" i="19"/>
  <c r="F17" i="19"/>
  <c r="G17" i="19"/>
  <c r="H17" i="19"/>
  <c r="I17" i="19"/>
  <c r="K17" i="19"/>
  <c r="L17" i="19"/>
  <c r="E18" i="19"/>
  <c r="F18" i="19"/>
  <c r="G18" i="19"/>
  <c r="H18" i="19"/>
  <c r="I18" i="19"/>
  <c r="K18" i="19"/>
  <c r="L18" i="19"/>
  <c r="E19" i="19"/>
  <c r="F19" i="19"/>
  <c r="G19" i="19"/>
  <c r="H19" i="19"/>
  <c r="I19" i="19"/>
  <c r="K19" i="19"/>
  <c r="L19" i="19"/>
  <c r="E20" i="19"/>
  <c r="F20" i="19"/>
  <c r="G20" i="19"/>
  <c r="H20" i="19"/>
  <c r="I20" i="19"/>
  <c r="K20" i="19"/>
  <c r="L20" i="19"/>
  <c r="E21" i="19"/>
  <c r="F21" i="19"/>
  <c r="G21" i="19"/>
  <c r="H21" i="19"/>
  <c r="I21" i="19"/>
  <c r="K21" i="19"/>
  <c r="L21" i="19"/>
  <c r="E22" i="19"/>
  <c r="F22" i="19"/>
  <c r="G22" i="19"/>
  <c r="H22" i="19"/>
  <c r="I22" i="19"/>
  <c r="K22" i="19"/>
  <c r="L22" i="19"/>
  <c r="E23" i="19"/>
  <c r="F23" i="19"/>
  <c r="G23" i="19"/>
  <c r="H23" i="19"/>
  <c r="I23" i="19"/>
  <c r="K23" i="19"/>
  <c r="L23" i="19"/>
  <c r="E24" i="19"/>
  <c r="F24" i="19"/>
  <c r="G24" i="19"/>
  <c r="H24" i="19"/>
  <c r="I24" i="19"/>
  <c r="K24" i="19"/>
  <c r="L24" i="19"/>
  <c r="E25" i="19"/>
  <c r="F25" i="19"/>
  <c r="G25" i="19"/>
  <c r="H25" i="19"/>
  <c r="I25" i="19"/>
  <c r="K25" i="19"/>
  <c r="L25" i="19"/>
  <c r="E26" i="19"/>
  <c r="F26" i="19"/>
  <c r="G26" i="19"/>
  <c r="H26" i="19"/>
  <c r="I26" i="19"/>
  <c r="K26" i="19"/>
  <c r="L26" i="19"/>
  <c r="E27" i="19"/>
  <c r="F27" i="19"/>
  <c r="G27" i="19"/>
  <c r="H27" i="19"/>
  <c r="I27" i="19"/>
  <c r="K27" i="19"/>
  <c r="L27" i="19"/>
  <c r="E28" i="19"/>
  <c r="F28" i="19"/>
  <c r="G28" i="19"/>
  <c r="H28" i="19"/>
  <c r="I28" i="19"/>
  <c r="K28" i="19"/>
  <c r="L28" i="19"/>
  <c r="E29" i="19"/>
  <c r="F29" i="19"/>
  <c r="G29" i="19"/>
  <c r="H29" i="19"/>
  <c r="I29" i="19"/>
  <c r="K29" i="19"/>
  <c r="L29" i="19"/>
  <c r="E30" i="19"/>
  <c r="F30" i="19"/>
  <c r="G30" i="19"/>
  <c r="H30" i="19"/>
  <c r="I30" i="19"/>
  <c r="K30" i="19"/>
  <c r="L30" i="19"/>
  <c r="E31" i="19"/>
  <c r="F31" i="19"/>
  <c r="G31" i="19"/>
  <c r="H31" i="19"/>
  <c r="I31" i="19"/>
  <c r="K31" i="19"/>
  <c r="L31" i="19"/>
  <c r="E32" i="19"/>
  <c r="F32" i="19"/>
  <c r="G32" i="19"/>
  <c r="H32" i="19"/>
  <c r="I32" i="19"/>
  <c r="K32" i="19"/>
  <c r="L32" i="19"/>
  <c r="E33" i="19"/>
  <c r="F33" i="19"/>
  <c r="G33" i="19"/>
  <c r="H33" i="19"/>
  <c r="I33" i="19"/>
  <c r="K33" i="19"/>
  <c r="L33" i="19"/>
  <c r="E34" i="19"/>
  <c r="F34" i="19"/>
  <c r="G34" i="19"/>
  <c r="H34" i="19"/>
  <c r="I34" i="19"/>
  <c r="K34" i="19"/>
  <c r="L34" i="19"/>
  <c r="E35" i="19"/>
  <c r="F35" i="19"/>
  <c r="G35" i="19"/>
  <c r="H35" i="19"/>
  <c r="I35" i="19"/>
  <c r="K35" i="19"/>
  <c r="L35" i="19"/>
  <c r="E36" i="19"/>
  <c r="F36" i="19"/>
  <c r="G36" i="19"/>
  <c r="H36" i="19"/>
  <c r="I36" i="19"/>
  <c r="K36" i="19"/>
  <c r="L36" i="19"/>
  <c r="E37" i="19"/>
  <c r="F37" i="19"/>
  <c r="G37" i="19"/>
  <c r="H37" i="19"/>
  <c r="I37" i="19"/>
  <c r="K37" i="19"/>
  <c r="L37" i="19"/>
  <c r="E38" i="19"/>
  <c r="F38" i="19"/>
  <c r="G38" i="19"/>
  <c r="H38" i="19"/>
  <c r="I38" i="19"/>
  <c r="K38" i="19"/>
  <c r="L38" i="19"/>
  <c r="E39" i="19"/>
  <c r="F39" i="19"/>
  <c r="G39" i="19"/>
  <c r="H39" i="19"/>
  <c r="I39" i="19"/>
  <c r="K39" i="19"/>
  <c r="L39" i="19"/>
  <c r="E40" i="19"/>
  <c r="F40" i="19"/>
  <c r="G40" i="19"/>
  <c r="H40" i="19"/>
  <c r="I40" i="19"/>
  <c r="K40" i="19"/>
  <c r="L40" i="19"/>
  <c r="E41" i="19"/>
  <c r="F41" i="19"/>
  <c r="G41" i="19"/>
  <c r="H41" i="19"/>
  <c r="I41" i="19"/>
  <c r="K41" i="19"/>
  <c r="L41" i="19"/>
  <c r="J41" i="19" l="1"/>
  <c r="J40" i="19"/>
  <c r="J39" i="19"/>
  <c r="J38" i="19"/>
  <c r="J37" i="19"/>
  <c r="J36" i="19"/>
  <c r="M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6" i="19"/>
  <c r="J5" i="19"/>
  <c r="J4" i="19"/>
  <c r="G55" i="8"/>
  <c r="G40" i="9"/>
  <c r="C48" i="7"/>
  <c r="D46" i="7"/>
  <c r="M19" i="19" l="1"/>
  <c r="V19" i="19"/>
  <c r="R15" i="19"/>
  <c r="V15" i="19"/>
  <c r="V36" i="19"/>
  <c r="V16" i="19"/>
  <c r="R36" i="19"/>
  <c r="R19" i="19"/>
  <c r="M40" i="19"/>
  <c r="V10" i="19"/>
  <c r="M10" i="19"/>
  <c r="M20" i="19"/>
  <c r="M28" i="19"/>
  <c r="M21" i="19"/>
  <c r="M12" i="19"/>
  <c r="M17" i="19"/>
  <c r="M31" i="19"/>
  <c r="M29" i="19"/>
  <c r="M5" i="19"/>
  <c r="V14" i="19"/>
  <c r="M14" i="19"/>
  <c r="M26" i="19"/>
  <c r="M9" i="19"/>
  <c r="M33" i="19"/>
  <c r="M41" i="19"/>
  <c r="M34" i="19"/>
  <c r="M7" i="19"/>
  <c r="W16" i="19"/>
  <c r="M16" i="19"/>
  <c r="V11" i="19"/>
  <c r="M11" i="19"/>
  <c r="M23" i="19"/>
  <c r="M25" i="19"/>
  <c r="M6" i="19"/>
  <c r="M15" i="19"/>
  <c r="M22" i="19"/>
  <c r="M30" i="19"/>
  <c r="V24" i="19"/>
  <c r="M24" i="19"/>
  <c r="M39" i="19"/>
  <c r="M35" i="19"/>
  <c r="M8" i="19"/>
  <c r="V18" i="19"/>
  <c r="M18" i="19"/>
  <c r="M37" i="19"/>
  <c r="M4" i="19"/>
  <c r="M13" i="19"/>
  <c r="M38" i="19"/>
  <c r="M32" i="19"/>
  <c r="M27" i="19"/>
  <c r="V39" i="19"/>
  <c r="B36" i="7"/>
  <c r="W19" i="19" l="1"/>
  <c r="W15" i="19"/>
  <c r="W36" i="19"/>
  <c r="W39" i="19"/>
  <c r="W23" i="19"/>
  <c r="V23" i="19"/>
  <c r="W5" i="19"/>
  <c r="V5" i="19"/>
  <c r="W9" i="19"/>
  <c r="V9" i="19"/>
  <c r="R10" i="19"/>
  <c r="R26" i="19"/>
  <c r="W13" i="19"/>
  <c r="V13" i="19"/>
  <c r="W14" i="19"/>
  <c r="R14" i="19"/>
  <c r="W38" i="19"/>
  <c r="V38" i="19"/>
  <c r="W25" i="19"/>
  <c r="V25" i="19"/>
  <c r="W20" i="19"/>
  <c r="V20" i="19"/>
  <c r="W21" i="19"/>
  <c r="V21" i="19"/>
  <c r="R13" i="19"/>
  <c r="R8" i="19"/>
  <c r="R30" i="19"/>
  <c r="R25" i="19"/>
  <c r="R16" i="19"/>
  <c r="R17" i="19"/>
  <c r="R20" i="19"/>
  <c r="W17" i="19"/>
  <c r="V17" i="19"/>
  <c r="W4" i="19"/>
  <c r="V4" i="19"/>
  <c r="R11" i="19"/>
  <c r="W12" i="19"/>
  <c r="V12" i="19"/>
  <c r="W29" i="19"/>
  <c r="V29" i="19"/>
  <c r="W33" i="19"/>
  <c r="V33" i="19"/>
  <c r="W6" i="19"/>
  <c r="V6" i="19"/>
  <c r="R41" i="19"/>
  <c r="R28" i="19"/>
  <c r="W26" i="19"/>
  <c r="V26" i="19"/>
  <c r="R4" i="19"/>
  <c r="R22" i="19"/>
  <c r="R7" i="19"/>
  <c r="R5" i="19"/>
  <c r="W30" i="19"/>
  <c r="V30" i="19"/>
  <c r="W40" i="19"/>
  <c r="V40" i="19"/>
  <c r="W31" i="19"/>
  <c r="V31" i="19"/>
  <c r="W34" i="19"/>
  <c r="V34" i="19"/>
  <c r="W8" i="19"/>
  <c r="V8" i="19"/>
  <c r="R24" i="19"/>
  <c r="W27" i="19"/>
  <c r="V27" i="19"/>
  <c r="W7" i="19"/>
  <c r="V7" i="19"/>
  <c r="R38" i="19"/>
  <c r="R6" i="19"/>
  <c r="R31" i="19"/>
  <c r="W41" i="19"/>
  <c r="V41" i="19"/>
  <c r="W37" i="19"/>
  <c r="V37" i="19"/>
  <c r="R27" i="19"/>
  <c r="R35" i="19"/>
  <c r="R33" i="19"/>
  <c r="R12" i="19"/>
  <c r="W22" i="19"/>
  <c r="V22" i="19"/>
  <c r="W32" i="19"/>
  <c r="V32" i="19"/>
  <c r="W28" i="19"/>
  <c r="V28" i="19"/>
  <c r="W35" i="19"/>
  <c r="V35" i="19"/>
  <c r="R18" i="19"/>
  <c r="R32" i="19"/>
  <c r="R37" i="19"/>
  <c r="R39" i="19"/>
  <c r="R23" i="19"/>
  <c r="R34" i="19"/>
  <c r="R9" i="19"/>
  <c r="R29" i="19"/>
  <c r="R21" i="19"/>
  <c r="R40" i="19"/>
  <c r="W18" i="19"/>
  <c r="W24" i="19"/>
  <c r="W11" i="19"/>
  <c r="W10" i="19"/>
  <c r="L3" i="19"/>
  <c r="K3" i="19"/>
  <c r="I3" i="19"/>
  <c r="H3" i="19"/>
  <c r="G3" i="19"/>
  <c r="F3" i="19"/>
  <c r="E3" i="19"/>
  <c r="L2" i="19"/>
  <c r="I2" i="19"/>
  <c r="H2" i="19"/>
  <c r="G2" i="19"/>
  <c r="F2" i="19"/>
  <c r="E2" i="19"/>
  <c r="J3" i="19" l="1"/>
  <c r="M3" i="19" l="1"/>
  <c r="M2" i="19"/>
  <c r="R2" i="19" l="1"/>
  <c r="V3" i="19" l="1"/>
  <c r="AB49" i="2"/>
  <c r="AA49" i="2"/>
  <c r="Z49" i="2"/>
  <c r="Y49" i="2"/>
  <c r="X49" i="2"/>
  <c r="W49" i="2"/>
  <c r="V49" i="2"/>
  <c r="U49" i="2"/>
  <c r="T49" i="2"/>
  <c r="S49" i="2"/>
  <c r="R49" i="2"/>
  <c r="Q49" i="2"/>
  <c r="P49" i="2"/>
  <c r="O49" i="2"/>
  <c r="N49" i="2"/>
  <c r="M49" i="2"/>
  <c r="L49" i="2"/>
  <c r="K49" i="2"/>
  <c r="J49" i="2"/>
  <c r="I49" i="2"/>
  <c r="H49" i="2"/>
  <c r="G49" i="2"/>
  <c r="F49" i="2"/>
  <c r="E49" i="2"/>
  <c r="D49" i="2"/>
  <c r="C49" i="2"/>
  <c r="AB48" i="2"/>
  <c r="AA48" i="2"/>
  <c r="Z48" i="2"/>
  <c r="Y48" i="2"/>
  <c r="X48" i="2"/>
  <c r="W48" i="2"/>
  <c r="V48" i="2"/>
  <c r="U48" i="2"/>
  <c r="T48" i="2"/>
  <c r="S48" i="2"/>
  <c r="R48" i="2"/>
  <c r="Q48" i="2"/>
  <c r="P48" i="2"/>
  <c r="O48" i="2"/>
  <c r="N48" i="2"/>
  <c r="M48" i="2"/>
  <c r="L48" i="2"/>
  <c r="K48" i="2"/>
  <c r="J48" i="2"/>
  <c r="I48" i="2"/>
  <c r="H48" i="2"/>
  <c r="G48" i="2"/>
  <c r="F48" i="2"/>
  <c r="E48" i="2"/>
  <c r="D48" i="2"/>
  <c r="C48" i="2"/>
  <c r="AB47" i="2"/>
  <c r="AA47" i="2"/>
  <c r="Z47" i="2"/>
  <c r="Y47" i="2"/>
  <c r="X47" i="2"/>
  <c r="W47" i="2"/>
  <c r="V47" i="2"/>
  <c r="U47" i="2"/>
  <c r="T47" i="2"/>
  <c r="S47" i="2"/>
  <c r="R47" i="2"/>
  <c r="Q47" i="2"/>
  <c r="P47" i="2"/>
  <c r="O47" i="2"/>
  <c r="N47" i="2"/>
  <c r="M47" i="2"/>
  <c r="L47" i="2"/>
  <c r="K47" i="2"/>
  <c r="J47" i="2"/>
  <c r="I47" i="2"/>
  <c r="H47" i="2"/>
  <c r="G47" i="2"/>
  <c r="F47" i="2"/>
  <c r="E47" i="2"/>
  <c r="D47" i="2"/>
  <c r="C47" i="2"/>
  <c r="AB46" i="2"/>
  <c r="AA46" i="2"/>
  <c r="Z46" i="2"/>
  <c r="Y46" i="2"/>
  <c r="X46" i="2"/>
  <c r="W46" i="2"/>
  <c r="V46" i="2"/>
  <c r="U46" i="2"/>
  <c r="T46" i="2"/>
  <c r="S46" i="2"/>
  <c r="R46" i="2"/>
  <c r="Q46" i="2"/>
  <c r="P46" i="2"/>
  <c r="O46" i="2"/>
  <c r="N46" i="2"/>
  <c r="M46" i="2"/>
  <c r="L46" i="2"/>
  <c r="K46" i="2"/>
  <c r="J46" i="2"/>
  <c r="I46" i="2"/>
  <c r="H46" i="2"/>
  <c r="G46" i="2"/>
  <c r="F46" i="2"/>
  <c r="E46" i="2"/>
  <c r="D46" i="2"/>
  <c r="C46" i="2"/>
  <c r="AB45" i="2"/>
  <c r="AA45" i="2"/>
  <c r="Z45" i="2"/>
  <c r="Y45" i="2"/>
  <c r="X45" i="2"/>
  <c r="W45" i="2"/>
  <c r="V45" i="2"/>
  <c r="U45" i="2"/>
  <c r="T45" i="2"/>
  <c r="S45" i="2"/>
  <c r="R45" i="2"/>
  <c r="Q45" i="2"/>
  <c r="P45" i="2"/>
  <c r="O45" i="2"/>
  <c r="N45" i="2"/>
  <c r="M45" i="2"/>
  <c r="L45" i="2"/>
  <c r="K45" i="2"/>
  <c r="J45" i="2"/>
  <c r="I45" i="2"/>
  <c r="H45" i="2"/>
  <c r="G45" i="2"/>
  <c r="F45" i="2"/>
  <c r="E45" i="2"/>
  <c r="D45" i="2"/>
  <c r="C45" i="2"/>
  <c r="AB44" i="2"/>
  <c r="AA44" i="2"/>
  <c r="Z44" i="2"/>
  <c r="Y44" i="2"/>
  <c r="X44" i="2"/>
  <c r="W44" i="2"/>
  <c r="V44" i="2"/>
  <c r="U44" i="2"/>
  <c r="T44" i="2"/>
  <c r="S44" i="2"/>
  <c r="R44" i="2"/>
  <c r="Q44" i="2"/>
  <c r="P44" i="2"/>
  <c r="O44" i="2"/>
  <c r="N44" i="2"/>
  <c r="M44" i="2"/>
  <c r="L44" i="2"/>
  <c r="K44" i="2"/>
  <c r="J44" i="2"/>
  <c r="I44" i="2"/>
  <c r="H44" i="2"/>
  <c r="G44" i="2"/>
  <c r="F44" i="2"/>
  <c r="E44" i="2"/>
  <c r="D44" i="2"/>
  <c r="C44" i="2"/>
  <c r="AB43" i="2"/>
  <c r="AA43" i="2"/>
  <c r="Z43" i="2"/>
  <c r="Y43" i="2"/>
  <c r="X43" i="2"/>
  <c r="W43" i="2"/>
  <c r="V43" i="2"/>
  <c r="U43" i="2"/>
  <c r="T43" i="2"/>
  <c r="S43" i="2"/>
  <c r="R43" i="2"/>
  <c r="Q43" i="2"/>
  <c r="P43" i="2"/>
  <c r="O43" i="2"/>
  <c r="N43" i="2"/>
  <c r="M43" i="2"/>
  <c r="L43" i="2"/>
  <c r="K43" i="2"/>
  <c r="J43" i="2"/>
  <c r="I43" i="2"/>
  <c r="H43" i="2"/>
  <c r="G43" i="2"/>
  <c r="F43" i="2"/>
  <c r="E43" i="2"/>
  <c r="D43" i="2"/>
  <c r="C43" i="2"/>
  <c r="AB42" i="2"/>
  <c r="AA42" i="2"/>
  <c r="Z42" i="2"/>
  <c r="Y42" i="2"/>
  <c r="X42" i="2"/>
  <c r="W42" i="2"/>
  <c r="V42" i="2"/>
  <c r="U42" i="2"/>
  <c r="T42" i="2"/>
  <c r="S42" i="2"/>
  <c r="R42" i="2"/>
  <c r="Q42" i="2"/>
  <c r="P42" i="2"/>
  <c r="O42" i="2"/>
  <c r="N42" i="2"/>
  <c r="M42" i="2"/>
  <c r="L42" i="2"/>
  <c r="K42" i="2"/>
  <c r="J42" i="2"/>
  <c r="I42" i="2"/>
  <c r="H42" i="2"/>
  <c r="G42" i="2"/>
  <c r="F42" i="2"/>
  <c r="E42" i="2"/>
  <c r="D42" i="2"/>
  <c r="C42" i="2"/>
  <c r="AB41" i="2"/>
  <c r="AA41" i="2"/>
  <c r="Z41" i="2"/>
  <c r="Y41" i="2"/>
  <c r="X41" i="2"/>
  <c r="W41" i="2"/>
  <c r="V41" i="2"/>
  <c r="U41" i="2"/>
  <c r="T41" i="2"/>
  <c r="S41" i="2"/>
  <c r="R41" i="2"/>
  <c r="Q41" i="2"/>
  <c r="P41" i="2"/>
  <c r="O41" i="2"/>
  <c r="N41" i="2"/>
  <c r="M41" i="2"/>
  <c r="L41" i="2"/>
  <c r="K41" i="2"/>
  <c r="J41" i="2"/>
  <c r="I41" i="2"/>
  <c r="H41" i="2"/>
  <c r="G41" i="2"/>
  <c r="F41" i="2"/>
  <c r="E41" i="2"/>
  <c r="D41" i="2"/>
  <c r="C41" i="2"/>
  <c r="AB40" i="2"/>
  <c r="AA40" i="2"/>
  <c r="Z40" i="2"/>
  <c r="Y40" i="2"/>
  <c r="X40" i="2"/>
  <c r="W40" i="2"/>
  <c r="V40" i="2"/>
  <c r="U40" i="2"/>
  <c r="T40" i="2"/>
  <c r="S40" i="2"/>
  <c r="R40" i="2"/>
  <c r="Q40" i="2"/>
  <c r="P40" i="2"/>
  <c r="O40" i="2"/>
  <c r="N40" i="2"/>
  <c r="M40" i="2"/>
  <c r="L40" i="2"/>
  <c r="K40" i="2"/>
  <c r="J40" i="2"/>
  <c r="I40" i="2"/>
  <c r="H40" i="2"/>
  <c r="G40" i="2"/>
  <c r="F40" i="2"/>
  <c r="E40" i="2"/>
  <c r="D40" i="2"/>
  <c r="C40" i="2"/>
  <c r="AB39" i="2"/>
  <c r="AA39" i="2"/>
  <c r="Z39" i="2"/>
  <c r="Y39" i="2"/>
  <c r="X39" i="2"/>
  <c r="W39" i="2"/>
  <c r="V39" i="2"/>
  <c r="U39" i="2"/>
  <c r="T39" i="2"/>
  <c r="S39" i="2"/>
  <c r="R39" i="2"/>
  <c r="Q39" i="2"/>
  <c r="P39" i="2"/>
  <c r="O39" i="2"/>
  <c r="N39" i="2"/>
  <c r="M39" i="2"/>
  <c r="L39" i="2"/>
  <c r="K39" i="2"/>
  <c r="J39" i="2"/>
  <c r="I39" i="2"/>
  <c r="H39" i="2"/>
  <c r="G39" i="2"/>
  <c r="F39" i="2"/>
  <c r="E39" i="2"/>
  <c r="D39" i="2"/>
  <c r="C39" i="2"/>
  <c r="AB38" i="2"/>
  <c r="AA38" i="2"/>
  <c r="Z38" i="2"/>
  <c r="Y38" i="2"/>
  <c r="X38" i="2"/>
  <c r="W38" i="2"/>
  <c r="V38" i="2"/>
  <c r="U38" i="2"/>
  <c r="T38" i="2"/>
  <c r="S38" i="2"/>
  <c r="R38" i="2"/>
  <c r="Q38" i="2"/>
  <c r="P38" i="2"/>
  <c r="O38" i="2"/>
  <c r="N38" i="2"/>
  <c r="M38" i="2"/>
  <c r="L38" i="2"/>
  <c r="K38" i="2"/>
  <c r="J38" i="2"/>
  <c r="I38" i="2"/>
  <c r="H38" i="2"/>
  <c r="G38" i="2"/>
  <c r="F38" i="2"/>
  <c r="E38" i="2"/>
  <c r="D38" i="2"/>
  <c r="C38" i="2"/>
  <c r="AB37" i="2"/>
  <c r="AA37" i="2"/>
  <c r="Z37" i="2"/>
  <c r="Y37" i="2"/>
  <c r="X37" i="2"/>
  <c r="W37" i="2"/>
  <c r="V37" i="2"/>
  <c r="U37" i="2"/>
  <c r="T37" i="2"/>
  <c r="S37" i="2"/>
  <c r="R37" i="2"/>
  <c r="Q37" i="2"/>
  <c r="P37" i="2"/>
  <c r="O37" i="2"/>
  <c r="N37" i="2"/>
  <c r="M37" i="2"/>
  <c r="L37" i="2"/>
  <c r="K37" i="2"/>
  <c r="J37" i="2"/>
  <c r="I37" i="2"/>
  <c r="H37" i="2"/>
  <c r="G37" i="2"/>
  <c r="F37" i="2"/>
  <c r="E37" i="2"/>
  <c r="D37" i="2"/>
  <c r="C37" i="2"/>
  <c r="AB36" i="2"/>
  <c r="AA36" i="2"/>
  <c r="Z36" i="2"/>
  <c r="Y36" i="2"/>
  <c r="X36" i="2"/>
  <c r="W36" i="2"/>
  <c r="V36" i="2"/>
  <c r="U36" i="2"/>
  <c r="T36" i="2"/>
  <c r="S36" i="2"/>
  <c r="R36" i="2"/>
  <c r="Q36" i="2"/>
  <c r="P36" i="2"/>
  <c r="O36" i="2"/>
  <c r="N36" i="2"/>
  <c r="M36" i="2"/>
  <c r="L36" i="2"/>
  <c r="K36" i="2"/>
  <c r="J36" i="2"/>
  <c r="I36" i="2"/>
  <c r="H36" i="2"/>
  <c r="G36" i="2"/>
  <c r="F36" i="2"/>
  <c r="E36" i="2"/>
  <c r="D36" i="2"/>
  <c r="C36" i="2"/>
  <c r="AB35" i="2"/>
  <c r="AA35" i="2"/>
  <c r="Z35" i="2"/>
  <c r="Y35" i="2"/>
  <c r="X35" i="2"/>
  <c r="W35" i="2"/>
  <c r="V35" i="2"/>
  <c r="U35" i="2"/>
  <c r="T35" i="2"/>
  <c r="S35" i="2"/>
  <c r="R35" i="2"/>
  <c r="Q35" i="2"/>
  <c r="P35" i="2"/>
  <c r="O35" i="2"/>
  <c r="N35" i="2"/>
  <c r="M35" i="2"/>
  <c r="L35" i="2"/>
  <c r="K35" i="2"/>
  <c r="J35" i="2"/>
  <c r="I35" i="2"/>
  <c r="H35" i="2"/>
  <c r="G35" i="2"/>
  <c r="F35" i="2"/>
  <c r="E35" i="2"/>
  <c r="D35" i="2"/>
  <c r="C35" i="2"/>
  <c r="AB34" i="2"/>
  <c r="AA34" i="2"/>
  <c r="Z34" i="2"/>
  <c r="Y34" i="2"/>
  <c r="X34" i="2"/>
  <c r="W34" i="2"/>
  <c r="V34" i="2"/>
  <c r="U34" i="2"/>
  <c r="T34" i="2"/>
  <c r="S34" i="2"/>
  <c r="R34" i="2"/>
  <c r="Q34" i="2"/>
  <c r="P34" i="2"/>
  <c r="O34" i="2"/>
  <c r="N34" i="2"/>
  <c r="M34" i="2"/>
  <c r="L34" i="2"/>
  <c r="K34" i="2"/>
  <c r="J34" i="2"/>
  <c r="I34" i="2"/>
  <c r="H34" i="2"/>
  <c r="G34" i="2"/>
  <c r="F34" i="2"/>
  <c r="E34" i="2"/>
  <c r="D34" i="2"/>
  <c r="C34" i="2"/>
  <c r="AB33" i="2"/>
  <c r="AA33" i="2"/>
  <c r="Z33" i="2"/>
  <c r="Y33" i="2"/>
  <c r="X33" i="2"/>
  <c r="W33" i="2"/>
  <c r="V33" i="2"/>
  <c r="U33" i="2"/>
  <c r="T33" i="2"/>
  <c r="S33" i="2"/>
  <c r="R33" i="2"/>
  <c r="Q33" i="2"/>
  <c r="P33" i="2"/>
  <c r="O33" i="2"/>
  <c r="N33" i="2"/>
  <c r="M33" i="2"/>
  <c r="L33" i="2"/>
  <c r="K33" i="2"/>
  <c r="J33" i="2"/>
  <c r="I33" i="2"/>
  <c r="H33" i="2"/>
  <c r="G33" i="2"/>
  <c r="F33" i="2"/>
  <c r="E33" i="2"/>
  <c r="D33" i="2"/>
  <c r="C33" i="2"/>
  <c r="AB32" i="2"/>
  <c r="AA32" i="2"/>
  <c r="Z32" i="2"/>
  <c r="Y32" i="2"/>
  <c r="X32" i="2"/>
  <c r="W32" i="2"/>
  <c r="V32" i="2"/>
  <c r="U32" i="2"/>
  <c r="T32" i="2"/>
  <c r="S32" i="2"/>
  <c r="R32" i="2"/>
  <c r="Q32" i="2"/>
  <c r="P32" i="2"/>
  <c r="O32" i="2"/>
  <c r="N32" i="2"/>
  <c r="M32" i="2"/>
  <c r="L32" i="2"/>
  <c r="K32" i="2"/>
  <c r="J32" i="2"/>
  <c r="I32" i="2"/>
  <c r="H32" i="2"/>
  <c r="G32" i="2"/>
  <c r="F32" i="2"/>
  <c r="E32" i="2"/>
  <c r="D32" i="2"/>
  <c r="C32" i="2"/>
  <c r="AB31" i="2"/>
  <c r="AA31" i="2"/>
  <c r="Z31" i="2"/>
  <c r="Y31" i="2"/>
  <c r="X31" i="2"/>
  <c r="W31" i="2"/>
  <c r="V31" i="2"/>
  <c r="U31" i="2"/>
  <c r="T31" i="2"/>
  <c r="S31" i="2"/>
  <c r="R31" i="2"/>
  <c r="Q31" i="2"/>
  <c r="P31" i="2"/>
  <c r="O31" i="2"/>
  <c r="N31" i="2"/>
  <c r="M31" i="2"/>
  <c r="L31" i="2"/>
  <c r="K31" i="2"/>
  <c r="J31" i="2"/>
  <c r="I31" i="2"/>
  <c r="H31" i="2"/>
  <c r="G31" i="2"/>
  <c r="F31" i="2"/>
  <c r="E31" i="2"/>
  <c r="D31" i="2"/>
  <c r="C31" i="2"/>
  <c r="AB30" i="2"/>
  <c r="AA30" i="2"/>
  <c r="Z30" i="2"/>
  <c r="Y30" i="2"/>
  <c r="X30" i="2"/>
  <c r="W30" i="2"/>
  <c r="V30" i="2"/>
  <c r="U30" i="2"/>
  <c r="T30" i="2"/>
  <c r="S30" i="2"/>
  <c r="R30" i="2"/>
  <c r="Q30" i="2"/>
  <c r="P30" i="2"/>
  <c r="O30" i="2"/>
  <c r="N30" i="2"/>
  <c r="M30" i="2"/>
  <c r="L30" i="2"/>
  <c r="K30" i="2"/>
  <c r="J30" i="2"/>
  <c r="I30" i="2"/>
  <c r="H30" i="2"/>
  <c r="G30" i="2"/>
  <c r="F30" i="2"/>
  <c r="E30" i="2"/>
  <c r="D30" i="2"/>
  <c r="C30" i="2"/>
  <c r="AB29" i="2"/>
  <c r="AA29" i="2"/>
  <c r="Z29" i="2"/>
  <c r="Y29" i="2"/>
  <c r="X29" i="2"/>
  <c r="W29" i="2"/>
  <c r="V29" i="2"/>
  <c r="U29" i="2"/>
  <c r="T29" i="2"/>
  <c r="S29" i="2"/>
  <c r="R29" i="2"/>
  <c r="Q29" i="2"/>
  <c r="P29" i="2"/>
  <c r="O29" i="2"/>
  <c r="N29" i="2"/>
  <c r="M29" i="2"/>
  <c r="L29" i="2"/>
  <c r="K29" i="2"/>
  <c r="J29" i="2"/>
  <c r="I29" i="2"/>
  <c r="H29" i="2"/>
  <c r="G29" i="2"/>
  <c r="F29" i="2"/>
  <c r="E29" i="2"/>
  <c r="D29" i="2"/>
  <c r="C29" i="2"/>
  <c r="AB28" i="2"/>
  <c r="AA28" i="2"/>
  <c r="Z28" i="2"/>
  <c r="Y28" i="2"/>
  <c r="X28" i="2"/>
  <c r="W28" i="2"/>
  <c r="V28" i="2"/>
  <c r="U28" i="2"/>
  <c r="T28" i="2"/>
  <c r="S28" i="2"/>
  <c r="R28" i="2"/>
  <c r="Q28" i="2"/>
  <c r="P28" i="2"/>
  <c r="O28" i="2"/>
  <c r="N28" i="2"/>
  <c r="M28" i="2"/>
  <c r="L28" i="2"/>
  <c r="K28" i="2"/>
  <c r="J28" i="2"/>
  <c r="I28" i="2"/>
  <c r="H28" i="2"/>
  <c r="G28" i="2"/>
  <c r="F28" i="2"/>
  <c r="E28" i="2"/>
  <c r="D28" i="2"/>
  <c r="C28" i="2"/>
  <c r="AB27" i="2"/>
  <c r="AA27" i="2"/>
  <c r="Z27" i="2"/>
  <c r="Y27" i="2"/>
  <c r="X27" i="2"/>
  <c r="W27" i="2"/>
  <c r="V27" i="2"/>
  <c r="U27" i="2"/>
  <c r="T27" i="2"/>
  <c r="S27" i="2"/>
  <c r="R27" i="2"/>
  <c r="Q27" i="2"/>
  <c r="P27" i="2"/>
  <c r="O27" i="2"/>
  <c r="N27" i="2"/>
  <c r="M27" i="2"/>
  <c r="L27" i="2"/>
  <c r="K27" i="2"/>
  <c r="J27" i="2"/>
  <c r="I27" i="2"/>
  <c r="H27" i="2"/>
  <c r="G27" i="2"/>
  <c r="F27" i="2"/>
  <c r="E27" i="2"/>
  <c r="D27" i="2"/>
  <c r="C27" i="2"/>
  <c r="AB26" i="2"/>
  <c r="AA26" i="2"/>
  <c r="Z26" i="2"/>
  <c r="Y26" i="2"/>
  <c r="X26" i="2"/>
  <c r="W26" i="2"/>
  <c r="V26" i="2"/>
  <c r="U26" i="2"/>
  <c r="T26" i="2"/>
  <c r="S26" i="2"/>
  <c r="R26" i="2"/>
  <c r="Q26" i="2"/>
  <c r="P26" i="2"/>
  <c r="O26" i="2"/>
  <c r="N26" i="2"/>
  <c r="M26" i="2"/>
  <c r="L26" i="2"/>
  <c r="K26" i="2"/>
  <c r="J26" i="2"/>
  <c r="I26" i="2"/>
  <c r="H26" i="2"/>
  <c r="G26" i="2"/>
  <c r="F26" i="2"/>
  <c r="E26" i="2"/>
  <c r="D26" i="2"/>
  <c r="C26" i="2"/>
  <c r="AB25" i="2"/>
  <c r="AA25" i="2"/>
  <c r="Z25" i="2"/>
  <c r="Y25" i="2"/>
  <c r="X25" i="2"/>
  <c r="W25" i="2"/>
  <c r="V25" i="2"/>
  <c r="U25" i="2"/>
  <c r="T25" i="2"/>
  <c r="S25" i="2"/>
  <c r="R25" i="2"/>
  <c r="Q25" i="2"/>
  <c r="P25" i="2"/>
  <c r="O25" i="2"/>
  <c r="N25" i="2"/>
  <c r="M25" i="2"/>
  <c r="L25" i="2"/>
  <c r="K25" i="2"/>
  <c r="J25" i="2"/>
  <c r="I25" i="2"/>
  <c r="H25" i="2"/>
  <c r="G25" i="2"/>
  <c r="F25" i="2"/>
  <c r="E25" i="2"/>
  <c r="D25" i="2"/>
  <c r="C25" i="2"/>
  <c r="AB24" i="2"/>
  <c r="AA24" i="2"/>
  <c r="Z24" i="2"/>
  <c r="Y24" i="2"/>
  <c r="X24" i="2"/>
  <c r="W24" i="2"/>
  <c r="V24" i="2"/>
  <c r="U24" i="2"/>
  <c r="T24" i="2"/>
  <c r="S24" i="2"/>
  <c r="R24" i="2"/>
  <c r="Q24" i="2"/>
  <c r="P24" i="2"/>
  <c r="O24" i="2"/>
  <c r="N24" i="2"/>
  <c r="M24" i="2"/>
  <c r="L24" i="2"/>
  <c r="K24" i="2"/>
  <c r="J24" i="2"/>
  <c r="I24" i="2"/>
  <c r="H24" i="2"/>
  <c r="G24" i="2"/>
  <c r="F24" i="2"/>
  <c r="E24" i="2"/>
  <c r="D24" i="2"/>
  <c r="C24" i="2"/>
  <c r="AB23" i="2"/>
  <c r="AA23" i="2"/>
  <c r="Z23" i="2"/>
  <c r="Y23" i="2"/>
  <c r="X23" i="2"/>
  <c r="W23" i="2"/>
  <c r="V23" i="2"/>
  <c r="U23" i="2"/>
  <c r="T23" i="2"/>
  <c r="S23" i="2"/>
  <c r="R23" i="2"/>
  <c r="Q23" i="2"/>
  <c r="P23" i="2"/>
  <c r="O23" i="2"/>
  <c r="N23" i="2"/>
  <c r="M23" i="2"/>
  <c r="L23" i="2"/>
  <c r="K23" i="2"/>
  <c r="J23" i="2"/>
  <c r="I23" i="2"/>
  <c r="H23" i="2"/>
  <c r="G23" i="2"/>
  <c r="F23" i="2"/>
  <c r="E23" i="2"/>
  <c r="D23" i="2"/>
  <c r="C23" i="2"/>
  <c r="AB22" i="2"/>
  <c r="AA22" i="2"/>
  <c r="Z22" i="2"/>
  <c r="Y22" i="2"/>
  <c r="X22" i="2"/>
  <c r="W22" i="2"/>
  <c r="V22" i="2"/>
  <c r="U22" i="2"/>
  <c r="T22" i="2"/>
  <c r="S22" i="2"/>
  <c r="R22" i="2"/>
  <c r="Q22" i="2"/>
  <c r="P22" i="2"/>
  <c r="O22" i="2"/>
  <c r="N22" i="2"/>
  <c r="M22" i="2"/>
  <c r="L22" i="2"/>
  <c r="K22" i="2"/>
  <c r="J22" i="2"/>
  <c r="I22" i="2"/>
  <c r="H22" i="2"/>
  <c r="G22" i="2"/>
  <c r="F22" i="2"/>
  <c r="E22" i="2"/>
  <c r="D22" i="2"/>
  <c r="C22" i="2"/>
  <c r="AB21" i="2"/>
  <c r="AA21" i="2"/>
  <c r="Z21" i="2"/>
  <c r="Y21" i="2"/>
  <c r="X21" i="2"/>
  <c r="W21" i="2"/>
  <c r="V21" i="2"/>
  <c r="U21" i="2"/>
  <c r="T21" i="2"/>
  <c r="S21" i="2"/>
  <c r="R21" i="2"/>
  <c r="Q21" i="2"/>
  <c r="P21" i="2"/>
  <c r="O21" i="2"/>
  <c r="N21" i="2"/>
  <c r="M21" i="2"/>
  <c r="L21" i="2"/>
  <c r="K21" i="2"/>
  <c r="J21" i="2"/>
  <c r="I21" i="2"/>
  <c r="H21" i="2"/>
  <c r="G21" i="2"/>
  <c r="F21" i="2"/>
  <c r="E21" i="2"/>
  <c r="D21" i="2"/>
  <c r="C21" i="2"/>
  <c r="AB20" i="2"/>
  <c r="AA20" i="2"/>
  <c r="Z20" i="2"/>
  <c r="Y20" i="2"/>
  <c r="X20" i="2"/>
  <c r="W20" i="2"/>
  <c r="V20" i="2"/>
  <c r="U20" i="2"/>
  <c r="T20" i="2"/>
  <c r="S20" i="2"/>
  <c r="R20" i="2"/>
  <c r="Q20" i="2"/>
  <c r="P20" i="2"/>
  <c r="O20" i="2"/>
  <c r="N20" i="2"/>
  <c r="M20" i="2"/>
  <c r="L20" i="2"/>
  <c r="K20" i="2"/>
  <c r="J20" i="2"/>
  <c r="I20" i="2"/>
  <c r="H20" i="2"/>
  <c r="G20" i="2"/>
  <c r="F20" i="2"/>
  <c r="E20" i="2"/>
  <c r="D20" i="2"/>
  <c r="C20" i="2"/>
  <c r="AB19" i="2"/>
  <c r="AA19" i="2"/>
  <c r="Z19" i="2"/>
  <c r="Y19" i="2"/>
  <c r="X19" i="2"/>
  <c r="W19" i="2"/>
  <c r="V19" i="2"/>
  <c r="U19" i="2"/>
  <c r="T19" i="2"/>
  <c r="S19" i="2"/>
  <c r="R19" i="2"/>
  <c r="Q19" i="2"/>
  <c r="P19" i="2"/>
  <c r="O19" i="2"/>
  <c r="N19" i="2"/>
  <c r="M19" i="2"/>
  <c r="L19" i="2"/>
  <c r="K19" i="2"/>
  <c r="J19" i="2"/>
  <c r="I19" i="2"/>
  <c r="H19" i="2"/>
  <c r="G19" i="2"/>
  <c r="F19" i="2"/>
  <c r="E19" i="2"/>
  <c r="D19" i="2"/>
  <c r="C19" i="2"/>
  <c r="AB18" i="2"/>
  <c r="AA18" i="2"/>
  <c r="Z18" i="2"/>
  <c r="Y18" i="2"/>
  <c r="X18" i="2"/>
  <c r="W18" i="2"/>
  <c r="V18" i="2"/>
  <c r="U18" i="2"/>
  <c r="T18" i="2"/>
  <c r="S18" i="2"/>
  <c r="R18" i="2"/>
  <c r="Q18" i="2"/>
  <c r="P18" i="2"/>
  <c r="O18" i="2"/>
  <c r="N18" i="2"/>
  <c r="M18" i="2"/>
  <c r="L18" i="2"/>
  <c r="K18" i="2"/>
  <c r="J18" i="2"/>
  <c r="I18" i="2"/>
  <c r="H18" i="2"/>
  <c r="G18" i="2"/>
  <c r="F18" i="2"/>
  <c r="E18" i="2"/>
  <c r="D18" i="2"/>
  <c r="C18" i="2"/>
  <c r="AB17" i="2"/>
  <c r="AA17" i="2"/>
  <c r="Z17" i="2"/>
  <c r="Y17" i="2"/>
  <c r="X17" i="2"/>
  <c r="W17" i="2"/>
  <c r="V17" i="2"/>
  <c r="U17" i="2"/>
  <c r="T17" i="2"/>
  <c r="S17" i="2"/>
  <c r="R17" i="2"/>
  <c r="Q17" i="2"/>
  <c r="P17" i="2"/>
  <c r="O17" i="2"/>
  <c r="N17" i="2"/>
  <c r="M17" i="2"/>
  <c r="L17" i="2"/>
  <c r="K17" i="2"/>
  <c r="J17" i="2"/>
  <c r="I17" i="2"/>
  <c r="H17" i="2"/>
  <c r="G17" i="2"/>
  <c r="F17" i="2"/>
  <c r="E17" i="2"/>
  <c r="D17" i="2"/>
  <c r="C17" i="2"/>
  <c r="AB16" i="2"/>
  <c r="AA16" i="2"/>
  <c r="Z16" i="2"/>
  <c r="Y16" i="2"/>
  <c r="X16" i="2"/>
  <c r="W16" i="2"/>
  <c r="V16" i="2"/>
  <c r="U16" i="2"/>
  <c r="T16" i="2"/>
  <c r="S16" i="2"/>
  <c r="R16" i="2"/>
  <c r="Q16" i="2"/>
  <c r="P16" i="2"/>
  <c r="O16" i="2"/>
  <c r="N16" i="2"/>
  <c r="M16" i="2"/>
  <c r="L16" i="2"/>
  <c r="K16" i="2"/>
  <c r="J16" i="2"/>
  <c r="I16" i="2"/>
  <c r="H16" i="2"/>
  <c r="G16" i="2"/>
  <c r="F16" i="2"/>
  <c r="E16" i="2"/>
  <c r="D16" i="2"/>
  <c r="C16" i="2"/>
  <c r="AB15" i="2"/>
  <c r="AA15" i="2"/>
  <c r="Z15" i="2"/>
  <c r="Y15" i="2"/>
  <c r="X15" i="2"/>
  <c r="W15" i="2"/>
  <c r="V15" i="2"/>
  <c r="U15" i="2"/>
  <c r="T15" i="2"/>
  <c r="S15" i="2"/>
  <c r="R15" i="2"/>
  <c r="Q15" i="2"/>
  <c r="P15" i="2"/>
  <c r="O15" i="2"/>
  <c r="N15" i="2"/>
  <c r="M15" i="2"/>
  <c r="L15" i="2"/>
  <c r="K15" i="2"/>
  <c r="J15" i="2"/>
  <c r="I15" i="2"/>
  <c r="H15" i="2"/>
  <c r="G15" i="2"/>
  <c r="F15" i="2"/>
  <c r="E15" i="2"/>
  <c r="D15" i="2"/>
  <c r="C15" i="2"/>
  <c r="AB14" i="2"/>
  <c r="AA14" i="2"/>
  <c r="Z14" i="2"/>
  <c r="Y14" i="2"/>
  <c r="X14" i="2"/>
  <c r="W14" i="2"/>
  <c r="V14" i="2"/>
  <c r="U14" i="2"/>
  <c r="T14" i="2"/>
  <c r="S14" i="2"/>
  <c r="R14" i="2"/>
  <c r="Q14" i="2"/>
  <c r="P14" i="2"/>
  <c r="O14" i="2"/>
  <c r="N14" i="2"/>
  <c r="M14" i="2"/>
  <c r="L14" i="2"/>
  <c r="K14" i="2"/>
  <c r="J14" i="2"/>
  <c r="I14" i="2"/>
  <c r="H14" i="2"/>
  <c r="G14" i="2"/>
  <c r="F14" i="2"/>
  <c r="E14" i="2"/>
  <c r="D14" i="2"/>
  <c r="C14" i="2"/>
  <c r="AB13" i="2"/>
  <c r="AA13" i="2"/>
  <c r="Z13" i="2"/>
  <c r="Y13" i="2"/>
  <c r="X13" i="2"/>
  <c r="W13" i="2"/>
  <c r="V13" i="2"/>
  <c r="U13" i="2"/>
  <c r="T13" i="2"/>
  <c r="S13" i="2"/>
  <c r="R13" i="2"/>
  <c r="Q13" i="2"/>
  <c r="P13" i="2"/>
  <c r="O13" i="2"/>
  <c r="N13" i="2"/>
  <c r="M13" i="2"/>
  <c r="L13" i="2"/>
  <c r="K13" i="2"/>
  <c r="J13" i="2"/>
  <c r="I13" i="2"/>
  <c r="H13" i="2"/>
  <c r="G13" i="2"/>
  <c r="F13" i="2"/>
  <c r="E13" i="2"/>
  <c r="D13" i="2"/>
  <c r="C13" i="2"/>
  <c r="AB12" i="2"/>
  <c r="AA12" i="2"/>
  <c r="Z12" i="2"/>
  <c r="Y12" i="2"/>
  <c r="X12" i="2"/>
  <c r="W12" i="2"/>
  <c r="V12" i="2"/>
  <c r="U12" i="2"/>
  <c r="T12" i="2"/>
  <c r="S12" i="2"/>
  <c r="R12" i="2"/>
  <c r="Q12" i="2"/>
  <c r="P12" i="2"/>
  <c r="O12" i="2"/>
  <c r="N12" i="2"/>
  <c r="M12" i="2"/>
  <c r="L12" i="2"/>
  <c r="K12" i="2"/>
  <c r="J12" i="2"/>
  <c r="I12" i="2"/>
  <c r="H12" i="2"/>
  <c r="G12" i="2"/>
  <c r="F12" i="2"/>
  <c r="E12" i="2"/>
  <c r="D12" i="2"/>
  <c r="C12" i="2"/>
  <c r="AB11" i="2"/>
  <c r="AA11" i="2"/>
  <c r="Z11" i="2"/>
  <c r="Y11" i="2"/>
  <c r="X11" i="2"/>
  <c r="W11" i="2"/>
  <c r="V11" i="2"/>
  <c r="U11" i="2"/>
  <c r="T11" i="2"/>
  <c r="S11" i="2"/>
  <c r="R11" i="2"/>
  <c r="Q11" i="2"/>
  <c r="P11" i="2"/>
  <c r="O11" i="2"/>
  <c r="N11" i="2"/>
  <c r="M11" i="2"/>
  <c r="L11" i="2"/>
  <c r="K11" i="2"/>
  <c r="J11" i="2"/>
  <c r="I11" i="2"/>
  <c r="H11" i="2"/>
  <c r="G11" i="2"/>
  <c r="F11" i="2"/>
  <c r="E11" i="2"/>
  <c r="D11" i="2"/>
  <c r="C11" i="2"/>
  <c r="AB10" i="2"/>
  <c r="AA10" i="2"/>
  <c r="Z10" i="2"/>
  <c r="Y10" i="2"/>
  <c r="X10" i="2"/>
  <c r="W10" i="2"/>
  <c r="V10" i="2"/>
  <c r="U10" i="2"/>
  <c r="T10" i="2"/>
  <c r="S10" i="2"/>
  <c r="R10" i="2"/>
  <c r="Q10" i="2"/>
  <c r="P10" i="2"/>
  <c r="O10" i="2"/>
  <c r="N10" i="2"/>
  <c r="M10" i="2"/>
  <c r="L10" i="2"/>
  <c r="K10" i="2"/>
  <c r="J10" i="2"/>
  <c r="I10" i="2"/>
  <c r="H10" i="2"/>
  <c r="G10" i="2"/>
  <c r="F10" i="2"/>
  <c r="E10" i="2"/>
  <c r="D10" i="2"/>
  <c r="C10" i="2"/>
  <c r="AB9" i="2"/>
  <c r="AA9" i="2"/>
  <c r="Z9" i="2"/>
  <c r="Y9" i="2"/>
  <c r="X9" i="2"/>
  <c r="W9" i="2"/>
  <c r="V9" i="2"/>
  <c r="U9" i="2"/>
  <c r="T9" i="2"/>
  <c r="S9" i="2"/>
  <c r="R9" i="2"/>
  <c r="Q9" i="2"/>
  <c r="P9" i="2"/>
  <c r="O9" i="2"/>
  <c r="N9" i="2"/>
  <c r="M9" i="2"/>
  <c r="L9" i="2"/>
  <c r="K9" i="2"/>
  <c r="J9" i="2"/>
  <c r="I9" i="2"/>
  <c r="H9" i="2"/>
  <c r="G9" i="2"/>
  <c r="F9" i="2"/>
  <c r="E9" i="2"/>
  <c r="D9" i="2"/>
  <c r="C9" i="2"/>
  <c r="AB8" i="2"/>
  <c r="AA8" i="2"/>
  <c r="Z8" i="2"/>
  <c r="Y8" i="2"/>
  <c r="X8" i="2"/>
  <c r="W8" i="2"/>
  <c r="V8" i="2"/>
  <c r="U8" i="2"/>
  <c r="T8" i="2"/>
  <c r="S8" i="2"/>
  <c r="R8" i="2"/>
  <c r="Q8" i="2"/>
  <c r="P8" i="2"/>
  <c r="O8" i="2"/>
  <c r="N8" i="2"/>
  <c r="M8" i="2"/>
  <c r="L8" i="2"/>
  <c r="K8" i="2"/>
  <c r="J8" i="2"/>
  <c r="I8" i="2"/>
  <c r="H8" i="2"/>
  <c r="G8" i="2"/>
  <c r="F8" i="2"/>
  <c r="E8" i="2"/>
  <c r="D8" i="2"/>
  <c r="C8" i="2"/>
  <c r="AB7" i="2"/>
  <c r="AA7" i="2"/>
  <c r="Z7" i="2"/>
  <c r="Y7" i="2"/>
  <c r="X7" i="2"/>
  <c r="W7" i="2"/>
  <c r="V7" i="2"/>
  <c r="U7" i="2"/>
  <c r="T7" i="2"/>
  <c r="S7" i="2"/>
  <c r="R7" i="2"/>
  <c r="Q7" i="2"/>
  <c r="P7" i="2"/>
  <c r="O7" i="2"/>
  <c r="N7" i="2"/>
  <c r="M7" i="2"/>
  <c r="L7" i="2"/>
  <c r="K7" i="2"/>
  <c r="J7" i="2"/>
  <c r="I7" i="2"/>
  <c r="H7" i="2"/>
  <c r="G7" i="2"/>
  <c r="F7" i="2"/>
  <c r="E7" i="2"/>
  <c r="D7" i="2"/>
  <c r="R3" i="19" l="1"/>
  <c r="AB6" i="2"/>
  <c r="AA6" i="2"/>
  <c r="Z6" i="2"/>
  <c r="Y6" i="2"/>
  <c r="X6" i="2"/>
  <c r="W6" i="2"/>
  <c r="V6" i="2"/>
  <c r="U6" i="2"/>
  <c r="T6" i="2"/>
  <c r="S6" i="2"/>
  <c r="R6" i="2"/>
  <c r="Q6" i="2"/>
  <c r="P6" i="2"/>
  <c r="O6" i="2"/>
  <c r="N6" i="2"/>
  <c r="M6" i="2"/>
  <c r="L6" i="2"/>
  <c r="K6" i="2"/>
  <c r="J6" i="2"/>
  <c r="I6" i="2"/>
  <c r="H6" i="2"/>
  <c r="G6" i="2"/>
  <c r="F6" i="2"/>
  <c r="E6" i="2"/>
  <c r="D6" i="2"/>
  <c r="C6" i="2"/>
  <c r="AB5" i="2"/>
  <c r="AA5" i="2"/>
  <c r="Z5" i="2"/>
  <c r="Y5" i="2"/>
  <c r="X5" i="2"/>
  <c r="W5" i="2"/>
  <c r="V5" i="2"/>
  <c r="U5" i="2"/>
  <c r="T5" i="2"/>
  <c r="S5" i="2"/>
  <c r="R5" i="2"/>
  <c r="Q5" i="2"/>
  <c r="P5" i="2"/>
  <c r="O5" i="2"/>
  <c r="N5" i="2"/>
  <c r="M5" i="2"/>
  <c r="L5" i="2"/>
  <c r="K5" i="2"/>
  <c r="J5" i="2"/>
  <c r="I5" i="2"/>
  <c r="H5" i="2"/>
  <c r="G5" i="2"/>
  <c r="F5" i="2"/>
  <c r="E5" i="2"/>
  <c r="D5" i="2"/>
  <c r="C5" i="2"/>
  <c r="V2" i="19" l="1"/>
  <c r="Y27" i="1"/>
  <c r="W3" i="19"/>
  <c r="AA40" i="1"/>
  <c r="AA61" i="1"/>
  <c r="AA44" i="1"/>
  <c r="AA62" i="1"/>
  <c r="AA46" i="1"/>
  <c r="AA32" i="1"/>
  <c r="AA57" i="1"/>
  <c r="AA30" i="1"/>
  <c r="AA51" i="1"/>
  <c r="AA33" i="1"/>
  <c r="AA29" i="1"/>
  <c r="AA60" i="1"/>
  <c r="AA59" i="1"/>
  <c r="AA58" i="1"/>
  <c r="AA34" i="1"/>
  <c r="AA42" i="1"/>
  <c r="AA36" i="1"/>
  <c r="AA63" i="1"/>
  <c r="AA37" i="1"/>
  <c r="AA64" i="1"/>
  <c r="AA54" i="1"/>
  <c r="AA49" i="1"/>
  <c r="AA52" i="1"/>
  <c r="AA48" i="1"/>
  <c r="AA39" i="1"/>
  <c r="AA50" i="1"/>
  <c r="AA53" i="1"/>
  <c r="AA56" i="1"/>
  <c r="AA65" i="1"/>
  <c r="AA35" i="1"/>
  <c r="AA38" i="1"/>
  <c r="AA41" i="1"/>
  <c r="AA55" i="1"/>
  <c r="AA45" i="1"/>
  <c r="AA66" i="1"/>
  <c r="AA47" i="1"/>
  <c r="AA31" i="1"/>
  <c r="AA43" i="1"/>
  <c r="AA27" i="1"/>
  <c r="AA28" i="1"/>
  <c r="I14" i="1"/>
  <c r="C7" i="2"/>
  <c r="I15" i="1" l="1"/>
  <c r="U44" i="1" s="1"/>
  <c r="T44" i="1" s="1"/>
  <c r="W2" i="19"/>
  <c r="I20" i="1"/>
  <c r="U41" i="1"/>
  <c r="T41" i="1" s="1"/>
  <c r="S16" i="19" s="1"/>
  <c r="U42" i="1"/>
  <c r="T42" i="1" s="1"/>
  <c r="S17" i="19" s="1"/>
  <c r="U47" i="1"/>
  <c r="T47" i="1" s="1"/>
  <c r="S22" i="19" s="1"/>
  <c r="U70" i="1"/>
  <c r="T70" i="1" s="1"/>
  <c r="U38" i="1"/>
  <c r="T38" i="1" s="1"/>
  <c r="S13" i="19" s="1"/>
  <c r="U57" i="1"/>
  <c r="T57" i="1" s="1"/>
  <c r="U39" i="1"/>
  <c r="T39" i="1" s="1"/>
  <c r="U58" i="1"/>
  <c r="T58" i="1" s="1"/>
  <c r="U43" i="1"/>
  <c r="T43" i="1" s="1"/>
  <c r="U33" i="1"/>
  <c r="T33" i="1" s="1"/>
  <c r="U37" i="1"/>
  <c r="T37" i="1" s="1"/>
  <c r="S12" i="19" s="1"/>
  <c r="U74" i="1"/>
  <c r="T74" i="1" s="1"/>
  <c r="U27" i="1"/>
  <c r="T27" i="1" s="1"/>
  <c r="S2" i="19" s="1"/>
  <c r="U66" i="1" l="1"/>
  <c r="T66" i="1" s="1"/>
  <c r="U69" i="1"/>
  <c r="T69" i="1" s="1"/>
  <c r="U40" i="1"/>
  <c r="T40" i="1" s="1"/>
  <c r="S15" i="19" s="1"/>
  <c r="U67" i="1"/>
  <c r="T67" i="1" s="1"/>
  <c r="U78" i="1"/>
  <c r="T78" i="1" s="1"/>
  <c r="U48" i="1"/>
  <c r="T48" i="1" s="1"/>
  <c r="U76" i="1"/>
  <c r="T76" i="1" s="1"/>
  <c r="U53" i="1"/>
  <c r="T53" i="1" s="1"/>
  <c r="S28" i="19" s="1"/>
  <c r="U73" i="1"/>
  <c r="T73" i="1" s="1"/>
  <c r="U55" i="1"/>
  <c r="T55" i="1" s="1"/>
  <c r="U71" i="1"/>
  <c r="T71" i="1" s="1"/>
  <c r="U52" i="1"/>
  <c r="T52" i="1" s="1"/>
  <c r="S27" i="19" s="1"/>
  <c r="U34" i="1"/>
  <c r="T34" i="1" s="1"/>
  <c r="U83" i="1"/>
  <c r="T83" i="1" s="1"/>
  <c r="U28" i="1"/>
  <c r="T28" i="1" s="1"/>
  <c r="S3" i="19" s="1"/>
  <c r="U31" i="1"/>
  <c r="T31" i="1" s="1"/>
  <c r="S6" i="19" s="1"/>
  <c r="U61" i="1"/>
  <c r="T61" i="1" s="1"/>
  <c r="S36" i="19" s="1"/>
  <c r="U62" i="1"/>
  <c r="T62" i="1" s="1"/>
  <c r="S37" i="19" s="1"/>
  <c r="U46" i="1"/>
  <c r="T46" i="1" s="1"/>
  <c r="S21" i="19" s="1"/>
  <c r="U82" i="1"/>
  <c r="T82" i="1" s="1"/>
  <c r="U59" i="1"/>
  <c r="T59" i="1" s="1"/>
  <c r="U50" i="1"/>
  <c r="T50" i="1" s="1"/>
  <c r="S25" i="19" s="1"/>
  <c r="U56" i="1"/>
  <c r="T56" i="1" s="1"/>
  <c r="S31" i="19" s="1"/>
  <c r="U45" i="1"/>
  <c r="T45" i="1" s="1"/>
  <c r="S20" i="19" s="1"/>
  <c r="U29" i="1"/>
  <c r="T29" i="1" s="1"/>
  <c r="S4" i="19" s="1"/>
  <c r="U84" i="1"/>
  <c r="T84" i="1" s="1"/>
  <c r="U30" i="1"/>
  <c r="T30" i="1" s="1"/>
  <c r="S5" i="19" s="1"/>
  <c r="U72" i="1"/>
  <c r="T72" i="1" s="1"/>
  <c r="U51" i="1"/>
  <c r="T51" i="1" s="1"/>
  <c r="S26" i="19" s="1"/>
  <c r="U85" i="1"/>
  <c r="T85" i="1" s="1"/>
  <c r="U77" i="1"/>
  <c r="T77" i="1" s="1"/>
  <c r="U79" i="1"/>
  <c r="T79" i="1" s="1"/>
  <c r="U81" i="1"/>
  <c r="T81" i="1" s="1"/>
  <c r="U36" i="1"/>
  <c r="T36" i="1" s="1"/>
  <c r="S11" i="19" s="1"/>
  <c r="U63" i="1"/>
  <c r="T63" i="1" s="1"/>
  <c r="S38" i="19" s="1"/>
  <c r="U65" i="1"/>
  <c r="T65" i="1" s="1"/>
  <c r="S40" i="19" s="1"/>
  <c r="U68" i="1"/>
  <c r="T68" i="1" s="1"/>
  <c r="U80" i="1"/>
  <c r="T80" i="1" s="1"/>
  <c r="U32" i="1"/>
  <c r="T32" i="1" s="1"/>
  <c r="S7" i="19" s="1"/>
  <c r="U49" i="1"/>
  <c r="T49" i="1" s="1"/>
  <c r="S24" i="19" s="1"/>
  <c r="U35" i="1"/>
  <c r="T35" i="1" s="1"/>
  <c r="S10" i="19" s="1"/>
  <c r="U60" i="1"/>
  <c r="T60" i="1" s="1"/>
  <c r="S35" i="19" s="1"/>
  <c r="U54" i="1"/>
  <c r="T54" i="1" s="1"/>
  <c r="S29" i="19" s="1"/>
  <c r="U75" i="1"/>
  <c r="T75" i="1" s="1"/>
  <c r="U64" i="1"/>
  <c r="T64" i="1" s="1"/>
  <c r="S39" i="19" s="1"/>
  <c r="T19" i="19"/>
  <c r="T32" i="19"/>
  <c r="T23" i="19"/>
  <c r="T14" i="19"/>
  <c r="T9" i="19"/>
  <c r="T41" i="19"/>
  <c r="T18" i="19"/>
  <c r="T8" i="19"/>
  <c r="T33" i="19"/>
  <c r="T34" i="19"/>
  <c r="T30" i="19"/>
  <c r="S33" i="19"/>
  <c r="S34" i="19"/>
  <c r="T22" i="19"/>
  <c r="T2" i="19"/>
  <c r="S14" i="19"/>
  <c r="T37" i="19"/>
  <c r="T13" i="19"/>
  <c r="S41" i="19"/>
  <c r="T15" i="19"/>
  <c r="T28" i="19"/>
  <c r="S9" i="19"/>
  <c r="S30" i="19"/>
  <c r="T12" i="19"/>
  <c r="S8" i="19"/>
  <c r="S23" i="19"/>
  <c r="T21" i="19"/>
  <c r="S18" i="19"/>
  <c r="S32" i="19"/>
  <c r="S19" i="19"/>
  <c r="T4" i="19"/>
  <c r="T16" i="19"/>
  <c r="T17" i="19"/>
  <c r="T27" i="19" l="1"/>
  <c r="T20" i="19"/>
  <c r="T36" i="19"/>
  <c r="T6" i="19"/>
  <c r="T3" i="19"/>
  <c r="T25" i="19"/>
  <c r="T31" i="19"/>
  <c r="T5" i="19"/>
  <c r="T11" i="19"/>
  <c r="T26" i="19"/>
  <c r="T7" i="19"/>
  <c r="T38" i="19"/>
  <c r="T35" i="19"/>
  <c r="T40" i="19"/>
  <c r="T24" i="19"/>
  <c r="T10" i="19"/>
  <c r="T29" i="19"/>
  <c r="T3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Luz Maria Gaju Molina</author>
  </authors>
  <commentList>
    <comment ref="N15" authorId="0" shapeId="0" xr:uid="{795DB3B2-0CB9-49A7-BDE4-D26BB943C485}">
      <text>
        <r>
          <rPr>
            <b/>
            <sz val="9"/>
            <color indexed="81"/>
            <rFont val="Tahoma"/>
            <family val="2"/>
          </rPr>
          <t xml:space="preserve">-En el caso de Admin. Delegada siempre debe ir vacio (BORRAR EL CONTENIDO DE LA CELDA PARA QUE DESAPAREZCA EL FORMATO). 
-Para SLE, Municipios o Corp. Municipales, EL APORTE PROPIO ES OPCIONAL ingresar el monto propuesto en la celda gris. La cifra final de aporte propio requerido es la que se muestra con un ajuste menor en la celda I15.
El objetivo del ajuste es que la distribución del 
aporte propio entre los beneficiarios arroje cifras sin decimales.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6DAE1F9-7B2C-4B3F-BCF2-90AD00D3EFC8}" keepAlive="1" name="BD BonosRetiro" type="5" refreshedVersion="6" deleted="1" background="1" saveData="1">
    <dbPr connection="" command="" commandType="3"/>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<sst xmlns="http://schemas.openxmlformats.org/spreadsheetml/2006/main" count="91903" uniqueCount="17080">
  <si>
    <t>Versión 1.1 - 2025</t>
  </si>
  <si>
    <r>
      <t xml:space="preserve">INSTRUCCIONES PARA LOS DOCUMENTOS CONTENIDOS EN ESTE ARCHIVO EXCEL - </t>
    </r>
    <r>
      <rPr>
        <b/>
        <u/>
        <sz val="14"/>
        <color rgb="FF990000"/>
        <rFont val="Century Gothic"/>
        <family val="2"/>
      </rPr>
      <t>LEER ANTES DE COMENZAR</t>
    </r>
  </si>
  <si>
    <t>1.-Este archivo contiene el formato de los documentos requeridos para la tramitación de Bonos de Retiro de Asistentes de la Educación - Cupos 2024</t>
  </si>
  <si>
    <t xml:space="preserve">    No manipule ni modifique los documentos. Si tiene dudas o faltan datos, diríjase al sectorialista que tiene como contraparte en Mineduc.</t>
  </si>
  <si>
    <r>
      <t xml:space="preserve">2.-PARA TODOS LOS DOCUMENTOS, </t>
    </r>
    <r>
      <rPr>
        <b/>
        <u/>
        <sz val="12"/>
        <color rgb="FF990000"/>
        <rFont val="Century Gothic"/>
        <family val="2"/>
      </rPr>
      <t>SE DEBEN COMPLETAR LOS DATOS EN EXCEL</t>
    </r>
    <r>
      <rPr>
        <b/>
        <sz val="12"/>
        <color rgb="FF990000"/>
        <rFont val="Century Gothic"/>
        <family val="2"/>
      </rPr>
      <t xml:space="preserve"> Y LUEGO GUARDARSE COMO PDF O IMPRIMIRSE EN PAPEL PARA FIRMAR. </t>
    </r>
  </si>
  <si>
    <t xml:space="preserve">     LAS INSTRUCCIONES PARA COMPLETAR CADA DOCUMENTO ESTÁN EN CADA HOJA DEL EXCEL EN LAS COLUMNAS DE LA DERECHA. SI TIENE DUDAS, DIRÍJASE AL </t>
  </si>
  <si>
    <t xml:space="preserve">     SECTORIALISTA QUE TIENE COMO CONTRAPARTE EN MINEDUC.</t>
  </si>
  <si>
    <t>3.-De preferencia, los documentos deberían ser firmados con Firma Electrónica Avanzada (F.E.A). Si aún no la tiene, gestiónela a la brevedad para</t>
  </si>
  <si>
    <t xml:space="preserve">     las autoridades que firman, en el corto plazo, será mandatorio firmar en forma digital. </t>
  </si>
  <si>
    <t xml:space="preserve">     Para poder firmar con F.E.A., los documentos deben convertirse a PDF. Las instrucciones para hacerlo están en la hoja  "Instructivo - Convertir a PDF"</t>
  </si>
  <si>
    <t xml:space="preserve">     Si los documentos se firman manualmente, DEBEN ENVIARSE CON FIRMAS ORIGINALES, NO SON ACEPTABLES IMPRESIONES EN COLOR.</t>
  </si>
  <si>
    <t xml:space="preserve">4.-Una vez completados y firmados, los documentos de este archivo deben adjuntarse a los antecedentes y contratos de los beneficiarios, y remitirse </t>
  </si>
  <si>
    <t xml:space="preserve">    a la Subsecretaría de Educación, por correo postal a la dirección Av Libertador Bernardo O’Higgins #1371.</t>
  </si>
  <si>
    <t>Descripción de las Hojas del Archivo Excel</t>
  </si>
  <si>
    <t>Hoja "Instructivo - Convertir a PDF"</t>
  </si>
  <si>
    <t>-Esta hoja contiene las instrucciones para convertir a PDF los documentos contenidos en este archivo Excel.</t>
  </si>
  <si>
    <t>-En caso de que los documentos sean firmados por las autoridades con F.E.A., se deben llenar los datos en el Excel, convertir a PDF, y luego firmar con F.E.A</t>
  </si>
  <si>
    <t>Hoja "Nómina"</t>
  </si>
  <si>
    <t>-Esta hoja sólo tiene información de referencia, no hace falta imprimirla ni llenar ningún dato.</t>
  </si>
  <si>
    <t>-Contiene la nómina de beneficiarios AAEE CUPOS 2024. Puede filtar por Sostenedor para encontrar los que corresponden a cada Sostenedor</t>
  </si>
  <si>
    <t>-Para llenar la Ficha de Solicitud de Recursos, puede copiar los RUT (sin dv) desde la hoja Nómina, a la hoja "Ficha de Solicitud", columna E.</t>
  </si>
  <si>
    <t>Hoja "Oficio Conductor"</t>
  </si>
  <si>
    <t>-Esta hoja contiene la plantilla para el Oficio Conductor. Se necesita sólo 1 oficio conductor para la solicitud de recursos.</t>
  </si>
  <si>
    <t>Hoja "Ficha Solicitud Recursos"</t>
  </si>
  <si>
    <t>-Esta hoja contiene la Ficha de Solicitud de Recursos, que realiza el cálculo estimado del monto de las bonificaciones.</t>
  </si>
  <si>
    <t>-Se debe llenar solo 1 Ficha de Solicitud de Recursos, con todos los beneficiarios.</t>
  </si>
  <si>
    <t>-Está automatizado el llenado de algunos datos, según el tipo de Administración y nombre del Sostenedor que escoja el usuario.</t>
  </si>
  <si>
    <t>-Para completar la ficha, seguir las instrucciones que están en las columnas a la derecha de la ficha.</t>
  </si>
  <si>
    <t>-La ficha puede ser firmada con F.E.A.</t>
  </si>
  <si>
    <t>-Si se imprime en papel, hacerlo por los dos lados de la hoja.</t>
  </si>
  <si>
    <t>Hoja "Carta de Renuncia"</t>
  </si>
  <si>
    <r>
      <t>-</t>
    </r>
    <r>
      <rPr>
        <b/>
        <sz val="12"/>
        <color theme="1"/>
        <rFont val="Century Gothic"/>
        <family val="2"/>
      </rPr>
      <t>Cada uno de los Beneficiarios QUE ACEPTA el bono</t>
    </r>
    <r>
      <rPr>
        <sz val="12"/>
        <color theme="1"/>
        <rFont val="Century Gothic"/>
        <family val="2"/>
      </rPr>
      <t xml:space="preserve"> debe presentar su carta de renuncia (la renuncia sólo se hace efectiva cuando recibe el pago).</t>
    </r>
  </si>
  <si>
    <t>-La Carta de Renuncia debe ser firmada por el beneficiario en 3 copias, 1° para el beneficiario, 2° para el sostenedor, y 3° para el Mineduc.</t>
  </si>
  <si>
    <r>
      <t xml:space="preserve">-La Carta de Renuncia debe tener </t>
    </r>
    <r>
      <rPr>
        <b/>
        <sz val="12"/>
        <color theme="1"/>
        <rFont val="Century Gothic"/>
        <family val="2"/>
      </rPr>
      <t>TIMBRE y FECHA DE RECEPCIÓN</t>
    </r>
    <r>
      <rPr>
        <sz val="12"/>
        <color theme="1"/>
        <rFont val="Century Gothic"/>
        <family val="2"/>
      </rPr>
      <t xml:space="preserve"> en las 3 copias.</t>
    </r>
  </si>
  <si>
    <r>
      <t xml:space="preserve">-La copia de la Carta de Renuncia que se envía al Ministerio, debe </t>
    </r>
    <r>
      <rPr>
        <b/>
        <sz val="12"/>
        <color theme="1"/>
        <rFont val="Century Gothic"/>
        <family val="2"/>
      </rPr>
      <t>IR FIRMADA ADEMÁS por la Autoridad que certifica la fecha de recepción de la renuncia</t>
    </r>
    <r>
      <rPr>
        <sz val="12"/>
        <color theme="1"/>
        <rFont val="Century Gothic"/>
        <family val="2"/>
      </rPr>
      <t xml:space="preserve">. </t>
    </r>
  </si>
  <si>
    <t xml:space="preserve">-La autoridad que certifica la fecha de recepción puede firmar manualmente, o firmar con Firma Electrónica Avanzada (F.E.A.). Si firma con F.E.A, primero se debe </t>
  </si>
  <si>
    <t xml:space="preserve">    escanear la copia que firmó el Beneficiario (con firma del benef./timbre/fecha de recepción), y luego la autoridad firma con F.E.A el documento escaneado.</t>
  </si>
  <si>
    <t>Hoja "Carta de Desistimiento"</t>
  </si>
  <si>
    <r>
      <t>-</t>
    </r>
    <r>
      <rPr>
        <b/>
        <sz val="12"/>
        <color theme="1"/>
        <rFont val="Century Gothic"/>
        <family val="2"/>
      </rPr>
      <t>Cada uno de los Beneficiarios QUE DESISTE del bono</t>
    </r>
    <r>
      <rPr>
        <sz val="12"/>
        <color theme="1"/>
        <rFont val="Century Gothic"/>
        <family val="2"/>
      </rPr>
      <t xml:space="preserve"> debe presentar su carta de desistimiento. Estos beneficiarios NO recibirán bonos.</t>
    </r>
  </si>
  <si>
    <t>-La Carta de Desistimiento debe ser firmada por el beneficiario en 3 copias, 1° para el beneficiario, 2° para el sostenedor, y 3° para el Mineduc.</t>
  </si>
  <si>
    <r>
      <t xml:space="preserve">-La copia de la Carta de Desistimiento que se envía al Ministerio, debe </t>
    </r>
    <r>
      <rPr>
        <b/>
        <sz val="12"/>
        <color theme="1"/>
        <rFont val="Century Gothic"/>
        <family val="2"/>
      </rPr>
      <t>IR FIRMADA ADEMÁS por la Autoridad que certifica la fecha de recepción</t>
    </r>
    <r>
      <rPr>
        <sz val="12"/>
        <color theme="1"/>
        <rFont val="Century Gothic"/>
        <family val="2"/>
      </rPr>
      <t xml:space="preserve">. </t>
    </r>
  </si>
  <si>
    <t xml:space="preserve">-La autoridad que certifica la fecha de recepción puede firmar manualmente, o firmar con Firma Electrónica Avanzada (F.E.A). Si firma con F.E.A, primero se debe </t>
  </si>
  <si>
    <t xml:space="preserve">    escanear la copia que firmó el Beneficiario (con firma del benef./timbre/fecha de recepción), y luego se firma con F.E.A el documento escaneado.</t>
  </si>
  <si>
    <t>Hoja "Certificado Rem. Promedio"</t>
  </si>
  <si>
    <r>
      <t>-Se debe calcular la Remuneración Promedio</t>
    </r>
    <r>
      <rPr>
        <b/>
        <sz val="12"/>
        <color theme="1"/>
        <rFont val="Century Gothic"/>
        <family val="2"/>
      </rPr>
      <t xml:space="preserve"> para cada uno de los Beneficiarios que presentó su renuncia,</t>
    </r>
    <r>
      <rPr>
        <sz val="12"/>
        <color theme="1"/>
        <rFont val="Century Gothic"/>
        <family val="2"/>
      </rPr>
      <t xml:space="preserve"> según las instrucciones en las columnas a la </t>
    </r>
  </si>
  <si>
    <t xml:space="preserve">   derecha del documento.</t>
  </si>
  <si>
    <t xml:space="preserve">-La autoridad que certifica la remuneración promedio puede firmar manualmente, o firmar con Firma Electrónica Avanzada (F.E.A). Si firma con F.E.A, se debe </t>
  </si>
  <si>
    <t xml:space="preserve">     guardar el documento como PDF (ver instruccioines), y firmar con F.E.A el PDF.</t>
  </si>
  <si>
    <t>Hoja "Carta Solicitud de Anticipo"</t>
  </si>
  <si>
    <t>-Se requiere 1 Carta de Solicitud de Anticipo para tramitar las bonificaciones.</t>
  </si>
  <si>
    <r>
      <t>-Este documento</t>
    </r>
    <r>
      <rPr>
        <b/>
        <sz val="12"/>
        <color theme="1"/>
        <rFont val="Century Gothic"/>
        <family val="2"/>
      </rPr>
      <t xml:space="preserve"> tiene un texto predefinido y un monto que queda sujeto a lo que se</t>
    </r>
  </si>
  <si>
    <t xml:space="preserve">   determine para cada beneficiario en base al cumplimiento de los requisitos establecidos en la Ley.</t>
  </si>
  <si>
    <t xml:space="preserve">-El objetivo de tener un texto predefinido es evitar errores en el contenido o los montos de las cartas de solicitud, dado que a los beneficiarios </t>
  </si>
  <si>
    <t xml:space="preserve">     sólo se le paga el monto que la Ley determina, pero este monto puede variar respecto a la estimación inicial, luego de la revisión de los antecedentes </t>
  </si>
  <si>
    <t xml:space="preserve">-Se incluye, de todos modos, un recuadro que permite agregar información adicional si el Sostenedor lo estima indispensable. </t>
  </si>
  <si>
    <t>-La autoridad que certifica el acuerdo de solicitud de anticipo puede firmar manualmente, o firmar con Firma Electrónica Avanzada. Si firma con F.E.A.,</t>
  </si>
  <si>
    <t xml:space="preserve">   se debe guardar el documento como PDF, y firmar con F.E.A el PDF.</t>
  </si>
  <si>
    <t>Hoja "Carpeta para el Ministerio"</t>
  </si>
  <si>
    <t xml:space="preserve">-Esta Hoja contiene las instrucciones para armar la carpeta que se debe enviar al Ministerio de Educación. </t>
  </si>
  <si>
    <t>Instrucciones para guardar los documentos como PDF para su posterior firma electrónica avanzada (F.E.A)</t>
  </si>
  <si>
    <t>1.-Escoger en el Excel la hoja que se necesita imprimir como PDF: por ejemplo, la Carta de Solicitud de Anticipo.</t>
  </si>
  <si>
    <t>2.-En la barra superior de Excel, a al izquierda, pinchar en Archivo--&gt; Guardar una Copia</t>
  </si>
  <si>
    <t>3.-Poner nombre al archivo PDF que se va a guardar (primera flecha roja de la imagen)</t>
  </si>
  <si>
    <t>En la lista desplegable que está justo debajo del nombre del archivo, escoger el formato "PDF (*.pdf)"   (segunda flecha roja de la imagen)</t>
  </si>
  <si>
    <t xml:space="preserve">Por defecto, el PDF quedará guardado en la misma carpeta donde está el archivo Excel. Si se necesita guardar en otra carpeta, hay que </t>
  </si>
  <si>
    <t>pinchar  en Examinar y escoger la carpeta de destino deseada.</t>
  </si>
  <si>
    <t>PARA COMPLETAR LA FICHA DE SOLICITUD DE RECURSOS MÁS FACILMENTE, PUEDE FILTRAR POR NOMBRE DE SOSTENEDOR, COPIAR LOS RUT DE LA COLUMNA C, Y PEGARLOS EN LA COLUMNA E DE LA FICHA DE SOLICITUD</t>
  </si>
  <si>
    <t>Sostenedor</t>
  </si>
  <si>
    <t>Rut</t>
  </si>
  <si>
    <t>Dv</t>
  </si>
  <si>
    <t>Apellido Paterno</t>
  </si>
  <si>
    <t>Apellido Materno</t>
  </si>
  <si>
    <t>Nombres</t>
  </si>
  <si>
    <t>Género</t>
  </si>
  <si>
    <t>Fecha Nacimiento</t>
  </si>
  <si>
    <t>Año Postulación</t>
  </si>
  <si>
    <t>Proceso beneficio</t>
  </si>
  <si>
    <t>CABILDO</t>
  </si>
  <si>
    <t>2</t>
  </si>
  <si>
    <t>DÍAZ</t>
  </si>
  <si>
    <t>RAMÍREZ</t>
  </si>
  <si>
    <t>VERÓNICA CECILIA</t>
  </si>
  <si>
    <t>F</t>
  </si>
  <si>
    <t>Beneficiario 2024</t>
  </si>
  <si>
    <t>CATEMU</t>
  </si>
  <si>
    <t>3</t>
  </si>
  <si>
    <t>CASTILLO</t>
  </si>
  <si>
    <t>SILVA</t>
  </si>
  <si>
    <t>MARGOT DEL CARMEN</t>
  </si>
  <si>
    <t>COIHUECO</t>
  </si>
  <si>
    <t>ACEVEDO</t>
  </si>
  <si>
    <t>ORELLANA</t>
  </si>
  <si>
    <t>SYLVIA GABRIELA</t>
  </si>
  <si>
    <t>FREIRE</t>
  </si>
  <si>
    <t>6</t>
  </si>
  <si>
    <t>HENRÍQUEZ</t>
  </si>
  <si>
    <t>BURGOS</t>
  </si>
  <si>
    <t>LETICIA MARGOT</t>
  </si>
  <si>
    <t>LAMPA</t>
  </si>
  <si>
    <t>9</t>
  </si>
  <si>
    <t>VERDEJO</t>
  </si>
  <si>
    <t>TOLEDO</t>
  </si>
  <si>
    <t>UBERLINDA ELIZABETH</t>
  </si>
  <si>
    <t>PICHIDEGUA</t>
  </si>
  <si>
    <t>0</t>
  </si>
  <si>
    <t>ACUÑA</t>
  </si>
  <si>
    <t>VIDAL</t>
  </si>
  <si>
    <t>ORIANA DE LAS MERCEDES</t>
  </si>
  <si>
    <t>GONZÁLEZ</t>
  </si>
  <si>
    <t>RODRÍGUEZ</t>
  </si>
  <si>
    <t>MARÍA SILVANA</t>
  </si>
  <si>
    <t>VALDÉS</t>
  </si>
  <si>
    <t>OVALLE</t>
  </si>
  <si>
    <t>MARÍA XIMENA</t>
  </si>
  <si>
    <t>PUENTE ALTO</t>
  </si>
  <si>
    <t>5</t>
  </si>
  <si>
    <t>ALBANESES</t>
  </si>
  <si>
    <t>GALLARDO</t>
  </si>
  <si>
    <t>SOLEDAD ESTERLINDA</t>
  </si>
  <si>
    <t>MUÑOZ</t>
  </si>
  <si>
    <t>CASTRO</t>
  </si>
  <si>
    <t>NANCY DEL CARMEN</t>
  </si>
  <si>
    <t>PHILLIPS</t>
  </si>
  <si>
    <t>GALLEGUILLOS</t>
  </si>
  <si>
    <t>CATHERINE LAURA</t>
  </si>
  <si>
    <t>RIQUELME</t>
  </si>
  <si>
    <t>ANA ROSA</t>
  </si>
  <si>
    <t>GUTIÉRREZ</t>
  </si>
  <si>
    <t>MARTA IRENE</t>
  </si>
  <si>
    <t>RENAICO</t>
  </si>
  <si>
    <t>TILLERÍA</t>
  </si>
  <si>
    <t>CARRASCO</t>
  </si>
  <si>
    <t>RUTH MAGALY</t>
  </si>
  <si>
    <t>TEMUCO</t>
  </si>
  <si>
    <t>4</t>
  </si>
  <si>
    <t>THOMPSON</t>
  </si>
  <si>
    <t>ANGULO</t>
  </si>
  <si>
    <t>MARCIA ELIZABETH</t>
  </si>
  <si>
    <t>TRAIGUÉN</t>
  </si>
  <si>
    <t>K</t>
  </si>
  <si>
    <t>ESCOBAR</t>
  </si>
  <si>
    <t>HURTADO</t>
  </si>
  <si>
    <t>GLORIA DEL CARMEN</t>
  </si>
  <si>
    <t>EN ESTA ÁREA DEL DOCUMENTO PUEDE AGREGAR LOGOS O DATOS DEL SOSTENEDOR</t>
  </si>
  <si>
    <t>ORD N°:</t>
  </si>
  <si>
    <t>ANT:</t>
  </si>
  <si>
    <t>Ley Nº 20.964 del 29.10.2016.</t>
  </si>
  <si>
    <t>MAT:</t>
  </si>
  <si>
    <t xml:space="preserve">FECHA: </t>
  </si>
  <si>
    <t>DE:</t>
  </si>
  <si>
    <t>(Ingresar Nombre del Firmante del Oficio)</t>
  </si>
  <si>
    <t>(Ingresar Cargo del Firmante del Oficio)</t>
  </si>
  <si>
    <t xml:space="preserve"> A:</t>
  </si>
  <si>
    <t>DANIEL RODRÍGUEZ MORALES</t>
  </si>
  <si>
    <t>SEÑOR SUBSECRETARIO DE EDUCACIÓN</t>
  </si>
  <si>
    <r>
      <t>1.</t>
    </r>
    <r>
      <rPr>
        <sz val="7"/>
        <color theme="1"/>
        <rFont val="Century Gothic"/>
        <family val="2"/>
      </rPr>
      <t xml:space="preserve">              </t>
    </r>
    <r>
      <rPr>
        <sz val="11"/>
        <color theme="1"/>
        <rFont val="Century Gothic"/>
        <family val="2"/>
      </rPr>
      <t>De conformidad a lo establecido en la ley Nº 20.964, solicito a Ud. los recursos que se detallan en la Ficha de Solicitud adjunta, que tienen por finalidad financiar los pagos establecidos por aplicación de la mencionada Ley, remitiendo los siguientes documentos:</t>
    </r>
  </si>
  <si>
    <t>a)   Oficio de solicitud de recursos, dirigido a la Subsecretaria de Educación.</t>
  </si>
  <si>
    <r>
      <t>b)</t>
    </r>
    <r>
      <rPr>
        <sz val="7"/>
        <color theme="1"/>
        <rFont val="Century Gothic"/>
        <family val="2"/>
      </rPr>
      <t xml:space="preserve">    </t>
    </r>
    <r>
      <rPr>
        <sz val="11"/>
        <color theme="1"/>
        <rFont val="Century Gothic"/>
        <family val="2"/>
      </rPr>
      <t>Ficha solicitud de recursos firmada por la autoridad correspondiente.</t>
    </r>
  </si>
  <si>
    <r>
      <t>c)</t>
    </r>
    <r>
      <rPr>
        <sz val="7"/>
        <color theme="1"/>
        <rFont val="Century Gothic"/>
        <family val="2"/>
      </rPr>
      <t xml:space="preserve">    </t>
    </r>
    <r>
      <rPr>
        <sz val="11"/>
        <color theme="1"/>
        <rFont val="Century Gothic"/>
        <family val="2"/>
      </rPr>
      <t>Certificado de aprobación de solicitud anticipo de subvención, emitido por el Concejo Municipal o la autoridad correspondiente, si aplica.</t>
    </r>
  </si>
  <si>
    <r>
      <t>d)</t>
    </r>
    <r>
      <rPr>
        <sz val="7"/>
        <color theme="1"/>
        <rFont val="Century Gothic"/>
        <family val="2"/>
      </rPr>
      <t xml:space="preserve">     </t>
    </r>
    <r>
      <rPr>
        <sz val="11"/>
        <color theme="1"/>
        <rFont val="Century Gothic"/>
        <family val="2"/>
      </rPr>
      <t>Certificado de renuncia o desistimiento de los beneficiarios, con fechas de recepción certificadas por la autoridad correspondiente.</t>
    </r>
  </si>
  <si>
    <r>
      <t>e)</t>
    </r>
    <r>
      <rPr>
        <sz val="7"/>
        <color theme="1"/>
        <rFont val="Century Gothic"/>
        <family val="2"/>
      </rPr>
      <t xml:space="preserve">     </t>
    </r>
    <r>
      <rPr>
        <sz val="11"/>
        <color theme="1"/>
        <rFont val="Century Gothic"/>
        <family val="2"/>
      </rPr>
      <t xml:space="preserve">Cálculo de remuneraciones promedio de los beneficiarios, utilizadas como base de cálculo para la bonificación por retiro voluntario, debidamente certificadas por la autoridad correspondiente. </t>
    </r>
  </si>
  <si>
    <r>
      <t>f)</t>
    </r>
    <r>
      <rPr>
        <sz val="7"/>
        <color theme="1"/>
        <rFont val="Century Gothic"/>
        <family val="2"/>
      </rPr>
      <t xml:space="preserve">      </t>
    </r>
    <r>
      <rPr>
        <sz val="11"/>
        <color theme="1"/>
        <rFont val="Century Gothic"/>
        <family val="2"/>
      </rPr>
      <t>Certificados de nacimiento de los beneficiarios.</t>
    </r>
  </si>
  <si>
    <t xml:space="preserve">g)    Antecedentes laborales de los beneficiarios (contratos, decretos, u otros), revisados por el equipo jurídico de este Sostenedor para verificar el cumplimiento de los requisitos establecidos por la Ley 20.964, su reglamento, el Decreto 366, y los lineamientos adicionales que haya entregado el Ministerio de Educación, para acceder a las bonificaciones. </t>
  </si>
  <si>
    <r>
      <t>2.</t>
    </r>
    <r>
      <rPr>
        <sz val="7"/>
        <color theme="1"/>
        <rFont val="Century Gothic"/>
        <family val="2"/>
      </rPr>
      <t xml:space="preserve">              </t>
    </r>
    <r>
      <rPr>
        <sz val="11"/>
        <color theme="1"/>
        <rFont val="Century Gothic"/>
        <family val="2"/>
      </rPr>
      <t>Quien suscribe, da fe ante el Ministerio de Educación, que:</t>
    </r>
  </si>
  <si>
    <r>
      <rPr>
        <sz val="11"/>
        <color theme="1"/>
        <rFont val="Century Gothic"/>
        <family val="2"/>
      </rPr>
      <t>-</t>
    </r>
    <r>
      <rPr>
        <sz val="7"/>
        <color theme="1"/>
        <rFont val="Century Gothic"/>
        <family val="2"/>
      </rPr>
      <t xml:space="preserve">        </t>
    </r>
    <r>
      <rPr>
        <sz val="11"/>
        <color theme="1"/>
        <rFont val="Century Gothic"/>
        <family val="2"/>
      </rPr>
      <t>Los asistentes incluidos en esta solicitud pertenecen a la dotación establecida para el presente año escolar y han sido declarados como beneficiarios por el Ministerio de Educación.</t>
    </r>
  </si>
  <si>
    <r>
      <t>-</t>
    </r>
    <r>
      <rPr>
        <sz val="7"/>
        <color theme="1"/>
        <rFont val="Century Gothic"/>
        <family val="2"/>
      </rPr>
      <t xml:space="preserve">        </t>
    </r>
    <r>
      <rPr>
        <sz val="11"/>
        <color theme="1"/>
        <rFont val="Century Gothic"/>
        <family val="2"/>
      </rPr>
      <t>Los recursos que se otorguen serán destinados en su integridad a financiar los beneficios de los asistentes de la educación, establecidos en la ley N°20.964.</t>
    </r>
  </si>
  <si>
    <r>
      <t>-</t>
    </r>
    <r>
      <rPr>
        <sz val="7"/>
        <color theme="1"/>
        <rFont val="Century Gothic"/>
        <family val="2"/>
      </rPr>
      <t xml:space="preserve">        </t>
    </r>
    <r>
      <rPr>
        <sz val="11"/>
        <color theme="1"/>
        <rFont val="Century Gothic"/>
        <family val="2"/>
      </rPr>
      <t>Los datos contenidos en la “Ficha de Solicitud de Recursos de la ley N°20.964” que se adjunta son fidedignos.</t>
    </r>
  </si>
  <si>
    <t>Los antecedentes del personal que se acoja a estas bonificaciones serán mantenidos en las dependencias de esta entidad para efectos de fiscalización por parte de esa Secretaría de Estado y otras entidades pertinentes, si fuere necesario.</t>
  </si>
  <si>
    <t>Saluda atentamente a Ud.,</t>
  </si>
  <si>
    <t>Firma</t>
  </si>
  <si>
    <t>Distribución:</t>
  </si>
  <si>
    <t/>
  </si>
  <si>
    <t>LEY N°20.964 - PROCESO 2024 - FICHA DE SOLICITUD DE RECURSOS REAJUSTE 2026</t>
  </si>
  <si>
    <r>
      <t xml:space="preserve">INSTRUCCIONES DE LLENADO: </t>
    </r>
    <r>
      <rPr>
        <b/>
        <u/>
        <sz val="14"/>
        <color theme="1"/>
        <rFont val="Century Gothic"/>
        <family val="2"/>
      </rPr>
      <t xml:space="preserve">SOLO SE DEBEN INGRESAR DATOS EN LAS CELDAS DE COLOR GRIS </t>
    </r>
  </si>
  <si>
    <t>INFORMA ASISTENTES DE LA EDUCACIÓN QUE SE ACOGEN A LA BONIFICACIÓN POR RETIRO Y BONIFICACIÓN DE ANTIGÜEDAD</t>
  </si>
  <si>
    <t>Fecha</t>
  </si>
  <si>
    <t>--&gt; INDICAR FECHA DE LLENADO DE LA FICHA</t>
  </si>
  <si>
    <t>INFORMACIÓN GENERAL</t>
  </si>
  <si>
    <t>Tipo Administración:</t>
  </si>
  <si>
    <t xml:space="preserve">Región: </t>
  </si>
  <si>
    <t>Nombre Persona de Contacto:</t>
  </si>
  <si>
    <t>--&gt; SELECCIONAR EL TIPO DE ADMINISTRACION Y NOMBRE DEL SOSTENEDOR DE LAS LISTAS DESPLEGABLES</t>
  </si>
  <si>
    <t>Nombre Sostenedor:</t>
  </si>
  <si>
    <t xml:space="preserve">Provincia: </t>
  </si>
  <si>
    <t>E-Mail Persona de Contacto:</t>
  </si>
  <si>
    <t>--&gt; ESCRIBIR EL NOMBRE DE LA PERSONA DE CONTACTO Y UNO O MÁS CORREOS Y TELÉFONOS DE CONTACTO</t>
  </si>
  <si>
    <t>Teléfono Persona de Contacto:</t>
  </si>
  <si>
    <t>RESUMEN DE CIFRAS</t>
  </si>
  <si>
    <r>
      <t xml:space="preserve">--&gt; EN EL CASO DE ADMINISTRACION DELEGADA, </t>
    </r>
    <r>
      <rPr>
        <b/>
        <u/>
        <sz val="14"/>
        <color rgb="FFC00000"/>
        <rFont val="Century Gothic"/>
        <family val="2"/>
      </rPr>
      <t>BORRAR</t>
    </r>
    <r>
      <rPr>
        <sz val="14"/>
        <color theme="1"/>
        <rFont val="Century Gothic"/>
        <family val="2"/>
      </rPr>
      <t xml:space="preserve"> EL CONTENIDO DE LA CELDA O15, </t>
    </r>
    <r>
      <rPr>
        <u/>
        <sz val="14"/>
        <color theme="1"/>
        <rFont val="Century Gothic"/>
        <family val="2"/>
      </rPr>
      <t>LA CELDA DEBE IR VACÍA</t>
    </r>
  </si>
  <si>
    <t>Número de Asistentes:</t>
  </si>
  <si>
    <t>Aporte Propio Sostenedor:</t>
  </si>
  <si>
    <r>
      <t>--&gt;EN EL CASO DE CORP, MUNI, SLEP, DIGITAR EN LA CELDA O15 EL MONTO DEL APORTE DEL SOSTENEDOR, SI LO HUBIERA,</t>
    </r>
    <r>
      <rPr>
        <b/>
        <u/>
        <sz val="14"/>
        <color rgb="FFC00000"/>
        <rFont val="Century Gothic"/>
        <family val="2"/>
      </rPr>
      <t xml:space="preserve"> Y SI NO HAY APORTE PONER UN CERO</t>
    </r>
  </si>
  <si>
    <t>Total Bonificación Cargo Sostenedor:</t>
  </si>
  <si>
    <t>Total Bono Antigüedad Cargo Fiscal:</t>
  </si>
  <si>
    <r>
      <t xml:space="preserve">--&gt; EL DOCUMENTO PUEDE SER FIRMADO CON </t>
    </r>
    <r>
      <rPr>
        <b/>
        <sz val="14"/>
        <color rgb="FF990000"/>
        <rFont val="Century Gothic"/>
        <family val="2"/>
      </rPr>
      <t>FIRMA ELECTRÓNICA AVANZADA (F.E.A.)</t>
    </r>
    <r>
      <rPr>
        <sz val="14"/>
        <color theme="1"/>
        <rFont val="Century Gothic"/>
        <family val="2"/>
      </rPr>
      <t xml:space="preserve">, </t>
    </r>
    <r>
      <rPr>
        <b/>
        <u/>
        <sz val="14"/>
        <color theme="1"/>
        <rFont val="Century Gothic"/>
        <family val="2"/>
      </rPr>
      <t>EN ESE CASO NO DEBE AGREGAR NADA MÁS</t>
    </r>
    <r>
      <rPr>
        <sz val="14"/>
        <color theme="1"/>
        <rFont val="Century Gothic"/>
        <family val="2"/>
      </rPr>
      <t xml:space="preserve"> (NI NOMBRE, NI CARGO, NI TIMBRE)</t>
    </r>
  </si>
  <si>
    <t>Total Bonificación:</t>
  </si>
  <si>
    <t>--&gt; PARA FIRMAR CON FEA, LLENE TODOS LOS CAMPOS DEL DOCUMENTO Y LUEGO GUÁRDELO COMO PDF (VER HOJA "INSTRUCTIVO - CONVERTIR A PDF")</t>
  </si>
  <si>
    <t>--&gt; SI  EL DOCUMENTO SE FIRMA MANUALMENTE, DEBE IR TIMBRADO, CON NOMBRE Y CARGO, Y ENVIARSE AL MINISTERIO EN ORIGINAL</t>
  </si>
  <si>
    <t>Identificación Establecimiento donde trabaja el Beneficiario</t>
  </si>
  <si>
    <t>Identificación Personal de Beneficiarios</t>
  </si>
  <si>
    <t>Antecedentes Laborales</t>
  </si>
  <si>
    <t>Bonificación Cargo Sostenedor</t>
  </si>
  <si>
    <t>Apertura Cargo Sostenedor</t>
  </si>
  <si>
    <t>Bono Antigüedad</t>
  </si>
  <si>
    <t>TOTAL</t>
  </si>
  <si>
    <t>--&gt; DEBE FIRMAR EL ALCALDE EN CASO DE DAEM O DEM, EL RESPRESENTANTE LEGAL  EN CASO DE CORPORACIONES MUNICIPALES,</t>
  </si>
  <si>
    <t>RBD</t>
  </si>
  <si>
    <t>dv</t>
  </si>
  <si>
    <t>Nombre</t>
  </si>
  <si>
    <t>RUT</t>
  </si>
  <si>
    <t>Sexo</t>
  </si>
  <si>
    <t>Postuló a Cupos del Año</t>
  </si>
  <si>
    <t>Beneficio de cupos proceso</t>
  </si>
  <si>
    <t>Edad</t>
  </si>
  <si>
    <t>Horas de Contrato</t>
  </si>
  <si>
    <t>Fecha presentación renuncia</t>
  </si>
  <si>
    <t>Remuneración Promedio Imponible reajustada por IPC</t>
  </si>
  <si>
    <t>N° de Meses</t>
  </si>
  <si>
    <t>Bonificación Cargo del Sostenedor</t>
  </si>
  <si>
    <t>Anticipo Subvención</t>
  </si>
  <si>
    <t>Aporte Propio</t>
  </si>
  <si>
    <t>Años Bono Antigüedad en el Sistema</t>
  </si>
  <si>
    <t>Bono Antigüedad en el Sistema</t>
  </si>
  <si>
    <t>Monto Total  Bonificación por Retiro más Bono Antiguedad</t>
  </si>
  <si>
    <t xml:space="preserve"> EL REPRESENTANTE LEGAL EN CASO DE ADMINISTRACIÓN DELEGADA Y EL DIRECTOR EJECUTIVO EN CASO DE SLEP</t>
  </si>
  <si>
    <t>dd-mm-aaaa</t>
  </si>
  <si>
    <t>aaaa</t>
  </si>
  <si>
    <r>
      <t>--&gt; LA LISTA DE BENEFICIARIOS</t>
    </r>
    <r>
      <rPr>
        <b/>
        <sz val="14"/>
        <color rgb="FF990000"/>
        <rFont val="Century Gothic"/>
        <family val="2"/>
      </rPr>
      <t xml:space="preserve"> </t>
    </r>
    <r>
      <rPr>
        <b/>
        <u/>
        <sz val="14"/>
        <color rgb="FF990000"/>
        <rFont val="Century Gothic"/>
        <family val="2"/>
      </rPr>
      <t>DEBE IR EN ORDEN ALFABÉTICO POR APELLIDO PATERNO</t>
    </r>
  </si>
  <si>
    <t>--&gt; PARA CADA BENEFICIARIO, LLENAR SÓLO LOS CAMPOS EN COLOR GRIS</t>
  </si>
  <si>
    <t xml:space="preserve">--&gt;COLUMNA B: EL RBD DEBE INGRESARSE SIN DIGITO VERIFICADOR. EL NOMBRE DEL ESTABLECIMIENTO ASOCIADO SE DESPLIEGA AUTOMÁTICAMENTE. </t>
  </si>
  <si>
    <t xml:space="preserve">     SI LA PERSONA TRABAJA EN EL DAEM o DEM, TIPEAR "DAEM" o "DEM", SI LA PERSONA TRABAJA EN CORPORACIÓN MUNICIPAL SE DEBE INGRESAR "CORP",</t>
  </si>
  <si>
    <t xml:space="preserve">     SI LA PERSONA TRABAJA EN SERVICIO LOCAL, TIPEAR "SLEP".</t>
  </si>
  <si>
    <t>--&gt;COLUMNA O: LAS HORAS DE CONTRATO QUE SE DEBEN INFORMAT SON LAS DEL CONTRATO QUE ESTÁ VIGENTE AL MOMENTO DE PRESENTAR LA RENUNCIA</t>
  </si>
  <si>
    <t xml:space="preserve">--&gt;COLUMNA Q: LA REMUNERACIÓN PROMEDIO QUE SE INFORMA ES LA QUE SE CALCULA EN LA HOJA "CERTIFICADO REM. PROMEDIO" QUE SE ENCUENTRA EN ESTE </t>
  </si>
  <si>
    <t xml:space="preserve">      MISMO ARCHIVO EXCEL (CELDA G29 DE LA HOJA "CERTIFICADO REM. PROMEDIO")</t>
  </si>
  <si>
    <t>--&gt;COLUMNA R: EL NÚMERO DE MESES QUE SE INFORMA ES EL N° DE AÑOS DE ANTIGÜEDAD DE LA PERSONA, CON TOPE DE 11 (SI LA PERSONA TIENE</t>
  </si>
  <si>
    <t xml:space="preserve">     ANTIGÜEDAD DE MÁS DE 11 AÑOS, PONER EL NÚMERO 11)</t>
  </si>
  <si>
    <t xml:space="preserve">--&gt;COLUMNA V: EL N° DE AÑOS BONOS ANTIGÜEDAD CORRESPONDE A LA ANTIGÜEDAD LABORAL CONTINUA DE LA PERSONA, SIN TOPE. SI LA PERSONA </t>
  </si>
  <si>
    <t xml:space="preserve">    ESTUVO SIN PRESTAR SERVICIOS EN ALGÚN MOMENTO, LA ANTIGÜEDAD CUENTA DESDE QUE REANUDÓ LA RELACIÓN CONTRACTUAL CONTINUA. LOS AÑOS DE  ANTIGÜEDAD SE CALCULAN</t>
  </si>
  <si>
    <r>
      <t xml:space="preserve">     </t>
    </r>
    <r>
      <rPr>
        <u/>
        <sz val="14"/>
        <color theme="1"/>
        <rFont val="Century Gothic"/>
        <family val="2"/>
      </rPr>
      <t>HASTA LA FECHA DE RENUNCIA (INFORMADA EN LA CARTA DE RENUNCIA)</t>
    </r>
    <r>
      <rPr>
        <sz val="14"/>
        <color theme="1"/>
        <rFont val="Century Gothic"/>
        <family val="2"/>
      </rPr>
      <t xml:space="preserve">, SIN CONSIDERAR FRACCIONES DE AÑOS. ES DECIR, SI TIENE 20AÑOS  Y 7 MESES DE RELACIÓN LABORAL </t>
    </r>
  </si>
  <si>
    <t xml:space="preserve">    CONTINUA, SE DEBEN INFORMAR 20 AÑOS DE ANTIGÜEDAD EN LA COLUMNA V.</t>
  </si>
  <si>
    <t xml:space="preserve">    SI LA PERSONA TIENE 35 O MÁS AÑOS, DEBERÁ INDICARSE "35 Ó +" EN LA COLUMNA V.</t>
  </si>
  <si>
    <t>--&gt; SI NECESITA IMPRIMIR EL DOCUMENTO, ES PREFERIBLE QUE IMPRIMA EN UNA SOLA HOJA POR AMBOS LADOS</t>
  </si>
  <si>
    <t xml:space="preserve">CÁLCULO REMUNERACIÓN PROMEDIO ASISTENTES DE LA EDUCACIÓN </t>
  </si>
  <si>
    <r>
      <t xml:space="preserve">INSTRUCCIONES DE LLENADO: </t>
    </r>
    <r>
      <rPr>
        <b/>
        <u/>
        <sz val="11"/>
        <color theme="1"/>
        <rFont val="Century Gothic"/>
        <family val="2"/>
      </rPr>
      <t xml:space="preserve">SOLO SE DEBEN INGRESAR DATOS EN  LAS CELDAS DE COLOR GRIS </t>
    </r>
  </si>
  <si>
    <t>--&gt; SELECCIONAR EL TIPO DE ADMINISTRACIÓN EN LA LISTA DESPLEGABLE</t>
  </si>
  <si>
    <t>Sostenedor:</t>
  </si>
  <si>
    <t>--&gt; SELECCIONAR EL NOMBRE DEL SOSTENEDOR QUE CORRESPONDA</t>
  </si>
  <si>
    <t>RUT Beneficiario:</t>
  </si>
  <si>
    <t>--&gt;INGRESAR EL RUT DEL BENEFICIARIO SIN PUNTOS, CON GUIÓN EN LA CELDA GRIS (SE PUEDE TIPEAR O SELECCIONAR DE LA LISTA</t>
  </si>
  <si>
    <t>Nombre Beneficiario:</t>
  </si>
  <si>
    <t>Tabla N°1: Cálculo de Remuneración Promedio</t>
  </si>
  <si>
    <t>Mes Remuneración</t>
  </si>
  <si>
    <t>Año Remuneración</t>
  </si>
  <si>
    <t>Monto de Remuneración Imponible</t>
  </si>
  <si>
    <t>Índice de Precios al Consumidor (IPC)</t>
  </si>
  <si>
    <t>Inflactor</t>
  </si>
  <si>
    <t>Enero</t>
  </si>
  <si>
    <t>Febrero</t>
  </si>
  <si>
    <t>Marzo</t>
  </si>
  <si>
    <t>Abril</t>
  </si>
  <si>
    <t>Mayo</t>
  </si>
  <si>
    <t>Junio</t>
  </si>
  <si>
    <t>Julio</t>
  </si>
  <si>
    <t>Agosto</t>
  </si>
  <si>
    <t>Septiembre</t>
  </si>
  <si>
    <t>Octubre</t>
  </si>
  <si>
    <t>Noviembre</t>
  </si>
  <si>
    <t>Diciembre</t>
  </si>
  <si>
    <t>IPC enero 2026</t>
  </si>
  <si>
    <t>Reajuste 2026</t>
  </si>
  <si>
    <t>--&gt; REAJUSTE DE ACUERDO CON ART. 100 LEY 21.724 (LEY DE REAJUSTE 2025)</t>
  </si>
  <si>
    <t>Promedio de Remuneraciones Actualizadas según IPC:</t>
  </si>
  <si>
    <t>--&gt; REMUNERACIÓN PROMEDIO REAJUSTADA SEGÚN LEY 21.724</t>
  </si>
  <si>
    <t>(*) El promedio de remuneraciones es el monto a consignar en Ficha Solicitud de Recursos</t>
  </si>
  <si>
    <t>CERTIFICADO DE REMUNERACIÓN PROMEDIO</t>
  </si>
  <si>
    <t xml:space="preserve">   DEBE FIRMAR EL SECRETARIO MUNICIPAL EN CASO DE DAEM O DEM, EL REPRESENTANTE LEGAL EN CASO DE CORPORACIONES MUNICIPALES</t>
  </si>
  <si>
    <t xml:space="preserve">   EL REPRESENTANTE LEGAL EN CASO DE ADMINISTRACIÓN DELEGADA Y EL DIRECTOR EJECUTIVO EN CASO SLEP</t>
  </si>
  <si>
    <t>--&gt; INGRESAR NOMBRE DEL FIRMANTE QUE CERTIFICA LA REMUNERACIÓN PROMEDIO</t>
  </si>
  <si>
    <t>--&gt; EL DOCUMENTO PUEDE SER FIRMADO CON FIRMA ELECTRÓNICA AVANZADA (F.E.A.), EN ESE CASO NO SE REQUIERE AGREGAR NOMBRE NI CARGO NI TIMBRE.</t>
  </si>
  <si>
    <r>
      <t xml:space="preserve">--&gt; </t>
    </r>
    <r>
      <rPr>
        <b/>
        <u/>
        <sz val="11"/>
        <color theme="1"/>
        <rFont val="Century Gothic"/>
        <family val="2"/>
      </rPr>
      <t>SI LA AUTORIDAD  FIRMA MANUALMENTE, DEBE IR CON FECHA, NOMBRE Y TIMBRE.</t>
    </r>
  </si>
  <si>
    <t>Versión 1.0 - 2024</t>
  </si>
  <si>
    <t>IPC</t>
  </si>
  <si>
    <t>CARTA DE DESISTIMIENTO DEL BONO DE INCENTIVO AL RETIRO</t>
  </si>
  <si>
    <t>LEY N° 20.964, ASISTENTES DE LA EDUCACIÓN</t>
  </si>
  <si>
    <t>BENEFICIARIOS DE CUPOS 2024</t>
  </si>
  <si>
    <t xml:space="preserve">1) SELECCIONAR EL TIPO DE ADMINISTRACIÓN EN LA LISTA DESPLEGABLE DEL EXCEL </t>
  </si>
  <si>
    <t>2) SELECCIONAR EL SOSTENEDOR QUE CORRESPONDA EN LA LISTA DESPLEGABLE DEL EXCEL</t>
  </si>
  <si>
    <t>Por medio de la presente, manifiesto mi voluntad de desistir del cupo obtenido para acceder a la bonificación por retiro voluntario y a la bonificación adicional por antigüedad, estipulados en la ley Nº20.964.</t>
  </si>
  <si>
    <t>Atentamente,</t>
  </si>
  <si>
    <t>Firma Beneficiario(a)</t>
  </si>
  <si>
    <t>Nombre Beneficiario(a):</t>
  </si>
  <si>
    <t>--&gt; EL NOMBRE APARECE AUTOMATICO AL INGRESAR EL RUT</t>
  </si>
  <si>
    <t>RUT Beneficiario(a):</t>
  </si>
  <si>
    <t>3) INGRESAR RUT DEL BENEFICIARIO EN LA CELDA GRIS, EN EXCEL (EL RUT SE PUEDE DIGITAR O SELECCIONAR DE LA LISTA)</t>
  </si>
  <si>
    <t>PARA USO EXCLUSIVO DEL SOSTENEDOR</t>
  </si>
  <si>
    <r>
      <t xml:space="preserve">4) UNA VEZ EFECTUADOS LOS PASOS (1) a (3), </t>
    </r>
    <r>
      <rPr>
        <b/>
        <u/>
        <sz val="11"/>
        <color theme="1"/>
        <rFont val="Century Gothic"/>
        <family val="2"/>
      </rPr>
      <t>IMPRIMIR EL DOCUMENTO EN 3 COPIAS</t>
    </r>
  </si>
  <si>
    <t>CERTIFICADO DE RECEPCIÓN DE CARTA DE DESISTIMIENTO</t>
  </si>
  <si>
    <r>
      <t xml:space="preserve">5) </t>
    </r>
    <r>
      <rPr>
        <b/>
        <u/>
        <sz val="11"/>
        <color theme="1"/>
        <rFont val="Century Gothic"/>
        <family val="2"/>
      </rPr>
      <t xml:space="preserve">PONER EL TIMBRE CON FECHA DE RECEPCIÓN EN LAS 3 COPIAS. SI EL TIMBRE NO TIENE FECHA, ANOTAR LA FECHA DE RECEPCIÓN </t>
    </r>
  </si>
  <si>
    <r>
      <rPr>
        <b/>
        <sz val="11"/>
        <color theme="1"/>
        <rFont val="Century Gothic"/>
        <family val="2"/>
      </rPr>
      <t xml:space="preserve">   </t>
    </r>
    <r>
      <rPr>
        <b/>
        <u/>
        <sz val="11"/>
        <color theme="1"/>
        <rFont val="Century Gothic"/>
        <family val="2"/>
      </rPr>
      <t>EN EL RECUADRO.</t>
    </r>
    <r>
      <rPr>
        <sz val="11"/>
        <color theme="1"/>
        <rFont val="Century Gothic"/>
        <family val="2"/>
      </rPr>
      <t xml:space="preserve"> </t>
    </r>
  </si>
  <si>
    <r>
      <t xml:space="preserve">6) PEDIR AL BENEFICIARIO </t>
    </r>
    <r>
      <rPr>
        <b/>
        <u/>
        <sz val="11"/>
        <color theme="1"/>
        <rFont val="Century Gothic"/>
        <family val="2"/>
      </rPr>
      <t>QUE FIRME LAS 3 COPIAS</t>
    </r>
  </si>
  <si>
    <t>7) LA PRIMERA COPIA LA GUARDA EL BENEFICIARIO, LA SEGUNDA COPIA LA GUARDA EL SOSTENEDOR</t>
  </si>
  <si>
    <r>
      <t xml:space="preserve">8) </t>
    </r>
    <r>
      <rPr>
        <b/>
        <u/>
        <sz val="11"/>
        <color theme="1"/>
        <rFont val="Century Gothic"/>
        <family val="2"/>
      </rPr>
      <t xml:space="preserve">LA TERCERA COPIA ES PARA EL MINISTERIO Y DEBE FIRMARLA, ADEMÁS DEL BENEFICIARIO,  EL SECRETARIO </t>
    </r>
  </si>
  <si>
    <t>FECHA Y TIMBRE DE RECEPCIÓN</t>
  </si>
  <si>
    <r>
      <rPr>
        <b/>
        <sz val="7.7"/>
        <color theme="1"/>
        <rFont val="Century Gothic"/>
        <family val="2"/>
      </rPr>
      <t xml:space="preserve">      </t>
    </r>
    <r>
      <rPr>
        <b/>
        <u/>
        <sz val="11"/>
        <color theme="1"/>
        <rFont val="Century Gothic"/>
        <family val="2"/>
      </rPr>
      <t xml:space="preserve">MUNICIPAL, DIRECTOR EJECUTIVO, REPRESENTANTE LEGAL O ADMNISTRADOR (SEGÚN CORRESPONDA), </t>
    </r>
  </si>
  <si>
    <r>
      <t xml:space="preserve">9) SE DEBE AGREGAR EL NOMBRE Y FECHA DE FIRMA DE LA AUTORIDAD FIRMANTE, </t>
    </r>
    <r>
      <rPr>
        <b/>
        <u/>
        <sz val="11"/>
        <color theme="1"/>
        <rFont val="Century Gothic"/>
        <family val="2"/>
      </rPr>
      <t>SOLO SI FIRMA MANUALMENTE</t>
    </r>
  </si>
  <si>
    <r>
      <t xml:space="preserve">10) EL DOCUMENTO </t>
    </r>
    <r>
      <rPr>
        <b/>
        <u/>
        <sz val="11"/>
        <color theme="1"/>
        <rFont val="Century Gothic"/>
        <family val="2"/>
      </rPr>
      <t xml:space="preserve">PUEDE SER FIRMADO CON </t>
    </r>
    <r>
      <rPr>
        <b/>
        <u/>
        <sz val="11"/>
        <color rgb="FF990000"/>
        <rFont val="Century Gothic"/>
        <family val="2"/>
      </rPr>
      <t>FIRMA ELECTRÓNICA AVANZADA</t>
    </r>
    <r>
      <rPr>
        <sz val="11"/>
        <color rgb="FF990000"/>
        <rFont val="Century Gothic"/>
        <family val="2"/>
      </rPr>
      <t xml:space="preserve"> </t>
    </r>
    <r>
      <rPr>
        <b/>
        <sz val="11"/>
        <color rgb="FF990000"/>
        <rFont val="Century Gothic"/>
        <family val="2"/>
      </rPr>
      <t>(F.E.A.)</t>
    </r>
    <r>
      <rPr>
        <sz val="11"/>
        <color theme="1"/>
        <rFont val="Century Gothic"/>
        <family val="2"/>
      </rPr>
      <t xml:space="preserve"> POR LA AUTORIDAD QUE CERTIFICA</t>
    </r>
  </si>
  <si>
    <r>
      <t xml:space="preserve">--&gt;PARA AGREGAR LA </t>
    </r>
    <r>
      <rPr>
        <b/>
        <sz val="11"/>
        <color rgb="FF990000"/>
        <rFont val="Century Gothic"/>
        <family val="2"/>
      </rPr>
      <t>F.E.A.</t>
    </r>
    <r>
      <rPr>
        <sz val="11"/>
        <color theme="1"/>
        <rFont val="Century Gothic"/>
        <family val="2"/>
      </rPr>
      <t xml:space="preserve">, SE DEBE ESCANEAR EL DOCUMENTO </t>
    </r>
    <r>
      <rPr>
        <b/>
        <u/>
        <sz val="11"/>
        <color theme="1"/>
        <rFont val="Century Gothic"/>
        <family val="2"/>
      </rPr>
      <t>DESPUÉS DE FIRMADO POR EL BENEFICIARIO Y TIMBRADO</t>
    </r>
    <r>
      <rPr>
        <b/>
        <sz val="11"/>
        <color theme="1"/>
        <rFont val="Century Gothic"/>
        <family val="2"/>
      </rPr>
      <t xml:space="preserve">, </t>
    </r>
  </si>
  <si>
    <r>
      <t xml:space="preserve">    LUEGO SE ESCANEA EL DOCUMENTO Y SE FIRMA CON </t>
    </r>
    <r>
      <rPr>
        <b/>
        <sz val="11"/>
        <color rgb="FF990000"/>
        <rFont val="Century Gothic"/>
        <family val="2"/>
      </rPr>
      <t>F.E.A.</t>
    </r>
  </si>
  <si>
    <r>
      <t xml:space="preserve">--&gt; </t>
    </r>
    <r>
      <rPr>
        <b/>
        <u/>
        <sz val="11"/>
        <color theme="1"/>
        <rFont val="Century Gothic"/>
        <family val="2"/>
      </rPr>
      <t xml:space="preserve">SI LA AUTORIDAD QUE CERTIFICA FIRMA MANUALMENTE, DEBE IR CON FECHA, NOMBRE Y TIMBRE, Y </t>
    </r>
    <r>
      <rPr>
        <sz val="11"/>
        <color theme="1"/>
        <rFont val="Century Gothic"/>
        <family val="2"/>
      </rPr>
      <t>SE DEBE ENVIAR EL DOCUMENTO</t>
    </r>
  </si>
  <si>
    <r>
      <t xml:space="preserve">     </t>
    </r>
    <r>
      <rPr>
        <b/>
        <sz val="11"/>
        <color rgb="FF990000"/>
        <rFont val="Century Gothic"/>
        <family val="2"/>
      </rPr>
      <t>CON FIRMAS ORIGINALES</t>
    </r>
    <r>
      <rPr>
        <sz val="11"/>
        <color theme="1"/>
        <rFont val="Century Gothic"/>
        <family val="2"/>
      </rPr>
      <t xml:space="preserve"> AL MINISTERIO. NO SIRVE SI LA SEGUNDA FIRMA ESTÁ ESCANEADA. </t>
    </r>
  </si>
  <si>
    <t xml:space="preserve">RENUNCIA VOLUNTARIA E IRREVOCABLE
</t>
  </si>
  <si>
    <t>Por medio de la presente, me dirijo a usted con el fin de manifestar mi voluntad de acogerme a retiro, según lo dispuesto en la Ley Nº20.964, que establece una bonificación por retiro voluntario y una bonificación adicional por antigüedad para los asistentes de la educación.  Para estos efectos, presento mi renuncia voluntaria e irrevocable a la totalidad de las horas que sirvo en el servicio educacional bajo su administración.</t>
  </si>
  <si>
    <t>Asumo que esta decisión pondrá término a la relación laboral que he mantenido con mi empleador, una vez que éste haya puesto a mi disposición la totalidad de la bonificación a que tenga derecho; y que me impedirá integrarme a una dotación de asistentes administrada directamente por servicios locales de educación, municipalidades o corporaciones municipales y ser nombrado o contratado bajo cualquier modalidad o régimen laboral, incluidas las contrataciones a honorarios, en servicios locales de educación, municipalidades, corporaciones municipales o establecimientos regidos por el decreto ley N°3.166, de 1980, por los próximos 5 años contados desde el término de la relación laboral, a menos que previamente devuelva la totalidad de la bonificación percibida, debidamente reajustada por la variación del Índice de Precios al Consumidor que determina el Instituto Nacional de Estadísticas, entre el mes del pago del beneficio respectivo y el mes anterior al de la restitución, más el interés corriente para operaciones reajustables.</t>
  </si>
  <si>
    <t>Igualmente señalo mi conocimiento de las incompatibilidades establecidas en la ley N°20.652 y con cualquier otra indemnización que por concepto de término de la relación laboral o por años de servicios en la administración del Estado pudiere corresponder al personal asistente de la educación, cualquiera que fuere su origen y a cuyo pago concurra el empleador o algún órgano de la administración del Estado o el Fisco, especialmente con aquellas a que se refiere el artículo 163 del Código del Trabajo, y con cualquier otro beneficio percibido con anterioridad a la renuncia voluntaria al cargo o función.</t>
  </si>
  <si>
    <t>CERTIFICADO DE RECEPCIÓN DE CARTA DE RENUNCIA</t>
  </si>
  <si>
    <r>
      <rPr>
        <b/>
        <u/>
        <sz val="11"/>
        <color theme="1"/>
        <rFont val="Century Gothic"/>
        <family val="2"/>
      </rPr>
      <t xml:space="preserve">   EN EL RECUADRO.</t>
    </r>
    <r>
      <rPr>
        <sz val="11"/>
        <color theme="1"/>
        <rFont val="Century Gothic"/>
        <family val="2"/>
      </rPr>
      <t xml:space="preserve"> LA FECHA DE RECEPCIÓN NO PUEDE SER INFERIOR AL 1 DE SEPTIEMBRE NI POSTERIOR AL 30 DE SEPTIEMBRE PARA ASISTENTES CON CUPO 2024</t>
    </r>
  </si>
  <si>
    <t>Año</t>
  </si>
  <si>
    <t>Mes</t>
  </si>
  <si>
    <t>Índice</t>
  </si>
  <si>
    <t>N°</t>
  </si>
  <si>
    <t>MES</t>
  </si>
  <si>
    <t>SOLICITUD DE ANTICIPO DE SUBVENCIÓN</t>
  </si>
  <si>
    <t>Tipo de administración que solicita el anticipo de subvención:</t>
  </si>
  <si>
    <t>1) SELECCIONAR EL TIPO DE ADMINISTRACIÓN EN LA LISTA DESPLEGABLE DEL EXCEL (ADM. DELEGADA NO REQUIERE ENTREGAR ESTA SOLICITUD)</t>
  </si>
  <si>
    <t>Nombre del Sostenedor que solicita el anticipo de subvención:</t>
  </si>
  <si>
    <t>3) EL NÚMERO DE ACUERDO CONCEJO/CERTIFICADO</t>
  </si>
  <si>
    <t>Fecha de Emisión Certificado:</t>
  </si>
  <si>
    <t>4) INGRESAR LA FECHA DE EMISION DEL CERTIFICADO</t>
  </si>
  <si>
    <t>De nuestra consideración,</t>
  </si>
  <si>
    <t>--&gt; DEBE FIRMAR EL SECRETARIO MUNICIPAL EN CASO DE DAEM, DEM O CORPORACIONES MUNICIPALES Y EL DIRECTOR EJECUTIVO EN CASO DE SLEP</t>
  </si>
  <si>
    <t xml:space="preserve">   NO APLICA ESTE DOCUMENTO PARA ADMINISTRACIÓN DELEGADA</t>
  </si>
  <si>
    <r>
      <t xml:space="preserve">--&gt; EL DOCUMENTO </t>
    </r>
    <r>
      <rPr>
        <b/>
        <u/>
        <sz val="11"/>
        <rFont val="Century Gothic"/>
        <family val="2"/>
      </rPr>
      <t>PUEDE SER FIRMADO CON FIRMA ELECTRÓNICA AVANZADA</t>
    </r>
    <r>
      <rPr>
        <sz val="11"/>
        <rFont val="Century Gothic"/>
        <family val="2"/>
      </rPr>
      <t xml:space="preserve"> </t>
    </r>
    <r>
      <rPr>
        <b/>
        <sz val="11"/>
        <rFont val="Century Gothic"/>
        <family val="2"/>
      </rPr>
      <t>(F.E.A.)</t>
    </r>
    <r>
      <rPr>
        <sz val="11"/>
        <rFont val="Century Gothic"/>
        <family val="2"/>
      </rPr>
      <t xml:space="preserve"> </t>
    </r>
  </si>
  <si>
    <r>
      <t xml:space="preserve">--&gt;PARA AGREGAR LA </t>
    </r>
    <r>
      <rPr>
        <b/>
        <sz val="11"/>
        <rFont val="Century Gothic"/>
        <family val="2"/>
      </rPr>
      <t>F.E.A.</t>
    </r>
    <r>
      <rPr>
        <sz val="11"/>
        <rFont val="Century Gothic"/>
        <family val="2"/>
      </rPr>
      <t>, SE DEBE GUARDAR EL DOCUMENTO COMO PDF (VER INSTRUCCIONES EN ESTE DOCUMENTO)</t>
    </r>
  </si>
  <si>
    <r>
      <t xml:space="preserve">     LUEGO SE FIRMA EL DOCUMENTO EN PDF CON </t>
    </r>
    <r>
      <rPr>
        <b/>
        <sz val="11"/>
        <rFont val="Century Gothic"/>
        <family val="2"/>
      </rPr>
      <t>F.E.A.</t>
    </r>
    <r>
      <rPr>
        <sz val="11"/>
        <rFont val="Century Gothic"/>
        <family val="2"/>
      </rPr>
      <t xml:space="preserve"> Y ENVIAR VÍA POSTAL AL MINEDUC</t>
    </r>
  </si>
  <si>
    <r>
      <t xml:space="preserve">--&gt; </t>
    </r>
    <r>
      <rPr>
        <b/>
        <u/>
        <sz val="11"/>
        <color theme="1"/>
        <rFont val="Century Gothic"/>
        <family val="2"/>
      </rPr>
      <t xml:space="preserve">SI LA AUTORIDAD QUE FIRMA, LO HACE MANUALMENTE, </t>
    </r>
  </si>
  <si>
    <t>SE DEBE ENVIAR LA COPIA CON FIRMAS ORIGINALES AL MINISTERIO. NO SIRVE ESCANEADO</t>
  </si>
  <si>
    <t>CÓMO ARMAR LA CARPETA PARA ENVIAR AL MINISTERIO</t>
  </si>
  <si>
    <t>1) PRIMERO: agrupar los documentos del Sostenedor (el formato de todos los documentos está en este archivo Excel)</t>
  </si>
  <si>
    <t>a) Poner en primer lugar el Oficio Conductor firmado (puede ser firmado digital, y luego impreso, o impreso y firmado manual). Esto va como carátula.</t>
  </si>
  <si>
    <t>b) Después del Oficio Conductor, debe ir la Ficha de Solicitud de Recursos</t>
  </si>
  <si>
    <t>c) Después de la Ficha de solicitud de recursos, debe ir la Carta de Solicitud de Anticipo de Subvención (excepto en el caso de Adm Delegada).</t>
  </si>
  <si>
    <r>
      <t xml:space="preserve">d) Luego, si se trata de Corporación o Administración Delegada, incorporar </t>
    </r>
    <r>
      <rPr>
        <b/>
        <sz val="13"/>
        <color theme="1"/>
        <rFont val="Century Gothic"/>
        <family val="2"/>
      </rPr>
      <t>los estatutos</t>
    </r>
    <r>
      <rPr>
        <sz val="13"/>
        <color theme="1"/>
        <rFont val="Century Gothic"/>
        <family val="2"/>
      </rPr>
      <t xml:space="preserve"> y </t>
    </r>
    <r>
      <rPr>
        <b/>
        <sz val="13"/>
        <color theme="1"/>
        <rFont val="Century Gothic"/>
        <family val="2"/>
      </rPr>
      <t>la personería</t>
    </r>
    <r>
      <rPr>
        <sz val="13"/>
        <color theme="1"/>
        <rFont val="Century Gothic"/>
        <family val="2"/>
      </rPr>
      <t xml:space="preserve"> que le otorga las atribuciones a la persona que firma. </t>
    </r>
  </si>
  <si>
    <t>e) Al final van las Cartas de Desistimiento (si hubiera) y copias de los Finiquito y/o decretos de cese de funciones de benefiarios sin relación laboral que no puedan acceder al bono.</t>
  </si>
  <si>
    <t>2) SEGUNDO: agrupar los documentos de cada beneficiario</t>
  </si>
  <si>
    <t>a) El certificado de nacimiento va como carátula del set de documentos de beneficiario.</t>
  </si>
  <si>
    <t>b) Luego la Carta de Renuncia con las 2 firmas (del Beneficiario y de la Autoridad que Certifica). El formato de la Carta de Renuncia está en este archivo Excel.</t>
  </si>
  <si>
    <t>c) Luego el Certificado de Remuneración promedio, firmado por la Autoridad que Certifica. El formato de la Carta de Rmuneración Promedio está en este archivo Excel.</t>
  </si>
  <si>
    <t>d) Luego la copia de las 12 Liquidaciones de remuneraciones que se usaron para calcular la Remuneración Promedio.</t>
  </si>
  <si>
    <t>e) Luego las copias de los Decretos/Contratos/Anexos de contrato del beneficiario, ordenados por fecha, partiendo de la fecha más antigua. El último documento del set</t>
  </si>
  <si>
    <t xml:space="preserve">   es el Decreto/Contrato/Anexo más reciente.</t>
  </si>
  <si>
    <r>
      <t xml:space="preserve">-A continuación se indica una lista de verificación para facilitar el proceso de recopilación y revisión de antecedentes contractuales.  La Ley exige que la relación laboral del beneficiario con el Sostenedor haya sido </t>
    </r>
    <r>
      <rPr>
        <b/>
        <sz val="13"/>
        <color theme="1"/>
        <rFont val="Century Gothic"/>
        <family val="2"/>
      </rPr>
      <t>continua</t>
    </r>
    <r>
      <rPr>
        <sz val="13"/>
        <color theme="1"/>
        <rFont val="Century Gothic"/>
        <family val="2"/>
      </rPr>
      <t xml:space="preserve">, y que esté </t>
    </r>
    <r>
      <rPr>
        <b/>
        <sz val="13"/>
        <color theme="1"/>
        <rFont val="Century Gothic"/>
        <family val="2"/>
      </rPr>
      <t>vigente</t>
    </r>
    <r>
      <rPr>
        <sz val="13"/>
        <color theme="1"/>
        <rFont val="Century Gothic"/>
        <family val="2"/>
      </rPr>
      <t xml:space="preserve"> (las personas tienen que estar trabajando (con contrato) cuando reciben el bono. Si ya no tienen vigencia de relación laboral, pierden su derecho al bono.)</t>
    </r>
  </si>
  <si>
    <r>
      <t xml:space="preserve">-LA LISTA DE VERIFICACIÓN ES UNA AYUDA PARA QUE LA RECOPILACIÓN DE INFORMACIÓN SEA LO MÁS COMPLETA POSIBLE, PERO PUEDE OCURRIR QUE LUEGO DE LA REVISIÓN POR PARTE DEL MINISTERIO SE SOLICITEN ANTECEDENTES ADICIONALES. LA INFORMACIÓN OTORGADA </t>
    </r>
    <r>
      <rPr>
        <b/>
        <u/>
        <sz val="13"/>
        <color rgb="FFC00000"/>
        <rFont val="Century Gothic"/>
        <family val="2"/>
      </rPr>
      <t>NO ES VINCULANTE</t>
    </r>
    <r>
      <rPr>
        <b/>
        <sz val="13"/>
        <color rgb="FFC00000"/>
        <rFont val="Century Gothic"/>
        <family val="2"/>
      </rPr>
      <t xml:space="preserve"> NI OBLIGA A ACEPTAR O RECHAZAR LOS CASOS A TRAMITAR, Y PODRÁ SER ACTUALIZADA, O MODIFICADA, TODAS LAS VECES QUE SEA NECESARIO, EN BASE A LOS CRITERIOS QUE DETERMINE EL MINISTERIO DE EDUCACIÓN.</t>
    </r>
  </si>
  <si>
    <t>PUNTOS A REVISAR</t>
  </si>
  <si>
    <r>
      <t>1) Los decretos, contratos y anexos</t>
    </r>
    <r>
      <rPr>
        <b/>
        <sz val="13"/>
        <rFont val="Century Gothic"/>
        <family val="2"/>
      </rPr>
      <t xml:space="preserve"> DEBEN SER COPIAS LEGIBLES</t>
    </r>
    <r>
      <rPr>
        <sz val="13"/>
        <rFont val="Century Gothic"/>
        <family val="2"/>
      </rPr>
      <t>. Si no se pueden leer, no sirven.</t>
    </r>
  </si>
  <si>
    <r>
      <t xml:space="preserve">2) </t>
    </r>
    <r>
      <rPr>
        <b/>
        <sz val="13"/>
        <rFont val="Century Gothic"/>
        <family val="2"/>
      </rPr>
      <t>La fecha de cada decreto/contrato es muy importante</t>
    </r>
    <r>
      <rPr>
        <sz val="13"/>
        <rFont val="Century Gothic"/>
        <family val="2"/>
      </rPr>
      <t xml:space="preserve">. Si un documento está legible, pero sin fecha o con fecha ilegible, no sirve para acreditar requisitos. </t>
    </r>
  </si>
  <si>
    <r>
      <t xml:space="preserve">3) Las </t>
    </r>
    <r>
      <rPr>
        <b/>
        <sz val="13"/>
        <rFont val="Century Gothic"/>
        <family val="2"/>
      </rPr>
      <t>FUNCIONES</t>
    </r>
    <r>
      <rPr>
        <sz val="13"/>
        <rFont val="Century Gothic"/>
        <family val="2"/>
      </rPr>
      <t xml:space="preserve"> del asistente de la educación</t>
    </r>
    <r>
      <rPr>
        <b/>
        <sz val="13"/>
        <rFont val="Century Gothic"/>
        <family val="2"/>
      </rPr>
      <t xml:space="preserve"> son muy relevantes para la determinación del beneficio</t>
    </r>
    <r>
      <rPr>
        <sz val="13"/>
        <rFont val="Century Gothic"/>
        <family val="2"/>
      </rPr>
      <t xml:space="preserve"> </t>
    </r>
    <r>
      <rPr>
        <b/>
        <sz val="13"/>
        <rFont val="Century Gothic"/>
        <family val="2"/>
      </rPr>
      <t>y deben estar estipuladas</t>
    </r>
    <r>
      <rPr>
        <sz val="13"/>
        <rFont val="Century Gothic"/>
        <family val="2"/>
      </rPr>
      <t xml:space="preserve"> en los Contratos/Decretos. 
A continuación se entrega una descripción de las funciones que </t>
    </r>
    <r>
      <rPr>
        <i/>
        <u/>
        <sz val="13"/>
        <rFont val="Century Gothic"/>
        <family val="2"/>
      </rPr>
      <t>EN GENERAL</t>
    </r>
    <r>
      <rPr>
        <i/>
        <sz val="13"/>
        <rFont val="Century Gothic"/>
        <family val="2"/>
      </rPr>
      <t>,</t>
    </r>
    <r>
      <rPr>
        <sz val="13"/>
        <rFont val="Century Gothic"/>
        <family val="2"/>
      </rPr>
      <t xml:space="preserve"> se consideran funciones de Asistentes de la Educación, y de aquellas que </t>
    </r>
    <r>
      <rPr>
        <i/>
        <u/>
        <sz val="13"/>
        <rFont val="Century Gothic"/>
        <family val="2"/>
      </rPr>
      <t>EN GENERAL</t>
    </r>
    <r>
      <rPr>
        <sz val="13"/>
        <rFont val="Century Gothic"/>
        <family val="2"/>
      </rPr>
      <t xml:space="preserve">, no se consideran funciones de Asistentes de la Educación, en base al estatuto de Asistentes de la Educación y a dictámenes de Contraloría relativos a la materia. Dado que cada caso tiene particularidades, cualquier duda respecto a las funciones de un Asistente de la Educación debe ser revisada y resuelta por la División Jurídica del Ministerio de Educación (o eventualmente la CGR), con todos los antecedentes disponibles a  la vista. 
</t>
    </r>
    <r>
      <rPr>
        <u/>
        <sz val="13"/>
        <rFont val="Century Gothic"/>
        <family val="2"/>
      </rPr>
      <t xml:space="preserve">Si algún Contrato/Decreto no incluye las funciones del Asistente, el Sostenedor debe enviar una descripción de cargo y roles. </t>
    </r>
  </si>
  <si>
    <t>Funciones de Asistentes de la Educación (para efectos de Ley 20.964)</t>
  </si>
  <si>
    <t>NO son funciones de Asistentes de la Educación (para efectos de Ley 20.964)</t>
  </si>
  <si>
    <t>Paradocencia/Técnicos/Servicios</t>
  </si>
  <si>
    <t>Profesionales</t>
  </si>
  <si>
    <t>Dependencia</t>
  </si>
  <si>
    <t>Inspector de Patio</t>
  </si>
  <si>
    <t>Asistente social</t>
  </si>
  <si>
    <r>
      <t>-DAEM
-Corporación Municipal (</t>
    </r>
    <r>
      <rPr>
        <b/>
        <sz val="12"/>
        <color theme="1"/>
        <rFont val="Century Gothic"/>
        <family val="2"/>
      </rPr>
      <t>en dotación de establecimiento educación en específico, con designación por escrito</t>
    </r>
    <r>
      <rPr>
        <sz val="12"/>
        <color theme="1"/>
        <rFont val="Century Gothic"/>
        <family val="2"/>
      </rPr>
      <t>)
-SLEP
-DFL 3.166 (en dotación de un establecimiento educacional)</t>
    </r>
  </si>
  <si>
    <r>
      <t>-Corporación Municipal (</t>
    </r>
    <r>
      <rPr>
        <b/>
        <sz val="12"/>
        <color theme="1"/>
        <rFont val="Century Gothic"/>
        <family val="2"/>
      </rPr>
      <t>de nivel central, sin estar asociado a un establecimiento educacional</t>
    </r>
    <r>
      <rPr>
        <sz val="12"/>
        <color theme="1"/>
        <rFont val="Century Gothic"/>
        <family val="2"/>
      </rPr>
      <t xml:space="preserve">)
</t>
    </r>
  </si>
  <si>
    <t>Auxiliar de Servicios/ Auxiliar</t>
  </si>
  <si>
    <t>Psicopedagogo</t>
  </si>
  <si>
    <t>Ecónoma</t>
  </si>
  <si>
    <t>Fonoaudiólogo</t>
  </si>
  <si>
    <t>Nochero</t>
  </si>
  <si>
    <t>Psicólogo</t>
  </si>
  <si>
    <t>Rondín</t>
  </si>
  <si>
    <t>Terapeuta Ocupacional</t>
  </si>
  <si>
    <t>Cuidador</t>
  </si>
  <si>
    <t>Secretaria</t>
  </si>
  <si>
    <t>Bibliotecaria</t>
  </si>
  <si>
    <t>-De un establecimiento educacional específico</t>
  </si>
  <si>
    <t>-Corporación Municipal</t>
  </si>
  <si>
    <t>-Cualquier dependencia</t>
  </si>
  <si>
    <t>-A continuación se describen los distintos casos que pueden ocurrir con los contratos/anexos/decretos en el caso de Asistentes de la Educación.</t>
  </si>
  <si>
    <r>
      <rPr>
        <b/>
        <u/>
        <sz val="14"/>
        <color theme="1"/>
        <rFont val="Century Gothic"/>
        <family val="2"/>
      </rPr>
      <t>Caso 1</t>
    </r>
    <r>
      <rPr>
        <b/>
        <sz val="14"/>
        <color theme="1"/>
        <rFont val="Century Gothic"/>
        <family val="2"/>
      </rPr>
      <t xml:space="preserve">: </t>
    </r>
    <r>
      <rPr>
        <sz val="14"/>
        <color theme="1"/>
        <rFont val="Century Gothic"/>
        <family val="2"/>
      </rPr>
      <t xml:space="preserve">El beneficiario tiene </t>
    </r>
    <r>
      <rPr>
        <b/>
        <sz val="14"/>
        <color theme="1"/>
        <rFont val="Century Gothic"/>
        <family val="2"/>
      </rPr>
      <t>solo 1 contrato/decreto</t>
    </r>
    <r>
      <rPr>
        <sz val="14"/>
        <color theme="1"/>
        <rFont val="Century Gothic"/>
        <family val="2"/>
      </rPr>
      <t>, de duración indefinida.</t>
    </r>
  </si>
  <si>
    <t>--&gt; Si el Contrato/Decreto estipula más o menos horas que las que tiene al momento de presentar la renuncia, se debe incluir el Contrato o Decreto que le quitó o le dio horas adicionales.</t>
  </si>
  <si>
    <t>--&gt; Si el Contrato/Decreto lo destina a un establecimiento distinto del establecimiento actual, se debe incluir el Contrato o Decreto que lo destinó al establecimiento actual.</t>
  </si>
  <si>
    <t>--&gt; Si el Contrato o Decreto está emitido en una fecha posterior al inicio de funciones, se debe acompañar cotizaciones previsionales, cotizaciones de salud o liquidaciones de remuneraciones por todo el período en que la persona estuvo en funciones pero sin tener un contrato vigente. Por ejemplo: si el Contrato/Decreto está fechado en Marzo 1998, pero indica que la persona comenzó sus funciones en Marzo 1995. En ese caso, se debe incluir Liquidaciones, cotizaciones de Previsión o Salud, u otro tipo de documento que demuestre la existencia de la relación laboral desde Marzo 1995 a Marzo 1998.</t>
  </si>
  <si>
    <t>--&gt; Si el Contrato/Decreto indefinido estipula las mismas horas y mismo establecimiento vigente al momento de presentar la renuncia, sólo se necesita adjuntar ese decreto o contrato.</t>
  </si>
  <si>
    <r>
      <rPr>
        <b/>
        <u/>
        <sz val="14"/>
        <color theme="1"/>
        <rFont val="Century Gothic"/>
        <family val="2"/>
      </rPr>
      <t>Caso 2</t>
    </r>
    <r>
      <rPr>
        <sz val="14"/>
        <color theme="1"/>
        <rFont val="Century Gothic"/>
        <family val="2"/>
      </rPr>
      <t xml:space="preserve">: El beneficiario tiene </t>
    </r>
    <r>
      <rPr>
        <b/>
        <sz val="14"/>
        <color theme="1"/>
        <rFont val="Century Gothic"/>
        <family val="2"/>
      </rPr>
      <t>uno o más Contratos/Decretos a plazo fijo</t>
    </r>
    <r>
      <rPr>
        <sz val="14"/>
        <color theme="1"/>
        <rFont val="Century Gothic"/>
        <family val="2"/>
      </rPr>
      <t xml:space="preserve">, y luego </t>
    </r>
    <r>
      <rPr>
        <b/>
        <sz val="14"/>
        <color theme="1"/>
        <rFont val="Century Gothic"/>
        <family val="2"/>
      </rPr>
      <t>un Contrato/Decreto de duración indefinida</t>
    </r>
    <r>
      <rPr>
        <sz val="14"/>
        <color theme="1"/>
        <rFont val="Century Gothic"/>
        <family val="2"/>
      </rPr>
      <t>.</t>
    </r>
  </si>
  <si>
    <r>
      <t xml:space="preserve">--&gt; Para que haya continuidad laboral, se necesita que los Contratos/Decreto a Plazo fijo no tengan espacios de tiempo entremedio. Por ejemplo: si un Contrato/Decreto termina un día lunes, el Contrato/Decreto siguiente debe comenzar el martes. Si un Contrato/Decreto a plazo fijo termina un día viernes, el siguiente Contrato/Decreto debe comenzar el lunes siguiente. Si esto no se cumple, </t>
    </r>
    <r>
      <rPr>
        <b/>
        <sz val="13"/>
        <color theme="1"/>
        <rFont val="Century Gothic"/>
        <family val="2"/>
      </rPr>
      <t>se considera que hay una discontinuidad laboral.</t>
    </r>
    <r>
      <rPr>
        <sz val="13"/>
        <color theme="1"/>
        <rFont val="Century Gothic"/>
        <family val="2"/>
      </rPr>
      <t xml:space="preserve">
</t>
    </r>
  </si>
  <si>
    <t xml:space="preserve">    SI HUBIERA ESPACIOS DE TIEMPO ENTRE LOS CONTRATOS/DECRETOS A PLAZO FIJO, SE PUEDE SUBSANAR DE LA SIGUIENTE FORMA:</t>
  </si>
  <si>
    <t xml:space="preserve">-Si existe un espacio de tiempo entre el fin de un contrato y el principio del siguiente, pero la persona sí trabajó de forma continua, se necesita incluir 2 documentos adicionales:  
(1) Un Decreto Alcaldicio o Resolución que indique que la persona estuvo trabajando por todo el período en que figura sin contrato, indicando las fechas de inicio y término, el establecimiento y las funciones. 
(2) Liquidaciones de remuneraciones, cotizaciones de salud o previsionales por todo el período en que la persona estuvo sin contrato . 
Por ejemplo: Si un Decreto/Contrato finalizó el 31 de marzo, y el siguiente comenzó el 15 de mayo, pero la persona trabajó todo el mes de abril y comienzo de mayo, se debe incluir un Decreto/Contrato que indique que la persona se desempeñó como asistente de la educación con las horas, funciones y establecimiento en el que estuvo durante abril y mayo, y ese Decreto/Contrato debe respaldarse con cotizaciones previsionales o de salud, o liquidaciones de remuneraciones del período abril-mayo. </t>
  </si>
  <si>
    <t>--&gt; Si el Contrato/Decreto indefinido estipula más o menos horas que las que el beneficiario tiene al momento de presentar renuncia voluntaria, se debe incluir el Contrato o Decreto que le quitó o le dio horas adicionales.</t>
  </si>
  <si>
    <t>--&gt; Si el Contrato/Decreto indefinido lo destina a un establecimiento distinto del establecimiento actual, se debe incluir el Contrato o Decreto que lo destinó al establecimiento actual.</t>
  </si>
  <si>
    <t>--&gt; Si el Contrato o Decreto indefinido está emitido en una fecha posterior al inicio de las funciones, se debe acompañar cotizaciones previsionales, o de salud, o liquidaciones de remuneraciones por todo el período en que la persona estuvo en funciones pero sin tener un contrato vigente. Por ejemplo: el Contrato/Decreto está fechado en Marzo 2015, pero indica que la persona comenzó sus funciones en Marzo 2010. En ese caso, se debe incluir liquidaciones, cotizaciones de previsión o salud, u otro tipo de documento que demuestre la existencia de la relación laboral desde Marzo 2010 a Marzo 2015.</t>
  </si>
  <si>
    <t xml:space="preserve">--&gt; Si el Contrato/Decreto indefinido estipula las mismas horas que al momento de presentar la renuncia y mismo establecimiento donde se encuentra actualmente, </t>
  </si>
  <si>
    <t xml:space="preserve">no hace falta agregar documentos adicionales. </t>
  </si>
  <si>
    <r>
      <rPr>
        <b/>
        <u/>
        <sz val="14"/>
        <color theme="1"/>
        <rFont val="Century Gothic"/>
        <family val="2"/>
      </rPr>
      <t>Caso 3</t>
    </r>
    <r>
      <rPr>
        <sz val="14"/>
        <color theme="1"/>
        <rFont val="Century Gothic"/>
        <family val="2"/>
      </rPr>
      <t xml:space="preserve">: El beneficiario </t>
    </r>
    <r>
      <rPr>
        <b/>
        <sz val="14"/>
        <color theme="1"/>
        <rFont val="Century Gothic"/>
        <family val="2"/>
      </rPr>
      <t>solo tiene Contratos/Decretos a plazo fijo.</t>
    </r>
  </si>
  <si>
    <r>
      <t xml:space="preserve">--&gt; Para que haya continuidad laboral, se necesita que los Contratos/Decreto a Plazo fijo no tengan espacios de tiempo entre el fin de uno y el comienzo del siguiente. Por ejemplo: si un Contrato/Decreto termina un día lunes, el Contrato/Decreto siguiente debe comenzar el martes. Si un Contrato/Decreto a plazo fijo termina un día viernes, el siguiente Contrato/Decreto debe comenzar el lunes siguiente. Si esto no se cumple, </t>
    </r>
    <r>
      <rPr>
        <b/>
        <sz val="13"/>
        <color theme="1"/>
        <rFont val="Century Gothic"/>
        <family val="2"/>
      </rPr>
      <t xml:space="preserve">se considera que hay una discontinuidad laboral.
</t>
    </r>
  </si>
  <si>
    <t xml:space="preserve">-Si existe un espacio de tiempo entre el fin de un contrato y el principio del siguiente, pero la persona sí trabajó de forma continua, se necesita incluir 2 documentos adicionales:  
(1) Un Decreto Alcaldicio o Resolución que indique que la persona estuvo trabajando por todo el período en que figura sin contrato, y 
(2) Liquidaciones de rem., cotizaciones de salud o previsionales por todo el período en que la persona estuvo sin contrato . 
Por ejemplo: Si un Decreto/Contrato finalizó el 31 de marzo, y el siguiente comenzó el 15 de mayo, pero la persona trabajó todo el mes de abril y comienzo de mayo, se debe incluir un Decreto que regularice, indicando que la persona se desempeñó como asistente de la educación con las horas, funciones y establecimiento en el que estuvo durante abril y mayo, y ese Decreto debe respaldarse con cotizaciones previsionales o de salud, o liquidaciones de remuneraciones del período abril-mayo. </t>
  </si>
  <si>
    <t>--&gt; Es necesario que el último Contrato/Decreto a plazo fijo (el más reciente), tenga vigencia superior a la fecha de envío de los antecedentes al Ministerio. Por ejemplo: si la solicitud de recursos con todos los antecedentes para pago de bonos se está enviando al Ministerio en enero 2025, se requiere que el último contrato a plazo (el más reciente) tenga vigencia, al menos para todo el año en curso. No obstante, se podrán solicitar más antecedentes si al momento de la revisión del expediente el contrato a plazo fijo no se encuentra vigente.</t>
  </si>
  <si>
    <t>RECORDAR QUE TODA LA TRAYECTORIA LABORAL DE LOS BENEFICIARIOS ESTÁ RESUMIDA EN LA FICHA DE SOLICITUD DE RECURSOS (QUE INDICA EL ESTABLECIMIENTO DONDE SE DESEMPEÑAN, LAS HORAS DE CONTRATO, LA ANTIGÜEDAD LABORAL, LA REMUNERACIÓN PROMEDIO). POR LO TANTO, SE NECESITA QUE LOS DOCUMENTOS CONTRACTUALES QUE SE ADJUNTAN PARA CADA UNO DE ELLOS CONSTITUYAN UN RESPALDO PRECISO DE LOS DATOS. LA INFORMACIÓN DE LA FICHA DE SOLICITUD NO PUEDE SER DISTINTA DE LA QUE SE ENCUENTRA EN LOS DECRETOS, CONTRATOS Y ANEXOS DE CONTRATO.</t>
  </si>
  <si>
    <t>DAEM/DEM</t>
  </si>
  <si>
    <t>DAEM</t>
  </si>
  <si>
    <t>NombreCortoSostenedor</t>
  </si>
  <si>
    <t>SostenedorUB</t>
  </si>
  <si>
    <t>Provincia</t>
  </si>
  <si>
    <t>Región</t>
  </si>
  <si>
    <t>N_Región</t>
  </si>
  <si>
    <t>TipoSostenedor</t>
  </si>
  <si>
    <t>NombreLargoSostenedor</t>
  </si>
  <si>
    <t>N_Carpeta</t>
  </si>
  <si>
    <t>N_Carpeta_SLE</t>
  </si>
  <si>
    <t>Validador</t>
  </si>
  <si>
    <t>SLE</t>
  </si>
  <si>
    <t>Corp</t>
  </si>
  <si>
    <t>AdmDel</t>
  </si>
  <si>
    <t>AdmProv</t>
  </si>
  <si>
    <t>DV_RBD</t>
  </si>
  <si>
    <t>NOMBRE_ESTABLECIMIENTO</t>
  </si>
  <si>
    <t>COD_REGION</t>
  </si>
  <si>
    <t>NOM_REGION</t>
  </si>
  <si>
    <t>COD_COMUNA</t>
  </si>
  <si>
    <t>NOM_COMUNA</t>
  </si>
  <si>
    <t>TIPO_DEPENDENCIA</t>
  </si>
  <si>
    <t>GLOSA_DEPENDENCIA</t>
  </si>
  <si>
    <t>ESTADO_ESTABLECIMIENTO</t>
  </si>
  <si>
    <t>6919532-6</t>
  </si>
  <si>
    <t>RIQUELME GONZÁLEZ ANA ROSA</t>
  </si>
  <si>
    <t>DAEM/DEM-</t>
  </si>
  <si>
    <t>Corp. Municipal-</t>
  </si>
  <si>
    <t>GERENTE</t>
  </si>
  <si>
    <t>Corp. Municipal</t>
  </si>
  <si>
    <t>CORP. DE ESTUDIO,CAP. Y EMPLEO DE LA CÁMARA DE PRODUCCIÓN Y COMERCIO CONCEPCIÓN</t>
  </si>
  <si>
    <t>CÁMARA CONCEPCIÓN</t>
  </si>
  <si>
    <t>CONCEPCION</t>
  </si>
  <si>
    <t>BIO-BIO</t>
  </si>
  <si>
    <t>Adm.Del.</t>
  </si>
  <si>
    <t>I. MUNIC. QUINTA NORMAL</t>
  </si>
  <si>
    <t>SLE AYSÉN</t>
  </si>
  <si>
    <t>CORP. DE DES. SOCIAL POZO ALMONTE</t>
  </si>
  <si>
    <t>CORP. MUNIC. SAN JOSÉ DE MAIPO</t>
  </si>
  <si>
    <t>LICEO POLITECNICO ARICA</t>
  </si>
  <si>
    <t>ARICA Y PARINACOTA</t>
  </si>
  <si>
    <t>ARICA</t>
  </si>
  <si>
    <t>ACTIVO</t>
  </si>
  <si>
    <t>8948215-1</t>
  </si>
  <si>
    <t>PHILLIPS GALLEGUILLOS CATHERINE LAURA</t>
  </si>
  <si>
    <t>ALCALDE</t>
  </si>
  <si>
    <t>DIRECTOR EJECUTIVO</t>
  </si>
  <si>
    <t>REPRESENTANTE LEGAL</t>
  </si>
  <si>
    <t>SLEP</t>
  </si>
  <si>
    <t>CORP.EDUCACIONAL DE LA CONSTRUCCION</t>
  </si>
  <si>
    <t>COREDUC</t>
  </si>
  <si>
    <t>SANTIAGO</t>
  </si>
  <si>
    <t>METROPOLITANA</t>
  </si>
  <si>
    <t>I. MUNIC. ALGARROBO</t>
  </si>
  <si>
    <t>SLE COSTA ARAUCANÍA</t>
  </si>
  <si>
    <t>CORP.MUNIC. DE SALUD, EDU Y ATENCIÓN AL MENOR CONCHALÍ</t>
  </si>
  <si>
    <t>CORP. MUNIC. DES. SOCIAL DE TIL-TIL</t>
  </si>
  <si>
    <t>PARVULARIO LAS ESPIGUITAS</t>
  </si>
  <si>
    <t>9407438-K</t>
  </si>
  <si>
    <t>ESCOBAR HURTADO GLORIA DEL CARMEN</t>
  </si>
  <si>
    <t>ALCALDE (S)</t>
  </si>
  <si>
    <t>DIRECTOR EJECUTIVO (S)</t>
  </si>
  <si>
    <t>Admin. Delegada</t>
  </si>
  <si>
    <t>CORPORACIÓN DE CAPACITACIÓN Y EDUCACION INDUSTRIAL Y MINERÍA</t>
  </si>
  <si>
    <t>CCEIM</t>
  </si>
  <si>
    <t>I. MUNIC. ALHUÉ</t>
  </si>
  <si>
    <t>SLE COLCHAGUA</t>
  </si>
  <si>
    <t>CORP. DE DES. SAN VICENTE DE TAGUA  TAGUA</t>
  </si>
  <si>
    <t>I. MUNIC. TALCAHUANO</t>
  </si>
  <si>
    <t>ESC. PEDRO VICENTE GUTIERREZ TORRES</t>
  </si>
  <si>
    <t>9514539-6</t>
  </si>
  <si>
    <t>HENRÍQUEZ BURGOS LETICIA MARGOT</t>
  </si>
  <si>
    <t>ALCALDESA</t>
  </si>
  <si>
    <t>DIRECTORA EJECUTIVA</t>
  </si>
  <si>
    <t>Admin. Provisional</t>
  </si>
  <si>
    <t>CORPORACIÓN DE CAPACITACIÓN Y EMPLEO SOFOFA</t>
  </si>
  <si>
    <t>SOFOFA</t>
  </si>
  <si>
    <t>I. MUNIC. ALTO BIOBÍO</t>
  </si>
  <si>
    <t>SLE ANDALIÉN SUR</t>
  </si>
  <si>
    <t>CORP.MUNIC. DE SALUD, EDU Y ATENCIÓN AL MENOR QUINCHAO</t>
  </si>
  <si>
    <t>LICEO OCTAVIO PALMA PEREZ</t>
  </si>
  <si>
    <t>6574116-4</t>
  </si>
  <si>
    <t>THOMPSON ANGULO MARCIA ELIZABETH</t>
  </si>
  <si>
    <t>ALCALDESA (S)</t>
  </si>
  <si>
    <t>DIRECTORA EJECUTIVA (S)</t>
  </si>
  <si>
    <t>CORPORACIÓN DE EDUCACIÓN DE ASIMET</t>
  </si>
  <si>
    <t>ASIMET</t>
  </si>
  <si>
    <t>I. MUNIC. ALTO DEL CARMEN</t>
  </si>
  <si>
    <t>SLE ATACAMA</t>
  </si>
  <si>
    <t>CORP MUNIC. DES. SOCIAL COLINA</t>
  </si>
  <si>
    <t>JOVINA NARANJO FERNANDEZ</t>
  </si>
  <si>
    <t>10601404-3</t>
  </si>
  <si>
    <t>CASTILLO SILVA MARGOT DEL CARMEN</t>
  </si>
  <si>
    <t>FechaRenu</t>
  </si>
  <si>
    <t>CORPORACIÓN DE EDUCACIÓN DE LAS ARTES GRÁFICAS Y AFINES</t>
  </si>
  <si>
    <t>ARTES GRÁFICAS</t>
  </si>
  <si>
    <t>I. MUNIC. ANDACOLLO</t>
  </si>
  <si>
    <t>SLE CHINCHORRO</t>
  </si>
  <si>
    <t>CORP. MUNIC. DES. SOCIAL ANTOFAGASTA</t>
  </si>
  <si>
    <t>L. POLI. ANTONIO VARAS DE LA BARRA</t>
  </si>
  <si>
    <t>7550387-3</t>
  </si>
  <si>
    <t>GONZÁLEZ RODRÍGUEZ MARÍA SILVANA</t>
  </si>
  <si>
    <t>CORPORACION EDUCAC.INSTITUTO DEL MAR</t>
  </si>
  <si>
    <t>INSTITUTO DEL MAR</t>
  </si>
  <si>
    <t>VALPARAISO</t>
  </si>
  <si>
    <t>I. MUNIC. ANGOL</t>
  </si>
  <si>
    <t>SLE HUASCO</t>
  </si>
  <si>
    <t>CORP. MUNIC. EDU., SALUD  Y ATENCIÓN DE MENORES PUENTE ALTO</t>
  </si>
  <si>
    <t>COLEGIO INTEGRADO EDUARDO FREI MONTALVA</t>
  </si>
  <si>
    <t>7032331-1</t>
  </si>
  <si>
    <t>VALDÉS OVALLE MARÍA XIMENA</t>
  </si>
  <si>
    <t>Instituciones con Anticipo:</t>
  </si>
  <si>
    <t>CORPORACIÓN EDUCACIONAL DE LA SOCIEDAD NACIONAL DE AGRICULTURA  FG-SNA EDUCA</t>
  </si>
  <si>
    <t>SNA EDUCA</t>
  </si>
  <si>
    <t>I. MUNIC. ANTUCO</t>
  </si>
  <si>
    <t>SLE IQUIQUE</t>
  </si>
  <si>
    <t>CORP. MUNIC. EDUC. CURACO DE VÉLEZ</t>
  </si>
  <si>
    <t>ESCUELA REPUBLICA DE ISRAEL</t>
  </si>
  <si>
    <t>9772336-2</t>
  </si>
  <si>
    <t>RODRÍGUEZ GUTIÉRREZ MARTA IRENE</t>
  </si>
  <si>
    <t>CORPORACIÓN EDUCACIONAL TECNOLÓGICA DE CHILE</t>
  </si>
  <si>
    <t>CETCHILE</t>
  </si>
  <si>
    <t>I. MUNIC. ARAUCO</t>
  </si>
  <si>
    <t>SLE LLANQUIHUE</t>
  </si>
  <si>
    <t>CORP. MUNIC. SERV. PÚBLICOS TRASPASADOS DE RANCAGUA</t>
  </si>
  <si>
    <t>ESCUELA REPUBLICA DE FRANCIA</t>
  </si>
  <si>
    <t>7288589-9</t>
  </si>
  <si>
    <t>MUÑOZ CASTRO NANCY DEL CARMEN</t>
  </si>
  <si>
    <t>FUNDACIÓN NACIONAL DEL COMERCIO PARA LA EDUCACION</t>
  </si>
  <si>
    <t>COMEDUC</t>
  </si>
  <si>
    <t>FUND. NACIONAL DEL COMERCIO PARA LA EDUCACION</t>
  </si>
  <si>
    <t>I. MUNIC. ARICA</t>
  </si>
  <si>
    <t>SLE MAGALLANES</t>
  </si>
  <si>
    <t>CORP. MUNIC. EDUC. QUILPUÉ</t>
  </si>
  <si>
    <t>ESC. GRAL. PEDRO LAGOS MARCHANT</t>
  </si>
  <si>
    <t>9989273-0</t>
  </si>
  <si>
    <t>ACUÑA VIDAL ORIANA DE LAS MERCEDES</t>
  </si>
  <si>
    <t>N° de meses</t>
  </si>
  <si>
    <t>N° de años</t>
  </si>
  <si>
    <t>FUNDACION ALMIRANTE CARLOS CONDELL</t>
  </si>
  <si>
    <t>CARLOS CONDELL</t>
  </si>
  <si>
    <t>I. MUNIC. BULNES</t>
  </si>
  <si>
    <t>SLE PUNILLA CORDILLERA</t>
  </si>
  <si>
    <t>CORP. MUNIC. EDUC. Y SALUD SAN BERNARDO</t>
  </si>
  <si>
    <t>ESCUELA GRAL JOSE MIGUEL CARRERA</t>
  </si>
  <si>
    <t>7398927-2</t>
  </si>
  <si>
    <t>TILLERÍA CARRASCO RUTH MAGALY</t>
  </si>
  <si>
    <t>FUNDACIÓN DE SOLIDARIDAD ROMANOS XII</t>
  </si>
  <si>
    <t>ROMANOS XII</t>
  </si>
  <si>
    <t>I. MUNIC. CABILDO</t>
  </si>
  <si>
    <t>SLE VALPARAÍSO</t>
  </si>
  <si>
    <t>CORP. COMUNAL DE DESARROLLO QUINTA NORMAL</t>
  </si>
  <si>
    <t>ESCUELA MANUEL RODRIGUEZ ERDOYZA</t>
  </si>
  <si>
    <t>9612480-5</t>
  </si>
  <si>
    <t>ALBANESES GALLARDO SOLEDAD ESTERLINDA</t>
  </si>
  <si>
    <t>FUNDACION DEL MAGISTERIO DE LA ARAUCANIA</t>
  </si>
  <si>
    <t>MAGISTERIO ARAUCANÍA</t>
  </si>
  <si>
    <t>CAUTIN</t>
  </si>
  <si>
    <t>LA ARAUCANIA</t>
  </si>
  <si>
    <t>I. MUNIC. CABRERO</t>
  </si>
  <si>
    <t>SLE GABRIELA MISTRAL</t>
  </si>
  <si>
    <t>CORP. DE DES. SOCIAL SAN JOAQUÍN</t>
  </si>
  <si>
    <t>ESCUELA ROMULO J. PENA MATURANA</t>
  </si>
  <si>
    <t>8624688-0</t>
  </si>
  <si>
    <t>ACEVEDO ORELLANA SYLVIA GABRIELA</t>
  </si>
  <si>
    <t>REX</t>
  </si>
  <si>
    <t>FUNDACIÓN PARA LA PROMOCIÓN DE LA EDUCACIÓN Y LA CULTURA</t>
  </si>
  <si>
    <t>FUPEC</t>
  </si>
  <si>
    <t>I. MUNIC. CALBUCO</t>
  </si>
  <si>
    <t>SLE BARRANCAS</t>
  </si>
  <si>
    <t>CORP. EDU. Y SALUD LAS CONDES</t>
  </si>
  <si>
    <t>LICEO BICENTENARIO ARTISTICO DR. JUAN NOE CREVANI</t>
  </si>
  <si>
    <t>9787857-9</t>
  </si>
  <si>
    <t>VERDEJO TOLEDO UBERLINDA ELIZABETH</t>
  </si>
  <si>
    <t>AÑO</t>
  </si>
  <si>
    <t>UNIVERSIDAD DE SANTIAGO</t>
  </si>
  <si>
    <t>USACH</t>
  </si>
  <si>
    <t>I. MUNIC. CALDERA</t>
  </si>
  <si>
    <t>SLE PUERTO CORDILLERA</t>
  </si>
  <si>
    <t>CORP. MUNIC. DES. SOCIAL PUDAHUEL</t>
  </si>
  <si>
    <t>ESCUELA REGIMIENTO RANCAGUA</t>
  </si>
  <si>
    <t>9066421-2</t>
  </si>
  <si>
    <t>DÍAZ RAMÍREZ VERÓNICA CECILIA</t>
  </si>
  <si>
    <t>AÑO CUPOS</t>
  </si>
  <si>
    <t>UNIVERSIDAD TECNOLÓGICA METROPOLITANA</t>
  </si>
  <si>
    <t>UTEM</t>
  </si>
  <si>
    <t>I. MUNIC. CALLE LARGA</t>
  </si>
  <si>
    <t>SLE LICANCABUR</t>
  </si>
  <si>
    <t>CORP. MUNIC. EDU Y SERV. RAMÓN FREIRE DALCAHUE</t>
  </si>
  <si>
    <t>ESCUELA SUBTTE. LUIS CRUZ MARTINEZ</t>
  </si>
  <si>
    <t>FECHA REX</t>
  </si>
  <si>
    <t>POZO ALMONTE</t>
  </si>
  <si>
    <t>IQUIQUE</t>
  </si>
  <si>
    <t>TARAPACA</t>
  </si>
  <si>
    <t>CORP.MUNICIPAL DE DES.SOCIAL POZO ALMONTE</t>
  </si>
  <si>
    <t>I. MUNIC. CAMIÑA</t>
  </si>
  <si>
    <t>SLE MAULE COSTA</t>
  </si>
  <si>
    <t>CORP. MUNIC. VIÑA DEL PARA PARA DES. SOCIAL</t>
  </si>
  <si>
    <t>ESC. COMTE. JUAN JOSE SAN MARTIN</t>
  </si>
  <si>
    <t>CONCHALÍ</t>
  </si>
  <si>
    <t>CORP. MUN SALUD EDUCACIÓN Y ATENCIÓN AL MENOR- CONCHALÍ</t>
  </si>
  <si>
    <t>I. MUNIC. CANELA</t>
  </si>
  <si>
    <t>SLE LOS LIBERTADORES</t>
  </si>
  <si>
    <t>CORP. MUNIC. SERV. Y DES. MAIPÚ</t>
  </si>
  <si>
    <t>ESC. HUMBERTO VALENZUELA GARCIA</t>
  </si>
  <si>
    <t>SAN VICENTE DE TAGUA TAGUA</t>
  </si>
  <si>
    <t>CACHAPOAL</t>
  </si>
  <si>
    <t>LIBERTADOR GENERAL BERNARDO O"HIGGINS</t>
  </si>
  <si>
    <t>CORP. DESARROLLO DE SAN VICENTE DE TAGUA TAGUA</t>
  </si>
  <si>
    <t>I. MUNIC. CAÑETE</t>
  </si>
  <si>
    <t>SLE SANTA ROSA</t>
  </si>
  <si>
    <t>CORP. MUNIC. DES. SOCIAL DE CERRO NAVIA</t>
  </si>
  <si>
    <t>ESCUELA TUCAPEL</t>
  </si>
  <si>
    <t>QUINCHAO</t>
  </si>
  <si>
    <t>CHILOE</t>
  </si>
  <si>
    <t>LOS LAGOS</t>
  </si>
  <si>
    <t>CORP. MUN SALUD EDUCACIÓN Y ATENCIÓN AL MENOR QUINCHAO</t>
  </si>
  <si>
    <t>I. MUNIC. CARAHUE</t>
  </si>
  <si>
    <t>SLE SANTA CORINA</t>
  </si>
  <si>
    <t>CORP. MUNIC. DES. SOCIAL DE CALAMA</t>
  </si>
  <si>
    <t>ESCUELA GABRIELA MISTRAL</t>
  </si>
  <si>
    <t>10 - 14</t>
  </si>
  <si>
    <t>COLINA</t>
  </si>
  <si>
    <t>CHACABUCO</t>
  </si>
  <si>
    <t>CORP. MUNIC DES SOCIAL COLINA</t>
  </si>
  <si>
    <t>I. MUNIC. CARTAGENA</t>
  </si>
  <si>
    <t>SLE DEL PINO</t>
  </si>
  <si>
    <t>CORP. MUNIC. DES. SOCIAL  DE LAMPA</t>
  </si>
  <si>
    <t>COLEGIO CENTENARIO DE ARICA</t>
  </si>
  <si>
    <t>15 - 19</t>
  </si>
  <si>
    <t>ANTOFAGASTA</t>
  </si>
  <si>
    <t>CORP. MUNIC DES SOCIAL ANTOFAGASTA</t>
  </si>
  <si>
    <t>I. MUNIC. CASABLANCA</t>
  </si>
  <si>
    <t>SLE ANDALIÉN COSTA</t>
  </si>
  <si>
    <t>CORP. MUNIC. DES. SOCIAL  DE CALERA DE TANGO</t>
  </si>
  <si>
    <t>ESCUELA REPUBLICA DE ARGENTINA</t>
  </si>
  <si>
    <t>CORDILLERA</t>
  </si>
  <si>
    <t>CORP. MUNIC EDUC SALUD Y ATENCIÓN DE MENORES PUENTE ALTO</t>
  </si>
  <si>
    <t>I. MUNIC. CATEMU</t>
  </si>
  <si>
    <t>SLE VALDIVIA</t>
  </si>
  <si>
    <t>CORP. MUNIC. DE EDUC. QUEILÉN</t>
  </si>
  <si>
    <t>ESCUELA ESMERALDA</t>
  </si>
  <si>
    <t>SAN JOSÉ DE MAIPO</t>
  </si>
  <si>
    <t>CORP MUNICIPAL DE SAN JOSE DE MAIPO</t>
  </si>
  <si>
    <t>I. MUNIC. CAUQUENES</t>
  </si>
  <si>
    <t>SLE CHILOÉ</t>
  </si>
  <si>
    <t>CORP. MUNIC. DE  EDUC. LA FLORIDA</t>
  </si>
  <si>
    <t>ESCUELA RICARDO SILVA ARRIAGADA</t>
  </si>
  <si>
    <t>CURACO DE VÉLEZ</t>
  </si>
  <si>
    <t>CORP MUNICIPAL EDUC CURACO DE VELEZ</t>
  </si>
  <si>
    <t>I. MUNIC. CERRILLOS</t>
  </si>
  <si>
    <t>SLE COSTA CENTRAL</t>
  </si>
  <si>
    <t>CORP. MUNIC. DES. SOCIAL DE ÑUÑOA</t>
  </si>
  <si>
    <t>ESCUELA AMERICA</t>
  </si>
  <si>
    <t>RANCAGUA</t>
  </si>
  <si>
    <t>CORP MUNICP SERV PUBL TRASP DE RANCAGUA</t>
  </si>
  <si>
    <t>I. MUNIC. CHAITÉN</t>
  </si>
  <si>
    <t>SLE ELQUI</t>
  </si>
  <si>
    <t>CORP. MUNIC. DES. SOCIAL DE VILLA ALEMANA</t>
  </si>
  <si>
    <t>ESCUELA DR. RICARDO OLEA GUERRA</t>
  </si>
  <si>
    <t>QUILPUÉ</t>
  </si>
  <si>
    <t>MARGA MARGA</t>
  </si>
  <si>
    <t>CORP. MUNICIPAL DE EDUCACION DE QUILPUE</t>
  </si>
  <si>
    <t>I. MUNIC. CHAÑARAL</t>
  </si>
  <si>
    <t>CORP. MUNIC. DES. SOCIAL DE PROVIDENCIA</t>
  </si>
  <si>
    <t>ESCUELA DARIO SALAS DIAZ</t>
  </si>
  <si>
    <t>SAN BERNARDO</t>
  </si>
  <si>
    <t>MAIPO</t>
  </si>
  <si>
    <t>CORP. MUNICIPAL EDUCACION Y SALUD SAN BERNARDO</t>
  </si>
  <si>
    <t>I. MUNIC. CHANCO</t>
  </si>
  <si>
    <t>CORP. DES. LA REINA</t>
  </si>
  <si>
    <t>LICEO AGRICOLA JOSE ABELARDO NUNEZ M.</t>
  </si>
  <si>
    <t>QUINTA NORMAL CORP</t>
  </si>
  <si>
    <t>CORP.COMUNAL DE DESARROLLO QUINTA NORMAL</t>
  </si>
  <si>
    <t>I. MUNIC. CHÉPICA</t>
  </si>
  <si>
    <t>CORP. MUNIC. DES. SOCIAL BUIN</t>
  </si>
  <si>
    <t>ESCUELA CARLOS CONDELL DE LA HAZA</t>
  </si>
  <si>
    <t>SAN JOAQUÍN</t>
  </si>
  <si>
    <t>CORP.DE DESARROLLO SOCIAL DE SAN JOAQUIN</t>
  </si>
  <si>
    <t>I. MUNIC. CHIGUAYANTE</t>
  </si>
  <si>
    <t>CORP. MUNIC. DES. SOCIAL MACUL</t>
  </si>
  <si>
    <t>ESCUELA GRAL. MANUEL BAQUEDANO</t>
  </si>
  <si>
    <t>LAS CONDES</t>
  </si>
  <si>
    <t>CORP.DE EDUCACION Y SALUD DE LAS CONDES</t>
  </si>
  <si>
    <t>I. MUNIC. CHILLÁN</t>
  </si>
  <si>
    <t>CORP. EDUC. Y SALUD ISLA DE MAIPO</t>
  </si>
  <si>
    <t>ESCUELA IGNACIO CARRERA PINTO</t>
  </si>
  <si>
    <t>PUDAHUEL</t>
  </si>
  <si>
    <t>CORP.MUN.DE DESARROLLO SOCIAL PUDAHUEL</t>
  </si>
  <si>
    <t>I. MUNIC. CHILLÁN VIEJO</t>
  </si>
  <si>
    <t>CORP. MUNIC. DE EDUC. Y SALUD PIRQUE</t>
  </si>
  <si>
    <t>ESCUELA ESPAÑA</t>
  </si>
  <si>
    <t>DALCAHUE</t>
  </si>
  <si>
    <t>CORP.MUN.EDU.Y SER.RAMON FREIRE DALCAHUE</t>
  </si>
  <si>
    <t>I. MUNIC. CHIMBARONGO</t>
  </si>
  <si>
    <t>CORP. MUNIC. DE ANCUD</t>
  </si>
  <si>
    <t>ESCUELA PAMPA ALGODONAL</t>
  </si>
  <si>
    <t>VIÑA DEL MAR</t>
  </si>
  <si>
    <t>CORP.MUN.VIÑA DEL MAR PARA DES.SOCIAL</t>
  </si>
  <si>
    <t>I. MUNIC. CHOLCHOL</t>
  </si>
  <si>
    <t>CORP. MUNIC. DE CASTRO</t>
  </si>
  <si>
    <t>ESCUELA VALLE DE CHACA</t>
  </si>
  <si>
    <t>MAIPÚ</t>
  </si>
  <si>
    <t>CORP.MUNIC.SERV.Y DES. MAIPU.</t>
  </si>
  <si>
    <t>I. MUNIC. COBQUECURA</t>
  </si>
  <si>
    <t>CORP. MUNIC. DE CHONCHI</t>
  </si>
  <si>
    <t>ESCUELA MOLINOS LLUTA</t>
  </si>
  <si>
    <t>CERRO NAVIA</t>
  </si>
  <si>
    <t>CORP.MUNICIPAL DE DES.SOCIAL DE CERRO NAVIA</t>
  </si>
  <si>
    <t>I. MUNIC. COCHAMÓ</t>
  </si>
  <si>
    <t>CORP. MUNIC. DE EDUC. TALAGANTE</t>
  </si>
  <si>
    <t>JARDIN INFANTIL CEPILLIN</t>
  </si>
  <si>
    <t>PARTICULAR SUBVENCIONADO</t>
  </si>
  <si>
    <t>CALAMA</t>
  </si>
  <si>
    <t>EL LOA</t>
  </si>
  <si>
    <t>CORP.MUNICIPAL DE DES.SOCIAL DE CALAMA</t>
  </si>
  <si>
    <t>I. MUNIC. CODEGUA</t>
  </si>
  <si>
    <t>CORP. MUNIC. DE EDUC. QUELLÓN</t>
  </si>
  <si>
    <t>COLEGIO ITALIANO SANTA ANA</t>
  </si>
  <si>
    <t>35 ó +</t>
  </si>
  <si>
    <t>CORP.MUNICIPAL DE DES.SOCIAL DE LAMPA</t>
  </si>
  <si>
    <t>I. MUNIC. COELEMU</t>
  </si>
  <si>
    <t>CORP. MUNIC. DE LO PRAOD</t>
  </si>
  <si>
    <t>J.  I. KURUMI</t>
  </si>
  <si>
    <t>PARTICULAR NO SUBVENCIONADO</t>
  </si>
  <si>
    <t>TIL-TIL</t>
  </si>
  <si>
    <t>CORP.MUNICIPAL DE DES.SOCIAL DE TIL-TIL</t>
  </si>
  <si>
    <t>I. MUNIC. COINCO</t>
  </si>
  <si>
    <t>CORP. MUNIC. DE MARÍA PINTO</t>
  </si>
  <si>
    <t>JARDIN INFANTIL PADRE LUIS GALLARDO</t>
  </si>
  <si>
    <t>CALERA DE TANGO</t>
  </si>
  <si>
    <t>CORP.MUNICIPAL DE DES.SOCIAL CALERA DE TANGO</t>
  </si>
  <si>
    <t>I. MUNIC. COLBÚN</t>
  </si>
  <si>
    <t>CORP. MUNIC. DE MELIPILLA</t>
  </si>
  <si>
    <t>COLEGIO ADVENTISTA DE ARICA</t>
  </si>
  <si>
    <t>QUEILÉN</t>
  </si>
  <si>
    <t>CORP.MUNICIPAL DE EDUCACION QUEILEN</t>
  </si>
  <si>
    <t>I. MUNIC. COLCHANE</t>
  </si>
  <si>
    <t>CORP. MUNIC. DE PANGUIPULLI</t>
  </si>
  <si>
    <t>LICEO BICENTENARIO DOMINGO SANTA MARIA</t>
  </si>
  <si>
    <t>LA FLORIDA</t>
  </si>
  <si>
    <t>CORP.MUNICIPAL DE EDUCACION LA FLORIDA</t>
  </si>
  <si>
    <t>I. MUNIC. COLLIPULLI</t>
  </si>
  <si>
    <t>CORP. MUNIC. DE PEÑALOLÉN</t>
  </si>
  <si>
    <t>COLEGIO SAN MARCOS DE ARICA</t>
  </si>
  <si>
    <t>ÑUÑOA</t>
  </si>
  <si>
    <t>CORP.MUNICIPAL DESARROLLO SOCIAL DE ÑUÑOA</t>
  </si>
  <si>
    <t>I. MUNIC. COLTAUCO</t>
  </si>
  <si>
    <t>CORP. MUNIC. DE PUQUELDÓN</t>
  </si>
  <si>
    <t>COLEGIO SAN JORGE</t>
  </si>
  <si>
    <t>VILLA ALEMANA</t>
  </si>
  <si>
    <t>CORP.MUNICIPAL PARA DES.SOCIAL VILLA ALEMANA</t>
  </si>
  <si>
    <t>I. MUNIC. COMBARBALÁ</t>
  </si>
  <si>
    <t>CORP. MUNIC. DE RENCA</t>
  </si>
  <si>
    <t>COLEGIO ALEMAN DE ARICA</t>
  </si>
  <si>
    <t>PROVIDENCIA</t>
  </si>
  <si>
    <t>CORPORACION DE DES.SOCIAL DE PROVIDENCIA</t>
  </si>
  <si>
    <t>I. MUNIC. CONCÓN</t>
  </si>
  <si>
    <t>CORP. MUNIC. DE SAN FERNANDO</t>
  </si>
  <si>
    <t>JARDIN INFANTIL PLUTO</t>
  </si>
  <si>
    <t>LA REINA</t>
  </si>
  <si>
    <t>CORPORACION DE DESARROLLO DE LA REINA</t>
  </si>
  <si>
    <t>I. MUNIC. CONCEPCIÓN</t>
  </si>
  <si>
    <t>CORP. MUNIC. DE SAN MIGUEL</t>
  </si>
  <si>
    <t>ABRAHAM LINCOLN SCHOOL</t>
  </si>
  <si>
    <t>BUIN</t>
  </si>
  <si>
    <t>CORPORACION DE DES. SOCIAL DE BUIN</t>
  </si>
  <si>
    <t>I. MUNIC. CONSTITUCIÓN</t>
  </si>
  <si>
    <t>CORP. MUNIC. GABRIEL GONZALEZ VIDELA</t>
  </si>
  <si>
    <t>JUNIOR COLLEGE</t>
  </si>
  <si>
    <t>MACUL</t>
  </si>
  <si>
    <t>CORPORACION DE DES. SOCIAL MACUL</t>
  </si>
  <si>
    <t>I. MUNIC. CONTULMO</t>
  </si>
  <si>
    <t>ESCUELA VALLE DE ESQUINA</t>
  </si>
  <si>
    <t>CAMARONES</t>
  </si>
  <si>
    <t>ISLA DE MAIPO</t>
  </si>
  <si>
    <t>TALAGANTE</t>
  </si>
  <si>
    <t>CORPORACION DE EDUCACION Y SALUD ISLA DE MAIPO</t>
  </si>
  <si>
    <t>I. MUNIC. COPIAPÓ</t>
  </si>
  <si>
    <t>LICEO VALLE DE CODPA</t>
  </si>
  <si>
    <t>PIRQUE</t>
  </si>
  <si>
    <t>CORPORACION MUNIC DE EDUC Y SALUD PIRQUE</t>
  </si>
  <si>
    <t>I. MUNIC. COQUIMBO</t>
  </si>
  <si>
    <t>ESCUELA VALLE DE COBIJA</t>
  </si>
  <si>
    <t>ANCUD</t>
  </si>
  <si>
    <t>CORPORACION MUNICIPAL DE ANCUD</t>
  </si>
  <si>
    <t>I. MUNIC. CORONEL</t>
  </si>
  <si>
    <t>ESCUELA VALLE DE CAMARONES</t>
  </si>
  <si>
    <t>CORPORACION MUNICIPAL DE CASTRO</t>
  </si>
  <si>
    <t>I. MUNIC. CORRAL</t>
  </si>
  <si>
    <t>ESCUELA VALLE DE GUANACAGUA</t>
  </si>
  <si>
    <t>CHONCHI</t>
  </si>
  <si>
    <t>CORPORACION MUNICIPAL DE CHONCHI</t>
  </si>
  <si>
    <t>I. MUNIC. CUNCO</t>
  </si>
  <si>
    <t>ESCUELA VALLE DE CUYA</t>
  </si>
  <si>
    <t>CORPORACION MUNICIPAL DE EDUC TALAGANTE</t>
  </si>
  <si>
    <t>I. MUNIC. CURACAUTÍN</t>
  </si>
  <si>
    <t>LICEO GRANADEROS</t>
  </si>
  <si>
    <t>PUTRE</t>
  </si>
  <si>
    <t>QUELLÓN</t>
  </si>
  <si>
    <t>CORPORACION MUNICIPAL DE EDUCACION QUELLON</t>
  </si>
  <si>
    <t>I. MUNIC. CURACAVÍ</t>
  </si>
  <si>
    <t>ESCUELA EL MARQUEZ</t>
  </si>
  <si>
    <t>LO PRADO</t>
  </si>
  <si>
    <t>CORPORACION MUNICIPAL DE LO PRADO</t>
  </si>
  <si>
    <t>I. MUNIC. CURANILAHUE</t>
  </si>
  <si>
    <t>ESCUELA PAYACHATAS</t>
  </si>
  <si>
    <t>MARÍA PINTO</t>
  </si>
  <si>
    <t>MELIPILLA</t>
  </si>
  <si>
    <t>CORPORACION MUNICIPAL DE MARIA PINTO</t>
  </si>
  <si>
    <t>I. MUNIC. CURARREHUE</t>
  </si>
  <si>
    <t>ESCUELA SAN FRANCISCO DE ASIS</t>
  </si>
  <si>
    <t>CORPORACION MUNICIPAL DE MELIPILLA</t>
  </si>
  <si>
    <t>I. MUNIC. CUREPTO</t>
  </si>
  <si>
    <t>ESCUELA COTA COTANI</t>
  </si>
  <si>
    <t>PANGUIPULLI</t>
  </si>
  <si>
    <t>VALDIVIA</t>
  </si>
  <si>
    <t>LOS RIOS</t>
  </si>
  <si>
    <t>CORPORACION MUNICIPAL DE PANGUIPULLI</t>
  </si>
  <si>
    <t>I. MUNIC. CURICÓ</t>
  </si>
  <si>
    <t>ESCUELA LOS ALAMOS</t>
  </si>
  <si>
    <t>PEÑALOLÉN</t>
  </si>
  <si>
    <t>CORPORACION MUNICIPAL DE PEÑALOLEN</t>
  </si>
  <si>
    <t>I. MUNIC. ALMAGRO</t>
  </si>
  <si>
    <t>ESCUELA SAN SANTIAGO DE BELEN</t>
  </si>
  <si>
    <t>PUQUELDÓN</t>
  </si>
  <si>
    <t>CORPORACION MUNICIPAL DE PUQUELDON</t>
  </si>
  <si>
    <t>I. MUNIC. DOÑIHUE</t>
  </si>
  <si>
    <t>ESCUELA ANCOLACANE</t>
  </si>
  <si>
    <t>GENERAL LAGOS</t>
  </si>
  <si>
    <t>RENCA</t>
  </si>
  <si>
    <t>CORPORACION MUNICIPAL DE RENCA</t>
  </si>
  <si>
    <t>I. MUNIC. EL CARMEN</t>
  </si>
  <si>
    <t>ESCUELA ALCERRECA</t>
  </si>
  <si>
    <t>SAN FERNANDO</t>
  </si>
  <si>
    <t>COLCHAGUA</t>
  </si>
  <si>
    <t>CORPORACION MUNICIPAL DE SAN FERNANDO</t>
  </si>
  <si>
    <t>I. MUNIC. EL MONTE</t>
  </si>
  <si>
    <t>ESCUELA HUMAPALCA</t>
  </si>
  <si>
    <t>SAN MIGUEL</t>
  </si>
  <si>
    <t>CORPORACION MUNICIPAL DE SAN MIGUEL</t>
  </si>
  <si>
    <t>I. MUNIC. EL QUISCO</t>
  </si>
  <si>
    <t>ESCUELA INTERNADO VISVIRI</t>
  </si>
  <si>
    <t>LA SERENA</t>
  </si>
  <si>
    <t>ELQUI</t>
  </si>
  <si>
    <t>COQUIMBO</t>
  </si>
  <si>
    <t>CORPORACION MUNICIPAL GABRIEL GONZALEZ VIDELA</t>
  </si>
  <si>
    <t>I. MUNIC. EL TABO</t>
  </si>
  <si>
    <t>ESCUELA COSAPILLA</t>
  </si>
  <si>
    <t>QUINTA NORMAL DAEM</t>
  </si>
  <si>
    <t>DEPARTAMENTO EDUC. MUN. DE QUINTA NORMAL</t>
  </si>
  <si>
    <t>I. MUNIC. EMPEDRADO</t>
  </si>
  <si>
    <t>ESCUELA CHISLLUMA</t>
  </si>
  <si>
    <t>ALGARROBO</t>
  </si>
  <si>
    <t>SAN ANTONIO</t>
  </si>
  <si>
    <t>ILUSTRE MUNICIPALIDAD DE ALGARROBO</t>
  </si>
  <si>
    <t>I. MUNIC. ERCILLA</t>
  </si>
  <si>
    <t>ESCUELA CHUJLLUTA</t>
  </si>
  <si>
    <t>ALHUÉ</t>
  </si>
  <si>
    <t>ILUSTRE MUNICIPALIDAD DE ALHUE</t>
  </si>
  <si>
    <t>I. MUNIC. FLORIDA</t>
  </si>
  <si>
    <t>ESCUELA GUACOYO</t>
  </si>
  <si>
    <t>ALTO BIOBÍO</t>
  </si>
  <si>
    <t>ILUSTRE MUNICIPALIDAD DE ALTO BIO-BIO</t>
  </si>
  <si>
    <t>I. MUNIC. FREIRE</t>
  </si>
  <si>
    <t>ESCUELA COLPITAS</t>
  </si>
  <si>
    <t>ALTO DEL CARMEN</t>
  </si>
  <si>
    <t>HUASCO</t>
  </si>
  <si>
    <t>ATACAMA</t>
  </si>
  <si>
    <t>ILUSTRE MUNICIPALIDAD DE ALTO DEL CARMEN</t>
  </si>
  <si>
    <t>I. MUNIC. FREIRINA</t>
  </si>
  <si>
    <t>INST. COM. DE IQUIQUE BALDOMERO WOLNITZKY</t>
  </si>
  <si>
    <t>ANDACOLLO</t>
  </si>
  <si>
    <t>ILUSTRE MUNICIPALIDAD DE ANDACOLLO</t>
  </si>
  <si>
    <t>I. MUNIC. FRESIA</t>
  </si>
  <si>
    <t>ESC.EDUC.ESPECIAL FLOR DEL INCA</t>
  </si>
  <si>
    <t>ANGOL</t>
  </si>
  <si>
    <t>MALLECO</t>
  </si>
  <si>
    <t>ILUSTRE MUNICIPALIDAD DE ANGOL</t>
  </si>
  <si>
    <t>I. MUNIC. FRUTILLAR</t>
  </si>
  <si>
    <t>ESC.EDUC.GRAL.BAS.Y DES.ART.VIOLETA PARRA</t>
  </si>
  <si>
    <t>ANTUCO</t>
  </si>
  <si>
    <t>ILUSTRE MUNICIPALIDAD DE ANTUCO</t>
  </si>
  <si>
    <t>I. MUNIC. FUTALEUFÚ</t>
  </si>
  <si>
    <t>CENTRO DE CAPACITACION LABORAL</t>
  </si>
  <si>
    <t>ARAUCO</t>
  </si>
  <si>
    <t>ILUSTRE MUNICIPALIDAD DE ARAUCO</t>
  </si>
  <si>
    <t>I. MUNIC. FUTRONO</t>
  </si>
  <si>
    <t>INSTITUTO DEL MAR ALMIRANTE CARLOS CONDEL</t>
  </si>
  <si>
    <t>ADMINISTRACIÓN DELEGADA</t>
  </si>
  <si>
    <t>ILUSTRE MUNICIPALIDAD DE ARICA</t>
  </si>
  <si>
    <t>I. MUNIC. GALVARINO</t>
  </si>
  <si>
    <t>LICEO LIBERT. GRAL.BERNARDO O´HIGGINS</t>
  </si>
  <si>
    <t>BULNES</t>
  </si>
  <si>
    <t>DIGUILLIN</t>
  </si>
  <si>
    <t>ÑUBLE</t>
  </si>
  <si>
    <t>ILUSTRE MUNICIPALIDAD DE BULNES</t>
  </si>
  <si>
    <t>I. MUNIC. GORBEA</t>
  </si>
  <si>
    <t>LICEO POLITEC. JOSE GUTIERREZ DE LA FUEN</t>
  </si>
  <si>
    <t>PETORCA</t>
  </si>
  <si>
    <t>ILUSTRE MUNICIPALIDAD DE CABILDO</t>
  </si>
  <si>
    <t>I. MUNIC. GRANEROS</t>
  </si>
  <si>
    <t>COLEGIO DEPORTIVO TEC. PROF. ELENA DUVAUCHELLE CABEZON</t>
  </si>
  <si>
    <t>CABRERO</t>
  </si>
  <si>
    <t>ILUSTRE MUNICIPALIDAD DE CABRERO</t>
  </si>
  <si>
    <t>I. MUNIC. HIJUELAS</t>
  </si>
  <si>
    <t>LICEO BICENTENARIO DOMINGO SANTA MARIA DE IQQ.</t>
  </si>
  <si>
    <t>CALBUCO</t>
  </si>
  <si>
    <t>LLANQUIHUE</t>
  </si>
  <si>
    <t>ILUSTRE MUNICIPALIDAD DE CALBUCO</t>
  </si>
  <si>
    <t>I. MUNIC. HUALAIHUÉ</t>
  </si>
  <si>
    <t>CALDERA</t>
  </si>
  <si>
    <t>COPIAPO</t>
  </si>
  <si>
    <t>ILUSTRE MUNICIPALIDAD DE CALDERA</t>
  </si>
  <si>
    <t>I. MUNIC. HUALAÑÉ</t>
  </si>
  <si>
    <t>ESCUELA EDUARDO LLANOS</t>
  </si>
  <si>
    <t>CALLE LARGA</t>
  </si>
  <si>
    <t>LOS ANDES</t>
  </si>
  <si>
    <t>ILUSTRE MUNICIPALIDAD DE CALLE LARGA</t>
  </si>
  <si>
    <t>I. MUNIC. HUALPÉN</t>
  </si>
  <si>
    <t>ESCUELA ALMIRANTE PATRICIO LYNCH</t>
  </si>
  <si>
    <t>CAMIÑA</t>
  </si>
  <si>
    <t>TAMARUGAL</t>
  </si>
  <si>
    <t>ILUSTRE MUNICIPALIDAD DE CAMINA</t>
  </si>
  <si>
    <t>I. MUNIC. HUALQUI</t>
  </si>
  <si>
    <t>ESCUELA PLACIDO VILLARROEL</t>
  </si>
  <si>
    <t>CANELA</t>
  </si>
  <si>
    <t>CHOAPA</t>
  </si>
  <si>
    <t>ILUSTRE MUNICIPALIDAD DE CANELA</t>
  </si>
  <si>
    <t>I. MUNIC. HUARA</t>
  </si>
  <si>
    <t>COLEGIO REPUBLICA DE CROACIA</t>
  </si>
  <si>
    <t>CAÑETE</t>
  </si>
  <si>
    <t>ILUSTRE MUNICIPALIDAD DE CAÑETE</t>
  </si>
  <si>
    <t>I. MUNIC. HUECHURABA</t>
  </si>
  <si>
    <t>ESCUELA PAULA JARAQUEMADA ALQUIZAR</t>
  </si>
  <si>
    <t>CARAHUE</t>
  </si>
  <si>
    <t>ILUSTRE MUNICIPALIDAD DE CARAHUE</t>
  </si>
  <si>
    <t>I. MUNIC. ILLAPEL</t>
  </si>
  <si>
    <t>ESCUELA CENTENARIO</t>
  </si>
  <si>
    <t>CARTAGENA</t>
  </si>
  <si>
    <t>ILUSTRE MUNICIPALIDAD DE CARTAGENA</t>
  </si>
  <si>
    <t>I. MUNIC. INDEPENDENCIA</t>
  </si>
  <si>
    <t>ESCUELA THILDA PORTILLO OLIVARES</t>
  </si>
  <si>
    <t>CASABLANCA</t>
  </si>
  <si>
    <t>ILUSTRE MUNICIPALIDAD DE CASABLANCA</t>
  </si>
  <si>
    <t>I. MUNIC. ISLA DE PASCUA</t>
  </si>
  <si>
    <t>COLEGIO ESPANA</t>
  </si>
  <si>
    <t>SAN FELIPE DE ACONCAGUA</t>
  </si>
  <si>
    <t>ILUSTRE MUNICIPALIDAD DE CATEMU</t>
  </si>
  <si>
    <t>I. MUNIC. LA CALERA</t>
  </si>
  <si>
    <t>LICEO LUIS CRUZ MARTINEZ</t>
  </si>
  <si>
    <t>CAUQUENES</t>
  </si>
  <si>
    <t>MAULE</t>
  </si>
  <si>
    <t>ILUSTRE MUNICIPALIDAD DE CAUQUENES</t>
  </si>
  <si>
    <t>I. MUNIC. LA CISTERNA</t>
  </si>
  <si>
    <t>ESCUELA PROFESOR MANUEL CASTRO RAMOS</t>
  </si>
  <si>
    <t>CERRILLOS</t>
  </si>
  <si>
    <t>ILUSTRE MUNICIPALIDAD DE CERRILLOS</t>
  </si>
  <si>
    <t>I. MUNIC. LA CRUZ</t>
  </si>
  <si>
    <t>COLEGIO REPUBLICA DE ITALIA</t>
  </si>
  <si>
    <t>CHAITÉN</t>
  </si>
  <si>
    <t>PALENA</t>
  </si>
  <si>
    <t>ILUSTRE MUNICIPALIDAD DE CHAITEN</t>
  </si>
  <si>
    <t>I. MUNIC. LA ESTRELLA</t>
  </si>
  <si>
    <t>LICEO MARIA AUXILIADORA</t>
  </si>
  <si>
    <t>CHAÑARAL</t>
  </si>
  <si>
    <t>CHANARAL</t>
  </si>
  <si>
    <t>ILUSTRE MUNICIPALIDAD DE CHAÑARAL</t>
  </si>
  <si>
    <t>I. MUNIC. LA GRANJA</t>
  </si>
  <si>
    <t>LICEO SUPERIOR GABRIELA MISTRAL</t>
  </si>
  <si>
    <t>CHANCO</t>
  </si>
  <si>
    <t>ILUSTRE MUNICIPALIDAD DE CHANCO</t>
  </si>
  <si>
    <t>I. MUNIC. LA HIGUERA</t>
  </si>
  <si>
    <t>COLEGIO NORTH COLLEGE</t>
  </si>
  <si>
    <t>CHÉPICA</t>
  </si>
  <si>
    <t>ILUSTRE MUNICIPALIDAD DE CHEPICA</t>
  </si>
  <si>
    <t>I. MUNIC. LA LIGUA</t>
  </si>
  <si>
    <t>COLEGIO ESCASCE</t>
  </si>
  <si>
    <t>CHIGUAYANTE</t>
  </si>
  <si>
    <t>ILUSTRE MUNICIPALIDAD DE CHIGUAYANTE</t>
  </si>
  <si>
    <t>I. MUNIC. LA PINTANA</t>
  </si>
  <si>
    <t>COLEGIO BAJO MOLLE</t>
  </si>
  <si>
    <t>CHILLÁN</t>
  </si>
  <si>
    <t>ILUSTRE MUNICIPALIDAD DE CHILLAN</t>
  </si>
  <si>
    <t>I. MUNIC. LA UNIÓN</t>
  </si>
  <si>
    <t>COLEGIO ADVENTISTA DE IQUIQUE</t>
  </si>
  <si>
    <t>CHILLÁN VIEJO</t>
  </si>
  <si>
    <t>ILUSTRE MUNICIPALIDAD DE CHILLAN VIEJO</t>
  </si>
  <si>
    <t>I. MUNIC. LAJA</t>
  </si>
  <si>
    <t>LICEO ATENEA</t>
  </si>
  <si>
    <t>CHIMBARONGO</t>
  </si>
  <si>
    <t>ILUSTRE MUNICIPALIDAD DE CHIMBARONGO</t>
  </si>
  <si>
    <t>I. MUNIC. LANCO</t>
  </si>
  <si>
    <t>J.  I.  CAPULLITO</t>
  </si>
  <si>
    <t>CHOLCHOL</t>
  </si>
  <si>
    <t>ILUSTRE MUNICIPALIDAD DE CHOL-CHOL</t>
  </si>
  <si>
    <t>I. MUNIC. LAS CABRAS</t>
  </si>
  <si>
    <t>JARDIN INFANTIL CONEJITO</t>
  </si>
  <si>
    <t>COBQUECURA</t>
  </si>
  <si>
    <t>ITATA</t>
  </si>
  <si>
    <t>ILUSTRE MUNICIPALIDAD DE COBQUECURA</t>
  </si>
  <si>
    <t>I. MUNIC. LAUTARO</t>
  </si>
  <si>
    <t>COLEGIO IQUIQUE YOUNG SCHOOL</t>
  </si>
  <si>
    <t>COCHAMÓ</t>
  </si>
  <si>
    <t>ILUSTRE MUNICIPALIDAD DE COCHAMO</t>
  </si>
  <si>
    <t>I. MUNIC. LEBU</t>
  </si>
  <si>
    <t>ESCUELA BASICA FRONTERIZA</t>
  </si>
  <si>
    <t>HUARA</t>
  </si>
  <si>
    <t>MUNICIPAL DAEM</t>
  </si>
  <si>
    <t>CODEGUA</t>
  </si>
  <si>
    <t>ILUSTRE MUNICIPALIDAD DE CODEGUA</t>
  </si>
  <si>
    <t>I. MUNIC. LICANTÉN</t>
  </si>
  <si>
    <t>ESCUELA PISAGUA</t>
  </si>
  <si>
    <t>COELEMU</t>
  </si>
  <si>
    <t>ILUSTRE MUNICIPALIDAD DE COELEMU</t>
  </si>
  <si>
    <t>I. MUNIC. LIMACHE</t>
  </si>
  <si>
    <t>ESCUELA CHIAPA</t>
  </si>
  <si>
    <t>COINCO</t>
  </si>
  <si>
    <t>ILUSTRE MUNICIPALIDAD DE COINCO</t>
  </si>
  <si>
    <t>I. MUNIC. LINARES</t>
  </si>
  <si>
    <t>ESCUELA JAINA</t>
  </si>
  <si>
    <t>COLBÚN</t>
  </si>
  <si>
    <t>LINARES</t>
  </si>
  <si>
    <t>ILUSTRE MUNICIPALIDAD DE COLBUN</t>
  </si>
  <si>
    <t>I. MUNIC. LITUECHE</t>
  </si>
  <si>
    <t>ESCUELA PACHICA</t>
  </si>
  <si>
    <t>COLCHANE</t>
  </si>
  <si>
    <t>ILUSTRE MUNICIPALIDAD DE COLCHANE</t>
  </si>
  <si>
    <t>I. MUNIC. LLAY LLAY</t>
  </si>
  <si>
    <t>LICEO DE HUARA</t>
  </si>
  <si>
    <t>COLLIPULLI</t>
  </si>
  <si>
    <t>ILUSTRE MUNICIPALIDAD DE COLLIPULLI</t>
  </si>
  <si>
    <t>I. MUNIC. LO ESPEJO</t>
  </si>
  <si>
    <t>ESCUELA SIBAYA</t>
  </si>
  <si>
    <t>COLTAUCO</t>
  </si>
  <si>
    <t>ILUSTRE MUNICIPALIDAD DE COLTAUCO</t>
  </si>
  <si>
    <t>I. MUNIC. LOLOL</t>
  </si>
  <si>
    <t>ESCUELA CHUSMIZA</t>
  </si>
  <si>
    <t>COMBARBALÁ</t>
  </si>
  <si>
    <t>LIMARI</t>
  </si>
  <si>
    <t>ILUSTRE MUNICIPALIDAD DE COMBARBALA</t>
  </si>
  <si>
    <t>I. MUNIC. LONCOCHE</t>
  </si>
  <si>
    <t>ESCUELA CAMINA</t>
  </si>
  <si>
    <t>CAMINA</t>
  </si>
  <si>
    <t>CONCÓN</t>
  </si>
  <si>
    <t>ILUSTRE MUNICIPALIDAD DE CON CON</t>
  </si>
  <si>
    <t>I. MUNIC. LONGAVÍ</t>
  </si>
  <si>
    <t>ESCUELA CUISAMA</t>
  </si>
  <si>
    <t>CONCEPCIÓN</t>
  </si>
  <si>
    <t>ILUSTRE MUNICIPALIDAD DE CONCEPCION</t>
  </si>
  <si>
    <t>I. MUNIC. LONQUIMAY</t>
  </si>
  <si>
    <t>ESCUELA QUISTAGAMA</t>
  </si>
  <si>
    <t>CONSTITUCIÓN</t>
  </si>
  <si>
    <t>TALCA</t>
  </si>
  <si>
    <t>ILUSTRE MUNICIPALIDAD DE CONSTITUCION</t>
  </si>
  <si>
    <t>I. MUNIC. LOS ÁLAMOS</t>
  </si>
  <si>
    <t>ESCUELA NAMA</t>
  </si>
  <si>
    <t>CONTULMO</t>
  </si>
  <si>
    <t>ILUSTRE MUNICIPALIDAD DE CONTULMO</t>
  </si>
  <si>
    <t>I. MUNIC. LOS ANDES</t>
  </si>
  <si>
    <t>ESCUELA APAMILCA</t>
  </si>
  <si>
    <t>COPIAPÓ</t>
  </si>
  <si>
    <t>ILUSTRE MUNICIPALIDAD DE COPIAPO</t>
  </si>
  <si>
    <t>I. MUNIC. LOS ÁNGELES</t>
  </si>
  <si>
    <t>ESCUELA CHAPIQUILTA</t>
  </si>
  <si>
    <t>ILUSTRE MUNICIPALIDAD DE COQUIMBO</t>
  </si>
  <si>
    <t>I. MUNIC. LOS LAGOS</t>
  </si>
  <si>
    <t>ESCUELA MOQUELLA</t>
  </si>
  <si>
    <t>CORONEL</t>
  </si>
  <si>
    <t>ILUSTRE MUNICIPALIDAD DE CORONEL</t>
  </si>
  <si>
    <t>I. MUNIC. LOS MUERMOS</t>
  </si>
  <si>
    <t>ESCUELA FRANCIA</t>
  </si>
  <si>
    <t>CORRAL</t>
  </si>
  <si>
    <t>ILUSTRE MUNICIPALIDAD DE CORRAL</t>
  </si>
  <si>
    <t>I. MUNIC. LOS SAUCES</t>
  </si>
  <si>
    <t>ESCUELA YALA YALA</t>
  </si>
  <si>
    <t>CUNCO</t>
  </si>
  <si>
    <t>ILUSTRE MUNICIPALIDAD DE CUNCO</t>
  </si>
  <si>
    <t>I. MUNIC. LOS VILOS</t>
  </si>
  <si>
    <t>ESCUELA BASICA CARIQUIMA</t>
  </si>
  <si>
    <t>CURACAUTÍN</t>
  </si>
  <si>
    <t>ILUSTRE MUNICIPALIDAD DE CURACAUTIN</t>
  </si>
  <si>
    <t>I. MUNIC. LOTA</t>
  </si>
  <si>
    <t>LICEO TECNICO PROFESIONAL COLCHANE</t>
  </si>
  <si>
    <t>CURACAVÍ</t>
  </si>
  <si>
    <t>ILUSTRE MUNICIPALIDAD DE CURACAVI</t>
  </si>
  <si>
    <t>I. MUNIC. LUMACO</t>
  </si>
  <si>
    <t>ESCUELA BASICA MAUQUE</t>
  </si>
  <si>
    <t>CURANILAHUE</t>
  </si>
  <si>
    <t>ILUSTRE MUNICIPALIDAD DE CURANILAHUE</t>
  </si>
  <si>
    <t>I. MUNIC. MACHALÍ</t>
  </si>
  <si>
    <t>ESCUELA BASICA PISIGA-CHOQUE</t>
  </si>
  <si>
    <t>CURARREHUE</t>
  </si>
  <si>
    <t>ILUSTRE MUNICIPALIDAD DE CURARREHUE</t>
  </si>
  <si>
    <t>I. MUNIC. MÁFIL</t>
  </si>
  <si>
    <t>ESCUELA BASICA ENQUELGA</t>
  </si>
  <si>
    <t>CUREPTO</t>
  </si>
  <si>
    <t>ILUSTRE MUNICIPALIDAD DE CUREPTO</t>
  </si>
  <si>
    <t>I. MUNIC. MALLOA</t>
  </si>
  <si>
    <t>ESCUELA VERTIENTE DEL SABER</t>
  </si>
  <si>
    <t>PICA</t>
  </si>
  <si>
    <t>CURICÓ</t>
  </si>
  <si>
    <t>CURICO</t>
  </si>
  <si>
    <t>ILUSTRE MUNICIPALIDAD DE CURICO</t>
  </si>
  <si>
    <t>I. MUNIC. MARCHIGÜE</t>
  </si>
  <si>
    <t>ESC. MATILLA DE NUEVA EXTREMADURA</t>
  </si>
  <si>
    <t>ALMAGRO</t>
  </si>
  <si>
    <t>ILUSTRE MUNICIPALIDAD DE DIEGO DE ALMAGRO</t>
  </si>
  <si>
    <t>I. MUNIC. MARÍA ELENA</t>
  </si>
  <si>
    <t>LIC. ALCDE.SERGIO GONZALEZ GUTIERREZ</t>
  </si>
  <si>
    <t>MUNICIPAL CORPORACIÓN</t>
  </si>
  <si>
    <t>DOÑIHUE</t>
  </si>
  <si>
    <t>ILUSTRE MUNICIPALIDAD DE DOÑIHUE</t>
  </si>
  <si>
    <t>I. MUNIC. MARIQUINA</t>
  </si>
  <si>
    <t>ESCUELA BASICA MAMINA</t>
  </si>
  <si>
    <t>EL CARMEN</t>
  </si>
  <si>
    <t>ILUSTRE MUNICIPALIDAD DE EL CARMEN</t>
  </si>
  <si>
    <t>I. MUNIC. MAULE</t>
  </si>
  <si>
    <t>ESCUELA BASICA POZO ALMONTE</t>
  </si>
  <si>
    <t>EL MONTE</t>
  </si>
  <si>
    <t>ILUSTRE MUNICIPALIDAD DE EL MONTE</t>
  </si>
  <si>
    <t>I. MUNIC. MAULLÍN</t>
  </si>
  <si>
    <t>ESCUELA BASICA LA TIRANA</t>
  </si>
  <si>
    <t>EL QUISCO</t>
  </si>
  <si>
    <t>ILUSTRE MUNICIPALIDAD DE EL QUISCO</t>
  </si>
  <si>
    <t>I. MUNIC. MEJILLONES</t>
  </si>
  <si>
    <t>ESCUELA BASICA HUATACONDO</t>
  </si>
  <si>
    <t>EL TABO</t>
  </si>
  <si>
    <t>ILUSTRE MUNICIPALIDAD DE EL TABO</t>
  </si>
  <si>
    <t>I. MUNIC. MELIPEUCO</t>
  </si>
  <si>
    <t>ESCUELA BASICA LA HUAYCA</t>
  </si>
  <si>
    <t>EMPEDRADO</t>
  </si>
  <si>
    <t>ILUSTRE MUNICIPALIDAD DE EMPEDRADO</t>
  </si>
  <si>
    <t>I. MUNIC. MOLINA</t>
  </si>
  <si>
    <t>LICEO DOMINGO LATRILLE LASTAUNOU</t>
  </si>
  <si>
    <t>TOCOPILLA</t>
  </si>
  <si>
    <t>ERCILLA</t>
  </si>
  <si>
    <t>ILUSTRE MUNICIPALIDAD DE ERCILLA</t>
  </si>
  <si>
    <t>I. MUNIC. MONTE PATRIA</t>
  </si>
  <si>
    <t>LICEO POLITECNICO DIEGO PORTALES P.</t>
  </si>
  <si>
    <t>FLORIDA</t>
  </si>
  <si>
    <t>ILUSTRE MUNICIPALIDAD DE FLORIDA</t>
  </si>
  <si>
    <t>I. MUNIC. MULCHÉN</t>
  </si>
  <si>
    <t>ILUSTRE MUNICIPALIDAD DE FREIRE</t>
  </si>
  <si>
    <t>I. MUNIC. NACIMIENTO</t>
  </si>
  <si>
    <t>ESCUELA PABLO NERUDA</t>
  </si>
  <si>
    <t>FREIRINA</t>
  </si>
  <si>
    <t>ILUSTRE MUNICIPALIDAD DE FREIRINA</t>
  </si>
  <si>
    <t>I. MUNIC. NANCAGUA</t>
  </si>
  <si>
    <t>ESCUELA L.GRAL.BERNARDO O´HIGGINS R.</t>
  </si>
  <si>
    <t>FRESIA</t>
  </si>
  <si>
    <t>ILUSTRE MUNICIPALIDAD DE FRESIA</t>
  </si>
  <si>
    <t>I. MUNIC. NAVIDAD</t>
  </si>
  <si>
    <t>ESCUELA ARTURO PRAT CHACON</t>
  </si>
  <si>
    <t>FRUTILLAR</t>
  </si>
  <si>
    <t>ILUSTRE MUNICIPALIDAD DE FRUTILLAR</t>
  </si>
  <si>
    <t>I. MUNIC. NEGRETE</t>
  </si>
  <si>
    <t>ESCUELA ESTADOS UNIDOS DE NORTEAMERICA</t>
  </si>
  <si>
    <t>FUTALEUFÚ</t>
  </si>
  <si>
    <t>ILUSTRE MUNICIPALIDAD DE FUTALEUFU</t>
  </si>
  <si>
    <t>I. MUNIC. NINHUE</t>
  </si>
  <si>
    <t>ESC. ESPECIAL PEDRO AGUIRRE CERDA</t>
  </si>
  <si>
    <t>FUTRONO</t>
  </si>
  <si>
    <t>RANCO</t>
  </si>
  <si>
    <t>ILUSTRE MUNICIPALIDAD DE FUTRONO</t>
  </si>
  <si>
    <t>I. MUNIC. NOGALES</t>
  </si>
  <si>
    <t>COLEGIO BICENTENARIO SAGRADA FAMILIA</t>
  </si>
  <si>
    <t>GALVARINO</t>
  </si>
  <si>
    <t>ILUSTRE MUNICIPALIDAD DE GALVARINO</t>
  </si>
  <si>
    <t>I. MUNIC. NUEVA IMPERIAL</t>
  </si>
  <si>
    <t>ESCUELA ARTURO PEREZ CANTO</t>
  </si>
  <si>
    <t>MARIA ELENA</t>
  </si>
  <si>
    <t>GORBEA</t>
  </si>
  <si>
    <t>ILUSTRE MUNICIPALIDAD DE GORBEA</t>
  </si>
  <si>
    <t>I. MUNIC. OLIVAR</t>
  </si>
  <si>
    <t>LICEO H.C. T.P. MARIA ELENA</t>
  </si>
  <si>
    <t>GRANEROS</t>
  </si>
  <si>
    <t>ILUSTRE MUNICIPALIDAD DE GRANEROS</t>
  </si>
  <si>
    <t>I. MUNIC. OLLAGÜE</t>
  </si>
  <si>
    <t>HIJUELAS</t>
  </si>
  <si>
    <t>QUILLOTA</t>
  </si>
  <si>
    <t>ILUSTRE MUNICIPALIDAD DE HIJUELAS</t>
  </si>
  <si>
    <t>I. MUNIC. OLMUÉ</t>
  </si>
  <si>
    <t>LICEO BICENTENARIO LUIS CRUZ MARTINEZ</t>
  </si>
  <si>
    <t>HUALAIHUÉ</t>
  </si>
  <si>
    <t>ILUSTRE MUNICIPALIDAD DE HUALAIHUE</t>
  </si>
  <si>
    <t>I. MUNIC. OSORNO</t>
  </si>
  <si>
    <t>LICEO FRANCISCO DE AGUIRRE</t>
  </si>
  <si>
    <t>HUALAÑÉ</t>
  </si>
  <si>
    <t>ILUSTRE MUNICIPALIDAD DE HUALAÑE</t>
  </si>
  <si>
    <t>I. MUNIC. OVALLE</t>
  </si>
  <si>
    <t>LICEO BICENTENARIO POLITECNICO CESAREO AGUIRRE GOYENECHEA</t>
  </si>
  <si>
    <t>HUALPÉN</t>
  </si>
  <si>
    <t>ILUSTRE MUNICIPALIDAD DE HUALPEN</t>
  </si>
  <si>
    <t>I. MUNIC. PADRE HURTADO</t>
  </si>
  <si>
    <t>LICEO MINERO AMÉRICA</t>
  </si>
  <si>
    <t>HUALQUI</t>
  </si>
  <si>
    <t>ILUSTRE MUNICIPALIDAD DE HUALQUI</t>
  </si>
  <si>
    <t>I. MUNIC. PADRE LAS CASAS</t>
  </si>
  <si>
    <t>CENTRO EDUC.INTEGRAL DE ADULTOS C.E.I.A</t>
  </si>
  <si>
    <t>ILUSTRE MUNICIPALIDAD DE HUARA</t>
  </si>
  <si>
    <t>I. MUNIC. PAIHUANO</t>
  </si>
  <si>
    <t>ESCUELA CLAUDIO ARRAU</t>
  </si>
  <si>
    <t>HUECHURABA</t>
  </si>
  <si>
    <t>ILUSTRE MUNICIPALIDAD DE HUECHURABA</t>
  </si>
  <si>
    <t>I. MUNIC. PAILLACO</t>
  </si>
  <si>
    <t>ESCUELA GRECIA</t>
  </si>
  <si>
    <t>ILLAPEL</t>
  </si>
  <si>
    <t>ILUSTRE MUNICIPALIDAD DE ILLAPEL</t>
  </si>
  <si>
    <t>I. MUNIC. PAINE</t>
  </si>
  <si>
    <t>ESCUELA REPUBLICA DE BOLIVIA</t>
  </si>
  <si>
    <t>INDEPENDENCIA</t>
  </si>
  <si>
    <t>ILUSTRE MUNICIPALIDAD DE INDEPENDENCIA</t>
  </si>
  <si>
    <t>I. MUNIC. PALENA</t>
  </si>
  <si>
    <t>ESCUELA BASICA EMILIO SOTOMAYOR</t>
  </si>
  <si>
    <t>ISLA DE PASCUA</t>
  </si>
  <si>
    <t>ILUSTRE MUNICIPALIDAD DE ISLA DE PASCUA</t>
  </si>
  <si>
    <t>I. MUNIC. PALMILLA</t>
  </si>
  <si>
    <t>ESCUELA BASICA PRESIDENTE BALMACEDA</t>
  </si>
  <si>
    <t>LA CALERA</t>
  </si>
  <si>
    <t>ILUSTRE MUNICIPALIDAD DE LA CALERA</t>
  </si>
  <si>
    <t>I. MUNIC. PANQUEHUE</t>
  </si>
  <si>
    <t>ESCUELA BASICA VADO DE TOPATER</t>
  </si>
  <si>
    <t>LA CISTERNA</t>
  </si>
  <si>
    <t>ILUSTRE MUNICIPALIDAD DE LA CISTERNA</t>
  </si>
  <si>
    <t>I. MUNIC. PAPUDO</t>
  </si>
  <si>
    <t>ESCUELA REPUBLICA DE CHILE</t>
  </si>
  <si>
    <t>LA CRUZ</t>
  </si>
  <si>
    <t>ILUSTRE MUNICIPALIDAD DE LA CRUZ</t>
  </si>
  <si>
    <t>I. MUNIC. PAREDONES</t>
  </si>
  <si>
    <t>ESCUELA BASICA ANDRES BELLO</t>
  </si>
  <si>
    <t>LA ESTRELLA</t>
  </si>
  <si>
    <t>CARDENAL CARO</t>
  </si>
  <si>
    <t>ILUSTRE MUNICIPALIDAD DE LA ESTRELLA</t>
  </si>
  <si>
    <t>I. MUNIC. PARRAL</t>
  </si>
  <si>
    <t>ESCUELA BASICA JOHN FITZGERALD KENNEDY</t>
  </si>
  <si>
    <t>LA GRANJA</t>
  </si>
  <si>
    <t>ILUSTRE MUNICIPALIDAD DE LA GRANJA</t>
  </si>
  <si>
    <t>I. MUNIC. PEDRO AGUIRRE CERDA</t>
  </si>
  <si>
    <t>ESCUELA BASICA PEDRO VERGARA KELLER</t>
  </si>
  <si>
    <t>LA HIGUERA</t>
  </si>
  <si>
    <t>ILUSTRE MUNICIPALIDAD DE LA HIGUERA</t>
  </si>
  <si>
    <t>I. MUNIC. PELARCO</t>
  </si>
  <si>
    <t>ESCUELA DE PARVULOS LAS ABEJITAS</t>
  </si>
  <si>
    <t>LA LIGUA</t>
  </si>
  <si>
    <t>ILUSTRE MUNICIPALIDAD DE LA LIGUA</t>
  </si>
  <si>
    <t>I. MUNIC. PELLUHUE</t>
  </si>
  <si>
    <t>ESCUELA DE PARVULOS LLAMITO BLANCO</t>
  </si>
  <si>
    <t>LA PINTANA</t>
  </si>
  <si>
    <t>ILUSTRE MUNICIPALIDAD DE LA PINTANA</t>
  </si>
  <si>
    <t>I. MUNIC. PEMUCO</t>
  </si>
  <si>
    <t>ESCUELA DIFERENCIAL LOA</t>
  </si>
  <si>
    <t>LA UNIÓN</t>
  </si>
  <si>
    <t>ILUSTRE MUNICIPALIDAD DE LA UNION</t>
  </si>
  <si>
    <t>I. MUNIC. PEÑAFLOR</t>
  </si>
  <si>
    <t>ESCUELA BASICA 21 DE MAYO</t>
  </si>
  <si>
    <t>LAJA</t>
  </si>
  <si>
    <t>ILUSTRE MUNICIPALIDAD DE LAJA</t>
  </si>
  <si>
    <t>I. MUNIC. PENCAHUE</t>
  </si>
  <si>
    <t>ESCUELA BASICA REPUBLICA DE FRANCIA</t>
  </si>
  <si>
    <t>LANCO</t>
  </si>
  <si>
    <t>ILUSTRE MUNICIPALIDAD DE LANCO</t>
  </si>
  <si>
    <t>I. MUNIC. PENCO</t>
  </si>
  <si>
    <t>ESCUELA PARVULARIA LAS ARDILLAS</t>
  </si>
  <si>
    <t>LAS CABRAS</t>
  </si>
  <si>
    <t>ILUSTRE MUNICIPALIDAD DE LAS CABRAS</t>
  </si>
  <si>
    <t>I. MUNIC. PERALILLO</t>
  </si>
  <si>
    <t>ESCUELA BASICA PUKARA</t>
  </si>
  <si>
    <t>LAUTARO</t>
  </si>
  <si>
    <t>ILUSTRE MUNICIPALIDAD DE LAUTARO</t>
  </si>
  <si>
    <t>I. MUNIC. PERQUENCO</t>
  </si>
  <si>
    <t>ESCUELA DE PARVULOS LOS ENANITOS</t>
  </si>
  <si>
    <t>LEBU</t>
  </si>
  <si>
    <t>ILUSTRE MUNICIPALIDAD DE LEBU</t>
  </si>
  <si>
    <t>I. MUNIC. PETORCA</t>
  </si>
  <si>
    <t>ESCUELA DE PARVULOS PAPELUCHO</t>
  </si>
  <si>
    <t>LICANTÉN</t>
  </si>
  <si>
    <t>ILUSTRE MUNICIPALIDAD DE LICANTEN</t>
  </si>
  <si>
    <t>I. MUNIC. PEUMO</t>
  </si>
  <si>
    <t>ESCUELA BASICA SENORA DE LA CANDELARIA</t>
  </si>
  <si>
    <t>LIMACHE</t>
  </si>
  <si>
    <t>ILUSTRE MUNICIPALIDAD DE LIMACHE</t>
  </si>
  <si>
    <t>I. MUNIC. PICA</t>
  </si>
  <si>
    <t>ESCUELA BASICA SAN JOSE</t>
  </si>
  <si>
    <t>ILUSTRE MUNICIPALIDAD DE LINARES</t>
  </si>
  <si>
    <t>I. MUNIC. PICHIDEGUA</t>
  </si>
  <si>
    <t>ESCUELA BASICA SAN FRANCISCO</t>
  </si>
  <si>
    <t>LITUECHE</t>
  </si>
  <si>
    <t>ILUSTRE MUNICIPALIDAD DE LITUECHE</t>
  </si>
  <si>
    <t>I. MUNIC. PICHILEMU</t>
  </si>
  <si>
    <t>COLEGIO ADVENTISTA DE CALAMA</t>
  </si>
  <si>
    <t>LLAY LLAY</t>
  </si>
  <si>
    <t>ILUSTRE MUNICIPALIDAD DE LLAY LLAY</t>
  </si>
  <si>
    <t>I. MUNIC. PITRUFQUÉN</t>
  </si>
  <si>
    <t>FUNDACION EDUCACIONAL COLEGIO NUESTRA SEÑORA DE AYQUINA</t>
  </si>
  <si>
    <t>LO ESPEJO</t>
  </si>
  <si>
    <t>ILUSTRE MUNICIPALIDAD DE LO ESPEJO</t>
  </si>
  <si>
    <t>I. MUNIC. PORTEZUELO</t>
  </si>
  <si>
    <t>COLEGIO EJERCITO DE SALVACION</t>
  </si>
  <si>
    <t>LOLOL</t>
  </si>
  <si>
    <t>ILUSTRE MUNICIPALIDAD DE LOLOL</t>
  </si>
  <si>
    <t>I. MUNIC. PUCHUNCAVÍ</t>
  </si>
  <si>
    <t>INSTITUTO OBISPO SILVA LEZAETA</t>
  </si>
  <si>
    <t>LONCOCHE</t>
  </si>
  <si>
    <t>ILUSTRE MUNICIPALIDAD DE LONCOCHE</t>
  </si>
  <si>
    <t>I. MUNIC. PUCÓN</t>
  </si>
  <si>
    <t>COLEGIO CHUQUICAMATA</t>
  </si>
  <si>
    <t>LONGAVÍ</t>
  </si>
  <si>
    <t>ILUSTRE MUNICIPALIDAD DE LONGAVI</t>
  </si>
  <si>
    <t>I. MUNIC. PUERTO MONTT</t>
  </si>
  <si>
    <t>ESC. PARV. JESUS DE NAZARETH</t>
  </si>
  <si>
    <t>LONQUIMAY</t>
  </si>
  <si>
    <t>ILUSTRE MUNICIPALIDAD DE LONQUIMAY</t>
  </si>
  <si>
    <t>I. MUNIC. PUERTO OCTAY</t>
  </si>
  <si>
    <t>ESCUELA DE PARVULOS MICKEY MOUSE</t>
  </si>
  <si>
    <t>LOS ÁLAMOS</t>
  </si>
  <si>
    <t>ILUSTRE MUNICIPALIDAD DE LOS ALAMOS</t>
  </si>
  <si>
    <t>I. MUNIC. PUERTO VARAS</t>
  </si>
  <si>
    <t>ESCUELA DE PARVULOS LOS CONEJITOS</t>
  </si>
  <si>
    <t>ILUSTRE MUNICIPALIDAD DE LOS ANDES</t>
  </si>
  <si>
    <t>I. MUNIC. PUMANQUE</t>
  </si>
  <si>
    <t>ESC. BASICA RURAL SAN ANTONIO DE PADUA</t>
  </si>
  <si>
    <t>OLLAGUE</t>
  </si>
  <si>
    <t>LOS ÁNGELES</t>
  </si>
  <si>
    <t>ILUSTRE MUNICIPALIDAD DE LOS ANGELES</t>
  </si>
  <si>
    <t>I. MUNIC. PUNITAQUI</t>
  </si>
  <si>
    <t>ESCUELA BASICA SAN PEDRO DE ATACAMA</t>
  </si>
  <si>
    <t>SAN PEDRO DE ATACAMA</t>
  </si>
  <si>
    <t>ILUSTRE MUNICIPALIDAD DE LOS LAGOS</t>
  </si>
  <si>
    <t>I. MUNIC. PURÉN</t>
  </si>
  <si>
    <t>COMPLEJO EDUCACIONAL TOCONAO</t>
  </si>
  <si>
    <t>LOS MUERMOS</t>
  </si>
  <si>
    <t>ILUSTRE MUNICIPALIDAD DE LOS MUERMOS</t>
  </si>
  <si>
    <t>I. MUNIC. PURRANQUE</t>
  </si>
  <si>
    <t>ESCUELA BASICA CAMAR</t>
  </si>
  <si>
    <t>LOS SAUCES</t>
  </si>
  <si>
    <t>ILUSTRE MUNICIPALIDAD DE LOS SAUCES</t>
  </si>
  <si>
    <t>I. MUNIC. PUTAENDO</t>
  </si>
  <si>
    <t>ESCUELA BASICA SOLOR</t>
  </si>
  <si>
    <t>LOS VILOS</t>
  </si>
  <si>
    <t>ILUSTRE MUNICIPALIDAD DE LOS VILOS</t>
  </si>
  <si>
    <t>I. MUNIC. PUTRE</t>
  </si>
  <si>
    <t>ESCUELA BASICA SAN ROQUE</t>
  </si>
  <si>
    <t>LOTA</t>
  </si>
  <si>
    <t>ILUSTRE MUNICIPALIDAD DE LOTA</t>
  </si>
  <si>
    <t>I. MUNIC. PUYEHUE</t>
  </si>
  <si>
    <t>ESCUELA BASICA ANDINA</t>
  </si>
  <si>
    <t>LUMACO</t>
  </si>
  <si>
    <t>ILUSTRE MUNICIPALIDAD DE LUMACO</t>
  </si>
  <si>
    <t>I. MUNIC. QUEMCHI</t>
  </si>
  <si>
    <t>ESCUELA BASICA TALABRE</t>
  </si>
  <si>
    <t>MACHALÍ</t>
  </si>
  <si>
    <t>ILUSTRE MUNICIPALIDAD DE MACHALI</t>
  </si>
  <si>
    <t>I. MUNIC. QUILACO</t>
  </si>
  <si>
    <t>ESCUELA BASICA SAN BARTOLOME</t>
  </si>
  <si>
    <t>MÁFIL</t>
  </si>
  <si>
    <t>ILUSTRE MUNICIPALIDAD DE MAFIL</t>
  </si>
  <si>
    <t>I. MUNIC. QUILICURA</t>
  </si>
  <si>
    <t>LICEO INDUSTRIAL EULOGIO GORDO MONEO</t>
  </si>
  <si>
    <t>MALLOA</t>
  </si>
  <si>
    <t>ILUSTRE MUNICIPALIDAD DE MALLOA</t>
  </si>
  <si>
    <t>I. MUNIC. QUILLECO</t>
  </si>
  <si>
    <t>LICEO COMERCIAL JERARDO MUNOZ CAMPOS</t>
  </si>
  <si>
    <t>MARCHIGÜE</t>
  </si>
  <si>
    <t>ILUSTRE MUNICIPALIDAD DE MARCHIGUE</t>
  </si>
  <si>
    <t>I. MUNIC. QUILLÓN</t>
  </si>
  <si>
    <t>LICEO A. RENDIC I. ANEXO C. REHABILIT. SOCIAL</t>
  </si>
  <si>
    <t>MARÍA ELENA</t>
  </si>
  <si>
    <t>ILUSTRE MUNICIPALIDAD DE MARIA ELENA</t>
  </si>
  <si>
    <t>I. MUNIC. QUILLOTA</t>
  </si>
  <si>
    <t>LICEO TECNICO ANTOFAGASTA</t>
  </si>
  <si>
    <t>MARIQUINA</t>
  </si>
  <si>
    <t>ILUSTRE MUNICIPALIDAD DE MARIQUINA</t>
  </si>
  <si>
    <t>I. MUNIC. QUINTERO</t>
  </si>
  <si>
    <t>LICEO DE HOMBRES DE ANTOFAGASTA MARIO BAHAMONDE SILVA</t>
  </si>
  <si>
    <t>ILUSTRE MUNICIPALIDAD DE MAULE</t>
  </si>
  <si>
    <t>I. MUNIC. QUIRIHUE</t>
  </si>
  <si>
    <t>LICEO BICENTENARIO MARTA NAREA DIAZ</t>
  </si>
  <si>
    <t>MAULLÍN</t>
  </si>
  <si>
    <t>ILUSTRE MUNICIPALIDAD DE MAULLIN</t>
  </si>
  <si>
    <t>I. MUNIC. RÁNQUIL</t>
  </si>
  <si>
    <t>LICEO LA PORTADA</t>
  </si>
  <si>
    <t>MEJILLONES</t>
  </si>
  <si>
    <t>ILUSTRE MUNICIPALIDAD DE MEJILLONES</t>
  </si>
  <si>
    <t>I. MUNIC. RAUCO</t>
  </si>
  <si>
    <t>LICEO DOMINGO HERRERA RIVERA</t>
  </si>
  <si>
    <t>MELIPEUCO</t>
  </si>
  <si>
    <t>ILUSTRE MUNICIPALIDAD DE MELIPEUCO</t>
  </si>
  <si>
    <t>I. MUNIC. RECOLETA</t>
  </si>
  <si>
    <t>ESCUELA JAPON</t>
  </si>
  <si>
    <t>MOLINA</t>
  </si>
  <si>
    <t>ILUSTRE MUNICIPALIDAD DE MOLINA</t>
  </si>
  <si>
    <t>I. MUNIC. RENAICO</t>
  </si>
  <si>
    <t>ESCUELA ESPANA</t>
  </si>
  <si>
    <t>MONTE PATRIA</t>
  </si>
  <si>
    <t>ILUSTRE MUNICIPALIDAD DE MONTE PATRIA</t>
  </si>
  <si>
    <t>I. MUNIC. RENGO</t>
  </si>
  <si>
    <t>ESCUELA PADRE GUSTAVO LE PAIGE DE WALQUE</t>
  </si>
  <si>
    <t>MULCHÉN</t>
  </si>
  <si>
    <t>ILUSTRE MUNICIPALIDAD DE MULCHEN</t>
  </si>
  <si>
    <t>I. MUNIC. REQUÍNOA</t>
  </si>
  <si>
    <t>ESCUELA REPUBLICA DE ITALIA</t>
  </si>
  <si>
    <t>NACIMIENTO</t>
  </si>
  <si>
    <t>ILUSTRE MUNICIPALIDAD DE NACIMIENTO</t>
  </si>
  <si>
    <t>I. MUNIC. RETIRO</t>
  </si>
  <si>
    <t>ESCUELA JOSE PAPIC RADNIC</t>
  </si>
  <si>
    <t>NANCAGUA</t>
  </si>
  <si>
    <t>ILUSTRE MUNICIPALIDAD DE NANCAGUA</t>
  </si>
  <si>
    <t>I. MUNIC. RINCONADA</t>
  </si>
  <si>
    <t>ESCUELA PROFESORA LJUBICA DOMIC WUTH</t>
  </si>
  <si>
    <t>NAVIDAD</t>
  </si>
  <si>
    <t>ILUSTRE MUNICIPALIDAD DE NAVIDAD</t>
  </si>
  <si>
    <t>I. MUNIC. RÍO BUENO</t>
  </si>
  <si>
    <t>ESCUELA REPUBLICA DE LOS ESTADOS UNIDOS</t>
  </si>
  <si>
    <t>NEGRETE</t>
  </si>
  <si>
    <t>ILUSTRE MUNICIPALIDAD DE NEGRETE</t>
  </si>
  <si>
    <t>I. MUNIC. RÍO CLARO</t>
  </si>
  <si>
    <t>ESCUELA ALCALDE MAXIMILIANO POBLETE</t>
  </si>
  <si>
    <t>NINHUE</t>
  </si>
  <si>
    <t>ILUSTRE MUNICIPALIDAD DE NINHUE</t>
  </si>
  <si>
    <t>I. MUNIC. RÍO HURTADO</t>
  </si>
  <si>
    <t>NOGALES</t>
  </si>
  <si>
    <t>ILUSTRE MUNICIPALIDAD DE NOGALES</t>
  </si>
  <si>
    <t>I. MUNIC. RÍO NEGRO</t>
  </si>
  <si>
    <t>NUEVA IMPERIAL</t>
  </si>
  <si>
    <t>ILUSTRE MUNICIPALIDAD DE NUEVA IMPERIAL</t>
  </si>
  <si>
    <t>I. MUNIC. ROMERAL</t>
  </si>
  <si>
    <t>ESCUELA JUAN LOPEZ</t>
  </si>
  <si>
    <t>OLIVAR</t>
  </si>
  <si>
    <t>ILUSTRE MUNICIPALIDAD DE OLIVAR</t>
  </si>
  <si>
    <t>I. MUNIC. SAGRADA FAMILIA</t>
  </si>
  <si>
    <t>ESCUELA REPUBLICA ARGENTINA</t>
  </si>
  <si>
    <t>OLLAGÜE</t>
  </si>
  <si>
    <t>ILUSTRE MUNICIPALIDAD DE OLLAGUE</t>
  </si>
  <si>
    <t>I. MUNIC. SALAMANCA</t>
  </si>
  <si>
    <t>LICEO BICENTENARIO ANDRÉS SABELLA</t>
  </si>
  <si>
    <t>OLMUÉ</t>
  </si>
  <si>
    <t>ILUSTRE MUNICIPALIDAD DE OLMUE</t>
  </si>
  <si>
    <t>I. MUNIC. SAN ANTONIO</t>
  </si>
  <si>
    <t>ESCUELA HUMBERTO GONZALEZ ECHEGOYEN</t>
  </si>
  <si>
    <t>OSORNO</t>
  </si>
  <si>
    <t>ILUSTRE MUNICIPALIDAD DE OSORNO</t>
  </si>
  <si>
    <t>I. MUNIC. SAN CLEMENTE</t>
  </si>
  <si>
    <t>ESCUELA HUANCHACA</t>
  </si>
  <si>
    <t>ILUSTRE MUNICIPALIDAD DE OVALLE</t>
  </si>
  <si>
    <t>I. MUNIC. SAN ESTEBAN</t>
  </si>
  <si>
    <t>ESCUELA DE PARVULOS MARCELA PAZ</t>
  </si>
  <si>
    <t>PADRE HURTADO</t>
  </si>
  <si>
    <t>ILUSTRE MUNICIPALIDAD DE PADRE HURTADO</t>
  </si>
  <si>
    <t>I. MUNIC. SAN FELIPE</t>
  </si>
  <si>
    <t>ESCUELA CLAUDIO MATTE PEREZ</t>
  </si>
  <si>
    <t>PADRE LAS CASAS</t>
  </si>
  <si>
    <t>ILUSTRE MUNICIPALIDAD DE PADRE LAS CASAS</t>
  </si>
  <si>
    <t>I. MUNIC. SAN IGNACIO</t>
  </si>
  <si>
    <t>ESC DIFERENCIAL JUAN SANDOVAL CARRASCO</t>
  </si>
  <si>
    <t>PAIHUANO</t>
  </si>
  <si>
    <t>ILUSTRE MUNICIPALIDAD DE PAIHUANO</t>
  </si>
  <si>
    <t>I. MUNIC. SAN JAVIER</t>
  </si>
  <si>
    <t>ESCUELA ECUADOR</t>
  </si>
  <si>
    <t>PAILLACO</t>
  </si>
  <si>
    <t>ILUSTRE MUNICIPALIDAD DE PAILLACO</t>
  </si>
  <si>
    <t>I. MUNIC. SAN JUAN DE LA COSTA</t>
  </si>
  <si>
    <t>ESCUELA ARTURO PRAT</t>
  </si>
  <si>
    <t>PAINE</t>
  </si>
  <si>
    <t>ILUSTRE MUNICIPALIDAD DE PAINE</t>
  </si>
  <si>
    <t>I. MUNIC. SAN NICOLÁS</t>
  </si>
  <si>
    <t>ESCUELA HEROES DE LA CONCEPCION</t>
  </si>
  <si>
    <t>ILUSTRE MUNICIPALIDAD DE PALENA</t>
  </si>
  <si>
    <t>I. MUNIC. SAN PABLO</t>
  </si>
  <si>
    <t>ESCUELA LAS AMERICAS PROFESOR JUSTO VALLADARES ORELLANA</t>
  </si>
  <si>
    <t>PALMILLA</t>
  </si>
  <si>
    <t>ILUSTRE MUNICIPALIDAD DE PALMILLA</t>
  </si>
  <si>
    <t>I. MUNIC. SAN PEDRO</t>
  </si>
  <si>
    <t>ESCUELA LAS ROCAS</t>
  </si>
  <si>
    <t>PANQUEHUE</t>
  </si>
  <si>
    <t>ILUSTRE MUNICIPALIDAD DE PANQUEHUE</t>
  </si>
  <si>
    <t>I. MUNIC. SAN PEDRO DE ATACAMA</t>
  </si>
  <si>
    <t>ESCUELA EDDA CUNEO DONNAGIO</t>
  </si>
  <si>
    <t>PAPUDO</t>
  </si>
  <si>
    <t>ILUSTRE MUNICIPALIDAD DE PAPUDO</t>
  </si>
  <si>
    <t>I. MUNIC. SAN RAFAEL</t>
  </si>
  <si>
    <t>ESCUELA LA BANDERA</t>
  </si>
  <si>
    <t>PAREDONES</t>
  </si>
  <si>
    <t>ILUSTRE MUNICIPALIDAD DE PAREDONES</t>
  </si>
  <si>
    <t>I. MUNIC. SAN RAMÓN</t>
  </si>
  <si>
    <t>LICEO ARTISTICO DE ANTOFAGASTA `ARMANDO CARRERA GONZALEZ`</t>
  </si>
  <si>
    <t>PARRAL</t>
  </si>
  <si>
    <t>ILUSTRE MUNICIPALIDAD DE PARRAL</t>
  </si>
  <si>
    <t>I. MUNIC. SAN ROSENDO</t>
  </si>
  <si>
    <t>ESCUELA GENERAL MANUEL BAQUEDANO</t>
  </si>
  <si>
    <t>PEDRO AGUIRRE CERDA</t>
  </si>
  <si>
    <t>ILUSTRE MUNICIPALIDAD DE PEDRO AGUIRRE CERDA</t>
  </si>
  <si>
    <t>I. MUNIC. SANTA BÁRBARA</t>
  </si>
  <si>
    <t>ESCUELA FUNDACION MINERA ESCONDIDA</t>
  </si>
  <si>
    <t>PELARCO</t>
  </si>
  <si>
    <t>ILUSTRE MUNICIPALIDAD DE PELARCO</t>
  </si>
  <si>
    <t>I. MUNIC. SANTA CRUZ</t>
  </si>
  <si>
    <t>ESCUELA SANTIAGO AMENGUAL B.</t>
  </si>
  <si>
    <t>PELLUHUE</t>
  </si>
  <si>
    <t>ILUSTRE MUNICIPALIDAD DE PELLUHUE</t>
  </si>
  <si>
    <t>I. MUNIC. SANTA JUANA</t>
  </si>
  <si>
    <t>LICEO BICENTENARIO INSTITUTO JOSÉ MAZA SANCHO</t>
  </si>
  <si>
    <t>PEMUCO</t>
  </si>
  <si>
    <t>ILUSTRE MUNICIPALIDAD DE PEMUCO</t>
  </si>
  <si>
    <t>I. MUNIC. SANTA MARÍA</t>
  </si>
  <si>
    <t>ESCUELA DE PARVULOS LOS PINGUINITOS</t>
  </si>
  <si>
    <t>PEÑAFLOR</t>
  </si>
  <si>
    <t>ILUSTRE MUNICIPALIDAD DE PEÑAFLOR</t>
  </si>
  <si>
    <t>I. MUNIC. SANTIAGO</t>
  </si>
  <si>
    <t>PENCAHUE</t>
  </si>
  <si>
    <t>ILUSTRE MUNICIPALIDAD DE PENCAHUE</t>
  </si>
  <si>
    <t>I. MUNIC. SANTO DOMINGO</t>
  </si>
  <si>
    <t>ESCUELA DE PARVULOS BLANCA NIEVES</t>
  </si>
  <si>
    <t>PENCO</t>
  </si>
  <si>
    <t>ILUSTRE MUNICIPALIDAD DE PENCO</t>
  </si>
  <si>
    <t>I. MUNIC. SIERRA GORDA</t>
  </si>
  <si>
    <t>COLEGIO MISIONERO JOSE LANCASTER</t>
  </si>
  <si>
    <t>PERALILLO</t>
  </si>
  <si>
    <t>ILUSTRE MUNICIPALIDAD DE PERALILLO</t>
  </si>
  <si>
    <t>I. MUNIC. MOSTAZAL</t>
  </si>
  <si>
    <t>LICEO EXPERIMENTAL ARTISTICO-APLICACION</t>
  </si>
  <si>
    <t>PERQUENCO</t>
  </si>
  <si>
    <t>ILUSTRE MUNICIPALIDAD DE PERQUENCO</t>
  </si>
  <si>
    <t>I. MUNIC. TALCA</t>
  </si>
  <si>
    <t>COLEGIO SANTA TERESITA</t>
  </si>
  <si>
    <t>ILUSTRE MUNICIPALIDAD DE PETORCA</t>
  </si>
  <si>
    <t>I. MUNIC. TALTAL</t>
  </si>
  <si>
    <t>CENTRO TRATAMIEN.INTEGRAL RAYITO DE SOL</t>
  </si>
  <si>
    <t>PEUMO</t>
  </si>
  <si>
    <t>ILUSTRE MUNICIPALIDAD DE PEUMO</t>
  </si>
  <si>
    <t>I. MUNIC. TEMUCO</t>
  </si>
  <si>
    <t>COLEGIO ADVENTISTA DE ANTOFAGASTA</t>
  </si>
  <si>
    <t>ILUSTRE MUNICIPALIDAD DE PICA</t>
  </si>
  <si>
    <t>I. MUNIC. TENO</t>
  </si>
  <si>
    <t>COLEGIO INGLES SAN JOSE</t>
  </si>
  <si>
    <t>ILUSTRE MUNICIPALIDAD DE PICHIDEGUA</t>
  </si>
  <si>
    <t>I. MUNIC. TEODORO SCHMIDT</t>
  </si>
  <si>
    <t>ESCUELA PRESBITERIANA</t>
  </si>
  <si>
    <t>PICHILEMU</t>
  </si>
  <si>
    <t>ILUSTRE MUNICIPALIDAD DE PICHILEMU</t>
  </si>
  <si>
    <t>I. MUNIC. TIERRA AMARILLA</t>
  </si>
  <si>
    <t>COLEGIO SANTA EMILIA</t>
  </si>
  <si>
    <t>PITRUFQUÉN</t>
  </si>
  <si>
    <t>ILUSTRE MUNICIPALIDAD DE PITRUFQUEN</t>
  </si>
  <si>
    <t>I. MUNIC. TIRÚA</t>
  </si>
  <si>
    <t>ESC. PARV. LAS ARDILLITAS 1</t>
  </si>
  <si>
    <t>PORTEZUELO</t>
  </si>
  <si>
    <t>ILUSTRE MUNICIPALIDAD DE PORTEZUELO</t>
  </si>
  <si>
    <t>I. MUNIC. TOCOPILLA</t>
  </si>
  <si>
    <t>COLEGIO LIDIA MORENO</t>
  </si>
  <si>
    <t>PUCHUNCAVÍ</t>
  </si>
  <si>
    <t>ILUSTRE MUNICIPALIDAD DE PUCHUNCAVI</t>
  </si>
  <si>
    <t>I. MUNIC. TOLTÉN</t>
  </si>
  <si>
    <t>ESC. PARV. PAPELUCHO</t>
  </si>
  <si>
    <t>PUCÓN</t>
  </si>
  <si>
    <t>ILUSTRE MUNICIPALIDAD DE PUCON</t>
  </si>
  <si>
    <t>I. MUNIC. TOMÉ</t>
  </si>
  <si>
    <t>COL. KID'S SCHOOL</t>
  </si>
  <si>
    <t>PUERTO MONTT</t>
  </si>
  <si>
    <t>ILUSTRE MUNICIPALIDAD DE PUERTO MONTT</t>
  </si>
  <si>
    <t>I. MUNIC. TRAIGUÉN</t>
  </si>
  <si>
    <t>COLEGIO BINACIONAL CHILENO AMERICANO DE ANTOFAGASTA(EX INS. CHILENO NORTEAMERICANO CULTURA)</t>
  </si>
  <si>
    <t>PUERTO OCTAY</t>
  </si>
  <si>
    <t>ILUSTRE MUNICIPALIDAD DE PUERTO OCTAY</t>
  </si>
  <si>
    <t>I. MUNIC. TREHUACO</t>
  </si>
  <si>
    <t>COLEGIO CORAZON DE MARIA</t>
  </si>
  <si>
    <t>PUERTO VARAS</t>
  </si>
  <si>
    <t>ILUSTRE MUNICIPALIDAD DE PUERTO VARAS</t>
  </si>
  <si>
    <t>I. MUNIC. TUCAPEL</t>
  </si>
  <si>
    <t>COL. SAN LUIS</t>
  </si>
  <si>
    <t>PUMANQUE</t>
  </si>
  <si>
    <t>ILUSTRE MUNICIPALIDAD DE PUMANQUE</t>
  </si>
  <si>
    <t>I. MUNIC. VALDIVIA</t>
  </si>
  <si>
    <t>INS. SANTA MARIA</t>
  </si>
  <si>
    <t>PUNITAQUI</t>
  </si>
  <si>
    <t>ILUSTRE MUNICIPALIDAD DE PUNITAQUI</t>
  </si>
  <si>
    <t>I. MUNIC. VALLENAR</t>
  </si>
  <si>
    <t>COL. THE ANTOFAGASTA BRITISH SCHOOL</t>
  </si>
  <si>
    <t>PURÉN</t>
  </si>
  <si>
    <t>ILUSTRE MUNICIPALIDAD DE PUREN</t>
  </si>
  <si>
    <t>I. MUNIC. VICHUQUÉN</t>
  </si>
  <si>
    <t>COL. ANTOFAGASTA</t>
  </si>
  <si>
    <t>PURRANQUE</t>
  </si>
  <si>
    <t>ILUSTRE MUNICIPALIDAD DE PURRANQUE</t>
  </si>
  <si>
    <t>I. MUNIC. VICTORIA</t>
  </si>
  <si>
    <t>COLEGIO EAGLE SCHOOL</t>
  </si>
  <si>
    <t>PUTAENDO</t>
  </si>
  <si>
    <t>ILUSTRE MUNICIPALIDAD DE PUTAENDO</t>
  </si>
  <si>
    <t>I. MUNIC. VICUÑA</t>
  </si>
  <si>
    <t>HRVATSKA SKOLA S. ESTEBAN (EX-J. SKOLA)</t>
  </si>
  <si>
    <t>PARINACOTA</t>
  </si>
  <si>
    <t>ILUSTRE MUNICIPALIDAD DE PUTRE</t>
  </si>
  <si>
    <t>I. MUNIC. VILCÚN</t>
  </si>
  <si>
    <t>COMPLEJO EDUCATIVO JUAN JOSE LATORRE BENAVENT</t>
  </si>
  <si>
    <t>PUYEHUE</t>
  </si>
  <si>
    <t>ILUSTRE MUNICIPALIDAD DE PUYEHUE</t>
  </si>
  <si>
    <t>I. MUNIC. VILLA ALEGRE</t>
  </si>
  <si>
    <t>ESCUELA BASICA JULIA HERRERA VARAS</t>
  </si>
  <si>
    <t>QUEMCHI</t>
  </si>
  <si>
    <t>ILUSTRE MUNICIPALIDAD DE QUEMCHI</t>
  </si>
  <si>
    <t>I. MUNIC. VILLARRICA</t>
  </si>
  <si>
    <t>ESCUELA LUCILA GODOY ALCAYAGA</t>
  </si>
  <si>
    <t>QUILACO</t>
  </si>
  <si>
    <t>ILUSTRE MUNICIPALIDAD DE QUILACO</t>
  </si>
  <si>
    <t>I. MUNIC. VITACURA</t>
  </si>
  <si>
    <t>ESCUELA ESTACION BAQUEDANO</t>
  </si>
  <si>
    <t>SIERRA GORDA</t>
  </si>
  <si>
    <t>QUILICURA</t>
  </si>
  <si>
    <t>ILUSTRE MUNICIPALIDAD DE QUILICURA</t>
  </si>
  <si>
    <t>I. MUNIC. YERBAS BUENAS</t>
  </si>
  <si>
    <t>COMPLEJO EDUCATIVO CARACOLES</t>
  </si>
  <si>
    <t>QUILLECO</t>
  </si>
  <si>
    <t>ILUSTRE MUNICIPALIDAD DE QUILLECO</t>
  </si>
  <si>
    <t>I. MUNIC. YUMBEL</t>
  </si>
  <si>
    <t>LICEO POLITECNICO JOSE MIGUEL QUIROZ</t>
  </si>
  <si>
    <t>TALTAL</t>
  </si>
  <si>
    <t>QUILLÓN</t>
  </si>
  <si>
    <t>ILUSTRE MUNICIPALIDAD DE QUILLON</t>
  </si>
  <si>
    <t>I. MUNIC. YUNGAY</t>
  </si>
  <si>
    <t>LICEO JUAN CORTES-MONROY CORTES</t>
  </si>
  <si>
    <t>ILUSTRE MUNICIPALIDAD DE QUILLOTA</t>
  </si>
  <si>
    <t>I. MUNIC. ZAPALLAR</t>
  </si>
  <si>
    <t>ESCUELA HOGAR VICTORIANO QUINTEROS SOTO</t>
  </si>
  <si>
    <t>QUINTERO</t>
  </si>
  <si>
    <t>ILUSTRE MUNICIPALIDAD DE QUINTERO</t>
  </si>
  <si>
    <t>I. MUNIC. EL BOSQUE</t>
  </si>
  <si>
    <t>ESCUELA VICTOR CARVAJAL MEZA</t>
  </si>
  <si>
    <t>QUIRIHUE</t>
  </si>
  <si>
    <t>ILUSTRE MUNICIPALIDAD DE QUIRIHUE</t>
  </si>
  <si>
    <t>I. MUNIC. ESTACIÓN CENTRAL</t>
  </si>
  <si>
    <t>ESCUELA PARANAL</t>
  </si>
  <si>
    <t>RÁNQUIL</t>
  </si>
  <si>
    <t>ILUSTRE MUNICIPALIDAD DE RANQUIL</t>
  </si>
  <si>
    <t>I. MUNIC. LAGO RANCO</t>
  </si>
  <si>
    <t>LICEO FEDERICO VARELA</t>
  </si>
  <si>
    <t>RAUCO</t>
  </si>
  <si>
    <t>ILUSTRE MUNICIPALIDAD DE RAUCO</t>
  </si>
  <si>
    <t>I. MUNIC. LO BARNECHEA</t>
  </si>
  <si>
    <t>ESCUELA BÁSICA DIEGO PORTALES PALAZUELOS</t>
  </si>
  <si>
    <t>RECOLETA</t>
  </si>
  <si>
    <t>ILUSTRE MUNICIPALIDAD DE RECOLETA</t>
  </si>
  <si>
    <t>I. MUNIC. QUINTA DE TILCOCO</t>
  </si>
  <si>
    <t>ESCUELA BÁSICA PEDRO LUJAN</t>
  </si>
  <si>
    <t>ILUSTRE MUNICIPALIDAD DE RENAICO</t>
  </si>
  <si>
    <t>I. MUNIC. SAN PEDRO DE LA PAZ</t>
  </si>
  <si>
    <t>ESCUELA GASPAR CABRALES, ARTÍSTICA Y DEPORTIVA</t>
  </si>
  <si>
    <t>RENGO</t>
  </si>
  <si>
    <t>ILUSTRE MUNICIPALIDAD DE RENGO</t>
  </si>
  <si>
    <t>I. MUNIC. TORRES DEL PAINE</t>
  </si>
  <si>
    <t>ESCUELA BÁSICA DIFERENCIAL JOSÉ LUIS OLIVARES ARANCIBIA</t>
  </si>
  <si>
    <t>REQUÍNOA</t>
  </si>
  <si>
    <t>ILUSTRE MUNICIPALIDAD DE REQUINOA</t>
  </si>
  <si>
    <t>LICEO BICENTENARIO  MANUEL MAGALHAES MEDLING</t>
  </si>
  <si>
    <t>DIEGO DE ALMAGRO</t>
  </si>
  <si>
    <t>RETIRO</t>
  </si>
  <si>
    <t>ILUSTRE MUNICIPALIDAD DE RETIRO</t>
  </si>
  <si>
    <t>ESCUELA ALIRO LAMAS CASTILLO</t>
  </si>
  <si>
    <t>RINCONADA</t>
  </si>
  <si>
    <t>ILUSTRE MUNICIPALIDAD DE RINCONADA LOS ANDES</t>
  </si>
  <si>
    <t>ESCUELA BÁSICA EMPERATRIZ SEPÚLVEDA LANDEROS</t>
  </si>
  <si>
    <t>RÍO BUENO</t>
  </si>
  <si>
    <t>ILUSTRE MUNICIPALIDAD DE RIO BUENO</t>
  </si>
  <si>
    <t>ESCUELA COEDUCACIONAL PARTICULAR</t>
  </si>
  <si>
    <t>RÍO CLARO</t>
  </si>
  <si>
    <t>ILUSTRE MUNICIPALIDAD DE RIO CLARO</t>
  </si>
  <si>
    <t>LICEO DIEGO DE ALMEIDA</t>
  </si>
  <si>
    <t>RÍO HURTADO</t>
  </si>
  <si>
    <t>ILUSTRE MUNICIPALIDAD DE RIO HURTADO</t>
  </si>
  <si>
    <t>INSTITUTO COMERCIAL ALEJANDRO RIVERA DÍAZ</t>
  </si>
  <si>
    <t>RÍO NEGRO</t>
  </si>
  <si>
    <t>ILUSTRE MUNICIPALIDAD DE RIO NEGRO</t>
  </si>
  <si>
    <t>LICEO TÉCNICO PROFESIONAL EDWIN LATORRE RIVERO</t>
  </si>
  <si>
    <t>ROMERAL</t>
  </si>
  <si>
    <t>ILUSTRE MUNICIPALIDAD DE ROMERAL</t>
  </si>
  <si>
    <t>LICEO JOSÉ ANTONIO CARVAJAL</t>
  </si>
  <si>
    <t>SAGRADA FAMILIA</t>
  </si>
  <si>
    <t>ILUSTRE MUNICIPALIDAD DE SAGRADA FAMILIA</t>
  </si>
  <si>
    <t>LICEO BICENTENARIO MERCEDES FRITIS MACKENNEY</t>
  </si>
  <si>
    <t>SALAMANCA</t>
  </si>
  <si>
    <t>ILUSTRE MUNICIPALIDAD DE SALAMANCA</t>
  </si>
  <si>
    <t>ESCUELA BERNARDO O HIGGINS</t>
  </si>
  <si>
    <t>ILUSTRE MUNICIPALIDAD DE SAN ANTONIO</t>
  </si>
  <si>
    <t>ESCUELA LAURA ROBLES SILVA</t>
  </si>
  <si>
    <t>SAN CLEMENTE</t>
  </si>
  <si>
    <t>ILUSTRE MUNICIPALIDAD DE SAN CLEMENTE</t>
  </si>
  <si>
    <t>ESCUELA EDUCACIÓN DIFERENCIAL MARÍA LUZ LANZA PIZARRO</t>
  </si>
  <si>
    <t>SAN ESTEBAN</t>
  </si>
  <si>
    <t>ILUSTRE MUNICIPALIDAD DE SAN ESTEBAN</t>
  </si>
  <si>
    <t>ESCUELA LOS ESTANDARTES</t>
  </si>
  <si>
    <t>SAN FELIPE</t>
  </si>
  <si>
    <t>ILUSTRE MUNICIPALIDAD DE SAN FELIPE</t>
  </si>
  <si>
    <t>ESCUELA VICENTE SEPÚLVEDA ROJO</t>
  </si>
  <si>
    <t>SAN IGNACIO</t>
  </si>
  <si>
    <t>ILUSTRE MUNICIPALIDAD DE SAN IGNACIO</t>
  </si>
  <si>
    <t>ESCUELA JESÚS FERNÁNDEZ HIDALGO</t>
  </si>
  <si>
    <t>SAN JAVIER</t>
  </si>
  <si>
    <t>ILUSTRE MUNICIPALIDAD DE SAN JAVIER</t>
  </si>
  <si>
    <t>ESCUELA PEDRO LEÓN GALLO</t>
  </si>
  <si>
    <t>SAN JUAN DE LA COSTA</t>
  </si>
  <si>
    <t>ILUSTRE MUNICIPALIDAD DE SAN JUAN DE LA COSTA</t>
  </si>
  <si>
    <t>ESCUELA JOSÉ MANSO DE VELASCO</t>
  </si>
  <si>
    <t>SAN NICOLÁS</t>
  </si>
  <si>
    <t>PUNILLA</t>
  </si>
  <si>
    <t>ILUSTRE MUNICIPALIDAD DE SAN NICOLAS</t>
  </si>
  <si>
    <t>ESCUELA LAS CANTERAS</t>
  </si>
  <si>
    <t>SAN PABLO</t>
  </si>
  <si>
    <t>ILUSTRE MUNICIPALIDAD DE SAN PABLO</t>
  </si>
  <si>
    <t>ESCUELA LAS BRISAS</t>
  </si>
  <si>
    <t>SAN PEDRO</t>
  </si>
  <si>
    <t>ILUSTRE MUNICIPALIDAD DE SAN PEDRO</t>
  </si>
  <si>
    <t>LICEO DE MÚSICA DE COPIAPÓ HUGO GARRIDO GAETE</t>
  </si>
  <si>
    <t>ILUSTRE MUNICIPALIDAD DE SAN PEDRO DE ATACAMA</t>
  </si>
  <si>
    <t>ESCUELA ABRAHAM SEPÚLVEDA PIZARRO</t>
  </si>
  <si>
    <t>SAN RAFAEL</t>
  </si>
  <si>
    <t>ILUSTRE MUNICIPALIDAD DE SAN RAFAEL</t>
  </si>
  <si>
    <t>COLEGIO BUEN PASTOR</t>
  </si>
  <si>
    <t>SAN RAMÓN</t>
  </si>
  <si>
    <t>ILUSTRE MUNICIPALIDAD DE SAN RAMON</t>
  </si>
  <si>
    <t>ESCUELA ISABEL PEÑA MORALES</t>
  </si>
  <si>
    <t>SAN ROSENDO</t>
  </si>
  <si>
    <t>ILUSTRE MUNICIPALIDAD DE SAN ROSENDO</t>
  </si>
  <si>
    <t>ESCUELA HERNÁN MÁRQUEZ HUERTA</t>
  </si>
  <si>
    <t>SANTA BÁRBARA</t>
  </si>
  <si>
    <t>ILUSTRE MUNICIPALIDAD DE SANTA BARBARA</t>
  </si>
  <si>
    <t>LICEO FERNANDO ARIZTÍA RUIZ</t>
  </si>
  <si>
    <t>SANTA CRUZ</t>
  </si>
  <si>
    <t>ILUSTRE MUNICIPALIDAD DE SANTA CRUZ</t>
  </si>
  <si>
    <t>ESCUELA BRUNO ZAVALA FREDES</t>
  </si>
  <si>
    <t>SANTA JUANA</t>
  </si>
  <si>
    <t>ILUSTRE MUNICIPALIDAD DE SANTA JUANA</t>
  </si>
  <si>
    <t>ESCUELA SAN PEDRO</t>
  </si>
  <si>
    <t>SANTA MARÍA</t>
  </si>
  <si>
    <t>ILUSTRE MUNICIPALIDAD DE SANTA MARIA</t>
  </si>
  <si>
    <t>ESCUELA LUIS CRUZ MARTÍNEZ</t>
  </si>
  <si>
    <t>ILUSTRE MUNICIPALIDAD DE SANTIAGO</t>
  </si>
  <si>
    <t>LICEO CATÓLICO ATACAMA</t>
  </si>
  <si>
    <t>SANTO DOMINGO</t>
  </si>
  <si>
    <t>ILUSTRE MUNICIPALIDAD DE SANTO DOMINGO</t>
  </si>
  <si>
    <t>LICEO POLITÉCNICO BELÉN</t>
  </si>
  <si>
    <t>ILUSTRE MUNICIPALIDAD DE SIERRA GORDA</t>
  </si>
  <si>
    <t>LICEO SAGRADO CORAZÓN</t>
  </si>
  <si>
    <t>MOSTAZAL</t>
  </si>
  <si>
    <t>ILUSTRE MUNICIPALIDAD DE SAN FRANCISCO DE MOSTAZAL</t>
  </si>
  <si>
    <t>COLEGIO ADVENTISTA DE COPIAPÓ</t>
  </si>
  <si>
    <t>ILUSTRE MUNICIPALIDAD DE TALCA</t>
  </si>
  <si>
    <t>ESCUELA SAN VICENTE DE PAUL</t>
  </si>
  <si>
    <t>TALCAHUANO</t>
  </si>
  <si>
    <t>ILUSTRE MUNICIPALIDAD DE TALCAHUANO</t>
  </si>
  <si>
    <t>ESCUELA TÉCNICO PROFESIONAL</t>
  </si>
  <si>
    <t>ILUSTRE MUNICIPALIDAD DE TALTAL</t>
  </si>
  <si>
    <t>LICEO MANUEL BLANCO ENCALADA</t>
  </si>
  <si>
    <t>ILUSTRE MUNICIPALIDAD DE TEMUCO</t>
  </si>
  <si>
    <t>ESCUELA TOTORAL</t>
  </si>
  <si>
    <t>TENO</t>
  </si>
  <si>
    <t>ILUSTRE MUNICIPALIDAD DE TENO</t>
  </si>
  <si>
    <t>COLEGIO PARROQUIAL PADRE NEGRO</t>
  </si>
  <si>
    <t>TEODORO SCHMIDT</t>
  </si>
  <si>
    <t>ILUSTRE MUNICIPALIDAD DE TEODORO SCHMIDT</t>
  </si>
  <si>
    <t>ESCUELA DE CONCENTRACIÓN</t>
  </si>
  <si>
    <t>TIERRA AMARILLA</t>
  </si>
  <si>
    <t>ILUSTRE MUNICIPALIDAD DE TIERRA AMARILLA</t>
  </si>
  <si>
    <t>ESCUELA VICTOR MANUEL SÁNCHEZ CABAÑAS</t>
  </si>
  <si>
    <t>TIRÚA</t>
  </si>
  <si>
    <t>ILUSTRE MUNICIPALIDAD DE TIRUA</t>
  </si>
  <si>
    <t>ESCUELA LUIS URIBE ORREGO</t>
  </si>
  <si>
    <t>ILUSTRE MUNICIPALIDAD DE TOCOPILLA</t>
  </si>
  <si>
    <t>ESCUELA PAUL HARRIS</t>
  </si>
  <si>
    <t>TOLTÉN</t>
  </si>
  <si>
    <t>ILUSTRE MUNICIPALIDAD DE TOLTEN</t>
  </si>
  <si>
    <t>ESCUELA AMOLANAS</t>
  </si>
  <si>
    <t>TOMÉ</t>
  </si>
  <si>
    <t>ILUSTRE MUNICIPALIDAD DE TOME</t>
  </si>
  <si>
    <t>ESCUELA SAN ANTONIO</t>
  </si>
  <si>
    <t>ILUSTRE MUNICIPALIDAD DE TRAIGUEN</t>
  </si>
  <si>
    <t>LICEO PEDRO TRONCOSO MACHUCA</t>
  </si>
  <si>
    <t>VALLENAR</t>
  </si>
  <si>
    <t>TREHUACO</t>
  </si>
  <si>
    <t>ILUSTRE MUNICIPALIDAD DE TREHUACO</t>
  </si>
  <si>
    <t>LICEO JOSÉ SANTOS OSSA</t>
  </si>
  <si>
    <t>TUCAPEL</t>
  </si>
  <si>
    <t>ILUSTRE MUNICIPALIDAD DE TUCAPEL</t>
  </si>
  <si>
    <t>ESCUELA HERMANOS CARRERA</t>
  </si>
  <si>
    <t>ILUSTRE MUNICIPALIDAD DE VALDIVIA</t>
  </si>
  <si>
    <t>ILUSTRE MUNICIPALIDAD DE VALLENAR</t>
  </si>
  <si>
    <t>VICHUQUÉN</t>
  </si>
  <si>
    <t>ILUSTRE MUNICIPALIDAD DE VICHUQUEN</t>
  </si>
  <si>
    <t>ESCUELA GREGORIO CASTILLO MARÍN</t>
  </si>
  <si>
    <t>VICTORIA</t>
  </si>
  <si>
    <t>ILUSTRE MUNICIPALIDAD DE VICTORIA</t>
  </si>
  <si>
    <t>ESCUELA REPÚBLICA DE LOS ESTADOS UNIDOS</t>
  </si>
  <si>
    <t>VICUÑA</t>
  </si>
  <si>
    <t>ILUSTRE MUNICIPALIDAD DE VICUÑA</t>
  </si>
  <si>
    <t>ESCUELA EDUCACIÓN DIFERENCIAL LUIS IRIARTE IRIARTE</t>
  </si>
  <si>
    <t>VILCÚN</t>
  </si>
  <si>
    <t>ILUSTRE MUNICIPALIDAD DE VILCUN</t>
  </si>
  <si>
    <t>ESCUELA ARTURO PÉREZ CANTO</t>
  </si>
  <si>
    <t>VILLA ALEGRE</t>
  </si>
  <si>
    <t>ILUSTRE MUNICIPALIDAD DE VILLA ALEGRE</t>
  </si>
  <si>
    <t>ESCUELA BÁSICA ESPAÑA</t>
  </si>
  <si>
    <t>VILLARRICA</t>
  </si>
  <si>
    <t>ILUSTRE MUNICIPALIDAD DE VILLARRICA</t>
  </si>
  <si>
    <t>VITACURA</t>
  </si>
  <si>
    <t>ILUSTRE MUNICIPALIDAD DE VITACURA</t>
  </si>
  <si>
    <t>ESCUELA JOSÉ CAROCA LAFLOR</t>
  </si>
  <si>
    <t>YERBAS BUENAS</t>
  </si>
  <si>
    <t>ILUSTRE MUNICIPALIDAD DE YERBAS BUENAS</t>
  </si>
  <si>
    <t>ESCUELA BÁSICA ROBERTO CUADRA ALQUINTA</t>
  </si>
  <si>
    <t>YUMBEL</t>
  </si>
  <si>
    <t>ILUSTRE MUNICIPALIDAD DE YUMBEL</t>
  </si>
  <si>
    <t>ESCUELA BÁSICA GUALBERTO KONG FERNÁNDEZ</t>
  </si>
  <si>
    <t>YUNGAY</t>
  </si>
  <si>
    <t>ILUSTRE MUNICIPALIDAD DE YUNGAY</t>
  </si>
  <si>
    <t>ESCUELA HERNÁN ARAVENA CONTRERAS</t>
  </si>
  <si>
    <t>ZAPALLAR</t>
  </si>
  <si>
    <t>ILUSTRE MUNICIPALIDAD DE ZAPALLAR</t>
  </si>
  <si>
    <t>ESCUELA BÁSICA IGNACIO FRANCO GALLO</t>
  </si>
  <si>
    <t>EL BOSQUE</t>
  </si>
  <si>
    <t>ILUSTRE MUNICIPALIDAD EL BOSQUE</t>
  </si>
  <si>
    <t>ESCUELA BÁSICA JUSTINO LEIVA AMOR</t>
  </si>
  <si>
    <t>ESTACIÓN CENTRAL</t>
  </si>
  <si>
    <t>ILUSTRE MUNICIPALIDAD ESTACION CENTRAL</t>
  </si>
  <si>
    <t>ESCUELA BÁSICA SARA BEMBOW VILLEGAS</t>
  </si>
  <si>
    <t>LAGO RANCO</t>
  </si>
  <si>
    <t>ILUSTRE MUNICIPALIDAD LAGO RANCO</t>
  </si>
  <si>
    <t>ESCUELA BÁSICA SOR TERESA DE LOS ANDES</t>
  </si>
  <si>
    <t>LO BARNECHEA</t>
  </si>
  <si>
    <t>ILUSTRE MUNICIPALIDAD LO BARNECHEA</t>
  </si>
  <si>
    <t>LICEO SANTA MARTA</t>
  </si>
  <si>
    <t>QUINTA DE TILCOCO</t>
  </si>
  <si>
    <t>ILUSTRE MUNICIPALIDAD QUINTA DE TILCOCO</t>
  </si>
  <si>
    <t>LICEO SAN FRANCISCO</t>
  </si>
  <si>
    <t>SAN PEDRO DE LA PAZ</t>
  </si>
  <si>
    <t>ILUSTRE MUNICIPALIDAD SAN PEDRO DE LA PAZ</t>
  </si>
  <si>
    <t>ESCUELA BÁSICA ALEJANDRO NOEMI HUERTA</t>
  </si>
  <si>
    <t>TORRES DEL PAINE</t>
  </si>
  <si>
    <t>ULTIMA ESPERANZA</t>
  </si>
  <si>
    <t>MAGALLANES Y DE LA ANTARTICA CHILENA</t>
  </si>
  <si>
    <t>ILUSTRE MUNICIPALIDAD TORRES DEL PAINE</t>
  </si>
  <si>
    <t>ESCUELA FORTUNATO SOZA RODRÍGUEZ</t>
  </si>
  <si>
    <t>MUNICIPALIDAD DE SALAMANCA</t>
  </si>
  <si>
    <t>ESCUELA SAMUEL E. CASTILLO LOPEZ</t>
  </si>
  <si>
    <t>COYHAIQUE</t>
  </si>
  <si>
    <t>AYSEN DEL GRAL.CARLOS IBANEZ DEL CAMPO</t>
  </si>
  <si>
    <t>SERVICIO LOCAL DE EDUACIÓN PÚBLICA DE LA REGIÓN DE AYSÉN</t>
  </si>
  <si>
    <t>ESCUELA DE MAITENCILLO</t>
  </si>
  <si>
    <t>SERVICIO LOCAL DE EDUCACIÓN COSTA ARAUCANIA</t>
  </si>
  <si>
    <t>ESCUELA BÁSICA YERBAS BUENAS</t>
  </si>
  <si>
    <t>SERVICIO LOCAL DE EDUCACION DE COLCHAGUA</t>
  </si>
  <si>
    <t>LICEO JAPÓN</t>
  </si>
  <si>
    <t>SERVICIO LOCAL DE EDUCACIÓN PÚBLICA ANDALIÉN SUR</t>
  </si>
  <si>
    <t>ESCUELA BÁSICA JOSÉ MIGUEL CARRERA</t>
  </si>
  <si>
    <t>SERVICIO LOCAL DE EDUCACIÓN PÚBLICA DE ATACAMA</t>
  </si>
  <si>
    <t>ESCUELA EL OLIVAR</t>
  </si>
  <si>
    <t>SERVICIO LOCAL DE EDUCACIÓN PÚBLICA DE CHINCHORRO</t>
  </si>
  <si>
    <t>SERVICIO LOCAL DE EDUCACIÓN PUBLICA DE HUASCO</t>
  </si>
  <si>
    <t>COLEGIO PARTICULAR ENGLISH COLLEGE</t>
  </si>
  <si>
    <t>SERVICIO LOCAL DE EDUCACION PÚBLICA DE IQUIQUE</t>
  </si>
  <si>
    <t>ESCUELA EDUCADOR ARTURO ALVEAR RAMOS</t>
  </si>
  <si>
    <t>SERVICIO LOCAL DE EDUCACIÓN PÚBLICA DE LLANQUIHUE</t>
  </si>
  <si>
    <t>ESCUELA AGLADE MARÍN VARGAS</t>
  </si>
  <si>
    <t>MAGALLANES</t>
  </si>
  <si>
    <t>SERVICIO LOCAL DE EDUCACIÓN PÚBLICA DE MAGALLANES</t>
  </si>
  <si>
    <t>ESCUELA DE CHOLLAY</t>
  </si>
  <si>
    <t>SERVICIO LOCAL DE EDUCACIÓN PÚBLICA DE PUNILLA CORDILLERA</t>
  </si>
  <si>
    <t>ESCUELA DE LA PAMPA</t>
  </si>
  <si>
    <t>SERVICIO LOCAL DE EDUCACIÓN PÚBLICA DE VALPARAÍSO</t>
  </si>
  <si>
    <t>ESCUELA ALGARROBILLA</t>
  </si>
  <si>
    <t>SERVICIO LOCAL DE EDUCACIÓN PÚBLICA GABRIELA MISTRAL</t>
  </si>
  <si>
    <t>ESCUELA RICARDO CAMPILLAY CONTRERAS</t>
  </si>
  <si>
    <t>SERVICIO LOCAL DE EDUCACIÓN PÚBLICA LAS BARRANCAS</t>
  </si>
  <si>
    <t>ESCUELA BÁSICA RURAL EL TAMBO</t>
  </si>
  <si>
    <t>SERVICIO LOCAL DE EDUCACIÓN PÚBLICA PUERTO CORDILLERA</t>
  </si>
  <si>
    <t>ESCUELA DE LAS MARQUESAS</t>
  </si>
  <si>
    <t>SERVICIO LOCAL DE EDUCACIÓN PÚBLICA LICANCABUR</t>
  </si>
  <si>
    <t>ESCUELA DE LAS BREAS</t>
  </si>
  <si>
    <t>SERVICIO LOCAL DE EDUCACIÓN PÚBLICA MUALE COSTA</t>
  </si>
  <si>
    <t>SERVICIO LOCAL DE EDUCACIÓN PÚBLICA LOS LIBERTADORES</t>
  </si>
  <si>
    <t>ESCUELA DE CHIGUINTO</t>
  </si>
  <si>
    <t>SERVICIO LOCAL DE EDUCACIÓN PÚBLICA SANTA ROSA</t>
  </si>
  <si>
    <t>ESCUELA DE EL CORRAL</t>
  </si>
  <si>
    <t>SERVICIO LOCAL DE EDUCACIÓN PÚBLICA SANTA CORINA</t>
  </si>
  <si>
    <t>LICEO GABRIELA MISTRAL DE LA SERENA</t>
  </si>
  <si>
    <t>SERVICIO LOCAL DE EDUCACIÓN PÚBLICA DEL PINO</t>
  </si>
  <si>
    <t>LICEO GREGORIO CORDOVEZ</t>
  </si>
  <si>
    <t>SERVICIO LOCAL DE EDUCACIÓN PÚBLICA ANDALIÉN COSTA</t>
  </si>
  <si>
    <t>LICEO TECNICO MARTA BRUNET</t>
  </si>
  <si>
    <t>LOS RÍOS</t>
  </si>
  <si>
    <t>SERVICIO LOCAL DE EDUCACIÓN PÚBLICA VALDIVIA</t>
  </si>
  <si>
    <t>COLEGIO ARTURO PRAT CHACON</t>
  </si>
  <si>
    <t>SERVICIO LOCAL DE EDUCACIÓN PÚBLICA CHILOÉ</t>
  </si>
  <si>
    <t>COLEGIO VICTOR DOMINGO SILVA</t>
  </si>
  <si>
    <t>SERVICIO LOCAL DE EDUCACIÓN PÚBLICA COSTA CENTRAL</t>
  </si>
  <si>
    <t>COLEGIO JAVIERA CARRERA</t>
  </si>
  <si>
    <t>SERVICIO LOCAL DE EDUCACIÓN PÚBLICA ELQUI</t>
  </si>
  <si>
    <t>ESCUELA ALONSO DE ERCILLA</t>
  </si>
  <si>
    <t>SLE TAMARUGAL</t>
  </si>
  <si>
    <t>TARAPACÁ</t>
  </si>
  <si>
    <t>SERVICIO LOCAL DE EDUCACIÓN PÚBLICA TAMARUGAL</t>
  </si>
  <si>
    <t>COLEGIO JAPON</t>
  </si>
  <si>
    <t>SLE VALLE DIGUILLÍN</t>
  </si>
  <si>
    <t>DIGUILLÍN</t>
  </si>
  <si>
    <t>SERVICIO LOCAL DE EDUCACIÓN PÚBLICA VALLE DIGUILLÍN</t>
  </si>
  <si>
    <t>COLEGIO JOSE MANUEL BALMACEDA</t>
  </si>
  <si>
    <t>SLE LOS ÁLAMOS</t>
  </si>
  <si>
    <t>SERVICIO LOCAL DE EDUCACIÓN PÚBLICA LOS ÁLAMOS</t>
  </si>
  <si>
    <t>COLEGIO HEROES DE LA CONCEPCION</t>
  </si>
  <si>
    <t>SLE LOS ANDES</t>
  </si>
  <si>
    <t>VALPARAÍSO</t>
  </si>
  <si>
    <t>SERVICIO LOCAL DE EDUCACIÓN PÚBLICA LOS ANDES</t>
  </si>
  <si>
    <t>ESCUELA GERMAN RIESCO</t>
  </si>
  <si>
    <t>SLE LOS PARQUES</t>
  </si>
  <si>
    <t>SERVICIO LOCAL DE EDUCACIÓN PÚBLICA LOS PARQUES</t>
  </si>
  <si>
    <t>COLEGIO MANUEL RODRIGUEZ</t>
  </si>
  <si>
    <t>SLE MARGA MARGA</t>
  </si>
  <si>
    <t>SERVICIO LOCAL DE EDUCACIÓN PÚBLICA MARGA MARGA</t>
  </si>
  <si>
    <t>COLEGIO GABRIEL GONZALEZ VIDELA</t>
  </si>
  <si>
    <t>SLE PETORCA</t>
  </si>
  <si>
    <t>SERVICIO LOCAL DE EDUCACIÓN PÚBLICA PETORCA</t>
  </si>
  <si>
    <t>COLEGIO PEDRO AGUIRRE CERDA</t>
  </si>
  <si>
    <t>SLE PUELCHE</t>
  </si>
  <si>
    <t>BIOBÍO</t>
  </si>
  <si>
    <t>SERVICIO LOCAL DE EDUCACIÓN PÚBLICA PUELCHE</t>
  </si>
  <si>
    <t>CEN.ED.INT.DE ADUL.ESTER VILLARREAL CASTILLO</t>
  </si>
  <si>
    <t>SLE SANTIAGO CENTRO</t>
  </si>
  <si>
    <t>SERVICIO LOCAL DE EDUCACIÓN PÚBLICA SANTIAGO CENTRO</t>
  </si>
  <si>
    <t>COLEGIO DARIO SALAS</t>
  </si>
  <si>
    <t>SLE ACONCAGUA</t>
  </si>
  <si>
    <t>SERVICIO LOCAL DE EDUCACIÓN PÚBLICA ACONCAGUA</t>
  </si>
  <si>
    <t>COLEGIO VILLA SAN BARTOLOME</t>
  </si>
  <si>
    <t>COLEGIO JOSE MIGUEL CARRERA</t>
  </si>
  <si>
    <t>COLEGIO DEPORTIVO OLIMPICO</t>
  </si>
  <si>
    <t>COLEGIO LUIS BRAILLE</t>
  </si>
  <si>
    <t>COLEGIO DE ALGARROBITO</t>
  </si>
  <si>
    <t>ESCUELA DE ISLON</t>
  </si>
  <si>
    <t>ESCUELA DE LAMBERT</t>
  </si>
  <si>
    <t>COLEGIO ALTOVALSOL</t>
  </si>
  <si>
    <t>ESCUELA DE EL MILAGRO</t>
  </si>
  <si>
    <t>COLEGIO COQUIMBITO</t>
  </si>
  <si>
    <t>ESCUELA DE COLONIA ALFALFARES</t>
  </si>
  <si>
    <t>ESCUELA DE ALMIRANTE LATORRE</t>
  </si>
  <si>
    <t>ESCUELA DE LAS ROJAS</t>
  </si>
  <si>
    <t>ESCUELA DE CHACAY ALTO</t>
  </si>
  <si>
    <t>ESCUELA DE PELICANA</t>
  </si>
  <si>
    <t>ESCUELA DE ROMERO</t>
  </si>
  <si>
    <t>ESCUELA DE SATURNO</t>
  </si>
  <si>
    <t>COLEGIO PUNTA DE TEATINOS</t>
  </si>
  <si>
    <t>COLEGIO QUEBRADA DE TALCA</t>
  </si>
  <si>
    <t>COLEGIO EL ROMERAL</t>
  </si>
  <si>
    <t>COLEGIO CALETA SAN PEDRO</t>
  </si>
  <si>
    <t>COLEGIO LA ESTRELLA</t>
  </si>
  <si>
    <t>COLEGIO ADVENTISTA LA SERENA</t>
  </si>
  <si>
    <t>COLEGIO ISABEL RIQUELME</t>
  </si>
  <si>
    <t>COLEGIO SAN FRANCISCO COLL</t>
  </si>
  <si>
    <t>COLEGIO SAN ANTONIO</t>
  </si>
  <si>
    <t>COLEGIO ELENA BETTINI</t>
  </si>
  <si>
    <t>ESC.ESPEC.LOS PENSAMIENTOS DE JUAN XXIII</t>
  </si>
  <si>
    <t>ESCUELA PARTICULAR TERESA VIDELA DE G</t>
  </si>
  <si>
    <t>ESCUELA INDUSTRIAL SALESIANA SAN RAMON</t>
  </si>
  <si>
    <t>COLEGIO PROVIDENCIA</t>
  </si>
  <si>
    <t>LICEO BICENTENARIO DE EXCELENCIA IGNACIO CARRERA PINTO</t>
  </si>
  <si>
    <t>COLEGIO SEMINARIO CONCILIAR</t>
  </si>
  <si>
    <t>COLEGIO GERONIMO RENDIC</t>
  </si>
  <si>
    <t>ESCUELA EXPERIMENTAL DE MUSICA JORGE PEÑA HEN</t>
  </si>
  <si>
    <t>COLEGIO ANDRES BELLO</t>
  </si>
  <si>
    <t>COLEGIO SAGRADOS CORAZONES</t>
  </si>
  <si>
    <t>COLEGIO THE INTERNATIONAL SCHOOL</t>
  </si>
  <si>
    <t>COLEGIO SERENA</t>
  </si>
  <si>
    <t>COLEGIO SANTO DOMINGO</t>
  </si>
  <si>
    <t>COLEGIO PARTICULAR SAN JOSE</t>
  </si>
  <si>
    <t>COLEGIO INGLES CATOLICO</t>
  </si>
  <si>
    <t>COLEGIO PEDRO PABLO MUÑOZ</t>
  </si>
  <si>
    <t>ESCUELA DE PUNTA DE CHOROS</t>
  </si>
  <si>
    <t>ESCUELA JOSE SANTOS OSSA</t>
  </si>
  <si>
    <t>ESCUELA BASICA CARLOS CONDELL</t>
  </si>
  <si>
    <t>ESCUELA DE PUNTA COLORADA</t>
  </si>
  <si>
    <t>ESCUELA BASICA SAN ANDRES</t>
  </si>
  <si>
    <t>ESCUELA DE LOS CHOROS</t>
  </si>
  <si>
    <t>LICEO BICENTENARIO DE EXCELENCIA INSTITUTO SUPERIOR DE COMERCIO DE COQUIMBO</t>
  </si>
  <si>
    <t>LICEO INDUSTRIAL JOSE TOMAS DE URMENETA</t>
  </si>
  <si>
    <t>LICEO DIEGO PORTALES</t>
  </si>
  <si>
    <t>ESCUELA GUILLERMO CERECEDA</t>
  </si>
  <si>
    <t>COLEGIO DE ARTES CLAUDIO ARRAU</t>
  </si>
  <si>
    <t>ESCUELA PRESIDENTE ANIBAL PINTO</t>
  </si>
  <si>
    <t>ESCUELA COQUIMBO</t>
  </si>
  <si>
    <t>ESCUELA CARDENAL JOSE MARIA CARO</t>
  </si>
  <si>
    <t>COLEGIO SANTA CECILIA</t>
  </si>
  <si>
    <t>ESCUELA SANTO TOMAS DE AQUINO</t>
  </si>
  <si>
    <t>ESCUELA JOSE ALFARO ALFARO</t>
  </si>
  <si>
    <t>ESCUELA BASICA MARIO MUNOZ SILVA</t>
  </si>
  <si>
    <t>CENTRO LABORAL JEAN PIAGET</t>
  </si>
  <si>
    <t>ESCUELA DIFERENCIAL JUAN SANDOVAL C.</t>
  </si>
  <si>
    <t>ESCUELA TOMASA OLIVARES CAAMANO</t>
  </si>
  <si>
    <t>ESCUELA BASICA DAVID LEON TAPIA</t>
  </si>
  <si>
    <t>ESCUELA DE PENUELAS</t>
  </si>
  <si>
    <t>COLEGIO PABLO NERUDA</t>
  </si>
  <si>
    <t>COLEGIO LA HERRADURA</t>
  </si>
  <si>
    <t>ESCUELA SAN RAFAEL</t>
  </si>
  <si>
    <t>ESCUELA BASICA MANUEL DE SALAS</t>
  </si>
  <si>
    <t>ESCUELA DE HUACHALALUME</t>
  </si>
  <si>
    <t>ESCUELA DE TOTORALILLO</t>
  </si>
  <si>
    <t>ESCUELA DE CAMARONES</t>
  </si>
  <si>
    <t>ESCUELA DE LAS BARRANCAS</t>
  </si>
  <si>
    <t>ESCUELA DE LAS CARDAS</t>
  </si>
  <si>
    <t>ESCUELA DE EL PENON</t>
  </si>
  <si>
    <t>ESCUELA DE TAMBILLOS</t>
  </si>
  <si>
    <t>ESCUELA DE PUERTO ALDEA</t>
  </si>
  <si>
    <t>ESCUELA DE EL TANGUE</t>
  </si>
  <si>
    <t>COLEGIO BERNARDO O´HIGGINS</t>
  </si>
  <si>
    <t>COLEGIO MANUEL MONTT</t>
  </si>
  <si>
    <t>COLEGIO SANTA MARTA</t>
  </si>
  <si>
    <t>COLEGIO PARTICULAR GABRIELA MISTRAL</t>
  </si>
  <si>
    <t>ESCUELA PARTICULAR METODISTA</t>
  </si>
  <si>
    <t>COLEGIO PARTICULAR SAN IGNACIO</t>
  </si>
  <si>
    <t>LICEO BICENTENARIO DE EXCELENCIA LICEO PEDRO REGALADO S. VIDELA O.</t>
  </si>
  <si>
    <t>ESCUELA LUIS CRUZ MARTINEZ</t>
  </si>
  <si>
    <t>ESCUELA PATRICIO LYNCH</t>
  </si>
  <si>
    <t>ESCUELA PADRE BLAS HERNANDEZ SANCHEZ</t>
  </si>
  <si>
    <t>ESCUELA LUIS AMENABAR OSSA</t>
  </si>
  <si>
    <t>COLEGIO PARROQUIAL DE ANDACOLLO</t>
  </si>
  <si>
    <t>LICEO CARLOS ROBERTO MONDACA CORTES</t>
  </si>
  <si>
    <t>VICUNA</t>
  </si>
  <si>
    <t>ESCUELA BASICA LUCILA GODOY ALCAYAGA</t>
  </si>
  <si>
    <t>ESCUELA EDMUNDO VIDAL CARDENAS</t>
  </si>
  <si>
    <t>ESCUELA NEFTALI REYES</t>
  </si>
  <si>
    <t>ESCUELA RIOS DE ELQUI</t>
  </si>
  <si>
    <t>ESCUELA DE DIAGUITAS JUAN TORRES M.</t>
  </si>
  <si>
    <t>ESCUELA JOSE ABELARDO NUNEZ</t>
  </si>
  <si>
    <t>ESCUELA DE VINITA ALTA</t>
  </si>
  <si>
    <t>ESCUELA DE SAN CARLOS</t>
  </si>
  <si>
    <t>ESCUELA AMELIA BARAHONA MUJICA</t>
  </si>
  <si>
    <t>ESCUELA FEDERICO BARNES PAYNE</t>
  </si>
  <si>
    <t>ESCUELA DE EL ARENAL</t>
  </si>
  <si>
    <t>ESCUELA DAGOBERTO CAMPOS NUNEZ</t>
  </si>
  <si>
    <t>ESCUELA DE LA CALERA</t>
  </si>
  <si>
    <t>ESCUELA BÁSICA MARIO AQUILES RODRIGUEZ</t>
  </si>
  <si>
    <t>ESCUELA DE HUANTA</t>
  </si>
  <si>
    <t>ESCUELA DE CHAPILCA</t>
  </si>
  <si>
    <t>ESCUELA DE VARILLAR</t>
  </si>
  <si>
    <t>LICEO BICENTENARIO DE EXCELENCIA COLEGIO ANTONIO VARAS</t>
  </si>
  <si>
    <t>ESCUELA MUNICIPAL CIELO CLARO--PAIHUANO</t>
  </si>
  <si>
    <t>ESCUELA JERONIMO GODOY VILLANUEVA</t>
  </si>
  <si>
    <t>ESCUELA BASICA HECTOR MANUEL HERNANDEZ</t>
  </si>
  <si>
    <t>ESCUELA BASICA SANTIAGO BUERAS A.</t>
  </si>
  <si>
    <t>ESCUELA MUNICIPAL LA ORTIGA</t>
  </si>
  <si>
    <t>ESCUELA MUNICIPAL ALCOHUAZ</t>
  </si>
  <si>
    <t>ESCUELA MARIA ISABEL PERALTA P.</t>
  </si>
  <si>
    <t>LICEO ESTELA AVILA DE PERRY</t>
  </si>
  <si>
    <t>LICEO ALEJANDRO ALVAREZ JOFRE</t>
  </si>
  <si>
    <t>LICEO BICENTENARIO DE EXCELENCIA  POLITECNICO DE OVALLE</t>
  </si>
  <si>
    <t>COLEGIO FRAY JORGE</t>
  </si>
  <si>
    <t>ESCUELA BASICA HELENE LANG</t>
  </si>
  <si>
    <t>ESCUELA ANTONIO TIRADO LANAS</t>
  </si>
  <si>
    <t>ESCUELA BASICA OSCAR ARAYA MOLINA</t>
  </si>
  <si>
    <t>ESCUELA BASICA JOSE TOMAS OVALLE B.</t>
  </si>
  <si>
    <t>ESCUELA GUARDIAMARINA ERNESTO RIQUELME V</t>
  </si>
  <si>
    <t>ESCUELA BÁSICA ARTURO ALESSANDRI PALMA</t>
  </si>
  <si>
    <t>ESCUELA ARTURO VILLALON SIEULANNE</t>
  </si>
  <si>
    <t>ESCUELA BASICA VISTA HERMOSA</t>
  </si>
  <si>
    <t>ESCUELA BASICA BERNARDO O¦HIGGINS RIQUELME</t>
  </si>
  <si>
    <t>ESC.PADRE JOSEPH BENEDIKT STEGMEIER</t>
  </si>
  <si>
    <t>ESCUELA MARCOS MACUADA OGALDE</t>
  </si>
  <si>
    <t>COLEGIO YUNGAY</t>
  </si>
  <si>
    <t>ESCUELA BASICA FLORENCIO ESPINOZA LOPEZ</t>
  </si>
  <si>
    <t>ESC. HEBERTO VELAZQUEZ VELAZQUEZ</t>
  </si>
  <si>
    <t>ESCUELA VILLORRIO EL TALHUEN</t>
  </si>
  <si>
    <t>ESCUELA BASICA CALETA EL MAITEN</t>
  </si>
  <si>
    <t>ESCUELA EL CRISOL</t>
  </si>
  <si>
    <t>ESCUELA QUEBRADA SECA DE SOTAQUI</t>
  </si>
  <si>
    <t>ESCUELA LA PALOMA</t>
  </si>
  <si>
    <t>ESCUELA EL ALGARROBO</t>
  </si>
  <si>
    <t>ESCUELA BASICA LOS OLIVOS</t>
  </si>
  <si>
    <t>ESCUELA BASICA LUCIA NUNEZ DE LA CUADRA</t>
  </si>
  <si>
    <t>ESCUELA EL TRAPICHE</t>
  </si>
  <si>
    <t>ESCUELA PADRE DAMIAN HEREDIA</t>
  </si>
  <si>
    <t>ESCUELA LA QUIROGA</t>
  </si>
  <si>
    <t>ESCUELA BASICA LOS SOSSAS</t>
  </si>
  <si>
    <t>ESCUELA BASICA VALENTIN LETELIER</t>
  </si>
  <si>
    <t>ESCUELA PEDRO ENRIQUE ALFONSO BARRIOS</t>
  </si>
  <si>
    <t>ESCUELA CARACHILLA</t>
  </si>
  <si>
    <t>ESCUELA ORURO</t>
  </si>
  <si>
    <t>ESCUELA LA HIGUERA DE PALOMA</t>
  </si>
  <si>
    <t>ESCUELA EL SAUCE</t>
  </si>
  <si>
    <t>ESCUELA CERRO TAMAYA</t>
  </si>
  <si>
    <t>ESCUELA TRANQUE RECOLETA</t>
  </si>
  <si>
    <t>ESCUELA ELVIRA DEL CARMEN OCHOA AVILES</t>
  </si>
  <si>
    <t>ESCUELA VALLE HERMOSO</t>
  </si>
  <si>
    <t>ESC.BAS.JUAN PABLO ARTIGUES PENAFIEL</t>
  </si>
  <si>
    <t>ESCUELA LA ARAUCANA</t>
  </si>
  <si>
    <t>ESCUELA CANELILLA</t>
  </si>
  <si>
    <t>ESCUELA SANTA CATALINA</t>
  </si>
  <si>
    <t>ESCUELA BASICA EL GUINDO</t>
  </si>
  <si>
    <t>ESCUELA CORDILLERA</t>
  </si>
  <si>
    <t>ESCUELA BASICA GASPAR CABRALES</t>
  </si>
  <si>
    <t>ESCUELA LAS LOMAS DE PUNILLA</t>
  </si>
  <si>
    <t>ESCUELA CALETA EL TORO</t>
  </si>
  <si>
    <t>COLEGIO SAN JUAN BAUTISTA</t>
  </si>
  <si>
    <t>COLEGIO SANTA MARIA EUFRASIA</t>
  </si>
  <si>
    <t>COLEGIO LA PROVIDENCIA</t>
  </si>
  <si>
    <t>COLEGIO SAN VIATOR</t>
  </si>
  <si>
    <t>COLEGIO AMALIA ERRAZURIZ</t>
  </si>
  <si>
    <t>ESCUELA PARTICULAR EL ARRAYAN</t>
  </si>
  <si>
    <t>LICEO AGRICOLA DE OVALLE TADEO PERRY BARN</t>
  </si>
  <si>
    <t>ESCUELA SAMO ALTO</t>
  </si>
  <si>
    <t>RIO HURTADO</t>
  </si>
  <si>
    <t>COLEGIO PICHASCA</t>
  </si>
  <si>
    <t>ESCUELA BASICA DE FUNDINA</t>
  </si>
  <si>
    <t>ES.BAS.SAN PEDRO DE RIO HURTADO</t>
  </si>
  <si>
    <t>ESC.BASICA HIJOS DE EL CHANAR</t>
  </si>
  <si>
    <t>ESCUELA BASICA LAS BREAS</t>
  </si>
  <si>
    <t>ESCUELA BASICA TABAQUEROS</t>
  </si>
  <si>
    <t>ESCUELA DOCTOR JOSE LUIS ARRANO</t>
  </si>
  <si>
    <t>ESCUELA BASICA HUAMPULLA</t>
  </si>
  <si>
    <t>ESCUELA BASICA LOS MAITENES DE SAMO ALTO</t>
  </si>
  <si>
    <t>ESCUELA BASICA LA HUERTA</t>
  </si>
  <si>
    <t>ESCUELA BASICA MORRILLOS</t>
  </si>
  <si>
    <t>ESCUELA BASICA VADO DE MORRILLOS</t>
  </si>
  <si>
    <t>ESCUELA EL ESPINAL DE RIO HURTADO</t>
  </si>
  <si>
    <t>ESCUELA BASICA EL ROMERAL</t>
  </si>
  <si>
    <t>ESCUELA BASICA ESTANCIA EL SAUCE</t>
  </si>
  <si>
    <t>ESCUELA BASICA DE SERON</t>
  </si>
  <si>
    <t>ESC.BASICA DOMINGO SANTA MARIA GONZALEZ</t>
  </si>
  <si>
    <t>ESCUELA LOS MAITENES DE SERON</t>
  </si>
  <si>
    <t>ESCUELA EL PALQUI</t>
  </si>
  <si>
    <t>COLEGIO REPUBLICA DE CHILE</t>
  </si>
  <si>
    <t>ESCUELA HUATULAME</t>
  </si>
  <si>
    <t>LICEO BICENTENARIO DE EXCELENCIA LICEO PRESIDENTE EDUARDO FREI MONTALVA</t>
  </si>
  <si>
    <t>ESC.CONCENTRACION FRONTERIZA DE TULAHUEN</t>
  </si>
  <si>
    <t>ESCUELA BASICA WENCESLAO VARGAS</t>
  </si>
  <si>
    <t>ESCUELA EL MAQUI</t>
  </si>
  <si>
    <t>ESCUELA FRONTERA LAS RAMADAS</t>
  </si>
  <si>
    <t>ESCUELA EL MAITEN</t>
  </si>
  <si>
    <t>ESCUELA DE HUANILLA</t>
  </si>
  <si>
    <t>ESCUELA CENTRAL HIDROELECTRICA LOS MOLLE</t>
  </si>
  <si>
    <t>ESCUELA SOL DE LAS PRADERAS</t>
  </si>
  <si>
    <t>ESCUELA BASICA LA UNION</t>
  </si>
  <si>
    <t>ESCUELA BASICA EL TAYAN</t>
  </si>
  <si>
    <t>ESCUELA GUSTAVO CONTRERAS CASTRO</t>
  </si>
  <si>
    <t>ESCUELA NUEVA ESPERANZA DE PEJERREYES</t>
  </si>
  <si>
    <t>ESCUELA LOS CLONQUIS</t>
  </si>
  <si>
    <t>ESCUELA BUENAVENTURA</t>
  </si>
  <si>
    <t>ESCUELA SOL DEL CUYANO</t>
  </si>
  <si>
    <t>ESCUELA DE FLOR DEL VALLE</t>
  </si>
  <si>
    <t>ESCUELA JUNTAS</t>
  </si>
  <si>
    <t>ESCUELA BASICA COLLIGUAY</t>
  </si>
  <si>
    <t>ESCUELA HEROES DE CHILE</t>
  </si>
  <si>
    <t>ESCUELA BASICA PABLO NERUDA</t>
  </si>
  <si>
    <t>ESCUELA BASICA HACIENDA VALDIVIA</t>
  </si>
  <si>
    <t>COLEGIO RIO GRANDE</t>
  </si>
  <si>
    <t>ESCUELA MARCELA PAZ</t>
  </si>
  <si>
    <t>ESCUELA SANTA BERNARDITA</t>
  </si>
  <si>
    <t>ESCUELA CARMELA PRAT</t>
  </si>
  <si>
    <t>ESCUELA INES DE SUAREZ</t>
  </si>
  <si>
    <t>ESCUELA ESPERANZA DE HUANA</t>
  </si>
  <si>
    <t>ESCUELA PROFESOR MANUEL ORTIZ QUINTANA</t>
  </si>
  <si>
    <t>ESCUELA CHILECITO</t>
  </si>
  <si>
    <t>ESCUELA LOS PERALES DE CAMPANARIO</t>
  </si>
  <si>
    <t>ESCUELA PARTICULAR CERRILLOS DE RAPEL</t>
  </si>
  <si>
    <t>LICEO BICENTENARIO DE EXCELENCIA LICEO SAMUEL ROMAN ROJAS</t>
  </si>
  <si>
    <t>COMBARBALA</t>
  </si>
  <si>
    <t>ESCUELA BASICA AMERICA</t>
  </si>
  <si>
    <t>ESCUELA ALEJANDRO CHELEN ROJAS</t>
  </si>
  <si>
    <t>ESCUELA BASICA JUANITA FERNANDEZ SOLAR</t>
  </si>
  <si>
    <t>ESCUELA JUAN LUIS SAN FUENTES</t>
  </si>
  <si>
    <t>ESCUELA BASICA ARTURO PEREZ CANTO</t>
  </si>
  <si>
    <t>ESCUELA BASICA PEDRO DE VALDIVIA</t>
  </si>
  <si>
    <t>ESCUELA LOS MORALES</t>
  </si>
  <si>
    <t>ESCUELA REBECA MATTE DE INIGUEZ</t>
  </si>
  <si>
    <t>ESCUELA ESTRELLA DE BELEN</t>
  </si>
  <si>
    <t>ESCUELA BASICA VIOLETA PARRA SANDOVAL</t>
  </si>
  <si>
    <t>ESCUELA BASICA DANIEL BARROS GREZ</t>
  </si>
  <si>
    <t>ESCUELA AMERICA DE SUR</t>
  </si>
  <si>
    <t>ESCUELA BASICA REBECA PONCE DE LEON V.</t>
  </si>
  <si>
    <t>ESCUELA BASICA CAMILO HENRIQUEZ GONZALEZ</t>
  </si>
  <si>
    <t>ESCUELA BASICA LUIS ENRIQUE BOU PEREZ</t>
  </si>
  <si>
    <t>ESCUELA BASICA ROSITA OHIGGINS</t>
  </si>
  <si>
    <t>ESCUELA BASICA PEDRO LIRA RENCORET</t>
  </si>
  <si>
    <t>ESCUELA BASICA CLAUDIO MATTE</t>
  </si>
  <si>
    <t>ESCUELA BASICA BENJAMIN VICUNA MACKENNA</t>
  </si>
  <si>
    <t>ESCUELA LA VARIOLA</t>
  </si>
  <si>
    <t>ESCUELA BASICA CAUPOLICAN</t>
  </si>
  <si>
    <t>ESCUELA BASICA BOSQUE DE QUILLAY</t>
  </si>
  <si>
    <t>ESCUELA PARTICULAR LOS SAPOS</t>
  </si>
  <si>
    <t>ESCUELA PARTICULAR RINCON DE LAS CHILCAS</t>
  </si>
  <si>
    <t>ESCUELA PARTICULAR EL DURAZNO</t>
  </si>
  <si>
    <t>ESCUELA PARTICULAR LA COLORADA</t>
  </si>
  <si>
    <t>ESCUELA BELGICA</t>
  </si>
  <si>
    <t>ESCUELA LUZ DE LUNA</t>
  </si>
  <si>
    <t>ESCUELA BASICA LA HIGUERA DE QUILE</t>
  </si>
  <si>
    <t>ESCUELA BASICA ELENA CAFFARENA</t>
  </si>
  <si>
    <t>ESCUELA CAMPO LINDO</t>
  </si>
  <si>
    <t>ESCUELA CHALINGA</t>
  </si>
  <si>
    <t>ESCUELA LOS CANELOS</t>
  </si>
  <si>
    <t>ESCUELA HIJOS DEL PERAL</t>
  </si>
  <si>
    <t>ESCUELA TABALI</t>
  </si>
  <si>
    <t>ESCUELA LOS AZAHARES DE CERRO BLANCO</t>
  </si>
  <si>
    <t>ESC.BASICA SAN ANTONIO DE LA VILLA</t>
  </si>
  <si>
    <t>ESCUELA LOS TRIGOS</t>
  </si>
  <si>
    <t>ESCUELA PENA BLANCA</t>
  </si>
  <si>
    <t>ESCUELA MARCOS RIGOBERTO PIZARRO ARAYA</t>
  </si>
  <si>
    <t>ESCUELA RINCON DE LA CALERA</t>
  </si>
  <si>
    <t>ESCUELA EL MAQUI DE QUILE</t>
  </si>
  <si>
    <t>ESCUELA LOS ACACIOS</t>
  </si>
  <si>
    <t>ESCUELA BASICA VILLA LOS QUILES</t>
  </si>
  <si>
    <t>ESCUELA BASICA GRANEROS</t>
  </si>
  <si>
    <t>ESCUELA LOS NOGALES</t>
  </si>
  <si>
    <t>ESCUELA SAN ANTONIO DE PADUA</t>
  </si>
  <si>
    <t>ESCUELA UNION CAMPESINA</t>
  </si>
  <si>
    <t>ESCUELA LAS CRUCES</t>
  </si>
  <si>
    <t>ESCUELA BEATRIZ VEGA VEGA</t>
  </si>
  <si>
    <t>ESCUELA SALALA</t>
  </si>
  <si>
    <t>ESCUELA EL ESPINAL</t>
  </si>
  <si>
    <t>ESCUELA ALCONES BAJOS</t>
  </si>
  <si>
    <t>ESCUELA ALMENDRO DE QUILE</t>
  </si>
  <si>
    <t>ESCUELA PADRE PABLO DIEHL HARTMAN</t>
  </si>
  <si>
    <t>ESCUELA SOL NACIENTE</t>
  </si>
  <si>
    <t>ESCUELA TERESITA DE LOS ANDES</t>
  </si>
  <si>
    <t>ESCUELA AURORA DE CHILE</t>
  </si>
  <si>
    <t>ESCUELA EL DURAZNO DE QUILE</t>
  </si>
  <si>
    <t>ESCUELA LA CEBADAS</t>
  </si>
  <si>
    <t>ESCUELA LA CALERA DE SAN JULIAN</t>
  </si>
  <si>
    <t>ESCUELA BASICA LOS CIENAGOS</t>
  </si>
  <si>
    <t>ESCUELA PATRICIO ZEBALLOS</t>
  </si>
  <si>
    <t>ESCUELA EL AJIAL DE QUILE</t>
  </si>
  <si>
    <t>ESCUELA VILLA LOS CORRALES</t>
  </si>
  <si>
    <t>ESCUELA PORTEZUELOS BLANCOS</t>
  </si>
  <si>
    <t>ESCUELA EL CIENAGO</t>
  </si>
  <si>
    <t>COLEGIO PARTICULAR SALI HOCHSCHILD</t>
  </si>
  <si>
    <t>ESCUELA PARTICULAR EL LLANITO</t>
  </si>
  <si>
    <t>ESCUELA ALGARROBO DE HORNILLOS</t>
  </si>
  <si>
    <t>ESCUELA PARTICULAR EL TENIENTE</t>
  </si>
  <si>
    <t>ESCUELA BASICA MUNICIPAL DE ADULTOS</t>
  </si>
  <si>
    <t>LICEO BICENTENARIO DE EXCELENCIA LICEO DOMINGO ORTIZ DE ROZAS</t>
  </si>
  <si>
    <t>LICEO POLITECNICO PABLO RODRIGUEZ CAVIEDES</t>
  </si>
  <si>
    <t>ESCUELA BASICA VALLE DEL CHOAPA</t>
  </si>
  <si>
    <t>ESCUELA JUAN CARRASCO RISCO</t>
  </si>
  <si>
    <t>ESCUELA BASICA SAN RAFAEL DE ROZAS</t>
  </si>
  <si>
    <t>ESCUELA BASICA JORGE ARACENA RAMOS</t>
  </si>
  <si>
    <t>ESCUELA BASICA CLEMENCIA VILLARROEL</t>
  </si>
  <si>
    <t>ESCUELA BASICA CAMILO HENRIQUEZ</t>
  </si>
  <si>
    <t>ESCUELA BASICA LAS PALMERAS DE LIMAHUIDA</t>
  </si>
  <si>
    <t>ESCUELA BASICA GRACIELA DIAZ ALLENDE</t>
  </si>
  <si>
    <t>ESCUELA BASICA MATANCILLA</t>
  </si>
  <si>
    <t>ESCUELA BASICA CHOAPA LINDO</t>
  </si>
  <si>
    <t>ESCUELA BASICA VILLA LOS NARANJOS</t>
  </si>
  <si>
    <t>ESCUELA BASICA TUNGA SUR</t>
  </si>
  <si>
    <t>ESCUELA BASICA ASIENTO VIEJO</t>
  </si>
  <si>
    <t>ESCUELA BASICA LAS CHINCHILLAS DE COCOU</t>
  </si>
  <si>
    <t>COLEGIO SANTA TERESA</t>
  </si>
  <si>
    <t>LICEO PARTICULAR LUIS ALBERTO VERA</t>
  </si>
  <si>
    <t>ESCUELA PARTICULAR LAS CANAS</t>
  </si>
  <si>
    <t>ESCUELA PARTICULAR QUEBRADA EL PERAL</t>
  </si>
  <si>
    <t>ESCUELA PARTICULAR CANELILLO ALTO</t>
  </si>
  <si>
    <t>ESCUELA PARTICULAR RINCON DEL ROMERO</t>
  </si>
  <si>
    <t>ESCUELA PARTICULAR CAREN</t>
  </si>
  <si>
    <t>ESCUELA PARTICULAR EL LANCO</t>
  </si>
  <si>
    <t>ESCUELA PARTICULAR QUEBRADA DE CARCAMO</t>
  </si>
  <si>
    <t>ESCUELA PARTICULAR ILTA</t>
  </si>
  <si>
    <t>ESCUELA PARTICULAR 18 DE SEPTIEMBRE</t>
  </si>
  <si>
    <t>ESCUELA PARTICULAR SAN ENRIQUE</t>
  </si>
  <si>
    <t>ESCUELA PARTICULAR HERMINIA RAMOS</t>
  </si>
  <si>
    <t>ESCUELA PARTICULAR EL SOCAVON</t>
  </si>
  <si>
    <t>ESCUELA PARTICULAR LA CAPILLA</t>
  </si>
  <si>
    <t>ESCUELA PARTICULAR RINCON DE TUNGA</t>
  </si>
  <si>
    <t>ESCUELA MANUEL JOSE IRARRAZAVAL</t>
  </si>
  <si>
    <t>ESCUELA PARTICULAR QUILLAICILLO</t>
  </si>
  <si>
    <t>ESCUELA PARTICULAR CUYUNTAGUA</t>
  </si>
  <si>
    <t>ESCUELA PARTICULAR MACUCO</t>
  </si>
  <si>
    <t>LICEO DE SALAMANCA</t>
  </si>
  <si>
    <t>ESCUELA MATILDE SALAMANCA</t>
  </si>
  <si>
    <t>ESCUELA BASICA DIAGUITAS DE CHALINGA</t>
  </si>
  <si>
    <t>ESCUELA TRANQUILLA</t>
  </si>
  <si>
    <t>ESCUELA BASICA BERTA HIDALGO BARAHONA</t>
  </si>
  <si>
    <t>ESCUELA EL TAMBO</t>
  </si>
  <si>
    <t>ESCUELA BASICA CHILLEPIN</t>
  </si>
  <si>
    <t>ESCUELA BASICA GUISELA GAMBOA SALINAS</t>
  </si>
  <si>
    <t>ESCUELA ZAPALLAR</t>
  </si>
  <si>
    <t>ESCUELA COIRON</t>
  </si>
  <si>
    <t>ESCUELA BASICA QUELEN BAJO</t>
  </si>
  <si>
    <t>ESC.BASICA GUILLERMO BARRIOS VARGAS</t>
  </si>
  <si>
    <t>ESCUELA BASICA JULIO ECHAVARRIA</t>
  </si>
  <si>
    <t>ESCUELA BASICA SAN AGUSTIN</t>
  </si>
  <si>
    <t>ESCUELA BASICA PANGUESILLO</t>
  </si>
  <si>
    <t>ESCUELA LOS CORRALES</t>
  </si>
  <si>
    <t>COLEGIO PARTICULAR SAN FRANCISCO DE ASIS</t>
  </si>
  <si>
    <t>ESCUELA PARTICULAR HUANQUE</t>
  </si>
  <si>
    <t>ESCUELA PARTICULAR EL PALQUIAL</t>
  </si>
  <si>
    <t>ESCUELA PARTICULAR LAS JARILLAS</t>
  </si>
  <si>
    <t>ESCUELA PARTICULAR CAJON DE QUELEN</t>
  </si>
  <si>
    <t>ESCUELA MUNICIPAL COLLIGUAY</t>
  </si>
  <si>
    <t>ESCUELA PARTICULAR MANQUEHUA</t>
  </si>
  <si>
    <t>ESCUELA PARTICULAR PUNTA NUEVA</t>
  </si>
  <si>
    <t>ESCUELA PARTICULAR PLANTA PELADEROS</t>
  </si>
  <si>
    <t>ESCUELA PARTICULAR VALLE CAMISAS</t>
  </si>
  <si>
    <t>LICEO NICOLAS FEDERICO LOHSE VARGAS</t>
  </si>
  <si>
    <t>COLEGIO DIEGO DE ALMAGRO</t>
  </si>
  <si>
    <t>ESCUELA BASICA ERCOLE BENCINI</t>
  </si>
  <si>
    <t>ESCUELA BASICA TERESA CANNON DE B.</t>
  </si>
  <si>
    <t>ESCUELA BASICA PABLO BARRIOLHET</t>
  </si>
  <si>
    <t>ESCUELA BASICA FORJADORES DE CHILE</t>
  </si>
  <si>
    <t>ESCUELA LOS MAQUIS</t>
  </si>
  <si>
    <t>ESCUELA CLARA VIAL ORREGO</t>
  </si>
  <si>
    <t>ESCUELA TILAMA</t>
  </si>
  <si>
    <t>ESC.PDTE.FEDERICO ERRAZURIZ ECHAURREN</t>
  </si>
  <si>
    <t>ESCUELA</t>
  </si>
  <si>
    <t>ESCUELA BASICA EL QUELON</t>
  </si>
  <si>
    <t>ESCUELA BASICA EL MANZANO</t>
  </si>
  <si>
    <t>ESCUELA PARTICULAR DIVINA PROVIDENCIA</t>
  </si>
  <si>
    <t>ESCUELA PARTICULAR CULIMO</t>
  </si>
  <si>
    <t>ESCUELA PARTICULAR MINA LAS VACAS</t>
  </si>
  <si>
    <t>ESCUELA PARTICULAR EL ROMERO</t>
  </si>
  <si>
    <t>ESCUELA PARTICULAR INFIERNILLO</t>
  </si>
  <si>
    <t>ESCUELA PARTICULAR MAIMALICAN</t>
  </si>
  <si>
    <t>ESCUELA BASICA HECTOR JORQUERA VALENCIA</t>
  </si>
  <si>
    <t>ESCUELA BASICA JUAN ANTONIO RIOS</t>
  </si>
  <si>
    <t>ESC.BASICA MERCEDES MARIN DEL SOLAR</t>
  </si>
  <si>
    <t>ESCUELA BASICA CARQUINDANO</t>
  </si>
  <si>
    <t>ESCUELA BASICA JABONERIA</t>
  </si>
  <si>
    <t>ESCUELA BASICA CANELA ALTA</t>
  </si>
  <si>
    <t>ESCUELA BASICA MINCHA NORTE</t>
  </si>
  <si>
    <t>ESCUELA BASICA ATELCURA ALTA</t>
  </si>
  <si>
    <t>ESCUELA BASICA POZA HONDA</t>
  </si>
  <si>
    <t>ESCUELA BASICA SARGENTO ALDEA</t>
  </si>
  <si>
    <t>ESCUELA BASICA LOS POZOS</t>
  </si>
  <si>
    <t>ESCUELA VIOLETA PARRA</t>
  </si>
  <si>
    <t>ESC.BASICA CARLOS VIAL ESPANTOSO</t>
  </si>
  <si>
    <t>ESCUELA BASICA JOSE MIGUEL CARRERA</t>
  </si>
  <si>
    <t>ESCUELA BASICA BALDOMERO LILLO FIGUEROA</t>
  </si>
  <si>
    <t>ESCUELA LA CORTADERA</t>
  </si>
  <si>
    <t>ESCUELA BASICA MARTA BRUNETT</t>
  </si>
  <si>
    <t>ESCUELA BASICA GABRIELA MISTRAL</t>
  </si>
  <si>
    <t>ESCUELA BASICA SALVADOR REYES</t>
  </si>
  <si>
    <t>ESCUELA PARTICULAR EL CHILCAL</t>
  </si>
  <si>
    <t>ESCUELA PARTICULAR CANELILLA</t>
  </si>
  <si>
    <t>ESCUELA PARTICULAR LOS TOMES</t>
  </si>
  <si>
    <t>COLEGIO PARTICULAR SANTA MARIA</t>
  </si>
  <si>
    <t>CENTRO DE EDUCACION DE ADULTOS LA LIGUA</t>
  </si>
  <si>
    <t>LICEO PULMAHUE DE LA LIGUA</t>
  </si>
  <si>
    <t>ESCUELA REPUBLICA DE VENEZUELA</t>
  </si>
  <si>
    <t>ESCUELA DIEGO PORTALES</t>
  </si>
  <si>
    <t>ESCUELA ESPECIAL SOL NACIENTE</t>
  </si>
  <si>
    <t>ESCUELA COMUNIDADES DE VALLE HERMOSO</t>
  </si>
  <si>
    <t>ESCUELA ANGEL MENAY</t>
  </si>
  <si>
    <t>ESC. BASICA LOS HORNOS DE HUAQUEN</t>
  </si>
  <si>
    <t>ESC. BASICA CASAS VIEJAS DE LONGOTOMA</t>
  </si>
  <si>
    <t>ESCUELA BASICA POZA VERDE</t>
  </si>
  <si>
    <t>ESC.BASICA LAS CASAS DE HUAQUEN</t>
  </si>
  <si>
    <t>CARMEN SANCHEZ ARAYA</t>
  </si>
  <si>
    <t>ESCUELA BASICA LOS MOLLES</t>
  </si>
  <si>
    <t>ESCUELA BASICA PUYANCON</t>
  </si>
  <si>
    <t>ESCUELA BASICA HORTENCIA POWELL S.</t>
  </si>
  <si>
    <t>ESCUELA MINISTRO GOMEZ MILLAS</t>
  </si>
  <si>
    <t>ESCUELA BASICA CARLOS ARIZTIA RUIZ</t>
  </si>
  <si>
    <t>ESCUELA LA CANELA</t>
  </si>
  <si>
    <t>ESCUELA BASICA QUEBRADILLA</t>
  </si>
  <si>
    <t>ESCUELA BASICA PICHICUY</t>
  </si>
  <si>
    <t>ESCUELA ENRIQUE DOLL ROJAS</t>
  </si>
  <si>
    <t>ESCUELA FERNANDO GARCIA OLDINI</t>
  </si>
  <si>
    <t>LICEO JOSE MANUEL BORGONO NUNEZ</t>
  </si>
  <si>
    <t>LICEO CORDILLERA</t>
  </si>
  <si>
    <t>ESCUELA BASICA NEFTALI REYES B.</t>
  </si>
  <si>
    <t>ESCUELA BASICA VILLA SANTA ANA</t>
  </si>
  <si>
    <t>ESCUELA EDUARDO FREI MONTALVA</t>
  </si>
  <si>
    <t>ESCUELA BASICA EL CRUCERO</t>
  </si>
  <si>
    <t>ESCUELA BASICA G-24</t>
  </si>
  <si>
    <t>ESCUELA BASICA LOS ALAMOS EL SOBRANTE</t>
  </si>
  <si>
    <t>ESCUELA BASICA BENANCIO PEREZ</t>
  </si>
  <si>
    <t>ESCUELA HOGAR FRONTERIZA DE CHALACO</t>
  </si>
  <si>
    <t>ESCUELA BASICA PEDEGUA</t>
  </si>
  <si>
    <t>ESCUELA PARTICULAR JUAN PABLO II</t>
  </si>
  <si>
    <t>COL. CATOLICO PDTE.MANUEL MONTT</t>
  </si>
  <si>
    <t>COLEGIO SAGRADO CORAZON</t>
  </si>
  <si>
    <t>LICEO Y ESCUELA MUNICIPAL</t>
  </si>
  <si>
    <t>ESCUELA HANS WENKE MENGERS</t>
  </si>
  <si>
    <t>ESCUELA BASICA VALLE DE ARTIFICIO</t>
  </si>
  <si>
    <t>ESCUELA BASICA LA FRONTERA DE ALICAHUE</t>
  </si>
  <si>
    <t>ESCUELA ESTER SILVA SOMARRIVA BARTOLILLO</t>
  </si>
  <si>
    <t>ESCUELA BASICA SAN LORENZO</t>
  </si>
  <si>
    <t>ESCUELA BASICA LA VINA</t>
  </si>
  <si>
    <t>ESCUELA BASICA G-45</t>
  </si>
  <si>
    <t>ESCUELA BASICA LOS ANGELES</t>
  </si>
  <si>
    <t>ESCUELA BASICA G-47</t>
  </si>
  <si>
    <t>LICEO BICENTENARIO DE ZAPALLAR</t>
  </si>
  <si>
    <t>COLEGIO TECNICO PROFESIONAL MERCEDES MATURANA GALLARDO</t>
  </si>
  <si>
    <t>ESCUELA BALNEARIO CACHAGUA</t>
  </si>
  <si>
    <t>ESCUELA BASICA AURELIO DURAN ALMENDRO</t>
  </si>
  <si>
    <t>COLEGIO PARROQUIAL FRANCISCO DIDIER</t>
  </si>
  <si>
    <t>ESCUELA PAPUDO</t>
  </si>
  <si>
    <t>ESCUELA RURAL PULLALLY</t>
  </si>
  <si>
    <t>LICEO MAXIMILIANO SALAS MARCHAN</t>
  </si>
  <si>
    <t>LICEO COMERCIAL DE LOS ANDES</t>
  </si>
  <si>
    <t>LICEO BICENTENARIO TÉCNICO AMANCAY</t>
  </si>
  <si>
    <t>LICEO REPUBLICA ARGENTINA</t>
  </si>
  <si>
    <t>LICEO POLITECNICO AMERICA</t>
  </si>
  <si>
    <t>ESCUELA JOHN KENNEDY</t>
  </si>
  <si>
    <t>ESCUELA ESPECIAL VALLE ANDINO</t>
  </si>
  <si>
    <t>ESCUELA FERROVIARIA</t>
  </si>
  <si>
    <t>ESCUELA BASICA GRAL.JOSE MIGUEL CARRERA</t>
  </si>
  <si>
    <t>C.E.I.A DR. OSVALDO ROJAS GONZALEZ</t>
  </si>
  <si>
    <t>ESCUELA BASICA RIO BLANCO</t>
  </si>
  <si>
    <t>ESCUELA JUAN GOMEZ MILLAS</t>
  </si>
  <si>
    <t>LICEO PARTICULAR MIXTO LOS ANDES</t>
  </si>
  <si>
    <t>COLEGIO MARIA AUXILIADORA</t>
  </si>
  <si>
    <t>ESCUELA PARTICULAR SAN JOSE</t>
  </si>
  <si>
    <t>ESCUELA PARTICULAR HUMBERTO CASARINO</t>
  </si>
  <si>
    <t>LICEO SANTA CLARA</t>
  </si>
  <si>
    <t>ESCUELA PARTICULAR JEAN PIAGET</t>
  </si>
  <si>
    <t>ESCUELA PARTICULAR N°27 EDÉN DEL NIÑO</t>
  </si>
  <si>
    <t>COLEGIO ALCAZAR</t>
  </si>
  <si>
    <t>INSTITUTO CHACABUCO</t>
  </si>
  <si>
    <t>COLEGIO MARIA MONTESSORI</t>
  </si>
  <si>
    <t>COLEGIO PARTICULAR BREGA COLLEGE</t>
  </si>
  <si>
    <t>ESC. BASICA SILVIO ZENTENO VERGARA</t>
  </si>
  <si>
    <t>ESCUELA LO CALVO</t>
  </si>
  <si>
    <t>ESCUELA BÁSICA PADRE HUMBERTO MUÑOZ R.</t>
  </si>
  <si>
    <t>ESCUELA INCLUSIVA SAN LORENZO</t>
  </si>
  <si>
    <t>ESCUELA HERMANO FERNANDO DE LA FUENTE</t>
  </si>
  <si>
    <t>ESCUELA RIO COLORADO</t>
  </si>
  <si>
    <t>ESCUELA EL COBRE</t>
  </si>
  <si>
    <t>ESCUELA SAN FRANCISCO</t>
  </si>
  <si>
    <t>ESCUELA EL CORAZON</t>
  </si>
  <si>
    <t>ESCUELA BÁSICA LIBERTAD</t>
  </si>
  <si>
    <t>ESCUELA BASICA MARIA ISABEL DE BROWN</t>
  </si>
  <si>
    <t>ESCUELA BASICA LA PAMPILLA</t>
  </si>
  <si>
    <t>ESCUELA BASICA PEDRO AGUIRRE CERDA</t>
  </si>
  <si>
    <t>ESCUELA VICTOR KOERNER</t>
  </si>
  <si>
    <t>ESCUELA BASICA CRISTO REDENTOR</t>
  </si>
  <si>
    <t>ESCUELA BASICA VALLE ALEGRE</t>
  </si>
  <si>
    <t>INSTITUTO AGRICOLA PASCUAL BABURIZZA</t>
  </si>
  <si>
    <t>CENTRO DE FORMACIÓN ACADÉMICA PERFECTO DE LA FUENTE DEL VILLAR</t>
  </si>
  <si>
    <t>ESCUELA BASICA EMIGDIO GALDAMES ROBLES</t>
  </si>
  <si>
    <t>ESCUELA BASICA MANUEL LEON SALINAS</t>
  </si>
  <si>
    <t>LICEO PARROQUIAL TERESITA DE LOS ANDES</t>
  </si>
  <si>
    <t>LICEO DOCTOR ROBERTO HUMERES O.</t>
  </si>
  <si>
    <t>LICEO BICENTENARIO GUILLERMO RICHARDS CUEVAS</t>
  </si>
  <si>
    <t>LICEO BICENTENARIO CORINA URBINA VILLANUEVA</t>
  </si>
  <si>
    <t>LICEO SAN FELIPE</t>
  </si>
  <si>
    <t>ESCUELA BASICA BERNARDO O HIGGINS R.</t>
  </si>
  <si>
    <t>ESCUELA MANUEL RODRIGUEZ ERDOIZA</t>
  </si>
  <si>
    <t>ESCUELA BASICA JOSE DE SAN MARTIN</t>
  </si>
  <si>
    <t>ESCUELA JOHN F KENNEDY</t>
  </si>
  <si>
    <t>ESCUELA JOSÉ ANTONIO MANSO DE VELASCO</t>
  </si>
  <si>
    <t>ESCUELA ALMENDRAL</t>
  </si>
  <si>
    <t>ESCUELA BUEN PASTOR</t>
  </si>
  <si>
    <t>ESCUELA ESPECIAL SAGRADO CORAZON</t>
  </si>
  <si>
    <t>ESCUELA CARMELA CARVAJAL DE PRAT</t>
  </si>
  <si>
    <t>ESCUELA 21 DE MAYO</t>
  </si>
  <si>
    <t>ESCUELA BUCALEMITO</t>
  </si>
  <si>
    <t>ESCUELA HERIBERTO BERMUDEZ CRUZ</t>
  </si>
  <si>
    <t>ESCUELA MATEO COKLJAT K</t>
  </si>
  <si>
    <t>ESCUELA BASICA CAROLINA OCAMPO GARCIA</t>
  </si>
  <si>
    <t>ESCUELA JOSE BERNARDO SUAREZ</t>
  </si>
  <si>
    <t>INSTITUTO ABDON CIFUENTES</t>
  </si>
  <si>
    <t>COLEGIO ASSUNTA PALLOTA</t>
  </si>
  <si>
    <t>COLEGIO SANTA JUANA DE ARCO</t>
  </si>
  <si>
    <t>COLEGIO JOSE AGUSTIN GOMEZ</t>
  </si>
  <si>
    <t>COLEGIO ALONSO DE ERCILLA</t>
  </si>
  <si>
    <t>COLEGIO PARTICULAR PUMANQUE</t>
  </si>
  <si>
    <t>ESCUELA AGRICOLA DE SAN FELIPE</t>
  </si>
  <si>
    <t>LICEO MANUEL MARIN</t>
  </si>
  <si>
    <t>LICEO RINCONADA DE SILVA</t>
  </si>
  <si>
    <t>ESCUELA PASO HISTORICO EL TARTARO</t>
  </si>
  <si>
    <t>ESCUELA RENACER</t>
  </si>
  <si>
    <t>ESCUELA SAN ALBERTO</t>
  </si>
  <si>
    <t>ESCUELA ALEJANDRINA CARVAJAL ASPEE</t>
  </si>
  <si>
    <t>ESCUELA EDUARDO BECERRA BASCUNAN</t>
  </si>
  <si>
    <t>ESCUELA MARIA LEIVA DE IBANEZ</t>
  </si>
  <si>
    <t>ESCUELA EL AVE MARIA</t>
  </si>
  <si>
    <t>CALERA</t>
  </si>
  <si>
    <t>ESC. BAS. GASTON ORMAZABAL CABRERA</t>
  </si>
  <si>
    <t>ESCUELA CATAN DABIKE</t>
  </si>
  <si>
    <t>COLEGIO MARIE POUSSEPIN</t>
  </si>
  <si>
    <t>LICEO DARIO SALAS</t>
  </si>
  <si>
    <t>SANTA MARIA</t>
  </si>
  <si>
    <t>ESCUELA ESPECIAL MARÍA REBECA ESPÍNOLA ESPINOSA DE SANTA MARÍA</t>
  </si>
  <si>
    <t>ESCUELA GUILLERMO BANADOS HONORATO</t>
  </si>
  <si>
    <t>ESCUELA LA HIGUERA</t>
  </si>
  <si>
    <t>ESCUELA SANTA FILOMENA</t>
  </si>
  <si>
    <t>ESCUELA BASICA AURORA VELASCO PEREZ</t>
  </si>
  <si>
    <t>ESCUELA JULIO TEJEDOR ZUNIGA</t>
  </si>
  <si>
    <t>COLEGIO BICENTENARIO SANTA MARÍA DE ACONCAGUA</t>
  </si>
  <si>
    <t>ESCUELA INDEPENDENCIA</t>
  </si>
  <si>
    <t>ESCUELA EMA LOBOS REYES</t>
  </si>
  <si>
    <t>ESCUELA BASICA FRAY CAMILO HENRIQUEZ</t>
  </si>
  <si>
    <t>ESCUELA BASICA VINA ERRAZURIZ</t>
  </si>
  <si>
    <t>ESCUELA JORGE BARROS BEAUCHEF</t>
  </si>
  <si>
    <t>LICEO BICENTENARIO LICEO POLITECNICO LLAY LLAY</t>
  </si>
  <si>
    <t>ESCUELA AGUSTIN EDWARDS</t>
  </si>
  <si>
    <t>ESCUELA HEROES DE IQUIQUE</t>
  </si>
  <si>
    <t>ESCUELA NACIONES UNIDAS</t>
  </si>
  <si>
    <t>ESCUELA ELISA LATTAPIAT VARGAS</t>
  </si>
  <si>
    <t>ESCUELA HERMINIA ORTEGA DE CROXATO</t>
  </si>
  <si>
    <t>ESCUELA BASICA EL PORVENIR</t>
  </si>
  <si>
    <t>ESCUELA LAS PALMAS</t>
  </si>
  <si>
    <t>ESCUELA LAS PENAS</t>
  </si>
  <si>
    <t>ESCUELA LAS VEGAS</t>
  </si>
  <si>
    <t>ESCUELA JORGE PRIETO LETELIER</t>
  </si>
  <si>
    <t>LICEO MENESIANO SAGRADO CORAZON</t>
  </si>
  <si>
    <t>COLEGIO SALVADOR GONZALEZ</t>
  </si>
  <si>
    <t>ESC.PARTICULAR MARIA LETELIER DE PRIETO</t>
  </si>
  <si>
    <t>ESCUELA MARIA TERESA DEL CANTO</t>
  </si>
  <si>
    <t>ESCUELA SAN JOSE DE CATEMU</t>
  </si>
  <si>
    <t>LICEO BICENTENARIO POLIVALENTE FERNANDO SILVA CASTELLÓN</t>
  </si>
  <si>
    <t>ESC REBECA JOHNSON GARCIA-HUIDOBRO</t>
  </si>
  <si>
    <t>ESCUELA BASICA EL NILHUE</t>
  </si>
  <si>
    <t>ESCUELA BASICA LOS CERRILLOS</t>
  </si>
  <si>
    <t>ESCUELA BASICA SANTA MARGARITA</t>
  </si>
  <si>
    <t>COLEGIO PARTICULAR CALIFORNIA</t>
  </si>
  <si>
    <t>ESCUELA AGRICOLA SALESIANA F. HUIDOBRO</t>
  </si>
  <si>
    <t>LICEO SANTIAGO ESCUTI ORREGO</t>
  </si>
  <si>
    <t>COLEGIO VALLE DE QUILLOTA</t>
  </si>
  <si>
    <t>LICEO COMERCIAL DE QUILLOTA</t>
  </si>
  <si>
    <t>COLEGIO ROBERTO MATTA</t>
  </si>
  <si>
    <t>COLEGIO CANADÁ</t>
  </si>
  <si>
    <t>ESCUELA SUPERIOR Nº 1</t>
  </si>
  <si>
    <t>COLEGIO REPÚBLICA DE MÉXICO</t>
  </si>
  <si>
    <t>COLEGIO BICENTENARIO ARAUCO</t>
  </si>
  <si>
    <t>ESCUELA ESPECIAL LOS PALTOS</t>
  </si>
  <si>
    <t>ESCUELA NUESTRO MUNDO</t>
  </si>
  <si>
    <t>ESCUELA BASICA ABEL GUERRERO AGUIRRE</t>
  </si>
  <si>
    <t>COLEGIO CUMBRES DE BOCO</t>
  </si>
  <si>
    <t>ESCUELA BASICA LA PALMA</t>
  </si>
  <si>
    <t>ESCUELA CRISTINA DURAN</t>
  </si>
  <si>
    <t>ESCUELA BASICA LAS PATAGUAS</t>
  </si>
  <si>
    <t>COLEGIO FRANCISCO DE MIRANDA</t>
  </si>
  <si>
    <t>COLEGIO NIÑO JESUS DE PRAGA</t>
  </si>
  <si>
    <t>ESCUELA PART. SAGRADOS CORAZONES</t>
  </si>
  <si>
    <t>COLEGIO SAN PEDRO NOLASCO DE QUILLOTA</t>
  </si>
  <si>
    <t>ESCUELA PARTICULAR INDUSTRIAL E. BERTELSEN TEMPLE</t>
  </si>
  <si>
    <t>CTRO. DE ESTUDIOS PARA JOVENES Y ADULTOS EDUCACION PARA TODOS</t>
  </si>
  <si>
    <t>CENTRO EDUCACIONAL ARCO IRIS BAJO EL SOL</t>
  </si>
  <si>
    <t>COL.NTRA.SEÑORA DEL HUERTO</t>
  </si>
  <si>
    <t>INSTITUTO RAFAEL ARIZTIA</t>
  </si>
  <si>
    <t>COLEGIO INGLES DE QUILLOTA</t>
  </si>
  <si>
    <t>COLEGIO ROBERT AND ROSE</t>
  </si>
  <si>
    <t>COLEGIO LEONARDO DA VINCI</t>
  </si>
  <si>
    <t>COLEGIO MARIA ALONSO CHACON</t>
  </si>
  <si>
    <t>COLEGIO BOLONIA</t>
  </si>
  <si>
    <t>ESCUELA BASICA</t>
  </si>
  <si>
    <t>COLEGIO DOMINGO SANTA CRUZ WILSON</t>
  </si>
  <si>
    <t>LICEO SAN ISIDRO</t>
  </si>
  <si>
    <t>LICEO PEDRO DE VALDIVIA</t>
  </si>
  <si>
    <t>ESCUELA BASICA JOSEFINA HUICI</t>
  </si>
  <si>
    <t>ESCUELA BASICA IRMA SAPIAIN</t>
  </si>
  <si>
    <t>LICEO BICENTENARIO COMPLEJO EDUCACIONAL LAS ACACIAS DE ARTIFICIO</t>
  </si>
  <si>
    <t>ESCUELA BASICA PALESTINA</t>
  </si>
  <si>
    <t>ESCUELA ESPECIAL JESUS DE NAZARETH</t>
  </si>
  <si>
    <t>ESCUELA BASICA SANTA ROSA DEL HUERTO</t>
  </si>
  <si>
    <t>ESCUELA BASICA EL LIBERTADOR</t>
  </si>
  <si>
    <t>ESCUELA BASICA VILLA LA FLORIDA</t>
  </si>
  <si>
    <t>LICEO PARTICULAR SAN JOSE</t>
  </si>
  <si>
    <t>COLEGIO TERESA BROWN DE ARIZTIA</t>
  </si>
  <si>
    <t>COLEGIO SAULO DE TARSO</t>
  </si>
  <si>
    <t>COLEGIO LUCERO</t>
  </si>
  <si>
    <t>BARRIO ESTADIO MUNICIPAL</t>
  </si>
  <si>
    <t>COLEGIO JOHN CRANE</t>
  </si>
  <si>
    <t>LICEO INDUSTRIAL A-16 OSCAR CORONA BARAHO</t>
  </si>
  <si>
    <t>LICEO MUNICIPAL JUAN RUSQUE PORTAL</t>
  </si>
  <si>
    <t>COLEGIO EL MELÓN</t>
  </si>
  <si>
    <t>ESCUELA BASICA ULDA ARACENA GONZALEZ</t>
  </si>
  <si>
    <t>ESCUELA BASICA LA PENA</t>
  </si>
  <si>
    <t>COLEGIO CARMELITA FELIPE CORTÉS</t>
  </si>
  <si>
    <t>COLEGIO SANTA ISABEL</t>
  </si>
  <si>
    <t>LICEO MUNICIPAL LUIS LABORDA</t>
  </si>
  <si>
    <t>ESCUELA ADRIANA RIQUELME NUNEZ</t>
  </si>
  <si>
    <t>ESCUELA MONICA HURTADO EDWARDS</t>
  </si>
  <si>
    <t>ESCUELA ANA JESUS IBACACHE</t>
  </si>
  <si>
    <t>ESCUELA BASICA BENJAMIN MATTE LARRAIN</t>
  </si>
  <si>
    <t>ESCUELA BASICA LA SOMBRA</t>
  </si>
  <si>
    <t>ESCUELA BASICA RABUCO</t>
  </si>
  <si>
    <t>ESCUELA BASICA CALIXTO OVALLE URZUA</t>
  </si>
  <si>
    <t>ESCUELA MONTE CARMELO</t>
  </si>
  <si>
    <t>ESCUELA BASICA LOS TILOS DE HUALCAPO</t>
  </si>
  <si>
    <t>LICEO DE LIMACHE</t>
  </si>
  <si>
    <t>ESCUELA COEDUC TTE HERNAN MERINO CORREA</t>
  </si>
  <si>
    <t>ESCUELA SUPERIOR MIXTA Nº88</t>
  </si>
  <si>
    <t>LICEO BICENTENARIO COLEGIO PASIÓN DE JESÚS DE LIMACHE</t>
  </si>
  <si>
    <t>COLEGIO BRASILIA</t>
  </si>
  <si>
    <t>ESCUELA BASICA HEROES DE CHILE</t>
  </si>
  <si>
    <t>ESCUELA LIMACHITO</t>
  </si>
  <si>
    <t>ESCUELA BASICA LOS MAITENES</t>
  </si>
  <si>
    <t>ESCUELA TABOLANGO</t>
  </si>
  <si>
    <t>ESCUELA BASICA PUENTE COLMO</t>
  </si>
  <si>
    <t>CON-CON</t>
  </si>
  <si>
    <t>ESC. BASICA TRANQUE LLIU LLIU</t>
  </si>
  <si>
    <t>COLEGIO DE LA SANTA CRUZ</t>
  </si>
  <si>
    <t>COLEGIO LIMACHE COLLEGE</t>
  </si>
  <si>
    <t>ESCUELA PARTICULAR MICAELA DESMAISSIERES</t>
  </si>
  <si>
    <t>ESCUELA PARTICULAR INST. SANTA MARIA</t>
  </si>
  <si>
    <t>ESCUELA MONTEVIDEO</t>
  </si>
  <si>
    <t>OLMUE</t>
  </si>
  <si>
    <t>LICEO DE OLMUE</t>
  </si>
  <si>
    <t>ESCUELA BÁSICA QUEBRADA DE ALVARADO</t>
  </si>
  <si>
    <t>ESCUELA BASICA LO NARVAEZ</t>
  </si>
  <si>
    <t>ESCUELA LA DORMIDA</t>
  </si>
  <si>
    <t>ESCUELA LA RAMAYANA</t>
  </si>
  <si>
    <t>ESCUELA LAS PALMAS DEL NIÑO DIOS</t>
  </si>
  <si>
    <t>ESCUELA LAS BELLOTAS DE LA VEGA</t>
  </si>
  <si>
    <t>COLEGIO PART. IGNACIO CARRERA PINTO</t>
  </si>
  <si>
    <t>INST.SUP.COMERCIO FCO.ARAYA BENNET</t>
  </si>
  <si>
    <t>ESCUELA INDUSTRIAL SUPERIOR DE VALPARAISO</t>
  </si>
  <si>
    <t>LICEO TÉCNICO DE VALPARAÍSO</t>
  </si>
  <si>
    <t>CENTRO EDUCATIVO FLORIDA</t>
  </si>
  <si>
    <t>CENTRO EDUCATIVO HORIZONTE</t>
  </si>
  <si>
    <t>CENTRO EDUCATIVO GRAN BRETAÑA</t>
  </si>
  <si>
    <t>CENTRO EDUCATIVO LUZ DE ESPERANZA</t>
  </si>
  <si>
    <t>ESCUELA ESPECIAL DE LENGUAJE LIBERTADOR DE LA PATRIA BERNARDO O`HIGGINS</t>
  </si>
  <si>
    <t>CENTRO EDUCATIVO REINO DE SUECIA</t>
  </si>
  <si>
    <t>ESCUELA HERNAN OLGUIN</t>
  </si>
  <si>
    <t>LICEO EDUARDO DE LA BARRA</t>
  </si>
  <si>
    <t>LICEO TECNOLÓGICO ALFREDO NAZAR FERES</t>
  </si>
  <si>
    <t>LICEO MATILDE BRANDAU DE ROSS</t>
  </si>
  <si>
    <t>LICEO MARIA LUISA BOMBAL</t>
  </si>
  <si>
    <t>LICEO TECNICO PROFESIONAL BARON</t>
  </si>
  <si>
    <t>LICEO BICENTENARIO MARITIMO DE VALPARAISO</t>
  </si>
  <si>
    <t>LICEO DE NINAS MARIA FRANCK DE MACDOUGAL</t>
  </si>
  <si>
    <t>COLEGIO PEDRO MONTT</t>
  </si>
  <si>
    <t>ESCUELA REPUBLICA ARABE SIRIA</t>
  </si>
  <si>
    <t>LICEO BICENTENARIO INSTITUTO TÉCNICO PROFESIONAL MARTÍTIMO DE VALPARAÍSO</t>
  </si>
  <si>
    <t>ESCUELA REPUBLICA DEL PARAGUAY</t>
  </si>
  <si>
    <t>ESCUELA GASPAR CABRALES</t>
  </si>
  <si>
    <t>ESCUELA ALEMANIA</t>
  </si>
  <si>
    <t>ESCUELA REPUBLICA DEL URUGUAY</t>
  </si>
  <si>
    <t>ESCUELA RAMON BARROS LUCO</t>
  </si>
  <si>
    <t>ESCUELA JUAN JOSE LATORRE B</t>
  </si>
  <si>
    <t>ESCUELA BLAS CUEVAS RAMON ALLENDE</t>
  </si>
  <si>
    <t>ESCUELA REPUBLICA DE EL SALVADOR</t>
  </si>
  <si>
    <t>ESCUELA JOAQUIN EDWARDS BELLO</t>
  </si>
  <si>
    <t>ESCUELA JORGE ALESSANDRI RODRIGUEZ</t>
  </si>
  <si>
    <t>ESCUELA CARABINERO PEDRO A. CARIAGA M.</t>
  </si>
  <si>
    <t>ESCUELA DIEGO PORTALES PALAZUELOS</t>
  </si>
  <si>
    <t>ESCUELA REPUBLICA DE MEXICO</t>
  </si>
  <si>
    <t>ESCUELA PACIFICO</t>
  </si>
  <si>
    <t>ESCUELA MONTEDONICO</t>
  </si>
  <si>
    <t>ESCUELA ELEUTERIO RAMIREZ</t>
  </si>
  <si>
    <t>ESCUELA VILLA BERLIN</t>
  </si>
  <si>
    <t>ESCUELA JUAN WACQUEZ MOURFIN</t>
  </si>
  <si>
    <t>ESCUELA BASICA DAVID BEN GURION</t>
  </si>
  <si>
    <t>ESCUELA PILOTO 1° LUIS PARDO VILLALON</t>
  </si>
  <si>
    <t>ESCUELA BASICA CIRUJANO VIDELA</t>
  </si>
  <si>
    <t>ESCUELA SAN JUDAS TADEO</t>
  </si>
  <si>
    <t>ESCUELA DR. ERNESTO QUIROZ WEBER</t>
  </si>
  <si>
    <t>ESCUELA BÁSICA INTERCULTURAL LAGUNA VERDE</t>
  </si>
  <si>
    <t>ESCUELA TTE. JULIO A. ALLENDE OVALLE</t>
  </si>
  <si>
    <t>LICEO SANTA TERESA</t>
  </si>
  <si>
    <t>LICEO JUANA ROSS DE EDWARDS</t>
  </si>
  <si>
    <t>COLEGIO LUTERANO CONCORDIA</t>
  </si>
  <si>
    <t>COLEGIO JEANNE DARC VALPARAISO</t>
  </si>
  <si>
    <t>COLEGIO NOCTURNO RUBEN CASTRO</t>
  </si>
  <si>
    <t>LICEO COEDUCACIONAL LA IGUALDAD</t>
  </si>
  <si>
    <t>COLEGIO CARLOS COUSINO</t>
  </si>
  <si>
    <t>COLEGIO NTRA.SRA.DE LA MISERICORDIA</t>
  </si>
  <si>
    <t>COLEGIO SALESIANO VALPARAISO</t>
  </si>
  <si>
    <t>ESCUELA PARTICULAR SANTA ANA</t>
  </si>
  <si>
    <t>COLEGIO SAN DAMIAN DE MOLOKAI</t>
  </si>
  <si>
    <t>COLEGIO ARTURO EDWARDS</t>
  </si>
  <si>
    <t>COLEGIO SAN IGNACIO DE LOYOLA</t>
  </si>
  <si>
    <t>ESCUELA PARTICULAR SAN LUIS</t>
  </si>
  <si>
    <t>COLEGIO PARTICULAR ADVENTISTA</t>
  </si>
  <si>
    <t>COLEGIO SAGRADO CORAZON DE JESUS</t>
  </si>
  <si>
    <t>ESC SAGRADA FAMILIA DE NAZARET</t>
  </si>
  <si>
    <t>COLEGIO ESPERANZA</t>
  </si>
  <si>
    <t>COLEGIO PARTICULAR SAN PIO X</t>
  </si>
  <si>
    <t>COLEGIO LEONARDO MURIALDO</t>
  </si>
  <si>
    <t>COLEGIO TERESITA DE LISIEUX</t>
  </si>
  <si>
    <t>ESC PART FRAY LUIS BELTRAN</t>
  </si>
  <si>
    <t>COLEGIO ALBERTO HURTADO SEGUNDO</t>
  </si>
  <si>
    <t>COLEGIO PARTICULAR JUNIOR SCHOOL 2</t>
  </si>
  <si>
    <t>COLEGIO MIGUEL DE UNAMUNO</t>
  </si>
  <si>
    <t>LICEO MIXTO JOSE MIGUEL CARRERA</t>
  </si>
  <si>
    <t>JARDIN INFANTIL SEMILLITA</t>
  </si>
  <si>
    <t>JARDIN INFANTIL CARACOL</t>
  </si>
  <si>
    <t>JARDIN INFANTIL CINDY</t>
  </si>
  <si>
    <t>COLEGIO INTERNACIONAL</t>
  </si>
  <si>
    <t>COLEGIO DE LOS SAGRADOS CORAZONES, PADRES FRANCESES</t>
  </si>
  <si>
    <t>VINA DEL MAR</t>
  </si>
  <si>
    <t>COL. IDA.CONCEPC. NTRA.SRA.LOURDES</t>
  </si>
  <si>
    <t>SEMINARIO SAN RAFAEL</t>
  </si>
  <si>
    <t>COLEGIO AGUSTIN EDWARDS</t>
  </si>
  <si>
    <t>SCUOLA ITALIANA ARTURO DELL´ORO</t>
  </si>
  <si>
    <t>COLEGIO SAN PEDRO NOLASCO</t>
  </si>
  <si>
    <t>ESCUELA PARTICULAR WINDSOR SCHOOL</t>
  </si>
  <si>
    <t>FUNCIONANDO S/MATRICULA</t>
  </si>
  <si>
    <t>COL. PART. CONSTANCIO VIGIL</t>
  </si>
  <si>
    <t>COLEGIO SAN VICENTE</t>
  </si>
  <si>
    <t>COLEGIO PRESB. DAVID TRUMBULL</t>
  </si>
  <si>
    <t>INSTITUTO SUPERIOR DE COMERCIO ALBERTO BL</t>
  </si>
  <si>
    <t>LICEO INDUSTRIAL MIRAFLORES ALTO</t>
  </si>
  <si>
    <t>C.E.I.A. LOS CASTANOS</t>
  </si>
  <si>
    <t>ESCUELA ESPECIAL ADOLFO TANNENBAUM B.</t>
  </si>
  <si>
    <t>ESCUELA ESPECIAL RAPA NUI</t>
  </si>
  <si>
    <t>ESCUELA ESPECIAL JUANITA DE AGUIRRE CERDA</t>
  </si>
  <si>
    <t>LICEO BICENTENARIO JOSÉ FRANCISCO VERGARA ETCHEVERS</t>
  </si>
  <si>
    <t>LICEO BENJAMIN VICUNA MACKENNA</t>
  </si>
  <si>
    <t>LICEO GUILLERMO RIVERA COTAPOS</t>
  </si>
  <si>
    <t>LICEO BICENTENARIO DE VIÑA DEL MAR</t>
  </si>
  <si>
    <t>ESCUELA BASICA REPUBLICA DEL ECUADOR</t>
  </si>
  <si>
    <t>ESCUELA UNESCO</t>
  </si>
  <si>
    <t>ESCUELA ORLANDO PENA CARVAJAL</t>
  </si>
  <si>
    <t>COLEGIO REPUBLICA DE COLOMBIA</t>
  </si>
  <si>
    <t>COLEGIO MIRAFLORES</t>
  </si>
  <si>
    <t>ESCUELA BASICA SANTA JULIA</t>
  </si>
  <si>
    <t>ESCUELA LIBERTADOR BERNARDO O^HIGGINS</t>
  </si>
  <si>
    <t>ESCUELA DR. OSCAR MARIN SOCIAS</t>
  </si>
  <si>
    <t>ESCUELA TEODORO LOWEY</t>
  </si>
  <si>
    <t>ESCUELA ALMIRANTE LUIS GOMEZ CARRENO</t>
  </si>
  <si>
    <t>ESCUELA ORO NEGRO</t>
  </si>
  <si>
    <t>ESCUELA LORD COCHRANE</t>
  </si>
  <si>
    <t>ESCUELA PEDRO AGUIRRE CERDA</t>
  </si>
  <si>
    <t>ESCUELA BASICA CHORRILOS</t>
  </si>
  <si>
    <t>ESCUELA GASTON OSSA SAINT MARIE</t>
  </si>
  <si>
    <t>ESCUELA BASICA IRMA SALAS SILVA</t>
  </si>
  <si>
    <t>ESCUELA DOCTOR ADRIANO MACHADO PARDO</t>
  </si>
  <si>
    <t>ESCUELA LA PARVA</t>
  </si>
  <si>
    <t>ESCUELA CANAL BEAGLE</t>
  </si>
  <si>
    <t>ESCUELA PRESIDENTE JOSE MANUEL BALMACEDA</t>
  </si>
  <si>
    <t>ESCUELA BASICA JOHN KENNEDY</t>
  </si>
  <si>
    <t>ESCUELA PRESIDENTE SALVADOR ALLENDE</t>
  </si>
  <si>
    <t>ESCUELA MINISTRO ZENTENO</t>
  </si>
  <si>
    <t>ESCUELA ENRIQUE CARDENAS RIVERA</t>
  </si>
  <si>
    <t>ESCUELA PATRICIO LYNCH Z.</t>
  </si>
  <si>
    <t>CENTRO DE EDUCACION INTEGRADA DE ADULTOS</t>
  </si>
  <si>
    <t>ESCUELA VILLA MONTE</t>
  </si>
  <si>
    <t>ESCUELA SANTA MARIA DE AGUA SANTA</t>
  </si>
  <si>
    <t>ESCUELA VILLA INDEPENDENCIA</t>
  </si>
  <si>
    <t>ESCUELA EDUARDO LEZANA PINCHEIRA</t>
  </si>
  <si>
    <t>ESCUELA BASICA REPUBLICA DEL LIBANO</t>
  </si>
  <si>
    <t>ESCUELA BASICA DR ALDO FRANCIA BOIDO</t>
  </si>
  <si>
    <t>ESCUELA PRESIDENTE EDUARDO FREI MONTALVA</t>
  </si>
  <si>
    <t>ESCUELA BASICA LUISA NIETO DE HAMEL</t>
  </si>
  <si>
    <t>COLEGIO RUBEN CASTRO-DIURNO</t>
  </si>
  <si>
    <t>LICEO PARROQUIAL SAN ANTONIO</t>
  </si>
  <si>
    <t>LICEO NUESTRA SRA.DE LA PAZ</t>
  </si>
  <si>
    <t>ESC. DE TRIPULANTES Y PORTUARIA DE VALPARAISO</t>
  </si>
  <si>
    <t>LICEO SANTA TERESA DE LOS ANDES</t>
  </si>
  <si>
    <t>COLEGIO SAN AGUSTIN</t>
  </si>
  <si>
    <t>COL.PARROQUIAL SANTA MARIA GORETTI</t>
  </si>
  <si>
    <t>INST. DESARR. PARA NINOS CON S.DOWN</t>
  </si>
  <si>
    <t>LICEO JOSE CORTES BROWN</t>
  </si>
  <si>
    <t>COLEGIO ESPANOL MARIA REINA</t>
  </si>
  <si>
    <t>COLEGIO EXCMO. CARDENAL RAUL SILVA HENRIQUEZ</t>
  </si>
  <si>
    <t>COL. INMACULADA DE LOURDES</t>
  </si>
  <si>
    <t>ESCUELA PARTICULAR HUGO ERRAZURIZ</t>
  </si>
  <si>
    <t>ESCUELA PARTICULAR SANTA FILOMENA</t>
  </si>
  <si>
    <t>COLEGIO ANA MARIA JANER</t>
  </si>
  <si>
    <t>COLEGIO CLAUDIO MATTE</t>
  </si>
  <si>
    <t>COLEGIO ACONCAGUA</t>
  </si>
  <si>
    <t>QUILPUE</t>
  </si>
  <si>
    <t>ESCUELA DE PARVULOS CRISOLITO</t>
  </si>
  <si>
    <t>COLEGIO SAN LUIS DE MIRAFLORES</t>
  </si>
  <si>
    <t>ESCUELA ESPECIAL JUAN SANDOVAL C.</t>
  </si>
  <si>
    <t>COLEGIO FRIENDLY HIGH SCHOOL</t>
  </si>
  <si>
    <t>CENTRO TRAT. INTEGRAL LAS DALIAS</t>
  </si>
  <si>
    <t>COLEGIO RAYEN CAVEN</t>
  </si>
  <si>
    <t>COLEGIO BLANCA VERGARA</t>
  </si>
  <si>
    <t>COLEGIO ARABE</t>
  </si>
  <si>
    <t>SAINT PETER´S SCHOOL</t>
  </si>
  <si>
    <t>COLEGIO SAINT DOMINIC</t>
  </si>
  <si>
    <t>COLEGIO PATMOS</t>
  </si>
  <si>
    <t>ALLIANCE FRANCAISE DE VALPARAISO</t>
  </si>
  <si>
    <t>COLEGIO BRITANICO ST. MARGARET`S S.A.</t>
  </si>
  <si>
    <t>HEBREO DR. JAIM WEITZMAN</t>
  </si>
  <si>
    <t>THE MACKAY SCHOOL</t>
  </si>
  <si>
    <t>COLEGIO PROFESOR HUGUET</t>
  </si>
  <si>
    <t>SAINT PAUL´S SCHOOL</t>
  </si>
  <si>
    <t>COLEGIO DE LOS SAGRADOS CORAZONES (ALVAREZ)</t>
  </si>
  <si>
    <t>COLEGIO SAN IGNACIO</t>
  </si>
  <si>
    <t>COLEGIO COMPAÑIA DE MARIA</t>
  </si>
  <si>
    <t>ESC. STA. TERESITA DE JESUS</t>
  </si>
  <si>
    <t>ESCUELA JEFFERSON SCHOOL</t>
  </si>
  <si>
    <t>COLLEGE CHRETIEN FRANCAIS LE BEAU JOUR</t>
  </si>
  <si>
    <t>ESCUELA N° 340 LORD COCHRANE</t>
  </si>
  <si>
    <t>JARDIN INFANTIL CONEJITO COSTALIN</t>
  </si>
  <si>
    <t>JARDIN INFANTIL ARCO IRIS</t>
  </si>
  <si>
    <t>COLEGIO ALEMAN DE VALPARAISO</t>
  </si>
  <si>
    <t>LICEO MAX PLANCK</t>
  </si>
  <si>
    <t>COLEGIO SAN ANDRES</t>
  </si>
  <si>
    <t>COLEGIO FRANCO INGLES</t>
  </si>
  <si>
    <t>NUCLEO EDUCACIONAL SER</t>
  </si>
  <si>
    <t>COLEGIO SAINT MICHAEL</t>
  </si>
  <si>
    <t>LICEO POLITECNICO QUINTERO</t>
  </si>
  <si>
    <t>COLEGIO ARTÍSTICO COSTA MAUCO</t>
  </si>
  <si>
    <t>ESCUELA MANTAGUA</t>
  </si>
  <si>
    <t>ESCUELA JUAN JOSE TORTEL</t>
  </si>
  <si>
    <t>COLEGIO DON ORIONE</t>
  </si>
  <si>
    <t>COLEGIO SANTA FILOMENA</t>
  </si>
  <si>
    <t>COLEGIO INGLES</t>
  </si>
  <si>
    <t>COLEGIO GENERAL JOSE VELASQUEZ BORQUEZ</t>
  </si>
  <si>
    <t>PUCHUNCAVI</t>
  </si>
  <si>
    <t>COMPLEJO EDUCACIONAL SARGENTO ALDEA</t>
  </si>
  <si>
    <t>COLEGIO LA GREDA</t>
  </si>
  <si>
    <t>ESCUELA LA CHOCOTA</t>
  </si>
  <si>
    <t>ESCUELA CAMPICHE</t>
  </si>
  <si>
    <t>ESCUELA BASICA EL RINCON</t>
  </si>
  <si>
    <t>ESCUELA HORCON</t>
  </si>
  <si>
    <t>ESCUELA BASICA LA LAGUNA</t>
  </si>
  <si>
    <t>COLEGIO MAITENCILLO</t>
  </si>
  <si>
    <t>ESCUELA BASICA LA QUEBRADA</t>
  </si>
  <si>
    <t>ESCUELA PUCALAN</t>
  </si>
  <si>
    <t>ESCUELA BASICA EL RUNGUE</t>
  </si>
  <si>
    <t>COLEGIO INDUSTRIAL ANDRES BELLO LOPEZ</t>
  </si>
  <si>
    <t>COLEGIO LUIS CRUZ MARTÍNEZ</t>
  </si>
  <si>
    <t>LICEO GUILLERMO GRONEMEYER ZAMORANO</t>
  </si>
  <si>
    <t>LICEO COMERCIAL ALEJANDRO LUBET V</t>
  </si>
  <si>
    <t>COLEGIO CAPITAN IGNACIO CARRERA PINTO</t>
  </si>
  <si>
    <t>COLEGIO MANUEL BULNES PRIETO</t>
  </si>
  <si>
    <t>ESCUELA GUARDIAMARINA GUILLERMO ZANARTU I.</t>
  </si>
  <si>
    <t>ESC.CDTE. ELEUTERIO RAMIREZ MOLINA</t>
  </si>
  <si>
    <t>COLEGIO FERNANDO DURAN VILLARREAL</t>
  </si>
  <si>
    <t>COLEGIO JOSE MIGUEL INFANTE</t>
  </si>
  <si>
    <t>ESCUELA BASICA JORGE ROCK LARA</t>
  </si>
  <si>
    <t>ESCUELA BASICA DARIO SALAS</t>
  </si>
  <si>
    <t>CENTRO DE EDUCACION DE ADULTOS</t>
  </si>
  <si>
    <t>LICEO TECNICO PROFESIONAL MANNHEIM</t>
  </si>
  <si>
    <t>ESCUELA THEODOR HEUSS</t>
  </si>
  <si>
    <t>ESCUELA TENIENTE IGNACIO SERRANO MONTANER</t>
  </si>
  <si>
    <t>ESCUELA LOS MOLLES DE MARGA MARGA</t>
  </si>
  <si>
    <t>ESCUELA SANTIAGO BUERAS</t>
  </si>
  <si>
    <t>ESCUELA DELFINA ALARCON HENRIQUEZ</t>
  </si>
  <si>
    <t>COLEGIO ULISES GNECCO</t>
  </si>
  <si>
    <t>COLEGIO LIAHONA</t>
  </si>
  <si>
    <t>COLEGIO CREP</t>
  </si>
  <si>
    <t>ESCUELA PARTICULAR EXEQUIEL PUELMA SILVA</t>
  </si>
  <si>
    <t>COLEGIO LOS LEONES DE QUILPUE</t>
  </si>
  <si>
    <t>COLEGIO H. F. CAMILO HENRIQUEZ</t>
  </si>
  <si>
    <t>COLEGIO CRISTIANO DE QUILPUE</t>
  </si>
  <si>
    <t>ESCUELA PARTICULAR INFANTES DEL SOL</t>
  </si>
  <si>
    <t>ABRAHAM LINCOLN MEMORIAL COLLEGE</t>
  </si>
  <si>
    <t>KING EDWARD SCHOOL</t>
  </si>
  <si>
    <t>COLEGIO PANAL II</t>
  </si>
  <si>
    <t>COLEGIO COEDUCACIONAL PART. QUILPUE</t>
  </si>
  <si>
    <t>COLEGIO EL BELLOTO</t>
  </si>
  <si>
    <t>JARDIN INFANTIL COLIBRI</t>
  </si>
  <si>
    <t>LICEO TECNOLOGICO VILLA ALEMANA</t>
  </si>
  <si>
    <t>WINDMILL COLLEGE</t>
  </si>
  <si>
    <t>ESCUELA LATINA INES GALLARDO ORELLANA</t>
  </si>
  <si>
    <t>ESCUELA BASICA DIEGO BARROS ARANA</t>
  </si>
  <si>
    <t>COLEGIO ITALO COMPOSTO SCARPATI</t>
  </si>
  <si>
    <t>ESCUELA BASICA CATALUNYA</t>
  </si>
  <si>
    <t>LICEO BICENTENARIO TÉCNICO PROFESIONAL MARY GRAHAM</t>
  </si>
  <si>
    <t>ESCUELA MELVIN JONES</t>
  </si>
  <si>
    <t>COLEGIO CHARLES DARWIN</t>
  </si>
  <si>
    <t>ESCUELA MANUEL MONTT</t>
  </si>
  <si>
    <t>ESCUELA DE EDUC. DIFERENCIAL NUEVO AMANECER</t>
  </si>
  <si>
    <t>ESCUELA JUAN BAUTISTA ALBERDI</t>
  </si>
  <si>
    <t>ESCUELA EL PATAGUAL</t>
  </si>
  <si>
    <t>COLEGIO NACIONAL</t>
  </si>
  <si>
    <t>COLEGIO PARTICULAR JEAN PIAGET</t>
  </si>
  <si>
    <t>CENTRO INFANTIL EL BUEN CAMINO</t>
  </si>
  <si>
    <t>COLEGIO NUEVO CHILENO BRITANICO</t>
  </si>
  <si>
    <t>INTERNADO ALEMAN</t>
  </si>
  <si>
    <t>LICEO MANUEL DE SALAS</t>
  </si>
  <si>
    <t>ESCUELA DOMINGO ORTIZ DE ROZAS</t>
  </si>
  <si>
    <t>ESCUELA ARTURO ECHAZARRETA LARRAIN</t>
  </si>
  <si>
    <t>ESCUELA MANUEL BRAVO REYES</t>
  </si>
  <si>
    <t>ESCUELA SAN PEDRO DE QUINTAY</t>
  </si>
  <si>
    <t>ESCUELA BASICA LAGUNILLAS</t>
  </si>
  <si>
    <t>COLEGIO PARTIC. JULIO MONTT SALAMANCA</t>
  </si>
  <si>
    <t>ESCUELA PURISIMA DE LO VASQUEZ</t>
  </si>
  <si>
    <t>COLEGIO INSULAR ROBINSON CRUSOE</t>
  </si>
  <si>
    <t>JUAN FERNANDEZ</t>
  </si>
  <si>
    <t>ESCUELA ESPECIAL DIVINO MAESTRO</t>
  </si>
  <si>
    <t>PROFESOR JUAN DANTE PARRAGUEZ ARELLANO</t>
  </si>
  <si>
    <t>INST.COMERCIAL MARITIMO PACIFICO SUR</t>
  </si>
  <si>
    <t>ESCUELA POETA PABLO NERUDA</t>
  </si>
  <si>
    <t>ESCUELA VILLA LAS DUNAS</t>
  </si>
  <si>
    <t>ESCUELA MOVILIZADORES PORTUARIOS</t>
  </si>
  <si>
    <t>ESCUELA PRESIDENTE PEDRO AGUIRRE CERDA</t>
  </si>
  <si>
    <t>PADRE ANDRE COINDRE</t>
  </si>
  <si>
    <t>ESCUELA BASICA SAN JOSE DE CALASANZ</t>
  </si>
  <si>
    <t>ESCUELA CRISTO DEL MAIPO</t>
  </si>
  <si>
    <t>PROFESOR PEDRO VIVEROS ORMENO</t>
  </si>
  <si>
    <t>ESCUELA PRE-BASICA PETER PAN</t>
  </si>
  <si>
    <t>ESCUELA BASICA CERRO PLACILLA</t>
  </si>
  <si>
    <t>ESCUELA POETA HUIDOBRO</t>
  </si>
  <si>
    <t>PARVULARIO RAYITO DE SOL</t>
  </si>
  <si>
    <t>COLEGIO AGRÍCOLA CUNCUMÉN GONZALO BARROS AMUNÁTEGUI</t>
  </si>
  <si>
    <t>ESCUELA BASICA LEYDA</t>
  </si>
  <si>
    <t>EDUARDO FERNANDEZ DE ASTURIAS</t>
  </si>
  <si>
    <t>ESCUELA BASICA EL ASILO</t>
  </si>
  <si>
    <t>LICEO NACIONAL DE LLO LLEO</t>
  </si>
  <si>
    <t>LICEO SANTA TERESITA DE LLOLLEO</t>
  </si>
  <si>
    <t>INSTITUTO DEL PUERTO DE SAN ANTONIO</t>
  </si>
  <si>
    <t>INSTITUTO ERCILLA</t>
  </si>
  <si>
    <t>ESCUELA INDUSTRIAL SAN ANTONIO</t>
  </si>
  <si>
    <t>LICEO GABRIELA MISTRAL</t>
  </si>
  <si>
    <t>COLEGIO PARTICULAR SARA CRUCHAGA</t>
  </si>
  <si>
    <t>COLEGIO SAGRADA FAMILIA</t>
  </si>
  <si>
    <t>COLEGIO FUND.EDUC. FERNANDEZ LEON</t>
  </si>
  <si>
    <t>COLEGIO NUESTRA SENORA DE POMPEYA</t>
  </si>
  <si>
    <t>INSTITUTO PSICOPEDAGOGICO</t>
  </si>
  <si>
    <t>COLEGIO PART.GUILLERMO BLEST GANA</t>
  </si>
  <si>
    <t>COLEGIO EL RETIRO</t>
  </si>
  <si>
    <t>ESCUELA PARTICULAR N. 33 MARIA KONIG</t>
  </si>
  <si>
    <t>LICEO POETA VICENTE HUIDOBRO</t>
  </si>
  <si>
    <t>ESCUELA PRESIDENTE AGUIRRE CERDA</t>
  </si>
  <si>
    <t>LICEO EUGENIA SUBERCASEAUX</t>
  </si>
  <si>
    <t>ESCUELA CARMEN ROMERO AGUIRRE</t>
  </si>
  <si>
    <t>ESCUELA LO ZARATE</t>
  </si>
  <si>
    <t>ESCUELA BASICA LAS CRUCES</t>
  </si>
  <si>
    <t>COLEGIO EL TABO</t>
  </si>
  <si>
    <t>ESCUELA BASICA QUILLAYCILLO</t>
  </si>
  <si>
    <t>COMPLEJO EDUCACIONAL CLARA SOLOVERA</t>
  </si>
  <si>
    <t>ESCUELA POETA NERUDA DE ISLA NEGRA</t>
  </si>
  <si>
    <t>ESCUELA EL TOTORAL</t>
  </si>
  <si>
    <t>ESC.PART. SAN MIGUEL ARCANGEL</t>
  </si>
  <si>
    <t>COLEGIO CARLOS ALESSANDRI ALTAMIRANO</t>
  </si>
  <si>
    <t>ESCUELA BASICA RURAL EL YECO</t>
  </si>
  <si>
    <t>ESCUELA BASICA RURAL SAN JOSE</t>
  </si>
  <si>
    <t>COLEGIO TERESA DE LOS ANDES-ALGARROBO</t>
  </si>
  <si>
    <t>COLEGIO BICENTENARIO PEOPLE HELP PEOPLE</t>
  </si>
  <si>
    <t>ESCUELA EL CONVENTO</t>
  </si>
  <si>
    <t>ESCUELA BASICA JUANITA FERNANDEZ S.</t>
  </si>
  <si>
    <t>ESCUELA BASICA CLAUDIO VICUNA</t>
  </si>
  <si>
    <t>COLEGIO STO. DOMINGO HELEN LEE LASSEN</t>
  </si>
  <si>
    <t>COLEGIO BASICO LORENZO BAEZA VEGA</t>
  </si>
  <si>
    <t>LICEO TECNICO A-4</t>
  </si>
  <si>
    <t>LICEO BICENTENARIO INDUSTRIAL PRESIDENTE PEDRO AGUIRRE</t>
  </si>
  <si>
    <t>LICEO BICENTENARIO COMERCIAL DIEGO PORTALES</t>
  </si>
  <si>
    <t>LICEO INDUSTRIAL ERNESTO PINTO LAGARRIGUE</t>
  </si>
  <si>
    <t>LICEO DE NIÑAS DE RANCAGUA</t>
  </si>
  <si>
    <t>LICEO MUNICIPAL OSCAR CASTRO ZUNIGA</t>
  </si>
  <si>
    <t>LICEO MUNICIPAL JOSE VICTORINO LASTARRIA</t>
  </si>
  <si>
    <t>ESCUELA MUNICIPAL MOISES MUSSA</t>
  </si>
  <si>
    <t>ESCUELA MUNICIPAL MARCELA PAZ</t>
  </si>
  <si>
    <t>ESCUELA MUNICIPAL RENE SCHNEIDER CHEREAU</t>
  </si>
  <si>
    <t>COLEGIO MUNICIPAL EDUARDO DE GEYTER</t>
  </si>
  <si>
    <t>ESCUELA MUNICIPAL MANUEL RODRIGUEZ</t>
  </si>
  <si>
    <t>ESCUELA MUNICIPAL MINERAL EL TENIENTE</t>
  </si>
  <si>
    <t>COLEGIO REPUBLICA ARGENTINA</t>
  </si>
  <si>
    <t>ESCUELA MUNICIPAL EL COBRE</t>
  </si>
  <si>
    <t>INSTITUTO TECNOLOGICO MINERO BERNARDO OHIGGINS</t>
  </si>
  <si>
    <t>LICEO INTEGRADO LIBERTADOR SIMÓN BOLIVAR</t>
  </si>
  <si>
    <t>COLEGIO PABLO GARRIDO</t>
  </si>
  <si>
    <t>COL. JOSE A. MANSO DE VELASCO Y S.</t>
  </si>
  <si>
    <t>COLEGIO AURORA DE CHILE</t>
  </si>
  <si>
    <t>ESCUELA MUNICIPAL CARLOS MIRANDA MIRANDA</t>
  </si>
  <si>
    <t>ESCUELA MUNICIPAL PATRICIO MEKIS</t>
  </si>
  <si>
    <t>COL.ESPECIAL DR. RICARDO OLEA GULDEMONT</t>
  </si>
  <si>
    <t>LICEO COMERCIAL JORGE ALESSANDRI R.</t>
  </si>
  <si>
    <t>ESCUELA MUNICIPAL JEAN PIAGET</t>
  </si>
  <si>
    <t>ESCUELA MUNICIPAL ISABEL RIQUELME</t>
  </si>
  <si>
    <t>ESCUELA MUNICIPAL ALBERTO BLEST GANA</t>
  </si>
  <si>
    <t>ESCUELA MUNICIPAL VIRGINIA BRAVO</t>
  </si>
  <si>
    <t>ESCUELA MUNICIPAL AUGUSTO D HALMAR</t>
  </si>
  <si>
    <t>ESCUELA MUNICIPAL HERMANOS CARRERA</t>
  </si>
  <si>
    <t>ESCUELA MUNICIPAL MARTA BRUNET</t>
  </si>
  <si>
    <t>COLEGIO MANUEL ROJAS</t>
  </si>
  <si>
    <t>ESCUELA MUNICIPAL J.M. BALMACEDA</t>
  </si>
  <si>
    <t>INSTITUTO SAGRADO CORAZON</t>
  </si>
  <si>
    <t>COLEGIO PARTICULAR WHIPPLE SCHOOL</t>
  </si>
  <si>
    <t>COLEGIO PARTICULAR INFANTES DE O´HIGGINS</t>
  </si>
  <si>
    <t>ESCUELA PARTICULAR JULIO VALENZUELA</t>
  </si>
  <si>
    <t>COLEGIO CUISENAIRE</t>
  </si>
  <si>
    <t>INSTITUTO REGIONAL DE EDUCACION</t>
  </si>
  <si>
    <t>INSTITUTO SEWELL</t>
  </si>
  <si>
    <t>COLEGIO PARTICULAR JAVIERA CARRERA</t>
  </si>
  <si>
    <t>COLEGIO PARTICULAR ANDRES BELLO</t>
  </si>
  <si>
    <t>COLEGIO SANTO TOMAS</t>
  </si>
  <si>
    <t>ESCUELA PARTICULAR SAINT PAUL COLLEGE</t>
  </si>
  <si>
    <t>COLEGIO PARTICULAR LOS CONQUISTADORES</t>
  </si>
  <si>
    <t>COLEGIO PARTICULAR SUBVENCIONADO MANZANAL</t>
  </si>
  <si>
    <t>COLEGIO PARTICULAR INSTITUTO SAN ANDRES</t>
  </si>
  <si>
    <t>ESCUELA PARTICULAR BUEN PASTOR</t>
  </si>
  <si>
    <t>INSTITUTO INGLES RANCAGUA</t>
  </si>
  <si>
    <t>COLEGIO LA MERCED</t>
  </si>
  <si>
    <t>INSTITUTO O´HIGGINS</t>
  </si>
  <si>
    <t>COLEGIO NUESTRA SRA. DE LOURDES</t>
  </si>
  <si>
    <t>LICEO PROFESOR MISAEL LOBOS MONROY</t>
  </si>
  <si>
    <t>ESCUELA SIXTO MENDEZ PARADA</t>
  </si>
  <si>
    <t>ESCUELA HERNAN OLGUIN MAYBE</t>
  </si>
  <si>
    <t>COLEGIO ANTONIO TRDAN ARKO</t>
  </si>
  <si>
    <t>ESCUELA MUNICIPAL VILLA LA COMPANIA</t>
  </si>
  <si>
    <t>ESCUELA MUNICIPAL DE TUNICHE</t>
  </si>
  <si>
    <t>ESCUELA MUNICIPAL DE LAS HIGUERAS</t>
  </si>
  <si>
    <t>COLEGIO PARTICULAR NUESTRA SENORA</t>
  </si>
  <si>
    <t>COLEGIO PARTICULAR GRANEROS</t>
  </si>
  <si>
    <t>ESCUELA AGRICOLA CRISTO OBRERO</t>
  </si>
  <si>
    <t>COLEGIO PARTICULAR SAN MARTIN</t>
  </si>
  <si>
    <t>LICEO BICENTENARIO DE EXCELENCIA ALBERTO HURTADO</t>
  </si>
  <si>
    <t>LICEO ELVIRA SANCHEZ DE GARCES</t>
  </si>
  <si>
    <t>ESC. HIJOS DEL SOL</t>
  </si>
  <si>
    <t>ESC. SAN FRANCISCO DE ASIS</t>
  </si>
  <si>
    <t>ESCUELA EL RINCON</t>
  </si>
  <si>
    <t>COLEGIO DEL CAMINO REAL MARIO MIRANDA PINTO</t>
  </si>
  <si>
    <t>ESC. DE PARV. LAURITA VICUNA</t>
  </si>
  <si>
    <t>COLEGIO TECNOLOGICO PULMAHUE</t>
  </si>
  <si>
    <t>COLEGIO JESUS ANDINO</t>
  </si>
  <si>
    <t>COLEGIO MARIANO LATORRE</t>
  </si>
  <si>
    <t>ESCUELA EUGENIO GARCIA FERNANDEZ</t>
  </si>
  <si>
    <t>COLEGIO MUNICIPAL DE CALLEJONES</t>
  </si>
  <si>
    <t>COLEGIO SANTA TERESA DE TUNCA</t>
  </si>
  <si>
    <t>COLEGIO MUNICIPAL CRISTO DEL PARQUE</t>
  </si>
  <si>
    <t>COLEGIO NATALIA PERALTA P</t>
  </si>
  <si>
    <t>INSTITUTO LAUTARO DE CODEGUA</t>
  </si>
  <si>
    <t>COLEGIO JUAN TACHOIRE MOENA</t>
  </si>
  <si>
    <t>MACHALI</t>
  </si>
  <si>
    <t>COLEGIO GABRIELA MISTRAL</t>
  </si>
  <si>
    <t>PARVULARIO GRAL. O. BONILLA</t>
  </si>
  <si>
    <t>COLEGIO LOS LLANOS</t>
  </si>
  <si>
    <t>COLEGIO ARTÍSTICO SANTA TERESA DE MACHALI</t>
  </si>
  <si>
    <t>COLEGIO BELLAVISTA</t>
  </si>
  <si>
    <t>ESC. SAN JUAQUIN DE LOS MAYOS</t>
  </si>
  <si>
    <t>ESCUELA CHACAYES</t>
  </si>
  <si>
    <t>ESCUELA PARTICULAR SAN LORENZO</t>
  </si>
  <si>
    <t>COLEGIO PARTICULAR ARTURO PRAT</t>
  </si>
  <si>
    <t>COLEGIO COYA</t>
  </si>
  <si>
    <t>COL.MARIA VILLALOBOS ARTEAGA</t>
  </si>
  <si>
    <t>ESCUELA MUNICIPAL DE GULTRO</t>
  </si>
  <si>
    <t>ESCUELA NUESTRA SRA. DE LA MERCED</t>
  </si>
  <si>
    <t>ESCUELA BERTA SAAVEDRA SEGURA</t>
  </si>
  <si>
    <t>REQUINOA</t>
  </si>
  <si>
    <t>ESCUELA BASICA CAMPO LINDO</t>
  </si>
  <si>
    <t>ESC. REPUBLICA DE FRANCIA</t>
  </si>
  <si>
    <t>ESCUELA MUNICIPAL SANTA AMALIA</t>
  </si>
  <si>
    <t>ESCUELA MUNICIPAL SUECIA</t>
  </si>
  <si>
    <t>COLEGIO LA PIMPINELA</t>
  </si>
  <si>
    <t>ESCUELA DAVID DEL CURTO</t>
  </si>
  <si>
    <t>LICEO SAN JOSE DE REQUINOA</t>
  </si>
  <si>
    <t>ESCUELA CANADA</t>
  </si>
  <si>
    <t>LICEO POLITECNICO TOMAS MARIN DE POVEDA</t>
  </si>
  <si>
    <t>COLEGIO MUNICIPAL LO DE LOBO</t>
  </si>
  <si>
    <t>LICEO LUIS URBINA FLORES</t>
  </si>
  <si>
    <t>ESCUELA LA PAZ</t>
  </si>
  <si>
    <t>COLEGIO MANUEL FRANCISCO CORREA</t>
  </si>
  <si>
    <t>COLEGIO MUNICIPAL LUIS GALDAMES</t>
  </si>
  <si>
    <t>ESCUELA REPUBLICA DE ALEMANIA</t>
  </si>
  <si>
    <t>ESCUELA DIFERENCIAL TERESA NARETTO DE NICOLETTI</t>
  </si>
  <si>
    <t>ESCUELA VICENTE HUIDOBRO</t>
  </si>
  <si>
    <t>COLEGIO MUNICIPAL LOS CHOAPINOS</t>
  </si>
  <si>
    <t>COLEGIO MUNICIPAL LA ESMERALDA</t>
  </si>
  <si>
    <t>COLEGIO MUNICIPAL LO CARTAGENA</t>
  </si>
  <si>
    <t>ESCUELA GUSTAVO BISQUERTT S.</t>
  </si>
  <si>
    <t>COLEGIO MUNICIPAL EL CERRILLO</t>
  </si>
  <si>
    <t>ESCUELA LA ISLA EMMA ESCOBAR DE LAGOS</t>
  </si>
  <si>
    <t>COLEGIO MUNICIPAL DE APALTA</t>
  </si>
  <si>
    <t>ESCUELA BASICA VICTOR NICOLETTI TAMANINI</t>
  </si>
  <si>
    <t>COLEGIO MUNICIPAL VILLA DEL COBIL</t>
  </si>
  <si>
    <t>ESCUELA MARTA AVARIA SALVATIERRA</t>
  </si>
  <si>
    <t>COLEGIO SAN ANTONIO DEL BALUARTE</t>
  </si>
  <si>
    <t>CENTRO EDUCACIONAL ASUNCION</t>
  </si>
  <si>
    <t>ESC.ALCIDES REYES FRIAS</t>
  </si>
  <si>
    <t>ESCUELA PELEQUEN</t>
  </si>
  <si>
    <t>ESCUELA MUNICIPAL DE PANQUEHUE</t>
  </si>
  <si>
    <t>ESCUELA MUNICIPAL DE LIMAHUE</t>
  </si>
  <si>
    <t>ESCUELA MUNICIPAL DE CORCOLEN</t>
  </si>
  <si>
    <t>ESCUELA MUNICIPAL DE PELEQUEN VIEJO</t>
  </si>
  <si>
    <t>LICEO REPUBLICA DE ITALIA</t>
  </si>
  <si>
    <t>VIOLETA FUENTES CARVAJAL</t>
  </si>
  <si>
    <t>ESCUELA AMPARO RAYO HORTA</t>
  </si>
  <si>
    <t>ESCUELA RURAL LA VINILLA</t>
  </si>
  <si>
    <t>SAN VICENTE</t>
  </si>
  <si>
    <t>ESCUELA JAIME FELDMAN MILLER</t>
  </si>
  <si>
    <t>COLEGIO RAÚL RAMÍREZ MAYOL</t>
  </si>
  <si>
    <t>COLEGIO MUNICIPAL DE EDUCACION ESPECIAL</t>
  </si>
  <si>
    <t>ESCUELA ESPECIAL PAULA JARAQUEMADA</t>
  </si>
  <si>
    <t>LICEO IGNACIO CARRERA PINTO</t>
  </si>
  <si>
    <t>ESC.CARMEN GALLEGOS DE ROBLE</t>
  </si>
  <si>
    <t>CENTRO EDUC. REQUEGUA</t>
  </si>
  <si>
    <t>ESC.GUIDO ASSIS GONZALEZ</t>
  </si>
  <si>
    <t>ESCUELA MUNICIPAL RASTROJOS</t>
  </si>
  <si>
    <t>ESC. ENRIQUE YANEZ GONZALEZ</t>
  </si>
  <si>
    <t>ESCUELA EL LIBERTADOR</t>
  </si>
  <si>
    <t>ESC.JUAN BARROS ROLDAN</t>
  </si>
  <si>
    <t>ESCUELA MUNICIPAL ZUNIGA</t>
  </si>
  <si>
    <t>ESCUELA MUNICIPAL TOQUIHUA</t>
  </si>
  <si>
    <t>ESC.PARROCO M.BUSTAMANTE</t>
  </si>
  <si>
    <t>ESCUELA MUNICIPAL VINA TAGUA TAGUA</t>
  </si>
  <si>
    <t>ESCUELA SAN ALBERTO DE IDAHUE</t>
  </si>
  <si>
    <t>ESCUELA LAS PATAGUAS</t>
  </si>
  <si>
    <t>COLEGIO EL SALVADOR</t>
  </si>
  <si>
    <t>COLEGIO SANTA INES</t>
  </si>
  <si>
    <t>JARDIN INFANTIL EL PRINCIPITO VALIENTE</t>
  </si>
  <si>
    <t>ESCUELA LARMAHUE</t>
  </si>
  <si>
    <t>CENTRO EDUCATIVO SIGLO XXI</t>
  </si>
  <si>
    <t>ESCUELA ENRIQUE SERRANO DE VIALE RIGO</t>
  </si>
  <si>
    <t>ESCUELA AMELIA LYNCH DE LYON</t>
  </si>
  <si>
    <t>ESCUELA MUNICIPAL DE SAN ROBERTO</t>
  </si>
  <si>
    <t>ESCUELA REINO DE DINAMARCA</t>
  </si>
  <si>
    <t>ESCUELA BASICA PATAGUAS CERRO</t>
  </si>
  <si>
    <t>ESCUELA FERNANDO HUERTA PENA</t>
  </si>
  <si>
    <t>ESCUELA BASICA JOSE BERNALES CASTILLO</t>
  </si>
  <si>
    <t>ESCUELA MUNICIPAL EL SALTO</t>
  </si>
  <si>
    <t>ESCUELA MUNICIPAL DE CALEUCHE</t>
  </si>
  <si>
    <t>LICEO BICENTENARIO LATINOAMERICANO DE PICHIDEGUA</t>
  </si>
  <si>
    <t>ESCUELA ESPECIAL DE ADULTOS F Nº 142</t>
  </si>
  <si>
    <t>LICEO JEAN BUCHANAN DE LARRAIN</t>
  </si>
  <si>
    <t>ESCUELA BASICA ANTONIO DE ZUNIGA</t>
  </si>
  <si>
    <t>ESCUELA MUNICIPAL ALCALDE G. BURMESTER</t>
  </si>
  <si>
    <t>ESCUELA JUAN VALDES ORTUZAR</t>
  </si>
  <si>
    <t>ESCUELA BASICA ROSARIO DE CODAO</t>
  </si>
  <si>
    <t>ESCUELA PART. LUIS GARCIA DE LA HUERTA</t>
  </si>
  <si>
    <t>ESCUELA MUNICIPAL OSVALDO RUIZ GARCIA</t>
  </si>
  <si>
    <t>ESCUELA MUNIC.SBTE LUIS CRUZ MARTINEZ</t>
  </si>
  <si>
    <t>COLEGIO NUESTRA SEÑORA DE LORETO</t>
  </si>
  <si>
    <t>COLEGIO QUILLAYQUEN RINCONADA DE PARRAL</t>
  </si>
  <si>
    <t>ESC. SUBTENIENTE JULIO MONTT SALAMANCA</t>
  </si>
  <si>
    <t>ESC. LUCILA GODOY ALCAYAGA</t>
  </si>
  <si>
    <t>ESCUELA MUNICIPAL DE LO DE CUEVAS</t>
  </si>
  <si>
    <t>ESCUELA MUNICIPAL JOSEFINA VIAL DE VIAL</t>
  </si>
  <si>
    <t>ESCUELA MUNICIPAL DE VINA LA CRUZ</t>
  </si>
  <si>
    <t>ESCUELA MUNICIPAL DE RINCONADA DE IDAHUE</t>
  </si>
  <si>
    <t>ESCUELA CAPITAN IGNACIO CARRERA PINTO</t>
  </si>
  <si>
    <t>ESCUELA SUBTTE. ARTURO PEREZ CANTO</t>
  </si>
  <si>
    <t>COLEGIO AMADA SOFIA GARCIA</t>
  </si>
  <si>
    <t>ESCUELA AGRICOLA SAN VICENTE DE PAUL</t>
  </si>
  <si>
    <t>LICEO MUNICIPAL LUIS GREGORIO VALENZUELA LAVIN</t>
  </si>
  <si>
    <t>ESCUELA MUNICIPAL CHILLEHUE</t>
  </si>
  <si>
    <t>ESCUELA MUNICIPAL COPEQUEN</t>
  </si>
  <si>
    <t>ESCUELA MUNICIPAL EL RULO</t>
  </si>
  <si>
    <t>LICEO CLAUDIO ARRAU LEON</t>
  </si>
  <si>
    <t>DONIHUE</t>
  </si>
  <si>
    <t>ESCUELA LAURA MATUS MELENDEZ</t>
  </si>
  <si>
    <t>ESC. DE PARVULOS MIS PRIMEROS PASOS</t>
  </si>
  <si>
    <t>COLEGIO MUNICIPAL LA ISLA</t>
  </si>
  <si>
    <t>ESCUELA LO MIRANDA</t>
  </si>
  <si>
    <t>ESCUELA CERRILLOS</t>
  </si>
  <si>
    <t>COLEGIO JULIO SILVA LAZO</t>
  </si>
  <si>
    <t>ESCUELA PLAZUELA</t>
  </si>
  <si>
    <t>LICEO FRANCISCO ANTONIO ENCINA ARMANET</t>
  </si>
  <si>
    <t>ESCUELA BASICA ROMILIO ARELLANO TRONCOSO</t>
  </si>
  <si>
    <t>ESCUELA OSVALDO CORREA FUENZALIDA</t>
  </si>
  <si>
    <t>ESCUELA MUNICIPAL DE LOS AROMOS</t>
  </si>
  <si>
    <t>ESC. CONTRAMAESTRE CONSTANTINO MICALVI</t>
  </si>
  <si>
    <t>ESCUELA MUNICIPAL MAESTRO JORGE LOPEZ OSORIO</t>
  </si>
  <si>
    <t>ESCUELA REPUBLICA DE GRECIA</t>
  </si>
  <si>
    <t>COLEGIO INES DE SUAREZ</t>
  </si>
  <si>
    <t>ESCUELA MUNICIPAL VILMA ALIAGA CALDERON</t>
  </si>
  <si>
    <t>ESCUELA MUNICIPAL DE SANTA EUGENIA</t>
  </si>
  <si>
    <t>ESCUELA TENIENTE HERNAN MERINO CORREA</t>
  </si>
  <si>
    <t>COLEGIO MARIA LUISA FABRES VERGARA</t>
  </si>
  <si>
    <t>ESCUELA MUNICIPAL DE PALMERIA</t>
  </si>
  <si>
    <t>COLEGIO CARMEN OJEDA SANTANDER</t>
  </si>
  <si>
    <t>COLEGIO PART.SANT.VIRGEN MARIA</t>
  </si>
  <si>
    <t>LICEO TECNICO BICENTENARIO FELISA TOLUP</t>
  </si>
  <si>
    <t>LICEO INDUSTRIAL DE SAN FERNANDO</t>
  </si>
  <si>
    <t>INSTITUTO COMERCIAL ALBERTO VALENZUELA LLANOS DE SAN FERNANDO</t>
  </si>
  <si>
    <t>LICEO DE HOMBRES NEANDRO SCHILLING</t>
  </si>
  <si>
    <t>LICEO EDUARDO CHARME</t>
  </si>
  <si>
    <t>LICEO JOSÉ GREGORIO ARGOMEDO</t>
  </si>
  <si>
    <t>SAN FERNANDO COLLEGE</t>
  </si>
  <si>
    <t>COLEGIO INMACULADA CONCEPCION</t>
  </si>
  <si>
    <t>ESCUELA OLEGARIO LAZO BAEZA</t>
  </si>
  <si>
    <t>ESCUELA BASICA ISABEL LA CATOLICA</t>
  </si>
  <si>
    <t>ESCUELA JORGE MUNOZ SILVA</t>
  </si>
  <si>
    <t>COLEGIO GIUSEPPE BERTOLUZZI DE FELIP</t>
  </si>
  <si>
    <t>ESCUELA MARIA LUISA BOUCHON</t>
  </si>
  <si>
    <t>ESCUELA VILLA CENTINELA</t>
  </si>
  <si>
    <t>ESCUELA WASHINGTON OMAR VENEGAS</t>
  </si>
  <si>
    <t>COLEGIO HERMANO FERNANDO DE LA FUENTE</t>
  </si>
  <si>
    <t>ESCUELA JOSE DE SAN MARTIN</t>
  </si>
  <si>
    <t>ESCUELA CONCENTRAC. RURAL SERGIO VERDUGO HERRERA</t>
  </si>
  <si>
    <t>ESCUELA BAS.ABEL BOUCHON FAURE</t>
  </si>
  <si>
    <t>ESCUELA ABRAHAM LINCOLN DE AGUA BUENA</t>
  </si>
  <si>
    <t>ESCUELA BAS.SAN JOSE DE LOS LINGUES</t>
  </si>
  <si>
    <t>ESCUELA BERNARDO MORENO FREDES</t>
  </si>
  <si>
    <t>ESCUELA BASICA ANTONIO LARA MEDINA</t>
  </si>
  <si>
    <t>ESCUELA BASICA GASPAR MARIN</t>
  </si>
  <si>
    <t>FUNDACION EDUCACIONAL INSTITUTO SAN FERNANDO</t>
  </si>
  <si>
    <t>LICEO AGRICOLA EL CARMEN</t>
  </si>
  <si>
    <t>LICEO MUNICIPAL COMPLEJO EDUC. CHIMBARONGO</t>
  </si>
  <si>
    <t>ESCUELA BAS.FERNANDO ARENAS ALMARZA</t>
  </si>
  <si>
    <t>ESCUELA MUNICIPAL E-456</t>
  </si>
  <si>
    <t>ESCUELA BAS. VILLA CONVENTO VIEJO</t>
  </si>
  <si>
    <t>ESCUELA MUNICIPAL TINGUIRIRICA ALTO F-411</t>
  </si>
  <si>
    <t>ESCUELA MUNICIPAL LAS QUEZADAS F-413</t>
  </si>
  <si>
    <t>ESCUELA MUNICIPAL F415 LO GONZALEZ</t>
  </si>
  <si>
    <t>ESCUELA BAS. JOSE MIGUEL CARRERA VERDUGO</t>
  </si>
  <si>
    <t>ESCUELA MUNICIPAL F449 PEOR ES NADA</t>
  </si>
  <si>
    <t>ESCUELA MUNICIPAL F451 CODEGUA</t>
  </si>
  <si>
    <t>ESCUELA MUNICIPAL F452 SANTA VALENTINA</t>
  </si>
  <si>
    <t>ESCUELA MUNICIPAL EL ROMERAL F-455</t>
  </si>
  <si>
    <t>ESCUELA MUNICIPAL G414 BARRIO ESTACION</t>
  </si>
  <si>
    <t>ESCUELA BAS. PEDRO ETCHEVERRY</t>
  </si>
  <si>
    <t>ESCUELA MUNICIPAL G448 HUEMUL</t>
  </si>
  <si>
    <t>ESCUELA MUNICIPAL G453 SAN JOSE DE LO TORO</t>
  </si>
  <si>
    <t>ESCUELA MUNICIPAL</t>
  </si>
  <si>
    <t>ESCUELA SANTA EUGENIA</t>
  </si>
  <si>
    <t>ESCUELA MUNICIPAL SANTA ISABEL G-503</t>
  </si>
  <si>
    <t>ESCUELA MUNICIPAL LAS MERCEDES G-507</t>
  </si>
  <si>
    <t>ESCUELA AGRICOLA LAS GARZAS</t>
  </si>
  <si>
    <t>ESCUELA PARTICULAR MELECIA TOCORNAL</t>
  </si>
  <si>
    <t>PLACILLA</t>
  </si>
  <si>
    <t>ESCUELA BASICA RAUL CACERES PACHECO</t>
  </si>
  <si>
    <t>ESCUELA MUNICIPAL LA DEHESA</t>
  </si>
  <si>
    <t>ESCUELA MUNICIPAL LA TUNA</t>
  </si>
  <si>
    <t>ESCUELA MUNICIPAL SN LUIS DE MANANTIALES</t>
  </si>
  <si>
    <t>ESCUELA EL AMANECER</t>
  </si>
  <si>
    <t>ESCUELA DANY GERMAN GONZALEZ SOTO</t>
  </si>
  <si>
    <t>COLEGIO BASICO CONSOLIDADO</t>
  </si>
  <si>
    <t>ESCUELA BAS. IGNACIO CARRERA PINTO</t>
  </si>
  <si>
    <t>ESCUELA BÁSICA PUQUILLAY</t>
  </si>
  <si>
    <t>ESCUELA BAS. ADRIANA LYON VIAL</t>
  </si>
  <si>
    <t>ESCUELA MUNICIPAL YAQUIL</t>
  </si>
  <si>
    <t>LICEO MUNICIPAL JUAN PABLO II</t>
  </si>
  <si>
    <t>COLEGIO PARTICULAR EL PRINCIPITO</t>
  </si>
  <si>
    <t>COLEGIO LIBERTADOR O´HIGGINS DE CHEPICA</t>
  </si>
  <si>
    <t>CHEPICA</t>
  </si>
  <si>
    <t>ESCUELA EUGENIO RUIZ-TAGLE MONTES</t>
  </si>
  <si>
    <t>COLEGIO MUNICIPAL LAS ALAMEDAS</t>
  </si>
  <si>
    <t>COLEGIO MUNICIPAL EMILIA SALINAS DIAZ</t>
  </si>
  <si>
    <t>ESCUELA LUIS ATHAS</t>
  </si>
  <si>
    <t>ESCUELA LINDORFO MONTERO FUENZALIDA</t>
  </si>
  <si>
    <t>ESCUELA LUIS ARTURO ZUNIGA FUENTES</t>
  </si>
  <si>
    <t>ESCUELA MARIA MARTA DEL REAL CORREA</t>
  </si>
  <si>
    <t>ESCUELA HECTOR RODOLFO CASTILLO MORENO</t>
  </si>
  <si>
    <t>ESCUELA LUZ MARIA CRESPO URETA DE KERESTEGIAN</t>
  </si>
  <si>
    <t>ESCUELA CARLOS DONOSO REBOLLEDO</t>
  </si>
  <si>
    <t>COLEGIO CRUZ MARIA</t>
  </si>
  <si>
    <t>ESCUELA ESTRELLA DE DAVID</t>
  </si>
  <si>
    <t>COLEGIO LUIS ALEJANDRO ALVAREZ MUÑOZ</t>
  </si>
  <si>
    <t>LICEO MUNICIPAL DE SANTA CRUZ</t>
  </si>
  <si>
    <t>LICEO BICENTENARIO INSTITUTO POLITECNICO SANTA CRUZ</t>
  </si>
  <si>
    <t>ESCUELA LUIS OYARZUN PEÑA</t>
  </si>
  <si>
    <t>ESCUELA ESPECIAL DE SANTA CRUZ</t>
  </si>
  <si>
    <t>ESCUELA MARIA ARAYA VALDES</t>
  </si>
  <si>
    <t>ESCUELA MUNICIPAL DE PANIAHUE</t>
  </si>
  <si>
    <t>ESCUELA GRANJA ADEODATO GARCIA VALENZUELA</t>
  </si>
  <si>
    <t>ESCUELA LA FINCA</t>
  </si>
  <si>
    <t>ESCUELA MUNICIPAL DE BARREALES</t>
  </si>
  <si>
    <t>ESC. MUNICIPAL LA LAJUELA</t>
  </si>
  <si>
    <t>ESCUELA MUNICIPAL DE QUINAHUE</t>
  </si>
  <si>
    <t>ESCUELA MUNICIPAL DE ISLA DE YAQUIL</t>
  </si>
  <si>
    <t>ESCUELA MUNICIPAL DE LA PATAGUA</t>
  </si>
  <si>
    <t>ESCUELA MUNICIPAL DE MILLAHUE DE APALTA</t>
  </si>
  <si>
    <t>ESCUELA MUNICIPAL DE CUNACO</t>
  </si>
  <si>
    <t>ESCUELA MUNICIPAL DE PANAMA</t>
  </si>
  <si>
    <t>ESCUELA MUNICIPAL DE LOS MAITENES</t>
  </si>
  <si>
    <t>ESCUELA MUNICIPAL DE RINCON DE YAQUIL</t>
  </si>
  <si>
    <t>COLEGIO SAN GREGORIO</t>
  </si>
  <si>
    <t>ESCUELA MUNICIPAL DE GUINDO ALTO</t>
  </si>
  <si>
    <t>ESCUELA ANGEL ARRIGORRIAGA</t>
  </si>
  <si>
    <t>INSTITUTO REGIONAL FEDERICO ERRAZURIZ</t>
  </si>
  <si>
    <t>LICEO DE LOLOL</t>
  </si>
  <si>
    <t>ESCUELA OCTAVIO MUJICA VALENZUELA</t>
  </si>
  <si>
    <t>ESCUELA MUNICIPAL RINCONADA DE QUIAHUE</t>
  </si>
  <si>
    <t>ESCUELA MUNICIPAL JUANA GONZALEZ</t>
  </si>
  <si>
    <t>ESCUELA MUNICIPAL EDUVIGIS PANTOJA L</t>
  </si>
  <si>
    <t>ESCUELA BASICA HUGO URZUA URZUA</t>
  </si>
  <si>
    <t>ESCUELA BASICA OLGA DE GOMEZ</t>
  </si>
  <si>
    <t>ESCUELA MUNICIPAL DE PUMANQUE</t>
  </si>
  <si>
    <t>ESCUELA MUNICIPAL DE NILAHUE CORNEJO</t>
  </si>
  <si>
    <t>ESCUELA MUNICIPAL DE MATA REDONDA</t>
  </si>
  <si>
    <t>ESCUELA PENABLANCA</t>
  </si>
  <si>
    <t>ESCUELA MUNICIPAL DE RINCON LOS PERALES</t>
  </si>
  <si>
    <t>ESCUELA MUNICIPAL DE PALMILLA DE RETO</t>
  </si>
  <si>
    <t>ESCUELA MARGOT LOYOLA PALACIOS</t>
  </si>
  <si>
    <t>LICEO SAN JOSE DEL CARMEN</t>
  </si>
  <si>
    <t>ESCUELA MUNICIPAL SANTA MATILDE</t>
  </si>
  <si>
    <t>ESCUELA JORGE ERRAZURIZ ECHEÑIQUE</t>
  </si>
  <si>
    <t>ESCUELA REBECA CADIZ VALENZUELA</t>
  </si>
  <si>
    <t>ESCUELA MUNICIPAL VALLE HERMOSO</t>
  </si>
  <si>
    <t>ESCUELA MUNICIPAL LIHUEIMO</t>
  </si>
  <si>
    <t>LICEO BICENTENARIO VICTOR JARA MARTINEZ</t>
  </si>
  <si>
    <t>COLEGIO MANUEL RODRIGUEZ ERDOIZA</t>
  </si>
  <si>
    <t>ESCUELA GUSTAVO RIVERA BUSTOS</t>
  </si>
  <si>
    <t>ESCUELA MUNICIPAL SARA RAVELLO PARRAGUEZ</t>
  </si>
  <si>
    <t>ESCUELA MARTA VALDES ECHEÑIQUE</t>
  </si>
  <si>
    <t>LICEO AGUSTIN ROSS EDWARDS</t>
  </si>
  <si>
    <t>ESCUELA PUEBLO DE VIUDAS</t>
  </si>
  <si>
    <t>ESCUELA MUNICIPAL VILLA SAN PEDRO</t>
  </si>
  <si>
    <t>ESCUELA COGUIL</t>
  </si>
  <si>
    <t>ESCUELA PADRE ALBERTO HURTADO C.</t>
  </si>
  <si>
    <t>ESCUELA LA AGUADA</t>
  </si>
  <si>
    <t>ESCUELA CAHUIL</t>
  </si>
  <si>
    <t>ESCUELA CIRUELOS</t>
  </si>
  <si>
    <t>COLEGIO LIBERTADORES</t>
  </si>
  <si>
    <t>COLEGIO DE LA PRECIOSA SANGRE</t>
  </si>
  <si>
    <t>LICEO MUNICIPAL PABLO NERUDA</t>
  </si>
  <si>
    <t>COLEGIO MUNICIPAL DIVINA GABRIELA</t>
  </si>
  <si>
    <t>ESCUELA FRANCISCO CHAVEZ CIFUENTES</t>
  </si>
  <si>
    <t>ESCUELA MUNICIPAL EL MANZANO</t>
  </si>
  <si>
    <t>ESCUELA BASICA CONFEDERACION HELVETICA</t>
  </si>
  <si>
    <t>ESCUELA MUNICIPAL LA BOCA DE RAPEL</t>
  </si>
  <si>
    <t>ESCUELA MUNICIPAL PADRE ALBERTO HURTADO</t>
  </si>
  <si>
    <t>ESCUELA MUNICIPAL MARIA WILLIAMS</t>
  </si>
  <si>
    <t>LICEO BICENTENARIO EL ROSARIO</t>
  </si>
  <si>
    <t>ESCUELA MUNICIPAL QUELENTARO</t>
  </si>
  <si>
    <t>ESCUELA MUNICIPAL MATANCILLA</t>
  </si>
  <si>
    <t>ESCUELA MUNICIPAL PULIN</t>
  </si>
  <si>
    <t>ESCUELA MUNICIPAL PASO DEL SOLDADO</t>
  </si>
  <si>
    <t>ESCUELA MUNICIPAL MANQUEHUA</t>
  </si>
  <si>
    <t>ESCUELA PROF. MONICA SILVA GOMEZ</t>
  </si>
  <si>
    <t>ESCUELA MUNICIPAL GUADALAO</t>
  </si>
  <si>
    <t>ESCUELA MUNICIPAL LA AGUADA</t>
  </si>
  <si>
    <t>LICEO MUNICIPAL INSTITUTO CARDENAL CARO</t>
  </si>
  <si>
    <t>MARCHIHUE</t>
  </si>
  <si>
    <t>ESCUELA MUNICIPAL LA QUEBRADA</t>
  </si>
  <si>
    <t>ESCUELA MUNICIPAL EL SAUCE</t>
  </si>
  <si>
    <t>ESCUELA RENÉ CARVAJAL MADARIAGA</t>
  </si>
  <si>
    <t>ESCUELA TRINIDAD</t>
  </si>
  <si>
    <t>ESCUELA MUNICIPAL LO MARCHANT</t>
  </si>
  <si>
    <t>ESCUELA MUNICIPAL NOBELES DE CHILE</t>
  </si>
  <si>
    <t>ESCUELA MUNICIPAL PAILIMO</t>
  </si>
  <si>
    <t>ESCUELA MUNICIPAL SAN MIGUEL VILUCO</t>
  </si>
  <si>
    <t>ESCUELA UNION DE MUJERES AMERICANAS</t>
  </si>
  <si>
    <t>ESC.BASICA MERCEDES URZUA DIAZ</t>
  </si>
  <si>
    <t>ESCUELA MUNICIPAL SAN PEDRO DE ALCANTARA</t>
  </si>
  <si>
    <t>ESCUELA MUNICIPAL ALBERTINA VALENZUELA</t>
  </si>
  <si>
    <t>ESCUELA LUIS ARTEMON PEREZ A.</t>
  </si>
  <si>
    <t>ESCUELA SANTA ANA DE LA POBLACION</t>
  </si>
  <si>
    <t>ESCUELA LOS COPIHUES DEL CALVARIO</t>
  </si>
  <si>
    <t>ESCUELA MUNICIPAL LOS BRIONES</t>
  </si>
  <si>
    <t>ESCUELA MUNICIPAL EL CARDAL</t>
  </si>
  <si>
    <t>ESCUELA MUNICIPAL LO VALDIVIA</t>
  </si>
  <si>
    <t>ESCUELA MUNICIPAL ESMERALDA</t>
  </si>
  <si>
    <t>ESCUELA LAS CARMELITAS</t>
  </si>
  <si>
    <t>CENTRO EDUCATIVO INTEGRAL DE CURICO (CEIC)</t>
  </si>
  <si>
    <t>ESC.CAPLLAN JOSE LUIS LOPEZ CARRASCO</t>
  </si>
  <si>
    <t>LICEO FERNANDO LAZCANO</t>
  </si>
  <si>
    <t>COLEGIO DEPORTIVO LUIS CRUZ MARTINEZ</t>
  </si>
  <si>
    <t>COLEGIO ALESSANDRI</t>
  </si>
  <si>
    <t>ESCUELA PRESIDENTE J.M.BALMACEDA</t>
  </si>
  <si>
    <t>ESCUELA PALESTINA</t>
  </si>
  <si>
    <t>COLEGIO POLIVALENTE JAPÓN</t>
  </si>
  <si>
    <t>ESCUELA REPUBLICA DE BRASIL</t>
  </si>
  <si>
    <t>ESCUELA ERNESTO CASTRO ARELLANO</t>
  </si>
  <si>
    <t>COLEGIO URUGUAY</t>
  </si>
  <si>
    <t>ESCUELA CATALUNA</t>
  </si>
  <si>
    <t>COLEGIO DE ARTE Y CULTURA SAN ANTONIO</t>
  </si>
  <si>
    <t>COLEGIO LOS CONQUISTADORES</t>
  </si>
  <si>
    <t>ESCUELA MARIA INES RODRIGUEZ</t>
  </si>
  <si>
    <t>CENTRO INTEGRADO DE EDUCACION DE ADULTOS DE CURICO</t>
  </si>
  <si>
    <t>ESCUELA REPUBLICA ESTADOS UNIDOS</t>
  </si>
  <si>
    <t>CENTRO EDUCATIVO POTRERO GRANDE</t>
  </si>
  <si>
    <t>ESCUELA MARIA OLGA FIGUEROA LEYTON</t>
  </si>
  <si>
    <t>ESCUELA DIEGO PORTALES P.</t>
  </si>
  <si>
    <t>COLEGIO MULTICULTURAL RAYEN MAPU</t>
  </si>
  <si>
    <t>ESCUELA EL MAITENAL</t>
  </si>
  <si>
    <t>ESCUELA LA OBRA</t>
  </si>
  <si>
    <t>ESCUELA EL PORVENIR</t>
  </si>
  <si>
    <t>ESCUELA ISLA DE MARCHANT</t>
  </si>
  <si>
    <t>ESCUELA RAMON FREIRE</t>
  </si>
  <si>
    <t>ESCUELA VICTOR VERGARA CAMPOS</t>
  </si>
  <si>
    <t>ESCUELA LOS CRISTALES</t>
  </si>
  <si>
    <t>ESCUELA JOSE D. MORALES DIAZ</t>
  </si>
  <si>
    <t>ESCUELA MONTE OSCURO</t>
  </si>
  <si>
    <t>ESCUELA HOLANDA</t>
  </si>
  <si>
    <t>COLEGIO SAN RAMON NONATO</t>
  </si>
  <si>
    <t>C.EDUC.MONS.MANUEL LARRAIN ERRAZURIZ.</t>
  </si>
  <si>
    <t>INSTITUTO SAN MARTIN</t>
  </si>
  <si>
    <t>COLEGIO SANTO TOMAS DE CURICO</t>
  </si>
  <si>
    <t>ALIANZA FRANCESA JEAN MERMOZ</t>
  </si>
  <si>
    <t>COLEGIO VICHUQUEN</t>
  </si>
  <si>
    <t>INSTITUTO POLITECNICO BICENTENARIO JUAN TERRIER DAILLY</t>
  </si>
  <si>
    <t>LICEO TENO</t>
  </si>
  <si>
    <t>ESCUELA TENO</t>
  </si>
  <si>
    <t>ESCUELA COMALLE</t>
  </si>
  <si>
    <t>ESCUELA HACIENDA TENO</t>
  </si>
  <si>
    <t>ESCUELA LA PURISIMA</t>
  </si>
  <si>
    <t>ESCUELA MORZA</t>
  </si>
  <si>
    <t>ESCUELA MONTERILLA</t>
  </si>
  <si>
    <t>ESCUELA SUSANA MONTES VELASCO</t>
  </si>
  <si>
    <t>ESCUELA LAS ARBOLEDAS</t>
  </si>
  <si>
    <t>ESC. MANUEL RODRIGUEZ ERDOIZA</t>
  </si>
  <si>
    <t>ESCUELA ALBORADA VENTANA DEL BAJO</t>
  </si>
  <si>
    <t>ESCUELA HUEMUL</t>
  </si>
  <si>
    <t>ESCUELA LAS LIRAS</t>
  </si>
  <si>
    <t>ESCUELA EL CULENAR</t>
  </si>
  <si>
    <t>ESCUELA PDTE CARLOS IBANEZ DEL CAMPO</t>
  </si>
  <si>
    <t>ESCUELA SAN CRISTOBAL</t>
  </si>
  <si>
    <t>ESCUELA TENIENTE CRUZ</t>
  </si>
  <si>
    <t>ESCUELA LOS ALISOS</t>
  </si>
  <si>
    <t>ESCUELA BASICA SAN SEBASTIAN</t>
  </si>
  <si>
    <t>ESCUELA ARTURO ALESSANDRI PALMA</t>
  </si>
  <si>
    <t>ESCUELA AMERICA LATINA</t>
  </si>
  <si>
    <t>ESCUELA TRES ESQUINAS</t>
  </si>
  <si>
    <t>ESCUELA GUAICO CENTRO</t>
  </si>
  <si>
    <t>ESCUELA BASICA LUIS ESCOBAR LARA</t>
  </si>
  <si>
    <t>ESCUELA CARLOS LAZCANO ALFONSO</t>
  </si>
  <si>
    <t>ESCUELA GERARDO RODRIGUEZ ORTUZAR</t>
  </si>
  <si>
    <t>ESCUELA BASICA GISLLEN E. BERNUCCI GIUSTACORI</t>
  </si>
  <si>
    <t>LICEO POLIVALENTE DE MOLINA</t>
  </si>
  <si>
    <t>LICEO JUAN AGUSTIN MORALES GONZALEZ</t>
  </si>
  <si>
    <t>ESCUELA SUPERIOR DE MOLINA</t>
  </si>
  <si>
    <t>LUIS MALDONADO BOGGIANO</t>
  </si>
  <si>
    <t>ESCUELA EL PROGRESO</t>
  </si>
  <si>
    <t>ESC.INTERN.LAS PALMAS TRES ESQUINAS</t>
  </si>
  <si>
    <t>ESCUELA SAN PEDRO DE MOLINA</t>
  </si>
  <si>
    <t>ESCUELA BUENA PAZ</t>
  </si>
  <si>
    <t>ESCUELA CASA BLANCA</t>
  </si>
  <si>
    <t>ESCUELA QUECHEREGUAS DE PICHINGAL</t>
  </si>
  <si>
    <t>ESCUELA JULIA CATAN DABIKE</t>
  </si>
  <si>
    <t>ESCUELA BUENA FE</t>
  </si>
  <si>
    <t>ESCUELA SAN JORGE DE ROMERAL</t>
  </si>
  <si>
    <t>ESCUELA EL RADAL</t>
  </si>
  <si>
    <t>ESCUELA LA PALMILLA</t>
  </si>
  <si>
    <t>ESCUELA BAJO LOS ROMEROS</t>
  </si>
  <si>
    <t>ESCUELA EL CERRILLO</t>
  </si>
  <si>
    <t>ESCUELA ALBERTO GIRARDI FONTANA</t>
  </si>
  <si>
    <t>ESCUELA PARTICULAR NTRA.SRA.DEL TRANSITO</t>
  </si>
  <si>
    <t>COLEGIO ADVENTISTA DE MOLINA</t>
  </si>
  <si>
    <t>ESCUELA AGRICOLA SUPERIOR DE MOLINA</t>
  </si>
  <si>
    <t>ESCUELA VILLA PRAT</t>
  </si>
  <si>
    <t>ESC.DE EDUC.GRAL. BASICA MONSENOR ENRIQUE COR</t>
  </si>
  <si>
    <t>ESCUELA SANTA ROSA</t>
  </si>
  <si>
    <t>ESCUELA LA ISLA</t>
  </si>
  <si>
    <t>ESCUELA LO VALDIVIA</t>
  </si>
  <si>
    <t>ESCUELA JOSE CANEPA VACCAREZZA</t>
  </si>
  <si>
    <t>ESCUELA EL DURAZNO</t>
  </si>
  <si>
    <t>ESCUELA SANTA EMILIA</t>
  </si>
  <si>
    <t>ESCUELA EUGENIO TAGLE VALDES</t>
  </si>
  <si>
    <t>ESCUELA LA HIGUERILLA</t>
  </si>
  <si>
    <t>ESCUELA SANTA MARIA</t>
  </si>
  <si>
    <t>VICHUQUEN</t>
  </si>
  <si>
    <t>LICEO BICENTENARIO HUALAÑE</t>
  </si>
  <si>
    <t>HUALANE</t>
  </si>
  <si>
    <t>ESCUELA LA HUERTA DE MATAQUITO</t>
  </si>
  <si>
    <t>ESCUELA CARLOS CORREA NUNEZ</t>
  </si>
  <si>
    <t>ESCUELA ORILLA DE NAVARRO</t>
  </si>
  <si>
    <t>ESCUELA EDUARDO NUNEZ FUENZALIDA</t>
  </si>
  <si>
    <t>ESCUELA JOSE SANTOS ALIAGA ROJAS</t>
  </si>
  <si>
    <t>ESCUELA DE BARBA RUBIA</t>
  </si>
  <si>
    <t>ESCUELA CAONE</t>
  </si>
  <si>
    <t>ESCUELA AMELIA VIAL DE CONCHA</t>
  </si>
  <si>
    <t>ESCUELA PARTICULAR LOS COIPOS</t>
  </si>
  <si>
    <t>LICEO BICENTENARIO AUGUSTO SANTELICES VALENZUELA</t>
  </si>
  <si>
    <t>LICANTEN</t>
  </si>
  <si>
    <t>ESCUELA LOS COPIHUES</t>
  </si>
  <si>
    <t>COLEGIO DR. MANUEL AVILES INOSTROZA</t>
  </si>
  <si>
    <t>ESCUELA PLAYA LINDA DE LIPIMAVIDA</t>
  </si>
  <si>
    <t>LICEO TECNICO PROFESIONAL ALEJANDRO ROJAS SIERRA</t>
  </si>
  <si>
    <t>LICEO NUEVO HORIZONTE</t>
  </si>
  <si>
    <t>ESCUELA ENTRE AGUAS DE LLICO</t>
  </si>
  <si>
    <t>ESCUELA LAGO VICHUQUEN</t>
  </si>
  <si>
    <t>ESCUELA EMA CORNEJO DE CARDOEN</t>
  </si>
  <si>
    <t>ESCUELA RAUCO</t>
  </si>
  <si>
    <t>ESCUELA LOS ALMENDROS</t>
  </si>
  <si>
    <t>ESCUELA LUIS LEYTON RUBIO</t>
  </si>
  <si>
    <t>ESCUELA LA ALBORADA</t>
  </si>
  <si>
    <t>ESCUELA EL PLUMERO</t>
  </si>
  <si>
    <t>ESCUELA EL PARRON</t>
  </si>
  <si>
    <t>LICEO DE CULTURA Y DIFUSION ARTISTICA</t>
  </si>
  <si>
    <t>ESCUELA INÉS SYLVESTER DE ARTOZÓN</t>
  </si>
  <si>
    <t>ESCUELA ESPECIAL ESPANA</t>
  </si>
  <si>
    <t>ESCUELA CENTRO DE CAPACITACION LABORAL</t>
  </si>
  <si>
    <t>LICEO TECNICO AMELIA COURBIS</t>
  </si>
  <si>
    <t>LICEO MARTA DONOSO ESPEJO</t>
  </si>
  <si>
    <t>LICEO INDUSTRIAL SUPERIOR</t>
  </si>
  <si>
    <t>INST.SUP.DE COMERCIO ENRIQUE MALDONADO S</t>
  </si>
  <si>
    <t>LICEO BICENTENARIO DIEGO PORTALES</t>
  </si>
  <si>
    <t>LICEO CARLOS CONDELL</t>
  </si>
  <si>
    <t>ESCUELA HERMANO GUIDO GOOSSENS</t>
  </si>
  <si>
    <t>ESCUELA JUAN LUIS SANFUENTES</t>
  </si>
  <si>
    <t>LICEO HECTOR PEREZ BIOTT</t>
  </si>
  <si>
    <t>ESCUELA JOSE M. BALMACEDA Y FERNANDEZ</t>
  </si>
  <si>
    <t>ESCUELA PROSPERIDAD</t>
  </si>
  <si>
    <t>ESCUELA CARLOS SPANO</t>
  </si>
  <si>
    <t>ESCUELA LAS ARAUCARIAS</t>
  </si>
  <si>
    <t>ESCUELA CARLOS SALINAS LAGOS</t>
  </si>
  <si>
    <t>ESCUELA EL EDEN</t>
  </si>
  <si>
    <t>ESCUELA LA FLORIDA</t>
  </si>
  <si>
    <t>ESCUELA VILLA LA PAZ</t>
  </si>
  <si>
    <t>ESCUELA FELIPE CUBILLOS BRILLA EL SOL</t>
  </si>
  <si>
    <t>ESCUELA UNO SAN AGUSTIN</t>
  </si>
  <si>
    <t>LORENZO VAROLI GHERARDI</t>
  </si>
  <si>
    <t>LICEO TECNICO PROFESIONAL AULAS DE ESPERANZA DE TALCA</t>
  </si>
  <si>
    <t>ESCUELA LAS AMERICAS</t>
  </si>
  <si>
    <t>ESCUELA COOPERATIVA LIRCAY MANUEL YAÑEZ OLAVE</t>
  </si>
  <si>
    <t>ESCUELA COSTANERA</t>
  </si>
  <si>
    <t>ESCUELA ANTUPEHUEN</t>
  </si>
  <si>
    <t>ESCUELA ESPERANZA</t>
  </si>
  <si>
    <t>LICEO ABATE MOLINA</t>
  </si>
  <si>
    <t>ESCUELA HUILQUILEMU</t>
  </si>
  <si>
    <t>ESCUELA VINA PURISIMA</t>
  </si>
  <si>
    <t>ESCUELA SAN MIGUEL</t>
  </si>
  <si>
    <t>ESCUELA SANTA MARTA</t>
  </si>
  <si>
    <t>ESCUELA PANGUILEMO</t>
  </si>
  <si>
    <t>ESCUELA BASICA PUERTAS NEGRAS</t>
  </si>
  <si>
    <t>ESCUELA EL ORIENTE</t>
  </si>
  <si>
    <t>ESCUELA CENTINELA</t>
  </si>
  <si>
    <t>ESCUELA PARTICULAR AMOR DE DIOS</t>
  </si>
  <si>
    <t>COLEGIO MONSENOR MANUEL LARRAIN</t>
  </si>
  <si>
    <t>COLEGIO INTEGRADO SAN PIO X SECTOR PTE.</t>
  </si>
  <si>
    <t>COLEGIO MARIA RAQUEL</t>
  </si>
  <si>
    <t>ESCUELA ESPECIAL EVANGEL.PRESBITERIANA</t>
  </si>
  <si>
    <t>INSTITUTO ANDRES BELLO</t>
  </si>
  <si>
    <t>COLEGIO CAMILO HENRIQUEZ</t>
  </si>
  <si>
    <t>COLEGIO PIAGET</t>
  </si>
  <si>
    <t>LICEO SANTA TERESITA</t>
  </si>
  <si>
    <t>CENTRO EDUCATIVO SALESIANOS TALCA</t>
  </si>
  <si>
    <t>COLEGIO ARTISTICO DEL MAULE</t>
  </si>
  <si>
    <t>COLEGIO SAN FRANCISCO DE ASIS</t>
  </si>
  <si>
    <t>COLEGIO DE LA SALLE</t>
  </si>
  <si>
    <t>COLEGIO JUAN IGNACIO MOLINA</t>
  </si>
  <si>
    <t>COLEGIO PARTICULAR MONTESSORI</t>
  </si>
  <si>
    <t>LICEO DE PELARCO</t>
  </si>
  <si>
    <t>ESCUELA HERNAN CIUDAD INOSTROZA</t>
  </si>
  <si>
    <t>ESCUELA ALTO PANGUE</t>
  </si>
  <si>
    <t>ESCUELA PABLO CORREA MONTT</t>
  </si>
  <si>
    <t>ESCUELA FLAVIO PAVEZ GONZALEZ</t>
  </si>
  <si>
    <t>ESCUELA DANTE RONCAGLIOLO BAVESTRELLO</t>
  </si>
  <si>
    <t>ESCUELA PANGUE ARRIBA</t>
  </si>
  <si>
    <t>ESCUELA PANGUE ABAJO</t>
  </si>
  <si>
    <t>ESCUELA EL MILAGRO</t>
  </si>
  <si>
    <t>ESCUELA WILIBALDO NUNEZ</t>
  </si>
  <si>
    <t>ESCUELA LIHUENO</t>
  </si>
  <si>
    <t>ESCUELA PARTICULAR SAN SEBASTIAN</t>
  </si>
  <si>
    <t>LICEO BICENTENARIO AGROINDUSTRIAL RIO CLARO</t>
  </si>
  <si>
    <t>RIO CLARO</t>
  </si>
  <si>
    <t>ESCUELA BASICA JUAN LUIS SANFUENTES ANDONAEGUI</t>
  </si>
  <si>
    <t>ESCUELA EL BOLSICO</t>
  </si>
  <si>
    <t>ESCUELA PORVENIR</t>
  </si>
  <si>
    <t>ESCUELA LA CHISPA</t>
  </si>
  <si>
    <t>ESCUELA ODESSA</t>
  </si>
  <si>
    <t>ESCUELA EL GUINDO</t>
  </si>
  <si>
    <t>ESCUELA SANTA HERMINIA</t>
  </si>
  <si>
    <t>ESCUELA CASAS VIEJAS</t>
  </si>
  <si>
    <t>ESCUELA PASO ANCHO</t>
  </si>
  <si>
    <t>ESCUELA MAITENES</t>
  </si>
  <si>
    <t>LICEO SAN CLEMENTE ENTRE RIOS</t>
  </si>
  <si>
    <t>ESCUELA SAN CLEMENTE</t>
  </si>
  <si>
    <t>ESCUELA AURORA</t>
  </si>
  <si>
    <t>ESCUELA DEIDAMIA PAREDES BELLO</t>
  </si>
  <si>
    <t>ESCUELA RAMADILLAS</t>
  </si>
  <si>
    <t>ESCUELA PUNTA DE DIAMANTE</t>
  </si>
  <si>
    <t>ESCUELA PEUMO NEGRO</t>
  </si>
  <si>
    <t>ESCUELA CORRALONES</t>
  </si>
  <si>
    <t>ESCUELA ENRIQUE CORREA GUZMAN</t>
  </si>
  <si>
    <t>ESCUELA LEOPOLDO GUARDA GEYNTES</t>
  </si>
  <si>
    <t>ESCUELA BELLA UNION</t>
  </si>
  <si>
    <t>ESCUELA QUERI</t>
  </si>
  <si>
    <t>ESCUELA CHEQUEN DE LA PENA</t>
  </si>
  <si>
    <t>ESCUELA BAJO LIRCAY</t>
  </si>
  <si>
    <t>ESCUELA BRAMADERO</t>
  </si>
  <si>
    <t>ESCUELA COREL</t>
  </si>
  <si>
    <t>ESCUELA ELENA BURGOS MOREIRA</t>
  </si>
  <si>
    <t>ESCUELA BAJO PERQUIN</t>
  </si>
  <si>
    <t>ESCUELA SAN DIEGO</t>
  </si>
  <si>
    <t>ESCUELA LOS ROBLES DE VILCHES CENTRO</t>
  </si>
  <si>
    <t>ESCUELA PASO NEVADO</t>
  </si>
  <si>
    <t>ESCUELA LOS MONTES</t>
  </si>
  <si>
    <t>ESCUELA VILCHES ALTO</t>
  </si>
  <si>
    <t>ESCUELA EL COLORADO</t>
  </si>
  <si>
    <t>ESCUELA CARRETONES</t>
  </si>
  <si>
    <t>ESCUELA LA PLACETA</t>
  </si>
  <si>
    <t>ESCUELA FLOR DEL LLANO</t>
  </si>
  <si>
    <t>ESCUELA SANTA ELENA</t>
  </si>
  <si>
    <t>COLEGIO PAULA MONTAL</t>
  </si>
  <si>
    <t>COMPLEJO EDUCACIONAL MAULE</t>
  </si>
  <si>
    <t>ESCUELA VILLA CULENAR</t>
  </si>
  <si>
    <t>ESCUELA CALLEJONES</t>
  </si>
  <si>
    <t>ESCUELA COLIN</t>
  </si>
  <si>
    <t>ESCUELA CHACARILLA</t>
  </si>
  <si>
    <t>ESCUELA RURAL DUAO</t>
  </si>
  <si>
    <t>ESCUELA RURAL NUMPAY</t>
  </si>
  <si>
    <t>ESCUELA QUINIPEUMO</t>
  </si>
  <si>
    <t>ESCUELA EL FUERTE</t>
  </si>
  <si>
    <t>ESCUELA EL CANELO</t>
  </si>
  <si>
    <t>ESCUELA SANTA ROSA DE LAVADEROS</t>
  </si>
  <si>
    <t>ESCUELA LINARES DE PERALES</t>
  </si>
  <si>
    <t>ESCUELA VILLA COBIN</t>
  </si>
  <si>
    <t>LICEO TECNICO AGRICOLA MARIA AUXILIADORA</t>
  </si>
  <si>
    <t>ESCUELA AGRICOLA SAN JOSE DE DUAO</t>
  </si>
  <si>
    <t>LICEO SAN IGNACIO</t>
  </si>
  <si>
    <t>ESCUELA PEDRO ANTONIO TEJOS TEJOS</t>
  </si>
  <si>
    <t>ESCUELA MARIA OLGA VEGA VEGA</t>
  </si>
  <si>
    <t>COMPLEJO EDUCACIONAL PENCAHUE</t>
  </si>
  <si>
    <t>ESCUELA PADRE LUIS OLIVA NAVARRETE</t>
  </si>
  <si>
    <t>ESCUELA CORINTO</t>
  </si>
  <si>
    <t>ESCUELA SANTA LAURA DE LO FIGUEROA</t>
  </si>
  <si>
    <t>ESCUELA LA ESPERANZA DEL FUTURO</t>
  </si>
  <si>
    <t>ESCUELA LA PATAGUA</t>
  </si>
  <si>
    <t>ESCUELA RIVERA DEL MAULE</t>
  </si>
  <si>
    <t>INSTITUTO POLITECNICO SUPERIOR EGIDIO ROZ</t>
  </si>
  <si>
    <t>CONSTITUCION</t>
  </si>
  <si>
    <t>LICEO CONSTITUCION</t>
  </si>
  <si>
    <t>ESCUELA ENRIQUE DONN MULLER</t>
  </si>
  <si>
    <t>ESCUELA SUPERIOR NUEVA BILBAO</t>
  </si>
  <si>
    <t>ESCUELA CERRO ALTO JOSE OPAZO DIAZ</t>
  </si>
  <si>
    <t>CENTRO EDUCACIONAL CONSTITUCION</t>
  </si>
  <si>
    <t>LICEO BICENTENARIO DE EXCELENCIA TECNICO PROFESIONAL PUTÚ</t>
  </si>
  <si>
    <t>LICEO RURAL ENRIQUE MAC IVER</t>
  </si>
  <si>
    <t>ESCUELA LAS CORRIENTES</t>
  </si>
  <si>
    <t>ESCUELA JUNQUILLAR</t>
  </si>
  <si>
    <t>ESCUELA MARIA INES MAROMILLAS</t>
  </si>
  <si>
    <t>ESCUELA BARRANQUILLAS</t>
  </si>
  <si>
    <t>ESCUELA COSTA BLANCA</t>
  </si>
  <si>
    <t>ESCUELA MIGUEL FAUNDEZ MORALES</t>
  </si>
  <si>
    <t>ESCUELA CARRIZALILLO</t>
  </si>
  <si>
    <t>ESCUELA TERESA CONSUELO</t>
  </si>
  <si>
    <t>ESCUELA RURAL QUEBRADA VERDE</t>
  </si>
  <si>
    <t>ESCUELA SANTA AURORA DE CARRIZAL</t>
  </si>
  <si>
    <t>ESCUELA LEONTINA LETELIER LETELIER</t>
  </si>
  <si>
    <t>ESCUELA EDUARDO MACHADO CORSI</t>
  </si>
  <si>
    <t>ESCUELA PARTICULAR SANTA ROSA</t>
  </si>
  <si>
    <t>COLEGIO SAN ALBERTO HURTADO</t>
  </si>
  <si>
    <t>COLEGIO SANTIAGO ONEDERRA</t>
  </si>
  <si>
    <t>COLEGIO CONSTITUCION</t>
  </si>
  <si>
    <t>LICEO LUIS EDMUNDO CORREA ROJAS</t>
  </si>
  <si>
    <t>ESCUELA FRAY PEDRO ARMENGOL VALENZUELA</t>
  </si>
  <si>
    <t>ESCUELA PEDRO ANTONIO GONZALEZ</t>
  </si>
  <si>
    <t>ESCUELA LAS MERCEDES</t>
  </si>
  <si>
    <t>ESCUELA ELENA ARMIJO MORALES</t>
  </si>
  <si>
    <t>ESCUELA ANA LUISA ESPINA RIVERO</t>
  </si>
  <si>
    <t>ESCUELA LA TRICHERA</t>
  </si>
  <si>
    <t>ESCUELA EL SANTO DE TABUNCO</t>
  </si>
  <si>
    <t>ESCUELA CAPILLA DE RAPILERMO</t>
  </si>
  <si>
    <t>ESCUELA JUAN JESUS GONZALEZ AVENDAÑO</t>
  </si>
  <si>
    <t>ESCUELA LA ORILLA</t>
  </si>
  <si>
    <t>ESCUELA DOCAMAVIDA</t>
  </si>
  <si>
    <t>ESCUELA CARMEN ROSA MARTINEZ BAEZA</t>
  </si>
  <si>
    <t>ESCUELA DOMULGO</t>
  </si>
  <si>
    <t>ESCUELA HORNILLOS</t>
  </si>
  <si>
    <t>ESCUELA MANANTIALES</t>
  </si>
  <si>
    <t>ESCUELA JOSE LUIS RICHARDS GONZALEZ</t>
  </si>
  <si>
    <t>ESCUELA JOSE MIGUEL CARRERA</t>
  </si>
  <si>
    <t>ESCUELA MAURICIO LETELIER LETELIER</t>
  </si>
  <si>
    <t>ESCUELA QUEBRADA DE LOS GUINDOS</t>
  </si>
  <si>
    <t>ESCUELA MARINA ROJAS SANDOVAL</t>
  </si>
  <si>
    <t>ESCUELA GASPAR HERRERA HERRERA</t>
  </si>
  <si>
    <t>ESCUELA ALAMEDA LINARES</t>
  </si>
  <si>
    <t>ESCUELA ESPECIAL LAS VIOLETAS</t>
  </si>
  <si>
    <t>LICEO VALENTIN LETELIER</t>
  </si>
  <si>
    <t>INSTITUTO COMERCIAL</t>
  </si>
  <si>
    <t>ESCUELA UNO ISABEL RIQUELME</t>
  </si>
  <si>
    <t>ESCUELA PRESIDENTE CARLOS IBANEZ DEL C.</t>
  </si>
  <si>
    <t>COLEGIO MARGOT LOYOLA PALACIOS</t>
  </si>
  <si>
    <t>LICEO TECNICO PROFESIONAL DIEGO PORTALES</t>
  </si>
  <si>
    <t>JUAN MARTINEZ DE ROZAS</t>
  </si>
  <si>
    <t>ESCUELA SANTA BARBARA</t>
  </si>
  <si>
    <t>ESCUELA RAMON BELMAR SALDIAS</t>
  </si>
  <si>
    <t>ESCUELA ALEJANDRO GIDI</t>
  </si>
  <si>
    <t>ESCUELA BASICA ESPANA</t>
  </si>
  <si>
    <t>ESCUELA LOS LEONES</t>
  </si>
  <si>
    <t>ESCUELA SAN VICTOR ALAMOS</t>
  </si>
  <si>
    <t>ESCUELA LAS TOSCAS</t>
  </si>
  <si>
    <t>ESCUELA GRACIELA LETELIER</t>
  </si>
  <si>
    <t>ESCUELA SALOMON SALMAN DABUD</t>
  </si>
  <si>
    <t>ESCUELA LAS HORNILLAS</t>
  </si>
  <si>
    <t>JANUARIO ESPINOSA</t>
  </si>
  <si>
    <t>ESCUELA LOS HUALLES</t>
  </si>
  <si>
    <t>ESCUELA CHUPALLAR</t>
  </si>
  <si>
    <t>ESCUELA MATIAS COUSINO</t>
  </si>
  <si>
    <t>ESCUELA JORGE HERRERA GUZMAN</t>
  </si>
  <si>
    <t>ESCUELA EL CULMEN</t>
  </si>
  <si>
    <t>ESCUELA LLANKANAO MANUEL FRANCISCO MEZA SECO</t>
  </si>
  <si>
    <t>ESCUELA BELLAVISTA</t>
  </si>
  <si>
    <t>ESCUELA LOS MOGOTES</t>
  </si>
  <si>
    <t>ESCUELA CAMILO HENRIQUEZ</t>
  </si>
  <si>
    <t>ESCUELA DE ROBLERIA</t>
  </si>
  <si>
    <t>ESCUELA BASICA ALCALDE HECTOR PINOCHET C</t>
  </si>
  <si>
    <t>ESCUELA PARTICULAR GABRIELA MISTRAL</t>
  </si>
  <si>
    <t>COLEGIO PARTICULAR MANUEL BULNES</t>
  </si>
  <si>
    <t>ESC.AGRIC.PART.SALESIANA DON BOSCO</t>
  </si>
  <si>
    <t>ESCUELA PARTICULAR PROSPERO VILLAR BRAVO</t>
  </si>
  <si>
    <t>LICEO NUESTRA SEÑORA DEL ROSARIO</t>
  </si>
  <si>
    <t>INSTITUTO LINARES</t>
  </si>
  <si>
    <t>COLEGIO AMELIA TRONCOSO</t>
  </si>
  <si>
    <t>COLEGIO SAN MIGUEL ARCANGEL</t>
  </si>
  <si>
    <t>INSTITUTO POLITECNICO IRENEO BADILLA FUENTES</t>
  </si>
  <si>
    <t>COLEGIO CONCEPCION LINARES</t>
  </si>
  <si>
    <t>COLEGIO EVANGELICO ADONAY</t>
  </si>
  <si>
    <t>ESCUELA LUCILA GODOY</t>
  </si>
  <si>
    <t>LICEO JUAN DE DIOS PUGA</t>
  </si>
  <si>
    <t>ESCUELA MAITENCILLO</t>
  </si>
  <si>
    <t>ESCUELA SILVANO FERNANDEZ</t>
  </si>
  <si>
    <t>ESCUELA SANTA ANA DE QUERI</t>
  </si>
  <si>
    <t>LICEO JUAN GOMEZ MILLAS</t>
  </si>
  <si>
    <t>ESCUELA JORGE SALGADO PICA</t>
  </si>
  <si>
    <t>ESCUELA ALFREDO NOGUERA PRIETO</t>
  </si>
  <si>
    <t>ESCUELA BERNARDO OHIGGINS</t>
  </si>
  <si>
    <t>ESCUELA COIRONAL</t>
  </si>
  <si>
    <t>ESCUELA LUIS AMBROSIO CONCHA</t>
  </si>
  <si>
    <t>ESCUELA PARTICULAR ARTURO PRAT</t>
  </si>
  <si>
    <t>LICEO BICENTENARIO AGRÍCOLA MARTA MARTÍNEZ CRUZ</t>
  </si>
  <si>
    <t>LICEO CAPITAN IGNACIO CARRERA PINTO</t>
  </si>
  <si>
    <t>COLBUN</t>
  </si>
  <si>
    <t>ESCUELA MAULE SUR OLGA PINTO GARCIA</t>
  </si>
  <si>
    <t>ESCUELA LA FLORESTA</t>
  </si>
  <si>
    <t>ESCUELA ANDRES BELLO</t>
  </si>
  <si>
    <t>ESCUELA CARLOS DEL CAMPO RIVERA</t>
  </si>
  <si>
    <t>ESCUELA MONSENOR MANUEL LARRAIN E.</t>
  </si>
  <si>
    <t>ESCUELA PANIMAVIDA</t>
  </si>
  <si>
    <t>ESCUELA RARI</t>
  </si>
  <si>
    <t>ESCUELA AMALIA AMSTRONG DE TORRES</t>
  </si>
  <si>
    <t>ESCUELA KURT MOLLER BOCHERENS</t>
  </si>
  <si>
    <t>ESCUELA LA GUARDIA</t>
  </si>
  <si>
    <t>ESCUELA LOMAS DE PUTAGAN</t>
  </si>
  <si>
    <t>ESCUELA PARTICULAR MARTA BRUNET</t>
  </si>
  <si>
    <t>LICEO ARTURO ALESSANDRI PALMA</t>
  </si>
  <si>
    <t>LONGAVI</t>
  </si>
  <si>
    <t>ESCUELA JUAN DE LA CRUZ DOMINGUEZ G.</t>
  </si>
  <si>
    <t>ESCUELA ANSELMO DEL CARMEN TAPIA LOYOLA</t>
  </si>
  <si>
    <t>ESCUELA ROBERTO OPAZO GALVEZ</t>
  </si>
  <si>
    <t>ESCUELA ONOFRE VASQUEZ NORAMBUENA</t>
  </si>
  <si>
    <t>LICEO LAURA URRUTIA BENAVENTE</t>
  </si>
  <si>
    <t>ESCUELA FRANCISCO URRUTIA URRUTIA</t>
  </si>
  <si>
    <t>ESCUELA GABRIEL BENAVENTE BENAVENTE</t>
  </si>
  <si>
    <t>ESCUELA LUIS PEREIRA INIGUEZ</t>
  </si>
  <si>
    <t>ESCUELA MARIA AMBROSIA TAPIA MENDEZ</t>
  </si>
  <si>
    <t>ESCUELA CARLOS MONTERO JARAMILLO</t>
  </si>
  <si>
    <t>ESCUELA DOMINGA CUELLAR IBANEZ</t>
  </si>
  <si>
    <t>ESCUELA JUAN SEGUNDO MUNOZ BRIONES</t>
  </si>
  <si>
    <t>ESCUELA ROBERTO MUNOZ VALDES</t>
  </si>
  <si>
    <t>ESCUELA PAULA JARAQUEMADA</t>
  </si>
  <si>
    <t>ESCUELA EL CARMEN</t>
  </si>
  <si>
    <t>ESCUELA CARLOS CONDELL</t>
  </si>
  <si>
    <t>ESCUELA MANUEL ROZAS ARISTIA</t>
  </si>
  <si>
    <t>ESCUELA SOFIA VASQUEZ REBOLLEDO</t>
  </si>
  <si>
    <t>ESCUELA ANGEL CRUCHAGA SANTA MARIA</t>
  </si>
  <si>
    <t>ESCUELA PEDRO ALESSANDRI VARGAS</t>
  </si>
  <si>
    <t>ESCUELA SANTIAGO BUERAS AVARIA</t>
  </si>
  <si>
    <t>ESCUELA RAMBERTO CARRERA MARTINEZ</t>
  </si>
  <si>
    <t>LICEO FEDERICO HEISE MARTI</t>
  </si>
  <si>
    <t>ESCUELA SANTIAGO URRUTIA BENAVENTE</t>
  </si>
  <si>
    <t>ESCUELA LUIS ARMANDO GOMEZ MUNOZ</t>
  </si>
  <si>
    <t>ESCUELA ARRAU MENDEZ</t>
  </si>
  <si>
    <t>ESCUELA NIDER ORREGO QUEVEDO</t>
  </si>
  <si>
    <t>ESCUELA JUANITA ZUNIGA FUENTES</t>
  </si>
  <si>
    <t>ESCUELA JOSE MATTA CALLEJON</t>
  </si>
  <si>
    <t>COLEGIO ALBERTO MOLINA CASTILLO</t>
  </si>
  <si>
    <t>ESCUELA FRANCISCO PEREZ LAVIN</t>
  </si>
  <si>
    <t>ESCUELA MANUEL MEJIAS MILLAR</t>
  </si>
  <si>
    <t>ESCUELA IGNACIO URRUTIA DE LA SOTTA</t>
  </si>
  <si>
    <t>ESCUELA ARMANDO GUZMAN MORALES</t>
  </si>
  <si>
    <t>ESCUELA CARLOS ZINIGA FUENTES</t>
  </si>
  <si>
    <t>ESCUELA FRANCISCO MAUREIRA</t>
  </si>
  <si>
    <t>ESCUELA VILLA REINA</t>
  </si>
  <si>
    <t>ESCUELA PERQUILAUQUEN SANTA MARIA</t>
  </si>
  <si>
    <t>ESCUELA SOLANO CASTILLO TAPIA</t>
  </si>
  <si>
    <t>ESCUELA RAFAEL RETAMAL LOPEZ</t>
  </si>
  <si>
    <t>ESCUELA UNICAVEN</t>
  </si>
  <si>
    <t>ESCUELA JUAN BULNES ALDUNATE</t>
  </si>
  <si>
    <t>ESCUELA LA FORTUNA</t>
  </si>
  <si>
    <t>INSTITUTO PARRAL</t>
  </si>
  <si>
    <t>COLEGIO SAN JOSE</t>
  </si>
  <si>
    <t>COLEGIO PARTICULAR PROVIDENCIA</t>
  </si>
  <si>
    <t>COLEGIO CONCEPCION DE PARRAL</t>
  </si>
  <si>
    <t>LICEO GUILLERMO MARIN LARRAIN</t>
  </si>
  <si>
    <t>ESCUELA COPIHUE</t>
  </si>
  <si>
    <t>ESCUELA SAN ISIDRO</t>
  </si>
  <si>
    <t>ESCUELA GERTRUDIS ALARCON ARCE</t>
  </si>
  <si>
    <t>COLEGIO AJIAL</t>
  </si>
  <si>
    <t>COLEGIO ROBINSON CABRERA BELTRAN</t>
  </si>
  <si>
    <t>ESCUELA AMANDA BENAVENTE D.</t>
  </si>
  <si>
    <t>ESCUELA ROMERAL</t>
  </si>
  <si>
    <t>ESCUELA SANTA ADRIANA</t>
  </si>
  <si>
    <t>ESCUELA SANTA ISABEL</t>
  </si>
  <si>
    <t>ESCUELA SAN RAMON</t>
  </si>
  <si>
    <t>ESCUELA SANTA DELFINA</t>
  </si>
  <si>
    <t>ESCUELA SAN NICOLAS</t>
  </si>
  <si>
    <t>ESCUELA PATRICIO LARRAIN VALENZUELA</t>
  </si>
  <si>
    <t>ESCUELA SANTA CECILIA</t>
  </si>
  <si>
    <t>ESCUELA LOS ROBLES</t>
  </si>
  <si>
    <t>ESCUELA MANTUL</t>
  </si>
  <si>
    <t>ESCUELA MARIA IGNACIA MENA MONROY</t>
  </si>
  <si>
    <t>ESCUELA LA CAPILLA</t>
  </si>
  <si>
    <t>COLEGIO BICENTENARIO POLIVALENTE LAS CAMELIAS</t>
  </si>
  <si>
    <t>ESCUELA TIMOTEO ARAYA ALEGRIA</t>
  </si>
  <si>
    <t>ESCUELA MALAQUIAS CONCHA ORTIZ</t>
  </si>
  <si>
    <t>ESCUELA HERNAN LOBOS ARIAS</t>
  </si>
  <si>
    <t>ESCUELA ALCALDE SERAFIN GUTIERREZ F.</t>
  </si>
  <si>
    <t>ESCUELA ALCALDE ORLANDO RODRIGUEZ DEL C.</t>
  </si>
  <si>
    <t>ESCUELA ALCALDE MANUEL SALVADOR DEL C.</t>
  </si>
  <si>
    <t>ESCUELA ASCENCIO ASTORQUIZA ZABALA</t>
  </si>
  <si>
    <t>ESCUELA TRINIDAD ALCAINO TAPIA</t>
  </si>
  <si>
    <t>ESCUELA PROFESOR RAMON LEIVA NARVAEZ</t>
  </si>
  <si>
    <t>ESCUELA JOSE PALMA FERNANDEZ</t>
  </si>
  <si>
    <t>ESCUELA AGRICOLA SAGRADOS CORAZONES</t>
  </si>
  <si>
    <t>LICEO MANUEL MONTT</t>
  </si>
  <si>
    <t>ESCUELA JOSE MANUEL BALMACEDA</t>
  </si>
  <si>
    <t>ESCUELA MANUEL DE SALAS</t>
  </si>
  <si>
    <t>ESCUELA JUSTA NARVAEZ</t>
  </si>
  <si>
    <t>ESCUELA GERONIMO LAGOS LISBOA</t>
  </si>
  <si>
    <t>ESCUELA DE EDUCACION DIFERENCIAL</t>
  </si>
  <si>
    <t>ESCUELA IRENE MORALES</t>
  </si>
  <si>
    <t>ESCUELA JORGE GONZALEZ BASTIAS</t>
  </si>
  <si>
    <t>ESCUELA JULIO MONTT SALAMANCA</t>
  </si>
  <si>
    <t>ESCUELA JUAN DE DIOS ALDEA</t>
  </si>
  <si>
    <t>ESCUELA MANUEL RODRIGUEZ</t>
  </si>
  <si>
    <t>ESCUELA PEDRO LAGOS</t>
  </si>
  <si>
    <t>ADELAIDA RIQUELME MESA</t>
  </si>
  <si>
    <t>ESCUELA PATRICIO LINCH</t>
  </si>
  <si>
    <t>ESCUELA JUAN MARTINEZ DE ROSAS</t>
  </si>
  <si>
    <t>ESCUELA IGNACIO SERRANO</t>
  </si>
  <si>
    <t>ESCUELA RAMON CARNICER</t>
  </si>
  <si>
    <t>ESCUELA CANDELARIA PEREZ</t>
  </si>
  <si>
    <t>ESCUELA MARIANO EGANA</t>
  </si>
  <si>
    <t>ESCUELA MARIANO LATORRE</t>
  </si>
  <si>
    <t>ESCUELA MANUEL BULNES</t>
  </si>
  <si>
    <t>ESCUELA AURELIO MEZA RIVERA</t>
  </si>
  <si>
    <t>ESCUELA CAMILA MATTA VIAL</t>
  </si>
  <si>
    <t>ESCUELA LA CONCEPCION</t>
  </si>
  <si>
    <t>INSTITUTO REGIONAL DEL MAULE</t>
  </si>
  <si>
    <t>COLEGIO PARTICULAR PIAGET</t>
  </si>
  <si>
    <t>LICEO SAGRADOS CORAZONES</t>
  </si>
  <si>
    <t>ESCUELA ESPECIAL HORIZONTE</t>
  </si>
  <si>
    <t>LICEO ANTONIO VARAS</t>
  </si>
  <si>
    <t>LICEO CLAUDINA URRUTIA DE LAVIN</t>
  </si>
  <si>
    <t>LICEO POLITECNICO PEDRO AGUIRRE CERDA</t>
  </si>
  <si>
    <t>ESCUELA ANIBAL PINTO</t>
  </si>
  <si>
    <t>COLEGIO BLANCO ENCALADA</t>
  </si>
  <si>
    <t>ESCUELA ARTISTICA BARRIO ESTACION</t>
  </si>
  <si>
    <t>ESCUELA ECOLOGICA ROSITA OHIGGINS</t>
  </si>
  <si>
    <t>ESCUELA PORONGO</t>
  </si>
  <si>
    <t>ESCUELA PURISIMA CONCEPCION DE POCILLAS</t>
  </si>
  <si>
    <t>ESCUELA LOS CONQUISTADORES</t>
  </si>
  <si>
    <t>ESCUELA ADOLFO QUIROZ HERNANDEZ</t>
  </si>
  <si>
    <t>ESCUELA CLORINDO ALVEAR</t>
  </si>
  <si>
    <t>ESCUELA OCTAVIO PALMA PEREZ</t>
  </si>
  <si>
    <t>ESCUELA IVAN ALEJANDRO DE LA CUADRA</t>
  </si>
  <si>
    <t>ESCUELA HECTOR SILVESTRE PAIVA MANRIQUEZ</t>
  </si>
  <si>
    <t>ESCUELA JAVIERA CARRERA</t>
  </si>
  <si>
    <t>ESCUELA PEDRO DE VALDIVIA</t>
  </si>
  <si>
    <t>ESCUELA JOSÉ DOLORES MUÑOZ LABRA</t>
  </si>
  <si>
    <t>ESCUELA PEDERNALES</t>
  </si>
  <si>
    <t>ESCUELA MARIA GONZALEZ VERA</t>
  </si>
  <si>
    <t>ESCUELA CHORRILLOS</t>
  </si>
  <si>
    <t>ESCUELA ESTER URRUTIA DE RUIZ</t>
  </si>
  <si>
    <t>ESCUELA LA CAPILLA DE PILEN ALTO</t>
  </si>
  <si>
    <t>ESCUELA MIXTA ATENEA</t>
  </si>
  <si>
    <t>ESCUELA EL TROZO</t>
  </si>
  <si>
    <t>ESCUELA CABRERIA</t>
  </si>
  <si>
    <t>LICEO INMACULADA CONCEPCION</t>
  </si>
  <si>
    <t>LICEO PELLUHUE</t>
  </si>
  <si>
    <t>ESCUELA GLADYS CANALES PAREDES</t>
  </si>
  <si>
    <t>ESCUELA BLANCA BUSTOS CASTILLO</t>
  </si>
  <si>
    <t>ESCUELA SAN ALFONSO CANELILLO</t>
  </si>
  <si>
    <t>ESCUELA JOSE RIVAS HERNANDEZ</t>
  </si>
  <si>
    <t>ESCUELA ESCRITORA MARCELA PAZ</t>
  </si>
  <si>
    <t>ESCUELA BENITO MANCILLA PEREZ</t>
  </si>
  <si>
    <t>LICEO FEDERICO ALBERT FAUPP</t>
  </si>
  <si>
    <t>ESCUELA LOS HEROES</t>
  </si>
  <si>
    <t>ESCUELA SAN AMBROSIO</t>
  </si>
  <si>
    <t>ESCUELA PAHUIL</t>
  </si>
  <si>
    <t>ESCUELA CARRERAS CORTAS</t>
  </si>
  <si>
    <t>ESCUELA LOS PEUMOS</t>
  </si>
  <si>
    <t>ESCUELA RELOCA</t>
  </si>
  <si>
    <t>ESCUELA RICARDO SALGADO</t>
  </si>
  <si>
    <t>ESCUELA EMA VASQUEZ GUTIERREZ</t>
  </si>
  <si>
    <t>ESCUELA ANTONIETA LEON VERDUGO</t>
  </si>
  <si>
    <t>ESCUELA QUINIPATO</t>
  </si>
  <si>
    <t>ESCUELA LOANCO</t>
  </si>
  <si>
    <t>LICEO BICENTENARIO MARTA BRUNET CÁRAVES</t>
  </si>
  <si>
    <t>REGION ÑUBLE</t>
  </si>
  <si>
    <t>CHILLAN</t>
  </si>
  <si>
    <t>LICEO NARCISO TONDREAU</t>
  </si>
  <si>
    <t>INSTITUTO SUPERIOR DE COMERCIO PROFESOR FERNANDO PÉREZ BECERRA</t>
  </si>
  <si>
    <t>INSTITUTO INDUSTRIAL SUPERIOR DE CHILLÁN</t>
  </si>
  <si>
    <t>INSTITUTO TÉCNICO MABEL CONDEMARÍN GRIMBERG</t>
  </si>
  <si>
    <t>LICEO MARTIN RUIZ DE GAMBOA</t>
  </si>
  <si>
    <t>ESCUELA NUEVA ESPERANZA</t>
  </si>
  <si>
    <t>LICEO VIDA NUEVA</t>
  </si>
  <si>
    <t>ESCUELA ESPECIAL LAS ACACIAS</t>
  </si>
  <si>
    <t>ESCUELA PARVULARIA FEDERICO FROEBEL</t>
  </si>
  <si>
    <t>LICEO POLIVALENTE JUAN PACHECO ALTAMIRANO</t>
  </si>
  <si>
    <t>CHILLAN VIEJO</t>
  </si>
  <si>
    <t>LICEO LIBERTADOR BERNARDO O´HIGGINS RIQUELME</t>
  </si>
  <si>
    <t>ESCUELA ARTURO MERINO BENITEZ</t>
  </si>
  <si>
    <t>LICEO REPÚBLICA DE ITALIA ARTURO BONOMETTI BROGI</t>
  </si>
  <si>
    <t>ESCUELA BASICA EL TEJAR</t>
  </si>
  <si>
    <t>ESCUELA MARIA AMALIA SAAVEDRA MARTINEZ</t>
  </si>
  <si>
    <t>ESCUELA BASICA LA CASTILLA</t>
  </si>
  <si>
    <t>ESCUELA BÁSICA ROSITA O´HIGGINS RIQUELME</t>
  </si>
  <si>
    <t>ESCUELA BASICA REYES DE ESPANA</t>
  </si>
  <si>
    <t>ESCUELA BASICA JUAN MADRID AZOLA</t>
  </si>
  <si>
    <t>ESC. BASICA ARTURO MUTIZABAL SOTOMAYOR</t>
  </si>
  <si>
    <t>ESCUELA BASICA QUILAMAPU</t>
  </si>
  <si>
    <t>ESCUELA BASICA JOSE MARIA CARO RODRIGUEZ</t>
  </si>
  <si>
    <t>ESCUELA BASICA LAS CANOAS</t>
  </si>
  <si>
    <t>ESCUELA 27 DE ABRIL</t>
  </si>
  <si>
    <t>ESCUELA BASICA CAPILLA COX</t>
  </si>
  <si>
    <t>ESCUELA BASICA RUCAPEQUEN</t>
  </si>
  <si>
    <t>ESCUELA BASICA QUINCHAMALI</t>
  </si>
  <si>
    <t>ESCUELA BASICA NEBUCO</t>
  </si>
  <si>
    <t>ESCUELA BASICA EL PEUMO</t>
  </si>
  <si>
    <t>SAN NICOLAS</t>
  </si>
  <si>
    <t>ESCUELA BASICA LLOLLINCO</t>
  </si>
  <si>
    <t>ESCUELA BASICA CONFLUENCIA</t>
  </si>
  <si>
    <t>ESCUELA BASICA QUILMO</t>
  </si>
  <si>
    <t>ESCUELA ANTONIO MACHADO</t>
  </si>
  <si>
    <t>ESCUELA LOS JARDINES DE LAUTARO</t>
  </si>
  <si>
    <t>ESCUELA BASICA LOS COLIGUES</t>
  </si>
  <si>
    <t>ESCUELA BASICA PUENTE EL ALA</t>
  </si>
  <si>
    <t>COLEGIO DE LA PURISIMA CONCEPCION</t>
  </si>
  <si>
    <t>COLEGIO SEMINARIO PADRE ALBERTO HURTADO</t>
  </si>
  <si>
    <t>ESCUELA PARTICULAR ADVENTISTA</t>
  </si>
  <si>
    <t>COLEGIO SANTA ISABEL CHILLÁN</t>
  </si>
  <si>
    <t>ESCUELA PARTICULAR HISPANO AMERICANO</t>
  </si>
  <si>
    <t>INSTITUTO SANTA MARIA</t>
  </si>
  <si>
    <t>COLEGIO COYAM</t>
  </si>
  <si>
    <t>DEUTSCHE SCHULE CHILLAN</t>
  </si>
  <si>
    <t>COLEGIO SAN VICENTE DE PAUL</t>
  </si>
  <si>
    <t>ESCUELA ESPECIAL DIFERENCIAL AVANZANDO JUNTOS</t>
  </si>
  <si>
    <t>COLEGIO CRISTIANO HOREB</t>
  </si>
  <si>
    <t>ESCUELA BASICA DIFERENCIAL EL ROBLE</t>
  </si>
  <si>
    <t>COLEGIO SAN BUENAVENTURA</t>
  </si>
  <si>
    <t>COLEGIO SAGRADO CORAZÓN DE JESÚS</t>
  </si>
  <si>
    <t>COLEGIO SAN VALENTIN</t>
  </si>
  <si>
    <t>COLEGIO CHILLAN</t>
  </si>
  <si>
    <t>LICEO TÉCNICO PROFESIONAL SAN RAFAEL DE CHILLÁN</t>
  </si>
  <si>
    <t>LICEO AGRÍCOLA DE CHILLÁN A-8</t>
  </si>
  <si>
    <t>ESCUELA GENERAL DOMINGO URRUTIA</t>
  </si>
  <si>
    <t>SAN CARLOS</t>
  </si>
  <si>
    <t>CENTRO EDUCACIÓN INTEGRAL ADULTOS CLAUDIO MATTE PÉREZ</t>
  </si>
  <si>
    <t>LICEO POLITECNICO CAP. IGNACIO CARRERA P</t>
  </si>
  <si>
    <t>LICEO BICENTENARIO DE EXCELENCIA DIEGO PORTALES PALAZUELOS</t>
  </si>
  <si>
    <t>ESCUELA GENERAL JOSÉ MIGUEL CARRERA VERDUGO</t>
  </si>
  <si>
    <t>ESCUELA GENERAL SOFANOR PARRA HERMOSILLA</t>
  </si>
  <si>
    <t>ESCUELA FRANCISCO MOYA CLEMENT</t>
  </si>
  <si>
    <t>ESCUELA ESPECIAL RENACER</t>
  </si>
  <si>
    <t>ESCUELA JOAQUIN DEL PINO ROZAS Y NEGRETE</t>
  </si>
  <si>
    <t>ESCUELA BULI</t>
  </si>
  <si>
    <t>ESCUELA NINQUIHUE</t>
  </si>
  <si>
    <t>ESCUELA AGUA BUENA</t>
  </si>
  <si>
    <t>ESCUELA EL CARBON</t>
  </si>
  <si>
    <t>ESCUELA CACHAPOAL</t>
  </si>
  <si>
    <t>ESCUELA RIBERA DE NUBLE</t>
  </si>
  <si>
    <t>ESCUELA MONTE BLANCO</t>
  </si>
  <si>
    <t>ESCUELA QUINQUEHUA</t>
  </si>
  <si>
    <t>ESCUELA QUILELTO</t>
  </si>
  <si>
    <t>ESCUELA MILLAUQUEN</t>
  </si>
  <si>
    <t>ESCUELA MANUEL ANTONIO CASTILLO VELASCO</t>
  </si>
  <si>
    <t>ESCUELAS LAS JUNTAS</t>
  </si>
  <si>
    <t>ESCUELA JUNQUILLO</t>
  </si>
  <si>
    <t>ESCUELA EL TORREON</t>
  </si>
  <si>
    <t>INSTITUTO SANTA MARIA DE SAN CARLOS</t>
  </si>
  <si>
    <t>LICEO BICENTENARIO POLIVALENTE NUESTRA SEÑORA DE LA MERCED</t>
  </si>
  <si>
    <t>ESCUELA SAN JORGE DE NIQUEN</t>
  </si>
  <si>
    <t>NIQUEN</t>
  </si>
  <si>
    <t>ESCUELA CHACAY</t>
  </si>
  <si>
    <t>LICEO TIUQUILEMU</t>
  </si>
  <si>
    <t>ESCUELA NIQUEN</t>
  </si>
  <si>
    <t>LICEO SAN GREGORIO</t>
  </si>
  <si>
    <t>ESCUELA ZEMITA</t>
  </si>
  <si>
    <t>ESCUELA BELEN</t>
  </si>
  <si>
    <t>ESCUELA LA GLORIA</t>
  </si>
  <si>
    <t>ESCUELA LAS ROSAS</t>
  </si>
  <si>
    <t>ESCUELA PUERTAS DE VIRGUIN</t>
  </si>
  <si>
    <t>ESCUELA COLVINDO</t>
  </si>
  <si>
    <t>ESCUELA BULI-CASERIO</t>
  </si>
  <si>
    <t>LICEO BICENTENARIO POLIVALENTE JORGE ALESSANDRI RODRIGUEZ</t>
  </si>
  <si>
    <t>SAN FABIAN</t>
  </si>
  <si>
    <t>ESCUELA BASICA LOS COIGUES</t>
  </si>
  <si>
    <t>ESCUELA BÁSICA JOSÉ ANDRES LEIVA LEIVA</t>
  </si>
  <si>
    <t>ESCUELA BASICA PASO ANCHO</t>
  </si>
  <si>
    <t>ESCUELA BASICA FABIAN DE LA FUENTE</t>
  </si>
  <si>
    <t>ESCUELA BASICA TRABUNCURA</t>
  </si>
  <si>
    <t>ESCUELA BRITANICA GUILLERMINA DRAKE WOOD</t>
  </si>
  <si>
    <t>ESCUELA DOMITILA URREJOLA MENCHACA</t>
  </si>
  <si>
    <t>ESCUELA ENRIQUE GRAF REYES</t>
  </si>
  <si>
    <t>ESCUELA BASICA TANILVORO</t>
  </si>
  <si>
    <t>ESCUELA TALQUIPEN</t>
  </si>
  <si>
    <t>ESCUELA BASICA NIBLINTO</t>
  </si>
  <si>
    <t>ESCUELA GUARDIA MARINA ERNESTO RIQUELME</t>
  </si>
  <si>
    <t>ESCUELA PORVENIR DE CATO</t>
  </si>
  <si>
    <t>ESCUELA BÁSICA EMBALSE COIHUECO</t>
  </si>
  <si>
    <t>ESCUELA JUAN JOSE SAN MARTIN</t>
  </si>
  <si>
    <t>ESCUELA HERNÁN MERINO CORREA</t>
  </si>
  <si>
    <t>ESCUELA CANCHA RAYADA</t>
  </si>
  <si>
    <t>ESCUELA GENERAL PEDRO LAGOS MARCHANT</t>
  </si>
  <si>
    <t>ESCUELA MANUEL MATUS HERMOSILLA</t>
  </si>
  <si>
    <t>ESCUELA BENJAMIN VICUNA MACKENNA</t>
  </si>
  <si>
    <t>ESCUELA SAN ANTONIO DE FRUTILLARES</t>
  </si>
  <si>
    <t>COLEGIO ADVENTISTA DE CHILE</t>
  </si>
  <si>
    <t>ESCUELA PARTICULAR LAS MARIPOSAS</t>
  </si>
  <si>
    <t>ESCUELA PARTIC.LOS ALTOS DE MIRAFLORES</t>
  </si>
  <si>
    <t>ESCUELA AGROECOLÓGICAS LAS ISLAS</t>
  </si>
  <si>
    <t>ESCUELA PARTICULAR AMANECER</t>
  </si>
  <si>
    <t>LICEO BICENTENARIO POLITÉCNICO JOSÉ MANUEL PINTO ARIAS</t>
  </si>
  <si>
    <t>PINTO</t>
  </si>
  <si>
    <t>ESCUELA JOSE TOHA SOLDEVILLA</t>
  </si>
  <si>
    <t>ESCUELA JAVIER JARPA SOTOMAYOR</t>
  </si>
  <si>
    <t>ESCUELA HECTOR MANUEL ARIAS CORTES</t>
  </si>
  <si>
    <t>ESCUELA SANTA EDUVIGES</t>
  </si>
  <si>
    <t>ESCUELA NIDO DE GOLONDRINAS</t>
  </si>
  <si>
    <t>ESCUELA BASICA JUAN JORGE</t>
  </si>
  <si>
    <t>ESCUELA SAN ALFONSO</t>
  </si>
  <si>
    <t>COLEGIO FRANCISCO DE ASIS</t>
  </si>
  <si>
    <t>LICEO BICENTENARIO MANUEL JESUS ORTIZ</t>
  </si>
  <si>
    <t>LICEO PUEBLO SECO</t>
  </si>
  <si>
    <t>COLEGIO POLITECNICO VICTOR JARA</t>
  </si>
  <si>
    <t>ESCUELA MARÍA LUISA ESPINOZA RUIZ</t>
  </si>
  <si>
    <t>ESCUELA LAS QUILAS</t>
  </si>
  <si>
    <t>ESCUELA CALLE ALEGRE</t>
  </si>
  <si>
    <t>ESCUELA SANTA JUANA</t>
  </si>
  <si>
    <t>ESCUELA COLTON VARIANTE</t>
  </si>
  <si>
    <t>ESCUELA JOSÉ HUMBERTO BARRERA BARRERA</t>
  </si>
  <si>
    <t>ESCUELA MAYULERMO</t>
  </si>
  <si>
    <t>ESCUELA LOURDES</t>
  </si>
  <si>
    <t>ESCUELA SELVA NEGRA</t>
  </si>
  <si>
    <t>COLEGIO POLIVALENTE MARÍA WARD</t>
  </si>
  <si>
    <t>LICEO BICENTENARIO DE EXCELENCIA POLIVALENTE JUVENAL HERNÁNDEZ JAQUE</t>
  </si>
  <si>
    <t>ESCUELA VIRGEN DEL CARMEN</t>
  </si>
  <si>
    <t>ESCUELA DEL CARMEN SAN MARTÍN OTÁROLA</t>
  </si>
  <si>
    <t>ESCUELA NAVIDAD-TREHUALEMU</t>
  </si>
  <si>
    <t>ESCUELA BERNARDINO MUNOZ GONZALEZ</t>
  </si>
  <si>
    <t>ESCUELA CAPILLA NORTE</t>
  </si>
  <si>
    <t>ESCUELA VALLE DE ATACALCO</t>
  </si>
  <si>
    <t>ESCUELA LUIS TEODORO ORTEGA OYARCE</t>
  </si>
  <si>
    <t>ESCUELA SAN RICAEL</t>
  </si>
  <si>
    <t>ESCUELA LAS HORMIGAS</t>
  </si>
  <si>
    <t>ESCUELA MATA REDONDA</t>
  </si>
  <si>
    <t>ESCUELA VERGARA</t>
  </si>
  <si>
    <t>ESCUELA SAN JOSE SUR</t>
  </si>
  <si>
    <t>ESCUELA CHAMIZAL</t>
  </si>
  <si>
    <t>ESCUELA MAIPO</t>
  </si>
  <si>
    <t>ESCUELA DE SAN VICENTE ALTO</t>
  </si>
  <si>
    <t>ESCUELA BALSA ZAPALLAR</t>
  </si>
  <si>
    <t>ESCUELA BÁSICA ADULTOS YUNGAY</t>
  </si>
  <si>
    <t>LICEO DE YUNGAY</t>
  </si>
  <si>
    <t>LICEO CAMPANARIO</t>
  </si>
  <si>
    <t>ESCUELA EL AVELLANO</t>
  </si>
  <si>
    <t>ESCUELA LOS PUQUIOS</t>
  </si>
  <si>
    <t>ESCUELA PANGAL DEL LAJA</t>
  </si>
  <si>
    <t>ESCUELA SAN MIGUEL DE ITATA</t>
  </si>
  <si>
    <t>ESCUELA EL ROBLE</t>
  </si>
  <si>
    <t>ESCUELA SANTA IRMA</t>
  </si>
  <si>
    <t>ESCUELA BASICA RANCHILLOS</t>
  </si>
  <si>
    <t>ESCUELA LOS MAYOS</t>
  </si>
  <si>
    <t>ESCUELA LOS LAURELES</t>
  </si>
  <si>
    <t>ESCUELA PALLAHUALA</t>
  </si>
  <si>
    <t>COLEGIO DIVINA PASTORA</t>
  </si>
  <si>
    <t>LICEO POLIVALENTE TOMÁS ARNALDO HERRERA VEGA</t>
  </si>
  <si>
    <t>ESCUELA BASICA EL CIPRES</t>
  </si>
  <si>
    <t>ESCUELA JOSE FRANCISCO ZAPATA DOMINGUEZ</t>
  </si>
  <si>
    <t>ESCUELA VILLA SAN PEDRO</t>
  </si>
  <si>
    <t>ESCUELA BASICA GENERAL CRUZ</t>
  </si>
  <si>
    <t>ESCUELA BASICA MONTE EL LEON</t>
  </si>
  <si>
    <t>ESCUELA BASICA CANELILLO</t>
  </si>
  <si>
    <t>ESCUELA JOSÉ RENÉ SALGADO</t>
  </si>
  <si>
    <t>ESCUELA ARTURO MATTE ALESSANDRI</t>
  </si>
  <si>
    <t>ESCUELA BASICA VALLE HERMOSO</t>
  </si>
  <si>
    <t>ESCUELA BASICA SALTO DE DANICALQUI</t>
  </si>
  <si>
    <t>LICEO MANUEL BULNES</t>
  </si>
  <si>
    <t>LICEO BICENTENARIO SANTA CRUZ DE LARQUI</t>
  </si>
  <si>
    <t>ESCUELA CELIA URRUTIA PRIETO</t>
  </si>
  <si>
    <t>LICEO POLIVALENTE ADULTOS DE ITATA</t>
  </si>
  <si>
    <t>ESCUELA BASICA PUEBLO SECO SANTA CLARA</t>
  </si>
  <si>
    <t>ESCUELA EL PALPAL DE SANTA CLARA</t>
  </si>
  <si>
    <t>ESCUELA BATALLA DEL ROBLE</t>
  </si>
  <si>
    <t>ESCUELA EVARISTA OGALDE ORTEGA</t>
  </si>
  <si>
    <t>ESCUELA CANTA RANA</t>
  </si>
  <si>
    <t>ESCUELA COLTON QUILLAY</t>
  </si>
  <si>
    <t>ESCUELA MILAHUE</t>
  </si>
  <si>
    <t>ESCUELA LOS ESTANQUES</t>
  </si>
  <si>
    <t>ESCUELA LOS TILOS JOSÉ ANDRADES VÁSQUEZ</t>
  </si>
  <si>
    <t>ESCUELA EL CARACOL</t>
  </si>
  <si>
    <t>LICEO POLIVALENTE LUIS CRUZ MARTINEZ</t>
  </si>
  <si>
    <t>QUILLON</t>
  </si>
  <si>
    <t>ESCUELA BASICA HEROES DEL ITATA</t>
  </si>
  <si>
    <t>ESCUELA BÁSICA AMANDA CHÁVEZ NAVARRETE</t>
  </si>
  <si>
    <t>ESCUELA PEDRO ENRIQUE TORRES SABELLE</t>
  </si>
  <si>
    <t>ESCUELA BASICA EL CASINO</t>
  </si>
  <si>
    <t>ESCUELA BASICA HUACAMALA</t>
  </si>
  <si>
    <t>ESCUELA BÁSICA PUERTO LOS FRUTALES DE COYANCO</t>
  </si>
  <si>
    <t>ESCUELA BASICA LIUCURA BAJO</t>
  </si>
  <si>
    <t>ESCUELA BASICA PASO EL ROBLE</t>
  </si>
  <si>
    <t>ESCUELA BASICA MANUEL BAQUEDANO GONZALEZ</t>
  </si>
  <si>
    <t>RANQUIL</t>
  </si>
  <si>
    <t>ESCUELA BÁSICA LAGUNA AVENDAÑO</t>
  </si>
  <si>
    <t>ESCUELA QUINEL</t>
  </si>
  <si>
    <t>LICEO BICENTENARIO DE EXCELENCIA POLIVALENTE VIRGINIO ARIAS</t>
  </si>
  <si>
    <t>ESCUELA BASICA NUEVA ALDEA</t>
  </si>
  <si>
    <t>ESCUELA BASICA VEGAS DE CONCHA</t>
  </si>
  <si>
    <t>ESCUELA BASICA SAN IGNACIO DE PALOMARES</t>
  </si>
  <si>
    <t>ESCUELA BASICA BLANCA ROSA GUZMAN REYES</t>
  </si>
  <si>
    <t>LICEO BICENTENARIO DE EXCELENCIA NIBALDO SEPÚLVEDA FERNÁNDEZ</t>
  </si>
  <si>
    <t>ESCUELA LOMAS DE CHUDAL</t>
  </si>
  <si>
    <t>ESCUELA MEMBRILLAR</t>
  </si>
  <si>
    <t>ESCUELA CUCHA URREJOLA</t>
  </si>
  <si>
    <t>COLEGIO NUESTRA SEÑORA DEL CARMEN</t>
  </si>
  <si>
    <t>ESCUELA VILLA JESUS DE COELEMU</t>
  </si>
  <si>
    <t>LICEO BICENTENARIO DE EXCELENCIA DOMINGO ORTÍZ DE ROZAS</t>
  </si>
  <si>
    <t>ESCUELA MARIA TERESA MARCHANT CONTRERAS</t>
  </si>
  <si>
    <t>ESCUELA CLEMENTINA MAUREIRA ALMANZA</t>
  </si>
  <si>
    <t>ESCUELA GUARILIHUE ALTO</t>
  </si>
  <si>
    <t>ESCUELA MAGDALENA</t>
  </si>
  <si>
    <t>ESCUELA HUARO</t>
  </si>
  <si>
    <t>ESCUELA FELIPE CUBILLOS SIGAL</t>
  </si>
  <si>
    <t>ESCUELA VEGAS DE ITATA</t>
  </si>
  <si>
    <t>ESCUELA BASICA VALLE LOS CASTANOS</t>
  </si>
  <si>
    <t>ESCUELA MEIPO</t>
  </si>
  <si>
    <t>ESCUELA BUENA FE DE TUBUL</t>
  </si>
  <si>
    <t>ESCUELA BASICA MAITENCO</t>
  </si>
  <si>
    <t>ESCUELA BÁSICA VALLE LONQUÉN</t>
  </si>
  <si>
    <t>ESCUELA BASICA MONTE OLIMPO</t>
  </si>
  <si>
    <t>ESCUELA BASICA TAUCO</t>
  </si>
  <si>
    <t>ESCUELA CERRO ALTO</t>
  </si>
  <si>
    <t>ESCUELA BASICA MINAS DE LEUQUE</t>
  </si>
  <si>
    <t>ESCUELA BASICA VILLA DENECAN</t>
  </si>
  <si>
    <t>ESCUELA BASICA MATACO</t>
  </si>
  <si>
    <t>ESCUELA BASICA ANTIQUEREO</t>
  </si>
  <si>
    <t>LICEO POLIVALENTE DIEGO MISSENE BURGOS</t>
  </si>
  <si>
    <t>ESCUELA BASICA EL TOLLO</t>
  </si>
  <si>
    <t>ESCUELA BASICA BUCHUPUREO</t>
  </si>
  <si>
    <t>ESCUELA BASICA LA ANTENA</t>
  </si>
  <si>
    <t>ESCUELA BASICA LA ACHIRA</t>
  </si>
  <si>
    <t>ESCUELA BASICA COLMUYAO</t>
  </si>
  <si>
    <t>ESCUELA BASICA EL AVELLANAL</t>
  </si>
  <si>
    <t>ESCUELA BASICA LOS NEDANOS</t>
  </si>
  <si>
    <t>ESCUELA BASICA TAUCU</t>
  </si>
  <si>
    <t>ESCUELA BÁSICA MONTAÑA DE COPIHUES G 54-A</t>
  </si>
  <si>
    <t>ESCUELA BASICA QUILE</t>
  </si>
  <si>
    <t>ESCUELA BASICA LOS CORRALES</t>
  </si>
  <si>
    <t>ESCUELA BASICA MELA</t>
  </si>
  <si>
    <t>ESCUELA BASICA PULLAY</t>
  </si>
  <si>
    <t>LICEO BICENTENARIO DE EXCELENCIA CARLOS MONTANE CASTRO</t>
  </si>
  <si>
    <t>ESCUELA GRUMETE CORTES</t>
  </si>
  <si>
    <t>ESCUELA NUEVA AMERICA</t>
  </si>
  <si>
    <t>ESCUELA BASICA HORIZONTE</t>
  </si>
  <si>
    <t>ESCUELA BASICA SANTA CAROLINA</t>
  </si>
  <si>
    <t>ESCUELA BASICA CAJON EL MANZANO</t>
  </si>
  <si>
    <t>ESCUELA BASICA SANTA ELENA</t>
  </si>
  <si>
    <t>ESCUELA BASICA SANTA EFIGENIA</t>
  </si>
  <si>
    <t>ESCUELA BASICA EL CONCUYO</t>
  </si>
  <si>
    <t>ESCUELA BASICA ALTO DE PIEDRA</t>
  </si>
  <si>
    <t>ESCUELA BASICA LOS REMATES</t>
  </si>
  <si>
    <t>ESCUELA BASICA EL SOL</t>
  </si>
  <si>
    <t>LICEO BICENTENARIO DE EXCELENCIA ARTURO PRAT CHACON</t>
  </si>
  <si>
    <t>ESCUELA ROSARIO CHACON BARRIOS</t>
  </si>
  <si>
    <t>ESCUELA BASICA DE RELOCA</t>
  </si>
  <si>
    <t>ESCUELA DOCTOR DAVID BENAVENTE SEPÚLVEDA</t>
  </si>
  <si>
    <t>ESCUELA ALIPIA ACEVEDO</t>
  </si>
  <si>
    <t>ESCUELA BASICA TALHUAN</t>
  </si>
  <si>
    <t>ESCUELA PARTICULAR ADVENTISTA QUIRAO</t>
  </si>
  <si>
    <t>LICEO BICENTENARIO DE EXCELENCIA POLIVALENTE SAN NICOLÁS</t>
  </si>
  <si>
    <t>LICEO BICENTENARIO DE EXCELENCIA TÉCNICO PUENTE ÑUBLE</t>
  </si>
  <si>
    <t>ESCUELA LA MERCED</t>
  </si>
  <si>
    <t>ESCUELA BASICA LA LOMA</t>
  </si>
  <si>
    <t>ESCUELA BASICA PENA SANTA ROSA</t>
  </si>
  <si>
    <t>ESCUELA BASICA PIEDRA LISA</t>
  </si>
  <si>
    <t>ESCUELA BASICA LAJUELAS</t>
  </si>
  <si>
    <t>ESCUELA BASICA DADINCO</t>
  </si>
  <si>
    <t>ESCUELA BASICA MONTELEON</t>
  </si>
  <si>
    <t>LICEO COMERCIAL CAMILO HENRIQUEZ</t>
  </si>
  <si>
    <t>LOS ANGELES</t>
  </si>
  <si>
    <t>LICEO COMERCIAL DIEGO PORTALES PALAZUELO</t>
  </si>
  <si>
    <t>LICEO BICENTENARIO LOS ÁNGELES</t>
  </si>
  <si>
    <t>LICEO COEDUCACIONAL SANTA MARÍA DE LOS ÁNGELES</t>
  </si>
  <si>
    <t>LICEO INDUSTRIAL SAMUEL VIVANCO PARADA</t>
  </si>
  <si>
    <t>LICEO TECNICO BICENTENARIO JUANITA FERNANDEZ SOLAR</t>
  </si>
  <si>
    <t>ESCUELA GENERAL BERNARDO O HIGGINS</t>
  </si>
  <si>
    <t>ESCUELA COLONIA ARABE</t>
  </si>
  <si>
    <t>ESCUELA GENERAL JOSE DE SAN MARTIN</t>
  </si>
  <si>
    <t>ESCUELA BLANCO ENCALADA</t>
  </si>
  <si>
    <t>ESCUELA HOGAR NIEVES VASQUEZ PALACIOS</t>
  </si>
  <si>
    <t>ESCUELA THOMAS JEFFERSON</t>
  </si>
  <si>
    <t>ESCUELA JOSE MANSO DE VELASCO</t>
  </si>
  <si>
    <t>ESCUELA CLARA REBOLLEDO DE GODOY</t>
  </si>
  <si>
    <t>ESCUELA PEDRO RUIZ ALDEA</t>
  </si>
  <si>
    <t>ESCUELA BASICA REPUBLICA DE ISRAEL</t>
  </si>
  <si>
    <t>ESCUELA ISLA DE LAJA</t>
  </si>
  <si>
    <t>ESCUELA BASICA REPUBLICA DE ALEMANIA</t>
  </si>
  <si>
    <t>ESCUELA BÁSICA ESPERANZA</t>
  </si>
  <si>
    <t>ESCUELA BASICA 11 DE SEPTIEMBRE</t>
  </si>
  <si>
    <t>LICEO SANTA FE</t>
  </si>
  <si>
    <t>ESCUELA BASICA SANTA CLARA DE CHACAYAL</t>
  </si>
  <si>
    <t>ESCUELA BASICA LOS MOLINOS</t>
  </si>
  <si>
    <t>LICEO AGROINDUSTRIAL LLANO BLANCO</t>
  </si>
  <si>
    <t>ESCUELA CORONEL GUILLERMO MARIN CARMONA</t>
  </si>
  <si>
    <t>ESCUELA BASICA LA AGUADA DE CUEL</t>
  </si>
  <si>
    <t>ESCUELA BASICA VIRQUENCO</t>
  </si>
  <si>
    <t>ESCUELA BÁSICA HITILHUE</t>
  </si>
  <si>
    <t>ESCUELA BASICA LOS TRONCOS</t>
  </si>
  <si>
    <t>ESCUELA BASICA MILLANTU</t>
  </si>
  <si>
    <t>ESCUELA BÁSICA LA RINCONADA DEL SALTO</t>
  </si>
  <si>
    <t>ESCUELA BASICA COYANCO</t>
  </si>
  <si>
    <t>ESCUELA BASICA LAS QUINTAS</t>
  </si>
  <si>
    <t>ESCUELA BASICA EL CHEQUEN</t>
  </si>
  <si>
    <t>ESCUELA BASICA LA CAPILLA</t>
  </si>
  <si>
    <t>ESCUELA BASICA LA MANCHA</t>
  </si>
  <si>
    <t>ESCUELA BASICA LA LEYENDA</t>
  </si>
  <si>
    <t>ESCUELA BASICA EL AMANECER DE DUQUECO</t>
  </si>
  <si>
    <t>ESCUELA BASICA HARAS EL LAJA</t>
  </si>
  <si>
    <t>ESCUELA TENIENTE IGNACIO SERRANO</t>
  </si>
  <si>
    <t>ESCUELA PUENTE PERALES</t>
  </si>
  <si>
    <t>ESCUELA BASICA EL NOGAL.</t>
  </si>
  <si>
    <t>ESCUELA SANTA MARÍA DE LOS ÁNGELES</t>
  </si>
  <si>
    <t>COLEGIO SAN NICOLÁS</t>
  </si>
  <si>
    <t>CENTRO EDUC. Y CAPAC. LABORAL CECAP</t>
  </si>
  <si>
    <t>COLEGIO PARTICULAR MARTA BRUNET</t>
  </si>
  <si>
    <t>COLEGIO SAN RAFAEL ARCANGEL</t>
  </si>
  <si>
    <t>COLEGIO LOS ANGELES</t>
  </si>
  <si>
    <t>COLEGIO HISPANOAMERICANO</t>
  </si>
  <si>
    <t>LICEO PARTICULAR CARLOS CONDELL</t>
  </si>
  <si>
    <t>LICEO PARTICULAR SANTA RITA</t>
  </si>
  <si>
    <t>ESCUELA PARTICULAR DIEGO DE ALMAGRO</t>
  </si>
  <si>
    <t>ESCUELA PARTICULAR LA VICTORIA</t>
  </si>
  <si>
    <t>CENTRO EDUCACIÓN ADVENTISTA LOS ÁNGELES</t>
  </si>
  <si>
    <t>ESCUELA PARTICULAR SAN JOSÉ</t>
  </si>
  <si>
    <t>ESCUELA PARTICULAR RURAL LOS COPIHUES</t>
  </si>
  <si>
    <t>LICEO ALEMAN DEL VERBO DIVINO</t>
  </si>
  <si>
    <t>COLEGIO ALEMAN LOS ANGELES</t>
  </si>
  <si>
    <t>LICEO AGRÍCOLA Y FORESTAL EL HUERTÓN</t>
  </si>
  <si>
    <t>LICEO BICENTENARIO POLITÉCNICO MONTE ÁGUILA</t>
  </si>
  <si>
    <t>LICEO MANUEL ARÍSTIDES ZAÑARTU</t>
  </si>
  <si>
    <t>ESCUELA CHARRUA</t>
  </si>
  <si>
    <t>ESCUELA SALTO EL LAJA</t>
  </si>
  <si>
    <t>ESCUELA LOS OLMOS</t>
  </si>
  <si>
    <t>ESCUELA PILLANCO</t>
  </si>
  <si>
    <t>ESCUELA LAS OBRAS</t>
  </si>
  <si>
    <t>ESCUELA EL MANZANO</t>
  </si>
  <si>
    <t>ESCUELA EL PARAISO</t>
  </si>
  <si>
    <t>ESCUELA LOMAS DE ANGOL</t>
  </si>
  <si>
    <t>ESCUELA COLICHEU</t>
  </si>
  <si>
    <t>ESCUELA LOS CAULLES</t>
  </si>
  <si>
    <t>HACIENDA MONTE ÁGUILA</t>
  </si>
  <si>
    <t>COLEGIO ABEL INOSTROZA GUTIERREZ</t>
  </si>
  <si>
    <t>LICEO DE HUEPIL</t>
  </si>
  <si>
    <t>LICEO ANDRÉS ALCÁZAR DE TUCAPEL</t>
  </si>
  <si>
    <t>ESCUELA LOS AVELLANOS</t>
  </si>
  <si>
    <t>ESCUELA ALEJANDRO PEREZ URBANO</t>
  </si>
  <si>
    <t>ESCUELA LAS HIJUELAS</t>
  </si>
  <si>
    <t>ESCUELA LOS AROMOS</t>
  </si>
  <si>
    <t>ESCUELA LAS ASTAS</t>
  </si>
  <si>
    <t>ESCUELA LOMAS DE TUCAPEL</t>
  </si>
  <si>
    <t>ESCUELA LA COLONIA</t>
  </si>
  <si>
    <t>LICEO DOCTOR VÍCTOR RÍOS RUIZ</t>
  </si>
  <si>
    <t>ESCUELA VOLCAN ANTUCO</t>
  </si>
  <si>
    <t>ESCUELA BASICA CERRO PILQUE</t>
  </si>
  <si>
    <t>ESCUELA OLGA RIOS DE PINOCHET</t>
  </si>
  <si>
    <t>LICEO BICENTENARIO FRANCISCO BASCUNAN GUERRERO</t>
  </si>
  <si>
    <t>LICEO ISABEL RIQUELME</t>
  </si>
  <si>
    <t>ESCUELA BASICA VILLA MERCEDES</t>
  </si>
  <si>
    <t>ESCUELA BASICA NUEVO AMANECER</t>
  </si>
  <si>
    <t>ESCUELA BASICA LA HOYADA</t>
  </si>
  <si>
    <t>ESCUELA BASICA CANICURA</t>
  </si>
  <si>
    <t>ESCUELA BASICA CENTINELA</t>
  </si>
  <si>
    <t>ESCUELA PROFESORA ALBERTINA SÁNCHEZ VALENZUELA</t>
  </si>
  <si>
    <t>ESCUELA LAS ARENAS</t>
  </si>
  <si>
    <t>ESCUELA ERMINDA GOMEZ DE POLIC.</t>
  </si>
  <si>
    <t>ESCUELA BASICA RIO PARDO</t>
  </si>
  <si>
    <t>ESCUELA BLANCA ESTRELLA</t>
  </si>
  <si>
    <t>ESCUELA BASICA EL ESFUERZO</t>
  </si>
  <si>
    <t>ESCUELA BASICA LA MESETA</t>
  </si>
  <si>
    <t>ESCUELA PARTICULAR LAS AGUILAS</t>
  </si>
  <si>
    <t>ESCUELA MONSEÑOR OROZIMBO FUENZALIDA</t>
  </si>
  <si>
    <t>ESCUELA BÁSICA ENRIQUE BERNSTEIN CARABANTES</t>
  </si>
  <si>
    <t>SANTA BARBARA</t>
  </si>
  <si>
    <t>LICEO CARDENAL ANTONIO SAMORE</t>
  </si>
  <si>
    <t>ESCUELA DE CONCENTRACIÓN FRONTERIZA RALCO ALTO BIOBÍO</t>
  </si>
  <si>
    <t>ALTO BIO-BIO</t>
  </si>
  <si>
    <t>ESCUELA DE EDUCACIÓN GENERAL BÁSICA EL HUACHI</t>
  </si>
  <si>
    <t>ESCUELA LOS BOLDOS</t>
  </si>
  <si>
    <t>ESCUELA BASICA VILLACURA</t>
  </si>
  <si>
    <t>ESCUELA MARIANO PUGA VEGA</t>
  </si>
  <si>
    <t>ESCUELA BASICA MANIL</t>
  </si>
  <si>
    <t>ESCUELA BASICA CORCOVADO</t>
  </si>
  <si>
    <t>ESCUELA RINCONADA</t>
  </si>
  <si>
    <t>ESCUELA LOS NOTROS</t>
  </si>
  <si>
    <t>ESCUELA QUILLAILEO</t>
  </si>
  <si>
    <t>ESCUELA BASICA PITRIL</t>
  </si>
  <si>
    <t>ESCUELA RALCO LEPOY</t>
  </si>
  <si>
    <t>ESCUELA CALLAQUI</t>
  </si>
  <si>
    <t>CENTRO DE LENGUAJE Y APRENDIZAJE</t>
  </si>
  <si>
    <t>COLEGIO SANTA BARBARA</t>
  </si>
  <si>
    <t>ESCUELA PARTICULAR QUEPUCA RALCO</t>
  </si>
  <si>
    <t>ESCUELA PARTICULAR EDGARDO SOLAR ACUÑA</t>
  </si>
  <si>
    <t>ESCUELA LAS PARCELAS</t>
  </si>
  <si>
    <t>ESCUELA PARTICULAR TRAPA TRAPA</t>
  </si>
  <si>
    <t>ESCUELA EL CASTILLO</t>
  </si>
  <si>
    <t>LICEO BICENTENARIO VALLE DEL SOL QUILACO</t>
  </si>
  <si>
    <t>ESCUELA BASICA RUCALHUE</t>
  </si>
  <si>
    <t>ESCUELA BASICA CERRO EL PADRE</t>
  </si>
  <si>
    <t>ESCUELA BASICA CAMPAMENTO</t>
  </si>
  <si>
    <t>ESCUELA BASICA DANICALQUI</t>
  </si>
  <si>
    <t>ESCUELA BASICA DE BELLAVISTA</t>
  </si>
  <si>
    <t>ESCUELA BASICA LONCOPANGUE</t>
  </si>
  <si>
    <t>ESCUELA DE ADULTOS RIO SUR</t>
  </si>
  <si>
    <t>MULCHEN</t>
  </si>
  <si>
    <t>LICEO MIGUEL ÁNGEL CERDA LEIVA</t>
  </si>
  <si>
    <t>ESCUELA BASICA MULCHEN</t>
  </si>
  <si>
    <t>ESCUELA IGNACIO VERDUGO CAVADA</t>
  </si>
  <si>
    <t>LICEO CRISOL</t>
  </si>
  <si>
    <t>ESCUELA SACERDOTE ALEJANDRO MANERA</t>
  </si>
  <si>
    <t>ESCUELA ARTÍSTICA VILLA LAS PEÑAS</t>
  </si>
  <si>
    <t>ESCUELA ALHUELEMU</t>
  </si>
  <si>
    <t>ESCUELA BASICA MUNILQUE IZAURIETA</t>
  </si>
  <si>
    <t>ESCUELA BASICA SAN LUIS DE MALVEN</t>
  </si>
  <si>
    <t>ESCUELA BASICA BUREO</t>
  </si>
  <si>
    <t>ESCUELA BASICA PILGUEN</t>
  </si>
  <si>
    <t>ESCUELA BASICA EL PARRON</t>
  </si>
  <si>
    <t>ESCUELA BASICA EL EDEN</t>
  </si>
  <si>
    <t>ESCUELA BASICA RAPELCO</t>
  </si>
  <si>
    <t>ESCUELA BASICA LOS HINOJOS</t>
  </si>
  <si>
    <t>ESCUELA BASICA SANTA ADRIANA</t>
  </si>
  <si>
    <t>ESCUELA BASICA AURORA DE ENERO</t>
  </si>
  <si>
    <t>ESCUELA BASICA CASAS DE PILE</t>
  </si>
  <si>
    <t>ESCUELA SAN BERNARDINO DE SENA</t>
  </si>
  <si>
    <t>ESCUELA PARTICULAR SUBVENCIONADO EL MIRADOR DEL BIOBÍO</t>
  </si>
  <si>
    <t>LICEO POLIVALENTE LA FRONTERA</t>
  </si>
  <si>
    <t>ESCUELA BASICA RIHUE</t>
  </si>
  <si>
    <t>ESCUELA BASICA VILLA COIGUE</t>
  </si>
  <si>
    <t>ESCUELA BASICA VAQUERIA</t>
  </si>
  <si>
    <t>LICEO POLIVALENTE MUNICIPAL DE NACIMIENTO</t>
  </si>
  <si>
    <t>ESCUELA EL SABER</t>
  </si>
  <si>
    <t>ESCUELA OSCAR GUERRERO QUINSAC</t>
  </si>
  <si>
    <t>ESCUELA TOQUI LAUTARO</t>
  </si>
  <si>
    <t>ESCUELA BASICA DOLLINCO</t>
  </si>
  <si>
    <t>ESCUELA LOS PATOS</t>
  </si>
  <si>
    <t>ESCUELA BASICA EL PERAL</t>
  </si>
  <si>
    <t>ESCUELA VÍCTOR MANUEL BELTRÁN CARRIMÁN</t>
  </si>
  <si>
    <t>ESCUELA SANTA LUISA</t>
  </si>
  <si>
    <t>ESCUELA PALMILLA</t>
  </si>
  <si>
    <t>ESCUELA SAN FRANCISCO DE MILLAPOA</t>
  </si>
  <si>
    <t>ESCUELA CARRIZAL</t>
  </si>
  <si>
    <t>ESCUELA SAN ROQUE</t>
  </si>
  <si>
    <t>ESCUELA MILLAPOA DIUQUIN</t>
  </si>
  <si>
    <t>ESCUELA LOS GUINDOS ALTO</t>
  </si>
  <si>
    <t>ESCUELA LOS CASTANOS</t>
  </si>
  <si>
    <t>ESCUELA CHEQUENAL</t>
  </si>
  <si>
    <t>ESCUELA PARTICULAR EL CARRIZAL</t>
  </si>
  <si>
    <t>ESCUELA NIVEQUETEN</t>
  </si>
  <si>
    <t>LICEO BICENTENARIO POLITECNICO HEROES DE LA CONCEPCIÓN</t>
  </si>
  <si>
    <t>ESCUELA BASICA LA COLONIA</t>
  </si>
  <si>
    <t>ESCUELA FRANCISCO PEDRO ZATTERA GUELFI</t>
  </si>
  <si>
    <t>ESCUELA LAS CIÉNAGAS</t>
  </si>
  <si>
    <t>ESCUELA JUAN LUIS SANFUENTE</t>
  </si>
  <si>
    <t>ESCUELA LOS CERRILLOS</t>
  </si>
  <si>
    <t>ESCUELA SANTIAGO AMENGUAL BALBONTIN</t>
  </si>
  <si>
    <t>ESCUELA RUCAHUE</t>
  </si>
  <si>
    <t>ESCUELA DIEGO JOSE BENAVENTE BUSTAMANTE</t>
  </si>
  <si>
    <t>COLEGIO PARTICULAR SAN MAURICIO</t>
  </si>
  <si>
    <t>ESCUELA PARTICULAR ALFA Y OMEGA</t>
  </si>
  <si>
    <t>LICEO ISIDORA AGUIRRE TUPPER</t>
  </si>
  <si>
    <t>ESCUELA MIGUEL LUIS AMUNATEGUI</t>
  </si>
  <si>
    <t>ESCUELA BASICA TURQUIA</t>
  </si>
  <si>
    <t>ESCUELA BASICA LOS CALLEJONES</t>
  </si>
  <si>
    <t>LICEO PADRE LUIS ALBERTO SALDES IRARRAZABAL</t>
  </si>
  <si>
    <t>ESCUELA HÉROES DE CHILE</t>
  </si>
  <si>
    <t>LICEO TÉCNICO PROFESIONAL GONZALO GUGLIELMI MONTIEL</t>
  </si>
  <si>
    <t>LICEO MUNICIPAL RIO CLARO</t>
  </si>
  <si>
    <t>ESCUELA MUNICIPAL CAMBRALES</t>
  </si>
  <si>
    <t>ESCUELA ENRIQUE PUFFE KIND</t>
  </si>
  <si>
    <t>ESCUELA PADRE PEDRO CAMPOS MENCHACA</t>
  </si>
  <si>
    <t>ESCUELA MUNICIPAL RERE</t>
  </si>
  <si>
    <t>ESCUELA MUNICIPAL LAS NIEVES</t>
  </si>
  <si>
    <t>ESCUELA MUNICIPAL CANCHILLAS</t>
  </si>
  <si>
    <t>ESCUELA MUNICIPAL CERRO PARRA</t>
  </si>
  <si>
    <t>INSTITUTO SAN SEBASTIÁN BÁSICO.</t>
  </si>
  <si>
    <t>COLEGIO MARINA DE CHILE</t>
  </si>
  <si>
    <t>LICEO TÉCNICO FEMENINO A-29 DE CONCEPCIÓN</t>
  </si>
  <si>
    <t>LICEO BICENTENARIO DE EXCELENCIA COMERCIAL INSUCO</t>
  </si>
  <si>
    <t>LICEO INDUSTRIAL DE CONCEPCION</t>
  </si>
  <si>
    <t>LICEO COMERCIAL FEMENINO DE CONCEPCION</t>
  </si>
  <si>
    <t>ESCUELA PARVULARIA BLANCA ESTELA</t>
  </si>
  <si>
    <t>ESCUELA ESPECIAL CHILE ESPAÑA</t>
  </si>
  <si>
    <t>ESCUELA NUEVO HORIZONTES</t>
  </si>
  <si>
    <t>CENTRO INTEGRADO DE EDUCACIÓN ESPECIAL</t>
  </si>
  <si>
    <t>COLEGIO BIOBÍO</t>
  </si>
  <si>
    <t>ESCUELA DIFERENCIAL PIERRE MENDES FRANCE</t>
  </si>
  <si>
    <t>ESCUELA BÁSICA COMÚN HOSPITAL</t>
  </si>
  <si>
    <t>LICEO DE NIÑAS</t>
  </si>
  <si>
    <t>LICEO ENRIQUE MOLINA GARMENDIA</t>
  </si>
  <si>
    <t>LICEO POLIVALENTE EXPERIMENTAL LUCILA GODOY ALCAYAGA</t>
  </si>
  <si>
    <t>LICEO DE ADULTOS JOSÉ MANUEL BALMACEDA FERNÁNDEZ</t>
  </si>
  <si>
    <t>LICEO LORENZO ARENAS OLIVO</t>
  </si>
  <si>
    <t>LICEO CHIGUAYANTE</t>
  </si>
  <si>
    <t>LICEO JUAN MARTINEZ DE ROZAS</t>
  </si>
  <si>
    <t>LICEO SAN PEDRO</t>
  </si>
  <si>
    <t>COLEGIO REPÚBLICA DEL ECUADOR</t>
  </si>
  <si>
    <t>COLEGIO BICENTENARIO REPÚBLICA DEL BRASIL</t>
  </si>
  <si>
    <t>LICEO DOMINGO SANTA MARÍA</t>
  </si>
  <si>
    <t>ESCUELA BASICA REPUBLICA ARGENTINA</t>
  </si>
  <si>
    <t>LICEO JOSE HIPOLITO SALAS Y TORO</t>
  </si>
  <si>
    <t>COLEGIO GRAN BRETAÑA</t>
  </si>
  <si>
    <t>COLEGIO BICENTENARIO ESPAÑA</t>
  </si>
  <si>
    <t>COLEGIO JOHN KENNEDY</t>
  </si>
  <si>
    <t>LICEO REPÚBLICA DE ISRAEL</t>
  </si>
  <si>
    <t>ESCUELA DARIO SALAS MARCHANT</t>
  </si>
  <si>
    <t>ESCUELA BASICA RENE LOUVEL BERT</t>
  </si>
  <si>
    <t>ESCUELA OSCAR CASTRO ZUNIGA</t>
  </si>
  <si>
    <t>ESCUELA ESTHER HUNNEUS DE CLARO</t>
  </si>
  <si>
    <t>ESCUELA REPUBLICA FEDERAL ALEMANA</t>
  </si>
  <si>
    <t>LICEO REBECA MATTE BELLO</t>
  </si>
  <si>
    <t>ESCUELA BASICA MANQUIMAVIDA</t>
  </si>
  <si>
    <t>COLEGIO JUAN GREGORIO LAS HERAS</t>
  </si>
  <si>
    <t>LICEO LUCERO GONZALEZ</t>
  </si>
  <si>
    <t>ESCUELA BASICA REPUBLICA DE GRECIA</t>
  </si>
  <si>
    <t>ESCUELA BÁSICA IRENE FREI DE CID</t>
  </si>
  <si>
    <t>BASICA SARGENTO CANDELARIA PEREZ</t>
  </si>
  <si>
    <t>ESCUELA MIGUEL JOSE ZANARTU SANTA MARIA</t>
  </si>
  <si>
    <t>ESCUELA ENRIQUE SORO BARRIGA</t>
  </si>
  <si>
    <t>ESCUELA LA ESPERANZA</t>
  </si>
  <si>
    <t>ESCUELA BASICA LAGOS DE CHILE</t>
  </si>
  <si>
    <t>ESCUELA PALESTINA DE PALOMARES</t>
  </si>
  <si>
    <t>ESCUELA BASICA LUIS ALBERTO ACEVEDO</t>
  </si>
  <si>
    <t>ESCUELA LUIS ALFREDO MUÑOZ BURBOA</t>
  </si>
  <si>
    <t>ESCUELA BASICA LAUTARO</t>
  </si>
  <si>
    <t>ESCUELA BASICA AGUA DE LA GLORIA</t>
  </si>
  <si>
    <t>ESCUELA BASICA BOCA DEL BIO BIO SUR</t>
  </si>
  <si>
    <t>ESCUELA BASICA MICHAIHUE</t>
  </si>
  <si>
    <t>COLEGIO GALVARINO DE LOMAS COLORADAS</t>
  </si>
  <si>
    <t>ESCUELA BASICA FUNDO CHANCO</t>
  </si>
  <si>
    <t>COLEGIO PARTICULAR AURORA DE CHILE</t>
  </si>
  <si>
    <t>ESCUELA PARTICULAR PRESIDENTE GABRIEL GONZÁLEZ VIDELA</t>
  </si>
  <si>
    <t>ESCUELA PARTICULAR PEDRO DE ONA</t>
  </si>
  <si>
    <t>COLEGIO DEL SAGRADO CORAZON</t>
  </si>
  <si>
    <t>COLEGIO PARTICULAR ANDRÉS BELLO</t>
  </si>
  <si>
    <t>COLEGIO PARTICULAR SANTA INES</t>
  </si>
  <si>
    <t>COLEGIO LAGUNA REDONDA</t>
  </si>
  <si>
    <t>COLEGIO MARCELA PAZ</t>
  </si>
  <si>
    <t>UNIDAD DE INTEGRACIÓN DEL LIMITADO VISUAL</t>
  </si>
  <si>
    <t>ESCUELA PARTICULAR SANTA EMILIA</t>
  </si>
  <si>
    <t>COLEGIO PARTICULAR ALBORADA</t>
  </si>
  <si>
    <t>COLEGIO PARTICULAR JUAN BOSCO</t>
  </si>
  <si>
    <t>COLEGIO PARTICULAR EL LIBERTADOR</t>
  </si>
  <si>
    <t>COLEGIO SANTA SABINA</t>
  </si>
  <si>
    <t>COLEGIO PARTICULAR ALONSO DE ERCILLA</t>
  </si>
  <si>
    <t>ESCUELA BASICA MALVINA ROMERO VIDAL</t>
  </si>
  <si>
    <t>COLEGIO COLEGIO MARTÍN LUTHER</t>
  </si>
  <si>
    <t>COLEGIO ADVENTISTA DE CONCEPCION</t>
  </si>
  <si>
    <t>ESCUELA PARTICULAR INSTITUTO SAN PEDRO</t>
  </si>
  <si>
    <t>ESCUELA PARTICULAR MANQUIMAVIDA</t>
  </si>
  <si>
    <t>ESCUELA PARTTICULAR SANTA CATALINA DE SIENA</t>
  </si>
  <si>
    <t>COLEGIO MARIA INMACULADA</t>
  </si>
  <si>
    <t>COLEGIO SANTA EUFRASIA</t>
  </si>
  <si>
    <t>COLEGIO EDWARD</t>
  </si>
  <si>
    <t>COLEGIO SANTA LUISA DE CONCEPCION</t>
  </si>
  <si>
    <t>COLEGIO SAN PATRICIO</t>
  </si>
  <si>
    <t>LICEO SAN AGUSTIN DE CONCEPCION</t>
  </si>
  <si>
    <t>ESCUELA PARTICULAR EL NAZARENO</t>
  </si>
  <si>
    <t>LICEO TÉCNICO PROFESIONAL BICENTENARIO JORGE SÁNCHEZ UGARTE</t>
  </si>
  <si>
    <t>ESCUELA PARTICULAR ANDRES BELLO</t>
  </si>
  <si>
    <t>KINGSTON COLLEGE</t>
  </si>
  <si>
    <t>COLEGIO BAUTISTA DE CONCEPCION</t>
  </si>
  <si>
    <t>INSTITUTO DE HUMANIDADES ALFREDO SILVA S</t>
  </si>
  <si>
    <t>COLEGIO ALEMAN DE CONCEPCIÓN</t>
  </si>
  <si>
    <t>CHARLES DE GAULLE</t>
  </si>
  <si>
    <t>COLEGIO CONCEPCION</t>
  </si>
  <si>
    <t>COLEGIO CHILENO ARABE</t>
  </si>
  <si>
    <t>SAINT JOHN´S SCHOOL</t>
  </si>
  <si>
    <t>SAN PEDRO NOLASCO</t>
  </si>
  <si>
    <t>LICEO BICENTENARIO INDUSTRIAL DE LA CONSTRUCCIÓN HERNÁN VALENZUELA LEYTON</t>
  </si>
  <si>
    <t>HUALPEN</t>
  </si>
  <si>
    <t>LICEO BICENTENARIO ALMIRANTE PEDRO ESPINA RITCHIE</t>
  </si>
  <si>
    <t>LICEO INDUSTRIAL JUAN ANTONIO RIOS</t>
  </si>
  <si>
    <t>LICEO TÉCNICO PROFESIONAL PEDRO DEL RÍO ZAÑARTU</t>
  </si>
  <si>
    <t>LICEO COMERCIAL PROFESOR SERGIO MORAGA ARCIL</t>
  </si>
  <si>
    <t>LICEO POLIVALENTE LAS SALINAS</t>
  </si>
  <si>
    <t>LICEO TECNICO DE TALCAHUANO</t>
  </si>
  <si>
    <t>ARTURO PRAT CHACON</t>
  </si>
  <si>
    <t>LICEO SANTA LEONOR</t>
  </si>
  <si>
    <t>ESCUELA THOMAS JEFFERSON D 465</t>
  </si>
  <si>
    <t>ESCUELA HELEN KELLER ADAMS</t>
  </si>
  <si>
    <t>LICEO SIMÓN BOLÍVAR</t>
  </si>
  <si>
    <t>LICEO TÉCNICO PROFESIONAL LUCILA GODOY ALCAYAGA</t>
  </si>
  <si>
    <t>ESCUELA REPUBLICA DEL PERU</t>
  </si>
  <si>
    <t>ESCUELA D N° 475</t>
  </si>
  <si>
    <t>ESCUELA BLANCA ESTELA PRAT CARVAJAL</t>
  </si>
  <si>
    <t>ESCUELA MEXICO ESTADO DE GUERRERO</t>
  </si>
  <si>
    <t>ESCUELA BASICA LA DAMA BLANCA</t>
  </si>
  <si>
    <t>ESCUELA BASICA LAS HIGUERAS</t>
  </si>
  <si>
    <t>COLEGIO HUACHIPATO</t>
  </si>
  <si>
    <t>COLEGIO LOS CONDORES</t>
  </si>
  <si>
    <t>ESCUELA ALONKURA</t>
  </si>
  <si>
    <t>ESCUELA BÁSICA CRISTÓBAL COLÓN</t>
  </si>
  <si>
    <t>ESCUELA BASICA CRUZ DEL SUR</t>
  </si>
  <si>
    <t>LICEO BICENTENARIO ANITA SERRANO SEPULVEDA</t>
  </si>
  <si>
    <t>ESCUELA BASICA LIBERTAD</t>
  </si>
  <si>
    <t>ESCUELA CORNETA CABRALES</t>
  </si>
  <si>
    <t>COLEGIO BASICO VILLA ACERO</t>
  </si>
  <si>
    <t>C.E.I.A. HUALPENCILLO</t>
  </si>
  <si>
    <t>ESCUELA DIFERENCIAL PUERTA NUEVA</t>
  </si>
  <si>
    <t>COLEGIO REMODELACION SIMONS</t>
  </si>
  <si>
    <t>ESCUELA BASICA CERRO CORNOU</t>
  </si>
  <si>
    <t>ESCUELA BUENA VISTA ZAROR</t>
  </si>
  <si>
    <t>ESCUELA F 500 HUERTOS FAMILIARES</t>
  </si>
  <si>
    <t>ESCUELA REPUBLICA BOLIVARIANA DE VENEZUELA</t>
  </si>
  <si>
    <t>ESCUELA SANTA CLARA</t>
  </si>
  <si>
    <t>CENTRO LABORAL POLIVALENTE ALONKURA</t>
  </si>
  <si>
    <t>ESCUELA BASICA PENINSULA DE TUMBES</t>
  </si>
  <si>
    <t>ESCUELA BASICA CERRO SAN FRANCISCO</t>
  </si>
  <si>
    <t>COLEGIO CARMELA CARVAJAL DE PRAT</t>
  </si>
  <si>
    <t>LICEO LA ASUNCION</t>
  </si>
  <si>
    <t>ESCUELA PARTICULAR MANUEL RODRIGUEZ</t>
  </si>
  <si>
    <t>CENTRO INTEGRAL LOS AROMOS</t>
  </si>
  <si>
    <t>ESCUELA ADVENTISTA DE HUALPEN</t>
  </si>
  <si>
    <t>ESCUELA PARTICULAR ENRIQUE MOLINA GARMENDIA</t>
  </si>
  <si>
    <t>COLEGIO PARTICULAR LOS ARAUCANOS</t>
  </si>
  <si>
    <t>ESCUELA PARTICULAR ESMERALDA</t>
  </si>
  <si>
    <t>COLEGIO PARTICULAR TALCAHUANO</t>
  </si>
  <si>
    <t>COLEGIO ADVENTISTA DE TALCAHUANO CENTRO</t>
  </si>
  <si>
    <t>ESCUELA BASICA ELIEZER</t>
  </si>
  <si>
    <t>CENTRO EDUCACIÓN EVANGÉLICO DE HUALPÉN</t>
  </si>
  <si>
    <t>COLEGIO SANTA BERNARDITA</t>
  </si>
  <si>
    <t>ESCUELA SANTA TERESITA</t>
  </si>
  <si>
    <t>COLEGIO MONTANER DE HUALPEN</t>
  </si>
  <si>
    <t>ESCUELA PARTICULAR DIEGO PORTALES</t>
  </si>
  <si>
    <t>SAGRADOS CORAZONES</t>
  </si>
  <si>
    <t>ESCUELA DIFERENCIAL MARTA STOWHAS KARGUS</t>
  </si>
  <si>
    <t>LICEO PENCOPOLITANO</t>
  </si>
  <si>
    <t>ESCUELA ISLA DE PASCUA</t>
  </si>
  <si>
    <t>ESCUELA PENCO</t>
  </si>
  <si>
    <t>ESCUELA EDUARDO CAMBELL SAAVEDRA</t>
  </si>
  <si>
    <t>ESCUELA ALMIRANTE JORGE MONTT ÁLVAREZ</t>
  </si>
  <si>
    <t>ESCUELA LA GREDA</t>
  </si>
  <si>
    <t>ESCUELA VIPLA</t>
  </si>
  <si>
    <t>ESCUELA ETHEL HENCK DE GRANT</t>
  </si>
  <si>
    <t>ESCUELA BASICA PRIMER AGUA ABAJO</t>
  </si>
  <si>
    <t>COLEGIO PARTICULAR FUNNY SCHOOL</t>
  </si>
  <si>
    <t>ESCUELA PARTICULAR QUEEN ELIZABETH SCHOOL</t>
  </si>
  <si>
    <t>COLEGIO EL REFUGIO</t>
  </si>
  <si>
    <t>LICEO BICENTENARIO DE EXCELENCIA INDUSTRIAL DE TOME</t>
  </si>
  <si>
    <t>TOME</t>
  </si>
  <si>
    <t>LICEO COMERCIAL DE TOME</t>
  </si>
  <si>
    <t>ESCUELA ESPECIAL TOMÉ</t>
  </si>
  <si>
    <t>LICEO VICENTE ALBERTO PALACIOS VALDES</t>
  </si>
  <si>
    <t>LICEO REPÚBLICA DEL ECUADOR</t>
  </si>
  <si>
    <t>ESCUELA BASICA BELLAVISTA</t>
  </si>
  <si>
    <t>ESCUELA BASICA IGNACIO SERRANO MONTANER</t>
  </si>
  <si>
    <t>ESCUELA BASICA DICHATO</t>
  </si>
  <si>
    <t>ESCUELA BASICA ARTURO PRAT</t>
  </si>
  <si>
    <t>ESCUELA BASICA REPUBLICA DE PANAMA</t>
  </si>
  <si>
    <t>ESCUELA BASICA RAFAEL</t>
  </si>
  <si>
    <t>ESCUELA BASICA CARLOS MAHNS CHOUPAY</t>
  </si>
  <si>
    <t>ESCUELA BASICA COCHOLGUE</t>
  </si>
  <si>
    <t>ESCUELA PATRIMONIAL CALIFORNIA</t>
  </si>
  <si>
    <t>ESCUELA BASICA CERRO ESTANQUE</t>
  </si>
  <si>
    <t>ESCUELA BÁSICA LISA ENRIQUETA PETER TEUBNER</t>
  </si>
  <si>
    <t>ESCUELA BASICA MENQUE</t>
  </si>
  <si>
    <t>ESCUELA BASICA PUNTA DE PARRA</t>
  </si>
  <si>
    <t>ESCUELA BASICA SAN CARLITOS</t>
  </si>
  <si>
    <t>ESCUELA BASICA BURCA</t>
  </si>
  <si>
    <t>ESCUELA BASICA CALETA DEL MEDIO</t>
  </si>
  <si>
    <t>ESCUELA BASICA MILLAHUE</t>
  </si>
  <si>
    <t>ESCUELA BASICA CORONEY</t>
  </si>
  <si>
    <t>ESCUELA BASICA CHUPALLAR</t>
  </si>
  <si>
    <t>ESCUELA BASICA VEGAS DE COLIUMO</t>
  </si>
  <si>
    <t>ESCUELA BASICA SAN ANTONIO</t>
  </si>
  <si>
    <t>ESCUELA PARTICULAR MARGARITA NASEAU</t>
  </si>
  <si>
    <t>COLEGIO DOCTOR GUILLERMO VELASCO BARROS</t>
  </si>
  <si>
    <t>ESCUELA BASICA RAFAEL AMPUERO VILLARROEL</t>
  </si>
  <si>
    <t>COLEGIO PADRE LUIS AMIGO</t>
  </si>
  <si>
    <t>ESCUELA BASICA FLORIDA</t>
  </si>
  <si>
    <t>LICEO LUIS DE ALAVA</t>
  </si>
  <si>
    <t>LICEO COPIULEMU</t>
  </si>
  <si>
    <t>ESCUELA RAHUIL</t>
  </si>
  <si>
    <t>ESCUELA BASICA GRANERILLO</t>
  </si>
  <si>
    <t>ESCUELA BASICA CANCHA DE LOS MONTERO</t>
  </si>
  <si>
    <t>ESCUELA BASICA LA PAZ</t>
  </si>
  <si>
    <t>ESCUELA BASICA PONEN</t>
  </si>
  <si>
    <t>ESCUELA BASICA PUENTE SIETE</t>
  </si>
  <si>
    <t>ESCUELA BASICA QUEBRADA LAS ULLOA</t>
  </si>
  <si>
    <t>ESCUELA BASICA SAN SEBASTIAN DE MANCO</t>
  </si>
  <si>
    <t>ESCUELA BASICA CRUCERO DE HUARO</t>
  </si>
  <si>
    <t>ESCUELA BASICA PENINHUEQUE</t>
  </si>
  <si>
    <t>ESCUELA BASICA VILLAMAVIDA</t>
  </si>
  <si>
    <t>ESCUELA BASICA ROA</t>
  </si>
  <si>
    <t>ESCUELA BASICA JUAN CHICO</t>
  </si>
  <si>
    <t>PARVULARIO RURAL MANDERSCHEID</t>
  </si>
  <si>
    <t>ESCUELA PARTICULAR UNICORNIO</t>
  </si>
  <si>
    <t>LICEO SAN JUAN BAUTISTA DE HUALQUI</t>
  </si>
  <si>
    <t>ESCUELA MANUEL AMAT Y JUNIET</t>
  </si>
  <si>
    <t>ESCUELA BASICA EL MAITEN</t>
  </si>
  <si>
    <t>ESCUELA CARLOS ALBERTO FERNÁNDEZ CASTILLO</t>
  </si>
  <si>
    <t>ESCUELA BASICA SANTA FILOMENA DE PICHACO</t>
  </si>
  <si>
    <t>ESCUELA BASICA RANGUEL</t>
  </si>
  <si>
    <t>ESCUELA QUINQUIBUENO</t>
  </si>
  <si>
    <t>ESCUELA SAN JOSE LA PALMA</t>
  </si>
  <si>
    <t>ESCUELA GOMERO</t>
  </si>
  <si>
    <t>ESCUELA ALEJANDRO VARELA SANTA MARIA</t>
  </si>
  <si>
    <t>ESCUELA PROFESORA JUANA SALGADO PARRA DE UNIHUE</t>
  </si>
  <si>
    <t>ESCUELA GUILLERMO BARBERI MASSA</t>
  </si>
  <si>
    <t>ESCUELA DE CHILLANCITO</t>
  </si>
  <si>
    <t>ESCUELA MAQUEUTO</t>
  </si>
  <si>
    <t>ESCUELA BARRANCAS JUNTAS</t>
  </si>
  <si>
    <t>ESCUELA LA CALLE</t>
  </si>
  <si>
    <t>ESCUELA SANTA SUSANA DE PICHACO</t>
  </si>
  <si>
    <t>ESCUELA AGUA CORTA</t>
  </si>
  <si>
    <t>ESCUELA SAN NICANOR</t>
  </si>
  <si>
    <t>ESCUELA ARMANDO JOSE SANTOS IBANEZ VARGA</t>
  </si>
  <si>
    <t>ESCUELA PARTICULAR SANTA CRUZ</t>
  </si>
  <si>
    <t>ESCUELA PARTICULAR SANTO DOMINGO</t>
  </si>
  <si>
    <t>LICEO NUEVA ZELANDIA</t>
  </si>
  <si>
    <t>ESCUELA RECAREDO VIGUERAS ARANEDA</t>
  </si>
  <si>
    <t>ESCUELA COLICO ALTO</t>
  </si>
  <si>
    <t>ESCUELA ESPIGADO</t>
  </si>
  <si>
    <t>ESCUELAS LAS CACHANAS</t>
  </si>
  <si>
    <t>ESCUELA PODUCO ALTO</t>
  </si>
  <si>
    <t>ESCUELA CABRERA</t>
  </si>
  <si>
    <t>ESCUELA PAPAL</t>
  </si>
  <si>
    <t>ESCUELA TORRE DORADA</t>
  </si>
  <si>
    <t>ESCUELA PURGATORIO</t>
  </si>
  <si>
    <t>ESCULA BALSEADERO</t>
  </si>
  <si>
    <t>ESCUELA CURALI</t>
  </si>
  <si>
    <t>ESCUELA CURAMAVIDA</t>
  </si>
  <si>
    <t>ESCUELA PODUCO BAJO</t>
  </si>
  <si>
    <t>ESCUELA TANAHUILLIN</t>
  </si>
  <si>
    <t>ESCUELA CHACAYAL</t>
  </si>
  <si>
    <t>ESCUELA LA GENERALA</t>
  </si>
  <si>
    <t>ESCUELA PARTICULAR CLORINDA AVELLO</t>
  </si>
  <si>
    <t>LICEO POLITECNICO ROSAURO SANTANA RIOS</t>
  </si>
  <si>
    <t>LICEO COMERCIAL PRESIDENTE FREI MONTALVA</t>
  </si>
  <si>
    <t>ESCUELA ESPECIAL LUIS COUSINO SQUELLA</t>
  </si>
  <si>
    <t>LICEO CARLOS COUSIÑO GOYENECHEA</t>
  </si>
  <si>
    <t>LICEO BALDOMERO LILLO FIGUEROA</t>
  </si>
  <si>
    <t>ESCUELA ISIDORA GOYENECHEA</t>
  </si>
  <si>
    <t>ESCUELA BASICA SANTA MARIA DE GUADALUPE</t>
  </si>
  <si>
    <t>ESCUELA BASICA KONRAD ADENAUER</t>
  </si>
  <si>
    <t>ESCUELA BASICA BELLO HORIZONTE</t>
  </si>
  <si>
    <t>LICEO THOMPSON MATTHEWS</t>
  </si>
  <si>
    <t>COLEGIO ANGEL DE PEREDO</t>
  </si>
  <si>
    <t>ESCUELA BASICA COLCURA</t>
  </si>
  <si>
    <t>C.E.I.A SAN LUIS DE POTOSI REPÚBLICA DE MÉXICO</t>
  </si>
  <si>
    <t>ESCUELA BASICA CENTENARIO</t>
  </si>
  <si>
    <t>ESCUELA BÁSICA ARTÍSTICA ISAÍAS GUEVARA SOTO</t>
  </si>
  <si>
    <t>LICEO SANTA DORIS</t>
  </si>
  <si>
    <t>ESCUELA PARTICULAR SANTA TERESA</t>
  </si>
  <si>
    <t>INSTITUTO HUMANIDADES SAN FRANCISCO DE ASIS</t>
  </si>
  <si>
    <t>ESCUELA PARTICULAR GETSEMANI</t>
  </si>
  <si>
    <t>LICEO BICENTENARIO DE EXCELENCIA INDUSTRIAL FEDERICO SCHWAGER</t>
  </si>
  <si>
    <t>LICEO COMERCIAL ANDRES BELLO LOPEZ</t>
  </si>
  <si>
    <t>CENTRO EDUCACIÓN INTEGRADA DE ADULTOS SERGIO PERALTA MORALES</t>
  </si>
  <si>
    <t>ESCUELA DIFERENCIAL MARÍA ESTER BREVE GONZÁLEZ</t>
  </si>
  <si>
    <t>LICEO CORONEL ANTONIO SALAMANCA</t>
  </si>
  <si>
    <t>LICEO YOBILO DE CORONEL</t>
  </si>
  <si>
    <t>ESCUELA ROSITA RENARD</t>
  </si>
  <si>
    <t>ESCUELA BASICA PLAYAS NEGRAS</t>
  </si>
  <si>
    <t>ESCUELA ROSA MEDEL AGUILERA</t>
  </si>
  <si>
    <t>ESCUELA BASICA JAVIERA CARRERA</t>
  </si>
  <si>
    <t>ESCUELA RAFAEL SOTOMAYOR BAEZA</t>
  </si>
  <si>
    <t>ESCUELA VICTOR DOMINGO SILVA</t>
  </si>
  <si>
    <t>ESCUELA AMBROSIO O´HIGGINS</t>
  </si>
  <si>
    <t>ESCUELA REMIGIO CASTRO ABURTO</t>
  </si>
  <si>
    <t>ESCUELA ADELAIDA MIGUIELES SOTO</t>
  </si>
  <si>
    <t>ESCUELA OCTAVIO SALINAS CARIAGA</t>
  </si>
  <si>
    <t>ESCUELA VISTA HERMOSA</t>
  </si>
  <si>
    <t>ESCUELA JORGE ROJAS MIRANDA</t>
  </si>
  <si>
    <t>ESCUELA ROSA YANEZ RODRIGUEZ</t>
  </si>
  <si>
    <t>ESCUELA BASICA RAMON FREIRE SERRANO</t>
  </si>
  <si>
    <t>ESCUELA ARTURO HUGHES CERNA</t>
  </si>
  <si>
    <t>ESCUELA JUAN JOSE LATORRE BENAVENTE</t>
  </si>
  <si>
    <t>ESCUELA FRANCISCO COLOANE</t>
  </si>
  <si>
    <t>ESCUELA ESCUADRON</t>
  </si>
  <si>
    <t>ESCUELA BASICA PATAGUAL</t>
  </si>
  <si>
    <t>ESCUELA METODISTA</t>
  </si>
  <si>
    <t>COLEGIO PARTICULAR SAN PEDRO</t>
  </si>
  <si>
    <t>ESCUELA PARTICULAR SAN MARCOS</t>
  </si>
  <si>
    <t>COLEGIO PARTICULAR IGNACIO CARRERA PINTO</t>
  </si>
  <si>
    <t>ESCUELA GENARO RIOS CAMPOS</t>
  </si>
  <si>
    <t>COLEGIO ANIBAL ESQUIVEL TAPIA</t>
  </si>
  <si>
    <t>LICEO TÉCNICO PROFESIONAL DOCTOR RIGOBERTO IGLESIAS BASTÍAS DE LEBU</t>
  </si>
  <si>
    <t>ESCUELA ESPECIAL JUAN SANDOVAL CARRASCO</t>
  </si>
  <si>
    <t>ESCUELA PROFESOR ALAMIRO GALLEGOS MUÑOZ</t>
  </si>
  <si>
    <t>LICEO BICENTENARIO ISIDORA RAMOS DE GAJARDO</t>
  </si>
  <si>
    <t>ESCUELA PROFESORA REBECA CASTRO ARANEDA</t>
  </si>
  <si>
    <t>ESCUELA FRESIA GRACIELA MULLER RUIZ</t>
  </si>
  <si>
    <t>ESCUELA BOCA LEBU</t>
  </si>
  <si>
    <t>DOMINGO FAUSTINO SARMIENTO</t>
  </si>
  <si>
    <t>ESCUELA DR.ARNOLDO EBENSPERGER RICHTER</t>
  </si>
  <si>
    <t>ESCUELA JOSE JOAQUIN PEREZ</t>
  </si>
  <si>
    <t>ESCUELA ARTURO EBENSPERGER RICHTER</t>
  </si>
  <si>
    <t>ESCUELA ARMANDO ARANCIBIA OLIVOS</t>
  </si>
  <si>
    <t>ESCUELA RUCA RAQUI</t>
  </si>
  <si>
    <t>ESCUELA PEHUEN</t>
  </si>
  <si>
    <t>ESCUELA GUILLERMO RODRIGUEZ RIOBO</t>
  </si>
  <si>
    <t>ESCUELA VILLARRICA</t>
  </si>
  <si>
    <t>ESCUELA EDUARDO BARRIOS HUDTWALKER</t>
  </si>
  <si>
    <t>ESCUELA PARTICULAR CERRO LA CRUZ</t>
  </si>
  <si>
    <t>ESCUELA LIBERTADOR GENERAL</t>
  </si>
  <si>
    <t>LICEO BICENTENARIO SAN FELIPE DE ARAUCO</t>
  </si>
  <si>
    <t>ESCUELA BASICA VICENTE MILLAN IRIARTE</t>
  </si>
  <si>
    <t>ESCUELA BÁSICA MARE NOSTRUM</t>
  </si>
  <si>
    <t>ESCUELA BÁSICA DE CARAMPANGUE</t>
  </si>
  <si>
    <t>ESCUELA LOS PINOS</t>
  </si>
  <si>
    <t>ESCUELA JORGE IVAN VALENZUELA ZUNIGA</t>
  </si>
  <si>
    <t>ESCUELA BASICA SAN PEDRO DE LARAQUETE</t>
  </si>
  <si>
    <t>ESCUELA VALLE RAMADILLAS</t>
  </si>
  <si>
    <t>ESCUELA BASICA CARLOS SAEZ SAEZ</t>
  </si>
  <si>
    <t>LICEO TÉCNICO PESQUERO FILIDOR GAETE MONSÁLVEZ</t>
  </si>
  <si>
    <t>ESCUELA HUGO CABRERA AGUIRRE</t>
  </si>
  <si>
    <t>ESCUELA ARMANDO WIESSE FUENTE-ALBA</t>
  </si>
  <si>
    <t>ESCUELA LOMAS DE ANGUILLAS</t>
  </si>
  <si>
    <t>ESCUELA FERMIN IBARRA FRITZ</t>
  </si>
  <si>
    <t>ESCUELA QUILANTRAL</t>
  </si>
  <si>
    <t>ESCUELA BASICA PASO LOS TEMOS</t>
  </si>
  <si>
    <t>ESCUELA MAR LOS PINOS</t>
  </si>
  <si>
    <t>ESCUELA DUIDICO</t>
  </si>
  <si>
    <t>ESCUELA BASICA ALTO YANI</t>
  </si>
  <si>
    <t>ESCUELA BASICA VALLE VERDE</t>
  </si>
  <si>
    <t>ESCUELA VALLE ARAUCO</t>
  </si>
  <si>
    <t>ESCUELA BASICA BRISAS DEL MAR</t>
  </si>
  <si>
    <t>ESCUELA BASICA CESAR MONSALVE FLORES</t>
  </si>
  <si>
    <t>ESCUELA CERRO COLORADO</t>
  </si>
  <si>
    <t>ESCUELA BASICA PEMEREHUE</t>
  </si>
  <si>
    <t>ESCUELA ALTO RAQUI</t>
  </si>
  <si>
    <t>LICEO SAN FRANCISCO DE ASIS</t>
  </si>
  <si>
    <t>COLEGIO ARAUCO</t>
  </si>
  <si>
    <t>LICEO POLIVALENTE MARIANO LATORRE</t>
  </si>
  <si>
    <t>ESCUELA RAMIRO ROA GONZALEZ</t>
  </si>
  <si>
    <t>ESCUELA CUATRO DE OCTUBRE</t>
  </si>
  <si>
    <t>ESCUELA COLICO SUR</t>
  </si>
  <si>
    <t>ESCUELA BUENA ESPERANZA</t>
  </si>
  <si>
    <t>ESCUELA SANTA TERESA DE LOS ANDES</t>
  </si>
  <si>
    <t>ESCUELA LOS CRUCEROS</t>
  </si>
  <si>
    <t>ESCUELA BAJO LOS RIOS</t>
  </si>
  <si>
    <t>ESCUELA TRONGOL ALTO</t>
  </si>
  <si>
    <t>ESCUELA PLEGARIAS</t>
  </si>
  <si>
    <t>ESCUELA SAN JOSE DE COLICO</t>
  </si>
  <si>
    <t>ESCUELA COLICO NORTE</t>
  </si>
  <si>
    <t>LICEO BICENTENARIO POLITECNICO CAUPOLICAN</t>
  </si>
  <si>
    <t>LOS ALAMOS</t>
  </si>
  <si>
    <t>ESCUELA FELIX EYHERAMENDY</t>
  </si>
  <si>
    <t>LICEO TÉCNICO PROFESIONAL SAN PABLO</t>
  </si>
  <si>
    <t>LICEO CLAUDIO FLORES SOTO</t>
  </si>
  <si>
    <t>ESCUELA PILPILCO</t>
  </si>
  <si>
    <t>ESCUELA ZAIDA ARANEDA VIGUERAS</t>
  </si>
  <si>
    <t>LICEO ORLANDO DELGADO ZÚNIGA</t>
  </si>
  <si>
    <t>ESCUELA TEGUALDA DE RANQUILCO</t>
  </si>
  <si>
    <t>ESCUELA TRONGOL BAJO</t>
  </si>
  <si>
    <t>ESCUELA JOSE M.CAMPOS MENCHACA</t>
  </si>
  <si>
    <t>ESCUELA LOS GUALLES</t>
  </si>
  <si>
    <t>ESCUELA LAS DUNAS</t>
  </si>
  <si>
    <t>ESCUELA JOSE ULLOA FIERRO</t>
  </si>
  <si>
    <t>LICEO CRISTO REDENTOR</t>
  </si>
  <si>
    <t>ESCUELA BASICA CACIQUE FRANCISCO MELIN</t>
  </si>
  <si>
    <t>CANETE</t>
  </si>
  <si>
    <t>LICEO HUMANISTA CIENTÍFICO JOSÉ DE LA CRUZ MIRANDA CORREA</t>
  </si>
  <si>
    <t>ESCUELA LEONCIO ARANEDA FIGUEROA</t>
  </si>
  <si>
    <t>ESCUELA BASICA RENE ANDRADES TOLEDO</t>
  </si>
  <si>
    <t>ESCUELA BASICA RUBI NELSON SILVA SALAS</t>
  </si>
  <si>
    <t>LICEO HOMERO VIGUERAS</t>
  </si>
  <si>
    <t>ESCUELA RICARDO COLOMA DIAZ</t>
  </si>
  <si>
    <t>ESCUELA BASICA LLONCAO</t>
  </si>
  <si>
    <t>ESCUELA BASICA LA GRANJA</t>
  </si>
  <si>
    <t>ESCUELA BASICA PAICAVI</t>
  </si>
  <si>
    <t>ESCUELA BASICA FEDERICO GANA</t>
  </si>
  <si>
    <t>ESCUELA BASICA SALTO DEL HUILLINCO</t>
  </si>
  <si>
    <t>ESCUELA BASICA LLENQUEHUE</t>
  </si>
  <si>
    <t>ESCUELA BASICA GARCIA HURTADO DE MENDOZA</t>
  </si>
  <si>
    <t>ESCUELA BASICA ONOFRE CORREA PASCAL</t>
  </si>
  <si>
    <t>ESCUELA BASICA TRES SAUCES</t>
  </si>
  <si>
    <t>ESCUELA PARTICULAR LUIS CRUZ MARTINEZ</t>
  </si>
  <si>
    <t>ESCUELA PARTICULAR EL RIO</t>
  </si>
  <si>
    <t>COLEGIO INSTITUTO SAN JOSE</t>
  </si>
  <si>
    <t>ESCUELA SAN LUIS DE CONTULMO</t>
  </si>
  <si>
    <t>LICEO POLIVALENTE NAHUELBUTA</t>
  </si>
  <si>
    <t>ESCUELA BASICA GALVARINO</t>
  </si>
  <si>
    <t>ESCUELA BASICA JUAN AGUILERA JEREZ</t>
  </si>
  <si>
    <t>ESCUELA HUALLEPEN BAJO</t>
  </si>
  <si>
    <t>ESCUELA BASICA IRMA RAMIREZ SEPULVEDA</t>
  </si>
  <si>
    <t>ESCUELA HUIDE</t>
  </si>
  <si>
    <t>ESCUELA GRANO DE TRIGO</t>
  </si>
  <si>
    <t>ESCUELA HUALLEPEN ALTO</t>
  </si>
  <si>
    <t>ESCUELA CALEBU</t>
  </si>
  <si>
    <t>ESCUELA NAHUELBUTA ALTO</t>
  </si>
  <si>
    <t>ESCUELA VILLA RIVAS</t>
  </si>
  <si>
    <t>ESCUELA PICHIHUILLINCO</t>
  </si>
  <si>
    <t>ESCUELA HUILLINCO</t>
  </si>
  <si>
    <t>ESCUELA BASICA JUAN LAVIN ALVEAR</t>
  </si>
  <si>
    <t>ESCUELA EL ALAMO</t>
  </si>
  <si>
    <t>ESCUELA VILLA ELICURA</t>
  </si>
  <si>
    <t>ESCUELA MAHUILQUE</t>
  </si>
  <si>
    <t>ESCUELA BASICA PEDRO ETCHEPARE BORDA</t>
  </si>
  <si>
    <t>ESCUELA PARTICULAR NUEVA AURORA</t>
  </si>
  <si>
    <t>ESCUELA PARTICULAR HUILLINCO ALTO</t>
  </si>
  <si>
    <t>ESCUELA PARTICULAR COLLICO</t>
  </si>
  <si>
    <t>ESCUELA PARTICULAR LLEU-LLEU BAJO</t>
  </si>
  <si>
    <t>ESCUELA PARTICULAR VILLA HERMOSA</t>
  </si>
  <si>
    <t>ESCUELA PARTICULAR BUCHOCO</t>
  </si>
  <si>
    <t>ESCUELA PARTICULAR LICAUQUEN</t>
  </si>
  <si>
    <t>ESCUELA ANA MOLINA</t>
  </si>
  <si>
    <t>TIRUA</t>
  </si>
  <si>
    <t>ESCUELA HECTOR ISAAC CARRASCO HELDT</t>
  </si>
  <si>
    <t>ESCUELA ELOISA GONZALEZ</t>
  </si>
  <si>
    <t>ESCUELA CERRO NEGRO</t>
  </si>
  <si>
    <t>ESCUELA PRIMER AGUA</t>
  </si>
  <si>
    <t>ESCUELA CASA DE PIEDRA</t>
  </si>
  <si>
    <t>ESCUELA ALTO QUILANTAHUE</t>
  </si>
  <si>
    <t>ESCUELA ULTIMA ESPERANZA</t>
  </si>
  <si>
    <t>ESCUELA PUERTO PALLACO</t>
  </si>
  <si>
    <t>ESCUELA MAPUDUNGUN</t>
  </si>
  <si>
    <t>ESCUELA AGUA DE MOLINO</t>
  </si>
  <si>
    <t>ESCUELA CHILLIMAPU</t>
  </si>
  <si>
    <t>ESCUELA PONOTRO HENCHI AMULEI</t>
  </si>
  <si>
    <t>ESCUELA PARTICULAR LOS LINGUES</t>
  </si>
  <si>
    <t>ESCUELA PARTICULAR SANTOS CHÁVEZ DE CANIHUAL</t>
  </si>
  <si>
    <t>ESCUELA PARTICULAR RANQUILHUE</t>
  </si>
  <si>
    <t>ESCUELA PARTICULAR NUEVA LAS HUELLAS</t>
  </si>
  <si>
    <t>ESCUELA PARTICULAR LAS MISIONES</t>
  </si>
  <si>
    <t>ESCUELA PARTICULAR AILLINCO</t>
  </si>
  <si>
    <t>LICEO INDUSTRIAL B-5 ANGOL</t>
  </si>
  <si>
    <t>LICEO COMERCIAL ARMANDO BRAVO BRAVO</t>
  </si>
  <si>
    <t>LICEO ENRIQUE BALLACEY COTTEREAU</t>
  </si>
  <si>
    <t>LICEO BICENTENARIO POLITECNICO JUANITA FERNANDEZ</t>
  </si>
  <si>
    <t>ESCUELA BASICA NAHUELBUTA</t>
  </si>
  <si>
    <t>COLEGIO MARÍA SYLVESTER RASCH</t>
  </si>
  <si>
    <t>ESCUELA DIEGO DUBLE URRUTIA</t>
  </si>
  <si>
    <t>ESCUELA JOSÉ ELÍAS BOLIVAR HERRERA</t>
  </si>
  <si>
    <t>ESCUELA VILLA HUEQUEN</t>
  </si>
  <si>
    <t>ESCUELA BASICA ARAGON</t>
  </si>
  <si>
    <t>ESCUELA BASICA MIGUEL LUIS AMUNATEGUI</t>
  </si>
  <si>
    <t>ESCUELA BASICA JUAN M. FERRIERE CAIRE</t>
  </si>
  <si>
    <t>ESCUELA REPUBLICA DE AUSTRIA</t>
  </si>
  <si>
    <t>ESC. BASICA MANUEL RODRIGUEZ</t>
  </si>
  <si>
    <t>ESCUELA REGIMIENTO HUSARES</t>
  </si>
  <si>
    <t>ESCUELA BASICA CHACAICO</t>
  </si>
  <si>
    <t>COLEGIO SAN FRANCISCO DE ASIS DE ANGOL</t>
  </si>
  <si>
    <t>COLEGIO ADVENTISTA DE ANGOL</t>
  </si>
  <si>
    <t>ESCUELA AGRICOLA EL VERGEL</t>
  </si>
  <si>
    <t>LICEO POLITECNICO DOMINGO STA MARIA</t>
  </si>
  <si>
    <t>ESCUELA BASICA LOS NOGALES</t>
  </si>
  <si>
    <t>ESCUELA MUNICIP. LA NOBEL GABRIELA</t>
  </si>
  <si>
    <t>LICEO AGRICOLA FORESTAL MANZANARES</t>
  </si>
  <si>
    <t>ESC. BASICA JULIO MONTT SALAMANCA</t>
  </si>
  <si>
    <t>ESCUELA BASICA TOLPAN</t>
  </si>
  <si>
    <t>SAN FRANCISCO DE ASIS - RENAICO</t>
  </si>
  <si>
    <t>COMPLEJO EDUCACIONAL COLLIPULLI</t>
  </si>
  <si>
    <t>ESCUELA THOMAS ALVA EDISON</t>
  </si>
  <si>
    <t>ESCUELA BENJAMIN FRANKLIN</t>
  </si>
  <si>
    <t>ESCUELA BASICA VICTOR DURAN PEREZ</t>
  </si>
  <si>
    <t>ESCUELA MICHIGAN EL AMANECER</t>
  </si>
  <si>
    <t>ESCUELA F-90 RAÚL CASTRO MÁRQUEZ</t>
  </si>
  <si>
    <t>ESCUELA NICOLAS PEREZ CARDENAS</t>
  </si>
  <si>
    <t>ESCUELA BASICA MIGUEL HUENTELEN</t>
  </si>
  <si>
    <t>ESCUELA MUNICIPAL JOEL COLLÍO MORALES</t>
  </si>
  <si>
    <t>ESCUELA BASICA RIO AMARGO</t>
  </si>
  <si>
    <t>ESCUELA BASICA MAPUDANCO</t>
  </si>
  <si>
    <t>ESCUELA CHIGUAIHUE</t>
  </si>
  <si>
    <t>COLEGIO PARTIC. WOLFGANG AMADEUS MOZART</t>
  </si>
  <si>
    <t>ESCUELA PARTICULAR SN.JUAN DE LA AMERICA</t>
  </si>
  <si>
    <t>LICEO BICENTENARIO POLIVALENTE LONQUIMAY</t>
  </si>
  <si>
    <t>ESCUELA MUNICIPAL FRONTERIZA</t>
  </si>
  <si>
    <t>ESCUELA BASICA MALALMAHUIDA</t>
  </si>
  <si>
    <t>ESCUELA DE LIUCURA</t>
  </si>
  <si>
    <t>ESCUELA BASICA MITRAUQUEN</t>
  </si>
  <si>
    <t>ESCUELA BASICA CRUZACO</t>
  </si>
  <si>
    <t>ESCUELA BASICA MARIMENUCO</t>
  </si>
  <si>
    <t>ESCUELA BASICA LA ANGOSTURA</t>
  </si>
  <si>
    <t>ESCUELA DE ICALMA</t>
  </si>
  <si>
    <t>ESCUELA BASICA LOS PINOS</t>
  </si>
  <si>
    <t>ESCUELA DE SIERRA NEVADA</t>
  </si>
  <si>
    <t>ESC. BASICA JUSTO SCHWEITZER M.</t>
  </si>
  <si>
    <t>ESCUELA DE TROYO</t>
  </si>
  <si>
    <t>ESC. BASICA LEONTINA VASQUEZ RIVERA</t>
  </si>
  <si>
    <t>ESCUELA BASICA DOMINGO CAMARGO</t>
  </si>
  <si>
    <t>ESCUELA PARTICULAR LONQUIMAY</t>
  </si>
  <si>
    <t>LICEO POLITECNICO C-12 CURACAUTIN</t>
  </si>
  <si>
    <t>CURACAUTIN</t>
  </si>
  <si>
    <t>LICEO LAS ARAUCARIAS</t>
  </si>
  <si>
    <t>ESCUELA OSVALDO FUENTES BARRERA</t>
  </si>
  <si>
    <t>ESCUELA PATRICIO CHAVEZ SOTO</t>
  </si>
  <si>
    <t>RAMON EDUARDO RAMIREZ HENRIQUEZ</t>
  </si>
  <si>
    <t>ESCUELA ESPECIAL LOS VOLCANES</t>
  </si>
  <si>
    <t>ESCUELA BASICA REPUBLICA DE MEXICO</t>
  </si>
  <si>
    <t>ESCUELA LOS PRADOS</t>
  </si>
  <si>
    <t>ESCUELA BASICA LEFUCO</t>
  </si>
  <si>
    <t>ESCUELA RIO BLANCO</t>
  </si>
  <si>
    <t>ESCUELA BASICA ALEJO TASCON</t>
  </si>
  <si>
    <t>ESCUELA MANCHURIA</t>
  </si>
  <si>
    <t>ESCUELA JOSE CHANIN SILHY</t>
  </si>
  <si>
    <t>ESC. BASICA SAN ARTURO, RADALCO ESTE.</t>
  </si>
  <si>
    <t>ESCUELA DE SANTA JULIA</t>
  </si>
  <si>
    <t>ESCUELA PARTICULAR SANTA ELENA</t>
  </si>
  <si>
    <t>ESCUELA PARTICULAR SANTA EMMA</t>
  </si>
  <si>
    <t>LICEO ALONSO DE ERCILLA Y ZUÑIGA</t>
  </si>
  <si>
    <t>ESCUELA BASICA SALVADOR ALLENDE</t>
  </si>
  <si>
    <t>ESCUELA BASICA SAN RAMON</t>
  </si>
  <si>
    <t>ESCUELA BASICA TEODOCIO URRUTIA</t>
  </si>
  <si>
    <t>ESCUELA TRICAUCO</t>
  </si>
  <si>
    <t>ESC. ASENTAMIENTO PABLO NERUDA</t>
  </si>
  <si>
    <t>ESCUELA MILLALEVIA</t>
  </si>
  <si>
    <t>ESCUELA CHACAIMAPU</t>
  </si>
  <si>
    <t>ESCUELA BASICA TEMOCUICUI</t>
  </si>
  <si>
    <t>ESC.PAR.SAN FRANCISCO DE ASIS DE ERCILLA</t>
  </si>
  <si>
    <t>ESCUELA PARTICULAR EL PROGRESO</t>
  </si>
  <si>
    <t>LICEO BICENTENARIO POLITECNICO MANUEL MONTT</t>
  </si>
  <si>
    <t>LICEO JORGE ALESSANDRI RODRIGUEZ</t>
  </si>
  <si>
    <t>COLEGIO IGNACIO CARRERA PINTO</t>
  </si>
  <si>
    <t>ESCUELA ESPECIAL CONFEDERACION SUIZA</t>
  </si>
  <si>
    <t>ESCUELA CLAUDIO MATTE</t>
  </si>
  <si>
    <t>ESCUELA HERNAN TRIZANO AVEZZANA</t>
  </si>
  <si>
    <t>ESCUELA SELVA OSCURA</t>
  </si>
  <si>
    <t>ESCUELA BASICA PATRICIO LINCH</t>
  </si>
  <si>
    <t>ESCUELA PAILAHUEQUE</t>
  </si>
  <si>
    <t>ESCUELA PEHUENCO</t>
  </si>
  <si>
    <t>ESCUELA MUNICIPAL MONICA GEBERT MEIER</t>
  </si>
  <si>
    <t>ESCUELA BASICA TOQUIHUE</t>
  </si>
  <si>
    <t>ESCUELA BASICA LAS CARDAS</t>
  </si>
  <si>
    <t>ESCUELA BASICA TRANGOL</t>
  </si>
  <si>
    <t>ESCUELA BASICA SAN LUIS</t>
  </si>
  <si>
    <t>ESCUELA BASICA COLO</t>
  </si>
  <si>
    <t>ESCUELA BASICA SAN PEDRO</t>
  </si>
  <si>
    <t>COLEGIO INSTITUTO VICTORIA</t>
  </si>
  <si>
    <t>COLEGIO SANTA CRUZ DE VICTORIA</t>
  </si>
  <si>
    <t>ESCUELA PARTICULAR BOLLILCO</t>
  </si>
  <si>
    <t>COMPLEJO EDUCACIONAL LUIS DURAND DURAND</t>
  </si>
  <si>
    <t>TRAIGUEN</t>
  </si>
  <si>
    <t>LICEO LUCILA GODOY ALCAYAGA</t>
  </si>
  <si>
    <t>ESCUELA BASICA EMILIA ROMAGNA</t>
  </si>
  <si>
    <t>ESCUELA PROFESOR JUAN DE LA CRUZ MUNOZ M.</t>
  </si>
  <si>
    <t>ESC. BASICA ANIDIR</t>
  </si>
  <si>
    <t>ESC.BASICA QUILQUEN</t>
  </si>
  <si>
    <t>ESC. BASICA FUNDO QUINO</t>
  </si>
  <si>
    <t>ESC. BASICA REDUCCION TEMULEMU</t>
  </si>
  <si>
    <t>ESC. BASICA DIDAICO</t>
  </si>
  <si>
    <t>COLEGIO BICENTENARIO LOUIS PASTEUR</t>
  </si>
  <si>
    <t>LICEO AGRICOLA Y FORESTAL SUIZO LA PROVI</t>
  </si>
  <si>
    <t>ESCUELA PARTICULAR LORENZO COLIPI</t>
  </si>
  <si>
    <t>ESCUELA BASICA REPUBLICA DE ITALIA</t>
  </si>
  <si>
    <t>ESCUELA F-174 VALLE DE LUMACO</t>
  </si>
  <si>
    <t>ESC. MUNICIPAL PICHIPELLAHUEN</t>
  </si>
  <si>
    <t>ESC. BASICA QUETRAHUE</t>
  </si>
  <si>
    <t>ESC. BASICA RALUN</t>
  </si>
  <si>
    <t>ESC. BASICA CHANCO</t>
  </si>
  <si>
    <t>ESCUELA RUCATRARO ALTO</t>
  </si>
  <si>
    <t>ESC. BASICA RUCAYECO</t>
  </si>
  <si>
    <t>ESC. BASICA BUTA RINCON</t>
  </si>
  <si>
    <t>ESCUELA MUNICIPAL G-180 MARIA RIQUELME MENA</t>
  </si>
  <si>
    <t>ESC. BASICA COMUDE</t>
  </si>
  <si>
    <t>ESC. BASICA REDUCCION CALBUDIR</t>
  </si>
  <si>
    <t>ESCUELA PARTICULAR LAS COLINAS</t>
  </si>
  <si>
    <t>ESCUELA PARTICULAR PICHI-LONCOYAN</t>
  </si>
  <si>
    <t>PUREN</t>
  </si>
  <si>
    <t>ESCUELA PARTICULAR QUILLUCO</t>
  </si>
  <si>
    <t>ESCUELA PARTICULAR EL EDEN</t>
  </si>
  <si>
    <t>ESCUELA PARTICULAR CALBUCO</t>
  </si>
  <si>
    <t>ESCUELA GENERAL LAGOS</t>
  </si>
  <si>
    <t>LICEO MARIA AURORA GUINEZ RAMIREZ</t>
  </si>
  <si>
    <t>ESCUELA PEDRO DE ONA</t>
  </si>
  <si>
    <t>LICEO BICENTENARIO INDÓMITO DE PURÉN</t>
  </si>
  <si>
    <t>ESCUELA ENZO FERRARI</t>
  </si>
  <si>
    <t>ESC.BASICA PINGUIDAHUE</t>
  </si>
  <si>
    <t>ESC. BASICA TRANAMAN</t>
  </si>
  <si>
    <t>ESC. BASICA CONUNHUENU</t>
  </si>
  <si>
    <t>ESC. BASICA IPINCO ALTO</t>
  </si>
  <si>
    <t>ESC. BASICA QUILACO REX. 223/7-03-2023 PLAN CONTINGENCIA 2023</t>
  </si>
  <si>
    <t>ESC. BASICA HUITRANLEBU</t>
  </si>
  <si>
    <t>ESCUELA PELLAHUENCO</t>
  </si>
  <si>
    <t>ESC. BASICA EL LINGUE</t>
  </si>
  <si>
    <t>ESC. BASICA CAUPOLICAN</t>
  </si>
  <si>
    <t>ESCUELA PARTICULAR AGUA SANTA</t>
  </si>
  <si>
    <t>ESCUELA PARTICULAR TRULAUQUEN</t>
  </si>
  <si>
    <t>ESCUELA PARTICULAR SAN BERNARDO</t>
  </si>
  <si>
    <t>ESCUELA PARTICULAR LOS DERRAMES</t>
  </si>
  <si>
    <t>ESCUELA PARTICULAR PICHIHUENOCOLLE</t>
  </si>
  <si>
    <t>ESCUELA PARTICULAR REMEHUEICO</t>
  </si>
  <si>
    <t>ESCUELA GUSTAVO VASQUEZ DIAZ</t>
  </si>
  <si>
    <t>ESCUELA DE LOS SAUCES</t>
  </si>
  <si>
    <t>ESC. BASICA ELENA MULLER M.</t>
  </si>
  <si>
    <t>ESC. BASICA LINO BARBIERI CANTERGIANI</t>
  </si>
  <si>
    <t>ESC. BASICA SAN RAMON ALTO</t>
  </si>
  <si>
    <t>ESC. BASICA OSCAR CASTRO</t>
  </si>
  <si>
    <t>ESC. BASICA PIVADENCO</t>
  </si>
  <si>
    <t>ESCUELA BASICA VILLA TRINTE</t>
  </si>
  <si>
    <t>ESC. BASICA GUINDO GRANDE</t>
  </si>
  <si>
    <t>ESC. BASICA NAPADIR</t>
  </si>
  <si>
    <t>ESCUELA VICENTE PEREZ ROSALES</t>
  </si>
  <si>
    <t>ESC. BASICA NININCO</t>
  </si>
  <si>
    <t>ESCUELA DE CENTENARIO</t>
  </si>
  <si>
    <t>ESC. BASICA PETRONA PAILLALEO</t>
  </si>
  <si>
    <t>INSTITUTO SUPERIOR DE COMERCIO</t>
  </si>
  <si>
    <t>LICEO INDUSTRIAL A-27 TEMUCO</t>
  </si>
  <si>
    <t>LICEO BICENTENARIO TECNOLÓGICO DE LA ARAUCANIA DE TEMUCO</t>
  </si>
  <si>
    <t>INSTITUTO SUPERIOR DE ESPECIALIDADES TECNICAS DE TEMUCO</t>
  </si>
  <si>
    <t>LICEO GABRIELA MISTRAL DE TEMUCO</t>
  </si>
  <si>
    <t>LICEO PABLO NERUDA</t>
  </si>
  <si>
    <t>LICEO ANIBAL PINTO</t>
  </si>
  <si>
    <t>COMPLEJO EDUCACIONAL PADRE LAS CASAS</t>
  </si>
  <si>
    <t>ESCUELA LLAIMA</t>
  </si>
  <si>
    <t>ESCUELA CAMPOS DEPORTIVOS</t>
  </si>
  <si>
    <t>ESCUELA STANDAR</t>
  </si>
  <si>
    <t>ESCUELA VILLA ALEGRE</t>
  </si>
  <si>
    <t>ESCUELA MANUEL RECABARREN</t>
  </si>
  <si>
    <t>ESCUELA MILLARAY</t>
  </si>
  <si>
    <t>COMPLEJO EDUC. UN AMANECER EN LA ARAUCANIA</t>
  </si>
  <si>
    <t>COLEGIO MUNDO MAGICO</t>
  </si>
  <si>
    <t>ESCUELA ESPECIAL NIELOL</t>
  </si>
  <si>
    <t>ESCUELA DARIO SALAS</t>
  </si>
  <si>
    <t>ESCUELA DE ADULTOS MANUEL ROJAS</t>
  </si>
  <si>
    <t>ESCUELA MUNICIPAL EL TRENCITO</t>
  </si>
  <si>
    <t>JARDIN INFANTIL MONTE VERDE</t>
  </si>
  <si>
    <t>ESCUELA VILLA CAROLINA</t>
  </si>
  <si>
    <t>ESCUELA LOS TRIGALES</t>
  </si>
  <si>
    <t>COMPLEJO EDUCACIONAL LA GRANJA</t>
  </si>
  <si>
    <t>VILCUN</t>
  </si>
  <si>
    <t>ESCUELA LABRANZA</t>
  </si>
  <si>
    <t>ESCUELA DE PARVULOS CAMPANITA</t>
  </si>
  <si>
    <t>ESCUELA DE PARVULOS SEMILLITA</t>
  </si>
  <si>
    <t>LICEO POLIVALENTE DE ADULTOS SELVA SAAVEDRA</t>
  </si>
  <si>
    <t>ESCUELA BÁSICA BERNARDO ÑANKO</t>
  </si>
  <si>
    <t>ESCUELA TRUMPULO CHICO</t>
  </si>
  <si>
    <t>ESCUELA METRENCO</t>
  </si>
  <si>
    <t>ESCUELA TRUF-TRUF.</t>
  </si>
  <si>
    <t>ESCUELA LAUREL HUACHO</t>
  </si>
  <si>
    <t>ESCUELA REDUCCION RALUNCOLLAN</t>
  </si>
  <si>
    <t>ESCUELA MANIO CHICO</t>
  </si>
  <si>
    <t>ESCUELA LICANCO</t>
  </si>
  <si>
    <t>ESCUELA REDUCCION MONTE VERDE</t>
  </si>
  <si>
    <t>ESCUELA CONOCO CHICO</t>
  </si>
  <si>
    <t>ESCUELA NIRRIMAPU</t>
  </si>
  <si>
    <t>ESCUELA TROMEN</t>
  </si>
  <si>
    <t>ESCUELA BOTROLHUE</t>
  </si>
  <si>
    <t>ESCUELA TROMEN BAJO</t>
  </si>
  <si>
    <t>ESCUELA COLPANAO</t>
  </si>
  <si>
    <t>ESCUELA LIRCAY</t>
  </si>
  <si>
    <t>ESCUELA MOLLULCO</t>
  </si>
  <si>
    <t>ESCUELA TROMEN ALTO</t>
  </si>
  <si>
    <t>ESCUELA BOYECO</t>
  </si>
  <si>
    <t>ESCUELA CHOMIO</t>
  </si>
  <si>
    <t>ESCUELA COLLIMALLIN</t>
  </si>
  <si>
    <t>ESCUELA CHAPOD</t>
  </si>
  <si>
    <t>ESCUELA FUNDO MAQUEHUE</t>
  </si>
  <si>
    <t>ESCUELA PARTICULAR COLLIN</t>
  </si>
  <si>
    <t>COLEGIO PROVIDENCIA DE TEMUCO</t>
  </si>
  <si>
    <t>LICEO CARLOS CONDELL DE LA HAZA</t>
  </si>
  <si>
    <t>INSTITUTO CLARET</t>
  </si>
  <si>
    <t>LICEO COMERCIAL TEMUCO BICENTENARIO DE EXCELENCIA</t>
  </si>
  <si>
    <t>LICEO POLITECNICO PUEBLO NUEVO</t>
  </si>
  <si>
    <t>COMPLEJO EDUCACIONAL JAVIERA CARRERA</t>
  </si>
  <si>
    <t>ESCUELA Y LICEO MONTESSORI</t>
  </si>
  <si>
    <t>LICEO ADVENTISTA DE TEMUCO</t>
  </si>
  <si>
    <t>LICEO ESPANA DE TEMUCO</t>
  </si>
  <si>
    <t>LICEO BICENTENARIO DE EXCELENCIA  PADRE OSCAR MOSER</t>
  </si>
  <si>
    <t>COLEGIO AUGUSTO WINTER</t>
  </si>
  <si>
    <t>LICEO CAMILO HENRIQUEZ DE TEMUCO</t>
  </si>
  <si>
    <t>ESC.PARTIC. MONS.GUIDO DE RAMBERGA</t>
  </si>
  <si>
    <t>ESCUELA BASICA VISTA VERDE</t>
  </si>
  <si>
    <t>COLEGIO MADRE ADMIRABLE DE SCHOENSTATT</t>
  </si>
  <si>
    <t>COLEGIO SAN FRANCISCO</t>
  </si>
  <si>
    <t>ESCUELA PARTICULAR ARTURO ARRIAGADA</t>
  </si>
  <si>
    <t>ESC. ESP.RETARDO MENTAL LAS ARAUCARIAS</t>
  </si>
  <si>
    <t>ESCUELA PARTICULAR NTRA.SRA.DEL CARMEN</t>
  </si>
  <si>
    <t>ESC.PART.SAN FRANCISCO DE ASIS DE TEMUCO</t>
  </si>
  <si>
    <t>ESCUELA PARTICULAR FRANCIA</t>
  </si>
  <si>
    <t>ESCUELA PARTICULAR PADRE VENANCIO</t>
  </si>
  <si>
    <t>ESCUELA PART. WENCESLAO VALDIVIA</t>
  </si>
  <si>
    <t>ESCUELA PARTICULAR LA ESPIGA</t>
  </si>
  <si>
    <t>ESCUELA PARTICULAR ESTRELLA DE BELEN</t>
  </si>
  <si>
    <t>ESCUELA PARTICULAR ALIANZA</t>
  </si>
  <si>
    <t>ESCUELA PARTICULAR SAN RAFAEL ARCANGEL</t>
  </si>
  <si>
    <t>ESCUELA PARTICULAR LAS AMERICAS</t>
  </si>
  <si>
    <t>ESCUELA PARTICULAR ARAUCANIA</t>
  </si>
  <si>
    <t>LICEO BICENTENARIO DE EXCELENCIA TECNICO PROFESIONAL CENTENARIO</t>
  </si>
  <si>
    <t>ESCUELA PARTICULAR SAN JUAN</t>
  </si>
  <si>
    <t>ESCUELA PARTICULAR LOS TRIGALES</t>
  </si>
  <si>
    <t>COLEGIO PARTICULAR I. CULTURA BRITANICA</t>
  </si>
  <si>
    <t>ESCUELA PART.SANTA MARIA DE LA RIBERA</t>
  </si>
  <si>
    <t>PADRE BARTOLOME DE LAS CASAS</t>
  </si>
  <si>
    <t>ESCUELA PARTICULAR CLAUDIO MATTE</t>
  </si>
  <si>
    <t>COLEGIO ÑIELOL CHE KIMUN</t>
  </si>
  <si>
    <t>ESCUELA PARTICULAR PAPELUCHO</t>
  </si>
  <si>
    <t>LICEO TÉCNICO FEMENINO SANTA CRUZ ÑIELOL</t>
  </si>
  <si>
    <t>ESCUELA PARTICULAR ROBLE HUACHO</t>
  </si>
  <si>
    <t>ESCUELA PARTICULAR MILLAHUECO</t>
  </si>
  <si>
    <t>ESCUELA PARTICULAR MAQUEHUE</t>
  </si>
  <si>
    <t>ESCUELA PARTICULAR BOTRONHUE</t>
  </si>
  <si>
    <t>ESCUELA PARTICULAR HERMANO PASCUAL</t>
  </si>
  <si>
    <t>ESCUELA PARTICULAR SAN MANUEL</t>
  </si>
  <si>
    <t>ESCUELA PARTICULAR MILLANTU</t>
  </si>
  <si>
    <t>ESCUELA PARTICULAR MONO PAINE</t>
  </si>
  <si>
    <t>ESCUELA PARTICULAR LAS LOMAS</t>
  </si>
  <si>
    <t>ESCUELA PARTICULAR CRUZ DE MAYO</t>
  </si>
  <si>
    <t>ESCUELA SAN ANTONIO DE NIENOCO</t>
  </si>
  <si>
    <t>ESCUELA PARTICULAR SAN PEDRO RAPA</t>
  </si>
  <si>
    <t>ESCUELA PARTICULAR SAN MIGUEL</t>
  </si>
  <si>
    <t>ESCUELA PARTICULAR NUEVA MEMBRILLAR</t>
  </si>
  <si>
    <t>ESCUELA PARTICULAR RENGALIL</t>
  </si>
  <si>
    <t>ESCUELA PARTICULAR BOYECO</t>
  </si>
  <si>
    <t>ESCUELA SAN MARTIN DE PORRES</t>
  </si>
  <si>
    <t>ESCUELA PARTICULAR MANZANAR DE LLEUPECO</t>
  </si>
  <si>
    <t>ESCUELA PARTICULAR ZANJA</t>
  </si>
  <si>
    <t>ESCUELA PARTICULAR KIMELTU DE PANCO</t>
  </si>
  <si>
    <t>ESCUELA BÁSICA PARTICULAR SUBVENCIONADA GUIDO BUCHER</t>
  </si>
  <si>
    <t>ESCUELA PARTICULAR TRES CERROS</t>
  </si>
  <si>
    <t>ESCUELA PARTICULAR SAN VICENTE</t>
  </si>
  <si>
    <t>ESCUELA BASICA KOYAM</t>
  </si>
  <si>
    <t>ESCUELA PARTICULAR SAN FRANCISCO DE CUNCO CHICO</t>
  </si>
  <si>
    <t>ESCUELA PARTICULAR VIRGEN DE GUADALUPE</t>
  </si>
  <si>
    <t>ESCUELA PARTICULAR EL VALLE</t>
  </si>
  <si>
    <t>ESCUELA PARTICULAR EL ESFUERZO</t>
  </si>
  <si>
    <t>ESCUELA PARTICULAR ARAUCO</t>
  </si>
  <si>
    <t>ESCUELA PARTICULAR SIGLO XXI</t>
  </si>
  <si>
    <t>ESCUELA PARTICULAR SARGENTO CANDELARIA</t>
  </si>
  <si>
    <t>ESCUELA PARTICULAR SAN MATEO</t>
  </si>
  <si>
    <t>ESCUELA PARTICULAR EL CRUCERO</t>
  </si>
  <si>
    <t>ESCUELA PARTICULAR WITRAMALAL</t>
  </si>
  <si>
    <t>ESCUELA PARTICULAR PROF.ANDRES AGUAYO</t>
  </si>
  <si>
    <t>ESCUELA PARTICULAR DOCTOR MUHAJIR</t>
  </si>
  <si>
    <t>ESCUELA PARTICULAR REPOCURA</t>
  </si>
  <si>
    <t>ESCUELA PARTICULAR NIRRIMAPU</t>
  </si>
  <si>
    <t>ESCUELA SANTA INES DE CAIVICO</t>
  </si>
  <si>
    <t>ESCUELA PARTICULAR JOSE LUIS SANFUENTES</t>
  </si>
  <si>
    <t>ESCUELA PARTICULAR POETA ERCILLA</t>
  </si>
  <si>
    <t>ESCUELA PARTICULAR PICHI ITINENTO</t>
  </si>
  <si>
    <t>ESCUELA PARTICULAR DAVID RIADI MATUS</t>
  </si>
  <si>
    <t>COLEGIO BAUTISTA</t>
  </si>
  <si>
    <t>COLEGIO ALEMAN</t>
  </si>
  <si>
    <t>COLEGIO CENTENARIO</t>
  </si>
  <si>
    <t>COLEGIO SANTA CRUZ</t>
  </si>
  <si>
    <t>COLEGIO METODISTA</t>
  </si>
  <si>
    <t>LICEO H-C JORGE TEILLIER SANDOVAL</t>
  </si>
  <si>
    <t>ESC. BASICA NUMERO SEIS</t>
  </si>
  <si>
    <t>ESC. BASICA AMELIA GODOY</t>
  </si>
  <si>
    <t>ESCUELA IRENE FREI</t>
  </si>
  <si>
    <t>ESC. BASICA GUACOLDA</t>
  </si>
  <si>
    <t>ESCUELA LOS CACHORROS</t>
  </si>
  <si>
    <t>ESCUELA DE LAUTARO</t>
  </si>
  <si>
    <t>LICEO LOS CASTANOS</t>
  </si>
  <si>
    <t>ESC. BASICA NIERECO</t>
  </si>
  <si>
    <t>ESC. BASICA REWE KIMUN</t>
  </si>
  <si>
    <t>ESC. BASICA ALTO MECO</t>
  </si>
  <si>
    <t>ESC. BASICA VILLA COIHUECO</t>
  </si>
  <si>
    <t>ESCUELA DOLLICO ALTO</t>
  </si>
  <si>
    <t>ESC. BASICA LAS MINAS</t>
  </si>
  <si>
    <t>ESC. BASICA SAN LUIS DE ROBLER-A</t>
  </si>
  <si>
    <t>ESC. BASICA TRES ESQUINAS</t>
  </si>
  <si>
    <t>ESC. BASICA SANTA YOLANDA</t>
  </si>
  <si>
    <t>ESC. BASICA PUMALAL</t>
  </si>
  <si>
    <t>ESC. BASICA VISTA HERMOSA</t>
  </si>
  <si>
    <t>ESC. BASICA CHUMIL</t>
  </si>
  <si>
    <t>ESC. BASICA EL ESCUDO</t>
  </si>
  <si>
    <t>ESC. BASICA VEGA LARGA</t>
  </si>
  <si>
    <t>ESC. BASICA MUCO CHUREO</t>
  </si>
  <si>
    <t>ESC. BASICA MALPICHAHUE</t>
  </si>
  <si>
    <t>ESC.PART.SAN FRANCISCO DE ASIS - LAUTARO</t>
  </si>
  <si>
    <t>ESCUELA PARTICULAR CORAZON DE JESUS</t>
  </si>
  <si>
    <t>ESCUELA PARTICULAR QUILACURA</t>
  </si>
  <si>
    <t>ESCUELA PARTICULAR SANTA TERESITA</t>
  </si>
  <si>
    <t>ESCUELA PARTICULAR LOS HUALLES</t>
  </si>
  <si>
    <t>ESCUELA PARTICULAR NUEVA DOLLINCO</t>
  </si>
  <si>
    <t>ESCUELA PARTICULAR SAN RAFAEL</t>
  </si>
  <si>
    <t>ESCUELA PARTICULAR VALLEPENCO</t>
  </si>
  <si>
    <t>LICEO ISABEL POBLETE V.</t>
  </si>
  <si>
    <t>ESCUELA LOS QUIQUES</t>
  </si>
  <si>
    <t>ESC. BASICA PARLAMENTO</t>
  </si>
  <si>
    <t>ESCUELA PARTICULAR LAS CEREZAS</t>
  </si>
  <si>
    <t>ESCUELA PARTICULAR LA ESTRELLA</t>
  </si>
  <si>
    <t>COLEGIO AMERICA</t>
  </si>
  <si>
    <t>ESCUELA DAGOBERTO GODOY</t>
  </si>
  <si>
    <t>ESC. BASICA VEGA REDONDA</t>
  </si>
  <si>
    <t>ESCUELA MARTIN ALONQUEO PIUTRIN</t>
  </si>
  <si>
    <t>ESC. BASICA COLLIN ALTO</t>
  </si>
  <si>
    <t>ESC. BASICA CANTINO</t>
  </si>
  <si>
    <t>ESCUELA PADRE OSVALDO VEGA</t>
  </si>
  <si>
    <t>LICEO BICENTENARIO PADRE NICOLÁS</t>
  </si>
  <si>
    <t>LICEO AGRICOLA CRUZ DEL SUR</t>
  </si>
  <si>
    <t>ESCUELA PARTICULAR CODINHUE</t>
  </si>
  <si>
    <t>ESCUELA PARTICULAR SANTA GERTRUDIS</t>
  </si>
  <si>
    <t>ESCUELA PARTICULAR EL NATRE</t>
  </si>
  <si>
    <t>SAN MIGUEL DE QUINTRILPE</t>
  </si>
  <si>
    <t>ESCUELA PARTICULAR VIRGEN DE FATIMA</t>
  </si>
  <si>
    <t>ESCUELA PARTICULAR SAN ANTONIO</t>
  </si>
  <si>
    <t>ESCUELA PARTICULAR CRUZ DEL SUR</t>
  </si>
  <si>
    <t>ESCUELA PARTICULAR SANTA MONICA</t>
  </si>
  <si>
    <t>ESCUELA PARTICULAR LOS ROBLES</t>
  </si>
  <si>
    <t>ESCUELA PARTICULAR MONTERREY</t>
  </si>
  <si>
    <t>LICEO MUNICIPAL ATENEA</t>
  </si>
  <si>
    <t>LICEO ARTURO VALENZUELA</t>
  </si>
  <si>
    <t>ESCUELA BASICA LAS HORTENCIAS</t>
  </si>
  <si>
    <t>ESCUELA HECTOR VALENZUELA CEA</t>
  </si>
  <si>
    <t>ESC. BASICA SAN CAMILO</t>
  </si>
  <si>
    <t>ESCUELA VIDA Y PAZ</t>
  </si>
  <si>
    <t>ESC. BASICA EL ROSAL</t>
  </si>
  <si>
    <t>ESC. BASICA QUINETRU</t>
  </si>
  <si>
    <t>ESC. BASICA LLAULLAHUE</t>
  </si>
  <si>
    <t>ESCUELA PAULO ARAVENA ARAVENA</t>
  </si>
  <si>
    <t>ESC. BASICA LO SCHMITH</t>
  </si>
  <si>
    <t>ESCUELA LA MANANA</t>
  </si>
  <si>
    <t>ESC. BASICA LEUFUCHE</t>
  </si>
  <si>
    <t>ESCUELA BASICA QUECHEREHUE</t>
  </si>
  <si>
    <t>COMPLEJO EDUCACIONAL JUAN BOSCO</t>
  </si>
  <si>
    <t>ESCUELA LEOVIGILDO KLEY</t>
  </si>
  <si>
    <t>ESCUELA PARTICULAR SUBVENCIONADA PADRE MARCELINO HUICHAMIL</t>
  </si>
  <si>
    <t>ESCUELA PARTICULAR QUECHEREHUE</t>
  </si>
  <si>
    <t>ESCUELA PARTICULAR LA BASTILLA</t>
  </si>
  <si>
    <t>ESCUELA PARTICULAR PADRE BERNABE</t>
  </si>
  <si>
    <t>ESC. PART. STA. ISABEL DE TRAFAMPULLI</t>
  </si>
  <si>
    <t>ESCUELA PARTICULAR ALAMEDA</t>
  </si>
  <si>
    <t>LICEO LOS ANDES</t>
  </si>
  <si>
    <t>ESC. BASICA MOLULCO</t>
  </si>
  <si>
    <t>ESC. BASICA CUMCUMLLAQUE</t>
  </si>
  <si>
    <t>ESC. BASICA CURACALCO</t>
  </si>
  <si>
    <t>ESCUELA MUNICIPAL CARÉN</t>
  </si>
  <si>
    <t>ESCUELA PARTICULAR SAN GABRIEL</t>
  </si>
  <si>
    <t>ESCUELA PARTICULAR LLAIMA</t>
  </si>
  <si>
    <t>ESCUELA PARTICULAR PALIHUEPILLAN</t>
  </si>
  <si>
    <t>ESCUELA PARTICULAR EL RETIRO</t>
  </si>
  <si>
    <t>ESCUELA DAHUELHUE</t>
  </si>
  <si>
    <t>COMPLEJO EDUCACIONAL MONSEÑOR FRCO. VALDES S</t>
  </si>
  <si>
    <t>ESCUELA RUCA MANKE</t>
  </si>
  <si>
    <t>ESCUELA JERONIMO NECULPAN</t>
  </si>
  <si>
    <t>ESCUELA EL SANTILLO</t>
  </si>
  <si>
    <t>ESCUELA MAMUIL MALAL</t>
  </si>
  <si>
    <t>ESCUELA LICANCURA</t>
  </si>
  <si>
    <t>ESCUELA PUENTE BASA</t>
  </si>
  <si>
    <t>COMPLEJO EDUCACIONAL RUKA NGEN</t>
  </si>
  <si>
    <t>ESCUELA PARTICULAR CATRIPULLI</t>
  </si>
  <si>
    <t>ECO ESCUELA ANTU MAWIDA</t>
  </si>
  <si>
    <t>ESCUELA PARTICULAR LOS RAULIES</t>
  </si>
  <si>
    <t>ESCUELA PARTICULAR VIRGEN DE RINCONADA</t>
  </si>
  <si>
    <t>ESCUELA PARTICULAR LONCOFILO</t>
  </si>
  <si>
    <t>ESCUELA PARTICULAR MAITE</t>
  </si>
  <si>
    <t>ESCUELA PARTICULAR PANQUE</t>
  </si>
  <si>
    <t>ESCUELA PARTICULAR MAITE ALTO</t>
  </si>
  <si>
    <t>ESCUELA PARTICULAR MAICHIN</t>
  </si>
  <si>
    <t>LICEO BICENTENARIO   HOTELERIA Y TURISMO</t>
  </si>
  <si>
    <t>PUCON</t>
  </si>
  <si>
    <t>ESCUELA CARLOS HOLZAFEL</t>
  </si>
  <si>
    <t>ESCUELA JOSE MIGUEL MARTINEZ SOTO</t>
  </si>
  <si>
    <t>ESC. BASICA QUELHUE</t>
  </si>
  <si>
    <t>ESCUELA BASICA MUNICIPAL DE EL CLARO</t>
  </si>
  <si>
    <t>ESC. BASICA VILLA SAN PEDRO</t>
  </si>
  <si>
    <t>ESC. BASICA PICHARES</t>
  </si>
  <si>
    <t>ESC. BASICA CANDELARIA</t>
  </si>
  <si>
    <t>ESC. BASICA CARILEUFU</t>
  </si>
  <si>
    <t>ESC.BASICA PAILLACO</t>
  </si>
  <si>
    <t>COMPLEJO EDUCACIONAL PABLO SEXTO</t>
  </si>
  <si>
    <t>ESCUELA PARTICULAR NTRA.SRA.DE FATIMA</t>
  </si>
  <si>
    <t>ESCUELA PARTICULAR RAMON GUINEZ</t>
  </si>
  <si>
    <t>ESCUELA PARTICULAR CABURGUA</t>
  </si>
  <si>
    <t>ESCUELA PARTICULAR QUETROLELFU</t>
  </si>
  <si>
    <t>ESCUELA SANTA ROSA DE LLAFENCO</t>
  </si>
  <si>
    <t>ESCUELA PARTICULAR RELICURA</t>
  </si>
  <si>
    <t>LICEO BICENTENARIO ARAUCANÍA</t>
  </si>
  <si>
    <t>LICEO POLITECNICO VILLARRICA</t>
  </si>
  <si>
    <t>LICEO BICENTENARIO DE EXCELENCIA ARTÍSTICO ALEXANDER GRAHAM BELL</t>
  </si>
  <si>
    <t>ESCUELA VALENTIN LETELIER</t>
  </si>
  <si>
    <t>ESCUELA VOIPIR DE NANCUL</t>
  </si>
  <si>
    <t>ESC.ESP.RET.MENTAL BEATO LUIS ORIONE</t>
  </si>
  <si>
    <t>ESCUELA EPUKLEI</t>
  </si>
  <si>
    <t>ESCUELA MOLCO ALTO</t>
  </si>
  <si>
    <t>ESCUELA LAS VERTIENTES</t>
  </si>
  <si>
    <t>ESCUELA CONQUIL</t>
  </si>
  <si>
    <t>ESCUELA MANANTIAL</t>
  </si>
  <si>
    <t>COLEGIO DE HUMANIDADES DE VILLARICA</t>
  </si>
  <si>
    <t>ESCUELA INDUSTRIAL SAN JOSE</t>
  </si>
  <si>
    <t>COMPLEJO EDUCACIONAL SAN AGUSTIN</t>
  </si>
  <si>
    <t>ESCUELA PARTICULAR SAGRADA FAMILIA</t>
  </si>
  <si>
    <t>ESCUELA PARTICULAR NANCUL</t>
  </si>
  <si>
    <t>LICEO PART. LIBERTAD</t>
  </si>
  <si>
    <t>COLEGIO ALBERTO HURTADO</t>
  </si>
  <si>
    <t>ESCUELA PARTICULAR PUCARA ALTO</t>
  </si>
  <si>
    <t>ESCUELA PARTICULAR PEDRO AGUIRRE CERDA</t>
  </si>
  <si>
    <t>ESCUELA PARTICULAR NUEVA ESPERANZA</t>
  </si>
  <si>
    <t>ESCUELA PARTICULAR CUDICO</t>
  </si>
  <si>
    <t>ESCUELA PARTICULAR HUECHULELFU</t>
  </si>
  <si>
    <t>ESCUELA PARTICULAR CALFUTUE</t>
  </si>
  <si>
    <t>ESCUELA PARTICULAR SANTA RITA</t>
  </si>
  <si>
    <t>ESCUELA PARTICULAR NUEVA LONCOTRARO</t>
  </si>
  <si>
    <t>ESCUELA PARTICULAR LIUMALLA</t>
  </si>
  <si>
    <t>ESCUELA PARTICULAR RAYENKO</t>
  </si>
  <si>
    <t>ESCUELA PARTICULAR NELTUME</t>
  </si>
  <si>
    <t>ESCUELA PARTICULAR PUENTE BASA</t>
  </si>
  <si>
    <t>ESCUELA PARTICULAR CURILELFU</t>
  </si>
  <si>
    <t>ESCUELA PARTICULAR SAN FRANCISCO</t>
  </si>
  <si>
    <t>ESCUELA PARTICULAR VIRGEN CANDELARIA</t>
  </si>
  <si>
    <t>ESCUELA PARTICULAR CARMELITA</t>
  </si>
  <si>
    <t>COLEGIO ALEMAN VILLARRICA</t>
  </si>
  <si>
    <t>LICEO JUAN SCHLEYER</t>
  </si>
  <si>
    <t>ESCUELA JUAN SEGUEL</t>
  </si>
  <si>
    <t>ESCUELA RAIMAPU</t>
  </si>
  <si>
    <t>ESC. ESP.RET.MENTAL PAUL HARRIS</t>
  </si>
  <si>
    <t>ESCUELA LENFUEN</t>
  </si>
  <si>
    <t>ESCUELA ARMANDO QUINTULEN</t>
  </si>
  <si>
    <t>ESCUELA LAS PALMERAS</t>
  </si>
  <si>
    <t>ESCUELA CACIQUE AILLANIR</t>
  </si>
  <si>
    <t>ESCUELA BASICA QUETROCO</t>
  </si>
  <si>
    <t>ESCUELA RURAL EL LLIUCO</t>
  </si>
  <si>
    <t>ESCUELA DOLLINCO</t>
  </si>
  <si>
    <t>ESCUELA COIPUE</t>
  </si>
  <si>
    <t>ESCUELA ALLIPEN</t>
  </si>
  <si>
    <t>COLEGIO SANTA CRUZ DE FREIRE</t>
  </si>
  <si>
    <t>ESCUELA PARTICULAR GENERAL PRIETO</t>
  </si>
  <si>
    <t>ESCUELA PARTICULAR LAS PATAGUAS</t>
  </si>
  <si>
    <t>COLEGIO AYÜN MAPU</t>
  </si>
  <si>
    <t>ESCUELA PARTICULAR EL TESORO</t>
  </si>
  <si>
    <t>ESCUELA PARTICULAR SAN ISIDRO LABRADOR</t>
  </si>
  <si>
    <t>ESCUELA PARTICULAR SAN MANUEL DE LOLEN</t>
  </si>
  <si>
    <t>ESCUELA PARTICULAR ROSARIO VASQUEZ DE V.</t>
  </si>
  <si>
    <t>ESCUELA PARTICULAR RUPAYAN DE MALLOHUE</t>
  </si>
  <si>
    <t>REDUCCIÓN PAINEMIL</t>
  </si>
  <si>
    <t>LICEO AGRICOLA PUQUEREO</t>
  </si>
  <si>
    <t>ESCUELA PARTICULAR MAHUIDACHE</t>
  </si>
  <si>
    <t>ESCUELA PARTICULAR RENACER</t>
  </si>
  <si>
    <t>ESCUELA PARTICULAR TRAPILHUE</t>
  </si>
  <si>
    <t>ESCUELA PARTICULAR PATRIA NUEVA</t>
  </si>
  <si>
    <t>ESCUELA PARTICULAR SAN ROQUE</t>
  </si>
  <si>
    <t>LICEO BICENTENARIO CIENCIAS Y HUMANIDADES RBD 6223-5</t>
  </si>
  <si>
    <t>PITRUFQUEN</t>
  </si>
  <si>
    <t>ESCUELA UNION LATINOAMERICANA</t>
  </si>
  <si>
    <t>ESCUELA JUAN BTA. CHESTA CH.</t>
  </si>
  <si>
    <t>ESCUELA RIO TOLTEN</t>
  </si>
  <si>
    <t>LICEO MUNICIPAL LA FRONTERA</t>
  </si>
  <si>
    <t>ESC. BASICA LOS GALPONES</t>
  </si>
  <si>
    <t>ESCUELA NUEVO HORIZONTE</t>
  </si>
  <si>
    <t>ESCUELA SUSANA ORTIZ</t>
  </si>
  <si>
    <t>ESCUELA EL ESFUERZO</t>
  </si>
  <si>
    <t>ESCUELA CHADA</t>
  </si>
  <si>
    <t>ESCUELA RESERVA FORESTAL MAHUIDANCHI</t>
  </si>
  <si>
    <t>LICEO BICENTENARIO POLITECNICO PITRUFQUEN</t>
  </si>
  <si>
    <t>COMPLEJO EDUC.MONSENOR GUILLERMO HARTL</t>
  </si>
  <si>
    <t>COLEGIO MADRES DOMINICAS</t>
  </si>
  <si>
    <t>ESCUELA PARTICULAR RESERVA RAIN</t>
  </si>
  <si>
    <t>ESCUELA PARTICULAR MUNE BAJO</t>
  </si>
  <si>
    <t>LICEO PARTICULAR SUBV.QUINQUE</t>
  </si>
  <si>
    <t>ESCUELA PARTICULAR HUEFEL COMUY</t>
  </si>
  <si>
    <t>LICEO BICENTENARIO COMPLEJO EDUCACIONAL ANDRES ANTONIO GORBEA</t>
  </si>
  <si>
    <t>LICEO JOSE VICTORINO LASTARRIA</t>
  </si>
  <si>
    <t>ESCUELA BASICA CINCO</t>
  </si>
  <si>
    <t>ESCUELA BASICA LICARAYEN</t>
  </si>
  <si>
    <t>ESC.PRESBITERO JOSE AGUSTIN GOMEZ Z.</t>
  </si>
  <si>
    <t>ESCUELA BASICA MUNICIPAL SAN JUSTO</t>
  </si>
  <si>
    <t>ESCUELA MELIRREHUE</t>
  </si>
  <si>
    <t>ESCUELA BASICA EL RINCO</t>
  </si>
  <si>
    <t>ESCUELA EL LIUCO</t>
  </si>
  <si>
    <t>ESCUELA EL LAUREL</t>
  </si>
  <si>
    <t>ESCUELA CUARTA FAJA</t>
  </si>
  <si>
    <t>ESCUELA BASICA LOS PERALES</t>
  </si>
  <si>
    <t>ESCUELA FAJA RICCI</t>
  </si>
  <si>
    <t>ESCUELA PIDENCO ALTO</t>
  </si>
  <si>
    <t>COLEGIO JUAN PABLO II</t>
  </si>
  <si>
    <t>LICEO POLITECNICO ANDRES BELLO</t>
  </si>
  <si>
    <t>LICEO BICENTENARIO PADRE ALBERTO HURTADO CRUCHAGA</t>
  </si>
  <si>
    <t>ESCUELA EGON ERNTS KEUTMANN BESGEN</t>
  </si>
  <si>
    <t>ESCUELA ALBORADA</t>
  </si>
  <si>
    <t>ESCUELA DOMITILA PINNA PARRA</t>
  </si>
  <si>
    <t>CENTRO EDUCACIONAL DE DESARROLLO INTEGRAL WE NEPEN</t>
  </si>
  <si>
    <t>ESCUELA WINGKUL-NIGEN</t>
  </si>
  <si>
    <t>ESCUELA WENUY KUDAU</t>
  </si>
  <si>
    <t>ESCUELA PUKOYAM</t>
  </si>
  <si>
    <t>ESCUELA ESTADO DE ISRAEL</t>
  </si>
  <si>
    <t>ESCUELA QUESQUECHAN</t>
  </si>
  <si>
    <t>ESCUELA BASICA NILCAHUIN</t>
  </si>
  <si>
    <t>COLEGIO SANTA CRUZ DE LONCOCHE</t>
  </si>
  <si>
    <t>ESCUELA PARTICULAR JUAN XXIII</t>
  </si>
  <si>
    <t>ESCUELA PARTICULAR LIGLELFUN</t>
  </si>
  <si>
    <t>ESCUELA PARTICULAR PULMAHUE</t>
  </si>
  <si>
    <t>ESCUELA PARTICULAR SUBVENCIONADA LA FAMILIA</t>
  </si>
  <si>
    <t>COMPLEJO EDUCACIONAL MARTIN KLEINKNECHT</t>
  </si>
  <si>
    <t>TOLTEN</t>
  </si>
  <si>
    <t>ESCUELA AGUAS Y GAVIOTAS</t>
  </si>
  <si>
    <t>ESCUELA RAYEN LAFQUEN QUEULE</t>
  </si>
  <si>
    <t>ESCUELA EL SEMBRADOR</t>
  </si>
  <si>
    <t>ESCUELA AMANECER DE VILLA LOS BOLDOS</t>
  </si>
  <si>
    <t>ESCUELA LA CASCADA</t>
  </si>
  <si>
    <t>ESCUELA BASICA ESTACION TOLTEN</t>
  </si>
  <si>
    <t>ESCUELA DE CAYCHAYEN</t>
  </si>
  <si>
    <t>ESCUELA PUCHILCO</t>
  </si>
  <si>
    <t>ESCUELA ANTU-LAFQUEN</t>
  </si>
  <si>
    <t>ESCUELA PORMA</t>
  </si>
  <si>
    <t>ESCUELA BASICA RURAL FLOR DEL VALLE</t>
  </si>
  <si>
    <t>ESCUELA DE CAMAGUEY</t>
  </si>
  <si>
    <t>ESCUELA PART. SUBV. SAN JOSÈ OBRERO</t>
  </si>
  <si>
    <t>ESCUELA PARTICULAR SUBVENCIONADA PADRE ISIDORO</t>
  </si>
  <si>
    <t>ESCUELA PARTICULAR PURALACO</t>
  </si>
  <si>
    <t>ESCUELA PARTICULAR RAQUINCURA</t>
  </si>
  <si>
    <t>ESCUELA PARTICULAR CHANQUIN</t>
  </si>
  <si>
    <t>ESCUELA POCOYAN</t>
  </si>
  <si>
    <t>ESCUELA PARTICULAR ARAUCANA PELEHUE</t>
  </si>
  <si>
    <t>ESCUELA PARTICULAR VILLA BOLDOS</t>
  </si>
  <si>
    <t>ESCUELA PARTICULAR FRUTILLAR</t>
  </si>
  <si>
    <t>LICEO MUNICIPAL BARROS ARANA</t>
  </si>
  <si>
    <t>COMPLEJO EDUCACIONAL NUEVA ALBORADA</t>
  </si>
  <si>
    <t>ESCUELA HORIZONTES</t>
  </si>
  <si>
    <t>ESCUELA ISLA LLICAN</t>
  </si>
  <si>
    <t>ESCUELA NOHUALHUE</t>
  </si>
  <si>
    <t>ESCUELA MALALHUE</t>
  </si>
  <si>
    <t>ESCUELA PUYEHUE</t>
  </si>
  <si>
    <t>ESCUELA DE RUCA-CURA</t>
  </si>
  <si>
    <t>ESCUELA LOS TRONCOS</t>
  </si>
  <si>
    <t>ESCUELA PARTICULAR PADRE ALEJANDRO ORTEGA</t>
  </si>
  <si>
    <t>ESCUELA PARTICULAR BAUTISTA</t>
  </si>
  <si>
    <t>ESCUELA PARTICULAR HUALPIN</t>
  </si>
  <si>
    <t>ESCUELA PARTICULAR ARTURO ALESSANDRI</t>
  </si>
  <si>
    <t>ESCUELA PARTICULAR QUILIMANZANO</t>
  </si>
  <si>
    <t>ESCUELA PARTICULAR QUILMER</t>
  </si>
  <si>
    <t>ESCUELA PARTICULAR REBECA MATTE BELLO</t>
  </si>
  <si>
    <t>ESCUELA PARTICULAR ALTO CHELLE</t>
  </si>
  <si>
    <t>ESCUELA PARTICULAR HUILO</t>
  </si>
  <si>
    <t>ESCUELA PARTICULAR PORMA</t>
  </si>
  <si>
    <t>ESCUELA PARTICULAR HUIDIMA</t>
  </si>
  <si>
    <t>ESCUELA RUCA COMCHE DE PELECOE</t>
  </si>
  <si>
    <t>ESCUELA PARTICULAR LAS DELICIAS</t>
  </si>
  <si>
    <t>ESCUELA PART. KOM PU LOF NI KIMELTUWE</t>
  </si>
  <si>
    <t>ESCUELA PARTICULAR BELLAVISTA</t>
  </si>
  <si>
    <t>ESCUELA PARTICULAR SAN MIGUEL DE TRAUHUE</t>
  </si>
  <si>
    <t>ESCUELA PARTICULAR BERNARDO O`HIGGINS</t>
  </si>
  <si>
    <t>LICEO REINO DE SUECIA</t>
  </si>
  <si>
    <t>SAAVEDRA</t>
  </si>
  <si>
    <t>ESCUELA BASICA COLLICO RANCO</t>
  </si>
  <si>
    <t>ESCUELA BASICA BARTOLO LLANCALEO</t>
  </si>
  <si>
    <t>ESCCUELA BASICA INALAFQUEN</t>
  </si>
  <si>
    <t>ESC. BASICA AUGUSTO WINTER TAPIA</t>
  </si>
  <si>
    <t>ESCUELA BASICA CALOF</t>
  </si>
  <si>
    <t>ESC. BASICA ANTONIO LADINO</t>
  </si>
  <si>
    <t>ESCUELA PARTICULAR PADRE JUAN WEVERING</t>
  </si>
  <si>
    <t>ESCUELA PARTICULAR HUAPI</t>
  </si>
  <si>
    <t>LICEO PART. SUBVENC. LA SIERRA</t>
  </si>
  <si>
    <t>ESCUELA PARTICULAR SOL NACIENTE</t>
  </si>
  <si>
    <t>ESCUELA PARTICULAR QUIFO</t>
  </si>
  <si>
    <t>ESCUELA PARTICULAR LLAGUEY</t>
  </si>
  <si>
    <t>ESCUELA PARTICULAR PERQUINAN</t>
  </si>
  <si>
    <t>ESCUELA PARTICULAR PIEDRA ALTA</t>
  </si>
  <si>
    <t>ESCUELA PARTICULAR DEUME</t>
  </si>
  <si>
    <t>ESCUELA PARTICULAR NUEVA RUCATRARO</t>
  </si>
  <si>
    <t>ESCUELA PARTICULAR CHEUCAN</t>
  </si>
  <si>
    <t>ESCUELA PARTICULAR NUEVO QUIFO</t>
  </si>
  <si>
    <t>ESCUELA PADRE ERNESTO WILHELM</t>
  </si>
  <si>
    <t>ESCUELA PARTICULAR SAN GASTON</t>
  </si>
  <si>
    <t>ESCUELA PARTICULAR LOS CISNES</t>
  </si>
  <si>
    <t>ESCUELA PARTICULAR MANUEL ROJAS</t>
  </si>
  <si>
    <t>ESCUELA PARTICULAR DAGOBERTO GODOY</t>
  </si>
  <si>
    <t>LICEO PUBLICO BICENTENARIO DE EXCELENCIA CLAUDIO ARRAU LEON</t>
  </si>
  <si>
    <t>ROMILIO ADRIAZOLA</t>
  </si>
  <si>
    <t>COMPLEJO EDUCACIONAL DARÍO SALAS</t>
  </si>
  <si>
    <t>ESCUELA BASICA KIM RUKA</t>
  </si>
  <si>
    <t>ESCUELA BASICA NEHUENTUE</t>
  </si>
  <si>
    <t>ESCUELA TRANAPUENTE</t>
  </si>
  <si>
    <t>ESCUELA MUNICIPAL DINAMARCA</t>
  </si>
  <si>
    <t>ESCUELA BASICA DINAMARCA, LUCERO</t>
  </si>
  <si>
    <t>ESCUELA BASICA PAILACOYAN</t>
  </si>
  <si>
    <t>ESCUELA VILLA LAS ARAUCARIAS</t>
  </si>
  <si>
    <t>ESCUELA CATRIPULLI</t>
  </si>
  <si>
    <t>ESCUELA BASICA CAMARONES</t>
  </si>
  <si>
    <t>ESCUELA BASICA PUYANGUE</t>
  </si>
  <si>
    <t>ESCUELA BASICA CHOMIO</t>
  </si>
  <si>
    <t>ESCUELA CULLINCO</t>
  </si>
  <si>
    <t>ESCUELA BASICA BAJO YUPEHUE</t>
  </si>
  <si>
    <t>ESCUELA BASICA MATTE Y SANCHEZ</t>
  </si>
  <si>
    <t>ESCUELA BASICA COI COI</t>
  </si>
  <si>
    <t>ESCUELA BASICA COLICO</t>
  </si>
  <si>
    <t>ESCUELA PARTICULAR CHANGO</t>
  </si>
  <si>
    <t>ESCUELA SAN CARLOS LLUFQUENTÚE</t>
  </si>
  <si>
    <t>ESCUELA PARTICULAR CENTRO LONCOYAMO</t>
  </si>
  <si>
    <t>ESCUELA PARTICULAR COLONIA LAS NOCHAS</t>
  </si>
  <si>
    <t>ESCUELA PARTICULAR VISTA HERMOSA</t>
  </si>
  <si>
    <t>ESCUELA CODIHUE</t>
  </si>
  <si>
    <t>ESCUELA PARTICULAR ALTO TIRUA</t>
  </si>
  <si>
    <t>ESCUELA PARTICULAR PILMAIQUENCO</t>
  </si>
  <si>
    <t>ESCUELA PARTICULAR EL AMANECER</t>
  </si>
  <si>
    <t>ESCUELA PARTICULAR LA ALBORADA</t>
  </si>
  <si>
    <t>ESCUELA PARTIC.JOSE MIGUEL CARRERA</t>
  </si>
  <si>
    <t>ESCUELA PARTICULAR JAVIERA CARRERA</t>
  </si>
  <si>
    <t>ESCUELA PARTICULAR JOSE ABELARDO NUNEZ</t>
  </si>
  <si>
    <t>ESCUELA PARTICULAR PEDRO DE VALDIVIA</t>
  </si>
  <si>
    <t>ESCUELA PARTICULAR RAMON FREIRE</t>
  </si>
  <si>
    <t>ESCUELA PARTICULAR ALONSO DE ERCILLA</t>
  </si>
  <si>
    <t>COLEGIO DREAM HOUSE</t>
  </si>
  <si>
    <t>ESCUELA PARTICULAR LA MONTANA</t>
  </si>
  <si>
    <t>ESCUELA PARTICULAR CAMILO HENRIQUEZ</t>
  </si>
  <si>
    <t>ESCUELA PARTICULAR RUCATRARO</t>
  </si>
  <si>
    <t>LICEO INDUSTRIAL C-16 NUEVA IMPERIAL</t>
  </si>
  <si>
    <t>LICEO BICENTENARIO LUIS GONZALEZ VASQUEZ 6585-4</t>
  </si>
  <si>
    <t>LICEO BICENTENARIO JAMES MUNDELL</t>
  </si>
  <si>
    <t>ESCUELA ALEJANDRO GOROSTIAGA</t>
  </si>
  <si>
    <t>ESCUELA REPUBLICA</t>
  </si>
  <si>
    <t>ESCUELA JUAN XXIII</t>
  </si>
  <si>
    <t>ESC. ESP.RET.MENTAL AVANCEMOS JUNTOS</t>
  </si>
  <si>
    <t>FEDERICO GARC-A LORCA</t>
  </si>
  <si>
    <t>ESCUELA BASICA LOS AVELLANOS</t>
  </si>
  <si>
    <t>ESCUELA BASICA RAYEN RUNGI</t>
  </si>
  <si>
    <t>ESCUELA BASICA COIHUE CURACO</t>
  </si>
  <si>
    <t>ESCUELA EL COPIHUAL</t>
  </si>
  <si>
    <t>ESCUELA BASICA CATRIANCHE</t>
  </si>
  <si>
    <t>ESCUELA LOS CARRERA</t>
  </si>
  <si>
    <t>ESC.BASICA RAYEN MAHUIDA</t>
  </si>
  <si>
    <t>ESC. BASICA LA ARAUCARIA</t>
  </si>
  <si>
    <t>ESC. BASICA CHIVILCOYAN</t>
  </si>
  <si>
    <t>ESC. BASICA PICHIRAYEN</t>
  </si>
  <si>
    <t>ESC. BASICA SANTA CAROLINA</t>
  </si>
  <si>
    <t>ESC. BASICA MALALCHE BAJO</t>
  </si>
  <si>
    <t>ESC. BASICA CAMPANARIO</t>
  </si>
  <si>
    <t>ESCUELA ARENAS BLANCAS</t>
  </si>
  <si>
    <t>ESC. BASICA EL PROGRESO</t>
  </si>
  <si>
    <t>ESC. BASICA LOS CANELOS</t>
  </si>
  <si>
    <t>ESC. BASICA RUCAPANGUE</t>
  </si>
  <si>
    <t>ESC. BASICA ALTAMIRA</t>
  </si>
  <si>
    <t>ESC. BASICA LIFKO</t>
  </si>
  <si>
    <t>ESC. BASICA NUEVA AURORA</t>
  </si>
  <si>
    <t>ESC. BASICA SANTA MARIA DE BOROA</t>
  </si>
  <si>
    <t>ESC. BASICA LOS ROBLES</t>
  </si>
  <si>
    <t>ESCUELA BASICA MANIO DUCANAN</t>
  </si>
  <si>
    <t>LICEO AGRICOLA CHOL CHOL</t>
  </si>
  <si>
    <t>LICEO INTERCULTURAL TÉCNICO PROFESIONAL GUACOLDA</t>
  </si>
  <si>
    <t>LICEO SAN FCO DE ASIS DE NVA IMPERIAL</t>
  </si>
  <si>
    <t>LICEO SAN FRANCISCO DE ASIS DE CHOL CHOL</t>
  </si>
  <si>
    <t>COLEGIO ANGLICANO WILLIAM WILSON</t>
  </si>
  <si>
    <t>ESCUELA PARTICULAR BOROA</t>
  </si>
  <si>
    <t>ESCUELA PARTICULAR COILACO</t>
  </si>
  <si>
    <t>ESCUELA PARTICULAR ENTRE RIOS</t>
  </si>
  <si>
    <t>ESCUELA PARTICULAR LOS GUINDOS</t>
  </si>
  <si>
    <t>ESCUELA PARTICULAR SANTA ISABEL</t>
  </si>
  <si>
    <t>ESCUELA PARTICULAR LOMA LARGA</t>
  </si>
  <si>
    <t>ESCUELA PARTICULAR ALMAGRO</t>
  </si>
  <si>
    <t>ESCUELA PARTICULAR RULO</t>
  </si>
  <si>
    <t>ESCUELA PARTICULAR COPINCHE</t>
  </si>
  <si>
    <t>ESCUELA PARTICULAR DOLLIMCO</t>
  </si>
  <si>
    <t>ESCUELA PARTICULAR HUEICO</t>
  </si>
  <si>
    <t>ESCUELA PARTICULAR RENACO</t>
  </si>
  <si>
    <t>ESCUELA PARTICULAR PUEL MAPU</t>
  </si>
  <si>
    <t>ESCUELA PARTICULAR ALTO MANIO</t>
  </si>
  <si>
    <t>ESCUELA PARTICULAR SANTA MARIA</t>
  </si>
  <si>
    <t>ESCUELA PARTICULAR PIUHUICHEN</t>
  </si>
  <si>
    <t>ESCUELA PARTICULAR LIDIA RIQUELME</t>
  </si>
  <si>
    <t>ESCUELA PARTICULAR TRANAMIL RULO</t>
  </si>
  <si>
    <t>ESCUELA PARTICULAR FAIZI</t>
  </si>
  <si>
    <t>ESCUELA PARTICULAR AMBROSIO OHIGGINS</t>
  </si>
  <si>
    <t>ESCUELA PARTICULAR TRAYENCO</t>
  </si>
  <si>
    <t>ESCUELA PARTICULAR ANIBAL PINTO</t>
  </si>
  <si>
    <t>ESCUELA PARTICULAR INES DE SUAREZ</t>
  </si>
  <si>
    <t>ESCUELA PARTICULAR PROF.NIMIA RIVAS</t>
  </si>
  <si>
    <t>LICEO GREGORIO URRUTIA</t>
  </si>
  <si>
    <t>ESCUELA MUNICIPAL RIO QUILLEN</t>
  </si>
  <si>
    <t>ESCUELA BASICA DE LA PIEDRA</t>
  </si>
  <si>
    <t>ESCUELA BASICA MANIUCO</t>
  </si>
  <si>
    <t>ESCUELA SAN JUAN DE AILLINCO</t>
  </si>
  <si>
    <t>ESCUELA MUNICIPAL DE LLUQUENTUE</t>
  </si>
  <si>
    <t>ESCUELA BASICA TRABUNQUILLEM</t>
  </si>
  <si>
    <t>ESC. BASICA QUETRE</t>
  </si>
  <si>
    <t>ESCUELA BASICA DE EL CAPRICHO</t>
  </si>
  <si>
    <t>ESCUELA REDUCCION PANGUECO</t>
  </si>
  <si>
    <t>ESCUELA BASICA QUINAHUE</t>
  </si>
  <si>
    <t>ESCUELA DE HUAMPOMALLIN</t>
  </si>
  <si>
    <t>ESCUELA BASICA TRIF TRIFCO</t>
  </si>
  <si>
    <t>ESCUELA BASICA PELANTARO</t>
  </si>
  <si>
    <t>ESC. BASICA FORTIN NIELOL</t>
  </si>
  <si>
    <t>ESCUELA PARTICULAR PAILLAHUE</t>
  </si>
  <si>
    <t>ESCUELA MUNICIPAL NILPE</t>
  </si>
  <si>
    <t>ESCUELA PARTICULAR RENICURA</t>
  </si>
  <si>
    <t>ESCUELA PARTICULAR EL PERAL</t>
  </si>
  <si>
    <t>ESCUELA PARTICULAR EL JARDIN</t>
  </si>
  <si>
    <t>ESCUELA LLOLLETUE</t>
  </si>
  <si>
    <t>INSTITUTO COMERCIAL DE VALDIVIA</t>
  </si>
  <si>
    <t>REGION DE LOS RIOS</t>
  </si>
  <si>
    <t>LICEO TECNICO VALDIVIA</t>
  </si>
  <si>
    <t>LICEO SANTA MARIA LA BLANCA</t>
  </si>
  <si>
    <t>LICEO ARMANDO ROBLES RIVERA</t>
  </si>
  <si>
    <t>LICEO INDUSTRIAL VALDIVIA</t>
  </si>
  <si>
    <t>LICEO POLITECNICO BENJAMIN VICUNA MACKENNA</t>
  </si>
  <si>
    <t>ESCUELA CHILE</t>
  </si>
  <si>
    <t>ESCUELA MEXICO</t>
  </si>
  <si>
    <t>COLEGIO DEPORTIVO MUNICIPAL DE VALDIVIA</t>
  </si>
  <si>
    <t>COLEGIO TENIENTE HERNAN MERINO CORREA</t>
  </si>
  <si>
    <t>ESCUELA LEONARDO DA VINCI</t>
  </si>
  <si>
    <t>ESCUELA DIFERENCIAL ANN SULLIVAN</t>
  </si>
  <si>
    <t>COLEGIO BICENTENARIO DE MUSICA JUAN SEBASTIAN BACH</t>
  </si>
  <si>
    <t>C.E.I.A. NARCISO GARCIA BARRIA</t>
  </si>
  <si>
    <t>REGION DE LOS LAGOS</t>
  </si>
  <si>
    <t>ESCUELA LAS ANIMAS</t>
  </si>
  <si>
    <t>ESCUELA FEDOR M.DOSTOIEVSKI</t>
  </si>
  <si>
    <t>ESCUELA FERNANDO SANTIVAN</t>
  </si>
  <si>
    <t>ESCUELA ANGACHILLA</t>
  </si>
  <si>
    <t>ESCUELA ESPECIAL WALTER SCHMIDT ROESTEL</t>
  </si>
  <si>
    <t>CENTRO EDUC.ADULTOS LUIS MOLL BRIONES</t>
  </si>
  <si>
    <t>ESCUELA DE NIEBLA JUAN BOSCH</t>
  </si>
  <si>
    <t>ESCUELA RURAL HUELLELHUE</t>
  </si>
  <si>
    <t>ESCUELA RURAL CURINANCO</t>
  </si>
  <si>
    <t>ESCUELA RURAL PUNUCAPA</t>
  </si>
  <si>
    <t>ESCUELA RURAL CASA BLANCA</t>
  </si>
  <si>
    <t>ESCUELA RURAL LOS GUINDOS</t>
  </si>
  <si>
    <t>ESCUELA RURAL SANTO DOMINGO</t>
  </si>
  <si>
    <t>ESCUELA RURAL PISHUINCO</t>
  </si>
  <si>
    <t>ESCUELA RURAL MISION DE ARIQUE</t>
  </si>
  <si>
    <t>ESCUELA RURAL LOS MOLINOS</t>
  </si>
  <si>
    <t>ESCUELA RURAL CAYUMAPU</t>
  </si>
  <si>
    <t>ESCUELA RURAL ANDRES FRIED KOPP</t>
  </si>
  <si>
    <t>ESCUELA RURAL LOS PELLINES</t>
  </si>
  <si>
    <t>COLEGIO SANTA MARTA DE VALDIVIA</t>
  </si>
  <si>
    <t>COLEGIO AUSTRAL</t>
  </si>
  <si>
    <t>INSTITUTO SALESIANO</t>
  </si>
  <si>
    <t>COLEGIO NUESTRA SENORA DEL CARMEN</t>
  </si>
  <si>
    <t>INSTITUTO EDUCACIONAL COLLICO</t>
  </si>
  <si>
    <t>COLEGIO METODISTA LA TRINIDAD</t>
  </si>
  <si>
    <t>COLEGIO ADVENTISTA DE VALDIVIA</t>
  </si>
  <si>
    <t>COLEGIO VALLE DE LOS RIOS</t>
  </si>
  <si>
    <t>COLEGIO WINDSOR SCHOOL</t>
  </si>
  <si>
    <t>INSTITUTO ALEMAN CARLOS ANWANDTER</t>
  </si>
  <si>
    <t>LICEO SAN LUIS DE ALBA</t>
  </si>
  <si>
    <t>ESCUELA PARTICULAR EL BOSQUE</t>
  </si>
  <si>
    <t>COLEGIO PELCHUQUIN</t>
  </si>
  <si>
    <t>LICEO POLITECNICO PESQUERO</t>
  </si>
  <si>
    <t>ESCUELA RURAL MAIQUILLAHUE</t>
  </si>
  <si>
    <t>ESCUELA RURAL MISSISSIPPI</t>
  </si>
  <si>
    <t>ESCUELA RURAL HUIFCO</t>
  </si>
  <si>
    <t>ESCUELA RURAL ALFONSO OSSES PEREZ</t>
  </si>
  <si>
    <t>ESC.RURAL JORGE ROBERTO FONTANNAZ BLUAS</t>
  </si>
  <si>
    <t>ESCUELA RURAL INIPULLI</t>
  </si>
  <si>
    <t>ESCUELA FRAY BERNABE DE LUCERNA</t>
  </si>
  <si>
    <t>ESCUELA RURAL OSVALDO FERNANDEZ V.</t>
  </si>
  <si>
    <t>ESCUELA RURAL PAILLACO</t>
  </si>
  <si>
    <t>ESCUELA RURAL LINGUENTO</t>
  </si>
  <si>
    <t>ESCUELA RURAL FLORA MARTIN IMIGO</t>
  </si>
  <si>
    <t>ESCUELA VALLE DE MARIQUINA</t>
  </si>
  <si>
    <t>ESC.RURAL JUAN POBLETE SAINT-SIMON</t>
  </si>
  <si>
    <t>ESCUELA RURAL TRALCAO</t>
  </si>
  <si>
    <t>LICEO BICENTENARIO SANTA CRUZ</t>
  </si>
  <si>
    <t>SEMINARIO SAN FIDEL</t>
  </si>
  <si>
    <t>LICEO BICENTENERIO DE EXCELENCIA CAMILO HENRIQUEZ GONZALEZ DE LANCO.</t>
  </si>
  <si>
    <t>ESCUELA FELIPE BARTHOU CORBEAUX</t>
  </si>
  <si>
    <t>LICEO REPUBLICA DEL BRASIL</t>
  </si>
  <si>
    <t>ESCUELA RURAL REDUCCION ANTILHUE</t>
  </si>
  <si>
    <t>ESCUELA RURAL RUCAKLEN</t>
  </si>
  <si>
    <t>ESCUELA RURAL PUQUINE BAJO</t>
  </si>
  <si>
    <t>ESCUELA RURAL AYLIN</t>
  </si>
  <si>
    <t>ESCUELA ALBERTO CORDOVA LATORRE</t>
  </si>
  <si>
    <t>ESCUELA PARTICULAR PADRE CARLOS</t>
  </si>
  <si>
    <t>ESCUELA PARTICULAR GUIDO BECK</t>
  </si>
  <si>
    <t>LICEO PADRE ALCUINO</t>
  </si>
  <si>
    <t>COLEGIO MARIA REINA</t>
  </si>
  <si>
    <t>LICEO BICENTENARIO ALBERTO BLEST GANA</t>
  </si>
  <si>
    <t>ESCUELA NEVADA</t>
  </si>
  <si>
    <t>ESCUELA RURAL FOLILCO</t>
  </si>
  <si>
    <t>ESCUELA NUEVA ESPANA</t>
  </si>
  <si>
    <t>ESCUELA RURAL ANTILHUE</t>
  </si>
  <si>
    <t>ESCUELA RURAL CHANCO</t>
  </si>
  <si>
    <t>ESCUELA RURAL EL VERGEL</t>
  </si>
  <si>
    <t>ESCUELA RURAL EL TREBOL</t>
  </si>
  <si>
    <t>ESCUELA RURAL USTARITZ</t>
  </si>
  <si>
    <t>ESCUELA RURAL LOS BAJOS</t>
  </si>
  <si>
    <t>ESCUELA RURAL COMUNIDAD STA CARLA</t>
  </si>
  <si>
    <t>ESCUELA RURAL LAS HUELLAS</t>
  </si>
  <si>
    <t>ESCUELA RURAL LA VICTORIA</t>
  </si>
  <si>
    <t>ESCUELA RURAL EL SALTO</t>
  </si>
  <si>
    <t>ESCUELA RURAL ENRIQUE HEVIA LABBE</t>
  </si>
  <si>
    <t>ESCUELA RURAL ALICIA MERA OVALLE</t>
  </si>
  <si>
    <t>ESCUELA RURAL TRAFUN</t>
  </si>
  <si>
    <t>ESCUELA CENTROS UNIDOS SAN JUAN</t>
  </si>
  <si>
    <t>ESCUELA PARTICULAR LOS MAITENES</t>
  </si>
  <si>
    <t>ESCUELA PARTICULAR HUAIQUIMILLA</t>
  </si>
  <si>
    <t>ESCUELA PARTICULAR EL FAROL</t>
  </si>
  <si>
    <t>ESCUELA PARTICULAR PATAGONIA</t>
  </si>
  <si>
    <t>ESCUELA COLEGUAL NUM.32</t>
  </si>
  <si>
    <t>ESCUELA PARTICULAR COVADONGA</t>
  </si>
  <si>
    <t>ESCUELA PARTICULAR MI TIERRA</t>
  </si>
  <si>
    <t>COLEGIO JOSE MANUEL BALMACEDA FÉRNANDEZ</t>
  </si>
  <si>
    <t>ESCUELA RURAL NONTUELA</t>
  </si>
  <si>
    <t>ESCUELA FRONTERIZA DE LLIFEN</t>
  </si>
  <si>
    <t>ESCUELA RURAL LONCOPAN BAJO</t>
  </si>
  <si>
    <t>ESCUELA RURAL LOS CERRILLOS</t>
  </si>
  <si>
    <t>ESCUELA RURAL EL LLOLLY</t>
  </si>
  <si>
    <t>ESCUELA RURAL ISLA HUAPI</t>
  </si>
  <si>
    <t>ESCUELA RURAL VISTA HERMOSA</t>
  </si>
  <si>
    <t>ESCUELA RURAL PUMOL</t>
  </si>
  <si>
    <t>ESCUELA RURAL HUEINAHUE</t>
  </si>
  <si>
    <t>ESCUELA RURAL CURRINE</t>
  </si>
  <si>
    <t>COLEGIO MARIA DEOGRACIA</t>
  </si>
  <si>
    <t>LICEO SAN CONRADO DE FUTRONO</t>
  </si>
  <si>
    <t>ESCUELA PARTICULAR CHOLLINCO</t>
  </si>
  <si>
    <t>ESCUELA PARTICULAR CHIHUIO</t>
  </si>
  <si>
    <t>ESCUELA PARTICULAR NONTUELA ALTO</t>
  </si>
  <si>
    <t>LICEO BICENTENARIO DE EXCELENCIA CARLOS HAVERBECK RICHTER</t>
  </si>
  <si>
    <t>ESCUELA BASICA DE CORRAL</t>
  </si>
  <si>
    <t>ESCUELA RURAL TRES CHIFLONES ALTO</t>
  </si>
  <si>
    <t>ESCUELA RURAL CARBONEROS</t>
  </si>
  <si>
    <t>ESCUELA RURAL LA AGUADA</t>
  </si>
  <si>
    <t>ESCUELA RURAL SAN CARLOS</t>
  </si>
  <si>
    <t>ESCUELA RURAL EL HUAPE</t>
  </si>
  <si>
    <t>ESCUELA RURAL CHAIHUIN</t>
  </si>
  <si>
    <t>ESCUELA RURAL LAS COLORADAS</t>
  </si>
  <si>
    <t>LICEO BICENTENARIO GABRIELA MISTRAL</t>
  </si>
  <si>
    <t>MAFIL</t>
  </si>
  <si>
    <t>ESCUELA ARTÍSTICA ALABAMA</t>
  </si>
  <si>
    <t>ESCUELA RURAL PUTREGUEL</t>
  </si>
  <si>
    <t>ESCUELA RURAL SANTA HIGIDIA</t>
  </si>
  <si>
    <t>ESCUELA RURAL HUILLICOIHUE</t>
  </si>
  <si>
    <t>ESCUELA RURAL ENRIQUE TALADRIZ</t>
  </si>
  <si>
    <t>ESCUELA RURAL RUNCA</t>
  </si>
  <si>
    <t>LICEO SANTO CURA DE ARS</t>
  </si>
  <si>
    <t>CENTRO EDUCATIVO FERNANDO SANTIVAN</t>
  </si>
  <si>
    <t>ESCUELA MARIA ALVARADO GARAY</t>
  </si>
  <si>
    <t>ESCUELA RURAL PANGUILELFUN</t>
  </si>
  <si>
    <t>ESCUELA RURAL PITREN</t>
  </si>
  <si>
    <t>ESCUELA RURAL HUITAG</t>
  </si>
  <si>
    <t>ESCUELA MANUEL ANABALÓN SÁEZ</t>
  </si>
  <si>
    <t>ESCUELA RURAL LA RINCONADA</t>
  </si>
  <si>
    <t>ESCUELA RURAL PULLINQUE</t>
  </si>
  <si>
    <t>ESCUELA RURAL HUELLAHUE</t>
  </si>
  <si>
    <t>ESCUELA BASICA REPUBLICA DE CHILE</t>
  </si>
  <si>
    <t>ESCUELA RURAL EL MANZANO</t>
  </si>
  <si>
    <t>ESCUELA RURAL COZ COZ</t>
  </si>
  <si>
    <t>ESCUELA RURAL LAGO AZUL</t>
  </si>
  <si>
    <t>ESCUELA RURAL LLANCAHUE</t>
  </si>
  <si>
    <t>ESCUELA RURAL CACIQUE AILLAPAN</t>
  </si>
  <si>
    <t>ESCUELA ESTADIO</t>
  </si>
  <si>
    <t>ESCUELA ALIHUEN</t>
  </si>
  <si>
    <t>ESCUELA RURAL CARRIRINE</t>
  </si>
  <si>
    <t>ESCUELA RURAL MALCHEHUE</t>
  </si>
  <si>
    <t>ESCUELA RURAL BOCATOMA</t>
  </si>
  <si>
    <t>COMPLEJO EDUCACIONAL TIERRA DE ESPERANZA</t>
  </si>
  <si>
    <t>ESCUELA RURAL COIHUECO</t>
  </si>
  <si>
    <t>ESCUELA RURAL LAGO NELTUME</t>
  </si>
  <si>
    <t>ESCUELA RURAL PUNAHUE</t>
  </si>
  <si>
    <t>ESCUELA RURAL REHUEICO</t>
  </si>
  <si>
    <t>ESCUELA RURAL MILLEUCO</t>
  </si>
  <si>
    <t>ESCUELA RURAL LLONQUEN</t>
  </si>
  <si>
    <t>ESCUELA RURAL CACHIN</t>
  </si>
  <si>
    <t>LICEO PADRE SIGISFREDO</t>
  </si>
  <si>
    <t>ESCUELA PART. PADRE ENRIQUE ROMER</t>
  </si>
  <si>
    <t>ESCUELA PARTICULAR PELEHUE</t>
  </si>
  <si>
    <t>ESCUELA PARTICULAR PUCURA</t>
  </si>
  <si>
    <t>ESCUELA PARTICULAR PAMPA NANCUL</t>
  </si>
  <si>
    <t>ESCUELA PARTICULAR LIQUINE</t>
  </si>
  <si>
    <t>ESCUELA FRANCISCO DE ASIS</t>
  </si>
  <si>
    <t>ESCUELA PARTICULAR NUEVA LIQUINE</t>
  </si>
  <si>
    <t>ESCUELA PARTICULAR EL PORVENIR</t>
  </si>
  <si>
    <t>ESCUELA PARTICULAR TRAITRAICO</t>
  </si>
  <si>
    <t>COL. DE ARTES, CIENCIA Y TEC. DA VINCI</t>
  </si>
  <si>
    <t>ESCUELA PARTICULAR TRELEHUENO</t>
  </si>
  <si>
    <t>ESCUELA PARTICULAR PADRE BERGER</t>
  </si>
  <si>
    <t>COLEGIO DE CULTURA Y DIFUSION ARTISTICA</t>
  </si>
  <si>
    <t>LA UNION</t>
  </si>
  <si>
    <t>LICEO BICENTENARIO RECTOR ABDON ANDRADE COLOMA</t>
  </si>
  <si>
    <t>ESCUELA LA UNION</t>
  </si>
  <si>
    <t>ESCUELA PRESIDENTE JORGE ALESSANDRI R.</t>
  </si>
  <si>
    <t>ESC.DIFERENC.VILLA SAN JOSE DE LA UNION</t>
  </si>
  <si>
    <t>ESCUELA RADIMADI</t>
  </si>
  <si>
    <t>COLEGIO TECNICO PROFESIONAL N°1 HONORIO OJEDA VALDERAS</t>
  </si>
  <si>
    <t>ESCUELA RURAL CATAMUTUN</t>
  </si>
  <si>
    <t>ESCUELA RURAL CHOROICO</t>
  </si>
  <si>
    <t>ESCUELA RURAL PUERTO NUEVO</t>
  </si>
  <si>
    <t>ESCUELA RURAL LOS ESTEROS</t>
  </si>
  <si>
    <t>ESCUELA RURAL FOLLECO</t>
  </si>
  <si>
    <t>ESCUELA RURAL CUINCO</t>
  </si>
  <si>
    <t>ESCUELA RURAL HUILLINCO</t>
  </si>
  <si>
    <t>ESCUELA RURAL TRAIGUEN</t>
  </si>
  <si>
    <t>ESCUELA RURAL CARIMANCA</t>
  </si>
  <si>
    <t>ESCUELA RURAL FLOR M. MUNDACA H.</t>
  </si>
  <si>
    <t>ESCUELA ALDEA CAMPESINA</t>
  </si>
  <si>
    <t>ESCUELA RURAL LLANCACURA</t>
  </si>
  <si>
    <t>ESCUELA RURAL MASHUE</t>
  </si>
  <si>
    <t>ESCUELA RURAL PILPILCAHUIN</t>
  </si>
  <si>
    <t>ESCUELA RURAL LOS CHILCOS</t>
  </si>
  <si>
    <t>ESCUELA RURAL HUACAHUE</t>
  </si>
  <si>
    <t>COLEGIO ALEMAN R.A. PHILIPPI</t>
  </si>
  <si>
    <t>COLEGIO PADRE DAMIAN</t>
  </si>
  <si>
    <t>ESCUELA PARTICULAR CAMPO LINDO</t>
  </si>
  <si>
    <t>ESCUELA PARTICULAR LOS AVELLANOS</t>
  </si>
  <si>
    <t>ESCUELA PARTICULAR MONTES AZULES</t>
  </si>
  <si>
    <t>ESCUELA PARTICULAR TRES VENTANAS</t>
  </si>
  <si>
    <t>ESCUELA PARTICULAR PUMAIHUE</t>
  </si>
  <si>
    <t>ESCUELA PARTICULAR LAGO VERDE</t>
  </si>
  <si>
    <t>LICEO RODULFO AMANDO PHILIPPI</t>
  </si>
  <si>
    <t>ESCUELA PROYECTO DE FUTURO</t>
  </si>
  <si>
    <t>ESCUELA OLEGARIO MORALES OLIVA</t>
  </si>
  <si>
    <t>ESCUELA NUEVA AURORA</t>
  </si>
  <si>
    <t>ESCUELA ROBERTO OJEDA TORRES</t>
  </si>
  <si>
    <t>ESCUELA RURAL 21 DE MAYO</t>
  </si>
  <si>
    <t>ESCUELA RURAL EL NARANJO</t>
  </si>
  <si>
    <t>ESCUELA RURAL MANAO</t>
  </si>
  <si>
    <t>ESCUELA RURAL ESTRELLA DE CHILE</t>
  </si>
  <si>
    <t>ESCUELA RURAL LA PENA</t>
  </si>
  <si>
    <t>ESCUELA RURAL EDUVIGES SCHULZ DE MOHR</t>
  </si>
  <si>
    <t>ESCUELA PARTICULAR ALEMANA</t>
  </si>
  <si>
    <t>ESCUELA PADRE ALEJANDRO CORCUERA MARTINEZ</t>
  </si>
  <si>
    <t>LICEO BICENTENARIO VICENTE PÉREZ ROSALES</t>
  </si>
  <si>
    <t>RIO BUENO</t>
  </si>
  <si>
    <t>ESCUELA BASICA RIO BUENO</t>
  </si>
  <si>
    <t>ESCUELA BASICA PATRICIO LYNCH</t>
  </si>
  <si>
    <t>ESCUELA BASICA SAN JOSE DE FILUCO</t>
  </si>
  <si>
    <t>COLEGIO BICENTENARIO CRUCERO OSCAR DANIEL</t>
  </si>
  <si>
    <t>ESCUELA RURAL VIVANCO</t>
  </si>
  <si>
    <t>ESCUELA RURAL CARIMALLIN BAJO</t>
  </si>
  <si>
    <t>ESCUELA RURAL COLONIA DIUMEN</t>
  </si>
  <si>
    <t>ESCUELA RURAL TIQUECO</t>
  </si>
  <si>
    <t>ESCUELA RURAL VALLE MANTILHUE BAJO</t>
  </si>
  <si>
    <t>ESCUELA RURAL MANTILHUE ALTO</t>
  </si>
  <si>
    <t>ESCUELA RURAL CURRALHUE GRANDE</t>
  </si>
  <si>
    <t>ESCUELA RURAL FUTAHUENTE</t>
  </si>
  <si>
    <t>ESCUELA RURAL CHAMPULLI</t>
  </si>
  <si>
    <t>ESCUELA RURAL CHIRRE</t>
  </si>
  <si>
    <t>ESCUELA RURAL PISU-PISUE</t>
  </si>
  <si>
    <t>ESCUELA RURAL TRAPI</t>
  </si>
  <si>
    <t>ESCUELA RURAL CURRALHUE CHICO</t>
  </si>
  <si>
    <t>ESCUELA RURAL EL ARRAYAN</t>
  </si>
  <si>
    <t>ESCUELA PART LA AGUADA</t>
  </si>
  <si>
    <t>ESCUELA PARTICULAR NUEVA LUMACO</t>
  </si>
  <si>
    <t>ESCUELA PARTICULAR NUEVA PINDACO</t>
  </si>
  <si>
    <t>ESCUELA PARTICULAR BOQUIAL</t>
  </si>
  <si>
    <t>ESCUELA CHISCAIHUE</t>
  </si>
  <si>
    <t>ESCUELA PARTICULAR TREHUACO</t>
  </si>
  <si>
    <t>ESCUELA PARTICULAR LOS AZADORES</t>
  </si>
  <si>
    <t>ESCUELA RURAL SANTA ISABEL</t>
  </si>
  <si>
    <t>ESCUELA PARTICULAR EL RADAL</t>
  </si>
  <si>
    <t>ESCUELA RURAL ILIHUE</t>
  </si>
  <si>
    <t>ESCUELA RURAL PITRENO</t>
  </si>
  <si>
    <t>ESCUELA RURAL RININAHUE</t>
  </si>
  <si>
    <t>ESCUELA RURAL CALCURRUPE</t>
  </si>
  <si>
    <t>ESCUELA RURAL ILLAHUAPI</t>
  </si>
  <si>
    <t>ESCUELA RURAL QUILLIN</t>
  </si>
  <si>
    <t>ESCUELA RURAL LA ENSENADA</t>
  </si>
  <si>
    <t>ESCUELA RURAL LA JUNTA</t>
  </si>
  <si>
    <t>ESCUELA RURAL PITRIUCO</t>
  </si>
  <si>
    <t>ESCUELA PARTICULAR CARRAN</t>
  </si>
  <si>
    <t>ESCUELA PARTICULAR RUPUMEICA</t>
  </si>
  <si>
    <t>ESCUELA PARTICULAR POCURA</t>
  </si>
  <si>
    <t>ESCUELA PARTICULAR HUEIMEN</t>
  </si>
  <si>
    <t>ESCUELA PARTICULAR SAN SEBASTIÁN DE CHANCOYAN</t>
  </si>
  <si>
    <t>COLEGIO INTI SUYAY</t>
  </si>
  <si>
    <t>LICEO CARMELA CARVAJAL DE PRAT</t>
  </si>
  <si>
    <t>LICEO INDUSTRIAL OSORNO</t>
  </si>
  <si>
    <t>LICEO RAHUE</t>
  </si>
  <si>
    <t>LICEO ELEUTERIO RAMIREZ</t>
  </si>
  <si>
    <t>INSTITUTO COMERCIAL DE OSORNO</t>
  </si>
  <si>
    <t>ESCUELA JUAN RICARDO SANCHEZ ASCENCIO</t>
  </si>
  <si>
    <t>ESCUELA EFRAIN CAMPANA SILVA</t>
  </si>
  <si>
    <t>ESCUELA SUIZA</t>
  </si>
  <si>
    <t>ESCUELA FUNDACION PAUL HARRIS</t>
  </si>
  <si>
    <t>ESCUELA GARCIA HURTADO DE MENDOZA</t>
  </si>
  <si>
    <t>ESCUELA LEONILA FOLCH LOPEZ</t>
  </si>
  <si>
    <t>ESCUELA N.88 CANADA</t>
  </si>
  <si>
    <t>ESCUELA MONSEÑOR FRANCISCO VALDES SUBERCASEAUX</t>
  </si>
  <si>
    <t>ESCUELA MEXICO DE MICHOACAN</t>
  </si>
  <si>
    <t>ESCUELA MODELO N. 536</t>
  </si>
  <si>
    <t>ESCUELA N. 46 ITALIA</t>
  </si>
  <si>
    <t>ESCUELA DEPORTIVA OSORNO</t>
  </si>
  <si>
    <t>ESCUELA DE ARTES Y CULTURA OSORNO</t>
  </si>
  <si>
    <t>ESCUELA SOCIEDAD DE SOCORRO DE SEÑORAS</t>
  </si>
  <si>
    <t>ESCUELA ESPECIAL `ANA AICHELE CARRASCO`</t>
  </si>
  <si>
    <t>ESCUELA RURAL LUZ Y SABER</t>
  </si>
  <si>
    <t>ESCUELA RURAL EMILIO SURBER SCHULZ</t>
  </si>
  <si>
    <t>ESCUELA RURAL PELLECO</t>
  </si>
  <si>
    <t>ESCUELA RURAL PUCOIHUE</t>
  </si>
  <si>
    <t>ESCUELA RURAL TRINQUICAHUIN</t>
  </si>
  <si>
    <t>ESCUELA RURAL MARIA LUISA BOMBAL</t>
  </si>
  <si>
    <t>ESCUELA RURAL SANTA ROSA</t>
  </si>
  <si>
    <t>ESCUELA AGROECOLOGICA PICHIL</t>
  </si>
  <si>
    <t>ESCUELA RURAL FORRAHUE</t>
  </si>
  <si>
    <t>ESCUELA RURAL CANCHA LARGA</t>
  </si>
  <si>
    <t>ESCUELA RURAL WALTERIO MEYER RUSCA</t>
  </si>
  <si>
    <t>ESCUELA RURAL LUMACO</t>
  </si>
  <si>
    <t>ESCUELA RURAL CHACAYAL</t>
  </si>
  <si>
    <t>ESCUELA RURAL LOS ABEDULES</t>
  </si>
  <si>
    <t>ESCUELA RURAL TACAMO ALTO</t>
  </si>
  <si>
    <t>ESCUELA PARTICULAR N.137 ARTURO ALESSANDRI</t>
  </si>
  <si>
    <t>ESCUELA PARTICULAR N.130 AURORA DE CHILE</t>
  </si>
  <si>
    <t>COLEGIO BETEL</t>
  </si>
  <si>
    <t>COLEGIO BALDOMERO LILLO</t>
  </si>
  <si>
    <t>ESCUELA DE PARVULOS N.276 `PENEQUITA DOS`</t>
  </si>
  <si>
    <t>COLEGIO WILLIAM BOOTH</t>
  </si>
  <si>
    <t>COLEGIO RENE SORIANO BORQUEZ</t>
  </si>
  <si>
    <t>ESCUELA PARTICULAR N.134 ADVENTISTA</t>
  </si>
  <si>
    <t>COLEGIO SAN MATEO</t>
  </si>
  <si>
    <t>ESCUELA PARVULARIA `PEDRO AGUIRRE CERDA`</t>
  </si>
  <si>
    <t>ESCUELA PARTICULAR N.127 VIRGEN DE CANDELARIA</t>
  </si>
  <si>
    <t>LICEO ALIANZA FRANCESA CLAUDE GAY</t>
  </si>
  <si>
    <t>INSTITUTO ALEMAN DE OSORNO</t>
  </si>
  <si>
    <t>LICEO OSORNO COLLEGE</t>
  </si>
  <si>
    <t>ESCUELA BASICA SAN PABLO</t>
  </si>
  <si>
    <t>ESCUELA DELICIO CARDENAS BUSTAMANTE</t>
  </si>
  <si>
    <t>ESCUELA RURAL SAN PEDRO</t>
  </si>
  <si>
    <t>ESCUELA RURAL QUITRA QUITRA</t>
  </si>
  <si>
    <t>ESCUELA RURAL ALEJANDRO VASQUEZ BALDEVELLANO</t>
  </si>
  <si>
    <t>ESCUELA RURAL VILLA CARACOL</t>
  </si>
  <si>
    <t>ESCUEAL RURAL QUILEN</t>
  </si>
  <si>
    <t>ESCUELA RURAL TRUMAO</t>
  </si>
  <si>
    <t>ESCUELA RURAL JULIO MOHR SCHULER</t>
  </si>
  <si>
    <t>ESCUELA RURAL LA POZA</t>
  </si>
  <si>
    <t>ESCUELA PARTICULAR N.143 SANTA CRUZ</t>
  </si>
  <si>
    <t>ESCUELA PARTICULAR N.145 QUITRA QUITRA</t>
  </si>
  <si>
    <t>ESCUELA PARTICULAR N.148 LOLOLHUE</t>
  </si>
  <si>
    <t>ESCUELA PARTICULAR N.150 SANTA ROSA</t>
  </si>
  <si>
    <t>ESCUELA PARTICULAR N.151 PUCOPIO</t>
  </si>
  <si>
    <t>COLEGIO QUILACAHUIN</t>
  </si>
  <si>
    <t>ESCUELA PARTICULAR N.153 EL ROBLE</t>
  </si>
  <si>
    <t>ESCUELA PARTICULAR N.146 ROSARIO DE LAS ANIMAS</t>
  </si>
  <si>
    <t>ESCUELA ENTRE LAGOS</t>
  </si>
  <si>
    <t>ESCUELA RURAL ARMANDO SCHEUCH EPPLE</t>
  </si>
  <si>
    <t>ESCUELA RURAL EL ENCANTO</t>
  </si>
  <si>
    <t>ESCUELA RURAL RADALES</t>
  </si>
  <si>
    <t>ESCUELA RURAL ÑADY</t>
  </si>
  <si>
    <t>ESCUELA RURAL ESTACION NUEVO PORVENIR</t>
  </si>
  <si>
    <t>ESCUELA RURAL PILMAIQUEN</t>
  </si>
  <si>
    <t>ESCUELA RURAL DESAGUE RUPANCO</t>
  </si>
  <si>
    <t>ESCUELA RURAL FUTACUHIN</t>
  </si>
  <si>
    <t>ESCUELA RURAL TERMAS DE PUYEHUE</t>
  </si>
  <si>
    <t>ESCUELA RURAL SANTA ELVIRA</t>
  </si>
  <si>
    <t>LICEO BICENTENARIO PEOPLE HELP PEOPLE DE PILMAIQUEN</t>
  </si>
  <si>
    <t>ESCUELA RURAL PAJARITOS</t>
  </si>
  <si>
    <t>ESCUELA ALBERTO HURTADO</t>
  </si>
  <si>
    <t>ESCUELA RURAL ADMINISTRACION RUPANCO</t>
  </si>
  <si>
    <t>ESCUELA RURAL LAS CASCADAS</t>
  </si>
  <si>
    <t>ESCUELA RURAL EL ISLOTE RUPANCO</t>
  </si>
  <si>
    <t>ESCUELA RURAL LA PELLINADA</t>
  </si>
  <si>
    <t>ESCUELA RURAL LAGUNA BONITA</t>
  </si>
  <si>
    <t>ESCUELA RURAL NOCHACO</t>
  </si>
  <si>
    <t>ESCUELA PARTICULAR N.179 NOCHACO</t>
  </si>
  <si>
    <t>ESCUELA PARTICULAR N.181 LAS GAVIOTAS</t>
  </si>
  <si>
    <t>LICEO BICENTENARIO TOMAS BURGOS</t>
  </si>
  <si>
    <t>ESCUELA BERTOLDO HOFMANN KAHLER</t>
  </si>
  <si>
    <t>ESCUELA VILLA LO BURGOS</t>
  </si>
  <si>
    <t>CENTRO EDUCACION INTEGRAL DE ADULTOS</t>
  </si>
  <si>
    <t>ESCUELA RURAL LA PAZ</t>
  </si>
  <si>
    <t>ESCUELA RURAL ANTONIO SEGUNDO FERNANDEZ PORTALES</t>
  </si>
  <si>
    <t>ESCUELA RURAL BAHIA SAN PEDRO</t>
  </si>
  <si>
    <t>ESCUELA RURAL LOS RISCOS</t>
  </si>
  <si>
    <t>ESCUELA RURAL CRUCERO NUEVO</t>
  </si>
  <si>
    <t>ESCUELA RURAL ARTURO PEREZ CANTO</t>
  </si>
  <si>
    <t>ESCUELA PURRANQUE</t>
  </si>
  <si>
    <t>ESCUELA RURAL CONCORDIA</t>
  </si>
  <si>
    <t>ESCUELA RURAL NUEVA ISRAEL</t>
  </si>
  <si>
    <t>COLEGIO PRECIOSA SANGRE</t>
  </si>
  <si>
    <t>ESCUELA RURAL MANQUEMAPU</t>
  </si>
  <si>
    <t>COLEGIO ALEMAN DE PURRANQUE</t>
  </si>
  <si>
    <t>ESCUELA ANDREW JACKSON</t>
  </si>
  <si>
    <t>RIO NEGRO</t>
  </si>
  <si>
    <t>LICEO JOSE TORIBIO MEDINA</t>
  </si>
  <si>
    <t>ESCUELA RIO NEGRO</t>
  </si>
  <si>
    <t>COLEGIO RIACHUELO</t>
  </si>
  <si>
    <t>ESCUELA RURAL RAMON PUSCHEL APPEL</t>
  </si>
  <si>
    <t>ESCUELA RURAL HUILMA GRANDE</t>
  </si>
  <si>
    <t>ESCUELA RURAL LOS CASTAÑOS</t>
  </si>
  <si>
    <t>ESCUELA RURAL COSTA RIO BLANCO</t>
  </si>
  <si>
    <t>ESCUELA RURAL CALETA HUELLELHUE</t>
  </si>
  <si>
    <t>ESCUELA RURAL LLAHUALCO</t>
  </si>
  <si>
    <t>ESCUELA RURAL SAN JOSE</t>
  </si>
  <si>
    <t>ESCUELA PARTICULAR N.184 VISTA HERMOSA</t>
  </si>
  <si>
    <t>LICEO BICENTENARIO AGRICOLA `VISTA HERMOSA`</t>
  </si>
  <si>
    <t>ESCUELA RURAL PULOTRE</t>
  </si>
  <si>
    <t>ESCUELA RURAL PUAUCHO</t>
  </si>
  <si>
    <t>ESCUELA RURAL LOMA DE LA PIEDRA</t>
  </si>
  <si>
    <t>ESCUELA RURAL PUÑINQUE</t>
  </si>
  <si>
    <t>ESCUELA RURAL PUCATRIHUE</t>
  </si>
  <si>
    <t>ESCUELA RURAL LIUCURA</t>
  </si>
  <si>
    <t>ESCUELA RURAL PURREHUIN</t>
  </si>
  <si>
    <t>ESCUELA RURAL BAHIA MANSA</t>
  </si>
  <si>
    <t>ESCUELA RURAL CARRICO</t>
  </si>
  <si>
    <t>ESCUELA PARTICULAR N.163 LAFQUELMAPU</t>
  </si>
  <si>
    <t>ESCUELA PARTICULAR N.161 HACIENDA HUITRAPULLI</t>
  </si>
  <si>
    <t>ESCUELA PARTICULAR N.164 TROSCO</t>
  </si>
  <si>
    <t>ESCUELA PARTICULAR N.156 CHANCO</t>
  </si>
  <si>
    <t>ESCUELA PARTICULAR N.168 CUMILELFU</t>
  </si>
  <si>
    <t>ESCUELA PARTICULAR N.169 LOS HUALLES</t>
  </si>
  <si>
    <t>COLEGIO TECNICO PROFESIONAL MISION SAN JUAN DE LA COSTA</t>
  </si>
  <si>
    <t>ESCUELA PARTICULAR N.166 MONTE VERDE</t>
  </si>
  <si>
    <t>ESCUELA PARTICULAR N.172 PUNOTRO</t>
  </si>
  <si>
    <t>ESCUELA PARTICULAR N.173 HUAMPUTUE</t>
  </si>
  <si>
    <t>ESCUELA PARTICULAR N.160 MILLAHUAIMO</t>
  </si>
  <si>
    <t>ESCUELA PARTICULAR N.154 HUITRAPULLI</t>
  </si>
  <si>
    <t>ESCUELA DE ADULTOS RELONCAVI</t>
  </si>
  <si>
    <t>LICEO INDUSTRIAL PUERTO MONTT</t>
  </si>
  <si>
    <t>INSTITUTO COMERCIAL DE PUERTO MONTT</t>
  </si>
  <si>
    <t>LICEO DE HOMBRES MANUEL MONTT</t>
  </si>
  <si>
    <t>LICEO ISIDORA ZEGERS DE HUNEEUS</t>
  </si>
  <si>
    <t>LICEO ANDRES BELLO</t>
  </si>
  <si>
    <t>ESCUELA N°2 REPUBLICA ARGENTINA</t>
  </si>
  <si>
    <t>ESCUELA N 10 ANGELMO</t>
  </si>
  <si>
    <t>ESCUELA CAPITAN ARTURO PRAT CHACON</t>
  </si>
  <si>
    <t>ESCUELA MIRASOL</t>
  </si>
  <si>
    <t>ESCUELA N 5 MIRAMAR</t>
  </si>
  <si>
    <t>ESCUELA N 7 ARABE-SIRIA</t>
  </si>
  <si>
    <t>ESCUELA N 3 MELIPULLI</t>
  </si>
  <si>
    <t>ESCUELA CHILOE</t>
  </si>
  <si>
    <t>ESCUELA BASICA SANTA INES</t>
  </si>
  <si>
    <t>ESCUELA DIFERENCIAL `LOS EUCALIPTOS`</t>
  </si>
  <si>
    <t>ESCUELA ROTARIO PEDRO AVELINO BRAVO</t>
  </si>
  <si>
    <t>ESCUELA LIBERTAD</t>
  </si>
  <si>
    <t>ESCUELA DE CULTURA Y DIFUSION ARTISTICA</t>
  </si>
  <si>
    <t>COLEGIO TECNICO PROFESIONAL PIEDRA AZUL</t>
  </si>
  <si>
    <t>ESCUELA RURAL LENCA</t>
  </si>
  <si>
    <t>ESCUELA RURAL MAILLEN</t>
  </si>
  <si>
    <t>ESCUELA BASICA DE PELLUCO</t>
  </si>
  <si>
    <t>ESCUELA RURAL CORRENTOSO</t>
  </si>
  <si>
    <t>ESCUELA ALERCE HISTORICO</t>
  </si>
  <si>
    <t>ESCUELA RURAL COLONIA METRENQUEN</t>
  </si>
  <si>
    <t>ESCUELA RURAL SENDA SUR</t>
  </si>
  <si>
    <t>ESCUELA RURAL LOS COLONOS</t>
  </si>
  <si>
    <t>ESCUELA CAYENEL</t>
  </si>
  <si>
    <t>ESCUELA RURAL LA CHAMIZA</t>
  </si>
  <si>
    <t>CENTRO DE EDUCACION DE ADULTOS JOSE BERNARDO SUAREZ</t>
  </si>
  <si>
    <t>COLEGIO ISLA TENGLO</t>
  </si>
  <si>
    <t>ESCUELA RURAL ILQUE</t>
  </si>
  <si>
    <t>ESCUELA RURAL CARE - CHILE</t>
  </si>
  <si>
    <t>ESCUELA RURAL LAGUNITAS</t>
  </si>
  <si>
    <t>ESCUELA RURAL CHAICAS</t>
  </si>
  <si>
    <t>ESCUELA RURAL LOS PIONEROS DE SALTO CHICO</t>
  </si>
  <si>
    <t>ESCUELA RURAL TRAPEN</t>
  </si>
  <si>
    <t>ESCUELA RURAL CHINQUIHUE ALTO</t>
  </si>
  <si>
    <t>ESCUELA RURAL METRI</t>
  </si>
  <si>
    <t>ESCUELA RURAL HUELMO</t>
  </si>
  <si>
    <t>ESCUELA RURAL COLONIA EL GATO</t>
  </si>
  <si>
    <t>ESCUELA RURAL RIO CHICO</t>
  </si>
  <si>
    <t>ESCUELA RURAL LA PALOMA</t>
  </si>
  <si>
    <t>ESCUELA RURAL TEPUAL</t>
  </si>
  <si>
    <t>ESCUELA RURAL LA VARA</t>
  </si>
  <si>
    <t>ESCUELA RURAL MAILLEN-PUQUELDON</t>
  </si>
  <si>
    <t>ESCUELA RURAL LAUCA</t>
  </si>
  <si>
    <t>ESCUELA RURAL PICHIQUILLAIPE</t>
  </si>
  <si>
    <t>ESCUELA RURAL RIO BLANCO</t>
  </si>
  <si>
    <t>ESCUELA RURAL ·PUNTILLA TENGLO</t>
  </si>
  <si>
    <t>ESCUELA RURAL PELLINES DEL SALTO</t>
  </si>
  <si>
    <t>ESCUELA RURAL ALTO BONITO</t>
  </si>
  <si>
    <t>ESCUELA RURAL SALTO GRANDE</t>
  </si>
  <si>
    <t>ESCUELA ANAHUAC</t>
  </si>
  <si>
    <t>ESCUELA RURAL CALETA LA ARENA</t>
  </si>
  <si>
    <t>COLEGIO SALESIANO PADRE JOSE FERNANDEZ PEREZ</t>
  </si>
  <si>
    <t>COLEGIO SAN FRANCISCO JAVIER</t>
  </si>
  <si>
    <t>COLEGIO ARRIARAN BARROS</t>
  </si>
  <si>
    <t>COLEGIO EJERCITO DE SALVACIÓN</t>
  </si>
  <si>
    <t>INSTITUTO POLITECNICO MARIA AUXILIADORA</t>
  </si>
  <si>
    <t>COLEGIO SANTO TOMAS DE PUERTO MONTT</t>
  </si>
  <si>
    <t>COLEGIO SAN JOSE PUERTO MONTT</t>
  </si>
  <si>
    <t>ESCUELA PARTICULAR N. 197 SAN IGNACIO</t>
  </si>
  <si>
    <t>ESCUELA PARTICULAR N. 193 NUEVA PANITAO</t>
  </si>
  <si>
    <t>INSTITUTO ALEMAN DE PUERTO MONTT</t>
  </si>
  <si>
    <t>THE AMERICAN SCHOOL</t>
  </si>
  <si>
    <t>ESCUELA ESPECIAL N.280 `C.T.I. LOS NOTROS`</t>
  </si>
  <si>
    <t>LICEO PEDRO AGUIRRE CERDA</t>
  </si>
  <si>
    <t>COLEGIO ROSITA NOVARO DE NOVARO PUERTO VARAS</t>
  </si>
  <si>
    <t>ESCUELA GRUPO ESCOLAR</t>
  </si>
  <si>
    <t>CNB ARTISTICO</t>
  </si>
  <si>
    <t>ESCUELA RURAL COLONIA RIO SUR</t>
  </si>
  <si>
    <t>ESCUELA RURAL SANTA MARIA</t>
  </si>
  <si>
    <t>ESCUELA RURAL TRES PUENTES</t>
  </si>
  <si>
    <t>ESCUELA RURAL JOSE WERNER MEIXNER</t>
  </si>
  <si>
    <t>ESCUELA RURAL REINALDO RADDATZ HARRICH</t>
  </si>
  <si>
    <t>ESCUELA RURAL JANEQUEO</t>
  </si>
  <si>
    <t>ESCUELA RURAL HARDY MINTE BARTSCH</t>
  </si>
  <si>
    <t>ESCUELA RURAL EPSON DE ENSENADA</t>
  </si>
  <si>
    <t>ESCUELA RURAL RICARDO ROTH SCHUTZ</t>
  </si>
  <si>
    <t>COLEGIO GERMANIA DEL VERBO DIVINO</t>
  </si>
  <si>
    <t>COLEGIO  BICENTENARIO FELMER NIKLITSCHEK</t>
  </si>
  <si>
    <t>COLEGIO INMACULADA CONCEPCION PUERTO VARAS</t>
  </si>
  <si>
    <t>ESCUELA PARTICULAR N.199 LINEA CRUZADA</t>
  </si>
  <si>
    <t>COLEGIO PORTAL DEL SUR</t>
  </si>
  <si>
    <t>ESCUELA PARTICULAR N.206 MARIA DOLORES</t>
  </si>
  <si>
    <t>ESCUELA BASICA FRONTERIZA JUAN SOLER MANFREDINI</t>
  </si>
  <si>
    <t>COCHAMO</t>
  </si>
  <si>
    <t>ESCUELA RURAL JOHN KENNEDY</t>
  </si>
  <si>
    <t>ESCUELA RURAL SOBERANIA</t>
  </si>
  <si>
    <t>ESCUELA RURAL CRISTO REY</t>
  </si>
  <si>
    <t>ESCUELA RURAL SANTA AGUEDA</t>
  </si>
  <si>
    <t>ESCUELA RURAL SAN ANTONIO</t>
  </si>
  <si>
    <t>ESCUELA RURAL CLOTILDE ALMONACID OLAVARRIA</t>
  </si>
  <si>
    <t>ESCUELA RURAL RIO PUELO</t>
  </si>
  <si>
    <t>ESCUELA RURAL LAS CAMELIAS</t>
  </si>
  <si>
    <t>ESCUELA RURAL ESTUARIO DE RELONCAVI</t>
  </si>
  <si>
    <t>ESCUELA RURAL CAPITÀN DE BANDADA CARLOS RODRIGUEZ PARIS</t>
  </si>
  <si>
    <t>ESCUELA RURAL LA PENINSULA</t>
  </si>
  <si>
    <t>ESCUELA RURAL PASO EL BOLSON</t>
  </si>
  <si>
    <t>ESCUELA RURAL LITORAL DE LLAGUEPE</t>
  </si>
  <si>
    <t>ESCUELA RURAL SANTA TERESITA DE LOS ANDES</t>
  </si>
  <si>
    <t>LICEO POLITECNICO CALBUCO</t>
  </si>
  <si>
    <t>COLEGIO EULOGIO GOYCOLEA GARAY</t>
  </si>
  <si>
    <t>ESCUELA RURAL SAN RAFAEL</t>
  </si>
  <si>
    <t>ESCUELA RURAL PARGUA</t>
  </si>
  <si>
    <t>ESCUELA RURAL EL SEMBRADOR</t>
  </si>
  <si>
    <t>ESCUELA RURAL EL ROSARIO</t>
  </si>
  <si>
    <t>ESCUELA RURAL ESTERO HUITO</t>
  </si>
  <si>
    <t>ESCUELA RURAL QUEULLIN</t>
  </si>
  <si>
    <t>ESCUELA RURAL CHAUQUEAR</t>
  </si>
  <si>
    <t>ESCUELA RURAL LOS PINIS</t>
  </si>
  <si>
    <t>ESCUELA RURAL QUETROLAUQUEN</t>
  </si>
  <si>
    <t>ESCUELA RURAL DAITAO</t>
  </si>
  <si>
    <t>ESCUELA RURAL QUENU</t>
  </si>
  <si>
    <t>ESCUELA RURAL CHAYAHUE</t>
  </si>
  <si>
    <t>ESCUELA RURAL ALONSO DE ERCILLA</t>
  </si>
  <si>
    <t>ESCUELA RURAL SOL DEL PACIFICO</t>
  </si>
  <si>
    <t>ESCUELA RURAL AGUANTAO</t>
  </si>
  <si>
    <t>ESCUELA RURAL MARIO MORALES BECA</t>
  </si>
  <si>
    <t>ESCUELA RURAL EL FARO ILTO</t>
  </si>
  <si>
    <t>ESCUELA RURAL SAN RAMON</t>
  </si>
  <si>
    <t>ESCUELA RURAL EL DAO</t>
  </si>
  <si>
    <t>ESCUELA RURAL PUTENIO</t>
  </si>
  <si>
    <t>ESCUELA RURAL PEDRO BARRIENTOS BARRIENTOS</t>
  </si>
  <si>
    <t>ESCUELA RURAL EL ESTERO RULO</t>
  </si>
  <si>
    <t>ESCUELA RURAL LA CAMPANA</t>
  </si>
  <si>
    <t>ESCUELA RURAL ISLA CHIDHUAPI</t>
  </si>
  <si>
    <t>ESCUELA RURAL LOS BAJOS DE MAYELHUE</t>
  </si>
  <si>
    <t>ESCUELA RURAL CARMEN MIRANDA NAVARRO</t>
  </si>
  <si>
    <t>ESCUELA RURAL HUAPI ABTAO</t>
  </si>
  <si>
    <t>ESCUELA RURAL SIETE COLINAS</t>
  </si>
  <si>
    <t>ESCUELA RURAL PEÑASMO</t>
  </si>
  <si>
    <t>ESCUELA RURAL EL AVELLANAL</t>
  </si>
  <si>
    <t>ESCUELA RURAL CHUCAGUA</t>
  </si>
  <si>
    <t>ESCUELA RURAL ISLA TABON</t>
  </si>
  <si>
    <t>ESCUELA RURAL MACHIL</t>
  </si>
  <si>
    <t>ESCUELA RURAL EL YALE</t>
  </si>
  <si>
    <t>ESCUELA RURAL HUAYUN BAJO</t>
  </si>
  <si>
    <t>ESCUELA LIBERTADOR GENERAL BERNARDO O´HIGGINS RIQUELME</t>
  </si>
  <si>
    <t>COLEGIO SAN MIGUEL</t>
  </si>
  <si>
    <t>LICEO CAPITAN DE FRAGATA FRANCISCO VIDAL GORMAZ</t>
  </si>
  <si>
    <t>MAULLIN</t>
  </si>
  <si>
    <t>ESCUELA RURAL FRANCISCO CORTES OJEDA</t>
  </si>
  <si>
    <t>ESCUELA JOSE ABELARDO NUÑEZ</t>
  </si>
  <si>
    <t>ESCUELA ENCARNACION OLIVARES</t>
  </si>
  <si>
    <t>ESCUELA RURAL DORILA AGUILA AGUILAR</t>
  </si>
  <si>
    <t>ESCUELA RURAL PADRE NELSON AGUILAR ESPAÑA</t>
  </si>
  <si>
    <t>ESCUELA RURAL  TEOFISTO CARCAMO SERON</t>
  </si>
  <si>
    <t>ESCUELA RURAL CHUYAGUEN</t>
  </si>
  <si>
    <t>ESCUELA RURAL LOS ARCES</t>
  </si>
  <si>
    <t>ESCUELA RURAL JUANITA FERNANDEZ</t>
  </si>
  <si>
    <t>ESCUELA RURAL JUANITA GALLARDO</t>
  </si>
  <si>
    <t>ESCUELA RURAL PUELPUN</t>
  </si>
  <si>
    <t>ESCUELA RURAL ASTILLEROS</t>
  </si>
  <si>
    <t>ESCUELA RURAL FRANCISCO HERNANDEZ NAVARRO</t>
  </si>
  <si>
    <t>ESCUELA RURAL MARIO ENRIQUE GUZMAN ACEVEDO</t>
  </si>
  <si>
    <t>ESCUELA RURAL EL JARDIN DE OLMOPULLI</t>
  </si>
  <si>
    <t>ESCUELA RURAL SAN JORGE</t>
  </si>
  <si>
    <t>ESCUELA RURAL HILDA HUNQUEN</t>
  </si>
  <si>
    <t>ESCUELA RURAL LOS PINOS DEL EMPALME</t>
  </si>
  <si>
    <t>ESCUELA PARTICULAR N.211 LAS ENCINAS</t>
  </si>
  <si>
    <t>COLEGIO BICENTENARIO DE DIFUSION ARTISTICA LOS ULMOS</t>
  </si>
  <si>
    <t>ESCUELA RURAL CAÑITAS</t>
  </si>
  <si>
    <t>ESCUELA RURAL PALIHUE</t>
  </si>
  <si>
    <t>ESCUELA RURAL QUILLAGUA</t>
  </si>
  <si>
    <t>ESCUELA RURAL HUAUTRUNES</t>
  </si>
  <si>
    <t>ESCUELA RURAL CARACOL</t>
  </si>
  <si>
    <t>ESCUELA RURAL PARAGUAY CHICO EL GATO</t>
  </si>
  <si>
    <t>ESCUELA RURAL ESTAQUILLA</t>
  </si>
  <si>
    <t>ESCUELA RURAL MANUEL GATICA ARRIAGADA</t>
  </si>
  <si>
    <t>ESCUELA RURAL EL MELI</t>
  </si>
  <si>
    <t>ESCUELA RURAL PARAGUAY CHICO</t>
  </si>
  <si>
    <t>COLEGIO RAMON ANGEL JARA</t>
  </si>
  <si>
    <t>ESCUELA PARTICULAR N.216 MIRAMAR</t>
  </si>
  <si>
    <t>ESCUELA PARTICULAR N.212 LA ESPERANZA</t>
  </si>
  <si>
    <t>ESCUELA PARTICULAR N.213 EL LAUREL</t>
  </si>
  <si>
    <t>ESCUELA PARTICULAR N.217 MIRAMAR BAJO</t>
  </si>
  <si>
    <t>ESCUELA PARTICULAR N.220 FUNDO LA PALOMA</t>
  </si>
  <si>
    <t>ESCUELA PARTICULAR N.221 ESTAQUILLA BAJO</t>
  </si>
  <si>
    <t>ESCUELA PARTICULAR N.232 EL PROGRESO</t>
  </si>
  <si>
    <t>ESCUELA RURAL SAN ANDRES</t>
  </si>
  <si>
    <t>ESCUELA RURAL CAU-CAU</t>
  </si>
  <si>
    <t>ESCUELA BASICA AGRICOLA HUEMPELEO</t>
  </si>
  <si>
    <t>ESCUELA RURAL LUCILA GODOY ALCAYAGA</t>
  </si>
  <si>
    <t>ESCUELA RURAL PATO LLICO</t>
  </si>
  <si>
    <t>ESCUELA RURAL OLGA SOTO ALVARADO</t>
  </si>
  <si>
    <t>ESCUELA RURAL RINCONADA</t>
  </si>
  <si>
    <t>ESCUELA RURAL ENTRE RIOS</t>
  </si>
  <si>
    <t>ESCUELA RURAL LINEA SIN NOMBRE</t>
  </si>
  <si>
    <t>ESCUELA RURAL PARGA</t>
  </si>
  <si>
    <t>LICEO CARLOS IBAÑEZ DEL CAMPO</t>
  </si>
  <si>
    <t>COLEGIO PURISIMO CORAZON DE MARIA</t>
  </si>
  <si>
    <t>ESCUELA RURAL SANTA MONICA</t>
  </si>
  <si>
    <t>ESCUELA RURAL EL PEUCHEN</t>
  </si>
  <si>
    <t>ESCUELA PARTICULAR N. 224 PICHI MAULE</t>
  </si>
  <si>
    <t>ESCUELA PARTICULAR N. 225 LA ARAÑA</t>
  </si>
  <si>
    <t>ESCUELA PARTICULAR N. 226 LAS CUYAS</t>
  </si>
  <si>
    <t>ESCUELA PARTICULAR N. 228 EL PATO DE LLICO</t>
  </si>
  <si>
    <t>ESCUELA PARTICULAR N. 230 LA ESPERANZA</t>
  </si>
  <si>
    <t>ESCUELA PARTICULAR N. 231 SAN ANTONIO</t>
  </si>
  <si>
    <t>LICEO BICENTENARIO POLITECNICO HOLANDA</t>
  </si>
  <si>
    <t>ESCUELA INES GALLARDO ALVARADO</t>
  </si>
  <si>
    <t>ESCUELA RURAL LONCOTORO</t>
  </si>
  <si>
    <t>ESCUELA RURAL LINEA SOLAR</t>
  </si>
  <si>
    <t>ESCUELA RURAL COLEGUAL</t>
  </si>
  <si>
    <t>ESCUELA RURAL COLIGUAL SAN JUAN</t>
  </si>
  <si>
    <t>ESCUELA PARTICULAR N.239 LOS VOLCANES</t>
  </si>
  <si>
    <t>LICEO INDUSTRIAL CHILENO-ALEMAN</t>
  </si>
  <si>
    <t>ESCUELA BERNARDO PHILIPPI</t>
  </si>
  <si>
    <t>ESCUELA RURAL LOS LINARES DE CASMA</t>
  </si>
  <si>
    <t>ESCUELA RURAL MARIO PEREZ NAVARRO</t>
  </si>
  <si>
    <t>ESCUELA RURAL PARAGUAY</t>
  </si>
  <si>
    <t>ESCUELA CARLOS SPRINGER NIKLITSCHEK</t>
  </si>
  <si>
    <t>COLEGIO PARTICULAR N. 244 `MADRE DE DIOS`</t>
  </si>
  <si>
    <t>ESCUELA RURAL COLONIA SAN MARTIN</t>
  </si>
  <si>
    <t>COLEGIO ICEBERG</t>
  </si>
  <si>
    <t>ESCUELA PARTICULAR N. 240 LA HUACHA</t>
  </si>
  <si>
    <t>ESCUELA PARTICULAR N.241 LA PAZ</t>
  </si>
  <si>
    <t>ESCUELA PARTICULAR N.247 EL RETAMO</t>
  </si>
  <si>
    <t>INSTITUTO ALEMAN DE FRUTILLAR</t>
  </si>
  <si>
    <t>LICEO POLITECNICO DE CASTRO</t>
  </si>
  <si>
    <t>LICEO GALVARINO RIVEROS CARDENAS</t>
  </si>
  <si>
    <t>ESCUELA LUIS URIBE DIAZ</t>
  </si>
  <si>
    <t>ESCUELA INES MUNOZ DE GARCIA</t>
  </si>
  <si>
    <t>LICEO AYTUE</t>
  </si>
  <si>
    <t>ESCUELA RURAL PEDRO VELAZQUEZ BONTES</t>
  </si>
  <si>
    <t>ESCUELA RURAL CURAHUE</t>
  </si>
  <si>
    <t>ESCUELA RURAL ANA NELLY OYARZUN CARTES</t>
  </si>
  <si>
    <t>ESCUELA RURAL MIRTA OYARZO VERA</t>
  </si>
  <si>
    <t>ESCUELA RURAL MANUELA CARDENAS BARRIA</t>
  </si>
  <si>
    <t>ESCUELA RURAL COIHUINCO</t>
  </si>
  <si>
    <t>ESCUELA RURAL QUILQUICO</t>
  </si>
  <si>
    <t>ESCUELA RURAL PAUL HARRIS</t>
  </si>
  <si>
    <t>ESCUELA RURAL ERMELINDA SANCHEZ DE CIFUENTES</t>
  </si>
  <si>
    <t>ESCUELA DE ADULTOS DE CASTRO</t>
  </si>
  <si>
    <t>ESCUELA RURAL OLINDA BORQUEZ BORQUEZ</t>
  </si>
  <si>
    <t>ESCUELA RURAL LLICALDAD</t>
  </si>
  <si>
    <t>ESCUELA RURAL LA CHACRA</t>
  </si>
  <si>
    <t>ESCUELA RURAL LA ESTANCIA</t>
  </si>
  <si>
    <t>ESCUELA RURAL PIDPID</t>
  </si>
  <si>
    <t>ESCUELA RURAL LOS ANGELES</t>
  </si>
  <si>
    <t>ESCUELA RURAL LOS ROBLES</t>
  </si>
  <si>
    <t>ESCUELA RURAL SAN MIGUEL</t>
  </si>
  <si>
    <t>ESCUELA DIFERENCIAL `ANTU- KAU`</t>
  </si>
  <si>
    <t>LICEO POLIVALENTE DE ANCUD</t>
  </si>
  <si>
    <t>ESCUELA PUDETO</t>
  </si>
  <si>
    <t>ESCUELA ANEXA</t>
  </si>
  <si>
    <t>ESCUELA YERBAS BUENAS</t>
  </si>
  <si>
    <t>ESCUELA RURAL VILLA CHACAO</t>
  </si>
  <si>
    <t>ESCUELA FATIMA</t>
  </si>
  <si>
    <t>ESCUELA RURAL EL PALOMAR</t>
  </si>
  <si>
    <t>ESCUELA RURAL GUAPILACUY</t>
  </si>
  <si>
    <t>ESCUELA RURAL SENDA CHACAO</t>
  </si>
  <si>
    <t>ESCUELA RURAL PUNTA CHILEN</t>
  </si>
  <si>
    <t>ESCUELA RURAL INES BAZAN</t>
  </si>
  <si>
    <t>ESCUELA RURAL NAL</t>
  </si>
  <si>
    <t>ESCUELA RURAL QUILAR</t>
  </si>
  <si>
    <t>ESCUELA RURAL COGOMO</t>
  </si>
  <si>
    <t>ESCUELA RURAL CUMBRE DE LECAM</t>
  </si>
  <si>
    <t>ESCUELA RURAL SAN MIGUEL DE COÑIMO</t>
  </si>
  <si>
    <t>ESCUELA RURAL LUIS ALBERTO SEGOVIA ROSS</t>
  </si>
  <si>
    <t>ESCUELA RURAL CAIPULLI</t>
  </si>
  <si>
    <t>ESCUELA RURAL AGUAS BUENAS</t>
  </si>
  <si>
    <t>ESCUELA RURAL PUGUEÑUN</t>
  </si>
  <si>
    <t>ESCUELA RURAL COCOTUE</t>
  </si>
  <si>
    <t>ESCUELA RURAL HUELDEN</t>
  </si>
  <si>
    <t>ESCUELA RURAL BAHIA LINAO</t>
  </si>
  <si>
    <t>ESCUELA RURAL PUENTE PUNTRA</t>
  </si>
  <si>
    <t>LICEO BICENTENARIO DE ANCUD</t>
  </si>
  <si>
    <t>ESCUELA DIFERENCIAL `SAN CARLOS DE ANCUD`</t>
  </si>
  <si>
    <t>SEMINARIO CONCILIAR DE ANCUD</t>
  </si>
  <si>
    <t>LICEO COMERCIAL EL PILAR</t>
  </si>
  <si>
    <t>LICEO BICENTENARIO QUEMCHI</t>
  </si>
  <si>
    <t>ESCUELA RURAL JUAN VICTORINO TANGOL</t>
  </si>
  <si>
    <t>ESCUELA RURAL AQUELARRE</t>
  </si>
  <si>
    <t>ESCUELA RURAL LLIUCO</t>
  </si>
  <si>
    <t>ESCUELA RURAL MORRO LOBOS ALTO</t>
  </si>
  <si>
    <t>ESCUELA RURAL HUITE</t>
  </si>
  <si>
    <t>ESCUELA RURAL MONTEMAR</t>
  </si>
  <si>
    <t>ESCUELA RURAL AUCHO</t>
  </si>
  <si>
    <t>ESCUELA RURAL QUINTERQUEN</t>
  </si>
  <si>
    <t>ESCUELA RURAL PIDO</t>
  </si>
  <si>
    <t>ESCUELA RURAL CAUCAHUE</t>
  </si>
  <si>
    <t>ESCUELA RURAL AUCAR</t>
  </si>
  <si>
    <t>ESCUELA RURAL QUELER</t>
  </si>
  <si>
    <t>ESCUELA RURAL MALUCO</t>
  </si>
  <si>
    <t>ESCUELA DE AULIN</t>
  </si>
  <si>
    <t>ESCUELA RURAL LINDA VISTA</t>
  </si>
  <si>
    <t>ESCUELA RURAL CONEB</t>
  </si>
  <si>
    <t>ESCUELA RURAL TAC</t>
  </si>
  <si>
    <t>ESCUELA RURAL ARCHIPIELAGO</t>
  </si>
  <si>
    <t>ESCUELA RURAL CHENIAO</t>
  </si>
  <si>
    <t>ESCUELA RURAL BORDEMAR VILLA MECHUQUE</t>
  </si>
  <si>
    <t>ESCUELA RURAL NAYAHUE</t>
  </si>
  <si>
    <t>ESCUELA RURAL CESAR GOMEZ GARCIA</t>
  </si>
  <si>
    <t>ESCUELA RURAL MALLINLEMU</t>
  </si>
  <si>
    <t>ESCUELA RURAL CARIHUEICO</t>
  </si>
  <si>
    <t>ESCUELA RURAL EL PRADO</t>
  </si>
  <si>
    <t>ESCUELA RURAL JOSE MARIA ULLOA SALDIVIA</t>
  </si>
  <si>
    <t>ESCUELA RURAL CALEN</t>
  </si>
  <si>
    <t>ESCUELA RURAL JOSE DANIEL BAHAMONDE BAHAMONDE</t>
  </si>
  <si>
    <t>ESCUELA RURAL CULDEO</t>
  </si>
  <si>
    <t>ESCUELA BASICA DALCAHUE</t>
  </si>
  <si>
    <t>LICEO ALFREDO DEL CARMEN BARRIA OYARZUN</t>
  </si>
  <si>
    <t>CURACO DE VELEZ</t>
  </si>
  <si>
    <t>ESCUELA RURAL CHULLEC</t>
  </si>
  <si>
    <t>ESCUELA RURAL TOLQUIEN</t>
  </si>
  <si>
    <t>ESCUELA RURAL EDUARDO FREI MONTALVA</t>
  </si>
  <si>
    <t>ESCUELA RURAL HUYAR BAJO</t>
  </si>
  <si>
    <t>ESCUELA RURAL HUYAR ALTO</t>
  </si>
  <si>
    <t>ESCUELA RURAL SAN JAVIER</t>
  </si>
  <si>
    <t>ESCUELA RURAL HUENAO</t>
  </si>
  <si>
    <t>LICEO BICENTENARIO INSULAR</t>
  </si>
  <si>
    <t>ESCUELA RURAL LA CAPILLA</t>
  </si>
  <si>
    <t>ESCUELA RURAL OSTRICULTURA</t>
  </si>
  <si>
    <t>ESCUELA RURAL FRANCISCO DE VILLAGRA</t>
  </si>
  <si>
    <t>ESCUELA RURAL ALAO</t>
  </si>
  <si>
    <t>ESCUELA RURAL METAHUE</t>
  </si>
  <si>
    <t>ESCUELA RURAL LA VILLA</t>
  </si>
  <si>
    <t>ESCUELA RURAL AMANECER 2000</t>
  </si>
  <si>
    <t>ESCUELA RURAL LLINGUA</t>
  </si>
  <si>
    <t>ESCUELA RURAL LOS PINOS</t>
  </si>
  <si>
    <t>ESCUELA RURAL TERESA CARDENAS DE PAREDES</t>
  </si>
  <si>
    <t>ESCUELA RURAL SAN FRANCISCO</t>
  </si>
  <si>
    <t>ESCUELA RURAL COÑAB</t>
  </si>
  <si>
    <t>LICEO PARTICULAR RAMON FREIRE</t>
  </si>
  <si>
    <t>ESCUELA PUQUELDON</t>
  </si>
  <si>
    <t>PUQUELDON</t>
  </si>
  <si>
    <t>ESCUELA RURAL LAS LAGUNAS</t>
  </si>
  <si>
    <t>ESCUELA RURAL SAN JUAN DE LINCAY</t>
  </si>
  <si>
    <t>ESCUELA RURAL SAN AGUSTIN</t>
  </si>
  <si>
    <t>ESCUELA RURAL LAS CAMPANAS</t>
  </si>
  <si>
    <t>ESCUELA RURAL DETIF</t>
  </si>
  <si>
    <t>ESCUELA RURAL ICHUAC</t>
  </si>
  <si>
    <t>LICEO BICENTENARIO MANUEL JESUS ANDRADE BORQUEZ</t>
  </si>
  <si>
    <t>ESCUELA RURAL NOTUCO</t>
  </si>
  <si>
    <t>ESCUELA RURAL CURACO DE VILUPULLI</t>
  </si>
  <si>
    <t>ESCUELA RURAL QUITRIPULLI</t>
  </si>
  <si>
    <t>ESCUELA RURAL EL PULPITO</t>
  </si>
  <si>
    <t>ESCUELA RURAL PUCATUE</t>
  </si>
  <si>
    <t>ESCUELA RURAL TEUPA</t>
  </si>
  <si>
    <t>ESCUELA RURAL PINDACO</t>
  </si>
  <si>
    <t>ESCUELA RURAL CUCAO</t>
  </si>
  <si>
    <t>ESCUELA RURAL CANAN</t>
  </si>
  <si>
    <t>ESCUELA RURAL QUINCHED</t>
  </si>
  <si>
    <t>ESCUELA RURAL CHANQUIN</t>
  </si>
  <si>
    <t>ESCUELA RURAL VILUPULLI</t>
  </si>
  <si>
    <t>ESCUELA RURAL RAUCO</t>
  </si>
  <si>
    <t>ESCUELA RURAL TERAO</t>
  </si>
  <si>
    <t>ESCUELA RURAL LOS PETANES</t>
  </si>
  <si>
    <t>ESCUELA RURAL NATRI</t>
  </si>
  <si>
    <t>ESCUELA RURAL MIRAFLORES</t>
  </si>
  <si>
    <t>ESCUELA CHILHUE</t>
  </si>
  <si>
    <t>QUEILEN</t>
  </si>
  <si>
    <t>ESCUELA RURAL PAILDAD</t>
  </si>
  <si>
    <t>ESCUELA RURAL INSTITUTO CORFO-PUREO</t>
  </si>
  <si>
    <t>ESCUELA RURAL ALVARO VARGAS MIRANDA</t>
  </si>
  <si>
    <t>ESCUELA RURAL JUAN BAUTISTA CHIGUAY</t>
  </si>
  <si>
    <t>ESCUELA RURAL DIAZ-LIRA</t>
  </si>
  <si>
    <t>ESCUELA RURAL NEPUE</t>
  </si>
  <si>
    <t>ESCUELA RURAL JUAN ANTONIO VERA DIAZ</t>
  </si>
  <si>
    <t>ESCUELA RURAL SAN JOSE DE TRANQUI</t>
  </si>
  <si>
    <t>ESCUELA RURAL DETICO</t>
  </si>
  <si>
    <t>LICEO RAYEN MAPU</t>
  </si>
  <si>
    <t>QUELLON</t>
  </si>
  <si>
    <t>ESCUELA EDUCADORA EULOGIA BORQUEZ PEREZ</t>
  </si>
  <si>
    <t>ESCUELA RURAL SAN ANTONIO DE CHADMO</t>
  </si>
  <si>
    <t>ESCUELA RURAL RIO MAULE</t>
  </si>
  <si>
    <t>ESCUELA RURAL QUILEN</t>
  </si>
  <si>
    <t>ESCUELA RURAL CHADMO CENTRAL</t>
  </si>
  <si>
    <t>ESCUELA RURAL COLCAO</t>
  </si>
  <si>
    <t>ESCUELA RURAL JOSE SANTOS LINCOMAN INAICHEO</t>
  </si>
  <si>
    <t>ESCUELA RURAL ADELA GARCIA GARCIA</t>
  </si>
  <si>
    <t>ESCUELA RURAL COCAUQUE</t>
  </si>
  <si>
    <t>ESCUELA RURAL HUELPUN</t>
  </si>
  <si>
    <t>ESCUELA RURAL OQUELDAN</t>
  </si>
  <si>
    <t>ESCUELA RURAL LASTENIA OYARZUN ANDRADE</t>
  </si>
  <si>
    <t>ESCUELA RURAL PELU</t>
  </si>
  <si>
    <t>ESCUELA RURAL PUNTA PAULA</t>
  </si>
  <si>
    <t>ESCUELA RURAL CANDELARIA</t>
  </si>
  <si>
    <t>ESCUELA RURAL TRINCAO</t>
  </si>
  <si>
    <t>ESCUELA RURAL PIEDRA BLANCA</t>
  </si>
  <si>
    <t>ESCUELA RURAL SAN JUAN</t>
  </si>
  <si>
    <t>ESCUELA RURAL YELCHO</t>
  </si>
  <si>
    <t>ESCUELA RURAL CHAIGUAO</t>
  </si>
  <si>
    <t>ESCUELA RURAL COINCO</t>
  </si>
  <si>
    <t>ESCUELA RURAL AGUA FRESCA</t>
  </si>
  <si>
    <t>ESCUELA RURAL AUCHAC</t>
  </si>
  <si>
    <t>ESCUELA RURAL YALDAD</t>
  </si>
  <si>
    <t>ESCUELA RURAL ARTISTICA ALUMNO MARCELO GUENTEO SOLIS</t>
  </si>
  <si>
    <t>ESCUELA RURAL KUME RUKA WEKETRUMAO</t>
  </si>
  <si>
    <t>ESCUELA RURAL AUTENI</t>
  </si>
  <si>
    <t>CHAITEN</t>
  </si>
  <si>
    <t>ESCUELA RURAL CHUIT</t>
  </si>
  <si>
    <t>ESCUELA RURAL NUEVA ESPERANZA</t>
  </si>
  <si>
    <t>ESCUELA RURAL CASA DE PESCA</t>
  </si>
  <si>
    <t>ESCUELA RURAL LOYOLA</t>
  </si>
  <si>
    <t>ESCUELA RURAL BUILL</t>
  </si>
  <si>
    <t>ESCUELA RURAL CHUMELDEN</t>
  </si>
  <si>
    <t>ESCUELA RURAL RIO AMARILLO</t>
  </si>
  <si>
    <t>ESCUELA RURAL CHANA</t>
  </si>
  <si>
    <t>ESCUELA RURAL VALLE EL FRIO</t>
  </si>
  <si>
    <t>ESCUELA RURAL HUEQUE</t>
  </si>
  <si>
    <t>ESCUELA RURAL POYO</t>
  </si>
  <si>
    <t>LICEO PENINSULAR AYACARA</t>
  </si>
  <si>
    <t>COLEGIO MAURICIO HITCHCOCK</t>
  </si>
  <si>
    <t>HUALAIHUE</t>
  </si>
  <si>
    <t>ESCUELA RURAL AULEN</t>
  </si>
  <si>
    <t>ESCUELA RURAL PICHICOLO</t>
  </si>
  <si>
    <t>ESCUELA RURAL CATARATAS DEL ALERCE</t>
  </si>
  <si>
    <t>ESCUELA RURAL LA POZA CONTAO</t>
  </si>
  <si>
    <t>ESCUELA RURAL QUILDACO BAJO</t>
  </si>
  <si>
    <t>ESCUELA RURAL VALLE HERMOSO</t>
  </si>
  <si>
    <t>ESCUELA RURAL MANIHUEICO</t>
  </si>
  <si>
    <t>ESCUELA RURAL CALETA EL MANZANO</t>
  </si>
  <si>
    <t>ESCUELA RURAL HUINAY</t>
  </si>
  <si>
    <t>ESCUELA RURAL N.745 SEMILLERO</t>
  </si>
  <si>
    <t>ESCUELA RURAL QUETEN</t>
  </si>
  <si>
    <t>ESCUELA ANTUPIREN</t>
  </si>
  <si>
    <t>ESCUELA RURAL QUIACA</t>
  </si>
  <si>
    <t>ESCUELA RURAL JUAN FRANCISCO MALDONADO BARRÍA</t>
  </si>
  <si>
    <t>ESCUELA RURAL CORDILLERA NEVADA</t>
  </si>
  <si>
    <t>LICEO BICENTENARIO FUTALEUFU</t>
  </si>
  <si>
    <t>FUTALEUFU</t>
  </si>
  <si>
    <t>ESCUELA RURAL EL ESPOLON</t>
  </si>
  <si>
    <t>ESCUELA RURAL RIO AZUL</t>
  </si>
  <si>
    <t>ESCUELA RURAL EL LIMITE</t>
  </si>
  <si>
    <t>ESCUELA RURAL LAS ESCALAS</t>
  </si>
  <si>
    <t>ESCUELA RURAL LONCONAO</t>
  </si>
  <si>
    <t>COLEGIO ROBERTO WHITE GESELL</t>
  </si>
  <si>
    <t>ESCUELA RURAL RIO MALITO</t>
  </si>
  <si>
    <t>ESCUELA RURAL FRONTERIZA</t>
  </si>
  <si>
    <t>ESCUELA RURAL PUERTO RAMIREZ</t>
  </si>
  <si>
    <t>ESCUELA RURAL LA CASCADA</t>
  </si>
  <si>
    <t>LICEO JOSEFINA AGUIRRE MONTENEGRO</t>
  </si>
  <si>
    <t>ESCUELA BAQUEDANO</t>
  </si>
  <si>
    <t>ESCUELA PEDRO QUINTANA MANSILLA</t>
  </si>
  <si>
    <t>ESCUELA DIFERENCIAL ESPANA</t>
  </si>
  <si>
    <t>LICEO TECNICO PROFESIONAL PROFESOR RICARDO NAVARRETE BARRIA</t>
  </si>
  <si>
    <t>ESCUELA NIEVES DEL SUR</t>
  </si>
  <si>
    <t>ESCUELA RURAL PABLO CEA VASQUEZ</t>
  </si>
  <si>
    <t>ESCUELA RURAL PABLO NERUDA</t>
  </si>
  <si>
    <t>ESCUELA RURAL VALLE SIMPSON</t>
  </si>
  <si>
    <t>ESCUELA JOSE ANTOLIN SILVA ORMENO</t>
  </si>
  <si>
    <t>ESCUELA RURAL VALLE DE LA LUNA</t>
  </si>
  <si>
    <t>ESCUELA RURAL ARROYO EL GATO</t>
  </si>
  <si>
    <t>LICEO SAN FELIPE BENICIO DE COYHAIQUE</t>
  </si>
  <si>
    <t>COLEGIO LYON COLLEGE</t>
  </si>
  <si>
    <t>COLEGIO MATER DEI DE COYHAIQUE</t>
  </si>
  <si>
    <t>ESCUELA PARTICULAR SAN JOSE OBRERO</t>
  </si>
  <si>
    <t>LICEO BICENTENARIO AGRICOLA E INDUSTRIAL DE LA PATAGONIA</t>
  </si>
  <si>
    <t>ESCUELA MUNICIPAL VILLA AMENGUAL</t>
  </si>
  <si>
    <t>LAGO VERDE</t>
  </si>
  <si>
    <t>ESC.CON INTERNADO JOSE MIGUEL CARRERA</t>
  </si>
  <si>
    <t>ESCUELA RURAL CON INTERNADO LA TAPERA</t>
  </si>
  <si>
    <t>ESCUELA RURAL SOBERANIA RIO CISNES</t>
  </si>
  <si>
    <t>ESCUELA DESPERTAR</t>
  </si>
  <si>
    <t>AYSEN</t>
  </si>
  <si>
    <t>LICEO POLITECNICO DE AYSEN</t>
  </si>
  <si>
    <t>ESCUELA BASICA MUNICIPAL POETISA GABRIELA MISTRAL</t>
  </si>
  <si>
    <t>ESCUELA AYSEN</t>
  </si>
  <si>
    <t>LICEO MANIHUALES</t>
  </si>
  <si>
    <t>ESCUELA ALMIRANTE SIMPSON</t>
  </si>
  <si>
    <t>ESCUELA GUIDO GOMEZ MUNOZ</t>
  </si>
  <si>
    <t>CISNES</t>
  </si>
  <si>
    <t>ESCUELA AMANDA LABARCA HUBERSTONE</t>
  </si>
  <si>
    <t>ESCUELA HAMBURGO</t>
  </si>
  <si>
    <t>ESCUELA EUSEBIO IBAR SCHEPELER</t>
  </si>
  <si>
    <t>LICEO MELINKA</t>
  </si>
  <si>
    <t>GUAITECAS</t>
  </si>
  <si>
    <t>ESCUELA DE REPOLLAL</t>
  </si>
  <si>
    <t>LICEO BICENTENARIO LUISA RABANAL PALMA</t>
  </si>
  <si>
    <t>CHILE CHICO</t>
  </si>
  <si>
    <t>ESCUELA TULIO BURGOS RIVERA</t>
  </si>
  <si>
    <t>ESC. LIBERTADOR BERNARDO O´HIGGINS RIQUELME</t>
  </si>
  <si>
    <t>ESCUELA DE PUERTO BERTRAND</t>
  </si>
  <si>
    <t>RIO IBANEZ</t>
  </si>
  <si>
    <t>LICEO BICENTENARIO RURAL CERRO CASTILLO</t>
  </si>
  <si>
    <t>ESCUELA AONIKENK</t>
  </si>
  <si>
    <t>ESCUELA RURAL CARRETERA AUSTRAL</t>
  </si>
  <si>
    <t>ESCUELA MARIA ANTONIETA PARRA MONSALVE</t>
  </si>
  <si>
    <t>ESC. BASICA HERNAN MERINO CORREA</t>
  </si>
  <si>
    <t>COCHRANE</t>
  </si>
  <si>
    <t>LICEO PIONEROS DEL SUR</t>
  </si>
  <si>
    <t>O"HIGGINS</t>
  </si>
  <si>
    <t>ESCUELA MUNICIPAL CDTE LUIS BRAVO BRAVO</t>
  </si>
  <si>
    <t>TORTEL</t>
  </si>
  <si>
    <t>LICEO BICENTENARIO POLITECNICO LUIS CRUZ MARTINEZ</t>
  </si>
  <si>
    <t>PUNTA ARENAS</t>
  </si>
  <si>
    <t>ESCUELA LIB. BERNARDO O´HIGGINS R.</t>
  </si>
  <si>
    <t>ESCUELA CORONEL SANTIAGO BUERAS</t>
  </si>
  <si>
    <t>ESCUELA CAPITAN JUAN LADRILLERO</t>
  </si>
  <si>
    <t>ESC. DIF. NICOLAS MLADINIC DOBRONIC</t>
  </si>
  <si>
    <t>ESCUELA BAUDILIA AVENDANO DE YOUSSUF</t>
  </si>
  <si>
    <t>ESC. PROF. MIGUEL S. MONTECINOS C.</t>
  </si>
  <si>
    <t>ESC. DE CONCENTRACION FRONTERIZA DOROTEA</t>
  </si>
  <si>
    <t>LICEO SALESIANO MONSEÑOR FAGNANO</t>
  </si>
  <si>
    <t>NATALES</t>
  </si>
  <si>
    <t>LICEO BICENTENARIO MARIA MAZZARELLO</t>
  </si>
  <si>
    <t>ESC.HOGAR MUN.FRONTERIZA RAMON SERRANO M</t>
  </si>
  <si>
    <t>INSTITUTO SUPERIOR DE COMERCIO LICEO BICENTENARIO</t>
  </si>
  <si>
    <t>LICEO POLIVALENTE MARIA BEHETY DE MENENDEZ</t>
  </si>
  <si>
    <t>COLEGIO ANDINO</t>
  </si>
  <si>
    <t>LICEO INDUSTRIAL ARMANDO QUEZADA ACHARAN</t>
  </si>
  <si>
    <t>LICEO LUIS ALBERTO BARRERA</t>
  </si>
  <si>
    <t>LICEO POLIVALENTE SARA BRAUN</t>
  </si>
  <si>
    <t>CENTRO DE EDUC.INTEGRAL DE ADULTOS CEIA.</t>
  </si>
  <si>
    <t>ESCUELA LIBERTADOR CAP GRAL BDO OHIGGINS</t>
  </si>
  <si>
    <t>ESCUELA DIECIOCHO DE SEPTIEMBRE</t>
  </si>
  <si>
    <t>ESCUELA PORTUGAL</t>
  </si>
  <si>
    <t>ESC. CAPITAN ARTURO PRAT CHACON</t>
  </si>
  <si>
    <t>ESCUELA REPUBLICA DE CROACIA</t>
  </si>
  <si>
    <t>ESCUELA JUAN WILLIAMS</t>
  </si>
  <si>
    <t>ESCUELA HERNANDO DE MAGALLANES</t>
  </si>
  <si>
    <t>ESCUELA PEDRO PABLO LEMAITRE</t>
  </si>
  <si>
    <t>ESCUELA ESPECIAL ROTARIO PAUL HARRIS</t>
  </si>
  <si>
    <t>ESCUELA PATAGONIA</t>
  </si>
  <si>
    <t>ESCUELA PEDRO SARMIENTO DE GAMBOA</t>
  </si>
  <si>
    <t>ESCUELA ELBA OJEDA GOMEZ</t>
  </si>
  <si>
    <t>ESCUELA DELLAMIRA REBECA AGUILAR</t>
  </si>
  <si>
    <t>ESCUELA DE PUERTO HARRIS</t>
  </si>
  <si>
    <t>INSTITUTO DON BOSCO</t>
  </si>
  <si>
    <t>INSTITUTO SAGRADA FAMILIA</t>
  </si>
  <si>
    <t>ESCUELA PARTICULAR LA MILAGROSA</t>
  </si>
  <si>
    <t>THE BRITISH SCHOOL</t>
  </si>
  <si>
    <t>BERNARDO DE BRUYNE</t>
  </si>
  <si>
    <t>ESCUELA PUNTA DELGADA</t>
  </si>
  <si>
    <t>LICEO BICENTENARIO HERNANDO DE MAGALLANES</t>
  </si>
  <si>
    <t>ESCUELA LIBERTADOR BDO. O´HIGGINS R.</t>
  </si>
  <si>
    <t>ESCUELA CERRO SOMBRERO</t>
  </si>
  <si>
    <t>LICEO BICENTENARIO DONALD MC-INTYRE GRIFFITHS</t>
  </si>
  <si>
    <t>ESCUELA PUERTO TORO</t>
  </si>
  <si>
    <t>LICEO INSTITUTO NACIONAL</t>
  </si>
  <si>
    <t>AREA METROPOLITANA</t>
  </si>
  <si>
    <t>ESCUELA VILLA LAS ESTRELLAS</t>
  </si>
  <si>
    <t>NULL</t>
  </si>
  <si>
    <t>LICEO JAVIERA CARRERA</t>
  </si>
  <si>
    <t>LICEO N° 4 BICENTENARIO ISAURA DINATOR</t>
  </si>
  <si>
    <t>LICEO 6 BICENTENARIO TERESA PRATS</t>
  </si>
  <si>
    <t>LICEO NRO 2 MIGUEL LUIS AMUNATEGUI</t>
  </si>
  <si>
    <t>LICEO DE APLICACION RECTOR JORGE E SCHNE</t>
  </si>
  <si>
    <t>LICEO MANUEL BARROS BORGONO</t>
  </si>
  <si>
    <t>LICEO A-1 VALENTIN LETELIER</t>
  </si>
  <si>
    <t>LICEO CONFEDERACION SUIZA</t>
  </si>
  <si>
    <t>LICEO JOSÉ DE SAN MARTIN</t>
  </si>
  <si>
    <t>INTERNADO NACIONAL BARROS ARANA</t>
  </si>
  <si>
    <t>LICEO INDUSTRIAL ELIODORO GARCIA ZEGERS</t>
  </si>
  <si>
    <t>LICEO POLITEC. PDTE. GABRIEL GONZALEZ VIDELA</t>
  </si>
  <si>
    <t>LICEO COMERCIAL LUIS CORREA PRIETO</t>
  </si>
  <si>
    <t>INST.SUP.DE COMERCIO EDUARDO FREI M.</t>
  </si>
  <si>
    <t>LICEO TECNICO A N° 27 CLELIA CLAVEL DINAT</t>
  </si>
  <si>
    <t>LICEO POLIVALENTE A-28 EMILIA TORO DE BAL</t>
  </si>
  <si>
    <t>INSTITUTO COMERCIAL ELIODORO DOMINGUEZ DOMINGUEZ</t>
  </si>
  <si>
    <t>LICEO COMERCIAL JOAQUIN VERA MORALES</t>
  </si>
  <si>
    <t>LICEO POLIVALENTE JUAN A.RIOS</t>
  </si>
  <si>
    <t>QUINTA NORMAL</t>
  </si>
  <si>
    <t>LICEO PAULA JARAQUEMADA</t>
  </si>
  <si>
    <t>LICEO EXPERIMENTAL ARTISTICO B-65</t>
  </si>
  <si>
    <t>MAIPU</t>
  </si>
  <si>
    <t>ESC. BAS. REPUBLICA ORIENTAL DE URUGUAY</t>
  </si>
  <si>
    <t>LICEO MULTIGENERO DOCTORA ELOISA DIAZ INZUNZA</t>
  </si>
  <si>
    <t>ESCUELA BASICA CORNELIA OLIVARES</t>
  </si>
  <si>
    <t>LICEO ESTACION CENTRAL</t>
  </si>
  <si>
    <t>ESTACION CENTRAL</t>
  </si>
  <si>
    <t>ESCUELA BASICA PROVINCIA DE CHILOE</t>
  </si>
  <si>
    <t>ESCUELA BASICA REPUBLICA DE COLOMBIA</t>
  </si>
  <si>
    <t>ESCUELA DE PARVULOS ANTU-HUILEN</t>
  </si>
  <si>
    <t>ESCUELA CADETE ARTURO PRAT CHACON</t>
  </si>
  <si>
    <t>ESCUELA BASICA IRENE FREI DE CID</t>
  </si>
  <si>
    <t>ESCUELA BASICA LIBERTADORES DE CHILE</t>
  </si>
  <si>
    <t>LICEO REPUBLICA DE BRASIL</t>
  </si>
  <si>
    <t>ESCUELA ARNALDO FALABELLA</t>
  </si>
  <si>
    <t>ESCUELA BASICA REPUBLICA DE HAITI</t>
  </si>
  <si>
    <t>LICEO DE ADULTOS HERBERT VARGAS WALLIS</t>
  </si>
  <si>
    <t>LICEO SAN FRANCISCO DE QUITO</t>
  </si>
  <si>
    <t>ESC.BAS.BILINGUE REPUBLICA DEL PARAGUAY</t>
  </si>
  <si>
    <t>ESCUELA NUEVA ZELANDIA</t>
  </si>
  <si>
    <t>ESCUELA BASICA DR LUIS CALVO MACKENNA</t>
  </si>
  <si>
    <t>ESCUELA FERNANDO ALESSANDRI RODRIGUEZ</t>
  </si>
  <si>
    <t>ESCUELA BAS SALVADOR SANFUENTES REP EEUU</t>
  </si>
  <si>
    <t>ESCUELA DE ADULTOS  JORGE ALESSANDRI R.</t>
  </si>
  <si>
    <t>LICEO MUNICIPAL METROPOLITANO DE ADULTOS</t>
  </si>
  <si>
    <t>ESCUELA REPUBLICA EL LIBANO</t>
  </si>
  <si>
    <t>ESCUELA BÁSICA HUMBERTO VALENZUELA GARCÍA</t>
  </si>
  <si>
    <t>CIUDAD SANTIAGO DE CHILE</t>
  </si>
  <si>
    <t>ESCUELA BASICA REINO DE NORUEGA</t>
  </si>
  <si>
    <t>LICEO DR HUMBERTO MATURANA ROMESIN</t>
  </si>
  <si>
    <t>ESCUELA BASICA CAMILO MORI</t>
  </si>
  <si>
    <t>ESCUELA BASICA REYES CATOLICOS</t>
  </si>
  <si>
    <t>ESCUELA BASICA UNION LATINOAMERICANA</t>
  </si>
  <si>
    <t>ESCUELA BÁSICA F Nº 64</t>
  </si>
  <si>
    <t>ESC. CENTRO DE CAPACITACION LABORAL SANTIAGO</t>
  </si>
  <si>
    <t>ESCUELA DIFERENCIAL JUAN SANDOVAL C</t>
  </si>
  <si>
    <t>LICEO DE ADULTOS MUNICIPALIZADO LUIS GOMEZ CATALAN</t>
  </si>
  <si>
    <t>LICEO MIGUEL RAFAEL PRADO</t>
  </si>
  <si>
    <t>LICEO JOSE MIGUEL INFANTE</t>
  </si>
  <si>
    <t>COLEGIO ALTO PALENA</t>
  </si>
  <si>
    <t>COLEGIO WUNMAN</t>
  </si>
  <si>
    <t>CENTRO EDUCATIVO SALESIANOS ALAMEDA</t>
  </si>
  <si>
    <t>COLEGIO NUESTRA SENORA DE ANDACOLLO</t>
  </si>
  <si>
    <t>COLEGIO FRANCISCANO MARIA REINA</t>
  </si>
  <si>
    <t>COLEGIO MARIA TERESA CANCINO AGUILAR</t>
  </si>
  <si>
    <t>COLEGIO POLIVALENTE PLUS ULTRA</t>
  </si>
  <si>
    <t>LICEO POLIT. SARA BLINDER DARGOLTZ</t>
  </si>
  <si>
    <t>COLEGIO SAN SEBASTIAN</t>
  </si>
  <si>
    <t>ESCUELA TECNICA L.BDO.O´HIGGINS-DIURNA</t>
  </si>
  <si>
    <t>ESC. BAS. PART. TERESIANA DE SAN GABRIEL</t>
  </si>
  <si>
    <t>CENTRO EDUC. CASA TALLERES SAN VICENTE DE PAU</t>
  </si>
  <si>
    <t>COLEGIO SANTA MARIA DE SANTIAGO</t>
  </si>
  <si>
    <t>COLEGIO POLITÉCNICO SANTA ANA</t>
  </si>
  <si>
    <t>COLEGIO ECHAURREN</t>
  </si>
  <si>
    <t>LICEO POLIVALENTE SANTA JULIANA</t>
  </si>
  <si>
    <t>LICEO RUIZ TAGLE</t>
  </si>
  <si>
    <t>LICEO LEONARDO MURIALDO</t>
  </si>
  <si>
    <t>LICEO Y COLEGIO NUEVO HISPANO CHILENO</t>
  </si>
  <si>
    <t>INSTITUTO COMERCIAL BLAS CANAS</t>
  </si>
  <si>
    <t>COLEGIO INDUSTRIAL VASCO NUNEZ DE BALBOA</t>
  </si>
  <si>
    <t>LICEO JOSE DOMINGO CANAS</t>
  </si>
  <si>
    <t>COLEGIO LORENZO SAZIE</t>
  </si>
  <si>
    <t>COLEGIO SAN BENILDO</t>
  </si>
  <si>
    <t>COLEGIO POLITECNICO AVDA. INDEPENDENCIA</t>
  </si>
  <si>
    <t>COLEGIO SAN ALBERTO</t>
  </si>
  <si>
    <t>COLEGIO FRANCISCO ARRIARAN</t>
  </si>
  <si>
    <t>ESCUELA PARTICULAR FRANCISCO ANDRES OLEA</t>
  </si>
  <si>
    <t>ESCUELA PARTICULAR GUILLERMO MATTA</t>
  </si>
  <si>
    <t>INSTITUTO HERMANOS MATTE</t>
  </si>
  <si>
    <t>ESCUELA BASICA N°43 PATRONATO SAN ANTONIO</t>
  </si>
  <si>
    <t>COLEGIO BICENTENARIO VICTORIA PRIETO</t>
  </si>
  <si>
    <t>ESCUELA PARTICULAR SAN LAZARO</t>
  </si>
  <si>
    <t>COLEGIO SANTA TERESITA DEL NINO JESUS</t>
  </si>
  <si>
    <t>ESC.SILVIA SALAS EDWARDS</t>
  </si>
  <si>
    <t>COLEGIO ADVENTISTA PORVENIR</t>
  </si>
  <si>
    <t>COLEGIO ANGLO MAIPU</t>
  </si>
  <si>
    <t>COLEGIO RAFAEL SANHUEZA LIZARDI</t>
  </si>
  <si>
    <t>COLEGIO JEAN JACQUES</t>
  </si>
  <si>
    <t>ESCUELA BASICA PARTICULAR CLUB HIPICO</t>
  </si>
  <si>
    <t>COLEGIO ORATORIO DON BOSCO</t>
  </si>
  <si>
    <t>ESCUELA PARTICULAR EL PEQUENO ESTUDIANTE</t>
  </si>
  <si>
    <t>ESCUELA BASICA N°728 MARYLAND COLLEGE</t>
  </si>
  <si>
    <t>ESCUELA SAN BENILDO</t>
  </si>
  <si>
    <t>ESCUELA BASICA N°1319 DAVID MATARASSO 2</t>
  </si>
  <si>
    <t>COLEGIO SAO PAULO</t>
  </si>
  <si>
    <t>ESCUELA PARTICULAR SAINT HENRY SCHOOL</t>
  </si>
  <si>
    <t>ESCUELA PARTICULAR DANES</t>
  </si>
  <si>
    <t>ESCUELA PARTICULAR ESPECIAL ALOA</t>
  </si>
  <si>
    <t>CONCHALI</t>
  </si>
  <si>
    <t>ESCUELA PARTICULAR ESPECIAL CEDIN</t>
  </si>
  <si>
    <t>COLEGIO SAINT JOSEPH C. THOMAS SCHOOL</t>
  </si>
  <si>
    <t>ESCUELA PARTICULAR ESPECIAL STA.JULIANA</t>
  </si>
  <si>
    <t>ESCUELA PARTICULAR THOMAS JEFFERSON</t>
  </si>
  <si>
    <t>COLEGIO GEORGE WASHINGTON</t>
  </si>
  <si>
    <t>ESCUELA PARTICULAR DIVINA MARIA</t>
  </si>
  <si>
    <t>COLEGIO MARIA LUISA VILLALON</t>
  </si>
  <si>
    <t>COLEGIO INSTITUTO ALONSO DE ERCILLA</t>
  </si>
  <si>
    <t>COLEGIO ACADEMIA DE HUMANIDADES</t>
  </si>
  <si>
    <t>COLEGIO HISPANO AMERICANO</t>
  </si>
  <si>
    <t>COLEGIO SAINT ROSE SCHOOL</t>
  </si>
  <si>
    <t>COLEGIO EXCELSIOR</t>
  </si>
  <si>
    <t>COLEGIO DE LOS SAGRADOS CORAZONES ALAMEDA</t>
  </si>
  <si>
    <t>COLEGIO INSTITUTO DE HUMANIDADES LUIS CAMPINO</t>
  </si>
  <si>
    <t>COLEGIO SANTA ELENA CARMELITAS MISIONERAS TERESIANA</t>
  </si>
  <si>
    <t>COLEGIO SANTA MARIA CERVELLON</t>
  </si>
  <si>
    <t>COLEGIO FILIPENSE</t>
  </si>
  <si>
    <t>ESCUELA BASICA N°823 SPENDIX</t>
  </si>
  <si>
    <t>NUNOA</t>
  </si>
  <si>
    <t>ESCUELA PART MARY AND GEORGE S SCHOOL</t>
  </si>
  <si>
    <t>ESCUELA DE PARVULOS N°1146 HEYDDIE</t>
  </si>
  <si>
    <t>LICEO PROFESIONAL ABDON CIFUENTES</t>
  </si>
  <si>
    <t>LICEO INDUSTRIAL DE LA CONSTRUCCION VICTOR BEZANILLA SALINAS</t>
  </si>
  <si>
    <t>LICEO BICENTENARIO TÉCNICO PROFESIONAL IGNACIO DOMEYKO</t>
  </si>
  <si>
    <t>LICEO INDUSTRIAL A-22 DE SANTIAGO</t>
  </si>
  <si>
    <t>COLEGIO SAN FRANCISCO DEL ALBA</t>
  </si>
  <si>
    <t>LICEO ALEXANDER FLEMING DE LAS CONDES</t>
  </si>
  <si>
    <t>LICEO RAFAEL SOTOMAYOR</t>
  </si>
  <si>
    <t>LICEO MUNICIPALIZADO AMANDA LABARCA</t>
  </si>
  <si>
    <t>LICEO JUAN PABLO II DE LAS CONDES</t>
  </si>
  <si>
    <t>COLEGIO ANTARTICA CHILENA</t>
  </si>
  <si>
    <t>COLEGIO NTRA. SRA. DEL ROSARIO LAS CONDES</t>
  </si>
  <si>
    <t>LICEO BICENTENARIO SIMON BOLIVAR</t>
  </si>
  <si>
    <t>ESC. DE EDUC. DIFERENCIAL PAUL HARRIS</t>
  </si>
  <si>
    <t>LICEO BICENTENARIO DE EXCELENCIA MARIA LUISA BOMBAL</t>
  </si>
  <si>
    <t>LICEO BICENTENARIO SANTA MARIA DE LAS CONDES</t>
  </si>
  <si>
    <t>ESCUELA DIFERENCIAL F N°254 MADRE TIERRA LO BARNECHEA</t>
  </si>
  <si>
    <t>INSTITUTO FERMIN VIVACETA</t>
  </si>
  <si>
    <t>ESCUELA DE FARELLONES</t>
  </si>
  <si>
    <t>COLEGIO PARROQUIAL SANTA ROSA DE LO BARNECHEA</t>
  </si>
  <si>
    <t>COLEGIO SAN JUAN DE KRONSTADT</t>
  </si>
  <si>
    <t>COLEGIO LA VIRGEN DE POMPEYA</t>
  </si>
  <si>
    <t>INSTITUTO PRESIDENTE ERRAZURIZ</t>
  </si>
  <si>
    <t>COLEGIO ANGLO AMERICAN INTERNATIONAL SCHOOL</t>
  </si>
  <si>
    <t>COLEGIO JOHN ANDREWS ADVENTIST ACADEMY</t>
  </si>
  <si>
    <t>COLEGIO TABANCURA</t>
  </si>
  <si>
    <t>COLEGIO SCUOLA ITALIANA VITTORIO MONTIGLIO</t>
  </si>
  <si>
    <t>COLEGIO LA GIROUETTE</t>
  </si>
  <si>
    <t>COLEGIO THE NEWLAND SCHOOL</t>
  </si>
  <si>
    <t>COLEGIO COMPANIA DE MARIA APOQUINDO</t>
  </si>
  <si>
    <t>COLEGIO LOS ANDES DE VITACURA</t>
  </si>
  <si>
    <t>COLEGIO WENLOCK SCHOOL</t>
  </si>
  <si>
    <t>COLEGIO VILLA MARIA ACADEMY</t>
  </si>
  <si>
    <t>COLEGIO DE LOS SAGRADOS CORAZONES</t>
  </si>
  <si>
    <t>COLEGIO DEL SAGRADO CORAZON DE APOQUINDO</t>
  </si>
  <si>
    <t>COLEGIO NIDO DE AGUILAS</t>
  </si>
  <si>
    <t>COLEGIO CONCORDIA</t>
  </si>
  <si>
    <t>COLEGIO REDLAND SCHOOL</t>
  </si>
  <si>
    <t>COLEGIO DEL VERBO DIVINO</t>
  </si>
  <si>
    <t>COLEGIO SAN JUAN EVANGELISTA</t>
  </si>
  <si>
    <t>COLEGIO INTERNACIONAL SEK CHILE</t>
  </si>
  <si>
    <t>COLEGIO LA MAISONNETTE</t>
  </si>
  <si>
    <t>COLEGIO DALCAHUE</t>
  </si>
  <si>
    <t>COLEGIO SEMINARIO PONTIFICIO MENOR</t>
  </si>
  <si>
    <t>COLEGIO CORDILLERA DE LAS CONDES</t>
  </si>
  <si>
    <t>COLEGIO LINCOLN INTERNATIONAL ACADEMY</t>
  </si>
  <si>
    <t>COLEGIO SANTA URSULA</t>
  </si>
  <si>
    <t>COLEGIO EL CARMEN TERESIANO I</t>
  </si>
  <si>
    <t>COLEGIO SAINT GEORGE S COLLEGE</t>
  </si>
  <si>
    <t>COLEGIO BRADFORD SCHOOL</t>
  </si>
  <si>
    <t>ESCUELA DE PARVULOS N°1138 MY MELODY KINDERGARTEN SCHOOL</t>
  </si>
  <si>
    <t>COLEGIO WILLIAM KILPATRICK</t>
  </si>
  <si>
    <t>COLEGIO CRAIGHOUSE</t>
  </si>
  <si>
    <t>COLEGIO BRITISH HIGH</t>
  </si>
  <si>
    <t>LYCÉE ANTOINE DE SAINT-EXUPÉRY</t>
  </si>
  <si>
    <t>LICEO POLIVALENTE ARTURO ALESSANDRI P.</t>
  </si>
  <si>
    <t>LICEO Nº7 DE PROVIDENCIA LUISA SAAVEDRA</t>
  </si>
  <si>
    <t>LICEO B 42 TAJAMAR</t>
  </si>
  <si>
    <t>ESCUELA BASICA EL VERGEL</t>
  </si>
  <si>
    <t>ESCUELA DE PROVIDENCIA</t>
  </si>
  <si>
    <t>ESCUELA ABELARDO ITURRIAGA JAMETT</t>
  </si>
  <si>
    <t>ESCUELA BASICA Y ESPECIAL MC-KAY</t>
  </si>
  <si>
    <t>CURACAVI</t>
  </si>
  <si>
    <t>COLEGIO POLIV. PROF. GUILLERMO GONZALEZ HEIN</t>
  </si>
  <si>
    <t>ESCUELA PARTICULAR TERESIANA DE SAN JOSE</t>
  </si>
  <si>
    <t>COLEGIO PARTICULAR REGINA PACIS</t>
  </si>
  <si>
    <t>ESCUELA Y LICEO PAULINA VON MALLINCKRODT</t>
  </si>
  <si>
    <t>COLEGIO COMPANIA DE MARIA-SEMINARIO</t>
  </si>
  <si>
    <t>COLEGIO HUELEN</t>
  </si>
  <si>
    <t>COLEGIO LATINOAMERICANO DE INTEGRACION</t>
  </si>
  <si>
    <t>ESCUELA BASICA N°280 ASOCIACION MONTESSORI</t>
  </si>
  <si>
    <t>COLEGIO SUPERIOR CAMBRIDGE</t>
  </si>
  <si>
    <t>COLEGIO SAINT GABRIEL´S SCHOOL LOCAL SEDE</t>
  </si>
  <si>
    <t>ESCUELA DE PARVULOS N°1198 HOUSE GARDEN</t>
  </si>
  <si>
    <t>COLEGIO THE ANGEL´S SCHOOL</t>
  </si>
  <si>
    <t>COLEGIO SAN BENITO</t>
  </si>
  <si>
    <t>COLEGIO CAMPVS COLLEGE</t>
  </si>
  <si>
    <t>COLEGIO DUNALASTAIR</t>
  </si>
  <si>
    <t>COLEGIO ALEMAN DE SANTIAGO</t>
  </si>
  <si>
    <t>COLEGIO DE LOS SAGRADOS CORAZONES PROVIDENCIA</t>
  </si>
  <si>
    <t>COLEGIO TREWHELA´S ENGLISH SCHOOL</t>
  </si>
  <si>
    <t>COLEGIO MARIANO</t>
  </si>
  <si>
    <t>COLEGIO PADRE HURTADO Y JUANITA DE LOS ANDES</t>
  </si>
  <si>
    <t>COLEGIO ALEMAN SANKT THOMAS MORUS</t>
  </si>
  <si>
    <t>COLEGIO SANTIAGO COLLEGE</t>
  </si>
  <si>
    <t>COLEGIO SAN IGNACIO EL BOSQUE</t>
  </si>
  <si>
    <t>WEXFORD COLLEGE N 2</t>
  </si>
  <si>
    <t>COLEGIO CAMBRIDGE COLLEGE</t>
  </si>
  <si>
    <t>COLEGIO THE ENGLISH INSTITUTE</t>
  </si>
  <si>
    <t>COLEGIO UNIVERSITARIO INGLES</t>
  </si>
  <si>
    <t>COMPLEJO EDUCACIONAL LA REINA</t>
  </si>
  <si>
    <t>LICEO EUGENIO MARÍA DE HOSTOS</t>
  </si>
  <si>
    <t>COLEGIO MUNICIPALIZADO CONFEDERAC SUIZA</t>
  </si>
  <si>
    <t>ESCUELA D-231 ESPECIAL DE DESARROLLO</t>
  </si>
  <si>
    <t>COLEGIO SAN CONSTANTINO</t>
  </si>
  <si>
    <t>ESCUELA BASICA YANGTSE EX E-229</t>
  </si>
  <si>
    <t>ESCUELA PARTICULAR SAN LEONARDO MURIALDO</t>
  </si>
  <si>
    <t>COLEGIO SANTA CATALINA LABOURÉ</t>
  </si>
  <si>
    <t>ESCUELA HERMANAS DEL NINO JESUS</t>
  </si>
  <si>
    <t>ESCUELA ESPECIAL CTI.LOS COPIHUES   N.3</t>
  </si>
  <si>
    <t>SAN JOAQUIN</t>
  </si>
  <si>
    <t>ESCUELA PARTICULAR ANTINIL</t>
  </si>
  <si>
    <t>COLEGIO STA MARIA REINA</t>
  </si>
  <si>
    <t>COLEGIO EL CARMEN TERESIANO</t>
  </si>
  <si>
    <t>COLEGIO JOSÉ ARRIETA</t>
  </si>
  <si>
    <t>COLEGIO SAN LUIS DE LAS CONDES</t>
  </si>
  <si>
    <t>COLEGIO RUBEN DARIO</t>
  </si>
  <si>
    <t>ESCUELA DE PARVULOS N°750 CHISPITAS</t>
  </si>
  <si>
    <t>COLEGIO THE GRANGE SCHOOL</t>
  </si>
  <si>
    <t>COLEGIO ANDREE ENGLISH SCHOOL</t>
  </si>
  <si>
    <t>ESCUELA DE PARVULOS LOS TROMPITOS</t>
  </si>
  <si>
    <t>COLEGIO TERESIANO ENRIQUE DE OSSO</t>
  </si>
  <si>
    <t>COLEGIO SAINT JOHN´S VILLA ACADEMY</t>
  </si>
  <si>
    <t>ESCUELA BASICA N° 733 PEQUENO MOZART</t>
  </si>
  <si>
    <t>INSTITUTO SUPERIOR DE COMERCIO DIEGO PORT</t>
  </si>
  <si>
    <t>LICEO POLITECNICO PEDRO DE VALDIVIA</t>
  </si>
  <si>
    <t>LICEO POLITECNICO A N° 60 PRESIDENTE MANUEL MONTT</t>
  </si>
  <si>
    <t>LICEO INDUSTRIAL BICENTENARIO CHILENO ALEMAN</t>
  </si>
  <si>
    <t>LICEO TECNICO B NÕ 58 JOSE MARIA NARBONA</t>
  </si>
  <si>
    <t>LICEO COMERCIAL GABRIEL GONZALEZ VIDELA</t>
  </si>
  <si>
    <t>LICEO POLIVALENTE MERCEDES MARIN DEL SOLAR</t>
  </si>
  <si>
    <t>ESCUELA BENJAMIN CLARO VELASCO</t>
  </si>
  <si>
    <t>LICEO AUGUSTO D HALMAR</t>
  </si>
  <si>
    <t>LICEO VILLA MACUL ACADEMIA EX LICEO JUANA DE IBARBOUROU A 48</t>
  </si>
  <si>
    <t>LICEO BICENTENARIO CARMELA SILVA DONOSO</t>
  </si>
  <si>
    <t>LICEO BICENTENARIO JOAQUIN EDWARDS BELLO</t>
  </si>
  <si>
    <t>COMPLEJO EDUC.MUN. BRIGIDA  WALKER.</t>
  </si>
  <si>
    <t>LICEO LENKA FRANULIC</t>
  </si>
  <si>
    <t>COL TEC PROFESIONAL REPUBLICA ARGENTINA</t>
  </si>
  <si>
    <t>ESCUELA DIFERENCIAL MUNICIPAL AMAPOLAS</t>
  </si>
  <si>
    <t>ESC.PRESIDENTE EDUARDO FREI MONTALVA</t>
  </si>
  <si>
    <t>CENTRO EDUC. VALLE HERMOSO</t>
  </si>
  <si>
    <t>PENALOLEN</t>
  </si>
  <si>
    <t>LICEO ANTONIO HERMIDA FABRES</t>
  </si>
  <si>
    <t>ESCUELA BÁSICA JOSÉ TORIBIO MEDINA</t>
  </si>
  <si>
    <t>ESCUELA BAS. CENTRO EDUCACIONAL MILLANTU</t>
  </si>
  <si>
    <t>ESCUELA REPUBLICA DE COSTA RICA</t>
  </si>
  <si>
    <t>LICEO JUAN BAUTISTA PASTEN</t>
  </si>
  <si>
    <t>LICEO REPUBLICA DE SIRIA</t>
  </si>
  <si>
    <t>ESCUELA GUILLERMO ZANARTU IRIGOYEN</t>
  </si>
  <si>
    <t>ESCUELA UNION NACIONAL ARABE</t>
  </si>
  <si>
    <t>ESCUELA VILLA MACUL</t>
  </si>
  <si>
    <t>CENTRO EDUCACIONAL EDUARDO DE LA BARRA</t>
  </si>
  <si>
    <t>CENTRO EDUCACION MARIANO EGANA</t>
  </si>
  <si>
    <t>CENTRO EDUCACIONAL INTEGRAL DE ADULTOS ERASMO ESCALA ARRIAGADA (CEIA))</t>
  </si>
  <si>
    <t>ESCUELA CARLOS FERNANDEZ PENA</t>
  </si>
  <si>
    <t>ESCUELA LUIS  ARRIETA CANAS</t>
  </si>
  <si>
    <t>LICEO MUNICIPALIZADO MANUEL ROJAS</t>
  </si>
  <si>
    <t>COLEGIO BICENTENARIO MATILDE HUICI NAVAS</t>
  </si>
  <si>
    <t>ESCUELA TOBALABA</t>
  </si>
  <si>
    <t>COLEGIO LIKANKURA DE PEÑALOLÉN</t>
  </si>
  <si>
    <t>ESCUELA DE ED.DIFERENCIAL HELLEN KELLER</t>
  </si>
  <si>
    <t>ESCUELA JUAN MOYA MORALES</t>
  </si>
  <si>
    <t>COLEGIO APOSTOL SAN PEDRO</t>
  </si>
  <si>
    <t>ESCUELA PARTICULAR ESPECIAL CEINTRALE</t>
  </si>
  <si>
    <t>ESCUELA PARTICULAR SANTA VICTORIA</t>
  </si>
  <si>
    <t>ESCUELA BASICA PARTICULAR LOS HUSARES</t>
  </si>
  <si>
    <t>ESCUELA BASICA MARTINEZ DE ROZAS</t>
  </si>
  <si>
    <t>ESCUELA PARTICULAR MANUEL ANTONIO MATTA</t>
  </si>
  <si>
    <t>COLEGIO PARTICULAR N 1 DE NUNOA</t>
  </si>
  <si>
    <t>ESCUELA PARTICULAR REGINA MUNDI</t>
  </si>
  <si>
    <t>COLEGIO SANTA MARGARITA DE ESCOCIA</t>
  </si>
  <si>
    <t>CENTRO DE CAPACITACIÓN LABORAL PARA DEFICIENTES MENTALES</t>
  </si>
  <si>
    <t>ESCUELA BAS. RENACIMIENTO N_ 1</t>
  </si>
  <si>
    <t>COLEGIO PARTICULAR SAN FERNANDO</t>
  </si>
  <si>
    <t>INST. POLITEC. PROF. GUILLERMO GONZALEZ HEINR</t>
  </si>
  <si>
    <t>ESCUELA PARTICULAR NUESTRA SRA.DEL PILAR</t>
  </si>
  <si>
    <t>LICEO POLITEC.PARTICULAR CARMEN ARRIARAN</t>
  </si>
  <si>
    <t>ESCUELA BAS. N_ 850 SANTA SOFIA</t>
  </si>
  <si>
    <t>COLEGIO LIBERTADOR SIMON BOLIVAR</t>
  </si>
  <si>
    <t>ESCUELA SAN JOSE OBRERO</t>
  </si>
  <si>
    <t>COLEGIO POLIV. ROCKET COLLEGE</t>
  </si>
  <si>
    <t>ESCUELA BASICA COLEGIO SANTA MARTA DE PENALOL</t>
  </si>
  <si>
    <t>LICEO COMERCIAL PARTICULAR ÑUÑOA</t>
  </si>
  <si>
    <t>COLEGIO POLIVALENTE YORK</t>
  </si>
  <si>
    <t>ESC.PARA SORDOS DR. OTTE GABLER</t>
  </si>
  <si>
    <t>LICEO SALESIANO CAMILO ORTUZAR MONTT</t>
  </si>
  <si>
    <t>ESC. PART. MARTA BRUNET</t>
  </si>
  <si>
    <t>TALLER DIFER.DOCTOR ALFONSO ASENJO G.</t>
  </si>
  <si>
    <t>ESCUELA PARTICULAR COLEGIO CEDI</t>
  </si>
  <si>
    <t>CENTRO EDUC PROFES GMO GONZALEZ HEINRICH</t>
  </si>
  <si>
    <t>ESCUELA PARTICULAR WELCOME SCHOOL</t>
  </si>
  <si>
    <t>COLEGIO PARTICULAR JORGE PRIETO LETELIER</t>
  </si>
  <si>
    <t>ESCUELA PARTICULAR SANTIAGO DE CHILE</t>
  </si>
  <si>
    <t>ESCUELA PARTICULAR THE NEW SCHOOL</t>
  </si>
  <si>
    <t>COLEGIO PARTICULAR NUMERO DOS DE NUÑOA</t>
  </si>
  <si>
    <t>COMPLEJO EDUCACIONAL ESPERANZA</t>
  </si>
  <si>
    <t>ESCUELA PARTICULAR SAN JUAN BAUTISTA</t>
  </si>
  <si>
    <t>ESCUELA PARTICULAR INST.P.DE VALDIVIA</t>
  </si>
  <si>
    <t>COLEGIO, CENTRO EDUC.AMERICO VESPUCIO</t>
  </si>
  <si>
    <t>COLEGIO SUIZO DE SANTIAGO</t>
  </si>
  <si>
    <t>COLEGIO AKROS</t>
  </si>
  <si>
    <t>ESCUELA DE PARAVULOS N°1126 CEDI</t>
  </si>
  <si>
    <t>COLEGIO ALTAMIRA</t>
  </si>
  <si>
    <t>INSTITUTO PABLO NERUDA</t>
  </si>
  <si>
    <t>COLEGIO ISABEL LA CATOLICA</t>
  </si>
  <si>
    <t>ESCUELA DE PARVULOS N°1224 RENASCENCE</t>
  </si>
  <si>
    <t>INSTITUTO HEBREO DR CHAIM WEIZMANN-ORT</t>
  </si>
  <si>
    <t>ESCUELA ESPECIAL N°649 MIGUEL ARCANGEL</t>
  </si>
  <si>
    <t>FUNDACIÓN EDUCACIONAL COLEGIO NOTRE DAME</t>
  </si>
  <si>
    <t>COLEGIO SAINT GASPAR COLLEGE</t>
  </si>
  <si>
    <t>COLEGIO CALASANZ</t>
  </si>
  <si>
    <t>COLEGIO MANQUECURA ÑUÑOA</t>
  </si>
  <si>
    <t>ESCUELA DE PARVULOS N°1211 JARDIN INFANTIL MUSICAL DON OSITO</t>
  </si>
  <si>
    <t>COLEGIO SANTA GEMA GALGANI</t>
  </si>
  <si>
    <t>LICEO EXPERIMENTAL MANUEL DE SALAS</t>
  </si>
  <si>
    <t>ESCUELA BÁSICA Nº520 FLORENCE NIGHTINGALE</t>
  </si>
  <si>
    <t>COLEGIO THE KENT SCHOOL</t>
  </si>
  <si>
    <t>COLEGIO UNIVERSITARIO EL SALVADOR</t>
  </si>
  <si>
    <t>COLEGIO SAN MARCOS</t>
  </si>
  <si>
    <t>COLEGIO INSTITUTO SANTA MARIA</t>
  </si>
  <si>
    <t>LICEO BICENTENARIO DE EXCELENCIA BENJAMIN VICUNA MACKENNA</t>
  </si>
  <si>
    <t>ESCUELA GUARDIAMARINA ERNESTO RIQUELME</t>
  </si>
  <si>
    <t>ESCUELA ELSA SANTIBANEZ</t>
  </si>
  <si>
    <t>LICEO NUEVO AMANECER</t>
  </si>
  <si>
    <t>ESCUELA SOTERO DEL RIO</t>
  </si>
  <si>
    <t>COMPLEJO EDUC. MUNICIPAL CARDEN.A.SAMORE</t>
  </si>
  <si>
    <t>LICEO POLIVALENTE LOS ALMENDROS</t>
  </si>
  <si>
    <t>ESCUELA LAS LILAS</t>
  </si>
  <si>
    <t>LICEO INDIRA GANDHI</t>
  </si>
  <si>
    <t>ESCUELA SANTA IRENE</t>
  </si>
  <si>
    <t>ESCUELA LO CANAS</t>
  </si>
  <si>
    <t>ESCUELA LOS CEREZOS</t>
  </si>
  <si>
    <t>ESCUELA LOS QUILLAYES</t>
  </si>
  <si>
    <t>ESCUELA  OSCAR CASTRO</t>
  </si>
  <si>
    <t>ESCUELA PARTICULAR UNIDAD DIVINA</t>
  </si>
  <si>
    <t>COLEGIO PARTICULAR ISLA WELLINGTON</t>
  </si>
  <si>
    <t>CHILEAN EAGLES COLLEGE LAS VIZCACHAS</t>
  </si>
  <si>
    <t>INSTITUTO LA SALLE</t>
  </si>
  <si>
    <t>COLEGIO MAURICIO RUGENDAS</t>
  </si>
  <si>
    <t>ESCUELA PARTICULAR MSR.DIEGO ROSALES</t>
  </si>
  <si>
    <t>COLEGIO POLIV. SAN SEBASTIAN DE LA FLORIDA</t>
  </si>
  <si>
    <t>COLEGIO PARTICULAR THE GARDEN SCHOOL</t>
  </si>
  <si>
    <t>COLEGIO SANTA PATRICIA DE LA FLORIDA</t>
  </si>
  <si>
    <t>ESCUELA BÁSICA N°993 ANTONIO BORQUEZ SOLAR</t>
  </si>
  <si>
    <t>COLEGIO PORTALES</t>
  </si>
  <si>
    <t>ESCUELA PARTICULAR LOS COPIHUES</t>
  </si>
  <si>
    <t>ESCUELA PARTICULAR LORD TOMAS COCHRANE</t>
  </si>
  <si>
    <t>ESCUELA Y COLEGIO POLITECNICO LOS HEROES</t>
  </si>
  <si>
    <t>COLEGIO SANTA MARIA</t>
  </si>
  <si>
    <t>ESCUELA PART. JOHN PAUL SCHOOL</t>
  </si>
  <si>
    <t>ESCUELA PARTICULAR LAURA ELGUETA</t>
  </si>
  <si>
    <t>ESCUELA PARTICULAR LOS CASTANOS</t>
  </si>
  <si>
    <t>CENTRO EDUCACIONAL LA FLORIDA</t>
  </si>
  <si>
    <t>ESCUELA PARTICULAR ESPECIAL NUEVO RUMBO</t>
  </si>
  <si>
    <t>ESC. PART. SAINT GERMAINE SCHOOL</t>
  </si>
  <si>
    <t>COLEGIO PARTICULAR LA CONCEPCION</t>
  </si>
  <si>
    <t>ESC. PART. RAFAEL SOTOMAYOR B.</t>
  </si>
  <si>
    <t>ESCUELA BASICA PARTICULAR PAICAVI  NUM 1</t>
  </si>
  <si>
    <t>ESCUELA PARTICULAR PAPA JUAN PABLO II</t>
  </si>
  <si>
    <t>ESCUELA PARTICULAR ROSARIO CONCHA</t>
  </si>
  <si>
    <t>BERNADETTE COLLEGE</t>
  </si>
  <si>
    <t>CENTRO EDUCACIONAL LONDON</t>
  </si>
  <si>
    <t>ESCUELA ESPECIAL INST.VICUNA MACKENNA</t>
  </si>
  <si>
    <t>COLEGIO POLIV. VICENTE VALDES</t>
  </si>
  <si>
    <t>COLEGIO LE MONDE</t>
  </si>
  <si>
    <t>ESCUELA DE PARVULOS N°1136 THE RED GARDEN</t>
  </si>
  <si>
    <t>COLEGIO SANTA CECILIA DE LA FLORIDA</t>
  </si>
  <si>
    <t>LICEO BETSABE HORMAZABAL DE ALARCON</t>
  </si>
  <si>
    <t>ESCUELA DE LA INDUSTRIA GRAFICA HECTOR GO</t>
  </si>
  <si>
    <t>LICEO BICENTENARIO POLITECNICO SAN JOAQUIN</t>
  </si>
  <si>
    <t>LICEO COMERCIAL INSTITUTO SUPERIOR DE COMERCIO DE CHILE (EX A99)</t>
  </si>
  <si>
    <t>ESCUELA  CONSOLIDADA DAVILA</t>
  </si>
  <si>
    <t>CENTRO EDUCACIONAL HORACIO ARAVENA A.</t>
  </si>
  <si>
    <t>ESCUELA GENERAL BASICA SANTA FE</t>
  </si>
  <si>
    <t>COLEGIO CIUDAD DE FRANKFORT</t>
  </si>
  <si>
    <t>ESCUELA TERRITORIO ANTARTICO</t>
  </si>
  <si>
    <t>ESCUELA POETAS DE CHILE</t>
  </si>
  <si>
    <t>ESCUELA LA VICTORIA</t>
  </si>
  <si>
    <t>LICEO MUNICIPAL ENRIQUE BACKAUSSE</t>
  </si>
  <si>
    <t>LICEO MUNICIPAL SAN JOAQUIN</t>
  </si>
  <si>
    <t>ESCUELA CENTRO EDUC. REP. MEXICANA</t>
  </si>
  <si>
    <t>ESCUELA LLANO SUBERCASEAUX</t>
  </si>
  <si>
    <t>ESCUELA BASICA RICARDO E. LATCHMAN</t>
  </si>
  <si>
    <t>ESCUELA POETA VICTOR DOMINGO SILVA</t>
  </si>
  <si>
    <t>CENTRO EDUC. PROVINCIA DE ÑUBLE</t>
  </si>
  <si>
    <t>ESCUELA VILLA SAN MIGUEL</t>
  </si>
  <si>
    <t>ESC. BAS. Y ESP. SU SANTIDAD JUAN XXIII</t>
  </si>
  <si>
    <t>ESCUELA BAS. LOS HEROES DE YUNGAY</t>
  </si>
  <si>
    <t>ESCUELA ESPECIAL LOS CEDROS DEL LIBANO</t>
  </si>
  <si>
    <t>ESCUELA DE PARVULOS RAYITO DE LUZ</t>
  </si>
  <si>
    <t>ESCUELA BÁSICA POETA NERUDA (EX-483)</t>
  </si>
  <si>
    <t>ESCUELA BOROA</t>
  </si>
  <si>
    <t>INST. REG. EDUC ADULTOS SAN MIGUEL</t>
  </si>
  <si>
    <t>ESC. ESP. DE ADULTOS HUGO MORALES BIZAMA</t>
  </si>
  <si>
    <t>COLEGIO LA CASTRINA</t>
  </si>
  <si>
    <t>LICEO POLITECNICO SAN LUIS</t>
  </si>
  <si>
    <t>ESCUELA BAS.PART.N 23 COLEGIO SANTA ANA</t>
  </si>
  <si>
    <t>INSTIT.POLIT.SAN MIGUEL ARCANGEL</t>
  </si>
  <si>
    <t>COLEGIO SANTA ROSA</t>
  </si>
  <si>
    <t>ESCUELA PARTICULAR HANSEL Y GRETEL</t>
  </si>
  <si>
    <t>COLEGIO ESPIRITU SANTO DEL VERBO DIVINO</t>
  </si>
  <si>
    <t>ESCUELA INDUSTRIAL PART. LAUTARO</t>
  </si>
  <si>
    <t>LICEO COMERCIAL JAVIERA Y J L CARRERA N1</t>
  </si>
  <si>
    <t>ESCUELA PARTICULAR LUCILA GODOY</t>
  </si>
  <si>
    <t>ESCUELA HOGAR DE CIEGOS SANTA LUCIA</t>
  </si>
  <si>
    <t>COLEGIO PART. NUESTRA SRA DEL HUERTO</t>
  </si>
  <si>
    <t>COLEGIO POLIV.ADVENTISTA SANTIAGO SUR</t>
  </si>
  <si>
    <t>ESCUELA PARTICULAR PIO DOCE</t>
  </si>
  <si>
    <t>ESCUELA PARTICULAR Y COLEGIO CHILE</t>
  </si>
  <si>
    <t>ESCUELA PARTICULAR JOSE A.ALFONSO</t>
  </si>
  <si>
    <t>ESC.BAS.PROFESORA AIDA RAMOS DIAZ</t>
  </si>
  <si>
    <t>ESCUELA PARTICULAR LAURA VICUNA</t>
  </si>
  <si>
    <t>COLEGIO PARTICULAR POBL. ALESSANDRI</t>
  </si>
  <si>
    <t>COLEGIO SUBERCASEAUX COLLEGE</t>
  </si>
  <si>
    <t>COLEGIO PART. ANTONIO ACEVEDO HERNANDEZ</t>
  </si>
  <si>
    <t>ESCUELA PARTICULAR GRAN AVENIDA</t>
  </si>
  <si>
    <t>ESCUELA BASICA PARTIC JACQUELINE KENNEDY</t>
  </si>
  <si>
    <t>COLEGIO PARTICULAR PADRE FIDEL ABARCA</t>
  </si>
  <si>
    <t>COLEGIO BICENTENARIO SANTO CURA DE ARS</t>
  </si>
  <si>
    <t>PRINCESS MARGARET COLLEGE</t>
  </si>
  <si>
    <t>ESCUELA PARTICULAR ECOLE NOEL</t>
  </si>
  <si>
    <t>ESCUELA PARTICULAR LA RAIZ Y LA ESPIGA</t>
  </si>
  <si>
    <t>ESCUELA PARTICULAR MIGUEL DAVILA</t>
  </si>
  <si>
    <t>ESCUELA BASICA PARTICULAR RAINBOW SCHOOL</t>
  </si>
  <si>
    <t>COLEGIO SAN DAMIAN</t>
  </si>
  <si>
    <t>ESCUELA PART.CENTRO EDUC.SANTA MONICA</t>
  </si>
  <si>
    <t>ESCUELA PARTICULAR DIVINA GABRIELA</t>
  </si>
  <si>
    <t>ESC. BAS. N°221 SANTA CATALINA DE SAN MIGUEL</t>
  </si>
  <si>
    <t>ESCUELA PARTICULAR SAN CARLOS</t>
  </si>
  <si>
    <t>ESCUELA PARTICULAR EL GRECO</t>
  </si>
  <si>
    <t>ESCUELA PARTICULAR AMIGOS</t>
  </si>
  <si>
    <t>ESCUELA BAS. PART. QUEEN &amp; FLOWER COLLEGE</t>
  </si>
  <si>
    <t>ESCUELA PARTICULAR LA RONDA DE SN.MIGUEL</t>
  </si>
  <si>
    <t>COLEGIO KING´S SCHOOL</t>
  </si>
  <si>
    <t>ESCUELA PARTICULAR MARQUEZ DE OVANDO</t>
  </si>
  <si>
    <t>ESCUELA PARTICULAR ROCIO DE LOS ANGELES</t>
  </si>
  <si>
    <t>COLEGIO PARROQUIAL SAN MIGUEL</t>
  </si>
  <si>
    <t>INSTITUTO MIGUEL LEON PRADO</t>
  </si>
  <si>
    <t>ESCUELA BASICA PARTICULAR CAMINITO</t>
  </si>
  <si>
    <t>LICEO INDUSTRIAL DE SAN MIGUEL AGUSTIN ED</t>
  </si>
  <si>
    <t>LICEO TECNICO A-100 DE SAN MIGUEL</t>
  </si>
  <si>
    <t>LICEO POLIVALENTE FRANCISCO FRIAS V.</t>
  </si>
  <si>
    <t>CENTRO EDUCACIONAL MUN.MARIANO LATORRE</t>
  </si>
  <si>
    <t>LICEO COMERCIAL VATE VICENTE HUIDOBRO</t>
  </si>
  <si>
    <t>SAN RAMON</t>
  </si>
  <si>
    <t>LICEO DOCTOR ALEJANDRO DEL RIO</t>
  </si>
  <si>
    <t>LICEO MUNICIPALIZADO ARAUCANIA</t>
  </si>
  <si>
    <t>LICEO MALAQUIAS CONCHA</t>
  </si>
  <si>
    <t>ESCUELA BAS. TECNO SUR</t>
  </si>
  <si>
    <t>LICEO N523</t>
  </si>
  <si>
    <t>ESCUELA BASICA SENDERO DEL SABER</t>
  </si>
  <si>
    <t>ESCUELA BASICA EDUCADORES DE CHILE</t>
  </si>
  <si>
    <t>ESCUELA CAPITAN AVALOS</t>
  </si>
  <si>
    <t>ESCUELA PABLO DE ROKHA</t>
  </si>
  <si>
    <t>ESCUELA MUNICIPAL VIOLETA PARRA</t>
  </si>
  <si>
    <t>LICEO MUNICIPAL PURKUYEN</t>
  </si>
  <si>
    <t>ESCUELA NANIHUE</t>
  </si>
  <si>
    <t>CENTRO EDUCACIONAL MUNICIPAL SAN RAMON</t>
  </si>
  <si>
    <t>COLEGIO NERUDA</t>
  </si>
  <si>
    <t>LICEO MUNICIPALIZADO CENT.ED. LA PINTANA</t>
  </si>
  <si>
    <t>COLEGIO MUNICIPAL PROCERES DE CHILE</t>
  </si>
  <si>
    <t>ESCUELA BAS. LA ARAUCANIA</t>
  </si>
  <si>
    <t>ESCUELA DIFERENCIAL SANTA TERESITA DE LOS AND</t>
  </si>
  <si>
    <t>CENTRO EDUCACIONAL MIRADOR</t>
  </si>
  <si>
    <t>ESCUELA BAS. SANITAS</t>
  </si>
  <si>
    <t>ESCUELA BAS. POETA OSCAR CASTRO ZUNIGA</t>
  </si>
  <si>
    <t>ESCUELA BASICA TUPAHUE</t>
  </si>
  <si>
    <t>ESCUELA BASICA ISLAS DE CHILE</t>
  </si>
  <si>
    <t>ESCUELA BASICA KARELMAPU</t>
  </si>
  <si>
    <t>LICEO VICTOR JARA</t>
  </si>
  <si>
    <t>LICEO MUNICIPAL LA GRANJA POETA NERUDA</t>
  </si>
  <si>
    <t>ESCUELA BAS. BENJAMIN SUBERCASEAUX</t>
  </si>
  <si>
    <t>ESCUELA BASICA JUAN DE DIOS ALDEA</t>
  </si>
  <si>
    <t>ESCUELA BASICA VILLA LA CULTURA</t>
  </si>
  <si>
    <t>ESCUELA BAS. REINA GUILLERMINA DE HOLANDA</t>
  </si>
  <si>
    <t>ESCUELA BASICA ALIVEN</t>
  </si>
  <si>
    <t>ESCUELA ESPECIAL DE ADULTOS</t>
  </si>
  <si>
    <t>COLEGIO MARISTA MARCELINO CHAMPAGNAT</t>
  </si>
  <si>
    <t>ESCUELA ESPECIAL PART. EDUCADORAS AGAZZI</t>
  </si>
  <si>
    <t>CHILEAN EAGLES COLLEGE-LA PINTANA</t>
  </si>
  <si>
    <t>COLEGIO CHRISTIAN GARDEN SCHOOL</t>
  </si>
  <si>
    <t>COLEGIO POLIVALENTE PADRE ESTEBAN GUMUCIO VIVES</t>
  </si>
  <si>
    <t>ESCUELA PARTICULAR EMA DIAZ SIERRA</t>
  </si>
  <si>
    <t>ESCUELA PARTICULAR TTE.DAGOBERTO GODOY</t>
  </si>
  <si>
    <t>COLEGIO POLIVALENTE FRANCISCO RAMIREZ</t>
  </si>
  <si>
    <t>LICEO BICENTENARIO SAN FRANCISCO</t>
  </si>
  <si>
    <t>ESCUELA PARTICULAR FRANCISCO DE MIRANDA</t>
  </si>
  <si>
    <t>ESCUELA BASICA PRESBITERIANA EL SALVADOR</t>
  </si>
  <si>
    <t>ESCUELA PARTICULAR FRANCISCO RAMIREZ</t>
  </si>
  <si>
    <t>ESCUELA PARTICULAR PDTE.JOSE J.PRIETO</t>
  </si>
  <si>
    <t>ESCUELA COLEGIO ALBERTO BLEST GANA</t>
  </si>
  <si>
    <t>ESCUELA PARTIC PARROQUIAL DOMINGO SAVIO</t>
  </si>
  <si>
    <t>ESCUELA PARTICULAR ELSA RAMIREZ</t>
  </si>
  <si>
    <t>COLEGIO PARTICULAR PUERTO NAVARINO</t>
  </si>
  <si>
    <t>CENTRO EDUCACIONAL SANTA ROSA DEL SUR</t>
  </si>
  <si>
    <t>ESC. PART. CELESTIN FREINET</t>
  </si>
  <si>
    <t>ESC.PART. ESPECIAL NUESTRO MUNDO</t>
  </si>
  <si>
    <t>ESCUELA BASICA OSCAR SALINAS</t>
  </si>
  <si>
    <t>COLEGIO NUESTRO MUNDO</t>
  </si>
  <si>
    <t>ESCUELA PARTICULAR ARTURO MATTE LARRAIN</t>
  </si>
  <si>
    <t>ESCUELA BASICA ALAS DE AGUILA</t>
  </si>
  <si>
    <t>ESCUELA PARTICULAR SAN MARCELO</t>
  </si>
  <si>
    <t>COMPLEJO EDUC.STA.RITA DE CASIA-ANEXO 1</t>
  </si>
  <si>
    <t>COLEGIO SAN GREGORIO DE LA SALLE</t>
  </si>
  <si>
    <t>ESCUELA BASICA PARTIC ESTRELLA DE CHILE</t>
  </si>
  <si>
    <t>LICEO TÉCNICO CLOTARIO BLEST RIFFO</t>
  </si>
  <si>
    <t>LICEO CHRISTA MC AULIFFE</t>
  </si>
  <si>
    <t>CENTRO DUC.CARDENAL JOSE MARIA CARO</t>
  </si>
  <si>
    <t>LICEO POLITECNICO CIENCIA Y TECNOLOGIA</t>
  </si>
  <si>
    <t>INSTITUTO COMERCIAL PADRE ALBERTO HURTADO DE PEDRO AGUIRRE CERDA</t>
  </si>
  <si>
    <t>LICEO POLIVALENTE EUGENIO PEREIRA SALAS</t>
  </si>
  <si>
    <t>LICEO POLIVALENTE</t>
  </si>
  <si>
    <t>ESCUELA BASICA AVIADORES</t>
  </si>
  <si>
    <t>COLEGIO NACIONES UNIDAS</t>
  </si>
  <si>
    <t>COLEGIO PALESTINO</t>
  </si>
  <si>
    <t>LICEO POLIVALENTE OLOF PALME</t>
  </si>
  <si>
    <t>ESCUELA BASICA MARIO ARCE GATICA</t>
  </si>
  <si>
    <t>ESCUELA ESPERANZA JOVEN</t>
  </si>
  <si>
    <t>ESCUELA LO VALLEDOR</t>
  </si>
  <si>
    <t>ESCUELA BASICA SALOMON SACK</t>
  </si>
  <si>
    <t>ESCUELA BAS. OSCAR ENCALADA YOVANOVICH</t>
  </si>
  <si>
    <t>ESCUELA BLUE STAR COLLEGE</t>
  </si>
  <si>
    <t>COMPLEJO EDUCACIONAL FELIPE HERRERA LANE</t>
  </si>
  <si>
    <t>ESCUELA BASICA JOSE MARTI</t>
  </si>
  <si>
    <t>ESCUELA BASICA VILLA SANTA ELENA</t>
  </si>
  <si>
    <t>ESCUELA BASICA ACAPULCO</t>
  </si>
  <si>
    <t>ESCUELA CIUDAD DE LYON</t>
  </si>
  <si>
    <t>ESCUELA BASICA PAUL HARRIS</t>
  </si>
  <si>
    <t>COLEGIO HERNAN OLGUIN</t>
  </si>
  <si>
    <t>ESCUELA NEMESIO ANTUNEZ</t>
  </si>
  <si>
    <t>LICEO PORTAL DE LA CISTERNA</t>
  </si>
  <si>
    <t>LICEO TENIENTE FRANCISCO MERY AGUIRRE</t>
  </si>
  <si>
    <t>ESCUELA CIUDAD DE BARCELONA</t>
  </si>
  <si>
    <t>ESCUELA DIFERENCIAL PARA NINOS SORDOS</t>
  </si>
  <si>
    <t>ESCUELA VILLA SUR</t>
  </si>
  <si>
    <t>COLEGIO ANTU</t>
  </si>
  <si>
    <t>ESCUELA BASICA CLARA  ESTRELLA</t>
  </si>
  <si>
    <t>ESCUELA  RAUL SAEZ SAEZ</t>
  </si>
  <si>
    <t>ESCUELA BASICA BERNARDO O´HIGGINS</t>
  </si>
  <si>
    <t>COLEGIO PARQUE LAS AMERICAS</t>
  </si>
  <si>
    <t>ESCUELA BASICA REPUBLICA DE LAS FILIPINAS</t>
  </si>
  <si>
    <t>ESCUELA BASICA COEDUCACIONAL</t>
  </si>
  <si>
    <t>C.E.I.A.PEDRO AGUIRRE CERDA</t>
  </si>
  <si>
    <t>COLEGIO LO ESPEJO</t>
  </si>
  <si>
    <t>INSTITUTO COMERCIAL PARTICULAR LA CISTERNA</t>
  </si>
  <si>
    <t>CENTRO EDUCACIONAL SANTA CLARA</t>
  </si>
  <si>
    <t>COLEGIO SANTA ISABEL DE HUNGRIA</t>
  </si>
  <si>
    <t>LICEO LAURA VICUNA</t>
  </si>
  <si>
    <t>COLEGIO SANTA MARIA DE LOS ANGELES</t>
  </si>
  <si>
    <t>LICEO MADRE CECILIA LAZZERI</t>
  </si>
  <si>
    <t>ESCUELA Y LICEO LIAHONA</t>
  </si>
  <si>
    <t>CHILEAN EAGLES COLLEGE - LA CISTERNA</t>
  </si>
  <si>
    <t>ESCUELA ESPECIAL NTA SENORA DE LAS PENAS</t>
  </si>
  <si>
    <t>ESCUELA JOSE ABELARDO NUNEZ Nº 1</t>
  </si>
  <si>
    <t>CENTRO EDUCACIONAL SANTA ROSA</t>
  </si>
  <si>
    <t>COLEGIO TENIENTE DAGOBERTO GODOY</t>
  </si>
  <si>
    <t>CENTRO POLITECNICO PARTICULAR SAN RAMON</t>
  </si>
  <si>
    <t>LICEO TÉCNICO INDUSTRIAL LA CISTERNA</t>
  </si>
  <si>
    <t>ROSA MARCKMANN DE GONZALEZ</t>
  </si>
  <si>
    <t>ESCUELA PARTICULAR GRACIELA L.DE IBANEZ</t>
  </si>
  <si>
    <t>ESCUELA PARTICULAR PABLO GOYENECHE IVER</t>
  </si>
  <si>
    <t>ESC. PART.ADVENTISTA BUENAVENTURA</t>
  </si>
  <si>
    <t>COLEGIO ADVENTISTA LA CISTERNA</t>
  </si>
  <si>
    <t>COMPLEJO EDUC.PART.MONSENOR LUIS A.PEREZ</t>
  </si>
  <si>
    <t>ESCUELA BAS. ROSA ELVIRA MATTE DE PRIETO</t>
  </si>
  <si>
    <t>COLEGIO POLIV. SAINT ORLAND</t>
  </si>
  <si>
    <t>ESCUELA PABLO DE TARSO</t>
  </si>
  <si>
    <t>ESCUELA PARTICULAR CAMPANITA</t>
  </si>
  <si>
    <t>ESCUELA PARTICULAR LOCARNO</t>
  </si>
  <si>
    <t>ESCUELA PARTICULAR GUIA ESTUDIANTIL</t>
  </si>
  <si>
    <t>ESCUELA PARTICULAR SAINT PHILLIP OF NERY</t>
  </si>
  <si>
    <t>LICEO POLITECNICO PART.SAGRADO CORAZON</t>
  </si>
  <si>
    <t>ESCUELA PART. REPUBLICA ALEMANIA FEDERAL</t>
  </si>
  <si>
    <t>ESCUELA PARTICULAR STA.MARIA MAZZARELLO</t>
  </si>
  <si>
    <t>COLEGIO PARTICULAR KENNEDY</t>
  </si>
  <si>
    <t>COMPLEJO EDUCACIONAL STELLA MARIS</t>
  </si>
  <si>
    <t>ESCUELA PARTICULAR ESPECIAL G.MISTRAL</t>
  </si>
  <si>
    <t>ESCUELA PARTICULAR LOS CAPULLITOS</t>
  </si>
  <si>
    <t>COLEGIO IDOP LIMITADA</t>
  </si>
  <si>
    <t>COLEGIO SOL DE CHILE</t>
  </si>
  <si>
    <t>COLEGIO BICENTENARIO DE EXCELENCIA MIGUEL DE CERVANTES</t>
  </si>
  <si>
    <t>ESCUELA PARTICULAR SAN MARTIN DE PORRES</t>
  </si>
  <si>
    <t>COLEGIO POLITEC. MARIA GRISELDA VALLE S.</t>
  </si>
  <si>
    <t>ESCUELA PARTICULAR MIGUEL DE CERVANTES</t>
  </si>
  <si>
    <t>ESCUELA PARTICULAR NUESTRA INFANCIA</t>
  </si>
  <si>
    <t>COLEGIO EL ALMENDRO</t>
  </si>
  <si>
    <t>COLEGIO GRACE SCHOOL</t>
  </si>
  <si>
    <t>ESCUELA PARTICULAR KAROL C.DE CRACOVIA</t>
  </si>
  <si>
    <t>ESCUELA PARTICULAR LOS LAGOS CHILE</t>
  </si>
  <si>
    <t>ESCUELA PARTICULAR VILLA EL SOL</t>
  </si>
  <si>
    <t>COLEGIO POLIV. SAINT TRINITY COLLEGE</t>
  </si>
  <si>
    <t>COLEGIO PRINCESS ANNE SCHOOL</t>
  </si>
  <si>
    <t>COLEGIO PARTICULAR VILLA JESUS</t>
  </si>
  <si>
    <t>LICEO BICENTENARIO INDUSTRIAL DE ELECTROTECNIA RAMON B</t>
  </si>
  <si>
    <t>CENTRO EDUC.MUNIC. DR. AMADOR NEGHME RODRIGUEZ</t>
  </si>
  <si>
    <t>LICEO BICENTENARIO POLIVALENTE A N°71 GUILLERMO FELIU CRUZ</t>
  </si>
  <si>
    <t>LICEO SANTIAGO BUERAS Y AVARIA</t>
  </si>
  <si>
    <t>LICEO JOSE IGNACIO ZENTENO</t>
  </si>
  <si>
    <t>LICEO POLIVALENTE DR. LUIS VARGAS SALCEDO</t>
  </si>
  <si>
    <t>LICEO COMERCIAL B-72</t>
  </si>
  <si>
    <t>CENTRO DE EDUC. TECN.PROFESIONAL CODEDUC</t>
  </si>
  <si>
    <t>ESCUELA BASICA CONDORES DE PLATA</t>
  </si>
  <si>
    <t>ESCUELA BASICA PROF.RAMON DEL RIO</t>
  </si>
  <si>
    <t>ESCUELA BASICA PACTO ANDINO</t>
  </si>
  <si>
    <t>ESCUELA LOTHAR KOMMER BRUGER</t>
  </si>
  <si>
    <t>ESCUELA GENERAL SAN MARTIN</t>
  </si>
  <si>
    <t>ESCUELA GENERAL OHIGGINS</t>
  </si>
  <si>
    <t>ESCUELA PRESIDENTE RIESCO ERRAZURIZ</t>
  </si>
  <si>
    <t>ESCUELA BASICA CAROLINA VERGARA AYARES</t>
  </si>
  <si>
    <t>ESCUELA  BASICA  ESTADO  DE  PALESTINA</t>
  </si>
  <si>
    <t>ESCUELA VICENTE REYES PALAZUELOS</t>
  </si>
  <si>
    <t>ESCUELA J.PRIETO VIAL</t>
  </si>
  <si>
    <t>ESCUELA BÁSICA N 263 RAMON FREIRE</t>
  </si>
  <si>
    <t>ESCUELA LEON HUMBERTO VALENZUELA</t>
  </si>
  <si>
    <t>ESCUELA ESTRELLA REINA DE CHILE</t>
  </si>
  <si>
    <t>LICEO EL LLANO DE MAIPU</t>
  </si>
  <si>
    <t>ESCUELA SANTA ADELA</t>
  </si>
  <si>
    <t>LICEO REINO DE DINAMARCA</t>
  </si>
  <si>
    <t>ESCUELA TOMAS VARGAS</t>
  </si>
  <si>
    <t>REPUBLICA DE GUATEMALA</t>
  </si>
  <si>
    <t>ESCUELA ESPECIAL ANDALUE</t>
  </si>
  <si>
    <t>ESCUELA BASICA REINA DE SUECIA</t>
  </si>
  <si>
    <t>LICEO MAIPÚ DE LAS ARTES Y LA TECNOLOGÍA</t>
  </si>
  <si>
    <t>LICEO POLITECNICO PARTICULAR HANNOVER</t>
  </si>
  <si>
    <t>COLEGIO BICENTENARIO DE EXCELENCIA POLITECNICO ALEMAN ALBERT EINSTEIN</t>
  </si>
  <si>
    <t>ESCUELA PARTICULAR FRANZ LISZT</t>
  </si>
  <si>
    <t>ESCUELA PARTICULAR ESPECIAL DON ORIONE</t>
  </si>
  <si>
    <t>LICEO SAN PEDRO POVEDA</t>
  </si>
  <si>
    <t>COLEGIO INSTITUTO AMERICA</t>
  </si>
  <si>
    <t>COLEGIO POLIVALENTE CAMILO HENRIQUEZ</t>
  </si>
  <si>
    <t>CENTRO EDUCACIONAL PIAMARTINO CAROLINA LLONA DE CUEVAS</t>
  </si>
  <si>
    <t>COLEGIO PARTICULAR SAN FELIX</t>
  </si>
  <si>
    <t>COLEGIO DE LA PROVIDENCIA C.LARRAIN DE I</t>
  </si>
  <si>
    <t>COLEGIO PART. ASCENSION NICOL</t>
  </si>
  <si>
    <t>COLEGIO ESC.  JOSE MANSO DE VELASCO</t>
  </si>
  <si>
    <t>ESCUELA DE PARVULOS LOS PAISES BAJOS</t>
  </si>
  <si>
    <t>COLEGIO POLIVALENTE PATRICIO MEKIS</t>
  </si>
  <si>
    <t>COLEGIO PARTICULAR MATER DEI</t>
  </si>
  <si>
    <t>ESC. BASICA DIVINO JESUS</t>
  </si>
  <si>
    <t>ESCUELA PARTICULAR HOLANDA</t>
  </si>
  <si>
    <t>COLEGIO ALBERTO PEREZ</t>
  </si>
  <si>
    <t>COLEGIO SOFIA INFANTE HURTADO</t>
  </si>
  <si>
    <t>ESCUELA PARTICULAR JOSE ANTONIO LECAROS</t>
  </si>
  <si>
    <t>LICEO MATER PURISSIMA</t>
  </si>
  <si>
    <t>ESCUELA BASICA CAMPOS DE MAIPU-CERRILLOS</t>
  </si>
  <si>
    <t>ESCUELA LICEO MADRE VICENCIA</t>
  </si>
  <si>
    <t>COLEGIO PARTICULAR DE ASIS</t>
  </si>
  <si>
    <t>ESCUELA, COLEGIO POLITEC.H.DE MAGALLANES</t>
  </si>
  <si>
    <t>ESCUELA DE PARVULOS ENANO GROUMPY</t>
  </si>
  <si>
    <t>COLEGIO ELLEN COLLEGE</t>
  </si>
  <si>
    <t>COLEGIO INDUSTRIAL PART. DON ORIONE</t>
  </si>
  <si>
    <t>ESCUELA PARTICULAR SAINT RODRIC COLLEGE</t>
  </si>
  <si>
    <t>COLEGIO EL REDENTOR</t>
  </si>
  <si>
    <t>CENTRO EDUCACIONAL SAN ANDRES</t>
  </si>
  <si>
    <t>COLEGIO ROSITA SANCHEZ</t>
  </si>
  <si>
    <t>LICEO INDUSTRIAL ALBERTO WIDMER</t>
  </si>
  <si>
    <t>COMPLEJO EDUCACIONAL MAIPU</t>
  </si>
  <si>
    <t>ESCUELA PARTICULAR VILLA ESPANA</t>
  </si>
  <si>
    <t>COLEGIO PARTICULAR ESPECIAL JUAN XXIII</t>
  </si>
  <si>
    <t>ESCUELA PARTICULAR RUBEN DARIO</t>
  </si>
  <si>
    <t>ESCUELA ESPECIAL EDUCACIONAL AGAZZI</t>
  </si>
  <si>
    <t>COLEGIO SAINT MAURICE S</t>
  </si>
  <si>
    <t>COLEGIO PETER COLLEGE</t>
  </si>
  <si>
    <t>LICEO INDUSTRIAL DOMINGO MATTE PEREZ</t>
  </si>
  <si>
    <t>LICEO COMERCIAL MOLINA LAVIN</t>
  </si>
  <si>
    <t>LICEO GUILLERMO LABARCA HUBERTSON</t>
  </si>
  <si>
    <t>LICEO POLITECNICO</t>
  </si>
  <si>
    <t>ESCUELA PLATON</t>
  </si>
  <si>
    <t>ESCUELA ABATE MOLINA</t>
  </si>
  <si>
    <t>ESCUELA INGLATERRA</t>
  </si>
  <si>
    <t>ESCUELA ANGELMO</t>
  </si>
  <si>
    <t>ESCUELA INSIGNE GABRIELA</t>
  </si>
  <si>
    <t>ESCUELA LO FRANCO</t>
  </si>
  <si>
    <t>ESCUELA ANTUMALAL</t>
  </si>
  <si>
    <t>ESCUELA CALICANTO</t>
  </si>
  <si>
    <t>ESCUELA BASICA MUNICIPAL GRENOBLE</t>
  </si>
  <si>
    <t>ESCUELA REPUBLICA DE LA INDIA</t>
  </si>
  <si>
    <t>MUSTAFA KEMAL ATATURK</t>
  </si>
  <si>
    <t>ESCUELA GIL DE CASTRO</t>
  </si>
  <si>
    <t>ESCUELA OLGA NAVARRO SEPULVEDA</t>
  </si>
  <si>
    <t>ESCUELA PARTICULAR JOSE JOAQUIN PEREZ</t>
  </si>
  <si>
    <t>ESCUELA PARTICULAR SAN JOSE SCHOOL</t>
  </si>
  <si>
    <t>ESCUELA PARTICULAR VICTOR HUGO</t>
  </si>
  <si>
    <t>LICEO ALBERTO HURTADO</t>
  </si>
  <si>
    <t>ESCUELA PARTICULAR MONTE GRANDE</t>
  </si>
  <si>
    <t>ESCUELA N°1124 ALIANZA AMERICANA</t>
  </si>
  <si>
    <t>LICEO POLIV.SAN JOSE DE LA PRECIOSA SANG</t>
  </si>
  <si>
    <t>ESCUELA BASICA PARTICULAR  Nº 488 `ZENON TORREALBA`</t>
  </si>
  <si>
    <t>ESCUELA PARTICULAR NUEVO HORIZONTE</t>
  </si>
  <si>
    <t>ESCUELA PARTICULAR PDTE. ABRAHAM LINCOLN</t>
  </si>
  <si>
    <t>COLEGIO SAINT MARK</t>
  </si>
  <si>
    <t>COLEGIO BICENTENARIO ELVIRA HURTADO DE MATTE DE SANTIAGO</t>
  </si>
  <si>
    <t>CENTRO EDUCACIONAL ALBERTO HURTADO</t>
  </si>
  <si>
    <t>LICEO POLITECNICO SAN FRANCISCO SOLANO</t>
  </si>
  <si>
    <t>ESCUELA DIFERENCIAL LOS LIRIOS</t>
  </si>
  <si>
    <t>COLEGIO POLIVALENTE PRINCIPE DE GALES</t>
  </si>
  <si>
    <t>ESCUELA PARTICULAR CARMEN CHACON</t>
  </si>
  <si>
    <t>ESCUELA PARTICULAR MARIA CRISTINA</t>
  </si>
  <si>
    <t>COLEGIO MARQUEL</t>
  </si>
  <si>
    <t>LICEO BICENTENARIO INDUSTRIAL VICENTE PEREZ ROSALES</t>
  </si>
  <si>
    <t>ESCUELA ALIANZA</t>
  </si>
  <si>
    <t>LICEO POLIVALENTE LOS HEROES DE LA CONCEPCIÓN</t>
  </si>
  <si>
    <t>COMPLEJO EDUCACIONAL PEDRO PRADO</t>
  </si>
  <si>
    <t>LICEO MUN. CENTRO EDUCACIONAL PUDAHUEL</t>
  </si>
  <si>
    <t>ESCUELA ESTRELLA DE CHILE</t>
  </si>
  <si>
    <t>ESCUELA PRESIDENTE ROOSEVELT</t>
  </si>
  <si>
    <t>ESCUELA ESTADO DE FLORIDA</t>
  </si>
  <si>
    <t>ESCUELA HERMINDA DE LA VICTORIA</t>
  </si>
  <si>
    <t>ESCUELA JAIME GOMEZ GARCIA</t>
  </si>
  <si>
    <t>ESCUELA ALEXANDER GRAHAM BELL</t>
  </si>
  <si>
    <t>ESCUELA PROFESORA GLADYS VALENZUELA V</t>
  </si>
  <si>
    <t>ESCUELA GOLDA MEIR</t>
  </si>
  <si>
    <t>ESCUELA MILLAHUE</t>
  </si>
  <si>
    <t>ESCUELA MARISCAL DE AYACUCHO</t>
  </si>
  <si>
    <t>ESCUELA PROVINCIA DE ARAUCO</t>
  </si>
  <si>
    <t>ESCUELA GENERAL RENE ESCAURIAZA</t>
  </si>
  <si>
    <t>ESCUELA EL SALITRE</t>
  </si>
  <si>
    <t>ESCUELA ALBERT EINSTEIN</t>
  </si>
  <si>
    <t>ESCUELA SOR TERESA DE LOS ANDES</t>
  </si>
  <si>
    <t>ESCUELA MONSENOR CARLOS OVIEDO</t>
  </si>
  <si>
    <t>ESCUELA FEDERICO ACEVEDO SALAZAR</t>
  </si>
  <si>
    <t>LICEO BICENTENARIO POETA PABLO NERUDA</t>
  </si>
  <si>
    <t>ESCUELA BASICA PAULO FREIRE</t>
  </si>
  <si>
    <t>ESCUELA DOCTOR TREVISO GIRARDI TONELLI</t>
  </si>
  <si>
    <t>ESCUELA ELVIRA SANTA CRUZ OSSA</t>
  </si>
  <si>
    <t>ESCUELA BASICA N°389 REPUBLICA DE ESTADOS UNIDOS</t>
  </si>
  <si>
    <t>COLEGIO NEPTUNO</t>
  </si>
  <si>
    <t>ESCUELA MARIA LUISA BOMBAL</t>
  </si>
  <si>
    <t>ESCUELA POETA VICENTE HUIDOBRO</t>
  </si>
  <si>
    <t>LICEO DE ADULTOS ALBERTO GALLEGUILLOS J.</t>
  </si>
  <si>
    <t>ESCUELA CIUDAD SANTO DOMINGO DE GUZMAN</t>
  </si>
  <si>
    <t>ESCUELA PROF. MANUEL GUERRERO CEBALLOS</t>
  </si>
  <si>
    <t>ESCUELA BASICA MELVIN JONES</t>
  </si>
  <si>
    <t>ESCUELA SAN DANIEL</t>
  </si>
  <si>
    <t>ESCUELA SARGENTO CANDELARIA</t>
  </si>
  <si>
    <t>COMPLEJO EDUCACIONAL CERRO NAVIA</t>
  </si>
  <si>
    <t>ESC.DE EDUCACION DIFERENCIAL QUILLAHUE</t>
  </si>
  <si>
    <t>ESCUELA CENTRO EDUC.INTEGRAL DE ADULTOS</t>
  </si>
  <si>
    <t>LICEO CIUDAD DE BRASILIA</t>
  </si>
  <si>
    <t>ESCUELA BASICA G-N°320 LIPANGUE</t>
  </si>
  <si>
    <t>ESC.COMODORO ARTURO MERINO BENITEZ</t>
  </si>
  <si>
    <t>ESCUELA LO BOZA</t>
  </si>
  <si>
    <t>ESCUELA PARTICULAR FRINGS COLLEGE</t>
  </si>
  <si>
    <t>ESCUELA BASICA PARTICULAR N°811 DRA.VICTORIA GARCIA</t>
  </si>
  <si>
    <t>ESCUELA PARTICULAR ESPANA</t>
  </si>
  <si>
    <t>ESCUELA PARTICULAR BABILONIA</t>
  </si>
  <si>
    <t>ESCUELA PARTICULAR RAPA NUI</t>
  </si>
  <si>
    <t>COLEGIO CRISTIAN AND CAREN SCHOOL</t>
  </si>
  <si>
    <t>ESCUELA PARTICULAR ANDANTINO</t>
  </si>
  <si>
    <t>ESCUELA CHARLES SCHOOL-DIURNA</t>
  </si>
  <si>
    <t>ESCUELA JARDIN LO PRADO</t>
  </si>
  <si>
    <t>COLEGIO MINISTRO DIEGO PORTALES</t>
  </si>
  <si>
    <t>COLEGIO BICENTENARIO SAN DAMIAN DE MOLOKAI</t>
  </si>
  <si>
    <t>ESCUELA PARTICULAR ROBERT KENNEDY</t>
  </si>
  <si>
    <t>ESCUELA BAS. COLEGIO BAU</t>
  </si>
  <si>
    <t>LICEO TENIENTE DAGOBERTO GODOY NO.3</t>
  </si>
  <si>
    <t>ESCUELA BASICA N°1058 SANTA BEATRIZ</t>
  </si>
  <si>
    <t>ESCUELA PARTICULAR SAN VICENTE FERRER</t>
  </si>
  <si>
    <t>ESCUELA PARTICULAR VILLA LOURDES</t>
  </si>
  <si>
    <t>ESC BAS PART CENTRO EDUCACIONAL SN PABLO</t>
  </si>
  <si>
    <t>ESCUELA PART. SUNS SCHOOL</t>
  </si>
  <si>
    <t>ESCUELA PARTICULAR ESPECIAL RENACER</t>
  </si>
  <si>
    <t>ESCUELA  BASICA  N° 912 ELLEN  COLLEGE</t>
  </si>
  <si>
    <t>ESCUELA PARTICULAR CARLOS PEZOA VELIZ</t>
  </si>
  <si>
    <t>ESCUELA PARTICULAR LA FRONTERA</t>
  </si>
  <si>
    <t>COLEGIO BICENTENARIO MADRE ANA EUGENIA</t>
  </si>
  <si>
    <t>ESCUELA PARTICULAR LA CIUDAD EDUCATIVA</t>
  </si>
  <si>
    <t>COLEGIO POLIV. SAINT ORLAND N 3</t>
  </si>
  <si>
    <t>ESCUELA DE PARVULOS N°1168 PINOCHO</t>
  </si>
  <si>
    <t>LICEO INDUSTRIAL BICENTENARIO BENJAMIN DAVILA LARRAIN</t>
  </si>
  <si>
    <t>ESCUELA JUANA DE LESTONAC</t>
  </si>
  <si>
    <t>LICEO POLIVALENTE A80 PRESIDENTE JOSE MANUEL BALMACEDA</t>
  </si>
  <si>
    <t>ESCUELA BASICA ISABEL LE BRUN</t>
  </si>
  <si>
    <t>LICEO THOMAS ALVA EDISON</t>
  </si>
  <si>
    <t>ESCUELA DOMINGO SANTA MARIA GONZALEZ</t>
  </si>
  <si>
    <t>ESCUELA CAPITAN JOSE LUIS ARANEDA</t>
  </si>
  <si>
    <t>ESCUELA GENERAL MANUEL BULNES PRIETO</t>
  </si>
  <si>
    <t>ESCUELA REBECA MATTE BELLO</t>
  </si>
  <si>
    <t>LICEO GENERAL ALEJANDRO GOROSTIAGA ORREGO</t>
  </si>
  <si>
    <t>ESCUELA JUANA ATALA DE HIRMAS</t>
  </si>
  <si>
    <t>ESC. BASICA MONSERRAT ROBERT DE GARCIA</t>
  </si>
  <si>
    <t>COLEGIO PARTICULAR HELENICO</t>
  </si>
  <si>
    <t>COLEGIO CORAZON DE JESUS DE RENCA</t>
  </si>
  <si>
    <t>COLEGIO PRESIDENTE ALESSANDRI</t>
  </si>
  <si>
    <t>COLEGIO PARTICULAR CHARLES DARWIN</t>
  </si>
  <si>
    <t>COLEGIO ARTURO TORO AMOR</t>
  </si>
  <si>
    <t>ESCUELA PARTIC. COLEGIO BALMACEDA-RENCA</t>
  </si>
  <si>
    <t>ESCUELA PARTICULAR SAN GENARO</t>
  </si>
  <si>
    <t>ESCUELA PARTICULAR PRIMITIVA ECHEVERRIA</t>
  </si>
  <si>
    <t>ESCUELA PARTICULAR JOSE BERNARDO SUAREZ</t>
  </si>
  <si>
    <t>COLEG. POLIV. SANTA MARIA DE LA PROVIDENCIA</t>
  </si>
  <si>
    <t>ESCUELA PARTICULAR SAN FIDEL</t>
  </si>
  <si>
    <t>ESCUELA ESPECIAL PARTICULAR ESPERANZA</t>
  </si>
  <si>
    <t>ESCUELA BASICA  N° 878  LOS ACACIOS</t>
  </si>
  <si>
    <t>ESCUELA ESTADO DE MICHIGAN</t>
  </si>
  <si>
    <t>ESCUELA BASICA EL MANIO</t>
  </si>
  <si>
    <t>PARROQUIAL NUESTRA SEÑORA DEL CARMEN DE QUILICURA</t>
  </si>
  <si>
    <t>COLEGIO POLIV. SANTA MARIA</t>
  </si>
  <si>
    <t>ESCUELA BASICA PART PAULA JARAQUEMADA</t>
  </si>
  <si>
    <t>LICEO INSTITUTO TECNOLOGICO Y COMERCIAL RECOLETA-INTECO</t>
  </si>
  <si>
    <t>CENTRO EDUCACIONAL DE HUECHURABA</t>
  </si>
  <si>
    <t>LICEO POETA FEDERICO GARCIA LORCA</t>
  </si>
  <si>
    <t>LICEO ARTURO PEREZ CANTO</t>
  </si>
  <si>
    <t>LICEO POLIV. ABDON CIFUENTES</t>
  </si>
  <si>
    <t>CENTRO EDUCACIONAL JOSE MIGUEL CARRERA</t>
  </si>
  <si>
    <t>COMPLEJO EDUCACIONAL JUANITA FERNANDEZ SOLAR</t>
  </si>
  <si>
    <t>ESCUELA SARGENTO 2. DANIEL REBOLLEDO</t>
  </si>
  <si>
    <t>LICEO ALBERTO BLEST GANA</t>
  </si>
  <si>
    <t>ESCUELA D-114</t>
  </si>
  <si>
    <t>ESCUELA HORACIO JOHNSON GANA</t>
  </si>
  <si>
    <t>ESCUELA DRA.ELOISA DIAZ INSUNZA</t>
  </si>
  <si>
    <t>ESCUELA PUERTO RICO</t>
  </si>
  <si>
    <t>LICEO MUNC.ALMIRANTE GALVARINO RIVEROS</t>
  </si>
  <si>
    <t>CENTRO EDUC.ESCRITORES DE CHILE</t>
  </si>
  <si>
    <t>ESCUELA ARAUCARIAS DE CHILE</t>
  </si>
  <si>
    <t>ESCUELA BASICA CARLOS PRATS G.</t>
  </si>
  <si>
    <t>ESCUELA VALLE DEL INCA</t>
  </si>
  <si>
    <t>ESCUELA ADELAIDA LA FETRA</t>
  </si>
  <si>
    <t>ESCUELA BÁSICA POETA EUSEBIO LILLO</t>
  </si>
  <si>
    <t>ESCUELA ATENEA</t>
  </si>
  <si>
    <t>ESCUELA LUIS GALDAMES</t>
  </si>
  <si>
    <t>ESCUELA AVIADOR DAGOBERTO GODOY F.</t>
  </si>
  <si>
    <t>ESCUELA SANTA VICTORIA DE HUECHURABA</t>
  </si>
  <si>
    <t>ESCUELA BASICA LIKAN-ANTAI</t>
  </si>
  <si>
    <t>ESCUELA VICTOR CUCCUINI</t>
  </si>
  <si>
    <t>ESCUELA ESP. HUMBERTO ARANDA IRRIBARREN</t>
  </si>
  <si>
    <t>ESCUELA MARTA COLVIN</t>
  </si>
  <si>
    <t>ESCUELA ANNE ELEONOR ROOSEVELT</t>
  </si>
  <si>
    <t>ESCUELA SANTIAGO DE GUAYAQUIL</t>
  </si>
  <si>
    <t>ESCUELA MUN.HERMANA MARIA GORETTI</t>
  </si>
  <si>
    <t>ESCUELA RAFAEL VALDIVIESO</t>
  </si>
  <si>
    <t>ESCUELA EDUC.DIF. STA. TERESA DE AVILA</t>
  </si>
  <si>
    <t>COLEGIO POLIV. ALEJANDRO FLORES</t>
  </si>
  <si>
    <t>COLEGIO CRISTOBAL COLON</t>
  </si>
  <si>
    <t>LICEO AVENIDA RECOLETA</t>
  </si>
  <si>
    <t>LICEO LAS AMERICAS MODERNAS</t>
  </si>
  <si>
    <t>ESCUELA JOSE ABELARDO NUÑEZ Nº 3</t>
  </si>
  <si>
    <t>COLEGIO LIBERTADOR SAN MARTIN</t>
  </si>
  <si>
    <t>ESCUELA PARTICULAR EL CARMEN</t>
  </si>
  <si>
    <t>ESCUELA PARTICULAR N.SRA.DE GUADALUPE</t>
  </si>
  <si>
    <t>ESCUELA PATROCINIO EL SEMBRADOR N 2</t>
  </si>
  <si>
    <t>ESCUELA SAN JORGE</t>
  </si>
  <si>
    <t>ESCUELA PARTICULAR SAN DIEGO</t>
  </si>
  <si>
    <t>COLEGIO MATER DOLOROSA</t>
  </si>
  <si>
    <t>ESCUELA BASICA SANTO DOMINGO</t>
  </si>
  <si>
    <t>ESCUELA BASICA PART. THE LITTLE SCHOOL</t>
  </si>
  <si>
    <t>COLEGIO HELLEN´S COLLEGE</t>
  </si>
  <si>
    <t>ESCUELA PARTICULAR FRANCISCO BILBAO</t>
  </si>
  <si>
    <t>ESCUELA BASICA INES DE SUAREZ</t>
  </si>
  <si>
    <t>ESCUELA BASICA PART.MARY ANNE SCHOOL</t>
  </si>
  <si>
    <t>ESCUELA PARTICULAR PARQUE ASUNCION</t>
  </si>
  <si>
    <t>LICEO BICENTENARIO NUEVA AURORA DE CHILE</t>
  </si>
  <si>
    <t>ESCUELA ESPECIAL PARTICULAR LA PIRAMIDE</t>
  </si>
  <si>
    <t>COLEGIO PARTICULAR JUAN PABLO</t>
  </si>
  <si>
    <t>ESCUELA PART. SANTA LUISA DE MARILLAC</t>
  </si>
  <si>
    <t>ESCUELA PARTICULAR ZOLTAN DIENES</t>
  </si>
  <si>
    <t>ESCUELA PARTICULAR HNAS.AGAZZI</t>
  </si>
  <si>
    <t>ESCUELA PARTICULAR JAIME EYZAGUIRRE</t>
  </si>
  <si>
    <t>ESCUELA BÁSICA Nº 953 JOSE ARTIGA</t>
  </si>
  <si>
    <t>ESCUELA BAS. ISABEL GONZALEZ CARES</t>
  </si>
  <si>
    <t>ESCUELA PARTICULAR ISLA DE PASCUA</t>
  </si>
  <si>
    <t>ESCUELA PARTICULAR RUTH</t>
  </si>
  <si>
    <t>ESCUELA BÀSICA Nº 1090 UNIÒN LATINOAMERICANA</t>
  </si>
  <si>
    <t>LICEO POLIVALENTE SAINT ANDREWS</t>
  </si>
  <si>
    <t>ESCUELA BASICA PART.BRIGIDA WALKER</t>
  </si>
  <si>
    <t>ESCUELA PART. ADVENTISTA SANTIAGO NORTE</t>
  </si>
  <si>
    <t>ESCUELA ESPECIAL BELLA ESPERANZA</t>
  </si>
  <si>
    <t>LICEO POLIVALENTE RAFAEL DONOSO CARRASCO</t>
  </si>
  <si>
    <t>LICEO INDUSTRIAL DE RECOLETA</t>
  </si>
  <si>
    <t>LICEO REBECA OLIVARES BENITEZ</t>
  </si>
  <si>
    <t>LICEO POLIVALENTE RIGOBERTO FONTT I.</t>
  </si>
  <si>
    <t>ESCUELA BASICA MARCOS GOOYCOLEA CORTES</t>
  </si>
  <si>
    <t>ESCUELA BASICA SANTA TERESA DEL CARMELO</t>
  </si>
  <si>
    <t>ESCUELA ESPECIAL ERNESTO SOTO NEGRETE</t>
  </si>
  <si>
    <t>ESCUELA PREMIO NOBEL PABLO NERUDA</t>
  </si>
  <si>
    <t>ANDALIEN DE COLINA</t>
  </si>
  <si>
    <t>LICEO ESMERALDA</t>
  </si>
  <si>
    <t>ESCUELA BASICA ALGARROBAL</t>
  </si>
  <si>
    <t>LICEO PELDEHUE</t>
  </si>
  <si>
    <t>ESC.BASICA FRANCISCO PETRINOVIC KARLOVAC</t>
  </si>
  <si>
    <t>ESCUELA BASICA SAN VICENTE DE LO ARCAYA</t>
  </si>
  <si>
    <t>ESCUELA BASICA SANTA MARTA DE LIRAY</t>
  </si>
  <si>
    <t>ESCUELA PARTICULAR DESIREE</t>
  </si>
  <si>
    <t>CENTRO DE TRATAMIENTO INTEGRAL LOS LAURELES</t>
  </si>
  <si>
    <t>LICEO BICENTENARIO MANUEL PLAZA REYES DE LAMPA</t>
  </si>
  <si>
    <t>ESCUELA MANUEL SEGOVIA MONTENEGRO</t>
  </si>
  <si>
    <t>ESCUELA REPUBLICA DE POLONIA</t>
  </si>
  <si>
    <t>ESCUELA BASICA CACIQUE COLIN</t>
  </si>
  <si>
    <t>ESCUELA SANTA  BARBARA</t>
  </si>
  <si>
    <t>ESCUELA POLONIA GUTIERREZ C.</t>
  </si>
  <si>
    <t>ESCUELA BASICA F-N°371 SANTA ROSA DE LAMPA</t>
  </si>
  <si>
    <t>ESCUELA BASICA F - N°372 SANTA SARA</t>
  </si>
  <si>
    <t>ESCUELA BASICA PROFESOR OMAR ARANDA ARAYA</t>
  </si>
  <si>
    <t>NORMA GONZÁLEZ GUERRA</t>
  </si>
  <si>
    <t>ESCUELA BASICA SAN SEBASTIAN DE BATUCO</t>
  </si>
  <si>
    <t>ESC. ESPECIAL PADRE LUIS GUANELLA</t>
  </si>
  <si>
    <t>LICEO POLIVALENTE MANUEL RODRIGUEZ</t>
  </si>
  <si>
    <t>LICEO HUERTOS FAMILIARES</t>
  </si>
  <si>
    <t>ESCUELA BASICA G-N°345 RUNGUE</t>
  </si>
  <si>
    <t>ESCUELA BASICA G-N° 346</t>
  </si>
  <si>
    <t>ESCUELA BASICA G-N°348</t>
  </si>
  <si>
    <t>ESCUELA BASICA G-N°349</t>
  </si>
  <si>
    <t>ESCUELA BASICA G-N°350</t>
  </si>
  <si>
    <t>LICEO MONTENEGRO</t>
  </si>
  <si>
    <t>ESCUELA BASICA G-N°352 PLAZUELA DE POLPAICO</t>
  </si>
  <si>
    <t>ESCUELA PARTICULAR LA MERCED</t>
  </si>
  <si>
    <t>ESCUELA CAMINO DE LUZ</t>
  </si>
  <si>
    <t>ESCUELA CONSOLIDADA</t>
  </si>
  <si>
    <t>LICEO PUENTE ALTO</t>
  </si>
  <si>
    <t>LICEO IND. MUNICIPALIZADO A N_ 116</t>
  </si>
  <si>
    <t>LICEO SAN GERONIMO</t>
  </si>
  <si>
    <t>LICEO COMERCIAL DE PUENTE ALTO</t>
  </si>
  <si>
    <t>COLEGIO MAIPO</t>
  </si>
  <si>
    <t>CENTRO EDUCACIONAL NUEVA CREACION</t>
  </si>
  <si>
    <t>ESCUELA LOS ANDES</t>
  </si>
  <si>
    <t>ESCUELA NONATO COO</t>
  </si>
  <si>
    <t>ESCUELA VILLA PEDRO AGUIRRE CERDA</t>
  </si>
  <si>
    <t>ESCUELA EJERCITO LIBERTADOR</t>
  </si>
  <si>
    <t>LICEO MUNIC.ING.MILITAR JUAN MACKENA O.</t>
  </si>
  <si>
    <t>ESCUELA OSCAR BONILLA</t>
  </si>
  <si>
    <t>ESCUELA LUIS MATTE LARRAIN</t>
  </si>
  <si>
    <t>ESCUELA GABRIELA</t>
  </si>
  <si>
    <t>ESCUELA SAN LUIS GONZAGA</t>
  </si>
  <si>
    <t>COLEGIO ESTELA SEGURA</t>
  </si>
  <si>
    <t>ESCUELA PIERRE VAYER</t>
  </si>
  <si>
    <t>COLEGIO ARTURO PRAT</t>
  </si>
  <si>
    <t>COLEGIO CORDILLERA</t>
  </si>
  <si>
    <t>COLEGIO POLIVALENTE DOMINGO MATTE MESIAS</t>
  </si>
  <si>
    <t>ESCUELA GENOVEVA MOLL BRIONES</t>
  </si>
  <si>
    <t>LICEO NUESTRA SENORA DE LAS MERCEDES</t>
  </si>
  <si>
    <t>ESCUELA SANTA JOAQUINA DE VEDRUNA</t>
  </si>
  <si>
    <t>COLEGIO CRISTIANO BELEN</t>
  </si>
  <si>
    <t>COLEGIO INGLES SAN LUIS GONZAGA II</t>
  </si>
  <si>
    <t>ESC. PART. SAN ANDRES</t>
  </si>
  <si>
    <t>ESCUELA INDUSTRIAL LAS NIEVES</t>
  </si>
  <si>
    <t>ESC. PARTICULAR JOSEFINA GANA DE J.</t>
  </si>
  <si>
    <t>COLEGIO POLIV. EL ALBORADA</t>
  </si>
  <si>
    <t>COLEGIO POLIV. PROFESOR ILDEFONSO CALDERON</t>
  </si>
  <si>
    <t>ESCUELA PARTICULAR MIGUEL CRUCHAGA T.</t>
  </si>
  <si>
    <t>COLEGIO EDUC.PART. COMP.DE MARIA P. ALTO</t>
  </si>
  <si>
    <t>LICEO POLIVALENTE MARIA REINA</t>
  </si>
  <si>
    <t>COLEGIO SENDA DEL SABER</t>
  </si>
  <si>
    <t>LICEO BICENTENARIO TÉCNICO LAS NIEVES</t>
  </si>
  <si>
    <t>COLEGIO LOS AROMOS</t>
  </si>
  <si>
    <t>COLEGIO PARTICULAR NIDAL</t>
  </si>
  <si>
    <t>ESCUELA DOMINGO FAUSTINO SARMIENTO</t>
  </si>
  <si>
    <t>LICEO MUNIC. TEC. PROF. EL LLANO</t>
  </si>
  <si>
    <t>ESCUELA BASICA G-N°646 LO ARCAYA</t>
  </si>
  <si>
    <t>LICEO  EL PRINCIPAL</t>
  </si>
  <si>
    <t>ESCUELA BASICA G-N°643 SAN JUAN DE PIRQUE</t>
  </si>
  <si>
    <t>ESCUELA BASICA G-841 SANTOS RUBIO MORALES</t>
  </si>
  <si>
    <t>LICEO POLIVALENTE SAN JOSE DE MAIPO</t>
  </si>
  <si>
    <t>SAN JOSE DE MAIPO</t>
  </si>
  <si>
    <t>ESCUELA JULIETA BECERRA ALVAREZ</t>
  </si>
  <si>
    <t>ESCUELA GABRIELA TOBAR PARDO</t>
  </si>
  <si>
    <t>ESCUELA BASICA F-N°638 EL MELOCOTON</t>
  </si>
  <si>
    <t>ESCUELA BASICA F-N°629 DE CONCENTRACION FRONTERIZA</t>
  </si>
  <si>
    <t>ESCUELA BASICA G-N°631 FRONTERIZA</t>
  </si>
  <si>
    <t>ESCUELA BASICA G-N°635 INTEGRADORA EL MANZANO</t>
  </si>
  <si>
    <t>ESCUELA BASICA G-N°636 SAN ALFONSO</t>
  </si>
  <si>
    <t>ESCUELA BASICA G-N°637 LAS MELOSAS</t>
  </si>
  <si>
    <t>COLEGIO RAFAEL EYZAGUIRRE</t>
  </si>
  <si>
    <t>LICEO COMERCIAL DE SAN BERNARDO</t>
  </si>
  <si>
    <t>CENTRO EDUCACIONAL BALDOMERO LILLO</t>
  </si>
  <si>
    <t>LICEO POLIVALENTE A-127 FIDEL PINOCHET LE-BRUN</t>
  </si>
  <si>
    <t>LICEO ELVIRA BRADY MALDONADO-SN.BERNARDO</t>
  </si>
  <si>
    <t>LICEO IND. MIGUEL AYLWIN GAJARDO</t>
  </si>
  <si>
    <t>ESCUELA PILAR MOLINER DE NUEZ</t>
  </si>
  <si>
    <t>ESCUELA REPUBLICA DEL BRASIL</t>
  </si>
  <si>
    <t>ESCUELA ISABEL RIQUELME</t>
  </si>
  <si>
    <t>ESCUELA L.GRAL. BERNARDO O´HIGGINS</t>
  </si>
  <si>
    <t>LICEO POLIV. LUCILA GODOY ALCAYAGA</t>
  </si>
  <si>
    <t>ESCUELA MARCIAL MARTINEZ FERRARI</t>
  </si>
  <si>
    <t>ESCUELA GENERAL RENE SCHNEIDER CHEREAU</t>
  </si>
  <si>
    <t>ESCUELA BASICA BASE EL BOSQUE</t>
  </si>
  <si>
    <t>ESCUELA GENERAL ALBERTO A. BACHELET MARTINEZ</t>
  </si>
  <si>
    <t>ESCUELA REPUBLICA DE LOS EE.UU. DE AMERICA</t>
  </si>
  <si>
    <t>ESCUELA BERNARDO LEIGHTON</t>
  </si>
  <si>
    <t>ESCUELA JAVIERA CARRERA VERDUGO</t>
  </si>
  <si>
    <t>ESCUELA CLAUDIO ARRAU LEON</t>
  </si>
  <si>
    <t>ESCUELA MANUEL MAGALLANES MOURE</t>
  </si>
  <si>
    <t>ESCUELA MAHUIDA</t>
  </si>
  <si>
    <t>ESCUELA ORLANDO LETELIER</t>
  </si>
  <si>
    <t>LICEO NUEVO PORVENIR</t>
  </si>
  <si>
    <t>ESCUELA BASICA DR LUIS SEPULVEDA SALVATI</t>
  </si>
  <si>
    <t>ESCUELA ESCRITORA  MARCELA PAZ</t>
  </si>
  <si>
    <t>LICEO FRAY LUIS BELTRAN</t>
  </si>
  <si>
    <t>CENTRO EDUCACIONAL MATIAS COUSINO</t>
  </si>
  <si>
    <t>ESCUELA BÁSICA BRISAS DE CHENA</t>
  </si>
  <si>
    <t>ESCUELA STA. TERESA DE LOS MORROS</t>
  </si>
  <si>
    <t>ESCUELA JOSE NUEZ MARTIN</t>
  </si>
  <si>
    <t>ESCUELA ABRAHAM LINCOLN</t>
  </si>
  <si>
    <t>ESCUELA BASICA ANTUPILLAN</t>
  </si>
  <si>
    <t>LICEO DE ADULTOS PUCARA DE CHENA</t>
  </si>
  <si>
    <t>ESCUELA ELEODORO YANEZ PONCE DE LEON</t>
  </si>
  <si>
    <t>ESCUELA HARAS LOS CONDORES</t>
  </si>
  <si>
    <t>ESCUELA TERESA GARCIA HUIDOBRO</t>
  </si>
  <si>
    <t>LICEO CLARA SOLOVERA</t>
  </si>
  <si>
    <t>COLEGIO SAINT ARIELI</t>
  </si>
  <si>
    <t>ESCUELA BASICA PARTICULAR ROBERTO LORCA</t>
  </si>
  <si>
    <t>COLEGIO MONTESSORI</t>
  </si>
  <si>
    <t>COLEGIO VILLA SANTA MARIA</t>
  </si>
  <si>
    <t>COLEGIO GETSEMANI</t>
  </si>
  <si>
    <t>COLEGIO DOMINGO EYZAGUIRRE</t>
  </si>
  <si>
    <t>COLEGIO SUPERIOR DEL MAIPO</t>
  </si>
  <si>
    <t>COLEGIO AMERICAN ACADEMY</t>
  </si>
  <si>
    <t>COLEGIO  INGLES ISAAC NEWTON</t>
  </si>
  <si>
    <t>INSTITUTO SAN PABLO MISIONERO</t>
  </si>
  <si>
    <t>ESCUELA PARTICULAR JOSE MIGUEL CARRERA</t>
  </si>
  <si>
    <t>ESCUELA JOSÉ ABELARDO NÚÑEZ N°2</t>
  </si>
  <si>
    <t>ESCUELA PARTICULAR MARVIT SCHOOL</t>
  </si>
  <si>
    <t>ESCUELA DIFERENCIAL JUAN SANDOVAL</t>
  </si>
  <si>
    <t>ESCUELA PARTICULAR MARIA MEDIANERA</t>
  </si>
  <si>
    <t>COLEGIO JUAN BAUTISTA DURAN</t>
  </si>
  <si>
    <t>COLEGIO ARAGON</t>
  </si>
  <si>
    <t>COLEGIO QUILLAHUE SAN BERNARDO</t>
  </si>
  <si>
    <t>CENTRO EDUC. DENVER COLORADO SCHOOL</t>
  </si>
  <si>
    <t>LICEO 131</t>
  </si>
  <si>
    <t>COLEGIO DE MAIPO</t>
  </si>
  <si>
    <t>LICEO ALTO JAHUEL</t>
  </si>
  <si>
    <t>LICEO POLIVALENTE LOS GUINDOS</t>
  </si>
  <si>
    <t>ESCUELA VILLASECA</t>
  </si>
  <si>
    <t>LICEO FRANCISCO JAVIER KRUGGER ALVARADO</t>
  </si>
  <si>
    <t>ESCUELA VALDIVIA DE PAINE</t>
  </si>
  <si>
    <t>ESCUELA LO SALINAS</t>
  </si>
  <si>
    <t>ESCUELA HUMBERTO MORENO RAMIREZ</t>
  </si>
  <si>
    <t>ESCUELA LOS ROSALES DEL BAJO</t>
  </si>
  <si>
    <t>ESCUELA VILUCO</t>
  </si>
  <si>
    <t>ESCUELA ESPECIAL DEFIC MENTAL CAMPOSANO</t>
  </si>
  <si>
    <t>ESCUELA BASICA G-N°813 LOS AROMOS DE EL RECURSO</t>
  </si>
  <si>
    <t>LICEO POLIVALENTE MODERNO CARDENAL CARO</t>
  </si>
  <si>
    <t>ESCUELA HOGAR REHABILITACION DON ORIONE</t>
  </si>
  <si>
    <t>CENTRO DE EDUC.ESPECIAL HNO.BERNARDO</t>
  </si>
  <si>
    <t>COLEGIO SAINT MARY COLLEGE</t>
  </si>
  <si>
    <t>CENTRO EDUC. ENRIQUE BERNSTEIN CARABANTE</t>
  </si>
  <si>
    <t>LICEO POLIVALENTE GREGORIO MORALES MIRANDA</t>
  </si>
  <si>
    <t>LICEO  MARIA CARVAJAL FUENZALIDA</t>
  </si>
  <si>
    <t>ESCUELA ELIAS SANCHEZ ORTUZAR</t>
  </si>
  <si>
    <t>ESCUELA  BARBARA KAST RIST</t>
  </si>
  <si>
    <t>ESCUELA CARMEN REVECO NUNEZ</t>
  </si>
  <si>
    <t>COLEGIO  CHALLAY</t>
  </si>
  <si>
    <t>ESCUELA BASICA F-N°835 HERMANOS SANCHEZ CERDA</t>
  </si>
  <si>
    <t>ESCUELA SENDERO DE CULITRIN</t>
  </si>
  <si>
    <t>ESCUELA  LAS COLONIAS</t>
  </si>
  <si>
    <t>ESCUELA BASICA G-N°830 FRANCISCO LETELIER VALDES</t>
  </si>
  <si>
    <t>ESCUELA BASICA G N°831 JAVIER EYZAGUIRRE ECHAURREN</t>
  </si>
  <si>
    <t>ESCUELA  BASICA G-N°832 AGUILA SUR</t>
  </si>
  <si>
    <t>ESCUELA HUGO PINO VILCHEZ</t>
  </si>
  <si>
    <t>COLEGIO PART. MARIA ANA MOGAS</t>
  </si>
  <si>
    <t>LICEO MUNICIPAL POETISA GABRIELA MISTRAL</t>
  </si>
  <si>
    <t>ESCUELA BASICA F-N°798 CALERA DE TANGO</t>
  </si>
  <si>
    <t>LICEO LONQUEN</t>
  </si>
  <si>
    <t>ESCUELA EL ROTO CHILENO</t>
  </si>
  <si>
    <t>ESCUELA PARTICULAR SAN IGNACIO</t>
  </si>
  <si>
    <t>ESCUELA PRESIDENTE PRIETO</t>
  </si>
  <si>
    <t>LICEO TALAGANTE</t>
  </si>
  <si>
    <t>LICEO POLITECNICO DE TALAGANTE</t>
  </si>
  <si>
    <t>LICEO REPUBLICA DE GRECIA</t>
  </si>
  <si>
    <t>ESCUELA ALBORADA DE TALAGANTE</t>
  </si>
  <si>
    <t>ESCUELA LUIS UNDURRAGA</t>
  </si>
  <si>
    <t>ESCUELA EL PINO VIEJO DE LONQUEN</t>
  </si>
  <si>
    <t>COLEGIO ALCANTARA DE TALAGANTE</t>
  </si>
  <si>
    <t>LICEO COMERCIAL TALAGANTE</t>
  </si>
  <si>
    <t>ESCUELA BAS. COLEGIO NACIONAL</t>
  </si>
  <si>
    <t>COLEGIO NINO JESUS</t>
  </si>
  <si>
    <t>INSTITUTO SUBTTE.LUIS CRUZ MARTINEZ</t>
  </si>
  <si>
    <t>ESCUELA BAS. BARTOLOME BLUMENTHAL</t>
  </si>
  <si>
    <t>ESCUELA TECNICA SANTA MARIA MICAELA</t>
  </si>
  <si>
    <t>INSTITUTO TALAGANTE</t>
  </si>
  <si>
    <t>ENGLISH COLLEGE</t>
  </si>
  <si>
    <t>COLEGIO TORREON</t>
  </si>
  <si>
    <t>COLEGIO PARTICULAR INTEGRAL ARTURO PRAT</t>
  </si>
  <si>
    <t>COLEGIO CARAMPANGUE</t>
  </si>
  <si>
    <t>CENTRO EDUCACIONAL ISLA DE MAIPO</t>
  </si>
  <si>
    <t>LICEO BICENTENARIO MARIO BERTERO CEVASCO</t>
  </si>
  <si>
    <t>ESCUELA BASICA EFRAIN MALDONADO TORRES</t>
  </si>
  <si>
    <t>ESC.BASICA SAN ANTONIO DE NALTAGUA</t>
  </si>
  <si>
    <t>CENTRO EDUC. PART. MARIA REINA INMACULADA</t>
  </si>
  <si>
    <t>LICEO POLIV. LUIS HUMBERTO ACOSTA GAY</t>
  </si>
  <si>
    <t>ESCUELA REPUBLICA DEL ECUADOR</t>
  </si>
  <si>
    <t>ESC. BASICA  JAVIERA CARRERA VERDUGO</t>
  </si>
  <si>
    <t>ESCUELA REPUBLICA DE HONDURAS</t>
  </si>
  <si>
    <t>ESCUELA CHINIGUE EL CRISTO</t>
  </si>
  <si>
    <t>ESCUELA EL REMANSO</t>
  </si>
  <si>
    <t>ESCUELA BAS. DIVINA PROVIDENCIA</t>
  </si>
  <si>
    <t>INSTITUTO SAN FRANCISCO</t>
  </si>
  <si>
    <t>ESCUELA BAS. COLEGIO EMELINA URRUTIA</t>
  </si>
  <si>
    <t>LICEO MUNICIPALIZADO PENAFLOR</t>
  </si>
  <si>
    <t>PENAFLOR</t>
  </si>
  <si>
    <t>ESCUELA TERESA DE CALCUTA</t>
  </si>
  <si>
    <t>ESCUELA EMILIA LASCAR</t>
  </si>
  <si>
    <t>LICEO BICENTENARIO DE EXCELENCIA PAUL HARRIS</t>
  </si>
  <si>
    <t>ESCUELA ROSALINA PESCIO VARGAS</t>
  </si>
  <si>
    <t>LICEO COMERCIAL REPUBLICA DE BRASIL</t>
  </si>
  <si>
    <t>ESCUELA REPUBLICA CHECA</t>
  </si>
  <si>
    <t>ESCUELA MAND EDUARDO FREI MONTALVA</t>
  </si>
  <si>
    <t>ESCUELA ESPECIAL NAZARETH</t>
  </si>
  <si>
    <t>ESCUELA SONIA PLAZA CASTRO</t>
  </si>
  <si>
    <t>COLEGIO ALBERTO HURTADO CRUCHAGA</t>
  </si>
  <si>
    <t>ESCUELA MALLOCO</t>
  </si>
  <si>
    <t>ESCUELA CRISTAL CHILE</t>
  </si>
  <si>
    <t>ESCUELA BASICA G-N°673 PELVIN SAN FRANCISCO DE ASIS</t>
  </si>
  <si>
    <t>ESCUELA DOLORES CATTIN FAUNDEZ</t>
  </si>
  <si>
    <t>ESCUELA BASICA ACADEMIA MALLOCO</t>
  </si>
  <si>
    <t>ESCUELA BASICA N 41 AUGUSTO D`HALMAR</t>
  </si>
  <si>
    <t>ESC.BASICA PART.BENJAMIN VERGARA</t>
  </si>
  <si>
    <t>ESCUELA BAS. PART. COLEGIO CLAUDIO GAY</t>
  </si>
  <si>
    <t>COL.PART.INMAC.CONC. DE NTRA.SRA. DE LOURDES</t>
  </si>
  <si>
    <t>COMPLEJO EDUC.PART. LUIS PASTEUR</t>
  </si>
  <si>
    <t>ESCUELA PARTICULAR EL REFUGIO</t>
  </si>
  <si>
    <t>COLEGIO TERRANOVA</t>
  </si>
  <si>
    <t>LICEO POLIV. HNOS. SOTOMAYOR BAEZA</t>
  </si>
  <si>
    <t>LICEO POLITECNICO MUNICIPAL MELIPILLA</t>
  </si>
  <si>
    <t>ESCUELA IGNACIO SERRANO MONTANER</t>
  </si>
  <si>
    <t>LICEO GABRIELA MISTRAL DE MELIPILLA</t>
  </si>
  <si>
    <t>COLEGIO HUILCO ALTO</t>
  </si>
  <si>
    <t>COLEGIO MONS. JAIME LARRAIN BUNSTER</t>
  </si>
  <si>
    <t>ESCUELA SAN JOSE DE LA VILLA</t>
  </si>
  <si>
    <t>ESCUELA GRAL. CAROL URZUA</t>
  </si>
  <si>
    <t>COLEGIO POMAIRE</t>
  </si>
  <si>
    <t>LICEO POLIV. EL BOLLENAR</t>
  </si>
  <si>
    <t>ESCUELA SANTA ROSA ESMERALDA</t>
  </si>
  <si>
    <t>ESCUELA PATRICIO LARRAIN GANDARILLAS</t>
  </si>
  <si>
    <t>ESCUELA PEDRO MARIN ALEMANY</t>
  </si>
  <si>
    <t>ESCUELA BASICA CARMEN BAJO</t>
  </si>
  <si>
    <t>ESCUELA RAMON NOGUERA PRIETO</t>
  </si>
  <si>
    <t>ESCUELA CHOLQUI</t>
  </si>
  <si>
    <t>ESCUELA PUANGUE</t>
  </si>
  <si>
    <t>ESCUELA LIDIA MATTE HURTADO</t>
  </si>
  <si>
    <t>ESCUELA JOSE CAMARENA ESCRIVA</t>
  </si>
  <si>
    <t>ESCUELA HUECHUN</t>
  </si>
  <si>
    <t>ESCUELA RAQUEL FERNANDEZ DE MORANDE</t>
  </si>
  <si>
    <t>ESCUELA PADRE ALBERTO HURTADO</t>
  </si>
  <si>
    <t>ESCUELA BASICA EL PABELLON</t>
  </si>
  <si>
    <t>ESC. BAS. NUESTRA SEÑORA Y MADRE DEL CARMEN</t>
  </si>
  <si>
    <t>COLEGIO POLITEC.NTRA.SRA.DE LA PRESENTAC</t>
  </si>
  <si>
    <t>COLEGIO PARTICULAR MELIPILLA</t>
  </si>
  <si>
    <t>COLEGIO POLIVALENTE SAN AGUSTIN</t>
  </si>
  <si>
    <t>CENTRO EDUCACIONAL MENESIANO</t>
  </si>
  <si>
    <t>COLEGIO MARAMBIO</t>
  </si>
  <si>
    <t>LICEO MUNICIPAL F-N°860</t>
  </si>
  <si>
    <t>MARIA PINTO</t>
  </si>
  <si>
    <t>ESCUELA BASICA F-N° 732 CHOROMBO ALTO</t>
  </si>
  <si>
    <t>ESCUELA BASICA F-N°738 LOS RULOS</t>
  </si>
  <si>
    <t>ESCUELA BASICA G-N°733 CHOROMBO BAJO</t>
  </si>
  <si>
    <t>ESCUELA BASICA G-N°734 LAS MERCEDES</t>
  </si>
  <si>
    <t>ESCUELA BASICA G-N°737 SANTA EMILIA</t>
  </si>
  <si>
    <t>ESCUELA BASICA VALLE DE PUANGUE</t>
  </si>
  <si>
    <t>ESCUELA SAN JOSE OBRERO DE CURACAVI</t>
  </si>
  <si>
    <t>LICEO BICENTENARIO PRESIDENTE BALMACEDA</t>
  </si>
  <si>
    <t>ESCUELA FERNANDO CARVAJAL PINTO</t>
  </si>
  <si>
    <t>ESCUELA ELIECER PEREZ VARGAS</t>
  </si>
  <si>
    <t>ESCUELA HERIBERTO ERLWEIN  S.</t>
  </si>
  <si>
    <t>COLEGIO INSTITUTO SAN LUIS DE CURACAVI</t>
  </si>
  <si>
    <t>ESCUELA BASICA N°403 NUESTRA SRA. DE LA GUARDIA</t>
  </si>
  <si>
    <t>LICEO MUNICIPAL DE SAN PEDRO</t>
  </si>
  <si>
    <t>ESCUELA BASICA G-N°126</t>
  </si>
  <si>
    <t>ESCUELA BASICA G-N°128 ATALICIO AGUILAR A.</t>
  </si>
  <si>
    <t>ESCUELA BASICA G-N°130</t>
  </si>
  <si>
    <t>ESCUELA BASICA G-N°131</t>
  </si>
  <si>
    <t>ESCUELA BASICA G-N°134 NIHUE</t>
  </si>
  <si>
    <t>ESCUELA ENRIQUE REYMOND ALDUNATE</t>
  </si>
  <si>
    <t>ESCUELA BASICA G-N°139</t>
  </si>
  <si>
    <t>ESCUELA BASICA G-N°140</t>
  </si>
  <si>
    <t>ESCUELA BASICA G-N°141</t>
  </si>
  <si>
    <t>ESCUELA BASICA G-N°498</t>
  </si>
  <si>
    <t>LICEO MUNICIPAL SARA TRONCOSO TRONCOSO</t>
  </si>
  <si>
    <t>ALHUE</t>
  </si>
  <si>
    <t>ESCUELA EL ASIENTO</t>
  </si>
  <si>
    <t>ESCUELA BARRANCAS DE PICHI</t>
  </si>
  <si>
    <t>ESCUELA HACIENDA ALHUE</t>
  </si>
  <si>
    <t>ESC. EDUCACION ESPECIAL LOS IBISCOS</t>
  </si>
  <si>
    <t>ESCUELA DE CHITITA</t>
  </si>
  <si>
    <t>CENTRO TRAT. INTEG. LOS TAMARUGOS</t>
  </si>
  <si>
    <t>NORTH AMERICAN COLLEGE</t>
  </si>
  <si>
    <t>ESCUELA EJERCITO DE SALVACION</t>
  </si>
  <si>
    <t>ESCUELA DE ILLAPATA</t>
  </si>
  <si>
    <t>JARDIN INFANTIL ACUARELA</t>
  </si>
  <si>
    <t>COLEGIO LIRIMA</t>
  </si>
  <si>
    <t>COLEGIO SAN MARTIN</t>
  </si>
  <si>
    <t>ESCUELA BASICA FUERTE BAQUEDANO</t>
  </si>
  <si>
    <t>COLEGIO FORD COLLEGE</t>
  </si>
  <si>
    <t>LICEO BICENTENARIO PABLO NERUDA</t>
  </si>
  <si>
    <t>ESCUELA VALLE DE PARCOHAYLLA</t>
  </si>
  <si>
    <t>CENTRO CAP.LAB. REINO DE BELGICA</t>
  </si>
  <si>
    <t>COLEGIO CARDENAL ANTONIO SAMORE</t>
  </si>
  <si>
    <t>ESCUELA CALETA CHANAVAYITA</t>
  </si>
  <si>
    <t>LICEO S.S JUAN PABLO SEGUNDO</t>
  </si>
  <si>
    <t>ESCUELA DIFERENCIAL SANTA CECILIA</t>
  </si>
  <si>
    <t>COLEGIO EVANGELICO EJERCITO DE SALVACION CATHERINE BOOTH</t>
  </si>
  <si>
    <t>LICEO ELEUTERIO RAMIREZ MOLINA</t>
  </si>
  <si>
    <t>LICEO MAYOR GRAL.(E) OSCAR BONILLA</t>
  </si>
  <si>
    <t>ANEXO LICEO NOCTURNO</t>
  </si>
  <si>
    <t>ESCUELA NUEVA LUZ ALEJANDRO MARTINETTI TAPIA</t>
  </si>
  <si>
    <t>ESCUELA DE PARVULOS SAINT PATRICK S SCH.</t>
  </si>
  <si>
    <t>ESC. PARVULOS PRESBITERIANA EL REDENTOR</t>
  </si>
  <si>
    <t>LICEO A.RENDIC I, ANEXO CENTRO PREVENCION FEM</t>
  </si>
  <si>
    <t>ESCUELA FRONTERIZA</t>
  </si>
  <si>
    <t>ESCUELA HORNITOS</t>
  </si>
  <si>
    <t>ESCUELA PROFESOR LUIS GARRIDO PÁVEZ</t>
  </si>
  <si>
    <t>ESCUELA ANDRÉS BELLO</t>
  </si>
  <si>
    <t>ESCUELA SARA CRUZ ALVAYAY</t>
  </si>
  <si>
    <t>ESCUELA CRISTIANA BÁSICA BETHEL</t>
  </si>
  <si>
    <t>ESCUELA BÁSICA ANGELINA SALAS OLIVARES</t>
  </si>
  <si>
    <t>LICEO JORGE ALESSANDRI RODRÍGUEZ</t>
  </si>
  <si>
    <t>COLEGIO AMBROSIO O HIGGINS</t>
  </si>
  <si>
    <t>ESCUELA JOSÉ JOAQUÍN VALLEJOS</t>
  </si>
  <si>
    <t>LICEO GENERAL RAMÓN FREIRE</t>
  </si>
  <si>
    <t>COLEGIO LOS CARRERA SPA</t>
  </si>
  <si>
    <t>LICEO BICENTENARIO DE EXCELENCIA COLEGIO PARTICULAR MIGUEL DE CERVANTES</t>
  </si>
  <si>
    <t>COLEGIO PART.SANTA TERESA DE JESUS</t>
  </si>
  <si>
    <t>LICEO JORGE IRIBARREN CHARLIN DE HURTADO</t>
  </si>
  <si>
    <t>LICEO ALBERTO GALLARDO LORCA</t>
  </si>
  <si>
    <t>BASICA COMUN DELIA ANDRADE DE TELLO</t>
  </si>
  <si>
    <t>COLEGIO NUEVO MUNDO</t>
  </si>
  <si>
    <t>JARDIN INFANTIL LAS ABEJITAS</t>
  </si>
  <si>
    <t>JARDIN INFANTIL EL SOLDADITO</t>
  </si>
  <si>
    <t>JARDIN INFANTIL CARRUSEL</t>
  </si>
  <si>
    <t>JARDIN INFANTIL DEL HOSPITAL DE COQUIMBO</t>
  </si>
  <si>
    <t>JARDIN INFANTIL TOÑITO</t>
  </si>
  <si>
    <t>COLEGIO PARTICULAR SAN GABRIEL</t>
  </si>
  <si>
    <t>COLEGIO SAN ALBERTO HURTADO CRUCHAGA</t>
  </si>
  <si>
    <t>JARDIN INFANTIL PILLIN</t>
  </si>
  <si>
    <t>LICEO FERNANDO BINVIGNAT MARIN</t>
  </si>
  <si>
    <t>ESCUELA DIEGO DE ALMEYDA</t>
  </si>
  <si>
    <t>COLEGIO PARTICULAR CALASANZ</t>
  </si>
  <si>
    <t>COLEGIO MANANTIAL</t>
  </si>
  <si>
    <t>ESCUELA LA PARRITA</t>
  </si>
  <si>
    <t>CENTRO DE DETENCION PREVENTIVA</t>
  </si>
  <si>
    <t>COLEGIO CHAMPAGNAT</t>
  </si>
  <si>
    <t>COLEGIO PARROQUIAL SAN NICOLAS</t>
  </si>
  <si>
    <t>CENTRO EDUCACIONAL CENINES</t>
  </si>
  <si>
    <t>ESC. DE PARVULOS LA PEQUEÑA POLITA</t>
  </si>
  <si>
    <t>JARDIN INFANTIL BURBUJAS</t>
  </si>
  <si>
    <t>ESCUELA PEDRO NOLASCO MOLINA</t>
  </si>
  <si>
    <t>CTRO.REC.ATENC.DIVERS.CRAD PAUL PERCY HARRIS</t>
  </si>
  <si>
    <t>COLEGIO LUIS CRUZ MARTINEZ</t>
  </si>
  <si>
    <t>BRITISH SCHOOL SAN ANTONIO</t>
  </si>
  <si>
    <t>COLEGIO PARTICULAR CLAUDIO GAY</t>
  </si>
  <si>
    <t>CENTRO EDUC.ESPECIAL ANN SULLIVAN</t>
  </si>
  <si>
    <t>ESCUELA MUNICIPAL LAS PUERTAS</t>
  </si>
  <si>
    <t>COLEGIO GALILEO GALILEI</t>
  </si>
  <si>
    <t>COLEGIO SAINT THOMAS</t>
  </si>
  <si>
    <t>COLEGIO LUIS GALDAMEZ</t>
  </si>
  <si>
    <t>JARDIN INFANTIL PILLIN HOSP  SALVADOR</t>
  </si>
  <si>
    <t>COLEGIO ITALIANO</t>
  </si>
  <si>
    <t>COLEGIO PARTICULAR BECARB</t>
  </si>
  <si>
    <t>COLEGIO DE ADULTOS PROFESOR MANUEL GUERRERO CEBALLOS</t>
  </si>
  <si>
    <t>ESCUELA DE ADULTOS</t>
  </si>
  <si>
    <t>ESCUELA JOSÉ DOMINGO SAAVEDRA</t>
  </si>
  <si>
    <t>COLEGIO ALEMAN DE SAN FELIPE</t>
  </si>
  <si>
    <t>ESCUELA DE PARVULOS LOS ALMENDROS</t>
  </si>
  <si>
    <t>ESCUELA SAN GABRIEL DE LA RIVERA</t>
  </si>
  <si>
    <t>COLEGIO EL COBRE DE LOS ANDES</t>
  </si>
  <si>
    <t>COLEGIO MUNDO INFANTIL</t>
  </si>
  <si>
    <t>COL.EDUC. ESPECIAL DR. ALBERT SCHWEITZER</t>
  </si>
  <si>
    <t>LICEO ELISA ESCOBEDO LA PAZ</t>
  </si>
  <si>
    <t>ESC. ADRIANA ARANGUIZ CERDA</t>
  </si>
  <si>
    <t>COLEGIO PARTICULAR SUBV.DON BOSCO</t>
  </si>
  <si>
    <t>ESCUELA MUNICIPAL DE COLHUE</t>
  </si>
  <si>
    <t>ESCUELA DIGNA CAMILO</t>
  </si>
  <si>
    <t>CENTRO PARVULARIO DE CHIMBARONGO</t>
  </si>
  <si>
    <t>COLEGIO ENA BELLEMANS MONTTI</t>
  </si>
  <si>
    <t>ESCUELA ANGEL MARIA</t>
  </si>
  <si>
    <t>ESCUELA CARDONAL PANILONCO</t>
  </si>
  <si>
    <t>LICEO HERIBERTO SOTO SOTO</t>
  </si>
  <si>
    <t>LICEO BERTA ZAMORANO LIZANA</t>
  </si>
  <si>
    <t>VILLA MARIA COLLEGE</t>
  </si>
  <si>
    <t>ESCUELA DIFERENCIAL SANTA ADRIANA</t>
  </si>
  <si>
    <t>ESCUELA DIFERENCIAL SAN CLEMENTE</t>
  </si>
  <si>
    <t>ESCUELA OSVALDO HIRIART CORVALAN</t>
  </si>
  <si>
    <t>ESCUELA HUAPI ALTO</t>
  </si>
  <si>
    <t>COLEGIO PARTICULAR NOBEL SCHOOL</t>
  </si>
  <si>
    <t>ESCUELA DIFERENCIAL ESPERANZA</t>
  </si>
  <si>
    <t>ESCUELA CARLOS TRUPP WANNER</t>
  </si>
  <si>
    <t>COLEGIO NUEVA HOLANDA</t>
  </si>
  <si>
    <t>INST. EDUC. DE ADULTOS JAVIERA CARRERA</t>
  </si>
  <si>
    <t>ESCUELA DE PARVULOS SAN CLEMENTE</t>
  </si>
  <si>
    <t>COLEGIO DE MARIA</t>
  </si>
  <si>
    <t>ESCUELA ESPECIAL BELLAVISTA</t>
  </si>
  <si>
    <t>ESCUELA BASICA LLOICURA</t>
  </si>
  <si>
    <t>COLEGIO ADVENTISTA</t>
  </si>
  <si>
    <t>ESCUELA MAULE</t>
  </si>
  <si>
    <t>ESCUELA SAN ERNESTO</t>
  </si>
  <si>
    <t>LICEO TRAPAQUEANTE</t>
  </si>
  <si>
    <t>ESCUELA ESPECIAL CONSTITUCION</t>
  </si>
  <si>
    <t>ESCUELA SAN LUIS</t>
  </si>
  <si>
    <t>ESCUELA FERNANDO BAQUEDANO</t>
  </si>
  <si>
    <t>ESCUELA BÁSICA Y TECNOLÓGICA DIFERENCIAL LAURA VICUÑA</t>
  </si>
  <si>
    <t>ESCUELA PARTICULAR SANTA PILAR</t>
  </si>
  <si>
    <t>ESCUELA MIGUEL DE CERVANTES</t>
  </si>
  <si>
    <t>THE AUKLAND SCHOOL</t>
  </si>
  <si>
    <t>ESCUELA ADULTOS LAS AMERICAS</t>
  </si>
  <si>
    <t>ESCUELA COLICO BAJO</t>
  </si>
  <si>
    <t>COLEGIO METODISTA LAGUNILLAS</t>
  </si>
  <si>
    <t>ESC.BASICA MANTO BLANCO DE TRES MARIAS</t>
  </si>
  <si>
    <t>ESCUELA CIFUENTES BAJO</t>
  </si>
  <si>
    <t>COLEGIO ALIWEN</t>
  </si>
  <si>
    <t>COLEGIO TERESIANO PADRE ENRIQUE</t>
  </si>
  <si>
    <t>ESCUELA DIFERENCIAL MARIA MONTESSORI</t>
  </si>
  <si>
    <t>ESCUELA COLONIA RAYEN-LAFQUEN</t>
  </si>
  <si>
    <t>COLEGIO LATINOAMERICANO</t>
  </si>
  <si>
    <t>ESCUELA PARTICULAR VILCUN</t>
  </si>
  <si>
    <t>ESCUELA PARTICULAR FOLILCO</t>
  </si>
  <si>
    <t>ESCUELA ARAUCARIAS</t>
  </si>
  <si>
    <t>COMPLEJO EDUCACIONAL PRINCIPE DE GALES</t>
  </si>
  <si>
    <t>COLEGIO RAKIDUAM</t>
  </si>
  <si>
    <t>ESCUELA BASICA SAN SEBASTIAN DE MAQUEHUE</t>
  </si>
  <si>
    <t>ESCUELA ESPECIAL AYELEN</t>
  </si>
  <si>
    <t>ESCUELAS BASICA RENICO GRANDE</t>
  </si>
  <si>
    <t>ESCUELA PARTICULAR HUALAPULLI</t>
  </si>
  <si>
    <t>LICEO POLITECNICO METODISTA LA GRANJA</t>
  </si>
  <si>
    <t>ESCUELA ESPECIAL LOS CANELOS</t>
  </si>
  <si>
    <t>ESCUELA ESPEC.RETARDO MENTAL AMMILLAN</t>
  </si>
  <si>
    <t>ESCUELA PARTICULAR LUIS ISRAEL</t>
  </si>
  <si>
    <t>ESCUELA RURAL DOMINGO FAUSTINO SARMIENTO</t>
  </si>
  <si>
    <t>ESCUELA PARTICULAR ALEPUE</t>
  </si>
  <si>
    <t>ESCUELA PARTICULAR MELIQUINA</t>
  </si>
  <si>
    <t>ESCUELA PARTICULAR TRIPAYANTE</t>
  </si>
  <si>
    <t>ESCUELA PARTICULAR MISIONAL PELCHUQUIN</t>
  </si>
  <si>
    <t>ESCUELA PARTICULAR NOLGUEHUE</t>
  </si>
  <si>
    <t>ESCUELA RURAL NALHUITAD</t>
  </si>
  <si>
    <t>ESCUELA DE ADULTOS DE RIO BUENO</t>
  </si>
  <si>
    <t>ESCUELA PARTICULAR N.290 LOS RADALES</t>
  </si>
  <si>
    <t>ESCUELA ESPECIAL TALLER LABORAL MATICES</t>
  </si>
  <si>
    <t>ESCUELA PARTICULAR N.300 YUSTE</t>
  </si>
  <si>
    <t>ESCUELA PARTICULAR LOS CIERVOS</t>
  </si>
  <si>
    <t>ESCUELA PARTICULAR FOLLECO ALTO</t>
  </si>
  <si>
    <t>INSTITUTO TECNICO PROFESIONAL LLIFEN</t>
  </si>
  <si>
    <t>ESCUELA RURAL MARIA ENRIQUETA CHIGUAY CAIPILLAN</t>
  </si>
  <si>
    <t>COLEGIO ANTILLANCA</t>
  </si>
  <si>
    <t>LICEO TECNICO PROFESIONAL JUAN PABLO II</t>
  </si>
  <si>
    <t>ESCUELA MUNICIPAL MELIMOYU</t>
  </si>
  <si>
    <t>ESCUELA BASICA RIBERA SUR</t>
  </si>
  <si>
    <t>ESCUELA PARTICULAR CANICU</t>
  </si>
  <si>
    <t>ESCUELA ESPECIAL DE LENGUAJE CAMPANELLA</t>
  </si>
  <si>
    <t>ESCUELA ANDRES ALCAZAR</t>
  </si>
  <si>
    <t>LICEO ADVENTISTA</t>
  </si>
  <si>
    <t>COLEGIO MIGUEL DE CERVANTES</t>
  </si>
  <si>
    <t>SOCIEDAD EDUCACIONAL  LA ARAUCANA</t>
  </si>
  <si>
    <t>ESCUELA PUERTA DE LA CORDILLERA</t>
  </si>
  <si>
    <t>COLEGIO LOS EDUCADORES</t>
  </si>
  <si>
    <t>LICEO PARTICULAR LOS ANDES</t>
  </si>
  <si>
    <t>COLEGIO PARTICULAR NIÑO JESÚS</t>
  </si>
  <si>
    <t>COLEGIO PARQUE CENTRAL</t>
  </si>
  <si>
    <t>COLEGIO ALERCE</t>
  </si>
  <si>
    <t>JARDIN INFANTIL EMANUEL</t>
  </si>
  <si>
    <t>ESCUELA LUIS MARTÍNEZ GONZÁLEZ</t>
  </si>
  <si>
    <t>ESCUELA PARTICULAR GASPAR CABRALES</t>
  </si>
  <si>
    <t>ESCUELA CHACUIVI</t>
  </si>
  <si>
    <t>COLEGIO PARTICULAR ALBERTO BLEST GANA</t>
  </si>
  <si>
    <t>COLEGIO MARÍA INMACULADA DE LOS ÁNGELES</t>
  </si>
  <si>
    <t>ESCUELA PARTICULAR JUAN PABLO SEGUNDO</t>
  </si>
  <si>
    <t>ESCUELA PARTICULAR BIOBÍO DE LOS ÁNGELES</t>
  </si>
  <si>
    <t>ESCUELA PART.TRAPA TRAPA BUTALELBUM</t>
  </si>
  <si>
    <t>COLEGIO SAN ANDRÉS</t>
  </si>
  <si>
    <t>COLEGIO BASICO LOS LOBOS</t>
  </si>
  <si>
    <t>ESCUELA CHILLAN VIEJO</t>
  </si>
  <si>
    <t>COLEGIO DIFERENCIAL SANTO DOMINGO</t>
  </si>
  <si>
    <t>ESCUELA PARTICULAR LOS CONFINES</t>
  </si>
  <si>
    <t>COLEGIO DE ADULTOS INSTITUTO LUISA CARDIJIN</t>
  </si>
  <si>
    <t>ESCUELA PARTICULAR SAN FELIPE NERI</t>
  </si>
  <si>
    <t>COLEGIO INSTITUTO ARTÍSTICO DE ESTUDIOS SECUNDARIOS DE LA UNIVERSIDAD DE CHILE</t>
  </si>
  <si>
    <t>ESCUELA ESPECIAL PART RAYITO DE LUZ</t>
  </si>
  <si>
    <t>COLEGIO THE MAYFLOWER SCHOOL</t>
  </si>
  <si>
    <t>ESCUELA BASICA N°1238 GIORDANO BRUNO</t>
  </si>
  <si>
    <t>ESCUELA ESPECIAL PARTICULAR LO HERMIDA</t>
  </si>
  <si>
    <t>ESCUELA BASICA PART.BROTHERS SCHOOL</t>
  </si>
  <si>
    <t>ESC ESPECIAL NUESTRA SENORA DE LOURDES</t>
  </si>
  <si>
    <t>LICEO PARTIC.ALBERTO MAGNO LA FLORIDA</t>
  </si>
  <si>
    <t>ESC BASICA PARTICULAR SAN VALENTIN</t>
  </si>
  <si>
    <t>ESCUELA ESPECIAL PARTICULAR VARESCA</t>
  </si>
  <si>
    <t>COLEGIO SAN CARLOS DE LA FLORIDA</t>
  </si>
  <si>
    <t>ESC PARTICULAR MANUEL VICUNA LARRAIN</t>
  </si>
  <si>
    <t>ESCUELA ESPECIAL PARTICULAR LAS ROSAS</t>
  </si>
  <si>
    <t>ESCUELA ESPECIAL NUEVA ALBORADA</t>
  </si>
  <si>
    <t>COLEGIO POLIVALENTE INGLES</t>
  </si>
  <si>
    <t>ESCUELA BASICA PARTICULAR ARMI</t>
  </si>
  <si>
    <t>ESC.PAR.MAURICE AND NATALY SCHOOL</t>
  </si>
  <si>
    <t>LICEO SANTA MARIA EUFRASIA</t>
  </si>
  <si>
    <t>COLEGIO TOMAS MORO</t>
  </si>
  <si>
    <t>ESCUELA PARTICULAR ALVAREZ DE TOLEDO</t>
  </si>
  <si>
    <t>COLEGIO PESTALOZZI</t>
  </si>
  <si>
    <t>COMPLEJO EDUC.PARTICULAR DE LAS ACACIAS</t>
  </si>
  <si>
    <t>ESCUELA ESPECIAL PARTICULAR SOR TERESA</t>
  </si>
  <si>
    <t>ESCUELA BASICA  1287 SAN MARCOS APOSTOL</t>
  </si>
  <si>
    <t>LICEO INDUSTRIAL BENJAMIN FRANKLIN</t>
  </si>
  <si>
    <t>ESCUELA PARTICULAR ROYAL SCHOOL</t>
  </si>
  <si>
    <t>ESCUELA SAINT MARY SCHOOL</t>
  </si>
  <si>
    <t>ESCUELA PART. STA. CLARISA DE COLINA</t>
  </si>
  <si>
    <t>MASTER COLLEGE</t>
  </si>
  <si>
    <t>ESCUELA PARTICULAR BELGICA</t>
  </si>
  <si>
    <t>ESCUELA BAS. PARTICULAR MILLARAY</t>
  </si>
  <si>
    <t>ESCUELA BASICA PARTICULAR BRASILIA</t>
  </si>
  <si>
    <t>ESCUELA DE PARVULOS TRIBILIN</t>
  </si>
  <si>
    <t>ESCUELA DE PARVULOS CONEJIN</t>
  </si>
  <si>
    <t>COLEGIO UNIVERSAL SAN FRANCISCO</t>
  </si>
  <si>
    <t>ESC.BAS. PART. COLEGIO HAYDN DE SAN JOAQUIN</t>
  </si>
  <si>
    <t>COLEGIO PEDRO DE VALDIVIA</t>
  </si>
  <si>
    <t>ESCUELA ESPECIAL ARNOLD GESELL</t>
  </si>
  <si>
    <t>LICEO MUNICIPAL POLIVALENTE MARIA PINTO</t>
  </si>
  <si>
    <t>ESCUELA BASICA EL CARMELO</t>
  </si>
  <si>
    <t>ESCUELA BAS. LOS CARRERA</t>
  </si>
  <si>
    <t>ESCUELA PARTICULAR N°333 EL ANGEL</t>
  </si>
  <si>
    <t>ESCUELA BASICA Nº128 SAN RAMON</t>
  </si>
  <si>
    <t>ESCUELA DE PARVULOS N° 242 LOS CHIQUITITOS</t>
  </si>
  <si>
    <t>FROILAN YAÑEZ DE LA BARRA</t>
  </si>
  <si>
    <t>COLEGIO INFOCAP</t>
  </si>
  <si>
    <t>ESCUELA BASICA PARTICULAR ROQUER</t>
  </si>
  <si>
    <t>ESCUELA ANTILLANCA</t>
  </si>
  <si>
    <t>CENTRO EDUC.PART.ORDEN DE SAN JORGE</t>
  </si>
  <si>
    <t>ESCUELA ESPECIAL JULIO BERNALDO QUIROS</t>
  </si>
  <si>
    <t>COLEGIO JACQUES COUSTEAU</t>
  </si>
  <si>
    <t>COLEGIO ABERSAN</t>
  </si>
  <si>
    <t>COLEGIO CRISOL</t>
  </si>
  <si>
    <t>COLEGIO MONTEVERDE</t>
  </si>
  <si>
    <t>ESCUELA BELEN O¦HIGGINS</t>
  </si>
  <si>
    <t>ESCUELA BASICA  N°1226 PEPITA</t>
  </si>
  <si>
    <t>ESCUELA DE PARVULOS N° 1300 ALVARO COVARRUBIAS A.</t>
  </si>
  <si>
    <t>COLEGIO  PEDRO DE VALDIVIA-AGUSTINAS</t>
  </si>
  <si>
    <t>CENTRO EDUCACIONAL SAN LORENZO</t>
  </si>
  <si>
    <t>COLEGIO PUCARA DE LOS ANDES</t>
  </si>
  <si>
    <t>COLEGIO CUMBRES</t>
  </si>
  <si>
    <t>COLEGIO SANTO DOMINGO_PADRES DOMINICOS</t>
  </si>
  <si>
    <t>SAINT CHRISTIAN COLLEGE</t>
  </si>
  <si>
    <t>COLEGIO MIGUEL ANGEL</t>
  </si>
  <si>
    <t>ESCUELA ESPECIAL PARTICULAR CECLA</t>
  </si>
  <si>
    <t>ESCUELA BASICA JUAN PABLO DUARTE</t>
  </si>
  <si>
    <t>LICEO POLIVALENTE BAHIA DARWIN</t>
  </si>
  <si>
    <t>ESCUELA JOSE IBAÑEZ</t>
  </si>
  <si>
    <t>ESCUELA BASICA PARTICULAR HUEÑECITO</t>
  </si>
  <si>
    <t>COLEGIO PARTICULAR EVANGÉLICO BETANIA</t>
  </si>
  <si>
    <t>ESCUELA PARTICULAR TOQUI CAUPOLICAN</t>
  </si>
  <si>
    <t>LICEO POLITECNICO CURANILAHUE</t>
  </si>
  <si>
    <t>LICEO AGRICOLA SAN CARLOS</t>
  </si>
  <si>
    <t>ESCUELA PARTICULAR AMERICO VESPUCIO</t>
  </si>
  <si>
    <t>ESCUELA DE LENGUAJE ANTU</t>
  </si>
  <si>
    <t>JARDIN INFANTIL TIRITA DE PAPEL</t>
  </si>
  <si>
    <t>ESCUELA DE PARVULOS Y ESC.ESP.LENG.DIVINO MAESTRO</t>
  </si>
  <si>
    <t>ESCUELA EL RODEO</t>
  </si>
  <si>
    <t>ESCUELA BASICA ENRIQUE ZANARTU PRIETO</t>
  </si>
  <si>
    <t>ESCUELA BASICA CHACAYAL SUR</t>
  </si>
  <si>
    <t>COLEGIO BASICO SAN VICENTE</t>
  </si>
  <si>
    <t>THE WESSEX SCHOOL</t>
  </si>
  <si>
    <t>COLEGIO ITAHUE DE CHIGUAYANTE</t>
  </si>
  <si>
    <t>COLEGIO BICENTENARIO DE EXCELENCIA EL ÁRBOL DE LA VIDA</t>
  </si>
  <si>
    <t>COLEGIO SAN DIEGO DE ALCALÁ</t>
  </si>
  <si>
    <t>COLEGIO CHOLGUAN</t>
  </si>
  <si>
    <t>LICEO INDUSTRIAL METODISTA DE CORONEL</t>
  </si>
  <si>
    <t>JARDIN INFANTIL BARQUITO DE PAPEL</t>
  </si>
  <si>
    <t>COLEGIO PINARES</t>
  </si>
  <si>
    <t>LICEO POLIVALENTE HERMANAS MAESTRAS DE LA SANTA CRUZ</t>
  </si>
  <si>
    <t>CENTRO EDUCACIÓN ADULTOS MANANTIAL DE AGUA VIVA</t>
  </si>
  <si>
    <t>COLEGIO LORENZO MONDANELLI</t>
  </si>
  <si>
    <t>COLEGIO POLIVALENTE DARIO SALAS</t>
  </si>
  <si>
    <t>ESCUELA ESPECIAL DE LA SOLIDARIDAD</t>
  </si>
  <si>
    <t>CENTRO DE CAPACITACION LABORAL APANDI</t>
  </si>
  <si>
    <t>COLEGIO TÉCNICO PROFESIONAL AMANCAY</t>
  </si>
  <si>
    <t>ESCUELA BASICA LOS LIBERTADORES</t>
  </si>
  <si>
    <t>COLEGIO AGRÍCOLA LOS MAYOS</t>
  </si>
  <si>
    <t>LICEO MAURICIO HOCHSCHILD</t>
  </si>
  <si>
    <t>THE THOMAS JEFFERSON SCHOOL</t>
  </si>
  <si>
    <t>ESCUELA BASICA EL PIURE</t>
  </si>
  <si>
    <t>ESCUELA PARTICULAR SAN GUILLERMO</t>
  </si>
  <si>
    <t>COLEGIO SAN MIGUEL DE LOS ANDES</t>
  </si>
  <si>
    <t>HERNAN MERINO CORREA</t>
  </si>
  <si>
    <t>COLEGIO LO ERRAZURIZ</t>
  </si>
  <si>
    <t>COLEGIO CRISTIANO EMMANUEL</t>
  </si>
  <si>
    <t>COLEGIO COYANCURA</t>
  </si>
  <si>
    <t>COLEGIO BRITISH ROYAL SCHOOL</t>
  </si>
  <si>
    <t>ESCUELA ESPECIAL ANADIME</t>
  </si>
  <si>
    <t>COLEGIO SAN ESTEBAN DIÁCONO</t>
  </si>
  <si>
    <t>ESC BAS PART COLEGIO CHILLAN</t>
  </si>
  <si>
    <t>ESCUELA ESPECIAL N°1327 ANAKENA</t>
  </si>
  <si>
    <t>ESC. DE PARVULOS ALBERTO WIDMER N_ 2</t>
  </si>
  <si>
    <t>ESCUELA ESPECIAL DE EDUCACION</t>
  </si>
  <si>
    <t>ESCUELA BASICA Nº1343 `CEDEL INTEGRACION`</t>
  </si>
  <si>
    <t>ESCUELA PARTIC.DE PARVULOS MI PRINCESITA</t>
  </si>
  <si>
    <t>COLEGIO POLIV. PDTE. JOSE MANUEL BALMACEDA</t>
  </si>
  <si>
    <t>ESCUELA BASICA LO VELASQUEZ</t>
  </si>
  <si>
    <t>CENTRO EDUCACIONAL FEDERICO GARCIA LORCA</t>
  </si>
  <si>
    <t>COMPLEJO EDUCACIONAL J. MIGUEL CARRERA</t>
  </si>
  <si>
    <t>ESCUELA CENTRO BIBLICO LA FORESTA</t>
  </si>
  <si>
    <t>ESCUELA DIFERENCIAL INTEGRACION</t>
  </si>
  <si>
    <t>ESCUELA MARIA DE LA PAZ</t>
  </si>
  <si>
    <t>ESCUELA EDUCADORA GABRIELA MISTRAL</t>
  </si>
  <si>
    <t>ESCUELA BÁSICA Y ESPECIAL N°352 LAUTRARU</t>
  </si>
  <si>
    <t>ESCUELA MARIA TERESA SCHOOL NUM 2</t>
  </si>
  <si>
    <t>COLEGIO FRANCISCO ENCINA</t>
  </si>
  <si>
    <t>ESCUELA ESPECIAL PART SANTIAGO SUR</t>
  </si>
  <si>
    <t>ESCUELA ESPECIAL PARTICULAR GALVARINO</t>
  </si>
  <si>
    <t>CENTRO DE EDUCACIÓN INTEGRADA DE ADULTOS VALPARAÍSO</t>
  </si>
  <si>
    <t>ESCUELA ESPECIAL DE DESARROLLO</t>
  </si>
  <si>
    <t>ESCUELA BASICA HUMBERTO VILCHEZ ALZAMORA</t>
  </si>
  <si>
    <t>ESCUELA PARTICULAR MARIANO LATORRE</t>
  </si>
  <si>
    <t>ESCUELA PARTICULAR N.303 LUIS CRUZ MARTINEZ</t>
  </si>
  <si>
    <t>COLEGIO SAINT THOMAS COLLEGE</t>
  </si>
  <si>
    <t>COLEGIO BICENTENARIO HELVECIA</t>
  </si>
  <si>
    <t>ESCUELA CERRO ALEGRE</t>
  </si>
  <si>
    <t>ESCUELA PARTICULAR N.308 EL MIRADOR</t>
  </si>
  <si>
    <t>INSTITUTO DEL MAR BICENTENARIO CAPITAN WILLIAMS</t>
  </si>
  <si>
    <t>ESCUELA PARTICULAR N.310 RELDEHUE</t>
  </si>
  <si>
    <t>CENTRO POLITECNICO PARTICULAR DE NUNOA</t>
  </si>
  <si>
    <t>ESCUELA ESPECIAL PARTICULAR REINA MARIA</t>
  </si>
  <si>
    <t>COLEGIO BICENTENARIO SAN ESTEBAN MARTIR</t>
  </si>
  <si>
    <t>ESCUELA BASICA N°1355 IRARRAZAVAL</t>
  </si>
  <si>
    <t>ESC.PART.COLEGIO LOS HALCONES</t>
  </si>
  <si>
    <t>COLEGIO CORAZON DE JESUS</t>
  </si>
  <si>
    <t>COLEGIO PUDAHUEL</t>
  </si>
  <si>
    <t>ESCUELA Nº 1365 R.P. GUSTAVO LE PAIGE</t>
  </si>
  <si>
    <t>COLEGIO EL SEMBRADOR</t>
  </si>
  <si>
    <t>ESCUELA ESPECIAL PONTIFICE JUAN PABLO II</t>
  </si>
  <si>
    <t>COLEGIO BATALLA DE LA CONCEPCION</t>
  </si>
  <si>
    <t>COLEGIO EMMANUEL MOUNIER</t>
  </si>
  <si>
    <t>COLEGIO SAN FRANCISCO DE ASIS DE BELEN</t>
  </si>
  <si>
    <t>COLEGIO THE SOUTHERN CROSS SCHOOL</t>
  </si>
  <si>
    <t>COLEGIO CIUDADELA MONTESSORI DE LAS CONDES</t>
  </si>
  <si>
    <t>COLEGIO MAYA SCHOOL</t>
  </si>
  <si>
    <t>COLEGIO INSTITUTO SAN CARLOS</t>
  </si>
  <si>
    <t>ESC.MUNIC.DE PARVULOS HERNAN DEL SOL</t>
  </si>
  <si>
    <t>INSTITUTO CIEC</t>
  </si>
  <si>
    <t>COLEGIO SAN IGNACIO DE LA SSALLE</t>
  </si>
  <si>
    <t>ESCUELA BASICA ANEXO PICHILEMU</t>
  </si>
  <si>
    <t>COLEGIO ESPAÑOL DE VIÑA DEL MAR</t>
  </si>
  <si>
    <t>COLEGIO SAINT JULIAN COLLEGE</t>
  </si>
  <si>
    <t>COLEGIO ALEXANDER FLEMING</t>
  </si>
  <si>
    <t>COLEGIO PIRAMIDE</t>
  </si>
  <si>
    <t>ESCUELA ESPECIAL DE LENGUAJE SAN ROQUE</t>
  </si>
  <si>
    <t>CTRO ESTUDIOS CAPACITACION PARA SORDOS</t>
  </si>
  <si>
    <t>COLEGIO REBECA FERNANDEZ</t>
  </si>
  <si>
    <t>ESCUELA ATENAS</t>
  </si>
  <si>
    <t>CENTRO EDUCACIONAL CRISOL</t>
  </si>
  <si>
    <t>ALIANZA ALEMANA EL BELLOTO</t>
  </si>
  <si>
    <t>COLEGIO CRISTIANO EBEN-EZER ANEXO</t>
  </si>
  <si>
    <t>LICEO POLITECNICO DE CON CON</t>
  </si>
  <si>
    <t>LICEO BICENTENARIO TECNICO PROFESIONAL DE MINERIA</t>
  </si>
  <si>
    <t>ESCUELA ESPECIAL ARCO IRIS</t>
  </si>
  <si>
    <t>LICEO BICENTENARIO DE EXCELENCIA POLITÉCNICO SANTA CRUZ</t>
  </si>
  <si>
    <t>COLEGIO  ANDINO</t>
  </si>
  <si>
    <t>COLEGIO LITTLE COLLEGE</t>
  </si>
  <si>
    <t>COLEGIO PADRE LUIS GALLARDO</t>
  </si>
  <si>
    <t>LICEO PDTE. ANIBAL PINTO GARMENDIA.</t>
  </si>
  <si>
    <t>JARDIN INFANTIL PAPELUCHO</t>
  </si>
  <si>
    <t>JARDIN INFANTIL NOCTILUCAS</t>
  </si>
  <si>
    <t>JARDIN INFANTIL SAN NICOLAS</t>
  </si>
  <si>
    <t>COLEGIO NUSTA KORI</t>
  </si>
  <si>
    <t>COLEGIO DIOCESANO OBISPO LABBE</t>
  </si>
  <si>
    <t>JARDIN INFANTIL CAPERUZO</t>
  </si>
  <si>
    <t>JARDIN INFANTIL EMMANUELITO</t>
  </si>
  <si>
    <t>LICEO COLEGIO METODISTA ROBERT JOHNSON</t>
  </si>
  <si>
    <t>ALTO HOSPICIO</t>
  </si>
  <si>
    <t>ESCUELA CRISOLVI</t>
  </si>
  <si>
    <t>JARDIN INFANTIL CASCANUECES</t>
  </si>
  <si>
    <t>ESCUELA CHIPANA</t>
  </si>
  <si>
    <t>COLEGIO SAN JUAN DE LA BLACHERE</t>
  </si>
  <si>
    <t>ESCUELA CALETA SAN MARCOS</t>
  </si>
  <si>
    <t>JARDIN INFANTIL EL LLAMITO</t>
  </si>
  <si>
    <t>COLEGIO SAUCACHE</t>
  </si>
  <si>
    <t>C.T. C.Y LENGUAJE HISPANO AMERICANO</t>
  </si>
  <si>
    <t>OASIS EN EL DESIERTO</t>
  </si>
  <si>
    <t>LIC.PADRE ALBERTO HURTADO CRUCHAGA</t>
  </si>
  <si>
    <t>ESCUELA HUAVIÑA</t>
  </si>
  <si>
    <t>J. I. ANATIRI</t>
  </si>
  <si>
    <t>ESCUELA DE SOGA</t>
  </si>
  <si>
    <t>JARDIN INFANTIL AYMARA AYRAMPITO</t>
  </si>
  <si>
    <t>JARDIN INFANTIL PECECITO DORADO</t>
  </si>
  <si>
    <t>C.TRAST. DE LA COMUNIC. AMANECER</t>
  </si>
  <si>
    <t>ESCUELA LAONZANA</t>
  </si>
  <si>
    <t>COLEGIO METODISTA WILLIAM TAYLOR</t>
  </si>
  <si>
    <t>COLEGIO SAN ANTONIO DE MATILLA</t>
  </si>
  <si>
    <t>JARDIN INFANTIL MANDALA GARDEN</t>
  </si>
  <si>
    <t>JARDIN INFANTIL BETHEL DE ARICA</t>
  </si>
  <si>
    <t>COLEGIO ALTA CORDILLERA</t>
  </si>
  <si>
    <t>ESCUELA LATINOAMERICANA</t>
  </si>
  <si>
    <t>JARDIN INFANTIL ECOSEMILLITA</t>
  </si>
  <si>
    <t>J.  I.  MI RINCON</t>
  </si>
  <si>
    <t>COLEGIO ARICA COLLEGE</t>
  </si>
  <si>
    <t>COLEGIO REINA DEL DESIERTO</t>
  </si>
  <si>
    <t>COLEGIO HISPANO ITALIANA</t>
  </si>
  <si>
    <t>LICEO SAMCA ARUMANTI</t>
  </si>
  <si>
    <t>J.I.SAINT MARGARET ROSE GARDEN</t>
  </si>
  <si>
    <t>COLEGIO ANTAMARA</t>
  </si>
  <si>
    <t>JARDIN INFANTIL ANAKENA</t>
  </si>
  <si>
    <t>ESC. BASICA Y PARV. KRONOS SCHOOL</t>
  </si>
  <si>
    <t>LICEO LOS CONDORES</t>
  </si>
  <si>
    <t>ESCUELA BASICA CORONA SCHOOL</t>
  </si>
  <si>
    <t>ACADEMIA HOSPICIO</t>
  </si>
  <si>
    <t>JARDIN INFANTIL LOS TATITAS</t>
  </si>
  <si>
    <t>JARDIN INFANTIL MIS PRIMEROS PASOS</t>
  </si>
  <si>
    <t>ESCUELA DE LENGUAJE INTI-PAXI</t>
  </si>
  <si>
    <t>LICEO INSTITUTO COMERCIAL DE ARICA</t>
  </si>
  <si>
    <t>JARDIN INFANTIL TALPIOT</t>
  </si>
  <si>
    <t>ESCUELA ESTRELLA DEL SUR</t>
  </si>
  <si>
    <t>JARDIN INFANTIL HAPPY DAY</t>
  </si>
  <si>
    <t>JARDIN INFANTIL D`STEPHANO</t>
  </si>
  <si>
    <t>JARDIN INFANTIL PEQUENO ARRAU</t>
  </si>
  <si>
    <t>ESCUELA SAN ANDRES DE PICA</t>
  </si>
  <si>
    <t>COLEGIO SIMON BOLIVAR</t>
  </si>
  <si>
    <t>COLEGIO SAN LORENZO DE TARAPACA</t>
  </si>
  <si>
    <t>ACADEMIA IQUIQUE</t>
  </si>
  <si>
    <t>COLEGIO NIMARA</t>
  </si>
  <si>
    <t>COSTA COLLEGE</t>
  </si>
  <si>
    <t>JARDIN INFANTIL HAPPY GARDEN</t>
  </si>
  <si>
    <t>LICEO SUPERIOR DIEGO PORTALES</t>
  </si>
  <si>
    <t>COLEGIO SANTO DOMINGO SAVIO</t>
  </si>
  <si>
    <t>COLEGIO SAN PEDRO</t>
  </si>
  <si>
    <t>EAGLES COLLEGE</t>
  </si>
  <si>
    <t>LICEO AGR. TEC. PROF. PADRE FRANCISCO NAPOLITANO</t>
  </si>
  <si>
    <t>COLEGIO DEL ALBA</t>
  </si>
  <si>
    <t>ESC. ESP. DE LENGUAJE MONSERRAT</t>
  </si>
  <si>
    <t>J. I. PUKARA</t>
  </si>
  <si>
    <t>ESCUELA SAN SANTIAGO DE MACAYA</t>
  </si>
  <si>
    <t>COLEGIO HUMBERSTONE</t>
  </si>
  <si>
    <t>ESCUELA SOTOCA</t>
  </si>
  <si>
    <t>COLEGIO HISPANO BRITANICO IQUIQUE</t>
  </si>
  <si>
    <t>ESC.ESP.DE TRANS. DE LA COM. ARUSINA</t>
  </si>
  <si>
    <t>COLEGIO SALESIANO DE IQUIQUE</t>
  </si>
  <si>
    <t>J. I.  MY FRIEND</t>
  </si>
  <si>
    <t>ESC. ESP. DE LENGUAJE MILLARAY</t>
  </si>
  <si>
    <t>JARDIN INFANTIL CARITAS CONTENTAS</t>
  </si>
  <si>
    <t>ESC.TRANS.DE LA COMUN. IKI ARU</t>
  </si>
  <si>
    <t>ESC.TRAST.DE LA COM.FLOR DE LIRIO</t>
  </si>
  <si>
    <t>COLEGIO BULNES</t>
  </si>
  <si>
    <t>ESC.ESP. DE TRASTORNO DE LA COMUN ISLUGA</t>
  </si>
  <si>
    <t>LICEO ACADEMIA NACIONAL</t>
  </si>
  <si>
    <t>COLEGIO GOLDEN NORTH</t>
  </si>
  <si>
    <t>COLEGIO JESUS DE NAZARETH</t>
  </si>
  <si>
    <t>COLEGIO MACAYA</t>
  </si>
  <si>
    <t>COLEGIO MOSAICOS</t>
  </si>
  <si>
    <t>LICEO TECNICO PROF. DE ADULTOS PUKARA</t>
  </si>
  <si>
    <t>ESC. ESPECIAL DE TRASTORNOS AUDIMED IQUIQUE</t>
  </si>
  <si>
    <t>ESC ESP DE LENGUAJE STA CAROLINA DE MATILLA</t>
  </si>
  <si>
    <t>ESC. ESP. DE LENGUAJE KHANA ARU</t>
  </si>
  <si>
    <t>ESC. ESP. TRANST. COM. SANTA LAURA</t>
  </si>
  <si>
    <t>J. I. LITTLE SUN</t>
  </si>
  <si>
    <t>JARDIN INFANTIL AMANECER</t>
  </si>
  <si>
    <t>JARDIN INFANTIL DON OSITO</t>
  </si>
  <si>
    <t>ESCUELA ESPECIAL JACARANDA</t>
  </si>
  <si>
    <t>ACADEMIA NERUDIANA</t>
  </si>
  <si>
    <t>COLEGIO HUANTAJAYA</t>
  </si>
  <si>
    <t>LICEO ACADEMIA SINAI</t>
  </si>
  <si>
    <t>COLEGIO CHILE NORTE</t>
  </si>
  <si>
    <t>LICEO BICENTENARIO COLEGIO CARDENAL RAUL SILVA HENRIQUEZ</t>
  </si>
  <si>
    <t>ESC.PARV.DE LENGUAJE DIVINO NINO JESUS</t>
  </si>
  <si>
    <t>COLEGIO MARAN-ATHA</t>
  </si>
  <si>
    <t>COLEGIO BICENTENARIO MIRAMAR DE EXCELENCIA</t>
  </si>
  <si>
    <t>JARDIN INFANTIL AMTIRI</t>
  </si>
  <si>
    <t>COLEGIO ADOLFO BEYZAGA OVANDO</t>
  </si>
  <si>
    <t>JARDIN INFANTIL CASTILLLO DEL SABER</t>
  </si>
  <si>
    <t>JARDIN INFANTIL GIRASOLES</t>
  </si>
  <si>
    <t>J.  I. AGU</t>
  </si>
  <si>
    <t>ESCUELA ESPECIAL PADRE PIO</t>
  </si>
  <si>
    <t>COLEGIO MONTE CARMELO</t>
  </si>
  <si>
    <t>ESCUELA ESPECIAL DE LENG. PIECECITOS DE NIÑO</t>
  </si>
  <si>
    <t>COLEGIO ALTURAS</t>
  </si>
  <si>
    <t>ESCUELA ESP DE LENGUAJE PARINA</t>
  </si>
  <si>
    <t>LICEO TEC. PROF. DE ADULTOS CORESOL</t>
  </si>
  <si>
    <t>ESCUELA ESPECIAL DE LENGUAJE LOS ANDES</t>
  </si>
  <si>
    <t>ESC ESP DE LENGUAJE COLINA CAMPESTRE</t>
  </si>
  <si>
    <t>JARDIN INFANTIL LA GRANJITA</t>
  </si>
  <si>
    <t>ESC ESP DE LENGUAJE ESPISANT</t>
  </si>
  <si>
    <t>ACADEMIA POZO ALMONTE</t>
  </si>
  <si>
    <t>ESC.ESP. DE LENGUAJE SANTA LUCIA</t>
  </si>
  <si>
    <t>ESC ESP DE LENGUAJE OASIS DEL SABER</t>
  </si>
  <si>
    <t>COLEGIO LATIONOAMERICANO LAS PARINAS</t>
  </si>
  <si>
    <t>ESCUELA ESPECIAL DE LENGUAJE INTI - JALLU</t>
  </si>
  <si>
    <t>ESCUELA ESPECIAL DE LENGUAJE VILENKA</t>
  </si>
  <si>
    <t>COLEGIO RUPANIC SCHOOL</t>
  </si>
  <si>
    <t>ESCUELA ESP. DE LENG MANANTIAL DEL SABER</t>
  </si>
  <si>
    <t>COLEGIO MARISTA HERMANO FERNANDO</t>
  </si>
  <si>
    <t>LICEO DE ADULTOS JUNIOR COLLEGE</t>
  </si>
  <si>
    <t>ESCUELA DE LENGUAJE KERIMA LTDA.</t>
  </si>
  <si>
    <t>ESC ESP DE LENGUAJE MI RAYITO DE SOLAZ</t>
  </si>
  <si>
    <t>JARDIN INFANTIL DAELY</t>
  </si>
  <si>
    <t>JARDIN INFANTIL SAMCA ARUMANTI DE IQUIQUE</t>
  </si>
  <si>
    <t>LICEO C.E.I.A. JOSE ALEJANDRO SORIA VARAS</t>
  </si>
  <si>
    <t>LICEO CAMIÑA</t>
  </si>
  <si>
    <t>ESCUELA BASICA FRANCISCO FORGIONE</t>
  </si>
  <si>
    <t>IQRA ARABIAN BRITISH SCHOOL</t>
  </si>
  <si>
    <t>ESCUELA ESPECIAL DE LENGUAJE QUILLECO</t>
  </si>
  <si>
    <t>ESCUELA ESPECIAL DIVERSIA</t>
  </si>
  <si>
    <t>COLEGIO DE ADULTOS MANQUEHUE DE TIL TIL</t>
  </si>
  <si>
    <t>COLEGIO INGLÉS THE SOWER SCHOOL</t>
  </si>
  <si>
    <t>ESCUELA ESPECIAL GEORGES POMPIDOU</t>
  </si>
  <si>
    <t>COLEGIO EXPERIMENTAL ARTISTICO ALBORES</t>
  </si>
  <si>
    <t>ESCUELA ESPECIAL DE LENGUAJE DIALECTA ALERCE</t>
  </si>
  <si>
    <t>ESCUELA ESPECIAL DE LENGUAJE PEQUEÑAS CUMBRES</t>
  </si>
  <si>
    <t>INSTITUTO  DOMINGO  EYZAGUIRRE</t>
  </si>
  <si>
    <t>ESCUELA DE LENGUAJE MI MUNDO DE LETRAS</t>
  </si>
  <si>
    <t>ESCUELAS  DEL  CARIÑO ALBORADA</t>
  </si>
  <si>
    <t>COLEGIO ALTOS DEL CERRO GRANDE</t>
  </si>
  <si>
    <t>COLEGIO EDUCACION ESPECIAL ZAYED</t>
  </si>
  <si>
    <t>AMAZING GRACE ENGLISH SCHOOL</t>
  </si>
  <si>
    <t>COLEGIO BAUTISTA LOIS HART</t>
  </si>
  <si>
    <t>FUND.EDUC.COL.FEMENINO MADRE DEL ROSARIO</t>
  </si>
  <si>
    <t>ESCUELA DE PARVULOS CARINOSITOS 1</t>
  </si>
  <si>
    <t>ESCUELA KAMAC MAYU</t>
  </si>
  <si>
    <t>ESCUELA DE PARVULOS QUILLA ANTAY</t>
  </si>
  <si>
    <t>ESCUELA DE PARVULOS RENATITO</t>
  </si>
  <si>
    <t>JARDIN INFANTIL PEKIN</t>
  </si>
  <si>
    <t>ESCUELA DE PARVULOS MI HIJO</t>
  </si>
  <si>
    <t>COLEGIO CALAMA</t>
  </si>
  <si>
    <t>COL  SUNFLOWER SCHOOL</t>
  </si>
  <si>
    <t>ESCUELA ARTURO PRAT CHACON ANEXO</t>
  </si>
  <si>
    <t>COL  LEONARDO DA VINCI</t>
  </si>
  <si>
    <t>LICEO DE ESTUDIOS CONTABLES Y ADMINISTR.</t>
  </si>
  <si>
    <t>ESCUELA DE PARVULOS TIERNO AMANECER</t>
  </si>
  <si>
    <t>COL  SAN IGNACIO</t>
  </si>
  <si>
    <t>C EST SUP  ESANE DEL NORTE</t>
  </si>
  <si>
    <t>LICEO BICENTENARIO COLEGIO RÍO LOA</t>
  </si>
  <si>
    <t>COLEGIO PARTICULAR BET- EL</t>
  </si>
  <si>
    <t>COLEGIO ECOLOGICO MONTESSORI</t>
  </si>
  <si>
    <t>ESCUELA JUAN PABLO II</t>
  </si>
  <si>
    <t>LICEO BICENTENARIO AGROPECUARIO LIKAN ANTAI</t>
  </si>
  <si>
    <t>COLEGIO CHAÑARES</t>
  </si>
  <si>
    <t>ESC  PARV  LOS 7 ENANITOS DEL BOSQUE</t>
  </si>
  <si>
    <t>COLEGIO PADRE ALBERTO HURTADO</t>
  </si>
  <si>
    <t>COLEGIO PARTICULAR SAN NICOLAS</t>
  </si>
  <si>
    <t>LICEO COMERCIAL COMPUTACIONAL STA SARA</t>
  </si>
  <si>
    <t>ESCUELA DE PARVULOS KING LIONS SCHOOL</t>
  </si>
  <si>
    <t>ESCUELA LAPICITO DE COLOR</t>
  </si>
  <si>
    <t>ESC  PARV  MY CASTLE GARDEN</t>
  </si>
  <si>
    <t>COLEGIO UNIVERSITARIO ANTONIO RENDIC</t>
  </si>
  <si>
    <t>ESC.DE PARVULOS LA CASITA DE CHOCOLATE</t>
  </si>
  <si>
    <t>COL  LICANCABUR</t>
  </si>
  <si>
    <t>COLEGIO EBEN EZER</t>
  </si>
  <si>
    <t>ESCUELA DE PARVULOS GATO CON BOTAS</t>
  </si>
  <si>
    <t>C.E.I.A. ANTONIO RENDIC.</t>
  </si>
  <si>
    <t>ESCUELA MARÍA ANGÉLICA ELIZONDO BRICEÑO</t>
  </si>
  <si>
    <t>ESC  PARV  CARINOSITOS 2</t>
  </si>
  <si>
    <t>LOESS SCHOOL</t>
  </si>
  <si>
    <t>ESC  PARV  CORAZONCITO</t>
  </si>
  <si>
    <t>COLEGIO MI HIJO N_2</t>
  </si>
  <si>
    <t>ESCUELA DE PARVULOS INTI PANNI</t>
  </si>
  <si>
    <t>COL. INTERNACIONAL ANTOFAGASTA LTDA.</t>
  </si>
  <si>
    <t>ESCUELA DE PARVULOS MI MUNDO MAGICO</t>
  </si>
  <si>
    <t>ACUARELINES</t>
  </si>
  <si>
    <t>ESC.ESPEC.DE LENGUAJE CAMINO DE AMOR</t>
  </si>
  <si>
    <t>EL PRINCIPITO FELIZ</t>
  </si>
  <si>
    <t>MIS MAGICAS PALABRAS</t>
  </si>
  <si>
    <t>NEW HEAVEN HIGH SCHOOL</t>
  </si>
  <si>
    <t>ESC. PARV. MINNIE`S KIDS</t>
  </si>
  <si>
    <t>ESCUELA DE PARVULOS SAN LUCIANO</t>
  </si>
  <si>
    <t>ESCUELA ESPECIAL DE LENGUAJE NAZARETH</t>
  </si>
  <si>
    <t>SAN NICOLITO</t>
  </si>
  <si>
    <t>ESCUELA ALONDRA ROJAS BARRIOS</t>
  </si>
  <si>
    <t>COLEGIO TECNICO INDUSTRIAL DON BOSCO</t>
  </si>
  <si>
    <t>REVERENDO PADRE PATRICIO CARIOLA</t>
  </si>
  <si>
    <t>ESCUELA ECOLOGICA PADRE ALBERTO HURTADO</t>
  </si>
  <si>
    <t>ESC. PARV. GREEN GARDEN</t>
  </si>
  <si>
    <t>ESCUELA DE PARVULOS NINO DE BELEN</t>
  </si>
  <si>
    <t>ESC. PARV. SNOOPY 2</t>
  </si>
  <si>
    <t>ESCUELA EDUCACION ESPECIAL RAICES</t>
  </si>
  <si>
    <t>J Y N SCHOOL</t>
  </si>
  <si>
    <t>ESCUELA ESPECIAL DE LENGUAJE LOS PANDITAS</t>
  </si>
  <si>
    <t>ESC. PARV. ANSCO</t>
  </si>
  <si>
    <t>THE GIANT SCHOOL ANTOFAGASTA</t>
  </si>
  <si>
    <t>ESCUELA ESPECIAL DE LENGUAJE MIS MAGICAS PALA</t>
  </si>
  <si>
    <t>ESCUELA ESPECIAL DE LENGUAJE RIMAY ARU</t>
  </si>
  <si>
    <t>LICEO RADOMIRO TOMIC ROMERO</t>
  </si>
  <si>
    <t>ESCUELA ELMO FUNEZ CARRIZO</t>
  </si>
  <si>
    <t>THE ANTOFAGASTA BAPTIST COLLEGE</t>
  </si>
  <si>
    <t>ESCUELA ESPECIAL DE LENGUAJE MARGARETH</t>
  </si>
  <si>
    <t>ESCUELA ESPECIAL SAN SEBASTIAN</t>
  </si>
  <si>
    <t>ESCUELA DE PARVULOS MUNDO KIDS</t>
  </si>
  <si>
    <t>NORTH COLLEGE</t>
  </si>
  <si>
    <t>ESCUELA ESPECIAL DE LENGUAJE MONTESSORI</t>
  </si>
  <si>
    <t>COLEGIO LA CONCEPCION</t>
  </si>
  <si>
    <t>COLEGIO INGLES-ALEMAN</t>
  </si>
  <si>
    <t>HARVEST CHRISTIAN SCHOOL</t>
  </si>
  <si>
    <t>ESCUELA DE PARVULOS PLANETA TIERRA</t>
  </si>
  <si>
    <t>LICEO BICENTENARIO DIEGO PORTALES PALAZUELOS</t>
  </si>
  <si>
    <t>COLEGIO ESPECIAL LAURENT CLERC</t>
  </si>
  <si>
    <t>ESCUELA DE PÀRVULOS DREAM SCHOOL</t>
  </si>
  <si>
    <t>ESCUELA DE PÁRVULOS CHUQUICAMATA</t>
  </si>
  <si>
    <t>ESCUELA ESPECIAL DE LENGUAJE MONTESSORI 2</t>
  </si>
  <si>
    <t>ESC. ESP. DE LENG. ARCO IRIS DE PALABRAS</t>
  </si>
  <si>
    <t>COLEGIO PARTICULAR CALDERA</t>
  </si>
  <si>
    <t>ESCUELA MANUEL ORELLA ECHANEZ</t>
  </si>
  <si>
    <t>ESCUELA ESPECIAL PARTICULAR LOS CONEJITOS</t>
  </si>
  <si>
    <t>JARDIN INFANTIL PARTICULAR   AGAZZI</t>
  </si>
  <si>
    <t>JARDIN INFANTIL   BAMBI</t>
  </si>
  <si>
    <t>COLEGIO SAN AGUSTÍN DE ATACAMA</t>
  </si>
  <si>
    <t>ESCUELA BÁSICA RURAL JAIME PROHENS</t>
  </si>
  <si>
    <t>COLEGIO PARTICULAR   SAN LORENZO</t>
  </si>
  <si>
    <t>ESCUELA BÁSICA MARTA EMILIANA AGUILAR ZERÓN</t>
  </si>
  <si>
    <t>ESCUELA BÁSICA CAPITÁN RAFAEL TORREBLANCA</t>
  </si>
  <si>
    <t>CENTRO DE EDUCACIÓN INTEGRADA DE ADULTOS CEIA</t>
  </si>
  <si>
    <t>JARDÍN INFANTIL PASITOS DE NIÑOS</t>
  </si>
  <si>
    <t>COLEGIO FELIX SUSAETA</t>
  </si>
  <si>
    <t>SCUOLA ITALIANA GIUSSEPPE VERDI</t>
  </si>
  <si>
    <t>ESCUELA RURAL MOISÉS LÓPEZ TRUJILLO</t>
  </si>
  <si>
    <t>JARDIN INFANTIL MANANTIAL</t>
  </si>
  <si>
    <t>ESCUELA MANUEL RODRÍGUEZ</t>
  </si>
  <si>
    <t>ESCUELA MIREYA ZULETA ASTUDILLO</t>
  </si>
  <si>
    <t>ESCUELA BÁSICA IGNACIO DOMEYKO</t>
  </si>
  <si>
    <t>COLEGIO FLORA NORMILLA</t>
  </si>
  <si>
    <t>ESCUELA ESPECIAL DE TRASTORNOS DE LA COMUNICACIÓN APIR</t>
  </si>
  <si>
    <t>JARDIN  INFANTIL  CARRUSEL</t>
  </si>
  <si>
    <t>ESCUELA BYRON GIGOUX JAMES</t>
  </si>
  <si>
    <t>LICEO TECNOLÓGICO DE COPIAPÓ</t>
  </si>
  <si>
    <t>ESCUELA INDUSTRIAL SALESIANOS COPIAPÓ</t>
  </si>
  <si>
    <t>COLEGIO ALMENAR DE COPIAPO</t>
  </si>
  <si>
    <t>ESCUELA ESPECIAL DE LENGUAJE AYLLU</t>
  </si>
  <si>
    <t>ESCUELA EL CHAÑAR</t>
  </si>
  <si>
    <t>JARDÍN INFANTIL MI RAYITO DE SOL</t>
  </si>
  <si>
    <t>COLEGIO HÉROES DE ATACAMA</t>
  </si>
  <si>
    <t>ESCUELA ESPECIAL CENTRO TRASTORNO DE LA COMUNICACIÓN PADRE ALBERTO HURTADO</t>
  </si>
  <si>
    <t>JARDIN INFANTIL PARTICULAR   KOVACIC</t>
  </si>
  <si>
    <t>ESCUELA DIFERENCIAL PUKARÁ</t>
  </si>
  <si>
    <t>ESCUELA CARLOS MARÍA SAYAGO</t>
  </si>
  <si>
    <t>JARDIN INFANTIL PARTICULAR PEQUITAS</t>
  </si>
  <si>
    <t>ESCUELA EDMUNDO QUEZADA ARAYA</t>
  </si>
  <si>
    <t>LICEO EL PALOMAR</t>
  </si>
  <si>
    <t>ESCUELA TRASTORNO LENGUAJE RAYITO DE SOL</t>
  </si>
  <si>
    <t>ESCUELA BASICA SARA CORTES CORTES</t>
  </si>
  <si>
    <t>ESCUELA DE ARTES MARTA COLVIN</t>
  </si>
  <si>
    <t>ESCUELA ESP.TRAST.COMUNIC. AMANCAY</t>
  </si>
  <si>
    <t>CENTRO DE EDUCACIÓN INTEGRADA DE ADULTOS</t>
  </si>
  <si>
    <t>ESCUELA DE DESARROLLO ARTÍSTICO CALDERA</t>
  </si>
  <si>
    <t>COLEGIO HISPANO AMÉRICA</t>
  </si>
  <si>
    <t>ESCUELA EMILIA SCHWABE RUMOHR</t>
  </si>
  <si>
    <t>LICEO POLITÉCNICO</t>
  </si>
  <si>
    <t>ESCUELA ESPECIAL DE LENGUAJE RAYITO DE SOL II</t>
  </si>
  <si>
    <t>COLEGIO CERVANTINO</t>
  </si>
  <si>
    <t>COLEGIO SAN FRANCISCO DE LA SELVA</t>
  </si>
  <si>
    <t>ESCUELA ESPECIAL DE LENGUAJE LAURA VICUÑA</t>
  </si>
  <si>
    <t>CENTRO DE EDUCACIÓN INTEGRADA DE ADULTOS CALDERA</t>
  </si>
  <si>
    <t>ESCUELA DE LENGUAJE RINCÓN DEL SABER</t>
  </si>
  <si>
    <t>ESCUELA ESPECIAL DE TRASTORNO DEL LENGUAJE FLOR DEL DESIERTO</t>
  </si>
  <si>
    <t>ESCUELA DE LENGUAJE MUNDO MÁGICO</t>
  </si>
  <si>
    <t>ESCUELA ESPECIAL DE LENGUAJE MI ESTACIÓN</t>
  </si>
  <si>
    <t>ESCUELA ESPECIAL DE LENGUAJE MIS RAÍCES</t>
  </si>
  <si>
    <t>ESCUELA ESPECIAL DE LENGUAJE NUEVA JUVENTUD</t>
  </si>
  <si>
    <t>LICEO BICENTENARIO DE VALLENAR</t>
  </si>
  <si>
    <t>ESCUELA DE TRASTORNO DEL LENGUAJE STELLA MARIS COPIAPÓ</t>
  </si>
  <si>
    <t>ESCUELA  ESPECIAL  N°2420 LA  HUERTA</t>
  </si>
  <si>
    <t>ESCUELA ESPECIAL MUNDO COLOR</t>
  </si>
  <si>
    <t>ESCUELA ESPECIAL DE LENGUAJE EL CASTILLO DE VILCÚN</t>
  </si>
  <si>
    <t>CENTRO DE EDUCACIÓN DE ADULTOS LA HAYA</t>
  </si>
  <si>
    <t>ESCUELA  ESPECIAL  N°2422 AYEKAN</t>
  </si>
  <si>
    <t>ESCUELA ESPECIAL DE LENGUAJE MI MUNDO DE COLORES</t>
  </si>
  <si>
    <t>COLEGIO HOSPITALARIO  CLINICA INDISA</t>
  </si>
  <si>
    <t>ESCUELA EPU NEWEN</t>
  </si>
  <si>
    <t>ESCUELA ESPECIAL DE LENGUAJE NEWEN ALON</t>
  </si>
  <si>
    <t>ESCUELA  ESPECIAL  N°196 AURINKO</t>
  </si>
  <si>
    <t>COLEGIO LICARAYEN</t>
  </si>
  <si>
    <t>ESCUELA PARTICULAR CERRO BLANCO</t>
  </si>
  <si>
    <t>COLEGIO TRINITY</t>
  </si>
  <si>
    <t>ESC. BASICA LA HIGUERA DE PUNITAQUI</t>
  </si>
  <si>
    <t>ESCUELA PARTICULAR CHEPICA</t>
  </si>
  <si>
    <t>COLEGIO FRANCIS SCHOOL</t>
  </si>
  <si>
    <t>SCUOLA ITALIANA ALCIDE DE GASPERI</t>
  </si>
  <si>
    <t>COLEGIO PARTICULAR TONGOY</t>
  </si>
  <si>
    <t>COLEGIO SANTA MARIA DE BELEN N_ 162</t>
  </si>
  <si>
    <t>JARDIN INF  DE LA UNIVERSIDAD DE LA SERENA</t>
  </si>
  <si>
    <t>JARDIN INFANTIL HAPPY KING</t>
  </si>
  <si>
    <t>COLEGIO PARTICULAR PIERROT</t>
  </si>
  <si>
    <t>COLEGIO SAINT MARY SCHOOL</t>
  </si>
  <si>
    <t>ESC. FAMILIAR AGRICOLA VALLE DEL ELQUI</t>
  </si>
  <si>
    <t>ESCUELA BASICA JOSE IGNACIO ZENTENO</t>
  </si>
  <si>
    <t>JARDIN INFANTIL SAN DANIEL</t>
  </si>
  <si>
    <t>COLEGIO PART. KOMVUX - COQUIMBO</t>
  </si>
  <si>
    <t>COLEGIO PARTICULAR SAN FRANCISCO JAVIER</t>
  </si>
  <si>
    <t>COLEGIO AMERICANO</t>
  </si>
  <si>
    <t>JARDIN INFANTIL LE PETIT ENFANT</t>
  </si>
  <si>
    <t>LICEO POLIV.PADRE JOSE HERDE P-LHER</t>
  </si>
  <si>
    <t>COLEGIO ALBERT EINSTEIN</t>
  </si>
  <si>
    <t>ESCUELA JUAN RENDIC</t>
  </si>
  <si>
    <t>COLEGIO SAN NICOLAS</t>
  </si>
  <si>
    <t>KID´S WORLD SCHOOL</t>
  </si>
  <si>
    <t>ESCUELA BASICA LOS ANGELES DE RAPEL</t>
  </si>
  <si>
    <t>ESCUELA BASICA MUNICIPAL LA GRANJITA</t>
  </si>
  <si>
    <t>ESCUELA BASICA MINILLAS</t>
  </si>
  <si>
    <t>COLEGIO FRANCISCO PALAU</t>
  </si>
  <si>
    <t>COLEGIO PARTICULAR LEONARDO DA VINCI</t>
  </si>
  <si>
    <t>ESCUELA BASICA EL MEMBRILLO</t>
  </si>
  <si>
    <t>COLEGIO SAN MANUEL</t>
  </si>
  <si>
    <t>COLEGIO SER</t>
  </si>
  <si>
    <t>ESCUELA BASICA CUMBRE DE LOS ANDES</t>
  </si>
  <si>
    <t>ESCUELA BASICA MUNICIPAL LOS PERALES</t>
  </si>
  <si>
    <t>COLEGIO CAMBRIDGE SCHOOL</t>
  </si>
  <si>
    <t>COLEGIO DE ARTES ELISEO VIDELA JORQUERA</t>
  </si>
  <si>
    <t>COLEGIO SANTO TOMAS LA SERENA</t>
  </si>
  <si>
    <t>JARDIN INFANTIL RICITOS DORADOS</t>
  </si>
  <si>
    <t>JARDIN INFANTIL MUNDO CLUB</t>
  </si>
  <si>
    <t>CORAZON DE JESUS</t>
  </si>
  <si>
    <t>ESCUELA ESPECIAL HOLANDA</t>
  </si>
  <si>
    <t>CENTRO EST.Y DES.INTEGRAL DEL NINO</t>
  </si>
  <si>
    <t>JARDIN INFANTIL TISKA MAMA</t>
  </si>
  <si>
    <t>JARDIN INFANTIL CINDERELLA</t>
  </si>
  <si>
    <t>JARDIN INFANTIL LOS ROBLECITOS</t>
  </si>
  <si>
    <t>JARDIN INFANTIL MUNDO FELIZ</t>
  </si>
  <si>
    <t>JARDIN INFANTIL PIECECITOS DE NINO</t>
  </si>
  <si>
    <t>JARDIN INFANTIL FUERTE ALEGRIA</t>
  </si>
  <si>
    <t>COLEGIO BASICO RENACER DE CERRILLOS</t>
  </si>
  <si>
    <t>LICEO DE ADULTOS MAX PLANCK</t>
  </si>
  <si>
    <t>COLEGIO ARTISTICO CULTURAL FORM-ARTE</t>
  </si>
  <si>
    <t>COLEGIO ELQUI</t>
  </si>
  <si>
    <t>ESCUELA BASICA AMANECER</t>
  </si>
  <si>
    <t>JARDIN INFANTIL SUEÑO AZUL</t>
  </si>
  <si>
    <t>COLEGIO SAN LUCAS</t>
  </si>
  <si>
    <t>ESCUELA BASICA SAN ISIDRO DE CUZ CUZ</t>
  </si>
  <si>
    <t>COLEGIO SAN JOAQUIN</t>
  </si>
  <si>
    <t>COLEGIO PUCARA</t>
  </si>
  <si>
    <t>COLEGIO SANTA FAMILIA</t>
  </si>
  <si>
    <t>COLEGIO ESPANOL</t>
  </si>
  <si>
    <t>MARIA EDUCA</t>
  </si>
  <si>
    <t>COLEGIO ANDRES BELLO - PAMPA</t>
  </si>
  <si>
    <t>JARDIN INFANTIL JESUS DE NAZARET</t>
  </si>
  <si>
    <t>ESCUELA ESPECIAL ILLAPEL</t>
  </si>
  <si>
    <t>JARDIN INFANTIL MI BEBITO</t>
  </si>
  <si>
    <t>LICEO CARMEN AURORA RODRIGUEZ HENRIQUEZ</t>
  </si>
  <si>
    <t>COLEGIO CERRO GUAYAQUIL</t>
  </si>
  <si>
    <t>COLEGIO CARLOS CONDELL DE LA HAZA</t>
  </si>
  <si>
    <t>ESCUELA BASICA JESUS NAZARENO</t>
  </si>
  <si>
    <t>COLEGIO SANTA MARIA DEL REFUGIO</t>
  </si>
  <si>
    <t>JARDIN INFANTIL GRAN MOZART</t>
  </si>
  <si>
    <t>ESC. ESPECIAL DE TRAN. DE LA COM. SANTA LUISA</t>
  </si>
  <si>
    <t>ESC. ESP. DE TRANST. DE LA COM. NUEVO AMANECE</t>
  </si>
  <si>
    <t>COLEGIO LA MISION</t>
  </si>
  <si>
    <t>COLEGIO SAN MARTIN DE PORRES</t>
  </si>
  <si>
    <t>JARDIN INFANTIL EL MUNDO DE LOS PELUSITAS</t>
  </si>
  <si>
    <t>JARDIN INFANTIL MI RINCON</t>
  </si>
  <si>
    <t>ESCUELA ESPECIAL EL SENDERO</t>
  </si>
  <si>
    <t>ESCUELA ESPECIAL PALABRITAS</t>
  </si>
  <si>
    <t>ESCUELA ESPECIAL GALILEO</t>
  </si>
  <si>
    <t>ESC. ESPECIAL DE TRAST. DE LA COMUN. PLUMA D</t>
  </si>
  <si>
    <t>ESCUELA ESP. TRANS. DE LA COM. ENTREMUNDOS</t>
  </si>
  <si>
    <t>ESCUELA ESP. DE TRANS. DE LA COM. NUEVA BELEN</t>
  </si>
  <si>
    <t>COLEGIO MARIA EDUCA</t>
  </si>
  <si>
    <t>COLEGIO ALTAZOR</t>
  </si>
  <si>
    <t>ESCUELA DE LENGUAJE RENACER</t>
  </si>
  <si>
    <t>COLEGIO LA VILLA</t>
  </si>
  <si>
    <t>ESCUELA BASICA ALTOS DE PECHEN</t>
  </si>
  <si>
    <t>ESC.ESP.DE TRANST. DE LA COM. CEDIN - TIERRA</t>
  </si>
  <si>
    <t>ESC.ESP.DE TRANST.DE LA COM. CUNA DE CONDORES</t>
  </si>
  <si>
    <t>JARDIN INFANTIL PUCARA</t>
  </si>
  <si>
    <t>COLEGIO VALENTIN LETELIER</t>
  </si>
  <si>
    <t>COLEGIO SAN LORENZO</t>
  </si>
  <si>
    <t>ESC.ESP.DE TRANST.ESPEC. DE LENG. SAN SEBASTI</t>
  </si>
  <si>
    <t>COLEGIO AYELEN</t>
  </si>
  <si>
    <t>ESC.ESP.DE TRANST. ESPEC. DEL LENGUAJE GUAYAS</t>
  </si>
  <si>
    <t>COLEGIO JOAQUIN VICUÐA LARRAIN</t>
  </si>
  <si>
    <t>COLEGIO DALMACIA</t>
  </si>
  <si>
    <t>COLEGIO MARIA DE ANDACOLLO</t>
  </si>
  <si>
    <t>ESCUELA ESPECIAL Y LENGUAJE ROCIO</t>
  </si>
  <si>
    <t>ESCUELA ESPECIAL DE LENGUAJE SAN GUILLERMO</t>
  </si>
  <si>
    <t>ESCUELA ESPECIAL ALCAZAR</t>
  </si>
  <si>
    <t>COLEGIO OLIMPO</t>
  </si>
  <si>
    <t>COLEGIO AGUILA MAYOR</t>
  </si>
  <si>
    <t>COLEGIO ADULTOS SAN LUIS</t>
  </si>
  <si>
    <t>JARDIN INFANTIL EL BOSQUE</t>
  </si>
  <si>
    <t>ESC. DE TRAST. ESPECIFICOS DE LEGUAJE JOSE M</t>
  </si>
  <si>
    <t>ESC. ESP.TRASTORNO LENGUAJE MANATI</t>
  </si>
  <si>
    <t>ESCUELA DE PARVULOS HAPPY KINDER</t>
  </si>
  <si>
    <t>ESC.ESP.DE TRAST.ESPECIFICOS DEL LENGUAJE AYE</t>
  </si>
  <si>
    <t>COLEGIO CERRO GRANDE</t>
  </si>
  <si>
    <t>JARDIN INFANTIL SANTA ANNA</t>
  </si>
  <si>
    <t>JARDIN INFANTIL PARVUS</t>
  </si>
  <si>
    <t>ESCUELA LATINOAMERICA EDUCA</t>
  </si>
  <si>
    <t>ESC.ESP.DE LENG.HABLA PALABRA NORTE</t>
  </si>
  <si>
    <t>ESCUELA ESPECIAL SANTA ELENA</t>
  </si>
  <si>
    <t>COLEGIO IRMA SALAS SILVA</t>
  </si>
  <si>
    <t>ESCUELA ESPECIAL KIMELTU</t>
  </si>
  <si>
    <t>ESCUELA BASICA SAN FRANCISCO DE BORJA</t>
  </si>
  <si>
    <t>COLEGIO CRISTIANO LA SERENA</t>
  </si>
  <si>
    <t>COLEGIO SANTA HELENA COLLEGE</t>
  </si>
  <si>
    <t>ESCUELA ESPECIAL KREATIVITAS</t>
  </si>
  <si>
    <t>INSTITUTO DE ADM. Y COMERCIO ESTADO DE ISRAEL</t>
  </si>
  <si>
    <t>ESCUELA PADRE ALBERTO HURTADO CRUCHAGA</t>
  </si>
  <si>
    <t>LIC.DE CIENC.Y HUM.SAN JOSEMARIA ESCRIVA</t>
  </si>
  <si>
    <t>COLEGIO NUESTRA SEÑORA DEL ROSARIO</t>
  </si>
  <si>
    <t>COLEGIO MANANTIALES DE ELQUI</t>
  </si>
  <si>
    <t>ESCUELA SAN LORENZO</t>
  </si>
  <si>
    <t>ESC.ESP.DE TRAS.ESPEC. DEL LENGUAJE RINCON DE</t>
  </si>
  <si>
    <t>ESC.ESP.DE TRAST.ESPEC.DE LENGUAJE AMANKAY</t>
  </si>
  <si>
    <t>ESCUELA ESPECIAL RAYEN</t>
  </si>
  <si>
    <t>ESCUELA MUNICIPAL VILLA SANTA ROSA</t>
  </si>
  <si>
    <t>COLEGIO TAMELCURA</t>
  </si>
  <si>
    <t>COLEGIO CERVANTES</t>
  </si>
  <si>
    <t>ESC.ESP.DE TRAST.ESPEC.DEL LENGUAJE PADRE ALB</t>
  </si>
  <si>
    <t>LICEO TECNICO PROFESIONAL EDUCADOR JUAN BAUTISTA DE LA SALLE</t>
  </si>
  <si>
    <t>ESCUELA ESPECIAL CONDEMARIN</t>
  </si>
  <si>
    <t>COLEGIO SAN ISIDRO</t>
  </si>
  <si>
    <t>COLEGIO PAULO FREIRE</t>
  </si>
  <si>
    <t>COLEGIO TECNICO PROFESIONAL FLORENCIA NIGHTIN</t>
  </si>
  <si>
    <t>ESCUELA PARA ADULTOS AMIGOS DEL PADRE HURTADO</t>
  </si>
  <si>
    <t>COLEGIO CHRIST SCHOOL</t>
  </si>
  <si>
    <t>COLEGIO DE ADMINISTRACION Y COMERCIO EL INGENIO</t>
  </si>
  <si>
    <t>CENTRO INTEGRAL DE ADULTOS LIMARI</t>
  </si>
  <si>
    <t>LICEO TECNICO PROF. ADULTOS CORESOL DE LA SER</t>
  </si>
  <si>
    <t>COLEGIO EUSEBIO LILLO PUNTA MIRA</t>
  </si>
  <si>
    <t>ESCUELA ESP DE TRASTORNO DEL LENGUAJE VALLE D</t>
  </si>
  <si>
    <t>ESCUELA ESPECIAL DEL ARTE DE HABLAR</t>
  </si>
  <si>
    <t>ESCUELA ESPECIAL DEL LENGUAJE BORDEMAR</t>
  </si>
  <si>
    <t>COLEGIO LEONARDO DA VINCI - VICUÑA</t>
  </si>
  <si>
    <t>ESC. ESPECIAL DE LENGUAJE ALTO DEL MIRAMAR</t>
  </si>
  <si>
    <t>COLEGIO GOLDEN HIND SCHOOL</t>
  </si>
  <si>
    <t>ESCUELA ESP. DE LENGUAJE CORDILLERA</t>
  </si>
  <si>
    <t>COLEGIO INTERCULTURAL</t>
  </si>
  <si>
    <t>CENTRO DE EDUC. INTEGRAL DE ADULTOS ANDACOLLO</t>
  </si>
  <si>
    <t>COLEGIO JOSE MARTI PEREZ</t>
  </si>
  <si>
    <t>ESC. ESP. DE LENGUAJE HISPANOAMERICANA</t>
  </si>
  <si>
    <t>JARDIN INFANTIL RUISEÑOR</t>
  </si>
  <si>
    <t>JARDIN INFANTIL MI PEQUEÑO GENIO</t>
  </si>
  <si>
    <t>COLEGIO DISCOVERY</t>
  </si>
  <si>
    <t>JARDIN INFANTIL ANDALUE</t>
  </si>
  <si>
    <t>ESC.ESP. DE LENGUAJE SAN CARLOS</t>
  </si>
  <si>
    <t>ESCUELA DE LENGUAJE PAN DE AZUCAR</t>
  </si>
  <si>
    <t>COLEGIO SAN LUIS</t>
  </si>
  <si>
    <t>COLEGIO SAN SEBASTIÁN</t>
  </si>
  <si>
    <t>JARDIN INFANTIL MELODIA</t>
  </si>
  <si>
    <t>ESCUELA ESPECIAL DESPERTARES</t>
  </si>
  <si>
    <t>COLEGIO HORIZONTES</t>
  </si>
  <si>
    <t>ESCUELA SAN MARINO COLLEGE</t>
  </si>
  <si>
    <t>ESC.ESP.DE LENG.HORIZONTES DE PALABRAS</t>
  </si>
  <si>
    <t>COLEGIO HELLEN KELLER PEÑUELAS</t>
  </si>
  <si>
    <t>LICEO MIXTO LOS ANDES</t>
  </si>
  <si>
    <t>LICEO BICENTENARIO COLEGIO PANQUEHUE</t>
  </si>
  <si>
    <t>LICEO AGRICOLA DE QUILLOTA</t>
  </si>
  <si>
    <t>CENTRO INTEGRAL DE EDUCACION DE ADULTOS</t>
  </si>
  <si>
    <t>ESCUELA ESPECIAL HELLEN KELLER</t>
  </si>
  <si>
    <t>COLEGIO BECARB II</t>
  </si>
  <si>
    <t>AMERICAN COLLEGE</t>
  </si>
  <si>
    <t>SAINT MARY SCHOOL</t>
  </si>
  <si>
    <t>COLEGIO VALLE DE NARAU</t>
  </si>
  <si>
    <t>SUN VALLEY COLLEGE</t>
  </si>
  <si>
    <t>ESCUELA DE PARVULOS BUGS BUNNY</t>
  </si>
  <si>
    <t>ESC  PART  KORC SCHOOL</t>
  </si>
  <si>
    <t>INSTITUTO DE CAPACITACION TEC.PROF.ITPSA</t>
  </si>
  <si>
    <t>COLEGIO BORDEMAR</t>
  </si>
  <si>
    <t>ESCUELA PART. LORENZO LUZURIAGA</t>
  </si>
  <si>
    <t>COL.NUESTRA SRA.DE LAS MERCEDES</t>
  </si>
  <si>
    <t>COLLEGE SAINT ANDRE</t>
  </si>
  <si>
    <t>COLEGIO ALBAMAR</t>
  </si>
  <si>
    <t>INSTITUTO CULTURAL Y DE EDUC  PERMANENTE</t>
  </si>
  <si>
    <t>ESCUELA DE PARVULOS GIRASOL</t>
  </si>
  <si>
    <t>ESCUELA DE PARVULOS KINTU</t>
  </si>
  <si>
    <t>ESCUELA DE PARVULOS LOBITO MARINO</t>
  </si>
  <si>
    <t>ESCUELA DE PARVULOS CARACOLITO DE MAR</t>
  </si>
  <si>
    <t>ESCUELA DE PARVULOS LOS DELFINES</t>
  </si>
  <si>
    <t>ESCUELA DE PARVULOS N   478</t>
  </si>
  <si>
    <t>COLEGIO LORD COCHRANE ANEXO</t>
  </si>
  <si>
    <t>ESC. DE PARVULOS PECESITOS DE COLORES</t>
  </si>
  <si>
    <t>ESCUELA SAINT BENEDICT COLLEGE</t>
  </si>
  <si>
    <t>COLEGIO NAZCA BELEN</t>
  </si>
  <si>
    <t>ESCUELA DE PARVULOS MIGUEL FENOLLERA</t>
  </si>
  <si>
    <t>ESCUELA DE PARVULOS PELUSITAS</t>
  </si>
  <si>
    <t>COLEGIO GOBERNADOR CONCHA Y SALVATIERRA</t>
  </si>
  <si>
    <t>ESCUELA ESPECIAL HUMBERTO MOATH</t>
  </si>
  <si>
    <t>COLEGIO ESPECIAL BRILLO DE LUNA</t>
  </si>
  <si>
    <t>LICEO RENE DESCARTES</t>
  </si>
  <si>
    <t>COLEGIO NUEVA PROVIDENCIA</t>
  </si>
  <si>
    <t>COLEGIO  LOUIS LE GRAND</t>
  </si>
  <si>
    <t>CENTRO ASPAUT VIÑA DEL MAR</t>
  </si>
  <si>
    <t>COLEGIO LATINO AMERICANO</t>
  </si>
  <si>
    <t>COLEGIO ITALIANO SAN PEDRO</t>
  </si>
  <si>
    <t>CENTRO INTEGRAL EDUCACIONAL LINDA CORREA</t>
  </si>
  <si>
    <t>COLEGIO NUEVA ESPERANZA</t>
  </si>
  <si>
    <t>COLEGIO THOMAS ALVA EDISON</t>
  </si>
  <si>
    <t>COLEGIO VICTOR ANTONIO</t>
  </si>
  <si>
    <t>COLEGIO EMANUEL</t>
  </si>
  <si>
    <t>ESCUELA DE PARVULOS CRISPA KA</t>
  </si>
  <si>
    <t>COLEGIO JOSEFINA MAGASICH ARZE</t>
  </si>
  <si>
    <t>COLEGIO WILLIAM JAMES</t>
  </si>
  <si>
    <t>COLEGIO PEHUEN</t>
  </si>
  <si>
    <t>COLEGIO CAPELLAN PASCAL</t>
  </si>
  <si>
    <t>LICEO TECN. PROF. OBISPO RAFAEL LIRA INFANTE</t>
  </si>
  <si>
    <t>INSTITUTO ITEP</t>
  </si>
  <si>
    <t>INST.DEL DISCAP.VISUAL ANTONIO MOSQUETE</t>
  </si>
  <si>
    <t>COLEGIO ESPIRITU SANTO</t>
  </si>
  <si>
    <t>COLEGIO SAINT GREGORY COLLEGE</t>
  </si>
  <si>
    <t>ESCUELA DE PARVULOS PALOMA</t>
  </si>
  <si>
    <t>ESCUELA DE PARVULOS LILIPUT</t>
  </si>
  <si>
    <t>ESCUELA DE PARVULOS MC DONALD GARDEN</t>
  </si>
  <si>
    <t>COLEGIO LOS REYES</t>
  </si>
  <si>
    <t>ESCUELA ESPECIAL ARCO IRIS BAJO EL SOL ANEXO</t>
  </si>
  <si>
    <t>COLEGIO HISPANO</t>
  </si>
  <si>
    <t>COLEGIO JORGE WILLIAMS</t>
  </si>
  <si>
    <t>COLEGIO CHARLES DICKENS</t>
  </si>
  <si>
    <t>INSTITUTO BALDOR</t>
  </si>
  <si>
    <t>KING EDWARD´S SCHOOL 1</t>
  </si>
  <si>
    <t>COLEGIO JOSE LUIS NORRIS</t>
  </si>
  <si>
    <t>COLEGIO DIVINA MAESTRA</t>
  </si>
  <si>
    <t>COLEGIO SAN CARLOS</t>
  </si>
  <si>
    <t>COLEGIO INTERNACIONAL SEK DEL PACIFICO</t>
  </si>
  <si>
    <t>CAERNARFON COLLEGE</t>
  </si>
  <si>
    <t>COLEGIO EL VALLE DE CASABLANCA</t>
  </si>
  <si>
    <t>ESCUELA DE PARVULOS L`ARC EN CIEL</t>
  </si>
  <si>
    <t>ESCUELA DE PARVULOS TIRITAS DE PAPEL II</t>
  </si>
  <si>
    <t>COLEGIO SAN NICOLAS EL OLIVAR</t>
  </si>
  <si>
    <t>COLEGIO JUAN LUIS VIVES</t>
  </si>
  <si>
    <t>CTRO INTEGRAL EDUCAC LINDA CORREA</t>
  </si>
  <si>
    <t>ESCUELA DE PARVULOS SAN LUIS</t>
  </si>
  <si>
    <t>COLEGIO EDUPAC</t>
  </si>
  <si>
    <t>COLEGIO MEDIOAMBIENTAL LAS AMAPOLAS</t>
  </si>
  <si>
    <t>COLEGIO CRISTIANO DE QUILLOTA</t>
  </si>
  <si>
    <t>CENTRO DE ATENCION ANDALUE</t>
  </si>
  <si>
    <t>COLEGIO MONTESSORI YERPUN</t>
  </si>
  <si>
    <t>ESCUELA PARV  ESTRELLITAS DE BELEN</t>
  </si>
  <si>
    <t>ESCUELA DE PARVULOS ANNY SCHOOL</t>
  </si>
  <si>
    <t>COLEGIO SAN PABLO</t>
  </si>
  <si>
    <t>COLEGIO SANTA CLARA</t>
  </si>
  <si>
    <t>COLEGIO EDUCENTER</t>
  </si>
  <si>
    <t>COLEGIO DOMINGO ORTIZ DE ROZAS</t>
  </si>
  <si>
    <t>COLEGIO PAIDOS</t>
  </si>
  <si>
    <t>COLEGIO PANAL</t>
  </si>
  <si>
    <t>COLEGIO EL ALBA</t>
  </si>
  <si>
    <t>CENTRO DE EDUCACION DE ADULTOS CEAVI</t>
  </si>
  <si>
    <t>ESCUELA DE PARVULOS BAMBI</t>
  </si>
  <si>
    <t>VINA DEL MAR COLLEGE</t>
  </si>
  <si>
    <t>ESCUELA DE PARVULOS DUCKY S GARDEN</t>
  </si>
  <si>
    <t>ESCUELA DE PARVULOS   BAMBI</t>
  </si>
  <si>
    <t>COLEGIO LOS LIBERTADORES</t>
  </si>
  <si>
    <t>LICEO EDUCACIONAL DE ADULTOS JUAN F. GONZALEZ R.</t>
  </si>
  <si>
    <t>ESCUELA DE PARVULOS LOS CLAVELES</t>
  </si>
  <si>
    <t>ESCUELA PARVULOS PIECECITOS DE NINO</t>
  </si>
  <si>
    <t>CENTRO DE ESTUDIOS SAN IGNACIO</t>
  </si>
  <si>
    <t>CTRO.INTEGRAL DE EDUCACION ALBORADA</t>
  </si>
  <si>
    <t>COLEGIO ALBORADA DE CURAUMA</t>
  </si>
  <si>
    <t>LICEO DE ADULTOS JACQUES COUSTEAU</t>
  </si>
  <si>
    <t>LICEO POLITÉCNICO MARGA MARGA</t>
  </si>
  <si>
    <t>COLEGIO VALLE DEL ACONCAGUA</t>
  </si>
  <si>
    <t>ESCUELA BASICA MUNICIPAL ARAUCARIA</t>
  </si>
  <si>
    <t>COLEGIO NUEVO HORIZONTE</t>
  </si>
  <si>
    <t>COLEGIO MAESE DA VINCI</t>
  </si>
  <si>
    <t>CENTRO EDUCACIÓN ADULTOS PEDRO DE VALDIVIA</t>
  </si>
  <si>
    <t>ESC. ESPECIAL SAN JUAN DE DIOS</t>
  </si>
  <si>
    <t>COLEGIO EVANGELICO LABRANZA DE DIOS</t>
  </si>
  <si>
    <t>COLEGIO MONTEMAR</t>
  </si>
  <si>
    <t>ESCUELA DE PARVULOS SOL Y LUNA</t>
  </si>
  <si>
    <t>ESC. DE LENGUAJE PIPAN VINA</t>
  </si>
  <si>
    <t>COLEGIO CURIMON</t>
  </si>
  <si>
    <t>ESCUELA DE PARVULOS KORCITO</t>
  </si>
  <si>
    <t>COLEGIO CRISTIANO CON-CON</t>
  </si>
  <si>
    <t>COLEGIO APUMANQUE</t>
  </si>
  <si>
    <t>COLEGIO NUESTRO TIEMPO</t>
  </si>
  <si>
    <t>COLEGIO COEDUC</t>
  </si>
  <si>
    <t>ESCUELA DE PARVULOS TIA PATRICIA N_ 2</t>
  </si>
  <si>
    <t>COLEGIO SANTA BARBARA DE LA REINA</t>
  </si>
  <si>
    <t>ESCUELA DE PARVULOS FANTASIA</t>
  </si>
  <si>
    <t>ESCUELA DE PARVULOS NIDO DE LUNA</t>
  </si>
  <si>
    <t>COLEGIO EL ARRAYAN</t>
  </si>
  <si>
    <t>ESCUELA ESPECIAL CANEC</t>
  </si>
  <si>
    <t>ESCUELA ESPECIAL DE LENGUAJE EMANUEL</t>
  </si>
  <si>
    <t>COLEGIO BUENAVENTURA JOGLAR AMANDI</t>
  </si>
  <si>
    <t>ESC. SAINT PATRICK SCHOOL</t>
  </si>
  <si>
    <t>LIONS SCHOOL</t>
  </si>
  <si>
    <t>CTRO.EDUC.Y CAPAC.AD.FCO.BILBAO</t>
  </si>
  <si>
    <t>COLEGIO ALONSO DE QUINTERO</t>
  </si>
  <si>
    <t>KING EDWARD´S SCHOOL 2</t>
  </si>
  <si>
    <t>ESC.ESPEC.LENG. MIS NUEVAS PALABRAS</t>
  </si>
  <si>
    <t>COLEGIO CRISTIANO LOS PINOS</t>
  </si>
  <si>
    <t>COLEGIO AMANCAY LIMACHE</t>
  </si>
  <si>
    <t>COLEGIO ADONAY PUKALAN</t>
  </si>
  <si>
    <t>COL.SANTO DOMINGO DE GUZMAN</t>
  </si>
  <si>
    <t>ESCUELA SANTA INÉS</t>
  </si>
  <si>
    <t>COLEGIO PATRICIO LYNCH</t>
  </si>
  <si>
    <t>CENTR.ESC.TRAT.DEL LENGUAJE PAIHUEN</t>
  </si>
  <si>
    <t>ESCUELA DE PARVULOS ITALITO</t>
  </si>
  <si>
    <t>COLEGIO MERCEDES LEMUS ZAMORA</t>
  </si>
  <si>
    <t>ESCUELA RUBEN DARIO</t>
  </si>
  <si>
    <t>CENTRO DE ESTUDIOS DALBADIE</t>
  </si>
  <si>
    <t>ESCUELA DE PARVULOS TIA XIMENA</t>
  </si>
  <si>
    <t>ESCUELA DE LENGUAJE LOS ALMENDRALES</t>
  </si>
  <si>
    <t>COLEGIO SAN NICOLAS DE CANAL CHACAO</t>
  </si>
  <si>
    <t>COLEGIO AEQUALIS</t>
  </si>
  <si>
    <t>CTRO DE ESTIMULACION TEMPRANA LAS ROSAS</t>
  </si>
  <si>
    <t>ESCUELA ESPECIAL LOURDES</t>
  </si>
  <si>
    <t>VERDOYHAM SCHOOL</t>
  </si>
  <si>
    <t>COLEGIO CRISTO REY SALVADOR</t>
  </si>
  <si>
    <t>ESCUELA DEL LENGUAJE NACAREL</t>
  </si>
  <si>
    <t>ESC.ESPECIAL DE LENGUAJE PALABRITAS</t>
  </si>
  <si>
    <t>ESCUELA CAROLA REYES PIZARRO</t>
  </si>
  <si>
    <t>CTRO.EDUC.Y ATENC INTEG A LA DIVERSIDAD</t>
  </si>
  <si>
    <t>ESC.TRAST.DE LA COM. Y LENG. LAS VIOLETAS</t>
  </si>
  <si>
    <t>COLEGIO BOSTON</t>
  </si>
  <si>
    <t>ESCUELA DE PARVULOS SABER ES CRECER</t>
  </si>
  <si>
    <t>ESCUELA DE PARVULOS CLARITO DE SOL</t>
  </si>
  <si>
    <t>COLEGIO CUMBRES DE LLAY LLAY</t>
  </si>
  <si>
    <t>ESCUELA DE TRAST. DE LENGUAJE CELAN PAICAVÝ</t>
  </si>
  <si>
    <t>COLEGIO TRAST.DE LA COMUNIC MATICES</t>
  </si>
  <si>
    <t>COLEGIO DE ADULTOS FRITZ ENCALADA</t>
  </si>
  <si>
    <t>COLEGIO VALLE DE ARAUCO</t>
  </si>
  <si>
    <t>COLEGIO QUILLOTA TERRANOVA</t>
  </si>
  <si>
    <t>COLEGIO POETA DANIEL DE LA VEGA</t>
  </si>
  <si>
    <t>COLEGIO SPEIRO</t>
  </si>
  <si>
    <t>COLEGIO SIGLO XXI</t>
  </si>
  <si>
    <t>COLEGIO PUERTO PAZ</t>
  </si>
  <si>
    <t>COLEGIO JUANITA FERNANDEZ</t>
  </si>
  <si>
    <t>COLEGIO CARDENAL OVIEDO</t>
  </si>
  <si>
    <t>COLEGIO VEDRUNA</t>
  </si>
  <si>
    <t>COLEGIO LOS PRINCIPES</t>
  </si>
  <si>
    <t>CENTRO DE ESTUDIOS IGNACIO DOMEYKO</t>
  </si>
  <si>
    <t>COLEGIO ARAUCARIAS</t>
  </si>
  <si>
    <t>CENTRO DE ESTUDIOS IBERO CHILE</t>
  </si>
  <si>
    <t>COLEGIO CASTELIANO</t>
  </si>
  <si>
    <t>ESCUELA DE PARVULOS SANTA TERESITA</t>
  </si>
  <si>
    <t>COLEGIO DE LENGUAJE EVERITO</t>
  </si>
  <si>
    <t>COLEGIO HYATT</t>
  </si>
  <si>
    <t>ESC.DE TRAST.DE LA COMUNIC.YAMANKI</t>
  </si>
  <si>
    <t>COLEGIO GHERARDELLI</t>
  </si>
  <si>
    <t>COLEGIO VILLA ACONCAGUA</t>
  </si>
  <si>
    <t>COLEGIO PAULA VIVANCO</t>
  </si>
  <si>
    <t>COLEGIO CRISTIANO EMBAJADORES DEL REY</t>
  </si>
  <si>
    <t>CASABLANCA BILINGUAL SCHOOL</t>
  </si>
  <si>
    <t>ESCUELA SANTA MARIA DE LA ESPERANZA</t>
  </si>
  <si>
    <t>NUEVO COLEGIO CAMBRIDGE</t>
  </si>
  <si>
    <t>ESCUELA ESPECIAL AMOR Y ESPERANZA</t>
  </si>
  <si>
    <t>CENTRO DE APOYO A JOV. Y ADUL. CON SINDROME</t>
  </si>
  <si>
    <t>COL EXPERIM.NINOS CANTORES DE VINA D</t>
  </si>
  <si>
    <t>CTRO.ESTIMULAC.DEL LENGUAJE ANTIYAL</t>
  </si>
  <si>
    <t>COLEGIO NAHUEN DE QUILPUÉ</t>
  </si>
  <si>
    <t>C E D I P</t>
  </si>
  <si>
    <t>ESCUELA ESPECIAL ARAMDA</t>
  </si>
  <si>
    <t>ESCUELA PARVULOS MUNDO FELIZ</t>
  </si>
  <si>
    <t>COLEGIO ESPECIAL DE LENGUAJE LOS CAPULLITOS</t>
  </si>
  <si>
    <t>ESCUELA DE PARVULOS GOTITA DE LUNA</t>
  </si>
  <si>
    <t>COLEGIO TIERRA DEL FUEGO</t>
  </si>
  <si>
    <t>COLEGIO BLAISE PASCAL</t>
  </si>
  <si>
    <t>COLEGIO NUEVA ERA SIGLO XXI QUILLOTA</t>
  </si>
  <si>
    <t>COLEGIO NUEVO MILENIO</t>
  </si>
  <si>
    <t>COLEGIO SAN SEBASTIAN DE AKIVI</t>
  </si>
  <si>
    <t>COLEGIO CANEC VALPARAISO</t>
  </si>
  <si>
    <t>COLEGIO CAPITAN ARTURO PRAT CHACON</t>
  </si>
  <si>
    <t>ESCUELA JUAN DE SAAVEDRA</t>
  </si>
  <si>
    <t>ESCUELA DE PARVULOS PEQUEGENIOS</t>
  </si>
  <si>
    <t>COLEGIO CENTILEN</t>
  </si>
  <si>
    <t>COLEGIO GEA</t>
  </si>
  <si>
    <t>ESC DE PARVULOS MI PEQUENO CLUB</t>
  </si>
  <si>
    <t>ESC.ESPEC.DE LENGUAJE NOGALES</t>
  </si>
  <si>
    <t>ESCUELA DE LENGUAJE AMANKAY</t>
  </si>
  <si>
    <t>ESCUELA DE PARVULOS PINIPON</t>
  </si>
  <si>
    <t>LICEO BICENTENARIO CORDILLERA DE SAN FELIPE</t>
  </si>
  <si>
    <t>COLEGIO FENIX</t>
  </si>
  <si>
    <t>ESCUELA DE LENGUAJE OTE MOANA</t>
  </si>
  <si>
    <t>THE KINGSTOWN SCHOOL</t>
  </si>
  <si>
    <t>ESC.DE LENG. SEMBRANDO PALABRAS</t>
  </si>
  <si>
    <t>COLEGIO PORTALIANO</t>
  </si>
  <si>
    <t>ESC ESTER DE LA TORRE VILLARROEL</t>
  </si>
  <si>
    <t>ESCUELA DE LENGUAJE Y PÁRVULOS MARÍA MADRE</t>
  </si>
  <si>
    <t>CTRO DE ESTUDIOS ALONSO DE ERCILLA</t>
  </si>
  <si>
    <t>PAN AMERICAN COLLEGE VINA DEL MAR</t>
  </si>
  <si>
    <t>COLEGIO LAS AMERICAS</t>
  </si>
  <si>
    <t>COLEGIO PRINCIPE DE ASTURIAS</t>
  </si>
  <si>
    <t>MATURANA SCHOOL</t>
  </si>
  <si>
    <t>LICEO GASTRONOMIA Y TURISMO</t>
  </si>
  <si>
    <t>ESC.DE LENGUAJE NUEVO AMANECER</t>
  </si>
  <si>
    <t>ESCUELA DE PARVULOS SOLRIE</t>
  </si>
  <si>
    <t>ESCUELA DE LENGUAJE ARTYLEN</t>
  </si>
  <si>
    <t>ESCUELA DE PARVULOS NENITA</t>
  </si>
  <si>
    <t>JARDIN INFANTIL  ANDALUE</t>
  </si>
  <si>
    <t>ESC. DE LENGUAJE ARINGA POKI</t>
  </si>
  <si>
    <t>CENTRO INTEGRAL EDUCACIONAL NUESTRA SEÑORA DEL ENCUENTRO</t>
  </si>
  <si>
    <t>ESCUELA DE LENGUAJE SAN BENITO</t>
  </si>
  <si>
    <t>JARDIN INFANTIL DAPANGAM</t>
  </si>
  <si>
    <t>ESCUELA DE PARVULOS TIA LUZ</t>
  </si>
  <si>
    <t>CTRO EDUCAT INTEGRAL RAYEN</t>
  </si>
  <si>
    <t>JARDIN INFANTIL TRES OSITOS</t>
  </si>
  <si>
    <t>ESCUELA DE LENGUAJE TRIGAL</t>
  </si>
  <si>
    <t>ESCUELA DE LENGUAJE PALABRITAS</t>
  </si>
  <si>
    <t>JARDIN INFANTIL MIS COLORES</t>
  </si>
  <si>
    <t>JARDIN INFANTIL MI PEQUENO MUNDO</t>
  </si>
  <si>
    <t>JARDIN INFANTIL ABRACADABRA</t>
  </si>
  <si>
    <t>COLEGIO GREENLAND SAN FELIPE</t>
  </si>
  <si>
    <t>COLEGIO EL ROBLE DE SANTO DOMINGO</t>
  </si>
  <si>
    <t>COLEGIO MONTEALEGRE</t>
  </si>
  <si>
    <t>ESCUELA DE LENGUAJE MIS VIOLETAS</t>
  </si>
  <si>
    <t>JARDIN INFANTIL TERRALEGRE</t>
  </si>
  <si>
    <t>JARDIN INFANTIL ANDALICAN</t>
  </si>
  <si>
    <t>COLEGIO ADULTOS ALICIA MONCKEBERG</t>
  </si>
  <si>
    <t>COLEGIO PADRE ZANANDREA</t>
  </si>
  <si>
    <t>COLEGIO PARTICULAR ANDES-CHILE</t>
  </si>
  <si>
    <t>COLEGIO UMBRAL DE CURAUMA</t>
  </si>
  <si>
    <t>ESCUELA DE LENGUAJE RAYEN</t>
  </si>
  <si>
    <t>ESC. DE LENGUAJE TERRANOVA</t>
  </si>
  <si>
    <t>ESCUELA DE LENGUAJE PAIDEIA</t>
  </si>
  <si>
    <t>CTRO.ESTIM.DEL LENG.NUEVA ESPERANZA</t>
  </si>
  <si>
    <t>COL.PRECURSOR FRANCISCO DE MIRANDA</t>
  </si>
  <si>
    <t>COLEGIO CARLOMAGNO</t>
  </si>
  <si>
    <t>JARDIN INFANTIL MASEJITOS</t>
  </si>
  <si>
    <t>COLEGIO GUARDIAMARINA RIQUELME</t>
  </si>
  <si>
    <t>ESCUELA DE LENGUAJE SAN FRANCISCO</t>
  </si>
  <si>
    <t>COLEGIO MONTESOL 2</t>
  </si>
  <si>
    <t>COLEGIO MAR ABIERTO</t>
  </si>
  <si>
    <t>COLEGIO ANTUMAPU</t>
  </si>
  <si>
    <t>COLEGIO NUEVA ERA SIGLO XXI</t>
  </si>
  <si>
    <t>CENTRO CAID LTDA. CABILDO</t>
  </si>
  <si>
    <t>ESC.TRAST. LENGUAJE RAYITO DE SOL</t>
  </si>
  <si>
    <t>COLEGIO PAPA JUAN PABLO II</t>
  </si>
  <si>
    <t>ESC. ESPECIAL VIDA NUEVA ELIM</t>
  </si>
  <si>
    <t>COLEGIO SAINT-LAWRENCE</t>
  </si>
  <si>
    <t>COL.DE ADULTOS ELEUTERIO RAMIREZ</t>
  </si>
  <si>
    <t>ESCUELA DE LENGUAJE ALONQUEO</t>
  </si>
  <si>
    <t>COLEGIO SOL DE AMERICA</t>
  </si>
  <si>
    <t>ESCUELA DE LENGUAJE CAICURA</t>
  </si>
  <si>
    <t>CTRO. DE RECURSOS ALTAVIDA</t>
  </si>
  <si>
    <t>COLEGIO ESPECIAL ARMONIA</t>
  </si>
  <si>
    <t>COLEGIO LAS PALMAS</t>
  </si>
  <si>
    <t>ESCUELA DE LENGUAJE ARCOIRIS</t>
  </si>
  <si>
    <t>ESC. ESP. DE LENGUAJE Y PARVULOS SONRISAS</t>
  </si>
  <si>
    <t>COLEGIO SAN BLAS</t>
  </si>
  <si>
    <t>COLEGIO EL QUISCO</t>
  </si>
  <si>
    <t>ESC.DE PARVULOS ARBOL DE LA VIDA</t>
  </si>
  <si>
    <t>CTRO.EDUC.INTEG.ALGUIEN DENTRO DE MI</t>
  </si>
  <si>
    <t>ESCUELA DE LENGUAJE SAN RAFAEL</t>
  </si>
  <si>
    <t>COLEGIO DE LENGUAJE AYELEN</t>
  </si>
  <si>
    <t>ESCUELA DE LENGUAJE PAICAVI</t>
  </si>
  <si>
    <t>JARDIN INFANTIL CHARLIE BROWN</t>
  </si>
  <si>
    <t>COLEGIO NUMANCIA</t>
  </si>
  <si>
    <t>COLEGIO SANTA MARIA COLLEGE</t>
  </si>
  <si>
    <t>COLEGIO ALBORADA DEL MAR</t>
  </si>
  <si>
    <t>COLEGIO ANTONIO ZANOLETTI</t>
  </si>
  <si>
    <t>COLEGIO EVEREST CENTRAL</t>
  </si>
  <si>
    <t>NUEVO COLEGIO PART. DE CARTAGENA</t>
  </si>
  <si>
    <t>ESC.ESTIMUL.LENG. PEQUENAS VOCES</t>
  </si>
  <si>
    <t>ESCUELA MULTIDEFICIT AMANECER</t>
  </si>
  <si>
    <t>ESC.ESP.DE LENGUAJE DIVINA MISERICORDIA</t>
  </si>
  <si>
    <t>ESC. ESPEC.DE LENGUAJE PRINCIPITO</t>
  </si>
  <si>
    <t>JARDIN INFANTIL GOLONRISAS</t>
  </si>
  <si>
    <t>ESCUELA ESP. DE LENGUAJE YIREH</t>
  </si>
  <si>
    <t>JARDIN INFANTIL BURBUJITAS</t>
  </si>
  <si>
    <t>PARVULARIO EL OLIVITO</t>
  </si>
  <si>
    <t>ESC. ESP. DE LENG. Y JARDIN INFANTIL NUBELUZ</t>
  </si>
  <si>
    <t>ESC.ESPEC. DE LENGUAJE ANTU</t>
  </si>
  <si>
    <t>CENTRO EDUCACIONAL CEVAL LTDA.</t>
  </si>
  <si>
    <t>JARDIN INFANTIL PIECECITOS DE NIÑOS</t>
  </si>
  <si>
    <t>ESCUELA PART. ANNY SCHOOL</t>
  </si>
  <si>
    <t>ESCUELA ESPECIAL QUILLAGUA</t>
  </si>
  <si>
    <t>JARDIN INFANTIL TIA MONONA</t>
  </si>
  <si>
    <t>CENTRO DE EDUC. DE ADULTOS PITAGORAS</t>
  </si>
  <si>
    <t>ESC. ESPEC. DE LENGUAJE PEQUENINO</t>
  </si>
  <si>
    <t>SUNNYLAND SCHOOL</t>
  </si>
  <si>
    <t>ESC. ESPECIAL DE LENGUAJE EDUCATEL</t>
  </si>
  <si>
    <t>COLEGIO HERMANO EUGENIO EYRAUD</t>
  </si>
  <si>
    <t>COLEGIO NAZAREO</t>
  </si>
  <si>
    <t>ESC.ESPEC DE LENGUAJE SAN GABRIEL</t>
  </si>
  <si>
    <t>COLEGIO TECNICO ALIANZA EDUCACIONAL</t>
  </si>
  <si>
    <t>LICEO TECNICO AGRICOLA OBISPO RAFAEL LIRA INF</t>
  </si>
  <si>
    <t>JARDIN INFANTIL MINILANDIA</t>
  </si>
  <si>
    <t>COLEGIO ENTRE VALLES</t>
  </si>
  <si>
    <t>COLEGIO ALIMAPU</t>
  </si>
  <si>
    <t>ESCUELA DE LENGUAJE ANTU AINIL</t>
  </si>
  <si>
    <t>COLEGIO BAUTISTA JESUS MI REFUGIO</t>
  </si>
  <si>
    <t>CENTRO DE ESTUDIOS FRANCISCO BILBAO</t>
  </si>
  <si>
    <t>ESC. ESP. DE LENGUAJE JARDIN DEL MAR</t>
  </si>
  <si>
    <t>LICEO SAN ESTEBAN</t>
  </si>
  <si>
    <t>ESCUELA DE PARVULOS EBENEZERITO</t>
  </si>
  <si>
    <t>LICEO PART, MIXTO SAN FELIPE</t>
  </si>
  <si>
    <t>ESC. ESP. DE LENG. Y JARDIN INF. LOS ROBLES DE QUILLOTA</t>
  </si>
  <si>
    <t>LICEO ALDEA EDUCATIVA RAPA NUI</t>
  </si>
  <si>
    <t>ESC.ESPECIAL DE LENGUAJE OROLONCO</t>
  </si>
  <si>
    <t>ESCUELA DE LENGUAJE ALIWEN</t>
  </si>
  <si>
    <t>ESCUELA ESPECIAL SOL Y LUNA</t>
  </si>
  <si>
    <t>ESCUELA ESPECIAL CICED</t>
  </si>
  <si>
    <t>ESCUELA PARV. PEQUEÑOS CIENTIFICOS</t>
  </si>
  <si>
    <t>ESCUELA DE PARVULOS ANDALUE</t>
  </si>
  <si>
    <t>ESCUELA ESP. DE LENGUAJE MILLANTU</t>
  </si>
  <si>
    <t>COLEGIO SAN HERNALDO</t>
  </si>
  <si>
    <t>ESC. ESPECIAL DE LENGUAJE ALBERTO HURTADO</t>
  </si>
  <si>
    <t>ESCUELA DE PARVULOS EMILITA</t>
  </si>
  <si>
    <t>COLEGIO FUNDADORES DE LA CALERA</t>
  </si>
  <si>
    <t>ESC.ESP.DE LENG.NIÑO DIVINO</t>
  </si>
  <si>
    <t>ESCUELA DE PARVULOS CASCANUECES</t>
  </si>
  <si>
    <t>ESCUELA ESPECIAL DE LENGUAJE ANTU</t>
  </si>
  <si>
    <t>ESCUELA ESPECIAL DE LENGUAJE PAIHUEN-MAPU</t>
  </si>
  <si>
    <t>COLEGIO SAN ANTONIO DE VILLA ALEMANA</t>
  </si>
  <si>
    <t>COLEGIO GALILEO</t>
  </si>
  <si>
    <t>ESCUELA DE PARVULOS ALIANZA ARTYLEN</t>
  </si>
  <si>
    <t>ESCUELA DE PARVULOS PARAISO</t>
  </si>
  <si>
    <t>SCIENCE´S COLLEGE</t>
  </si>
  <si>
    <t>ESC. PARVULOS ANTUKAMEL</t>
  </si>
  <si>
    <t>COLEGIO LAS ACACIAS</t>
  </si>
  <si>
    <t>COLEGIO WINTERHILL VIÑA DEL MAR</t>
  </si>
  <si>
    <t>ESC.ESP. DE LENGUAJE ACUARELA DEL MAR</t>
  </si>
  <si>
    <t>ESCUELA ESPECIAL DE LENGUAJE AÛKEN</t>
  </si>
  <si>
    <t>ESCUELA ESPECIAL DE LENGUAJE DEL SOL</t>
  </si>
  <si>
    <t>ESCUELA ESP.DE LENGUAJE TIERRA MADRE</t>
  </si>
  <si>
    <t>ESCUELA ESPECIAL DE LENGUAJE KUMELEN</t>
  </si>
  <si>
    <t>ESCUELA ESPECIAL DE LENGUAJE MANANTIAL</t>
  </si>
  <si>
    <t>ESCUELA ESP.DE LENGUAJE VOCES DEL VALLE</t>
  </si>
  <si>
    <t>ESCUELA ESP.DE LENGUAJE CAICURA EPU</t>
  </si>
  <si>
    <t>ESC. ESP. DE LENG. CUMBRES DE ACONCAGUA</t>
  </si>
  <si>
    <t>ESC. ESPECIAL LENGUAJE MI PEQUEÑO MUNDO</t>
  </si>
  <si>
    <t>ESCUELA ESPECIAL DE LENGUAJE CARACOLITO</t>
  </si>
  <si>
    <t>ESCUELA ESPECIAL DE LENGUAJE ANTARES</t>
  </si>
  <si>
    <t>ESCUELA ESPECIAL DE LENGUAJE AITUE</t>
  </si>
  <si>
    <t>ESCUELA ESPECIAL DE LENGUAJE CARIÑOSITOS</t>
  </si>
  <si>
    <t>ESCUELA ESPECIAL DE LENGUAJE TOMASITO</t>
  </si>
  <si>
    <t>ESC. ESP. DE LENGUAJE CUMBRES DE ACONCAGUA</t>
  </si>
  <si>
    <t>LICEO TEC. PROFESIONAL DE ADULTOS DE LIMACHE</t>
  </si>
  <si>
    <t>ESC.ESP.DE TRASTORNOS DE LENGUAJE NAHUEL</t>
  </si>
  <si>
    <t>ESCUELA ESPECIAL DE LENGUAJE CURIMON</t>
  </si>
  <si>
    <t>JARDIN INFANTIL Y ESC. ESPECIAL DE LENG. SEMILLITA</t>
  </si>
  <si>
    <t>ESCUELA DE PARVULOS SERPENTINA</t>
  </si>
  <si>
    <t>COLEGIO ALTOMONTE</t>
  </si>
  <si>
    <t>COLEGIO PEUMAYÉN</t>
  </si>
  <si>
    <t>ESCUELA ESPECIAL DE LENGUAJE NUBECITAS</t>
  </si>
  <si>
    <t>ESCUELA ESPECIAL DE LENGUAJE MI RESOL</t>
  </si>
  <si>
    <t>COLEGIO PARTICULAR LUCILA GODOY ALCAYAGA</t>
  </si>
  <si>
    <t>INSTITUTO MONSENOR LECAROS</t>
  </si>
  <si>
    <t>ESCUELA DUENDE MELODIA</t>
  </si>
  <si>
    <t>COLEGIO QUIMAHUE</t>
  </si>
  <si>
    <t>JARDIN INFANTIL AGUALUNA</t>
  </si>
  <si>
    <t>COLEGIO PARTICULAR SUBV. CHILDREN SCHOOL</t>
  </si>
  <si>
    <t>JARDIN INFANTIL TOPO GIGIO</t>
  </si>
  <si>
    <t>COLEGIO INGLES SAINT JOHN</t>
  </si>
  <si>
    <t>CHARLY SCHOOL</t>
  </si>
  <si>
    <t>COLEGIO SANTA CRUZ DE UNCO</t>
  </si>
  <si>
    <t>ESCUELA MUNICIPAL AMERICA</t>
  </si>
  <si>
    <t>ESCUELA SANTA TERESA DE AVILA</t>
  </si>
  <si>
    <t>COLEGIO CRIPTOCARYA ALBA</t>
  </si>
  <si>
    <t>JARDIN INFANTIL MI GRANJA</t>
  </si>
  <si>
    <t>ESCUELA ESPECIAL CRECER</t>
  </si>
  <si>
    <t>EL PEQUENO MOZART</t>
  </si>
  <si>
    <t>HIGH GARDEN</t>
  </si>
  <si>
    <t>ESCUELA ESPECIAL FRAY AVE MARIA</t>
  </si>
  <si>
    <t>JARDIN INFANTIL PASCUALITA</t>
  </si>
  <si>
    <t>COLEGIO LA CRUZ</t>
  </si>
  <si>
    <t>ESCUELA PUERTECILLO</t>
  </si>
  <si>
    <t>ESCUELA BASICA GALVARINO VALENZUELA MORAGA</t>
  </si>
  <si>
    <t>COLEGIO PARTICULAR LA PRIMAVERA</t>
  </si>
  <si>
    <t>LICEO MUNICIPAL DE ADULTOS SANTA CRUZ</t>
  </si>
  <si>
    <t>COLEGIO ARRAYANES</t>
  </si>
  <si>
    <t>COLEGIO PARTICULAR ALMA MATER</t>
  </si>
  <si>
    <t>LICEO TECNICO PROFESIONAL EL TAMBO</t>
  </si>
  <si>
    <t>COLEGIO CRISTIANO RESURRECCION</t>
  </si>
  <si>
    <t>COLEGIO TIA MONICA</t>
  </si>
  <si>
    <t>ROSARIO COLLEGE</t>
  </si>
  <si>
    <t>COLEGIO ALCALDE PEDRO URBINA</t>
  </si>
  <si>
    <t>COLEG.TERESIANO JUANITA FERNANDEZ SOLAR</t>
  </si>
  <si>
    <t>JARDIN INFANTIL ARDILLITA</t>
  </si>
  <si>
    <t>INSTITUTO SAN VICENTE DE TAGUA TAGUA</t>
  </si>
  <si>
    <t>COLEGIO PROVIDENCIA JARDIN INFANTIL</t>
  </si>
  <si>
    <t>JARDIN INFANTIL COLORIN COLORADO</t>
  </si>
  <si>
    <t>ALBERTO HURTADO CRUCHAGA</t>
  </si>
  <si>
    <t>COLEGIO ANTILEN</t>
  </si>
  <si>
    <t>COLEGIO HUMANISTA INTEGRADO</t>
  </si>
  <si>
    <t>CENTRO TRAST. Y TRAT. LENG. CHOIN RAYEN</t>
  </si>
  <si>
    <t>ESCUELA PEDRO MORALES BARRERA</t>
  </si>
  <si>
    <t>JARDIN INFANTIL EL TRIGAL</t>
  </si>
  <si>
    <t>COLEGIO PARTIC, SAN JOSE DE LA MONTANA</t>
  </si>
  <si>
    <t>ESCUELA EL NARANJAL</t>
  </si>
  <si>
    <t>COLEGIO PARTICULAR EL REAL</t>
  </si>
  <si>
    <t>COLEGIO PARTICULAR LOMAS BLANCAS</t>
  </si>
  <si>
    <t>COLEGIO MISTRAL</t>
  </si>
  <si>
    <t>JARDIN INFANTIL SAN FRANCISCO</t>
  </si>
  <si>
    <t>ESCUELA ESPECIAL DE LENGUAJE RAICES DE RANCAGUA</t>
  </si>
  <si>
    <t>TRINITY COLLEGE</t>
  </si>
  <si>
    <t>COLEGIO SAN ANGELO</t>
  </si>
  <si>
    <t>BRITISH COLLEGE L.T.D.</t>
  </si>
  <si>
    <t>CENTRO EDUCATIVO INTEGRAL LAS ENCINAS</t>
  </si>
  <si>
    <t>INSTITUTO CRISTIANO EDUMASTER COLLEGE</t>
  </si>
  <si>
    <t>COLEGIO AUDICION Y LENG. SAN GASPAR</t>
  </si>
  <si>
    <t>INSTITUTO SANTA TERESA DE LOS ANDES</t>
  </si>
  <si>
    <t>COLEGIO NAZARETH</t>
  </si>
  <si>
    <t>CENTTRO TRAST.LENGUAJE NUESTRA ESPERAN</t>
  </si>
  <si>
    <t>CENTRO TRAST.LENGUAJE LOS BRUJITOS</t>
  </si>
  <si>
    <t>COLEGIO NEHUEN</t>
  </si>
  <si>
    <t>JARDIN INFANTIL LOS PAJARITOS DE ASIS</t>
  </si>
  <si>
    <t>CENTRO REHAB. DEL LENGUAJE ORAL CERLO</t>
  </si>
  <si>
    <t>COLEGIO DIVINA ESPERANZA</t>
  </si>
  <si>
    <t>INSTITUTO SAN LORENZO</t>
  </si>
  <si>
    <t>ESCUELA DEL LENGUAJE SANTA MARIA</t>
  </si>
  <si>
    <t>COLEGIO MANQUEMAVIDA</t>
  </si>
  <si>
    <t>LICEO INTEGRADO DE ADULTOS</t>
  </si>
  <si>
    <t>JARDIN INFANTIL DIVINA PROVIDENCIA DE JESUS</t>
  </si>
  <si>
    <t>C.DE TRANS.DE LA COMUNIC. STA.TERESA DE JESUS</t>
  </si>
  <si>
    <t>ESC. ESP. EL ROBLE, CENTRO DE ATENCION A NECES. EDUC. ESP.</t>
  </si>
  <si>
    <t>COLEGIO HISPANO CHILENO EL PILAR</t>
  </si>
  <si>
    <t>JARDIN INFANTIL GIRASOLES INTERACTIVOS</t>
  </si>
  <si>
    <t>CENTRO DE ESTUDIOS LA ARAUCANA</t>
  </si>
  <si>
    <t>JARDIN INFANTIL AVENTURAS MAGICAS</t>
  </si>
  <si>
    <t>CENTRO EDUCATIVO INTEGRAL MARIA MAGDALENA</t>
  </si>
  <si>
    <t>COLEGIO MAGISTER</t>
  </si>
  <si>
    <t>COLEGIO EVELYN S SCHOOL</t>
  </si>
  <si>
    <t>INSTITUTO HANS CHRISTIAN ANDERSEN</t>
  </si>
  <si>
    <t>ESCUELA MUNICIPAL DE LENGUAJE SANTA CRUZ</t>
  </si>
  <si>
    <t>COLEGIO LOS CIPRESES</t>
  </si>
  <si>
    <t>ECUELA DE LENGUAJE LOS PALTOS</t>
  </si>
  <si>
    <t>JARDIN INFANTIL GENTE CHICA</t>
  </si>
  <si>
    <t>JARDIN INFANTIL MELODY</t>
  </si>
  <si>
    <t>JARDIN INFANTIL TIA MONICA</t>
  </si>
  <si>
    <t>ESCUELA DE LENGUAJE SAN IGNACIO</t>
  </si>
  <si>
    <t>COLEGIO LA REPUBLICA</t>
  </si>
  <si>
    <t>CENTRO DE LENGUAJE SABERES</t>
  </si>
  <si>
    <t>COLEGIO RANCAGUA</t>
  </si>
  <si>
    <t>ESCUELA ESPECIAL DE NERQUIHUE</t>
  </si>
  <si>
    <t>JARDIN INFANTIL RAYEN</t>
  </si>
  <si>
    <t>CENTRO TRAST. DEL LENGUAJE ORAL ALBORADA</t>
  </si>
  <si>
    <t>COLEGIO DE LENGUAJE RAILEF</t>
  </si>
  <si>
    <t>ESCUELA DE TRASTORNOS DE LA COMUNICACION LA CRUZ</t>
  </si>
  <si>
    <t>ESCUELA DE LENGUAJE CHARLES DARWIN</t>
  </si>
  <si>
    <t>ESCUELA ESPECIAL DE LENGUAJE RUCALHUE</t>
  </si>
  <si>
    <t>ESCUELA ESPECIAL DE LENGUAJE ALCALA</t>
  </si>
  <si>
    <t>COLEGIO FRAY ANDRES</t>
  </si>
  <si>
    <t>LICEO MUNICIPAL ZOILA ROSA CARRENO</t>
  </si>
  <si>
    <t>LICEO PARTICULAR CARDENAL RAUL SILVA HENRIQUE</t>
  </si>
  <si>
    <t>CENTRO EDUCACIONAL INTEGRAL DE ADULTOS LOS ROBLES</t>
  </si>
  <si>
    <t>ESCUELA FERNANDA AEDO FAUNDEZ</t>
  </si>
  <si>
    <t>COLEGIO SAN SEBASTIAN SCHOOL</t>
  </si>
  <si>
    <t>COLEGIO MUNICIPAL HUALLILEN</t>
  </si>
  <si>
    <t>ESCUELA DE LENGUAJE LA GRANJITA</t>
  </si>
  <si>
    <t>COLEGIO CRISTIANO ADONAY</t>
  </si>
  <si>
    <t>ESCUELA ESPECIAL DE LENGUAJE SAN BENITO</t>
  </si>
  <si>
    <t>ESCUELA TRAST. DE LA COMUNIC. SANTA ROSA DE PELEQUEN</t>
  </si>
  <si>
    <t>JARDIN INFANTIL Y SALA CUNA CASCANUECES</t>
  </si>
  <si>
    <t>ESCUELA TRAST. DE LA COMUNIC. NUESTRA SRA. DEL PILAR</t>
  </si>
  <si>
    <t>COLEGIO CHIMBARONGO</t>
  </si>
  <si>
    <t>ESCUELA DE LENGUAJE SAN ANDRES</t>
  </si>
  <si>
    <t>ESCUELA DE LENGUAJE SANTA MARIA DE LA COMUNA</t>
  </si>
  <si>
    <t>ESCUELA DE ESTIMUL. DE LENGUAJE CHARLES DARWIN</t>
  </si>
  <si>
    <t>COLEGIO ALMENAR</t>
  </si>
  <si>
    <t>COLEGIO VALLE DE COLCHAGUA</t>
  </si>
  <si>
    <t>SAINT MORITZ COLLEGE</t>
  </si>
  <si>
    <t>COLEGIO DE EDUCACION ESPECIAL MOSTAZAL</t>
  </si>
  <si>
    <t>ESCUELA ESPECIAL MARIA ALICIA PONCE</t>
  </si>
  <si>
    <t>COLEGIO BENJAMIN VICUÑA MACKENNA</t>
  </si>
  <si>
    <t>CENTRO DE RECURSOS EDUCATIVO INTEGRARTE</t>
  </si>
  <si>
    <t>CENTRO EDUC. INT. DE ADULTOS SEMPER</t>
  </si>
  <si>
    <t>COLEGIO PART. SUBV. SAN ESTEBAN</t>
  </si>
  <si>
    <t>COLEGIO CHRISTIAN COLLEGE</t>
  </si>
  <si>
    <t>LICEO MACHALI</t>
  </si>
  <si>
    <t>ESC. ESP. DE LENGUAJE JUNTITOS</t>
  </si>
  <si>
    <t>ESCUELA ESPECIAL MADRE MARIA MAZZARELLO</t>
  </si>
  <si>
    <t>COLEGIO MARÍA ESCOBILLANA GUZMÁN</t>
  </si>
  <si>
    <t>COLEGIO ANTUHUE</t>
  </si>
  <si>
    <t>ELENA GAETE DARBEAUX</t>
  </si>
  <si>
    <t>CHARLES DARWIN</t>
  </si>
  <si>
    <t>COLEGIO DIEGO PORTALES</t>
  </si>
  <si>
    <t>LICEO TÉCNICO SANTA CRUZ DE TRIANA</t>
  </si>
  <si>
    <t>ESCUELA DIVINO MAESTRO</t>
  </si>
  <si>
    <t>ESCUELA AGRICOLA DON GREGORIO</t>
  </si>
  <si>
    <t>LICEO TECNICO PROFESIONAL SANTA ROSA</t>
  </si>
  <si>
    <t>COLEGIO AVE FENIX</t>
  </si>
  <si>
    <t>CENTRO EDUC. ACUARELA TE ACOGE</t>
  </si>
  <si>
    <t>COLEGIO HERMANO DE ASIS</t>
  </si>
  <si>
    <t>ESCUELA ESPECIAL DE PICHIDEGUA</t>
  </si>
  <si>
    <t>LICEO MUNICIPAL DE CODEGUA</t>
  </si>
  <si>
    <t>CENTRO EDUCATIVO ESPECIAL CREEMOS</t>
  </si>
  <si>
    <t>ESCUELA ESPECIAL DE LENGUAJE CODEGUA</t>
  </si>
  <si>
    <t>ESCUELA ESPECIAL DE LENGUAJE NUESTRA SRA. DEL ROSARIO</t>
  </si>
  <si>
    <t>JARDIN INFANTIL MIS TESORITOS PUFFI</t>
  </si>
  <si>
    <t>COMPLEJO EDUCACIONAL LAS ARAUCARIAS</t>
  </si>
  <si>
    <t>ESCUELA ESP. DE LENG. GIORDANO BRUNO</t>
  </si>
  <si>
    <t>ESCUELA ESPECIAL DE LENGUAJE RAICES</t>
  </si>
  <si>
    <t>ESCUELA ESPECIAL AYUDANDO A CRECER</t>
  </si>
  <si>
    <t>ESCUELA ESPECIAL DIFERENCIAL SAN ANDRES</t>
  </si>
  <si>
    <t>COLEGIO REAL DE CAREN</t>
  </si>
  <si>
    <t>COLEGIO INTERAMERICANO</t>
  </si>
  <si>
    <t>JARDIN INFANTIL PEQUITAS</t>
  </si>
  <si>
    <t>ESC. ESP.DE LENGUAJE SAN FRANCISCO DE ASIS</t>
  </si>
  <si>
    <t>ESCUELA ESPECIAL DE LENGUAJE SAN FRANCISCO DE</t>
  </si>
  <si>
    <t>COLEGIO DE LENGUAJE PADRE PIO</t>
  </si>
  <si>
    <t>ESC. ESP. DE LENGUAJE EL SEMBRADOR</t>
  </si>
  <si>
    <t>JARDIN INFANTIL INMACULADA CONCEPCION</t>
  </si>
  <si>
    <t>JARDIN INFANTIL TABANCURA</t>
  </si>
  <si>
    <t>ESCUELA ESPECIAL SAN VALENTIN</t>
  </si>
  <si>
    <t>ESCUELA ESPECIAL NUEVO AMANECER</t>
  </si>
  <si>
    <t>JARDIN INFANTIL SEMILLITA CANELO</t>
  </si>
  <si>
    <t>LICEO MIRELLA CATALAN URZUA</t>
  </si>
  <si>
    <t>OLIVAR COLLEGE</t>
  </si>
  <si>
    <t>COLEGIO ANGOSTURA</t>
  </si>
  <si>
    <t>COLEGIO BASICO VIOLETA PARRA SANDOVAL</t>
  </si>
  <si>
    <t>JARDIN INFANTIL MI CASITA EN EL BOSQUE</t>
  </si>
  <si>
    <t>ESCUELA DE LENGUAJE RAYITO DE SOL</t>
  </si>
  <si>
    <t>COLEGIO NAHUELCURA</t>
  </si>
  <si>
    <t>ESCUELA ESPECIAL DE LENGUAJE ALTAZOR</t>
  </si>
  <si>
    <t>COLEGIO DE LENGUAJE PADRE PIO PERALILLO</t>
  </si>
  <si>
    <t>COLEGIO ALEMAN SAN MIGUEL</t>
  </si>
  <si>
    <t>ESCUELA DE LENGUAJE PUCARA</t>
  </si>
  <si>
    <t>ESCUELA DE LENGUAJE EL ARCA DE CRISTOBAL</t>
  </si>
  <si>
    <t>ESCUELA DE LENGUAJE HAKUNA MATATA</t>
  </si>
  <si>
    <t>ESC ESP. DE LENGUAJE NUESTRA SRA DE LOURDES</t>
  </si>
  <si>
    <t>ESCUELA DE LENGUAJE SAN JOSE E.I.R.L.</t>
  </si>
  <si>
    <t>ESCUELA ESPECIAL DE LENGUAJE SAN EXPEDITO</t>
  </si>
  <si>
    <t>ESCUELA ESPECIAL DE LENGUAJE LOS ALERCES</t>
  </si>
  <si>
    <t>COLEGIO SAN NICOLAS DE BARI</t>
  </si>
  <si>
    <t>ESCUELA ESPECIAL DE LENGUAJE ABRAPALABRA</t>
  </si>
  <si>
    <t>COLEGIO DE ADULTOS MOSTAZAL</t>
  </si>
  <si>
    <t>ESCUELA ESPECIAL HIRAM</t>
  </si>
  <si>
    <t>COLEGIO BOSQUES DE CHILE</t>
  </si>
  <si>
    <t>ESCUELA ESP.DE LENGUAJE ENCANTADOS</t>
  </si>
  <si>
    <t>ESC.ESP.DE LENGUAJE EL TREN DE CRISTOBAL</t>
  </si>
  <si>
    <t>ESCUELA ESP.DE LENGUAJE COMUNICARTE</t>
  </si>
  <si>
    <t>ESCUELA ESP. DE LENGUAJE TREMUN</t>
  </si>
  <si>
    <t>ESC. ESP. DE LENGUAJE SEMILLITA DE LA PUNTA</t>
  </si>
  <si>
    <t>COLEGIO TECNOLÓGICO PULMAHUE</t>
  </si>
  <si>
    <t>ESC.ESP. DE LENGUAJE AYELEN</t>
  </si>
  <si>
    <t>JARDIN INFANTIL SEMILLITA DE SABIDURIA</t>
  </si>
  <si>
    <t>LICEO INDUSTRIAL ESTEBAN LEYTON SOTO</t>
  </si>
  <si>
    <t>JARDIN INFANTIL PEQUEÑOS GIGANTES</t>
  </si>
  <si>
    <t>ESCUELA ESPECIAL DE LENGUAJE SAN JOSE</t>
  </si>
  <si>
    <t>ESCUELA ESPECIAL DE LENGUAJE REMOLINOS</t>
  </si>
  <si>
    <t>ESCUELA ESPECIAL DE LENGUAJE SAN GABRIEL</t>
  </si>
  <si>
    <t>ESCUELA ESPECIAL ANGELES</t>
  </si>
  <si>
    <t>ESCUELA ESPECIAL DE LENGUAJE CARRUSEL</t>
  </si>
  <si>
    <t>INSTITUTO DE EDUCACION DE ADULTO SAN ANDRES</t>
  </si>
  <si>
    <t>COLEGIO SEBASTIAN`S COLLEGE</t>
  </si>
  <si>
    <t>ESCUELA ESPECIAL DE LENGUAJE NEWEN</t>
  </si>
  <si>
    <t>COLEGIO UMBRALES</t>
  </si>
  <si>
    <t>ESCUELA ESPECIAL SAN EXPEDITO DE RENGO</t>
  </si>
  <si>
    <t>COLEGIO PARTICULAR SUBVENCIONADO NANCAGUA SCHOOL</t>
  </si>
  <si>
    <t>ESC. DIFERENCIAL GUSTAVO RAMIREZ MORENO</t>
  </si>
  <si>
    <t>COLEGIO ABATE MOLINA</t>
  </si>
  <si>
    <t>COLEGIO RAUQUEN</t>
  </si>
  <si>
    <t>COLEGIO BICENTENARIO POLITECNICO SAN JOSE DE CURICO</t>
  </si>
  <si>
    <t>LICEO BICENTENARIO DE MOLINA MARIA DEL TRÁNSITO DE LA CRUZ</t>
  </si>
  <si>
    <t>COLEGIO ESMERALDA</t>
  </si>
  <si>
    <t>ESC. MONSENOR MANUEL LARRAIN ERRAZURIZ</t>
  </si>
  <si>
    <t>ESCUELA DIFERENCIAL LAS ILUSIONES</t>
  </si>
  <si>
    <t>COLEGIO  ORCHARD COLLEGE</t>
  </si>
  <si>
    <t>LICEO AGRIC.PADRE ALBERTO HURTADO</t>
  </si>
  <si>
    <t>CENTRO EDUCACIONAL LUIS RUTTEN</t>
  </si>
  <si>
    <t>LICEO BICENTENARIO DE EXCELENCIA SANTA MARTA</t>
  </si>
  <si>
    <t>CENTRO INTEGRAL EDUCACION TALCA</t>
  </si>
  <si>
    <t>COLEGIO EDUARDO MARTIN ABEJON</t>
  </si>
  <si>
    <t>COLEGIO JUAN PIAMARTA</t>
  </si>
  <si>
    <t>INSTITUTO SANTA MARTA</t>
  </si>
  <si>
    <t>COLEGIO SANTA FE</t>
  </si>
  <si>
    <t>LICEO POLITECNICO DE CURICO</t>
  </si>
  <si>
    <t>COLEGIO ALBORADA</t>
  </si>
  <si>
    <t>ESCUELA LAS DUNAS DE CHANCO</t>
  </si>
  <si>
    <t>INSTITUTO CUMBRES DE MAULE</t>
  </si>
  <si>
    <t>CENTRO EDUCACIONAL APUMANQUE</t>
  </si>
  <si>
    <t>COL.CORPORACION EDUC.LA ARAUCANA</t>
  </si>
  <si>
    <t>INSTITUTO TECNICO SUPERIOR CONSTITUCION</t>
  </si>
  <si>
    <t>COLEGIO LYON´S SCHOOL</t>
  </si>
  <si>
    <t>LICEO MONSEÑOR CARLOS GONZÁLEZ CRUCHAGA</t>
  </si>
  <si>
    <t>LICEO PABLO NERUDA DE TALCA</t>
  </si>
  <si>
    <t>ESCUELA NESTOR DEL CAMPO ARZOLA</t>
  </si>
  <si>
    <t>COLEGIO CONCEPCION TALCA</t>
  </si>
  <si>
    <t>ESC.ESPECIAL TRASTORNOS DE LA COMUNICACI</t>
  </si>
  <si>
    <t>COLEGIO BOSQUES DE GAIA</t>
  </si>
  <si>
    <t>COLEGIO AQUELARRE</t>
  </si>
  <si>
    <t>ESCUELA TALLER LABORAL UNPADE</t>
  </si>
  <si>
    <t>COLEGIO MANSO DE VELASCO</t>
  </si>
  <si>
    <t>COLEGIO GARDEN COLLEGE</t>
  </si>
  <si>
    <t>COLEGIO ADVENTISTA MARANATA</t>
  </si>
  <si>
    <t>COLEGIO BALTAZAR</t>
  </si>
  <si>
    <t>CENTRO DE LENGUAJE MARCELA PAZ</t>
  </si>
  <si>
    <t>INSTITUTO VALENTIN LETELIER</t>
  </si>
  <si>
    <t>COLEGIO CRISTIANO DE CURICO</t>
  </si>
  <si>
    <t>COLEGIO ANDES DE TALCA</t>
  </si>
  <si>
    <t>JARDIN INFANTIL CAMPANITA</t>
  </si>
  <si>
    <t>CENTRO EDUCACIONAL BUBI</t>
  </si>
  <si>
    <t>ESCUELA CHACARILLAS</t>
  </si>
  <si>
    <t>JUAN SALVADOR COLLEGE</t>
  </si>
  <si>
    <t>COLEGIO HISPANOCHILENO EL PILAR</t>
  </si>
  <si>
    <t>COLEGIO CENTRO EDUCACIONAL VYGOTSKY</t>
  </si>
  <si>
    <t>ESCUELA ENRIQUE WEISS</t>
  </si>
  <si>
    <t>COLEGIO DIEGO THOMPSON</t>
  </si>
  <si>
    <t>CENTRO EDUCACIONAL ADONAY</t>
  </si>
  <si>
    <t>COLEGIO PARTICULAR SEBASTIAN</t>
  </si>
  <si>
    <t>COLEGIO KAIROS</t>
  </si>
  <si>
    <t>ESC.ESPECIAL DE TRASTORNO DE LA COMUNICACION</t>
  </si>
  <si>
    <t>ESC.TRASTORNOS DE LENGUAJE HANS CHRISTIAN AND</t>
  </si>
  <si>
    <t>COLEGIO LOS ALERCES</t>
  </si>
  <si>
    <t>ESC.ESPECIAL TRASTORNOS DE LA COMUNIC. MIS SO</t>
  </si>
  <si>
    <t>CENTRO DE LENGUAJE Y PSICOPEDAGOGIA DALUZ</t>
  </si>
  <si>
    <t>ESCUELA DE LENGUAJE CEL</t>
  </si>
  <si>
    <t>CENTRO EDUCATIVO PEUMAYEN</t>
  </si>
  <si>
    <t>ESCUELA DE LENGUAJE MAZAPAN</t>
  </si>
  <si>
    <t>ESCUELA PARVULOS ALDEA DE LOS NINOS</t>
  </si>
  <si>
    <t>ESCUELA DE LENGUAJE PAUL HARRIS</t>
  </si>
  <si>
    <t>MI JARDIN Y YO</t>
  </si>
  <si>
    <t>COLEGIO PALENCIA SC.</t>
  </si>
  <si>
    <t>LICEO BICENTENARIO POLIVALENTE DE RAUCO</t>
  </si>
  <si>
    <t>ESCUELA LENGUAJE BELEN</t>
  </si>
  <si>
    <t>ESCUELA DE LENGUAJE MANANTIAL</t>
  </si>
  <si>
    <t>CENTRO DE LENGUAJE CAUQUENES</t>
  </si>
  <si>
    <t>CENTRO EDUCACIONAL TERRANOVA</t>
  </si>
  <si>
    <t>CENTRO DE LENGUAJE SAN JAVIER</t>
  </si>
  <si>
    <t>CENTRO LENGUAJE EL CANELO</t>
  </si>
  <si>
    <t>ESCUELA DE LENGUAJE CEDEL</t>
  </si>
  <si>
    <t>LICEO BICENTENARIO TP SIMON BOLIVAR</t>
  </si>
  <si>
    <t>ESCUELA DE LENGUAJE PRINCIPITO</t>
  </si>
  <si>
    <t>COLEGIO ESPECIAL DE MARIA</t>
  </si>
  <si>
    <t>ESCUELA DE LENGUAJE SAN NICOLAS</t>
  </si>
  <si>
    <t>COLEGIO LOS HEROES</t>
  </si>
  <si>
    <t>ESCUELA DE LENGUAJE RAYENCO</t>
  </si>
  <si>
    <t>ESCUELA ESPECIAL HIERBAS BUENAS</t>
  </si>
  <si>
    <t>EMA ESCAJADIO GARCIA</t>
  </si>
  <si>
    <t>CENTRO DE LENGUAJE CEDEL</t>
  </si>
  <si>
    <t>ESCUELA DE LENGUAJE LAS NIEVES</t>
  </si>
  <si>
    <t>ESC. PASO INTERNACIONAL PEHUENCHE</t>
  </si>
  <si>
    <t>ESCUELA PARA PARVULOS ADONAY</t>
  </si>
  <si>
    <t>TECNOLOGICO NUEVO HORIZONTE</t>
  </si>
  <si>
    <t>ESCUELA DE ADMINISTRACION Y COMERCIO</t>
  </si>
  <si>
    <t>ESCUELA DE LENGUAJE GIRASOL</t>
  </si>
  <si>
    <t>CENTRO EDUCACIONAL IRIS</t>
  </si>
  <si>
    <t>LICEO POLIVALENTE SAGRADA FAMILIA</t>
  </si>
  <si>
    <t>COLEGIO SAN ALFONSO DE EL BOLDO</t>
  </si>
  <si>
    <t>COLEGIO EL QUILLAY</t>
  </si>
  <si>
    <t>ESC.ESP.DE TRAST.DEL LENGUAJE SAN VALENTIN</t>
  </si>
  <si>
    <t>ESCUELA DE LENGUAJE ARRAYAN</t>
  </si>
  <si>
    <t>ESCUELA LENGUAJE SAN CLEMENTE</t>
  </si>
  <si>
    <t>ESCUELA DE LENGUAJE ANTUPIREN</t>
  </si>
  <si>
    <t>ESCUELA DE LENGUAJE ZARCILLO</t>
  </si>
  <si>
    <t>COLEGIO VERBUM</t>
  </si>
  <si>
    <t>ESCUELA LENGUAJE PROSPERIDAD</t>
  </si>
  <si>
    <t>COLEGIO ALTA CUMBRE</t>
  </si>
  <si>
    <t>ESCUELA ESPECIAL DE LENGUAJE ALTAMIRA</t>
  </si>
  <si>
    <t>CENTRO LENGUAJE DALUZ 2</t>
  </si>
  <si>
    <t>ESC. LENGUAJE ARCOIRIS</t>
  </si>
  <si>
    <t>INSTITUTO LATINOAMERICANO-EUROPEO DE</t>
  </si>
  <si>
    <t>ESCUELA DE PARVULOS SAN AGUSTIN</t>
  </si>
  <si>
    <t>ESCUELA DE LENGUAJE ALBORADA</t>
  </si>
  <si>
    <t>COLEGIO ANTILHUE</t>
  </si>
  <si>
    <t>ESCUELA DE LENGUAJE EDUCAR</t>
  </si>
  <si>
    <t>ESCUELA DE LENGUAJE BELEN</t>
  </si>
  <si>
    <t>ESC.DE LENGUAJE Y JARDIN INFANTIL ECOLOGICO</t>
  </si>
  <si>
    <t>ESCUELA DE TRANSTORNOS DE LENGUAJE EMMANUEL</t>
  </si>
  <si>
    <t>SALA CUNA Y JARDIN INFANTIL MICKEY MOUSE</t>
  </si>
  <si>
    <t>ESCUELA DE LENGUAJE BAMBI</t>
  </si>
  <si>
    <t>JARDIN INFANTIL TIRAMISU</t>
  </si>
  <si>
    <t>ESCUELA DE LENGUAJE GARDEN SCHOOL</t>
  </si>
  <si>
    <t>ESCUELA DE LENGUAJE RAIGUEN</t>
  </si>
  <si>
    <t>COLEGIO ANTARES</t>
  </si>
  <si>
    <t>COLEGIO PABLO DE ROKHA</t>
  </si>
  <si>
    <t>COLEGIO SAN IGNACIO DE TALCA</t>
  </si>
  <si>
    <t>CENTRO EDUCATIVO DE LENGUAJE ANDALEN</t>
  </si>
  <si>
    <t>ESCUELA DE LENGUAJE TORREBLANCA</t>
  </si>
  <si>
    <t>ESCUELA DE LENGUAJE ABEJITA MAYA</t>
  </si>
  <si>
    <t>COLEGIO POLITECNICO AQUELARRE</t>
  </si>
  <si>
    <t>ESCUELA DE LENGUAJE MILLAHUE</t>
  </si>
  <si>
    <t>ESCUELA INTY LLAN</t>
  </si>
  <si>
    <t>ESCUELA DE LENGUAJE SAN VALENTIN SUR ORIENTE</t>
  </si>
  <si>
    <t>COLEGIO ANTAMARO</t>
  </si>
  <si>
    <t>COLEGIO LAS ESTRELLITAS</t>
  </si>
  <si>
    <t>COLEGIO ESPECIAL CRECER</t>
  </si>
  <si>
    <t>ESCUELA ESPECIAL SAN VICENTE</t>
  </si>
  <si>
    <t>CENTRO EDUCATIVO MACHU PICCHU</t>
  </si>
  <si>
    <t>ESCUELA DIFERENCIAL LOS GERANIOS</t>
  </si>
  <si>
    <t>LICEO VICTORIA</t>
  </si>
  <si>
    <t>ESCUELA DE LENGUAJES EDUCALEN</t>
  </si>
  <si>
    <t>ESCUELA DE PARVULOS PRINCIPITO DE SANTA ANA</t>
  </si>
  <si>
    <t>JARDIN INFANTIL CASTILLO PALABRAS MAGICAS</t>
  </si>
  <si>
    <t>ESCUELA DE LENGUAJE CARACOLA</t>
  </si>
  <si>
    <t>ESCUELA DE PARVULOS SAN JOSE DE CALASANZ</t>
  </si>
  <si>
    <t>JARDIN INFANTIL SONRISAS</t>
  </si>
  <si>
    <t>ESCUELA ESPECIAL DE LENGUAJE VICTORIA</t>
  </si>
  <si>
    <t>ESCUELA ESPECIAL DE LENGUAJE NINO JESUS</t>
  </si>
  <si>
    <t>ESCUELA ESPECIAL DE LENGUAJE SAN ESTEBAN</t>
  </si>
  <si>
    <t>ESCUELA ESPECIAL DE LENGUAJE ALHUE</t>
  </si>
  <si>
    <t>COLEGIO CLUB DE LEONES TALCA</t>
  </si>
  <si>
    <t>ESCUELA ESPEC. DE LENGUAJE ALFREDO GIDI JALIL</t>
  </si>
  <si>
    <t>LICEO COMPLEJO EDUCACIONAL JAVIERA CARRERA</t>
  </si>
  <si>
    <t>COLEGIO IRIS RETAMAL</t>
  </si>
  <si>
    <t>COLEGIO LOS AGUSTINOS EDUCA Y DEPORTE</t>
  </si>
  <si>
    <t>CTRO. EDUCACIONAL Y ESC. DE LENGUAJE PABLO FR</t>
  </si>
  <si>
    <t>LICEO TECNICO PROF.AGRARIO LUXEMBURGO DE RAUC</t>
  </si>
  <si>
    <t>COL GRAL. DE DIVISION EMILIO SOTOMAYOR BAEZA</t>
  </si>
  <si>
    <t>ESCUEA ESPECIAL DE LENGUAJE MILLARAY</t>
  </si>
  <si>
    <t>COLEGIO HENRI CETTY</t>
  </si>
  <si>
    <t>ESCUELA ESPECIAL DE LENGUAJE REY LEON</t>
  </si>
  <si>
    <t>CENTRO PEDAGOGICO PREESCOLAR VALLE DEL MAULE</t>
  </si>
  <si>
    <t>COLEGIO ESPECIAL DE DISCAPACIDADES MULTIPLES</t>
  </si>
  <si>
    <t>COLEGIO SUYAI</t>
  </si>
  <si>
    <t>ESCUELA ESPECIAL DE LENGUAJE GIRASOL</t>
  </si>
  <si>
    <t>ESCUELA ESPECIAL DE LENGUAJE SEMBRANDO PALABR</t>
  </si>
  <si>
    <t>ESCUELA DE LENGUAJE REMOLINO</t>
  </si>
  <si>
    <t>ESCUELA BASICA DE ADMINISTRACION Y COMERCIO</t>
  </si>
  <si>
    <t>ESCUELA HOSPITAL LINARES</t>
  </si>
  <si>
    <t>COLEGIO INITEC DE INNOVACION TECNOLOGICA</t>
  </si>
  <si>
    <t>CENTRO EDUCACIONAL KIMEL</t>
  </si>
  <si>
    <t>ESCUELA ESPECIAL UNPADE</t>
  </si>
  <si>
    <t>ESC.DE LENGUAJE Y JARDIN INFANTIL NELTUME</t>
  </si>
  <si>
    <t>ESC.ESPECIAL DE LENGUAJE HABLAPALABRAS</t>
  </si>
  <si>
    <t>ESCUELA ESPECIAL DE LENGUAJE MIS PRIMERAS PAL</t>
  </si>
  <si>
    <t>COLEGIO CLEMENTINOS</t>
  </si>
  <si>
    <t>LICEO TEC.PROFESIONAL AGROPECUARIO LUXEMBURGO</t>
  </si>
  <si>
    <t>COLEGIO PARTICULAR JOSEFINA MEDEL</t>
  </si>
  <si>
    <t>ESCUELA ESPECIAL DE LENGUAJE APRENDER</t>
  </si>
  <si>
    <t>ESCUELA DE LENGUAJE Y JARDIN INFANTIL PEQUEÑO</t>
  </si>
  <si>
    <t>JARDIN INFANTIL MAGIC CASTLE</t>
  </si>
  <si>
    <t>COLEGIO EL BOLDO</t>
  </si>
  <si>
    <t>LICEO BICENTENARIO ZAPALLAR DE CURICO</t>
  </si>
  <si>
    <t>COLEGIO SANTA MADRE DE DIOS</t>
  </si>
  <si>
    <t>ESCUELA ESPECIAL DE LENGUAJE ANTONIO CASTRO A</t>
  </si>
  <si>
    <t>ESCUELA ESP. CENTRO DE INTEGRACION PADRE PIO</t>
  </si>
  <si>
    <t>COLEGIO CRISTIANO DE EDUC. DE ADULTOS EL SEMB</t>
  </si>
  <si>
    <t>ESCUELA HOSPITALARIA DE CAUQUENES</t>
  </si>
  <si>
    <t>ESCUELA ESPECIAL DIFERENCIAL SOL Y LUNA</t>
  </si>
  <si>
    <t>COLEGIO DE ADULTOS PROMAUCAES</t>
  </si>
  <si>
    <t>COLEGIO SANTO TOMAS DE TALCA</t>
  </si>
  <si>
    <t>INSTITUTO INGLES</t>
  </si>
  <si>
    <t>LICEO BICENTENARIO ADMINISTRACION Y COMERCIO HC</t>
  </si>
  <si>
    <t>ESCUELA ESPECIAL DE LENGUAJE ENSEÑARTE</t>
  </si>
  <si>
    <t>COLEGIO ALTO PEWEN</t>
  </si>
  <si>
    <t>COLEGIO ALTAS CUMBRES DE SAN CLEMENTE</t>
  </si>
  <si>
    <t>JARDIN INFANTIL MIS TESOROS</t>
  </si>
  <si>
    <t>ESCUELA DE LENGUAJE EL CASTILLO INFANTIL</t>
  </si>
  <si>
    <t>JARDIN INFANTIL Y SALA CUNA LOS RUILES</t>
  </si>
  <si>
    <t>CLARO DE LUNA CENTRO DE DESARROLLO COGNITIVO</t>
  </si>
  <si>
    <t>ESCUELA DE LENGUAJE MARIA DIZA PINO</t>
  </si>
  <si>
    <t>ESCUELA ESPECIAL AMANECER LONGAVI</t>
  </si>
  <si>
    <t>COLEGIO SAN ESTEBAN DE TALCA</t>
  </si>
  <si>
    <t>ESCUELA DE LENGUAJE MARCELA PAZ</t>
  </si>
  <si>
    <t>LICEO BICENTENARIO ORIENTE DE TALCA</t>
  </si>
  <si>
    <t>COLEGIO JUAN IGNACIO MOLINA DE LA FLORIDA</t>
  </si>
  <si>
    <t>LICEO BICENTENARIO DE CAUQUENES</t>
  </si>
  <si>
    <t>CENTRO EDUCACIONAL INTEGRAL ADULTOS VICTORIA</t>
  </si>
  <si>
    <t>ESCUELA ESP. LENGUAJE Y PARVULOS SAN ESTEBAN</t>
  </si>
  <si>
    <t>COLEGIO LOS AGUSTINOS</t>
  </si>
  <si>
    <t>COLEGIO JUAN IGNACIO MOLINA DE LICANTEN</t>
  </si>
  <si>
    <t>ESCUELA ESPECIAL DE LENGUAJE ALTAHIR</t>
  </si>
  <si>
    <t>ESC ESPECIAL DE LENGUAJE MIS PEQUEÑOS TESOROS</t>
  </si>
  <si>
    <t>INSTITUTO DE EDUCACION ESPECIAL CURICO</t>
  </si>
  <si>
    <t>ESCUELA ESPECIAL CENTRO EDUCATIVO DIDACTICA C</t>
  </si>
  <si>
    <t>ESCUELA PARVULOS SNOOPY</t>
  </si>
  <si>
    <t>TALLER LABORAL Y ESCUELA ESPECIAL CREANDO FUTURO</t>
  </si>
  <si>
    <t>GOLDEN EAGLE SCHOOL</t>
  </si>
  <si>
    <t>ESCUELA ESPECIAL DE LENGUAJE AMAPOLA ALERCE</t>
  </si>
  <si>
    <t>CENTRO EDUCACIONAL SONRISA DE ANGELES</t>
  </si>
  <si>
    <t>COLEGIO ALIWE COLLEGE</t>
  </si>
  <si>
    <t>ESCUELA ESPECIAL N°2424 EL  VOLANTIN</t>
  </si>
  <si>
    <t>ESCUELA ESPECIAL DE LENGUAJE SAN IGNACIO</t>
  </si>
  <si>
    <t>ESCUELA ESPECIAL DE LENGUAJE PEQUEÑO SAFARI</t>
  </si>
  <si>
    <t>LYCÉE ANTOINE DE SAINT - EXUPÉRY</t>
  </si>
  <si>
    <t>ESCUELA  DE  PARVULOS  Y  ESPECIAL  N°197 AMARAL</t>
  </si>
  <si>
    <t>CENTRO DE FORMACION LABORAL HUELLAS</t>
  </si>
  <si>
    <t>ESCUELA ESPECIAL DE LENGUAJE PALABRAS DE NIÑOS</t>
  </si>
  <si>
    <t>COLEGIO ALTO LAUQUÉN</t>
  </si>
  <si>
    <t>ESCUELA ESPECIAL DE LENGUAJE ALTO LOS ÁNGELES</t>
  </si>
  <si>
    <t>ESCUELA ESPECIAL DE LENGUAJE REMOLINO</t>
  </si>
  <si>
    <t>COLEGIO HOSPITALARIO HOSPITAL DEL  PINO</t>
  </si>
  <si>
    <t>ESCUELA DIFERENCIAL CABALLITO DE MAR</t>
  </si>
  <si>
    <t>ESCUELA ESPECIAL DE  LENGUAJE LOS  CHAVITOS</t>
  </si>
  <si>
    <t>ESCUELA  BASICA  N°198 GREENFIELD SCHOOL</t>
  </si>
  <si>
    <t>ESCUELA ESPECIAL N°197 MI  PEQUEÑO  MOZART</t>
  </si>
  <si>
    <t>ESCUELA ESPECIAL N°2427 CARNAVAL</t>
  </si>
  <si>
    <t>ESCUELA  ESPECIAL  BASILEA</t>
  </si>
  <si>
    <t>ESC. ESP. DE LENGUAJE CUMBRES DE PLACILLA</t>
  </si>
  <si>
    <t>COLEGIO HALCONES DEL CARMEN</t>
  </si>
  <si>
    <t>LICEO TECNICO PROFESIONAL LA ARAUCANA</t>
  </si>
  <si>
    <t>ESCUELA NUEVA MILLARAYEN</t>
  </si>
  <si>
    <t>ESC. ESP. DE LENGUAJE AMANECER DE COLORES</t>
  </si>
  <si>
    <t>COLEGIO NEW BUCKINGHAM</t>
  </si>
  <si>
    <t>CENTRO DE EDUCACION INTEGRADO DE  ADULTOS GLADYS LAZO Nº 2</t>
  </si>
  <si>
    <t>ESCUELA ESPECIAL DE LENGUAJE ESMERALDA BARQUITO DE SUEÑOS</t>
  </si>
  <si>
    <t>ESCUELA ESPECIAL DE LENGUAJE SONRISAS</t>
  </si>
  <si>
    <t>ESCUELA ESPECIAL DE LENGUAJE PALABRAS MAGICAS SALTO DEL LAJA</t>
  </si>
  <si>
    <t>CENTRO EDUCACIONAL AYECANTUN</t>
  </si>
  <si>
    <t>COLEGIO LOS  ALERCES  DE  TALAGANTE</t>
  </si>
  <si>
    <t>ESCUELA  ESPECIAL N°232 EL ARCA</t>
  </si>
  <si>
    <t>ESCUELA  ESPECIAL N°198 LOS  GIRASOLES</t>
  </si>
  <si>
    <t>ESCUELA  ESPECIAL  N°199 EL  AROMO</t>
  </si>
  <si>
    <t>ESCUELA ESPECIAL N° 2430 SAN ALBERTO HURTADO</t>
  </si>
  <si>
    <t>ESCUELA ESPECIAL PARAPEQUES</t>
  </si>
  <si>
    <t>ESCUELA ESPECIAL NUEVA ESPERANZA</t>
  </si>
  <si>
    <t>ESCUELA ESPECIAL N°199, MI  POLLITO  AMARILLITO</t>
  </si>
  <si>
    <t>COLEGIO PATAGONIA DE BUIN</t>
  </si>
  <si>
    <t>ESCUELA  BASICA N°201, REDWOOD COLLEGE</t>
  </si>
  <si>
    <t>ESCUELA DE LENGUAJE HABLA PALABRA</t>
  </si>
  <si>
    <t>JARDIN INFANTIL LE CYGNE</t>
  </si>
  <si>
    <t>COLEGIO  PAULO  FREIRE  DE  SAN  MIGUEL</t>
  </si>
  <si>
    <t>ESCUELA ESPECIAL APRENDAMOS JUNTOS</t>
  </si>
  <si>
    <t>ESCUELA ESPECIAL N° 2433 LOS MUSICOS DE BREMEN</t>
  </si>
  <si>
    <t>ESCUELA  BASICA  N°200 COLEGIO  INTEGRAL TRABUNCO</t>
  </si>
  <si>
    <t>ESCUELA  ESPECIAL  N°2435 AITUE</t>
  </si>
  <si>
    <t>ESCUELA ESPECIAL Y DE PARVULOS PETIT PRINCE</t>
  </si>
  <si>
    <t>ESCUELA ESPECIAL ANTUMALEN N°202</t>
  </si>
  <si>
    <t>ESCUELA DE PARVULOS N°2437,  COLEGIO ALEMÁN CHICUREO</t>
  </si>
  <si>
    <t>RIELJAN COLLEGE</t>
  </si>
  <si>
    <t>ESCUELA ESPECIAL DE LENGUAJE MARIA MONTESSORI</t>
  </si>
  <si>
    <t>ESCUELA  ESPECIAL  2438 `PEQUEÑOS  GENIOS  DE  VALLE  GRANDE`</t>
  </si>
  <si>
    <t>JARDIN INFANTIL Y SALA CUNA EMITA</t>
  </si>
  <si>
    <t>JARDÍN INFANTIL JIRAFITA</t>
  </si>
  <si>
    <t>COLEGIO MONTESSORI CHILOE</t>
  </si>
  <si>
    <t>ESC.ESP.N°2439, MANQUEHUE DE TIL TIL</t>
  </si>
  <si>
    <t>ESCUELA ESPECIAL DIFERENCIAL EXPRESION DE AMOR</t>
  </si>
  <si>
    <t>ESCUELA ESPECIAL DE LENGUAJE SAN MARCOS</t>
  </si>
  <si>
    <t>COLEGIO DE ADULTOS RENACIMIENTO</t>
  </si>
  <si>
    <t>LICEO BICENTENARIO DE EXELENCIA TECNICO PROFESIONAL PEOPLE HELP PEOPLE DE PANGUIPULLI</t>
  </si>
  <si>
    <t>LICEO TECNICO PROFESIONAL PEOPLE HELP PEOPLE PULLINQUE</t>
  </si>
  <si>
    <t>ESCUELA ESPECIAL DE LENGUAJE SARAH KAY</t>
  </si>
  <si>
    <t>COLEGIO MIS IDEAS</t>
  </si>
  <si>
    <t>ESCUELA DEL CARIÑO HENRY CETTY</t>
  </si>
  <si>
    <t>ESCUELA ESPECIAL DE LENGUAJE PALABRAS DULCES</t>
  </si>
  <si>
    <t>INSTITUTO EDUCACIONAL DE ADULTOS HERMANOS CARRERA</t>
  </si>
  <si>
    <t>JARDIN INFANTIL AMIGUITOS</t>
  </si>
  <si>
    <t>INSTITUTO BICENTENARIO JAVIERA CARRERA VERDUGO</t>
  </si>
  <si>
    <t>JARDIN INFANTIL EL SAPITO PIRI Y SUS AMIGOS</t>
  </si>
  <si>
    <t>JARDIN INFANTIL NIÑOS LUZ</t>
  </si>
  <si>
    <t>ESCUELA SARGENTO PRIMERO CRISTIAN VENEGAS OJEDA</t>
  </si>
  <si>
    <t>COLEGIO MELIAN</t>
  </si>
  <si>
    <t>CENTRO  EDUCACIONAL  DE  ADULTOS  EL MONTE</t>
  </si>
  <si>
    <t>ESCUELA ESPECIAL DE LENGUAJE SEMILLA DE GIRASOL</t>
  </si>
  <si>
    <t>ESCUELA DE PARVULOS N° 201 `MIKY`</t>
  </si>
  <si>
    <t>COLEGIO DE PARVULOS MI GATITO MARTIN</t>
  </si>
  <si>
    <t>ESCUELA DE LENGUAJE DIEGO DUBLE URRUTIA</t>
  </si>
  <si>
    <t>ESCUELA DE LENGUAJE AGUA SOL</t>
  </si>
  <si>
    <t>JARDÍN INFANTIL PEQUEÑA LULÚ</t>
  </si>
  <si>
    <t>ESCUELA ESPECIAL DE LENGUAJE PEQUEÑOS AMIGOS</t>
  </si>
  <si>
    <t>ESCUELA ESPECIAL DE LENGUAJE MI PEQUEÑO SUEÑO</t>
  </si>
  <si>
    <t>ESCUELA  ESPECIAL  N° 2440 LEONARDO  DA  VINCI</t>
  </si>
  <si>
    <t>ESCUELA ESPECIAL DE LENGUAJE COMUNICA</t>
  </si>
  <si>
    <t>ESCUELA ESPECIAL DE LENGUAJE EL CASTILLO DE IGNACIA</t>
  </si>
  <si>
    <t>JARDIN INFANTIL AMAUTA PRESCHOOL</t>
  </si>
  <si>
    <t>ESCUELA LENGUAJE VER Y HABLAR</t>
  </si>
  <si>
    <t>ESCCUELA MUNICIPAL PROFESOR DAVID FERNÁNDEZ PÉREZ</t>
  </si>
  <si>
    <t>ESCUELA DE LENGUAJE ALUN</t>
  </si>
  <si>
    <t>ESCUELA DE LENGUAJE NAMASTE</t>
  </si>
  <si>
    <t>ESCUELA ESPECIAL ECOLÓGICA N°2441, MAPU LIHUEN</t>
  </si>
  <si>
    <t>ESCUELA BÁSICA N°2442 `CENTRO EDUCACIONAL ERNESTO YAÑEZ RIVERA`</t>
  </si>
  <si>
    <t>ESCUELA ESPECIAL N°  203 ALTO BUIN II</t>
  </si>
  <si>
    <t>COLEGIO FILII FUTURI</t>
  </si>
  <si>
    <t>CENTRO EDUCACIONAL INTEGRAL QUIDELL</t>
  </si>
  <si>
    <t>ESCUELA ESPECIAL EL ARBOL</t>
  </si>
  <si>
    <t>COLEGIO VALLES DEL MAIPO</t>
  </si>
  <si>
    <t>CENTRO DE ESTUDIOS CREA FUTURO</t>
  </si>
  <si>
    <t>ESCUELA ESPECIAL N° 2446 `VOCES`</t>
  </si>
  <si>
    <t>ESCUELA ESPECIAL N° 2445 PAPELUCHO</t>
  </si>
  <si>
    <t>CENTRO DE ESTUDIO DE LA PATAGONIA</t>
  </si>
  <si>
    <t>ESCUELA ESPECIAL N°2443 ARCOIRIS</t>
  </si>
  <si>
    <t>ESCUELA ESPECIAL N°204 ANGEL MIGUEL</t>
  </si>
  <si>
    <t>PORVENIR</t>
  </si>
  <si>
    <t>ESCUELA DE PARVULOS PLANETA TIERRA II</t>
  </si>
  <si>
    <t>ESCUELA ESPECIAL DE LENGUAJE AMAPOLA</t>
  </si>
  <si>
    <t>ESCUELA ESPECIAL DE LENGUAJE MONTEACAY</t>
  </si>
  <si>
    <t>ESCUELA ESPECIAL DE LENGUAJE RUCAHUE</t>
  </si>
  <si>
    <t>ESCUELA ESPECIAL DE LENGUAJE MI CASTILLO</t>
  </si>
  <si>
    <t>ESCUELA ESPECIAL N° 2447 `ESTRELLITAS  DE SAN JOSÉ`</t>
  </si>
  <si>
    <t>ESC.ESP.DE LENGUAJE Y COMUNICACIÓN `MUNDO FELIZ`</t>
  </si>
  <si>
    <t>CURAUMA LANGUAGE SCHOOL, ESC. ESP. DE LENG. Y DE PARV</t>
  </si>
  <si>
    <t>JARDIN INFANTIL KINTU MONTESSORI</t>
  </si>
  <si>
    <t>ESCUELA ESPECIAL DE LENGUAJE MATEITOS</t>
  </si>
  <si>
    <t>ESCUELA ESPECIAL TEMAIKEN</t>
  </si>
  <si>
    <t>ESCUELA BASICA PEUMA MEW</t>
  </si>
  <si>
    <t>ESCUELA ESPECIAL DE LENGUAJE PEQUEÑAS PALABRAS</t>
  </si>
  <si>
    <t>ESCUELA ESPECIAL DE LENGUAJE AQUALUNA</t>
  </si>
  <si>
    <t>COLEGIO PADRE PIO</t>
  </si>
  <si>
    <t>ESCUELA ESPECIAL SAN JOSE</t>
  </si>
  <si>
    <t>CENTRO DE EDUCACION INTEGRADA DE ADULTOS NAHUELQUIN</t>
  </si>
  <si>
    <t>ESCUELA ESPECIAL DEL LENGUAJE ARBOLITO</t>
  </si>
  <si>
    <t>ESCUELA ESPECIAL DE LENGUAJE HIJOS DEL REY</t>
  </si>
  <si>
    <t>COLEGIO CUMBRES DE COIHUECO</t>
  </si>
  <si>
    <t>ESCUELA ESPECIAL N°234 `LAS FLORES`</t>
  </si>
  <si>
    <t>LICEO TECNICO PROFESIONAL DE ADULTOS CHILOE</t>
  </si>
  <si>
    <t>THE BRITISH SCHOOL PATAGONIA</t>
  </si>
  <si>
    <t>COLEGIO BELLO HORIZONTE</t>
  </si>
  <si>
    <t>ESCUELA ESPECIAL DE LENGUAJE MI CASTILLO FELIZ</t>
  </si>
  <si>
    <t>ESCUELA ESPECIAL DE LENGUAJE PINARES Y ESCUELA BÁSICA PINARES</t>
  </si>
  <si>
    <t>ESCUELA ESPECIAL DE LENGUAJE EL DESPERTAR</t>
  </si>
  <si>
    <t>JARDIN INFANTIL HISPANO BRITANICO S. A.</t>
  </si>
  <si>
    <t>COLEGIO ESCUELA PREMILITAR LAUTARO</t>
  </si>
  <si>
    <t>ESCUELA ESPECIAL DE LENGUAJE DESCUBRE PALABRAS</t>
  </si>
  <si>
    <t>LICEO TECNICO PROFESIONAL DE ADULTOS DE ANTOFAGASTA</t>
  </si>
  <si>
    <t>ESCUELA ESPECIAL DE LENGUAJE DORA</t>
  </si>
  <si>
    <t>ESCUELA ESPECIAL DE LENGUAJE SAN SEBASTIAN</t>
  </si>
  <si>
    <t>ESCUELA ESPECIAL DE LENGUAJE RAYUN</t>
  </si>
  <si>
    <t>ESCUELA DE PARVULOS TINKERBELL</t>
  </si>
  <si>
    <t>ESCUELA DE PÁRVULOS CAMPANITA</t>
  </si>
  <si>
    <t>ESCUELA YAIMA</t>
  </si>
  <si>
    <t>COMPLEJO EDUCACIONAL CRISTO REY</t>
  </si>
  <si>
    <t>JARDIN INFANTIL EL RINCÓN DEL SAPOSOPITO</t>
  </si>
  <si>
    <t>COLEGIO ANDALUE</t>
  </si>
  <si>
    <t>ESCUELA  ESPECIAL N° 2449,  `DE LA  MERCED`</t>
  </si>
  <si>
    <t>ESCUELA ESPECIAL DE LENGUAJE MI PEQUEÑO GRAN MUNDO</t>
  </si>
  <si>
    <t>ESCUELA ESPECIAL DE LENGUAJE NAHUEN</t>
  </si>
  <si>
    <t>CENTRO EDUCACIONAL SAN PEDRO DE QUELLON</t>
  </si>
  <si>
    <t>ESCUELA ESPECIAL DE DISCAPACIDAD INTELECTUAL CORAZON DE JESUS</t>
  </si>
  <si>
    <t>ESCUELA  ESPECIAL  N°235, `EL PRINCIPITO DE PUENTE  ALTO`</t>
  </si>
  <si>
    <t>ESCUELA ESPECIAL DE LENGUAJE MIS PRIMEROS PASOS</t>
  </si>
  <si>
    <t>ESCUELA BASICA COLEGIO SAN JUAN DE LAMPA</t>
  </si>
  <si>
    <t>ESCUELA ESPECIAL N° 2451 `PUCALAN`</t>
  </si>
  <si>
    <t>ESCUELA  ESPECIAL DE LENGUAJE PETRICOR</t>
  </si>
  <si>
    <t>COLEGIO  ARTISTICO SOL DEL  ILLIMANI</t>
  </si>
  <si>
    <t>ESCUELA ESPECIAL DE LENGUAJE ARBOLIRIS</t>
  </si>
  <si>
    <t>ESCUELA ESPECIAL DE LENGUAJE Y JARDIN INFANTIL CASTILLO TIA PAOLA</t>
  </si>
  <si>
    <t>ESCUELA ESPECIAL DE LENGUAJE CHOL-CHOL</t>
  </si>
  <si>
    <t>ESCUELA MONTE SINAÍ</t>
  </si>
  <si>
    <t>ESCUELA ESPECIAL N° 2453 `THE ALMOND SCHOOL II`</t>
  </si>
  <si>
    <t>ESCUELA ESPECIAL DE LENGUAJE PALABRITA</t>
  </si>
  <si>
    <t>ESCUELA ESPECIAL DIFERENCIAL FLORECER</t>
  </si>
  <si>
    <t>COLEGIO ESPECIAL LOS ARRAYANES</t>
  </si>
  <si>
    <t>ESCUELA ESPECIAL DIFERENCIAL BENDICIONES DE AMOR</t>
  </si>
  <si>
    <t>JARDIN INFANTIL CONQUISTADORES</t>
  </si>
  <si>
    <t>EDUCERE COLLEGE</t>
  </si>
  <si>
    <t>ESCUELA  ESPECIAL N°205 ,`MI MUNDO  EN  PALABRAS`</t>
  </si>
  <si>
    <t>ESCUELA ESPECIAL CREA Nº2455</t>
  </si>
  <si>
    <t>ESCUELA ESPECIAL DIFERENCIAL PALU</t>
  </si>
  <si>
    <t>ESCUELA ESPECIAL DE LENGUAJE YIREH LOS MOLLES</t>
  </si>
  <si>
    <t>COLEGIO UNIÓN FRATERNA</t>
  </si>
  <si>
    <t>COLEGIO KOPERNIKUS</t>
  </si>
  <si>
    <t>ESCUELA  BASICA  N° 206, `PULMAHUE`</t>
  </si>
  <si>
    <t>ESCUELA DE PARVULOS CONEXIONES</t>
  </si>
  <si>
    <t>ESCUELA ESPECIAL DE LENGUAJE PIMPINO</t>
  </si>
  <si>
    <t>LICEO BICENTENARIO PAULO FREIRE</t>
  </si>
  <si>
    <t>ESCUELA  ESPECIAL N° 2456 `TU  ARCOIRIS`</t>
  </si>
  <si>
    <t>ESCUELA ESPECIAL DE LENGUAJE MAKIATO</t>
  </si>
  <si>
    <t>CAMBRIDGE COLLEGE</t>
  </si>
  <si>
    <t>ESCUELA ESPECIAL DE LENGUAJE MAGRACE</t>
  </si>
  <si>
    <t>ESCUELA ESPECIAL DE LENGUAJE GREEN DAY</t>
  </si>
  <si>
    <t>ESC. ESP. DE LENG. TROMPITA DE COLORES</t>
  </si>
  <si>
    <t>CENTRO EDUCACIONAL DE ADULTOS AUROMAR</t>
  </si>
  <si>
    <t>ESC.ESP.N°236 `MILLARAY DE CASAS VIEJAS`</t>
  </si>
  <si>
    <t>ESCUELA ESPECIAL DIVINO NIÑO JESUS</t>
  </si>
  <si>
    <t>COLEGIO AMERICAN SCHOOL</t>
  </si>
  <si>
    <t>ESCUELA ESPECIAL DE LENGUAJE CONTIGO APRENDO</t>
  </si>
  <si>
    <t>ESCUELA ESPECIAL DE LENGUAJE PIONEROS</t>
  </si>
  <si>
    <t>ESCUELA ESPECIAL DE LENGUAJE EL SOL DE QUILACO</t>
  </si>
  <si>
    <t>COLEGIO SAN GABRIEL ARCANGEL</t>
  </si>
  <si>
    <t>CENTRO DE EDUCACIÓN  INTEGRAL DIEGO PORTALES</t>
  </si>
  <si>
    <t>COLEGIO INGLÉS WOODLAND</t>
  </si>
  <si>
    <t>COLEGIO CONCEPCION SAN PEDRO</t>
  </si>
  <si>
    <t>COLEGIO INGLÉS BRITISH ROYAL SCHOOL</t>
  </si>
  <si>
    <t>COLEGIO DE LA SANTISIMA TRINIDAD</t>
  </si>
  <si>
    <t>COL. TECNICO PROFESIONAL LOS ACACIOS</t>
  </si>
  <si>
    <t>ESCUELA CENTRO ECOEDUCATIVO LAS TRANCAS</t>
  </si>
  <si>
    <t>ESCUELA ANEXO TANILVORO</t>
  </si>
  <si>
    <t>COLEGIO SANTO TOMAS DE AQUINO</t>
  </si>
  <si>
    <t>ESCUELA BASICA EL PILME</t>
  </si>
  <si>
    <t>ESCUELA BASICA CANA DULCE</t>
  </si>
  <si>
    <t>JARDIN INFANTIL FABIOLA</t>
  </si>
  <si>
    <t>LICEO AGRICOLA DE NEGRETE</t>
  </si>
  <si>
    <t>TALLER DE CAPACITACIÓN LABORAL UNPADE</t>
  </si>
  <si>
    <t>COLEGIO PARTICULAR KENNEDY SCHOOL</t>
  </si>
  <si>
    <t>CENTRO DE CAPACITACIÓN URCAE</t>
  </si>
  <si>
    <t>COLEGIO RAIQUEN</t>
  </si>
  <si>
    <t>JARDIN INFANTIL SEMILLA</t>
  </si>
  <si>
    <t>CENTRO EDUCACIÓN INTEGRADA DE ADULTOS</t>
  </si>
  <si>
    <t>ESCUELA MUNICIPAL CARRIZAL - MENIR</t>
  </si>
  <si>
    <t>INSTITUTO DE HUMANIDADES ANTONIO MORENO CASAMITJANA</t>
  </si>
  <si>
    <t>COLEGIO EINSTEIN</t>
  </si>
  <si>
    <t>SCUOLA ITALIANA DI CONCEPCION</t>
  </si>
  <si>
    <t>LICEO BICENTENARIO CLAUDIO ARRAU LEÓN</t>
  </si>
  <si>
    <t>COLEGIO TERESIANO LOS ANGELES</t>
  </si>
  <si>
    <t>COLEGIO LICANRAY</t>
  </si>
  <si>
    <t>COLEGIO BEATO DAMIÁN DE MOLOKAI</t>
  </si>
  <si>
    <t>COLEGIO GOLDEN SCHOOL</t>
  </si>
  <si>
    <t>COLEGIO BASICO NUEVA LOS LOBOS</t>
  </si>
  <si>
    <t>JARDIN INFANTIL LOS CANELITOS</t>
  </si>
  <si>
    <t>SOCIEDAD EDUCACIONAL LA ARAUCANA</t>
  </si>
  <si>
    <t>ESCUELA RAMÓN VINAY SEPÚLVEDA</t>
  </si>
  <si>
    <t>ESCUELA ESP.DIF.CENTRO EDUCATIVO INTEGRAL LOS NARANJOS</t>
  </si>
  <si>
    <t>CENTRO DE EDUCACIÓN DE ADULTOS NEWENTUN</t>
  </si>
  <si>
    <t>ESCUELA AMANDA LABARCA</t>
  </si>
  <si>
    <t>COLEGIO SAN CRISTOBAL</t>
  </si>
  <si>
    <t>ESCUELA BALMACEDA SAAVEDRA L.</t>
  </si>
  <si>
    <t>ESCUELA BASICA EL MIRADOR</t>
  </si>
  <si>
    <t>ESCUELA BASICA EL ESPINO</t>
  </si>
  <si>
    <t>ESCUELA ACUMAR</t>
  </si>
  <si>
    <t>ESCUELA ESPECIAL DE LENGUAJE Y JARDIN INFANTIL WONDERFUL WORDL</t>
  </si>
  <si>
    <t>COLEGIO PARTICULAR CONTINENTAL</t>
  </si>
  <si>
    <t>COLEGIO SAN ESTEBAN DE BULNES</t>
  </si>
  <si>
    <t>CENTRO EVANGÉLICO PARA EDUCACIÓN ADULTOS</t>
  </si>
  <si>
    <t>COLEGIO EL BOSQUE</t>
  </si>
  <si>
    <t>COLEGIO UMBRALES DEL ALBA</t>
  </si>
  <si>
    <t>COLEGIO DA VINCI</t>
  </si>
  <si>
    <t>COLEGIO BICENTENARIO DE EXCELENCIA DARIO SALAS CHILLAN VIEJO</t>
  </si>
  <si>
    <t>COLEGIO PARROQUIAL SAN JOSE</t>
  </si>
  <si>
    <t>JARDIN INFANTIL ANIBAL ESQUIBEL TAPIA</t>
  </si>
  <si>
    <t>ESCUELA REINO DE SUECIA</t>
  </si>
  <si>
    <t>ESCUELA BASICA EDUARDO FREI MONTALBA</t>
  </si>
  <si>
    <t>COLEGIO STERNENKINDER NIÑOS DE LAS ESTRELLAS</t>
  </si>
  <si>
    <t>COLEGIO OLIMPIA GUZMAN BELLO</t>
  </si>
  <si>
    <t>JARDIN INFANTIL NUEVO CAPULLITO</t>
  </si>
  <si>
    <t>ESCUELA PUCARA</t>
  </si>
  <si>
    <t>COLEGIO SALESIANO DE CONCEPCION</t>
  </si>
  <si>
    <t>ESCUELA VILLA LA GRANJA</t>
  </si>
  <si>
    <t>ESCUELA DIFERENCIAL ALTO DEL REY</t>
  </si>
  <si>
    <t>CENTRO DE EDUCACION DE ADULTOS INTECH</t>
  </si>
  <si>
    <t>JARDIN INFANTIL CUNCUNITA</t>
  </si>
  <si>
    <t>ESCUELA PARTICULAR BAJO QUILANTAHUE</t>
  </si>
  <si>
    <t>ESCUELA PARTICULAR CUYIMPALIHUE</t>
  </si>
  <si>
    <t>LICEO TECNICO AGRICOLA SAN LORENCITO</t>
  </si>
  <si>
    <t>COLEGIO MADRE PAULINA</t>
  </si>
  <si>
    <t>JARDIN INFANTIL COPITOS DE NIEVE</t>
  </si>
  <si>
    <t>PARVULARIO EL NAZARENO</t>
  </si>
  <si>
    <t>ESCUELA DE TRASTORNOS DE LA COMUNICACIÓN MILLARAY</t>
  </si>
  <si>
    <t>LICEO POLITECNICO CANETE</t>
  </si>
  <si>
    <t>JARDÍN INFANTIL MI PEQUEÑO AMOR</t>
  </si>
  <si>
    <t>ESCUELA ESPECIAL AMANECER</t>
  </si>
  <si>
    <t>COLEGIO SAN JUAN DE DIOS</t>
  </si>
  <si>
    <t>COLEGIO PACIFIC SCHOOL</t>
  </si>
  <si>
    <t>COLEGIO DE LENGUAJE SENDEROS DEL BIOBÍO</t>
  </si>
  <si>
    <t>LICEO RIOS DE CHILE</t>
  </si>
  <si>
    <t>CENTRO DE CAPACITACIÓN Y ESTUDIOS LABORALES UNPADE</t>
  </si>
  <si>
    <t>ESCUELA VILLA CENTINELA SUR</t>
  </si>
  <si>
    <t>ESCUELA ORLANDO VERA VILLARROEL</t>
  </si>
  <si>
    <t>COLEGIO AMANECER</t>
  </si>
  <si>
    <t>LICEO BICENTENARIO DE EXCELENCIA NUEVO MUNDO</t>
  </si>
  <si>
    <t>CENTRO DE ATENCION INFANTIL TAMBORIN</t>
  </si>
  <si>
    <t>COLEGIO CONCEPCION DE SAN CARLOS</t>
  </si>
  <si>
    <t>COLEGIO CONCEPCION DE CHILLAN</t>
  </si>
  <si>
    <t>INSTITUTO PROFESIONAL Y CENTRO DE FORMACIÓN TÉCNICA SANTA LUCÍA E.I.R.L.</t>
  </si>
  <si>
    <t>COLEGIO ADULTOS RENACER</t>
  </si>
  <si>
    <t>ARAUCARIA SCHOOL</t>
  </si>
  <si>
    <t>COLEGIO ACUMAR</t>
  </si>
  <si>
    <t>ESCUELA ESPECIAL TRASTORNOS DE LA COMUNICACIÓN NAHUEL</t>
  </si>
  <si>
    <t>COLEGIO SYDNEY COLLEGE</t>
  </si>
  <si>
    <t>INSTITUTO DOWN</t>
  </si>
  <si>
    <t>JARDIN INFANTIL CRECECONMIGO</t>
  </si>
  <si>
    <t>ESCUELA DE LENGUAJE JESUS MAESTRO</t>
  </si>
  <si>
    <t>ESCUELA DE LENGUAJE SANTISIMA TRINIDAD</t>
  </si>
  <si>
    <t>CENTRO DE EDUCACIÓN DE ADULTOS QUIMAHUE</t>
  </si>
  <si>
    <t>COLEGIO CONCEPCION CHIGUAYANTE</t>
  </si>
  <si>
    <t>ESCUELA BÁSICA CACIQUE LEVIÁN</t>
  </si>
  <si>
    <t>ESCUELA ALTO CABRERO</t>
  </si>
  <si>
    <t>ESCUELA DIFERENCIAL CON TRASTORNO LENGUAJE MI VENTANA</t>
  </si>
  <si>
    <t>COLEGIO PARTICULAR FRANCYS</t>
  </si>
  <si>
    <t>LICEO TECNICO PROFESIONAL DE LA MADERA</t>
  </si>
  <si>
    <t>CENTRO DE LENGUAJE EL UMBRAL</t>
  </si>
  <si>
    <t>ESC. ESP. DE TRANST. COMUN DOMINGO PARRA</t>
  </si>
  <si>
    <t>ESCUELA ESPECIAL DE LENGUAJE WENGA</t>
  </si>
  <si>
    <t>COLEGIO CLARO DE LUNA COLLEGE</t>
  </si>
  <si>
    <t>ESCUELA EVANGÉLICA BETH-EL</t>
  </si>
  <si>
    <t>CENTRO PSICOPEDAGÓGICO DE ESTIMULACIÓN TEMPRANA CADI</t>
  </si>
  <si>
    <t>ESCUELA ESPECIAL DE TRASTORNOS DE LA COMUNICACIÓN ABRA PALABRA</t>
  </si>
  <si>
    <t>COLEGIO ETCHEGOYEN TALCAHUANO</t>
  </si>
  <si>
    <t>COLEGIO SAN FERNANDO</t>
  </si>
  <si>
    <t>JARDIN INFANTIL ANIBAL ESQUIVEL</t>
  </si>
  <si>
    <t>ESCUELA DE PÁRVULOS SAN FRANCISCO</t>
  </si>
  <si>
    <t>ESCUELA DE PARVULOS EL ARENAL</t>
  </si>
  <si>
    <t>COLEGIO TECNOLOGICO DARIO SALAS</t>
  </si>
  <si>
    <t>COLEGIO AURORA DE CHILE CHIGUAYANTE</t>
  </si>
  <si>
    <t>INSTITUTO EDUCACIÓN DE ADULTOS RUBÉN CAMPOS LÓPEZ</t>
  </si>
  <si>
    <t>YIRE LICEO POLITECNICO DE COIHUECO</t>
  </si>
  <si>
    <t>COLEGIO BICENTENARIO PADRE MANUEL D`ALZON</t>
  </si>
  <si>
    <t>ESCUELA ESPECIAL DE LENGUAJE Y JARDÍN INFANTIL LOS ÁNGELES</t>
  </si>
  <si>
    <t>COLEGIO VILLA NONGUEN</t>
  </si>
  <si>
    <t>LICEO OBISPO SAN MIGUEL</t>
  </si>
  <si>
    <t>COLEGIO MIXTO INMACULADA CONCEPCION</t>
  </si>
  <si>
    <t>COLEGIO ALMONDALE</t>
  </si>
  <si>
    <t>JARDIN INFANTIL MICKY MOUSE</t>
  </si>
  <si>
    <t>JARDIN INFANTIL ADVENTISTA DE CHILLAN</t>
  </si>
  <si>
    <t>JARDIN INFANTIL BOTECITO DE PAPEL</t>
  </si>
  <si>
    <t>JARDIN INFANTIL MONTESSORI</t>
  </si>
  <si>
    <t>PEQUEÑA LULU</t>
  </si>
  <si>
    <t>JARDÍN INFANTIL RUCA-AYUTUN</t>
  </si>
  <si>
    <t>JARDIN INFANTIL TIMONEL LA ALEGRIA DE APRENDE</t>
  </si>
  <si>
    <t>ESCUELA DE LENGUAJE AMANECER</t>
  </si>
  <si>
    <t>ESCUELA EDELMIRA VERGARA QUIÑONES</t>
  </si>
  <si>
    <t>AMERICAN JUNIOR COLLEGE</t>
  </si>
  <si>
    <t>COLEGIO PADRE ALBERTO HURTADO LOS ANGELES</t>
  </si>
  <si>
    <t>ESCUELA ESPECIAL TRASTORNO DE LA COMUNICACIÓN SAINT BERTY</t>
  </si>
  <si>
    <t>CENTRO EDUCACIÓN INTEGRAL DE ADULTOS JANEQUEO - CONCEPCIÓN</t>
  </si>
  <si>
    <t>CENTRO DE EDUCACIÓN DE ADULTOS ADELAILA MORENO</t>
  </si>
  <si>
    <t>CENTRO EDUCACIÓN INTEGRADO ADULTOS FERMÍN FIERRO LUENGO</t>
  </si>
  <si>
    <t>ESCUELA ESPECIAL TRASTORNOS DE LA COMUNICACIÓN AYLEM</t>
  </si>
  <si>
    <t>COLEGIO SAN TERESA DE LOS ANDES - LOS ANGELES</t>
  </si>
  <si>
    <t>ESCUELA ESP.TRAST.LENGUAJE Y J.INFANTIL TITIRIMUNDI</t>
  </si>
  <si>
    <t>CENTRO EDUCACIONAL BICENTENARIO ALTOS DE TOMÉ</t>
  </si>
  <si>
    <t>ESC.ESP.DE TRASTORNO DE LA COMUNICACION DINAB</t>
  </si>
  <si>
    <t>ESCUELA ESPECIAL SOL DE LOS ANGELES</t>
  </si>
  <si>
    <t>JARDIN INFANTIL RINCÓN DE LOS NIÑOS</t>
  </si>
  <si>
    <t>LICEO POLIVALENTE MARTA COLVIN ANDRADE</t>
  </si>
  <si>
    <t>COLEGIO THE WESSEX SCHOOL CHILLÁN</t>
  </si>
  <si>
    <t>CENTRO DE ESTIMULACION TEMPRANA ELIM</t>
  </si>
  <si>
    <t>ESCUELA GLORIAS NAVALES</t>
  </si>
  <si>
    <t>ESCUELA ESPECIAL CERES</t>
  </si>
  <si>
    <t>COLEGIO METODISTA CONCEPCION</t>
  </si>
  <si>
    <t>ESCUELA DE LEGUANJE EL FARO</t>
  </si>
  <si>
    <t>COLEGIO TERESA DE LOS ANDES</t>
  </si>
  <si>
    <t>SEBASTIAN SCHOOL</t>
  </si>
  <si>
    <t>COLEGIO CREACIÓN CHILLÁN</t>
  </si>
  <si>
    <t>COLEGIO BICENTENARIO PADRE ALBERTO HURTADO</t>
  </si>
  <si>
    <t>ESCUELA DE LENGUAJE ARCO IRIS</t>
  </si>
  <si>
    <t>ESCUELA ESPECIAL DE TRASTORNO DE LA COMUNICACIÓN SAN RODRIC</t>
  </si>
  <si>
    <t>COLEGIO CREACIÓN CONCEPCIÓN</t>
  </si>
  <si>
    <t>ESCUELA ESPECIAL DE LENGUAJE TIEMPO NUEVO</t>
  </si>
  <si>
    <t>COLEGIO POLIVALENTE DOMINGO PARRA CORVALAN</t>
  </si>
  <si>
    <t>ESCUELA DAFNE ELVIRA ZAPATA ROZAS</t>
  </si>
  <si>
    <t>JARDÍN INFANTIL PINTITAS</t>
  </si>
  <si>
    <t>COLEGIO SAINT GEORGE SCHOOL</t>
  </si>
  <si>
    <t>COLEGIO HISPANO AMERICANO RIO VIEJO</t>
  </si>
  <si>
    <t>ESCUELA NACIMIENTO DE NUESTRO SEÑOR</t>
  </si>
  <si>
    <t>ESCUELA ESPECIAL DE LENGUAJE Y JARDÍN INFANTIL TUTUMPI</t>
  </si>
  <si>
    <t>COLEGIO 20 DE AGOSTO</t>
  </si>
  <si>
    <t>JARDIN INFANTIL MI MUNDO</t>
  </si>
  <si>
    <t>ESCUELA EL LLANO</t>
  </si>
  <si>
    <t>CENTRO DE ESTIMULACION TEMPRANA EGO SUM</t>
  </si>
  <si>
    <t>ESCUELA JOSE FRANCISCO PINO MEDINA</t>
  </si>
  <si>
    <t>LICEO BICENTENARIO TÉCNICO PROFESIONAL ALONSO DE ERCILLA Y ZÚÑIGA</t>
  </si>
  <si>
    <t>ESCUELA ELISE MOTTART</t>
  </si>
  <si>
    <t>COLEGIO CARMELA ROMERO DE ESPINOSA</t>
  </si>
  <si>
    <t>ESCUELA ESPECIAL AMPALU</t>
  </si>
  <si>
    <t>CENTRO INTEGRAL ADULTOS PAUL PERCIVAL HARRIS</t>
  </si>
  <si>
    <t>COLEGIO SAN FERNANDO CHILLÁN VIEJO</t>
  </si>
  <si>
    <t>ESC. ESPEC. DE LENGUAJE SENDEROS DE SAN PEDRO</t>
  </si>
  <si>
    <t>ESCUELA MARTA COLVIN ANDRADE</t>
  </si>
  <si>
    <t>ESCUELA BASICA LOS CONQUISTADORES</t>
  </si>
  <si>
    <t>ESCUELA BASICA PUEBLO SECO</t>
  </si>
  <si>
    <t>LICEO TÉCNICO PROFESIONAL VIOLETA PARRA SANDOVAL</t>
  </si>
  <si>
    <t>ESCUELA DE LENGUAJE ALTOS DE CHIGUAYANTE</t>
  </si>
  <si>
    <t>CENTRO EDUCACIÓN INTEGRAL ADULTOS PADRE CARLOS PUENTES FIGUEROA</t>
  </si>
  <si>
    <t>ESCUELA ESPECIAL DE DISCAPACIDAD AUDITIVA Y TRASTORNOS GRAVES DE LA COMUNICACIÓN HÁBLAME DE AMOR</t>
  </si>
  <si>
    <t>ESCUELA DE LENGUAJE MAR AZUL</t>
  </si>
  <si>
    <t>ESCUELA DE LENGUAJE SAN SEBASTIAN</t>
  </si>
  <si>
    <t>ESCUELA DE LENGUAJE TIMONEL</t>
  </si>
  <si>
    <t>COLEGIO CIUDAD EDUCATIVA</t>
  </si>
  <si>
    <t>ESCUELA DE LENGUAJE SANTA MARIETTA</t>
  </si>
  <si>
    <t>ESCUELA DE LENGUAJE CICEL</t>
  </si>
  <si>
    <t>ESCUELA DE LENGUAJE FLORIDA</t>
  </si>
  <si>
    <t>CENTRO DE CAPACITACIÓN LABORAL EDUCACIÓN ESPECIAL PAULO FREIRE</t>
  </si>
  <si>
    <t>COLEGIO SOUTHERN COLLEGE</t>
  </si>
  <si>
    <t>LICEO RALCO</t>
  </si>
  <si>
    <t>ESCUELA DIFERENCIAL RAYITO DE SOL</t>
  </si>
  <si>
    <t>JARDÍN INFANTIL Y ESCUELA ESPECIAL DE LENGUAJE MAISON DE L´ENFANCE</t>
  </si>
  <si>
    <t>ESCUELA DE LENGUAJE Y JARDÍN INFANTIL PORVENIR</t>
  </si>
  <si>
    <t>COLEGIO WENGA CORONEL</t>
  </si>
  <si>
    <t>ESCUELA DE LENGUAJE LOMAS COLORADAS</t>
  </si>
  <si>
    <t>ESCUELA DE LENGUAJE Y JARDÍN INFANTIL TITIRIMUNDI</t>
  </si>
  <si>
    <t>CENTRO DE CAPACITACIÓN LABORAL BERNARDO O`HIGGINS</t>
  </si>
  <si>
    <t>ESCUELA DIFERENCIAL BAO BAB</t>
  </si>
  <si>
    <t>COLEGIO LA FUENTE</t>
  </si>
  <si>
    <t>ESCUELA BASICA DIFERENCIAL ARCO IRIS</t>
  </si>
  <si>
    <t>ESCUELA DE LENGUAJE CHILEDUCA</t>
  </si>
  <si>
    <t>CENTRO DE NIVELACIÓN Y DE CAPACITACIÓN PARA ADULTOS MADRE MARIA M Y S</t>
  </si>
  <si>
    <t>COLEGIO MOZART SCHULE</t>
  </si>
  <si>
    <t>ESCUELA DE LENGUAJE BULNES</t>
  </si>
  <si>
    <t>ESCUELA DE LENGUAJE INALAF</t>
  </si>
  <si>
    <t>ESCUELA DE LENGUAJE VALENTINA</t>
  </si>
  <si>
    <t>ESCUELA NUEVA REPUBLICA</t>
  </si>
  <si>
    <t>COLEGIO AURORA DE CHILE SUR</t>
  </si>
  <si>
    <t>CENTRO INTEGRAL DE EDUCACIÓN HIGH SCOPE LIMITADA</t>
  </si>
  <si>
    <t>JARDIN INFANTIL JUAN BAUTISTA</t>
  </si>
  <si>
    <t>ESCUELA DE LENGUAJE SANTA JUANA</t>
  </si>
  <si>
    <t>COLEGIO JAHVE NISI</t>
  </si>
  <si>
    <t>JARDIN INFANTIL KARAMELO</t>
  </si>
  <si>
    <t>CENTRO DE EXPLORACIÓN CAPACITACIÓN LABORAL SAN RAFAEL</t>
  </si>
  <si>
    <t>ESCUELA DE LENGUAJE EL VALLE</t>
  </si>
  <si>
    <t>ESCUELA DE LENGUAJE ASERRIN ASERRAN</t>
  </si>
  <si>
    <t>LICEO POLITECNICO CARAMPANGUE</t>
  </si>
  <si>
    <t>ESCUELA DE LENGUAJE EDUCERE</t>
  </si>
  <si>
    <t>ESCUELA ADULTOS INTECAP</t>
  </si>
  <si>
    <t>ESCUELA DE LENGUAJE MY DISNEY</t>
  </si>
  <si>
    <t>DINABEC COLLEGE</t>
  </si>
  <si>
    <t>CENTRO DE FORMACION LABORAL SAN ANDRES</t>
  </si>
  <si>
    <t>ESCUELA ESPECIAL LOS NARANJOS</t>
  </si>
  <si>
    <t>ESCUELA DE LENGUAJE LARAQUETE</t>
  </si>
  <si>
    <t>COLEGIO EL VALLE DE HUALQUI</t>
  </si>
  <si>
    <t>CHRISTIAN COLLEGE</t>
  </si>
  <si>
    <t>ESCUELA DE LENGUAJE SAN PABLO</t>
  </si>
  <si>
    <t>COLEGIO ALMONDALE LOMAS</t>
  </si>
  <si>
    <t>LICEO TOMAS LAGO</t>
  </si>
  <si>
    <t>CENTRO DE FORMACIÓN LABORAL Y EDUCACIÓN DE ADULTOS EDUCERE</t>
  </si>
  <si>
    <t>ESCUELA DE LENGUAJE ATRAPA PALABRAS</t>
  </si>
  <si>
    <t>ESCUELA ESPECIAL DIFERENCIAL CENTRO DE RECURSOS PERSEVERA</t>
  </si>
  <si>
    <t>ESCUELA ESPECIAL DEL MAR</t>
  </si>
  <si>
    <t>ESCUELA ESPECIAL DE LENGUAJE SEMILLITA</t>
  </si>
  <si>
    <t>ESCUELA ESPECIAL DE LENGUAJE QUIRIHUE</t>
  </si>
  <si>
    <t>ESCUELA ESPECIAL DIFERENCIAL SOL NACIENTE</t>
  </si>
  <si>
    <t>COMPLEJO EDUCACIONAL GLORIA MENDEZ BRIONES</t>
  </si>
  <si>
    <t>LICEO BICENTENARIO INES ENRIQUEZ FRODDEN</t>
  </si>
  <si>
    <t>ESCUELA ESPECIAL LOS GIRASOLES</t>
  </si>
  <si>
    <t>COLEGIO A-LAFKEN</t>
  </si>
  <si>
    <t>JARDIN INFANTIL SNOOPY</t>
  </si>
  <si>
    <t>ESCUELA ESPECIAL DE LENGUAJE MATILDA</t>
  </si>
  <si>
    <t>ESCUELA ESPECIAL DE LENGUAJE PEQUEÑOS TESOROS</t>
  </si>
  <si>
    <t>ESCUELA ESPECIAL DE LENGUAJE CIDNEE</t>
  </si>
  <si>
    <t>COLEGIO Y ESCUELA DE LENGUAJE CENTRO EDUCACIONAL PEUMAYEN</t>
  </si>
  <si>
    <t>COLEGIO PORVENIR SCHOOL</t>
  </si>
  <si>
    <t>CENTRO EDUCACIONAL ALBORADA</t>
  </si>
  <si>
    <t>COLEGIO SANTO TOMÁS</t>
  </si>
  <si>
    <t>ESCUELA ESPECIAL DE LENGUAJE AMANECER</t>
  </si>
  <si>
    <t>ESCUELA ESPECIAL DE LENGUAJE ENTRE PALABRAS</t>
  </si>
  <si>
    <t>ESCUELA ESPECIAL DIFERENCIAL LUIS ESPINOZA PIERRETTI</t>
  </si>
  <si>
    <t>ESC ESP DIF CENTRO ATENCION TEMPRANA Y BASICO ESPECIAL PASO A PASITO</t>
  </si>
  <si>
    <t>JARDIN INFANTIL CANTACUENTOS</t>
  </si>
  <si>
    <t>ESCUELA DE LENGUAJE RAYEN-ANTU</t>
  </si>
  <si>
    <t>JARDÍN INFANTIL EBEN-EZER</t>
  </si>
  <si>
    <t>CENTRO ESTIMULACIÓN TEMPRANA PRINCESITA MISIN</t>
  </si>
  <si>
    <t>ESCUELA DIFERENCIAL ESTRELLITA DE BELÉN</t>
  </si>
  <si>
    <t>ESCUELA ESPECIAL DE LENGUAJE PADRE ALBERTO HURTADO</t>
  </si>
  <si>
    <t>ESCUELA ESPECIAL DE LENGUAJE COLIBRI</t>
  </si>
  <si>
    <t>CENTRO DIFERENCIAL ESTIMULACIÓN TEMPRANA MANANTIAL</t>
  </si>
  <si>
    <t>COLEGIO EDUCA BIOBÍO</t>
  </si>
  <si>
    <t>COLEGIO RUCALHUE</t>
  </si>
  <si>
    <t>ESCUELA DIFERENCIAL ASPAUT CHIGUAYANTE</t>
  </si>
  <si>
    <t>INSTITUTO DE ATENCION A LA DIVERSIDAD INAD</t>
  </si>
  <si>
    <t>CENTRO PSICOPEDAGOGICO EMMANUEL</t>
  </si>
  <si>
    <t>ESCUELA ESPECIAL DE LENGUAJE TIMONEL CORONEL</t>
  </si>
  <si>
    <t>ESCUELA ESPECIAL DE LENGUAJE ARAUCO</t>
  </si>
  <si>
    <t>JARDÍN INFANTIL Y ESCUELA ESPECIAL DE LENGUAJE AGUA DE PEUMO</t>
  </si>
  <si>
    <t>ESCUELA ESPECIAL DE LENGUAJE RAYEN</t>
  </si>
  <si>
    <t>COLEGIO LICAN RAY</t>
  </si>
  <si>
    <t>ESCUELA DE LENGUAJE ALMENDRA</t>
  </si>
  <si>
    <t>ESCUELA ESPECIAL DE LENGUAJE CAMPANITA</t>
  </si>
  <si>
    <t>ESCUELA ESPECIAL DE LENGUAJE ANTUKUYEN</t>
  </si>
  <si>
    <t>COLEGIO PRESTON SCHOOL</t>
  </si>
  <si>
    <t>ESCUELA ESPECIAL DE LENGUAJE VILLA HERMOSA</t>
  </si>
  <si>
    <t>CENTRO CAPACITACIÓN LABORAL MIRANDO EL FUTURO</t>
  </si>
  <si>
    <t>ESCUELA ESPECIAL DE LENGUAJE ARAUCARIA</t>
  </si>
  <si>
    <t>ESCUELA ESPECIAL DE LENGUAJE BUEN RETIRO</t>
  </si>
  <si>
    <t>ESCUELA ESPECIAL ANTU</t>
  </si>
  <si>
    <t>COLEGIO MONTE ÁGUILA COLLEGE</t>
  </si>
  <si>
    <t>COLEGIO AMANECER TALCAHUANO</t>
  </si>
  <si>
    <t>ESCUELA ESPECIAL DE LENGUAJE LAS PALMERITAS</t>
  </si>
  <si>
    <t>CENTRO FORMACIÓN LABORAL LIWENKO</t>
  </si>
  <si>
    <t>ESCUELA ESPECIAL DE LENGUAJE NUEVO FUTURO</t>
  </si>
  <si>
    <t>CENTRO INTEGRAL EDUCACIÓN TECNOLÓGIA CURAMÁVIDA</t>
  </si>
  <si>
    <t>ESCUELA ESPECIAL DE LENGUAJE JARDÍN DE PALABRAS</t>
  </si>
  <si>
    <t>INSTITUTO HUMANIDADES MONSEÑOR JOSE MANUEL SANTO ASCARZA</t>
  </si>
  <si>
    <t>COLEGIO PER SÉ</t>
  </si>
  <si>
    <t>COLEGIO BORDERIO</t>
  </si>
  <si>
    <t>JARDIN INFANTIL LOS PEQUEÑOS ARTESANOS</t>
  </si>
  <si>
    <t>JARDIN INFANTIL LOS PECECITOS</t>
  </si>
  <si>
    <t>ESCUELA ESPECIAL DE LENGUAJE BOSQUE MIO</t>
  </si>
  <si>
    <t>ESCUELA DE LENGUAJE LLACOLEN</t>
  </si>
  <si>
    <t>ESCUELA DE LENGUAJE AMULEN</t>
  </si>
  <si>
    <t>ESCUELA ESPECIAL DE LENGUAJE ALCAZAR</t>
  </si>
  <si>
    <t>ESCUELA ESPECIAL DE LENGUAJE HUEPIL</t>
  </si>
  <si>
    <t>ESCUELA ESPECIAL DE LENGUAJE KETRAWUE</t>
  </si>
  <si>
    <t>ESCUELA ESPECIAL DE LENGUAJE PALABRITAS</t>
  </si>
  <si>
    <t>ESCUELA ESPECIAL DE LENGUAJE PEQUEÑOS SUEÑOS</t>
  </si>
  <si>
    <t>ESCUELA ESPECIAL DE LENGUAJE LLAIPÉN</t>
  </si>
  <si>
    <t>COLEGIO QUILLÓN</t>
  </si>
  <si>
    <t>ESCUELA ESPECIAL DIFERENCIAL ANGELITOS</t>
  </si>
  <si>
    <t>ESCUELA ESPECIAL DE LENGUAJE ALONKURA</t>
  </si>
  <si>
    <t>ESCUELA ESPECIAL DE LENGUAJE KIMALU</t>
  </si>
  <si>
    <t>JARDIN INFANTIL ZAPATITO JUGUETON</t>
  </si>
  <si>
    <t>ESCUELA ESPECIAL DE LENGUAJE BOSQUE MAGICO</t>
  </si>
  <si>
    <t>ESCUELA ESPECIAL DE LENGUAJE PINTO Y APRENDO</t>
  </si>
  <si>
    <t>ESCUELA ESPECIAL DE LENGUAJE ALTO DEL LAJA</t>
  </si>
  <si>
    <t>ESCUELA ESPECIAL DE LENGUAJE AYUN-ELUN</t>
  </si>
  <si>
    <t>ESCUELA ESPECIAL DE LENGUAJE SAN FRANCISCO DE ASIS</t>
  </si>
  <si>
    <t>ESCUELA ESPECIAL DE LENGUAJE MIS DULCES PALABRAS</t>
  </si>
  <si>
    <t>ESCUELA ESPECIAL DE LENGUAJE ADONAY</t>
  </si>
  <si>
    <t>JARDIN INFANTIL Y ESCUELA DE LENGUAJE PRIMEROS PASOS</t>
  </si>
  <si>
    <t>COLEGIO NUEVOS HORIZONTES</t>
  </si>
  <si>
    <t>ESCUELA ESPECIAL DE LENGUAJE FLOR DE JAZMIN</t>
  </si>
  <si>
    <t>COLEGIO BICENTENARIO NUEVA ESPERANZA DE YUNGAY</t>
  </si>
  <si>
    <t>ESCUELA ESPECIAL DE LENGUAJE PASITOS</t>
  </si>
  <si>
    <t>COLEGIO EL FARO</t>
  </si>
  <si>
    <t>ESCUELA ESPECIAL DE LENGUAJE GOLDEN HOUSE</t>
  </si>
  <si>
    <t>ESCUELA ESPECIAL DE LENGUAJE CANTO DE LUNA</t>
  </si>
  <si>
    <t>ESCUELA ESPECIAL DE LENGUAJE PALABRAS MÁGICAS</t>
  </si>
  <si>
    <t>ESCUELA ESPECIAL DE LENGUAJE ALTO TUCAPEL</t>
  </si>
  <si>
    <t>CENTRO DE LENGUAJE INTECAP</t>
  </si>
  <si>
    <t>ESCUELA ESPECIAL DE LENGUAJE EL TRENCITO</t>
  </si>
  <si>
    <t>ESCUELA ESPECIAL DE LENGUAJE CUMBRES DE SAN IGNACIO</t>
  </si>
  <si>
    <t>ESCUELA DE LENGUAJE ALTUE</t>
  </si>
  <si>
    <t>ESCUELA ESPECIAL DIFERENCIAL Y DE LENGUAJE MAISON DE L`ENFANCE</t>
  </si>
  <si>
    <t>COLEGIO AMANECER SAN CARLOS</t>
  </si>
  <si>
    <t>ESCUELA ESPECIAL DE LENGUAJE MANQUIMAVIDA</t>
  </si>
  <si>
    <t>JARDIN INFANTIL JUGANDO APRENDO</t>
  </si>
  <si>
    <t>CENTRO DE EDUCACIÓN INTEGRAL DE ADULTOS NAHUELQUÍN</t>
  </si>
  <si>
    <t>COLEGIO INGLÉS PALABRAS DE VIDA</t>
  </si>
  <si>
    <t>ESCUELA DIFERENCIAL CENTRO DE ESTUDIO E INCLUSION LABORAL BIOCOR</t>
  </si>
  <si>
    <t>ESCUELA ESPECIAL DE LENGUAJE SENDERO MÁGICO</t>
  </si>
  <si>
    <t>ESCUELA EL RENOVAL</t>
  </si>
  <si>
    <t>COLEGIO INSTITUTO CRISTIANO GRACIA Y PAZ</t>
  </si>
  <si>
    <t>JARDÍN INFANTIL Y ESCUELA ESPECIAL ARCOIRIS</t>
  </si>
  <si>
    <t>COLEGIO ALTURAS DE CHILLÁN</t>
  </si>
  <si>
    <t>ESCUELA ESPECIAL DE LENGUAJE MI ANGEL</t>
  </si>
  <si>
    <t>ESCUELA ESPECIAL DE LENGUAJE JUAN PABLO II</t>
  </si>
  <si>
    <t>ESCUELA ESPECIAL DE LENGUAJE SANTA CATALINA</t>
  </si>
  <si>
    <t>ESCUELA ESPECIAL DE LENGUAJE EFRAIN AEDO</t>
  </si>
  <si>
    <t>ESCUELA ESPECIAL DE LENGUAJE FAROLITO DORADO</t>
  </si>
  <si>
    <t>ESCUELA ANEXA DE PELEHUITO</t>
  </si>
  <si>
    <t>LICEO BICENTENARIO  POLITECNICO EMA ESPINOZA CORREA</t>
  </si>
  <si>
    <t>ESC. ESPECIAL RETARDO MENTAL CLARET</t>
  </si>
  <si>
    <t>GREEN HOUSE SCHOOL</t>
  </si>
  <si>
    <t>ESC. BASICA CRUZ DEL SUR</t>
  </si>
  <si>
    <t>LICEO BICENTENARIO LOS SAUCES</t>
  </si>
  <si>
    <t>ESC.ESP.RET.MENTAL FEYENTUN</t>
  </si>
  <si>
    <t>ESCUELA ESPECIAL ERICO HORNUNG</t>
  </si>
  <si>
    <t>ESCUELA PARTICULAR APOCALIPSIS</t>
  </si>
  <si>
    <t>INSTITUTO CAMILO HENRIQUEZ</t>
  </si>
  <si>
    <t>ESCUELA PARTICULAR ANTUMALAL</t>
  </si>
  <si>
    <t>ESCUELA NRO 15 AMI</t>
  </si>
  <si>
    <t>LICEO PARTICULAR COMERCIAL CARAHUE</t>
  </si>
  <si>
    <t>ESCUELA ESPECIAL RETARDO MENTAL</t>
  </si>
  <si>
    <t>ESCUELA BASICA VOLCAN LLAIMA</t>
  </si>
  <si>
    <t>ESC. PART. BASICA COMUN BOLIL</t>
  </si>
  <si>
    <t>ESCUELA ESPECIAL DAME LA MANO</t>
  </si>
  <si>
    <t>ESCUELA PARTICULAR EL DESPERTAR</t>
  </si>
  <si>
    <t>ESCUELA ESPECIAL TULIO MORA ALARCON</t>
  </si>
  <si>
    <t>ESCUELA LAURA VICUNA</t>
  </si>
  <si>
    <t>ESCUELA PARTICULAR SANTA OLGA</t>
  </si>
  <si>
    <t>ESCUELA PARTICULAR SAN ANDRES</t>
  </si>
  <si>
    <t>COLEGIO ANGOL</t>
  </si>
  <si>
    <t>ESCUELA BILINGUE AMUL KEWUN</t>
  </si>
  <si>
    <t>COLEGIO ESPECIAL DE TRASTORNOS DE LA COMUNICACION ORAL Nº 34, DOCKSTA</t>
  </si>
  <si>
    <t>ESCUELA BASICA MAHUIDA</t>
  </si>
  <si>
    <t>ESCUELA PARTICULAR QUINQUEN</t>
  </si>
  <si>
    <t>COLEGIO JUAN XXIII</t>
  </si>
  <si>
    <t>COLEGIO ANTUMALEN</t>
  </si>
  <si>
    <t>SOUTHERN OXFORD SCHOOL</t>
  </si>
  <si>
    <t>ESC. ESPECIAL PART. ALENKURA</t>
  </si>
  <si>
    <t>ESCUELA PARTICULAR TERESA DE LOS ANDES</t>
  </si>
  <si>
    <t>COLEGIO ADVENTISTA DE PITRUFQUEN</t>
  </si>
  <si>
    <t>CENTRO EDUCACIONAL ESPECIAL INCLUSIVO SAN CRISTOBAL</t>
  </si>
  <si>
    <t>MOZART SCHOOL</t>
  </si>
  <si>
    <t>ESCUELA ESPECIAL HABLAARTE</t>
  </si>
  <si>
    <t>COMPLEJO EDUCACIONAL LA FRONTERA</t>
  </si>
  <si>
    <t>COLEGIO NUEVA CONCEPCION</t>
  </si>
  <si>
    <t>COLEGIO EMPRENDER TEMUCO</t>
  </si>
  <si>
    <t>COLEGIO ESPECIAL DE LENGUAJE HOLANDA</t>
  </si>
  <si>
    <t>JARDIN INFANTIL JEAN PIAGET</t>
  </si>
  <si>
    <t>JARDIN INFANTIL Y SALA CUNA PARVUS</t>
  </si>
  <si>
    <t>JARDIN INFANTIL LOS PEQUES</t>
  </si>
  <si>
    <t>C.E.I.A. ANTONIO ACEVEDO HERNANDEZ</t>
  </si>
  <si>
    <t>ESCUELA NUEVA MENETUE</t>
  </si>
  <si>
    <t>ESCUELA PARTICULAR GALLETUE</t>
  </si>
  <si>
    <t>C.E.I.A. ALERTA</t>
  </si>
  <si>
    <t>ESCUELA DE LA COMUNICACION ICALMA</t>
  </si>
  <si>
    <t>COLEGIO EL LABRADOR</t>
  </si>
  <si>
    <t>ESCUELA ENRIQUE TENORIO FUENTES</t>
  </si>
  <si>
    <t>CENTRO DE EDUC. ADULTOS PAULO FREIRE</t>
  </si>
  <si>
    <t>ESC.PART.SAN FRANCISCO DE COIHUE</t>
  </si>
  <si>
    <t>COLEGIO DE APLICACION</t>
  </si>
  <si>
    <t>ESCUELA SAN JUAN DE DIOS</t>
  </si>
  <si>
    <t>SUN FLOWER SCHOOL</t>
  </si>
  <si>
    <t>ESCUELA PARTICULAR HUENTE</t>
  </si>
  <si>
    <t>ESCUELA ARTISTICA ARMANDO DUFEY BLANC</t>
  </si>
  <si>
    <t>ESCUELA MAPU- LAFKEN</t>
  </si>
  <si>
    <t>ESCUELA HUERTOS MINEROS</t>
  </si>
  <si>
    <t>ESCUELA SANTA VICTORIA</t>
  </si>
  <si>
    <t>ESC.ESPEC.ESDELENG TRAST.DE LA COMUNIC..</t>
  </si>
  <si>
    <t>COLEGIO CUMBRES DEL BUDI</t>
  </si>
  <si>
    <t>LICEO COMERCIAL DEL DESARROLLO</t>
  </si>
  <si>
    <t>ESCUELA PARTICULAR CLAUDIO ARRAU</t>
  </si>
  <si>
    <t>ESC. PART. LUCILA GODOY ALCAYAGA</t>
  </si>
  <si>
    <t>CENTRO DE EDUCACION DE ADULTOS LEFXARV</t>
  </si>
  <si>
    <t>CTRO.EDUC.ADULTOS T.P. EL SEMBRADOR</t>
  </si>
  <si>
    <t>ESCUELA PART. MISS CLARA BRINCEFIELD</t>
  </si>
  <si>
    <t>CENTRO DE ESTUDIOS DE LAS COMUNICACIONES PARA EL TRABAJO</t>
  </si>
  <si>
    <t>COLEGIO SCOLE CREARE</t>
  </si>
  <si>
    <t>COMPLEJO EDUCACIONAL VICTORIA</t>
  </si>
  <si>
    <t>LICEO TECNICO PROFESIONAL HUALPIN</t>
  </si>
  <si>
    <t>ESCUELA GASPAR HUENCHUMAN</t>
  </si>
  <si>
    <t>ESCUELA ESPECIAL LAS LILAS DE TRAIGUEN</t>
  </si>
  <si>
    <t>CENTRO DE EDUC.I.ADUL.MIGUEL DE CERVANTES</t>
  </si>
  <si>
    <t>COLEGIO BICENTENARIO DE LA ARAUCANIA</t>
  </si>
  <si>
    <t>JARDIN INFANTIL RAYITO DE SOL</t>
  </si>
  <si>
    <t>CENTRO DE ESTUDIOS Y CAPACITACION LIMITADA</t>
  </si>
  <si>
    <t>ESCUELA FRANCISO QUEREBAN</t>
  </si>
  <si>
    <t>ESCUELA PARTICULAR SAINT GEORGE</t>
  </si>
  <si>
    <t>ESCUELA PARTICULAR LA DEHESA</t>
  </si>
  <si>
    <t>CENTRO EDUC.INTEGRAL ADULTOS ACROPOLIS</t>
  </si>
  <si>
    <t>CAMBRIDGE COLLEGE PRIMAVERA</t>
  </si>
  <si>
    <t>LICEO FUTURO CARLOS LEAL SANHUEZA</t>
  </si>
  <si>
    <t>ESCUELA PARTICULAR JUVENCIO VALLE</t>
  </si>
  <si>
    <t>ESCUELA PART.NUESTRA SENORA DEL ROSARIO</t>
  </si>
  <si>
    <t>ESCUELA PARTICULAR CHIHUIMPILLI</t>
  </si>
  <si>
    <t>ESCUELA ARCO IRIS</t>
  </si>
  <si>
    <t>ESCUELA POETISA GABRIELA MISTRAL</t>
  </si>
  <si>
    <t>C.E.I.A VILCUN</t>
  </si>
  <si>
    <t>COLEGIO LEONARDO DA VINCI SCHOOL</t>
  </si>
  <si>
    <t>COLEGIO PUMAHUE</t>
  </si>
  <si>
    <t>JARDIN INFANTIL BICHITOS</t>
  </si>
  <si>
    <t>COLEGIO CAMILO HENRIQUEZ DE PEDREGOSO</t>
  </si>
  <si>
    <t>COLEGIO BETANIA</t>
  </si>
  <si>
    <t>ESCUELA ESPECIAL ALFONSO RECART</t>
  </si>
  <si>
    <t>ESCUELA ALIWEN DE LLAMUCO</t>
  </si>
  <si>
    <t>COLEGIO CONGREGACIÓN OLIVOS</t>
  </si>
  <si>
    <t>ESCUELA ESPECIAL HOSPITALARIA TEMUCO</t>
  </si>
  <si>
    <t>LICEO MUNICIPAL LUMACO</t>
  </si>
  <si>
    <t>COLEGIO LIDIA GONZALEZ BARRIGA</t>
  </si>
  <si>
    <t>ESCUELA BASICA PART VISTA HERMOSA</t>
  </si>
  <si>
    <t>LICEO ADULTOS AMERICO VESPUCIO RBD 20114-6</t>
  </si>
  <si>
    <t>ESCUELA SANTA TERESITA DE IMPERIAL</t>
  </si>
  <si>
    <t>COLEGIO JOSE GIORDANO</t>
  </si>
  <si>
    <t>ESCUELA MUNICIPAL LOS ARRAYANES</t>
  </si>
  <si>
    <t>ESCUELA TRANI-TRANI</t>
  </si>
  <si>
    <t>LICEO TECN. PROF. FORESTAL PEHUEN</t>
  </si>
  <si>
    <t>ESCUELA GRACIA Y PAZ</t>
  </si>
  <si>
    <t>COLEGIO DE ADULTOS SOL DE AMERICA</t>
  </si>
  <si>
    <t>ESCUELA BASICA NINOS FELICES</t>
  </si>
  <si>
    <t>LICEO POLITECNICO LOS NOGALES</t>
  </si>
  <si>
    <t>COLEGIO INNOV-ARTE</t>
  </si>
  <si>
    <t>LICEO TECNOLOGICO MONTEMARIA</t>
  </si>
  <si>
    <t>ESCUELA PART. APRENDIENDO A VIVIR</t>
  </si>
  <si>
    <t>ESCUELA PARTICULAR EMANUEL</t>
  </si>
  <si>
    <t>ESCUELA PARTICULAR EL MIRADOR</t>
  </si>
  <si>
    <t>ESCUELA GOLDEN HOUSE</t>
  </si>
  <si>
    <t>LICEO PARTICULAR DE ADULTOS HOREB</t>
  </si>
  <si>
    <t>AYIÑLEO (LA LUZ Y EL AMOR QUE NUNCA SE EXTINGUE)</t>
  </si>
  <si>
    <t>COLEGIO PUCÓN</t>
  </si>
  <si>
    <t>ESCUELA BASICA ANTU RAYEN</t>
  </si>
  <si>
    <t>ESCUELA ESP. DE LENGUAJE ANTUMAPU</t>
  </si>
  <si>
    <t>JARDIN INFANTIL PEQUENAS SEMILLAS</t>
  </si>
  <si>
    <t>COLEGIO ALTAS CUMBRES</t>
  </si>
  <si>
    <t>LICEO PARTICULAR JAN COMENIUS</t>
  </si>
  <si>
    <t>ESCUELA PART. SUBVENCIONADA AMANCAY</t>
  </si>
  <si>
    <t>COLEGIO REINO DE SUECIA</t>
  </si>
  <si>
    <t>LICEO AGRICOLA SAN SEBASTIAN</t>
  </si>
  <si>
    <t>JARDIN INFANTIL HORMIGUITA</t>
  </si>
  <si>
    <t>LICEO HUMANISTA CIENTIFICO BRAINSTORM</t>
  </si>
  <si>
    <t>LICEO JUAN PABLO II</t>
  </si>
  <si>
    <t>LICEO DE ADULTOS CAUTIN</t>
  </si>
  <si>
    <t>JARDIN INFANTIL RAYEN-MAPU</t>
  </si>
  <si>
    <t>COLEGIO CAMPESTRE RAFAEL POMBO</t>
  </si>
  <si>
    <t>ESC.CRISTIANA DESARROLLO INTEGRAL</t>
  </si>
  <si>
    <t>COLEGIO SAINT PATRICK SCHOOL</t>
  </si>
  <si>
    <t>LICEO SAN SEBASTIAN</t>
  </si>
  <si>
    <t>ESCUELA PARTICULAR NUEVO AMANECER</t>
  </si>
  <si>
    <t>COMPLEJO EDUCACIONAL MAQUEHUE</t>
  </si>
  <si>
    <t>COLEGIO INGLES MI MUNDO</t>
  </si>
  <si>
    <t>JARDIN INFANTIL MI CASITA</t>
  </si>
  <si>
    <t>COLEGIO EDUCACION DE ADULTOS NAHUEL</t>
  </si>
  <si>
    <t>JARDIN INFANTIL CASITA DEL BOSQUE</t>
  </si>
  <si>
    <t>ESCUELA MUNICIPAL GABRIELA MISTRAL</t>
  </si>
  <si>
    <t>ESCUELA PARTICULAR SAN ALBERTO</t>
  </si>
  <si>
    <t>ESCUELA ESPECIAL DE LENGUAJE CRE-SER</t>
  </si>
  <si>
    <t>ESCUELA ESPECIAL RUCA MAHUIDA</t>
  </si>
  <si>
    <t>ESCUELA PARTICULAR HABIT-ART</t>
  </si>
  <si>
    <t>ESCUELA ESP.LENGUAJE ANDALUE</t>
  </si>
  <si>
    <t>COLEGIO EDUC. DE ADULTOS NAHUEL</t>
  </si>
  <si>
    <t>COLEGIO RAITRAI DE PUCON</t>
  </si>
  <si>
    <t>COLEGIO HEBREO</t>
  </si>
  <si>
    <t>COLEGIO PEDRO DE VALDIVIA DE VILLARRICA</t>
  </si>
  <si>
    <t>COLEGIO DE EDUC. DE ADULTOS ANDES</t>
  </si>
  <si>
    <t>ESCUELA PARTICULAR SAN LEONARDO</t>
  </si>
  <si>
    <t>JARDIN INFANTIL ALEN</t>
  </si>
  <si>
    <t>ESCUELA PART. TEMUCO COLLEGE</t>
  </si>
  <si>
    <t>COLEGIO BICENTENARIO DE EXCELENCIA ADENAUER</t>
  </si>
  <si>
    <t>ESCUELA PARTICULAR INALKO</t>
  </si>
  <si>
    <t>ESCUELA ESPECIAL LIWEN</t>
  </si>
  <si>
    <t>COLEGIO NEWHARVEST</t>
  </si>
  <si>
    <t>ESCUELA ESPECIAL DE LENGUAJE ARCO IRIS</t>
  </si>
  <si>
    <t>LICEO PARTICULAR SAN ROQUE</t>
  </si>
  <si>
    <t>COLEGIO DE ADULTOS INAPEWMA</t>
  </si>
  <si>
    <t>JARDIN INFANTIL DE COLORES</t>
  </si>
  <si>
    <t>GEORGE CHAYTOR ENGLISH COLLEGE</t>
  </si>
  <si>
    <t>ESCUELA ESPECIAL DE LENGUAJE HABLAPALABRAS</t>
  </si>
  <si>
    <t>ESCUELA ESPECIAL DE LENGUAJE CAPULLITO</t>
  </si>
  <si>
    <t>ESCUELA ESPECIAL DE LENGUAJE COLEN</t>
  </si>
  <si>
    <t>ESCUELA ESPECIAL DE LENGUAJE PEKES</t>
  </si>
  <si>
    <t>COLEGIO DE ADULTOS RAYENCO</t>
  </si>
  <si>
    <t>COLEGIO DE ADULTOS TRINIDAD</t>
  </si>
  <si>
    <t>ESCUELA ESPECIAL DE LENGUAJE ALEMANIA</t>
  </si>
  <si>
    <t>ESC. ESPECIAL LENGUAJE STA. PATRICIA</t>
  </si>
  <si>
    <t>LICEO MUNICIPAL TROVOLHUE</t>
  </si>
  <si>
    <t>ESCUELA ESPECIAL DE LENGUAJE RAICES DEL SUR</t>
  </si>
  <si>
    <t>ESCUELA ESPECIAL DE LENGUAJE WILEF</t>
  </si>
  <si>
    <t>JARDIN INFANTIL CLARO DE LUNA</t>
  </si>
  <si>
    <t>ESCUELA DE LENGUAJE SUYAI</t>
  </si>
  <si>
    <t>COLEGIO BICENTENARIO CUMBRES DE LABRANZA</t>
  </si>
  <si>
    <t>ESCUELA SAN MIGUEL DE IMPERIALITO</t>
  </si>
  <si>
    <t>COLEGIO FILADELFIA</t>
  </si>
  <si>
    <t>COLEGIO DE EDUCACION ADULTOS CORDILLERA</t>
  </si>
  <si>
    <t>JARDIN INFANTIL KIMUN</t>
  </si>
  <si>
    <t>ESC.ESPECIAL LENGUAJE MANITOS PINTADAS</t>
  </si>
  <si>
    <t>COLEGIO LOS ROBLES</t>
  </si>
  <si>
    <t>LICEO BICENTENARIO DE TEMUCO</t>
  </si>
  <si>
    <t>ESCUELA DE PÁRVULOS MONTE SIÓN</t>
  </si>
  <si>
    <t>ESCUELA ESPECIAL DE LENGUAJE NIÑO JESUS</t>
  </si>
  <si>
    <t>COLEGIO DE ADULTOS HACIA UN NUEVO HORIZONTE</t>
  </si>
  <si>
    <t>ESCUELA ESPECIAL DE LENGUAJE SUYAI VILCÚN</t>
  </si>
  <si>
    <t>ESCUELA ESPECIAL DE LENGUAJE ALUN SUYAI</t>
  </si>
  <si>
    <t>COLEGIO FOR LIFE</t>
  </si>
  <si>
    <t>ESCUELA ESP. DE LENGUAJE MI MUNDO EN PALABRAS</t>
  </si>
  <si>
    <t>ESCUELA ESPECIAL HOSPITALARIA SAN EXPEDITO</t>
  </si>
  <si>
    <t>ESCUELA ESPECIAL HOSPITALARIA REVIVIR</t>
  </si>
  <si>
    <t>COLEGIO INTERCULTURAL CERRO LONCOCHE</t>
  </si>
  <si>
    <t>COLEGIO ARRAYAN</t>
  </si>
  <si>
    <t>COLEGIO CUMBRE DE SAN RAMON</t>
  </si>
  <si>
    <t>ESCUELA ESPECIAL DE LENGUAJE WE LIWEN</t>
  </si>
  <si>
    <t>COLEGIO EL CASTILLO DE TEMUCO</t>
  </si>
  <si>
    <t>ESCUELA NUEVOS COPIHUES</t>
  </si>
  <si>
    <t>COLEGIO THE FOREST SCHOOL</t>
  </si>
  <si>
    <t>ESCUELA DE LENGUAJE MUNDO NUEVO</t>
  </si>
  <si>
    <t>ESCUELA ESPECIAL DE LENGUAJE LETRITAS</t>
  </si>
  <si>
    <t>ESCUELA ESPECIAL N° 2458 KIMUNTUWE</t>
  </si>
  <si>
    <t>ESCUELA  ESPECIAL  N° 208 LA  RONDA</t>
  </si>
  <si>
    <t>ESCUELA ESPECIAL DE LENGUAJE PEUMAYEN</t>
  </si>
  <si>
    <t>ESCUELA NUEVO AMANECER DE QUILACO</t>
  </si>
  <si>
    <t>COLEGIO PUENTE MAIPO</t>
  </si>
  <si>
    <t>ESCUELA BASICA N°2459, FRANCISCO VARELA</t>
  </si>
  <si>
    <t>ESCUELA ESPECIAL DE TRANSTORNOS ESPECIFICOS DEL LENGUAJE ANDALUE</t>
  </si>
  <si>
    <t>ESCUELA ESPECIAL DE LENGUAJE KOLIBRI</t>
  </si>
  <si>
    <t>ESC. PARV. Nº203 GARDEN LAND PRE SCHOOL</t>
  </si>
  <si>
    <t>ESCUELA ESPECIAL Nº204 MONTEALTO</t>
  </si>
  <si>
    <t>ESCUELA ESPECIAL N°209 PEPITA DE SANDIA</t>
  </si>
  <si>
    <t>COLEGIO MONTAHUE</t>
  </si>
  <si>
    <t>COLEGIO ALTERRA</t>
  </si>
  <si>
    <t>COLEGIO DE ADULTOS PULMAHUE</t>
  </si>
  <si>
    <t>COLEGIO HUINGANAL</t>
  </si>
  <si>
    <t>ESC.ESP.RIGOBERTA MENCHÚ II</t>
  </si>
  <si>
    <t>ESCUELA DE LENGUAGE ELISA GOMEZ</t>
  </si>
  <si>
    <t>CENTRO EDUCACIONAL LUZ DE LUNA</t>
  </si>
  <si>
    <t>ESCUELA ESPECIAL N° 2462 SAN ANDRES DE BATUCO</t>
  </si>
  <si>
    <t>CARIQUEO</t>
  </si>
  <si>
    <t>ALTOS DEL HUERTO</t>
  </si>
  <si>
    <t>ESCUELA ESPECIAL DE LENGUAJE KAILIN URUGUAY</t>
  </si>
  <si>
    <t>COLEGIO DE ADULTOS SU SANTIDAD JUAN PABLO II</t>
  </si>
  <si>
    <t>ESCUELA ESPECIAL DE LENGUAJE `PASITOS`</t>
  </si>
  <si>
    <t>ESCUELA BASICA N° 2464 `COLEGIO BASICO INTEGRADO PADRE PIO`</t>
  </si>
  <si>
    <t>INSTITUTO RAILEF</t>
  </si>
  <si>
    <t>ESCUELA ESPECIAL DE LENGUAJE `GENIOS DEL FUTURO`</t>
  </si>
  <si>
    <t>ESCUELA ESPECIAL DEL LENGUAJE ALEGRIA DEL SABER</t>
  </si>
  <si>
    <t>ESCUELA ESPECIAL DE LENGUAJE ESTRELLITA DE BELÉN</t>
  </si>
  <si>
    <t>ESCUELA ESPECIAL DE LENGUAJE MIS TESOROS</t>
  </si>
  <si>
    <t>ESC.PARV.N° 2465 ARTISTICO NUEVO SOL</t>
  </si>
  <si>
    <t>ESCUELA ESPECIAL DE LENGUAJE RAYITO DE LUZ</t>
  </si>
  <si>
    <t>ESCUELA ESPECIAL DE LENGUAJE LA COLMENA</t>
  </si>
  <si>
    <t>ESCUELA ESPECIAL DE LENGUAJE PANKULL</t>
  </si>
  <si>
    <t>ESCUELA ESPECIAL DE LENGUAJE POLHUIN</t>
  </si>
  <si>
    <t>ESCUELA   ESPECIAL  N°  211 `KIMKUMTUN`</t>
  </si>
  <si>
    <t>ESCUELA ESPECIAL DE LENGUAJE PALABRAS DE CRISTAL</t>
  </si>
  <si>
    <t>ESCUELA ESPECIAL N° 205 SANTA MARIA</t>
  </si>
  <si>
    <t>ESCUELA ESPECIAL DE LENGUAJE PEQUEÑO MUNDO</t>
  </si>
  <si>
    <t>C.E.I.A. AMIGOS DEL PADRE HURTADO</t>
  </si>
  <si>
    <t>NORTH CROSS SCHOOL</t>
  </si>
  <si>
    <t>ESCUELA ESPECIAL DE LENGUAJE ARBOL SAGRADO</t>
  </si>
  <si>
    <t>ESCUELA ESPECIAL PLAY SCHOOL</t>
  </si>
  <si>
    <t>ESCUELA ESPECIAL DE LENGUAJE PEQUEÑOS REYES</t>
  </si>
  <si>
    <t>COLEGIO DE JOVENES Y ADULTOS BALMACEDA</t>
  </si>
  <si>
    <t>ESCUELA ESPECIAL DE LENGUAJE ZAPATITO JUGUETON</t>
  </si>
  <si>
    <t>ESCUELA ESPECIAL DE LENGUAJE EDUCARTE</t>
  </si>
  <si>
    <t>INSTITUTO  PARA  ADULTOS COSTEAU</t>
  </si>
  <si>
    <t>COLEGIO TRAPANANDA</t>
  </si>
  <si>
    <t>ESCUELA ESPECIAL DE LENGUAJE PEQUEÑOS ARTISTAS</t>
  </si>
  <si>
    <t>ESCUELA ESPECIAL DE LENGUAJE MI MUNDO IDEAL</t>
  </si>
  <si>
    <t>ESCUELA ESPECIAL DE LENGUAJE AYEKANTUN</t>
  </si>
  <si>
    <t>ESCUELA ESPECIAL DE LENGUAJE EL DUENDE DAPAFE</t>
  </si>
  <si>
    <t>CENTRO DE EDUCACION DE ADULTOS LA SERENA</t>
  </si>
  <si>
    <t>ESCUELA ESPECIAL DE LENGUAJE ENE-TENE-TÚ</t>
  </si>
  <si>
    <t>ESCUELA ESPECIAL Y DE LENGUAJE EL SAUCE</t>
  </si>
  <si>
    <t>ESCUELA ESPECIAL DE LENGUAJE RAIMAU</t>
  </si>
  <si>
    <t>ESCUELA ESPECIAL DE LENGUAJE LAWAL</t>
  </si>
  <si>
    <t>ESCUELA ESPECIAL DE LENGUAJE ESMERALDA</t>
  </si>
  <si>
    <t>COLEGIO NUEVA ALERCE</t>
  </si>
  <si>
    <t>ESCUELA ESPECIAL DE LENGUAJE SANTA MARIANA</t>
  </si>
  <si>
    <t>ESCUELA BASICA RENACER</t>
  </si>
  <si>
    <t>ESCUELA ESPECIAL DE LENGUAJE SEMILLITAS DE AMOR</t>
  </si>
  <si>
    <t>ESCUELA ESPECIAL DE LENGUAJE APRENDO FELIZ</t>
  </si>
  <si>
    <t>JARDÍN INFANTIL Y SALA CUNA CRICRI</t>
  </si>
  <si>
    <t>ESCUELA ESPECIAL DE LENGUAJE SAYEN</t>
  </si>
  <si>
    <t>ESCUELA ESPECIAL DE LENGUAJE ALMAGRO</t>
  </si>
  <si>
    <t>ESCUELA ESPECIAL DE LENGUAJE LANKUYEN CARELMAPU</t>
  </si>
  <si>
    <t>ESCUELA ESPECIAL N° 206, DANTE ALIGHIERI</t>
  </si>
  <si>
    <t>COLEGIO HOSPITAL SALVADOR DE VALPARAISO</t>
  </si>
  <si>
    <t>ESCUELA ESPECIAL DE LENGUAJE CAPULLOS</t>
  </si>
  <si>
    <t>COLEGIO CIELOS DEL VALLE</t>
  </si>
  <si>
    <t>ESCUELA ESPECIAL DE LENGUAJE EL NOGAL</t>
  </si>
  <si>
    <t>CENTRO DE EDUCACION INTEGRADA DE ADULTOS POETA ALFONSO MORA</t>
  </si>
  <si>
    <t>COLEGIO DE ADULTOS ANDRES BELLO</t>
  </si>
  <si>
    <t>ESCUELA ESPECIAL N°2466 NUESTROS HIJOS</t>
  </si>
  <si>
    <t>COLEGIO EDUCAADULTOS CONCHALI</t>
  </si>
  <si>
    <t>COLEGIO KIMEN MONTESSORI</t>
  </si>
  <si>
    <t>ESCUELA BASICA N° 2468, RONALDO MUÑOZ GIBBS</t>
  </si>
  <si>
    <t>ESCUELA DEL CARIÑO KIMELTUWE</t>
  </si>
  <si>
    <t>ESCUELA DEL CARIÑO SAINT CHRISTIAN</t>
  </si>
  <si>
    <t>ESCUELA ESPECIAL DE LENGUAJE NUEVA HABLA PALABRA</t>
  </si>
  <si>
    <t>CENTRO DE EDUCACION INTEGRADA DE ADULTOS MONSEÑOR ALFREDO SILVA SANTIAGO</t>
  </si>
  <si>
    <t>ESCUELA ESPECIAL DE LENGUAJE Y PRE BASICA ALIWEN</t>
  </si>
  <si>
    <t>ESCUELA ESPECIAL DE LENGUAJE HUELLITAS</t>
  </si>
  <si>
    <t>ESCUELA HOSPITALARIA PUERTO MONTT</t>
  </si>
  <si>
    <t>COLEGIO GENESIS</t>
  </si>
  <si>
    <t>CENTRO DE EDUCACION DE ADULTOS ANDRES BELLO</t>
  </si>
  <si>
    <t>ESCUELA DIFERENCIAL Y CENTRO DE ATENCION TEMPRANA LIBERTAD</t>
  </si>
  <si>
    <t>ESPECIAL DE LENGUAJE COLORIN COLORADO</t>
  </si>
  <si>
    <t>ESCUELA ESPECIAL DE LENGUAJE BRISTOL</t>
  </si>
  <si>
    <t>ESCUELA ESPECIAL DE LENGUAJE CREANDO SUEÑOS</t>
  </si>
  <si>
    <t>ESCUELA ESPECIAL DE LENGUAJE CARACOL</t>
  </si>
  <si>
    <t>ESCUELA DE PARVULOS N°2467 LARAPINTA EL SOL</t>
  </si>
  <si>
    <t>ESCUELA ESPECIAL DE LENGUAJE TUCAPEL</t>
  </si>
  <si>
    <t>ESCUELA ESPECIAL DE LENGUAJE ESPERANZA</t>
  </si>
  <si>
    <t>ECO ESCUELA QUPA YAPU DE TRASTORNOS ESPECÍFICOS DEL LENGUAJE</t>
  </si>
  <si>
    <t>ESCUELA ESPECIAL DE LENGUAJE Y ESCUELA BASICA MY COLLEGE</t>
  </si>
  <si>
    <t>COLEGIO EDUCRECE</t>
  </si>
  <si>
    <t>ESCUELA BASICA N° 2469 COLEGIO NEHUEN</t>
  </si>
  <si>
    <t>ESCUELA BASICA ÑIPAS</t>
  </si>
  <si>
    <t>ESCUELA DE PAVULOS N°2471 ESCUELA PRE ESCOLAR CANTAGALLO</t>
  </si>
  <si>
    <t>ESCUELA ESPECIAL N° 2470 ÁRBOL DE COLORES</t>
  </si>
  <si>
    <t>ESCUELA ESPECIAL N° 2472 GIRASOL</t>
  </si>
  <si>
    <t>COLEGIO CALASANZ KURAREWE</t>
  </si>
  <si>
    <t>COLEGIO  ALONSO  DE  CORDOVA</t>
  </si>
  <si>
    <t>ESCUELA ESPECIAL DE LENGUAJE GIRASOLES</t>
  </si>
  <si>
    <t>ESCUELA ESPECIAL DE LENGUAJE SANTA LEONOR</t>
  </si>
  <si>
    <t>ESCUELA ESPECIAL DE LENGUAJE MUNICIPAL</t>
  </si>
  <si>
    <t>LICEO DOCTOR JUAN VERDAGUER PLANAS</t>
  </si>
  <si>
    <t>COLEGIO CABO DE HORNOS</t>
  </si>
  <si>
    <t>INSTITUTO DE EDUCACIÓN DE ADULTOS ACONCAGUA</t>
  </si>
  <si>
    <t>ESCUELA DE PARVULOS N°2475 AMERICAN BRITISH FIRST</t>
  </si>
  <si>
    <t>COLEGIO WESTON ACADEMY</t>
  </si>
  <si>
    <t>CENTRO DE EDUCACION ESPECIAL SAN FRANCISCO DE ASIS</t>
  </si>
  <si>
    <t>ESCUELA  ESPECIAL  N°2476  MIS  FUTURAS  PALABRAS</t>
  </si>
  <si>
    <t>ESCUELA BÁSICA N°209 COLEGIO SANTA CLAUDIA</t>
  </si>
  <si>
    <t>ESCUELA DE LENGUAJE ALMA MATER</t>
  </si>
  <si>
    <t>COLEGIO DE EDUCACION DE ADULTOS PAULO FREIRE</t>
  </si>
  <si>
    <t>ESCUELA ESPECIAL DE LENGUAJE ARBOL</t>
  </si>
  <si>
    <t>ESCUELA  ESPECIAL  N° 2481  `SANTA  EMILIA `</t>
  </si>
  <si>
    <t>ESCUELA  DIFERENCIAL N° 2480  ` AMULEN`</t>
  </si>
  <si>
    <t>ESCUELA ESPECIAL N° 2479 MARGARITA</t>
  </si>
  <si>
    <t>ESCUELA ESPECIAL N° 2478 ANGELES</t>
  </si>
  <si>
    <t>COLEGIO LA MISION MOSTAZAL</t>
  </si>
  <si>
    <t>COLEGIO TECNICO PROFESIONAL SAN ESTEBAN</t>
  </si>
  <si>
    <t>ESCUELA ESPECIAL DE LENGUAJE TRAVESÍA</t>
  </si>
  <si>
    <t>LICEO PRESIDENTE CARLOS IBÁÑEZ DEL CAMPO</t>
  </si>
  <si>
    <t>COLEGIO DE ADULTOS PABLO NERUDA DE TALCA</t>
  </si>
  <si>
    <t>ESCUELA ESPECIAL DE LENGUAJE EL CASTILLO DE VICENTE</t>
  </si>
  <si>
    <t>CENTRO DE EDUCACION INTEGRAL DE ADULTOS PAIHUEN DE VICUÑA</t>
  </si>
  <si>
    <t>CENTRO DE EDUCACION INTERGRADA DE ADULTOS ICADE</t>
  </si>
  <si>
    <t>ESCUELA DE PARVULOS N°2482 KINDERGARTEN ALTONA</t>
  </si>
  <si>
    <t>COLEGIO VIRGINIA SUBERCASEAUX</t>
  </si>
  <si>
    <t>COLEGIO ACADEMIA POLIVALENTE DE FORMACIÒN PREMILITAR GENERAL JOSE MIGUEL CARRERA</t>
  </si>
  <si>
    <t>JARDIN INFANTIL Y SALA CUNA THE GREEN VALLEY</t>
  </si>
  <si>
    <t>COLEGIO TALCA</t>
  </si>
  <si>
    <t>COLEGIO TÉCNICO INDUSTRIAL DON BOSCO - CALAMA</t>
  </si>
  <si>
    <t>ESCUELA ESPECIAL N° 238 MAGUS</t>
  </si>
  <si>
    <t>ESCUELA DE ADULTOS RESPLANDECER</t>
  </si>
  <si>
    <t>JARDIN INFANTIL MUNAYI MONTESSORI</t>
  </si>
  <si>
    <t>AULA HOSPITALARIA SAN SEBASTIAN DE IQUIQUE</t>
  </si>
  <si>
    <t>JARDIN INFANTIL HOGAR LUTERANO</t>
  </si>
  <si>
    <t>JARDIN INFANTIL SEMILLITAS DEL VALLE</t>
  </si>
  <si>
    <t>ESCUELA ESPECIAL N° 2483 ANKATU</t>
  </si>
  <si>
    <t>COLEGIO CIMA</t>
  </si>
  <si>
    <t>ESCUELA ESPECIAL MONTE DE LOS OLIVOS</t>
  </si>
  <si>
    <t>ESCUELA ESPECIAL DIFERENCIAL ALEN</t>
  </si>
  <si>
    <t>ESCUELA ESPECIAL MASTER EDUCA</t>
  </si>
  <si>
    <t>ESCUELA ESPECIAL Nº239 CARRUSEL</t>
  </si>
  <si>
    <t>CENTRO DE EDUCACION INTEGRAL DE ADULTOS `RENACER`</t>
  </si>
  <si>
    <t>ESCUELA ESPECIAL DE LENGUAJE MANDALA</t>
  </si>
  <si>
    <t>COLEGIO PARA ADULTOS `CARPE DIEM`</t>
  </si>
  <si>
    <t>COLEGIO TRICAHUE</t>
  </si>
  <si>
    <t>COLEGIO PUMAHUE CHICAUMA</t>
  </si>
  <si>
    <t>CENTRO EDUCACIONAL HACIENDA DE TENO</t>
  </si>
  <si>
    <t>AULA HOSPITALARIA DE COQUIMBO</t>
  </si>
  <si>
    <t>ESCUELA HOSPITALARIA DE ANCUD</t>
  </si>
  <si>
    <t>COLEGIO CREE CERRO NAVIA</t>
  </si>
  <si>
    <t>COLEGIO VILLA CARTAGO</t>
  </si>
  <si>
    <t>COLEGIO EDUCAD LO ESPEJO</t>
  </si>
  <si>
    <t>COLEGIO  EDUCAR ADULTOS  RECOLETA</t>
  </si>
  <si>
    <t>ESCUELA  ESPECIAL N° 2486 EDELWEISS</t>
  </si>
  <si>
    <t>ESCUELA ESPECIAL DIFERENCIAL CENTRO DE FORMACION LABORAL AMANECER DE CARRIZALES</t>
  </si>
  <si>
    <t>AMAZING GRACE ENGLISH SCHOOL - PEÑUELAS</t>
  </si>
  <si>
    <t>ESCUELA ESPECIAL DE LENGUAJE ANELEY</t>
  </si>
  <si>
    <t>ESCUELA DE LENGUAJE NUEVA ESPERANZA DE DICHATO</t>
  </si>
  <si>
    <t>ESCUELA ESPECIAL DE LENGUAJE AGUA SANTA</t>
  </si>
  <si>
    <t>COLEGIO CIENTIFICO HUMANISTA ALVARO COVARRUBIAS</t>
  </si>
  <si>
    <t>COLEGIO SAN MARCOS DE ANTOFAGASTA</t>
  </si>
  <si>
    <t>JARDIN INFANTIL ALMINAR</t>
  </si>
  <si>
    <t>PULGARCITO</t>
  </si>
  <si>
    <t>JUNJI</t>
  </si>
  <si>
    <t>CAMPANITA</t>
  </si>
  <si>
    <t>EL PEDREGAL</t>
  </si>
  <si>
    <t>JARDIN INFANTIL Y SALA CUNA BAMBI</t>
  </si>
  <si>
    <t>JARDÍN INFANTIL Y SALA CUNA KRIPPE</t>
  </si>
  <si>
    <t>BAMBI</t>
  </si>
  <si>
    <t>ESPERANZA</t>
  </si>
  <si>
    <t>INTEGRA</t>
  </si>
  <si>
    <t>PASITOS DEL FUTURO</t>
  </si>
  <si>
    <t>JARDIN INFANTIL Y SALA CUNA EL VELERITO</t>
  </si>
  <si>
    <t>ESCUELA ESPECIAL DE LENGUAJE MIS PRIMEROS PASITOS</t>
  </si>
  <si>
    <t>TRENCITO DE COIGUE</t>
  </si>
  <si>
    <t>PEQUITAS</t>
  </si>
  <si>
    <t>LAS ARDILLITAS</t>
  </si>
  <si>
    <t>CARRUSEL</t>
  </si>
  <si>
    <t>PAYASITO</t>
  </si>
  <si>
    <t>PETETIN</t>
  </si>
  <si>
    <t>ESCUELA DE PARVULOS  JARDÍN INFANTIL MANANTIAL</t>
  </si>
  <si>
    <t>PETER PAN</t>
  </si>
  <si>
    <t>GABRIELA MISTRAL</t>
  </si>
  <si>
    <t>SARITA GAJARDO</t>
  </si>
  <si>
    <t>JARDIN INFANTIL Y SALA CUNA MONTAHUE</t>
  </si>
  <si>
    <t>EL PORVENIR</t>
  </si>
  <si>
    <t>ESCUELA ESPECIAL DIFERENCIAL HUALLEREHUE</t>
  </si>
  <si>
    <t>PEDRO DEL RÍO</t>
  </si>
  <si>
    <t>LOS LOBOS</t>
  </si>
  <si>
    <t>CAPERUCITA ROJA</t>
  </si>
  <si>
    <t>FRAMBUESITA</t>
  </si>
  <si>
    <t>ESTRELLITAS</t>
  </si>
  <si>
    <t>ESCUELA DE PARVULOS  JARDÍN INFANTIL LOS LEONCITOS</t>
  </si>
  <si>
    <t>ESCUELA DE PARVULOS  JARDÍN INFANTIL LOS ROBLES DE INTEGRA</t>
  </si>
  <si>
    <t>PADRE FRANCISCO JOSE BODE</t>
  </si>
  <si>
    <t>ESCUELA DE PARVULOS  JARDÍN INFANTIL LOS LLANOS DE MAIPU</t>
  </si>
  <si>
    <t>ESCUELA DE PARVULOS  JARDÍN MI MUNDO FELIZ DE INTEGRA</t>
  </si>
  <si>
    <t>ESCUELA DE PARVULOS  JARDÍN INFANTIL RUCAMANQUE</t>
  </si>
  <si>
    <t>ESCUELA DE PARVULOS  JARDÍN INFANTIL DESPERTAR</t>
  </si>
  <si>
    <t>ESCUELA ESPECIAL LAUTRARU PADRE HURTADO</t>
  </si>
  <si>
    <t>JARDIN INFANTIL ANTUNEYEN</t>
  </si>
  <si>
    <t>GOTITAS DE AMOR</t>
  </si>
  <si>
    <t>JARDIN INFANTIL AGUSTINA PAZ</t>
  </si>
  <si>
    <t>ENGLISH COLLEGE LOS RÍOS</t>
  </si>
  <si>
    <t>PASITOS DE COLORES</t>
  </si>
  <si>
    <t>EL TAMBITO</t>
  </si>
  <si>
    <t>LA PAMPITA</t>
  </si>
  <si>
    <t>ECOS DE ESPERANZA</t>
  </si>
  <si>
    <t>LOS VOLCANES</t>
  </si>
  <si>
    <t>PEQUEÑA PEWEN</t>
  </si>
  <si>
    <t>SEMBRANDO TALENTOS</t>
  </si>
  <si>
    <t>LOS GUAYABITOS</t>
  </si>
  <si>
    <t>RAYITO DE SOL</t>
  </si>
  <si>
    <t>DRAGONCITO</t>
  </si>
  <si>
    <t>NORTEÑITO</t>
  </si>
  <si>
    <t>AMANCAY</t>
  </si>
  <si>
    <t>ESCUELA ESPECIAL DE LENGUAJE CLUSTER</t>
  </si>
  <si>
    <t>ARCO IRIS</t>
  </si>
  <si>
    <t>NIÑOS EN ACCION</t>
  </si>
  <si>
    <t>ESCUELA ESPECIAL Nº 2487  ` OMILEN  ANTU `</t>
  </si>
  <si>
    <t>ESCUELA DE PARVULOS N°210 JARDIN INFANTIL PEPITAS DE AMOR</t>
  </si>
  <si>
    <t>SEMILLITAS</t>
  </si>
  <si>
    <t>DUMBO</t>
  </si>
  <si>
    <t>PARINITAS</t>
  </si>
  <si>
    <t>JARDIN INFANTIL Y SALA CUNA NARANJIN</t>
  </si>
  <si>
    <t>ESCUELA ESPECIAL Nº 213 PRINCIPADO INFANCIA FELIZ</t>
  </si>
  <si>
    <t>ESCUELA ESPECIAL Nº 214 PROFESOR ANTONIO OROZ</t>
  </si>
  <si>
    <t>JARDIN INFANTIL Y SALA CUNA EL TRENCITO</t>
  </si>
  <si>
    <t>JARDIN INFANTIL Y SALA CUNA EL PENECA</t>
  </si>
  <si>
    <t>JARDIN INFANTIL Y SALA CUNA TROMPITO DE 7 COLORES</t>
  </si>
  <si>
    <t>JARDIN INFANTIL Y SALA CUNA FLIPPER</t>
  </si>
  <si>
    <t>REMOLINO</t>
  </si>
  <si>
    <t>ESCUELA REMIGIO AGURTO FUENTES DE PARRAL</t>
  </si>
  <si>
    <t>COLEGIO TERRAVIDA</t>
  </si>
  <si>
    <t>ESCUELA MICHAIHUE</t>
  </si>
  <si>
    <t>MIYALI</t>
  </si>
  <si>
    <t>ESCUELA ESPECIAL DE LENGUAJE GRANJERITOS</t>
  </si>
  <si>
    <t>ZAÑARTU</t>
  </si>
  <si>
    <t>S.C. CAMILO HENRIQUEZ</t>
  </si>
  <si>
    <t>LAS CANTERAS</t>
  </si>
  <si>
    <t>PEDRO DE VALDIVIA</t>
  </si>
  <si>
    <t>CENTRAL CHILLAN</t>
  </si>
  <si>
    <t>CARACOLITO</t>
  </si>
  <si>
    <t>JARDIN INFANTIL Y SALA CUNA BLONDIM</t>
  </si>
  <si>
    <t>JARDIN INFANTIL Y SALA CUNA PINOCHO</t>
  </si>
  <si>
    <t>LAS CHARITAS</t>
  </si>
  <si>
    <t>COPITO DE NIEVE</t>
  </si>
  <si>
    <t>PULMAHUE</t>
  </si>
  <si>
    <t>JARDIN INFANTIL Y SALA CUNA LOS POLLITOS</t>
  </si>
  <si>
    <t>SANTA RITA</t>
  </si>
  <si>
    <t>LOS ONAS</t>
  </si>
  <si>
    <t>BALDOMERO LILLO</t>
  </si>
  <si>
    <t>MATIAS COUSIÑO</t>
  </si>
  <si>
    <t>LA SIRENITA</t>
  </si>
  <si>
    <t>BOCA SUR</t>
  </si>
  <si>
    <t>O'HIGGINS 3395</t>
  </si>
  <si>
    <t>JARDIN INFANTIL Y SALA CUNA FRESIA</t>
  </si>
  <si>
    <t>ESCUELA HOSPITALARIA PADRE HURTADO</t>
  </si>
  <si>
    <t>JARDIN INFANTIL Y SALA CUNA ARCO IRIS DEL SABER</t>
  </si>
  <si>
    <t>BICENTENARIO</t>
  </si>
  <si>
    <t>ESCUELA ESPECIAL DE LENGUAJE ESTOY FELIZ</t>
  </si>
  <si>
    <t>PUNTA NORTE</t>
  </si>
  <si>
    <t>O'HIGGINS 1145</t>
  </si>
  <si>
    <t>CASTELLON</t>
  </si>
  <si>
    <t>ESCUELA ESPECIAL DE LENGUAJE ANTAKARI</t>
  </si>
  <si>
    <t>ANTIYAL</t>
  </si>
  <si>
    <t>ANTÜ KÜYEN</t>
  </si>
  <si>
    <t>NUBE DE ALGODÓN</t>
  </si>
  <si>
    <t>MANITOS CONTENTAS</t>
  </si>
  <si>
    <t>PAILLAQUITO</t>
  </si>
  <si>
    <t>PEUMAYEN</t>
  </si>
  <si>
    <t>SUEÑOS DE COLORES</t>
  </si>
  <si>
    <t>JARDIN INFANTIL LOS MOLINITOS DE INTEGRA</t>
  </si>
  <si>
    <t>ELUNEY</t>
  </si>
  <si>
    <t>ALIHUEN</t>
  </si>
  <si>
    <t>FUENTE DE LUZ</t>
  </si>
  <si>
    <t>SONRISAS DE COLORES</t>
  </si>
  <si>
    <t>GOTITAS DEL RIO</t>
  </si>
  <si>
    <t>VIOLETA PARRA</t>
  </si>
  <si>
    <t>ESCUELA DE PARVULOS  JARDÍN INFANTIL MI CAPULLITO</t>
  </si>
  <si>
    <t>BRASIL</t>
  </si>
  <si>
    <t>MIS PASITOS</t>
  </si>
  <si>
    <t>SUEÑOS MÁGICOS</t>
  </si>
  <si>
    <t>ESCUELA HOSPITALARIA DOCTORA ELOISA DIAZ INSUNZA</t>
  </si>
  <si>
    <t>PAPELUCHO</t>
  </si>
  <si>
    <t>ANTOFAGASTA GREENHILL SCHOOL</t>
  </si>
  <si>
    <t>MAR DE COLORES</t>
  </si>
  <si>
    <t>PECEZUELOS</t>
  </si>
  <si>
    <t>ESCUELA DE PARVULOS  JARDÍN INFANTIL PEQUEÑAS RAICES</t>
  </si>
  <si>
    <t>ESCUELA DE PARVULOS  JARDÍN INFANTIL CARNAVALITO</t>
  </si>
  <si>
    <t>ROLAND KOCH</t>
  </si>
  <si>
    <t>LOS ENANITOS</t>
  </si>
  <si>
    <t>JUAN PABLO II</t>
  </si>
  <si>
    <t>CALERO SUR</t>
  </si>
  <si>
    <t>ESCUELA DE PARVULOS  JARDÍN INFANTIL MADRESELVA</t>
  </si>
  <si>
    <t>PINOCHO</t>
  </si>
  <si>
    <t>BOSQUE MÁGICO</t>
  </si>
  <si>
    <t>VALLE DE LUZ</t>
  </si>
  <si>
    <t>ZANCUDIN</t>
  </si>
  <si>
    <t>JARDIN INFANTIL Y SALA CUNA LA RESERVA DE MACHALI</t>
  </si>
  <si>
    <t>LOS GRILLITOS</t>
  </si>
  <si>
    <t>LUCERITO</t>
  </si>
  <si>
    <t>CAPULLITO</t>
  </si>
  <si>
    <t>CASTILLO DE ILUSION</t>
  </si>
  <si>
    <t>ESCUELA DE EDUCACIÓN ESPECIAL KANTATURU</t>
  </si>
  <si>
    <t>PEQUEÑA MISIÓN DE JESÚS</t>
  </si>
  <si>
    <t>ANELEY</t>
  </si>
  <si>
    <t>LOS PINGÜINITOS</t>
  </si>
  <si>
    <t>SEMILLA DEL PUERTO</t>
  </si>
  <si>
    <t>LOS CARIÑOSITOS</t>
  </si>
  <si>
    <t>MI PEQUENO MUNDO</t>
  </si>
  <si>
    <t>TRENCITO DE SUEÑOS</t>
  </si>
  <si>
    <t>COLEGIO ARTISTICO SANTA CECILIA</t>
  </si>
  <si>
    <t>COLEGIO CHILOE</t>
  </si>
  <si>
    <t>LICEO PUNTA DE RIELES</t>
  </si>
  <si>
    <t>ESCUELA ESPECIAL N.316 LOS CIRUELILLOS</t>
  </si>
  <si>
    <t>COLEGIO BAQUEDANO</t>
  </si>
  <si>
    <t>ESCUELA PARTICULAR CARRAN CHICO</t>
  </si>
  <si>
    <t>ESCUELA PARTICULAR N. 320 ADVENTISTA</t>
  </si>
  <si>
    <t>COLEGIO CAHUALA</t>
  </si>
  <si>
    <t>LICEO LAS AMERICAS</t>
  </si>
  <si>
    <t>LICEO TECNICO PROFESIONAL RADIO 24</t>
  </si>
  <si>
    <t>LICEO HORNOPIREN</t>
  </si>
  <si>
    <t>COLEGIO STAR COLLEGE</t>
  </si>
  <si>
    <t>JARDIN INFANTIL `LOS CARIÑOSITOS`</t>
  </si>
  <si>
    <t>CENTRO EDUCACIONAL PAZ Y AMOR</t>
  </si>
  <si>
    <t>ESCUELA RURAL CHANGUE</t>
  </si>
  <si>
    <t>ESCUELA PARTICULAR N.322</t>
  </si>
  <si>
    <t>LICEO BICENTENARIO DE EXCELENCIA BENJAMIN MUÑOZ GAMERO</t>
  </si>
  <si>
    <t>ESC. ESPECIAL DE LENGUAJE PEKE LINES</t>
  </si>
  <si>
    <t>CENTRO DE EDUCACION DE ADULTOS PAULO FREIRE</t>
  </si>
  <si>
    <t>ESCUELA PARVULARIA `RAYITO DE SOL`</t>
  </si>
  <si>
    <t>ESCUELA PARTICULAR LLAQUITO</t>
  </si>
  <si>
    <t>ESCUELA ESPECIAL DE LENGUAJE MAIHUE</t>
  </si>
  <si>
    <t>COLEGIO ALMIRANTE JUAN JOSE LATORRE</t>
  </si>
  <si>
    <t>LICEO POLITECNICO ANTULAFKEN</t>
  </si>
  <si>
    <t>LICEO RURAL LAS QUEMAS</t>
  </si>
  <si>
    <t>C.E.I.A. SALOMON FUENTES MARTINEZ</t>
  </si>
  <si>
    <t>JARDIN INFANTIL RAYITO DE LUZ</t>
  </si>
  <si>
    <t>ESCUELA PARTICULAR LOS HALCONES</t>
  </si>
  <si>
    <t>COLEGIO WANELEN WE</t>
  </si>
  <si>
    <t>ESCUELA PARTICULAR EL HUIRO</t>
  </si>
  <si>
    <t>ESCUELA PARTICULAR JUANITA FERNANDEZ SOLAR</t>
  </si>
  <si>
    <t>ESCUELA RURAL INIO</t>
  </si>
  <si>
    <t>ESCUELA RURAL EL VARAL</t>
  </si>
  <si>
    <t>ESCUELA DIFERENCIAL `ASPADEP`</t>
  </si>
  <si>
    <t>CENTRO DE REHABILITACION DE LA PARALISIS CEREBRAL OSORNO</t>
  </si>
  <si>
    <t>ESCUELA BASICA FRESIA</t>
  </si>
  <si>
    <t>ESCUELA PARTICULAR MALIHUE</t>
  </si>
  <si>
    <t>ESCUELA RURAL PUNTA WHITE</t>
  </si>
  <si>
    <t>LICEO FRAY PABLO DE ROYO</t>
  </si>
  <si>
    <t>LICEO PREMILITAR HÉROES DE LA CONCEPCIÓN</t>
  </si>
  <si>
    <t>JARDIN INFANTIL `ARLEQUIN`</t>
  </si>
  <si>
    <t>JARDIN INFANTIL `AGUALUNA`</t>
  </si>
  <si>
    <t>COLEGIO `SAN ANDRES`</t>
  </si>
  <si>
    <t>ESCUELA PARTICULAR COMUY</t>
  </si>
  <si>
    <t>JARDIN INFANTIL `EL TALLITO`</t>
  </si>
  <si>
    <t>ESCUELA ALLA-KINTUY</t>
  </si>
  <si>
    <t>ESCUELA ESPECIAL DE LENGUAJE PALABRAS MAGICAS</t>
  </si>
  <si>
    <t>ESCUELA RURAL BONIFACIO</t>
  </si>
  <si>
    <t>JARDIN INFANTIL `LA CAMPIÑA`</t>
  </si>
  <si>
    <t>ESCUELA RURAL EL TIGRE</t>
  </si>
  <si>
    <t>ESCUELA ESPECIAL `LAURA VICUÑA`</t>
  </si>
  <si>
    <t>LICEO BICENTENARIO INGENIERO RICARDO FENNER RUEDI</t>
  </si>
  <si>
    <t>ESCUELA RURAL BLANCHARD</t>
  </si>
  <si>
    <t>COLEGIO PUERTO VARAS</t>
  </si>
  <si>
    <t>ESCUELA RURAL EL MIRADOR</t>
  </si>
  <si>
    <t>COLEGIO ABRAHAM LINCOLN</t>
  </si>
  <si>
    <t>ESCUELA PART. EL PARQUE PONHUIPA</t>
  </si>
  <si>
    <t>ESCUELA PARTICULAR ESTRELLA SOLITARIA</t>
  </si>
  <si>
    <t>COLEGIO CARPE DIEM</t>
  </si>
  <si>
    <t>ESCUELA PARTICULAR EL PRADO</t>
  </si>
  <si>
    <t>ESCUELA PARTICULAR EL MINERO</t>
  </si>
  <si>
    <t>MARTIN LUTHER KING COLLEGE</t>
  </si>
  <si>
    <t>ESCUELA PARTICULAR PUILE</t>
  </si>
  <si>
    <t>ESCUELA PARTICULAR MARANATA</t>
  </si>
  <si>
    <t>JARDIN INFANTIL CASITA ENCANTADA</t>
  </si>
  <si>
    <t>JARDIN INFANTIL ADVENTISTA</t>
  </si>
  <si>
    <t>ESCUELA PADRE HURTADO</t>
  </si>
  <si>
    <t>COLEGIO SAN LUIS DE ALBA</t>
  </si>
  <si>
    <t>ESCUELA PART.HUMBERTO HERNANDEZ</t>
  </si>
  <si>
    <t>ESCUELA PARTICULAR RALUYA</t>
  </si>
  <si>
    <t>ESCUELA PARTICULAR RUBEN BASTIDAS</t>
  </si>
  <si>
    <t>ESC. PART. CONDE DE LEMU</t>
  </si>
  <si>
    <t>LICEO MANUEL BAQUEDANO</t>
  </si>
  <si>
    <t>CENTRO EDUCACION ADULTOS ANDRES BELLO</t>
  </si>
  <si>
    <t>COLEGIO EMPRENDER OSORNO</t>
  </si>
  <si>
    <t>COLEGIO CATOLICO BEATO FEDERICO OZANAM</t>
  </si>
  <si>
    <t>ESCUELA PARTICULAR CUFEO ALTO</t>
  </si>
  <si>
    <t>COLEGIO CRISTIANO BETESDA</t>
  </si>
  <si>
    <t>COLEGIO QUELLON</t>
  </si>
  <si>
    <t>INSTITUTO DEL PACIFICO</t>
  </si>
  <si>
    <t>CENTRO PARA LA INTEGRACION `JEROME BRUNER`</t>
  </si>
  <si>
    <t>COLEGIO LACUY</t>
  </si>
  <si>
    <t>ESCUELA DE PARVULOS REY SALOMON</t>
  </si>
  <si>
    <t>ESCUELA RURAL EL LLOLLE</t>
  </si>
  <si>
    <t>COLEGIO CAHUALA INSULAR</t>
  </si>
  <si>
    <t>ESCUELA RURAL PIEDRA LILE</t>
  </si>
  <si>
    <t>COLEGIO PUFUDI</t>
  </si>
  <si>
    <t>COLEGIO FRANCISCO COLOANE</t>
  </si>
  <si>
    <t>ESCUELA FRAY LEONARDO</t>
  </si>
  <si>
    <t>CENTRO EDUCACIONAL LOS CARRERA</t>
  </si>
  <si>
    <t>COLEGIO PROYECCION SIGLO XXI</t>
  </si>
  <si>
    <t>ESC. PARTICULAR CHAQUIAN</t>
  </si>
  <si>
    <t>COLEGIO LAURA VICUNA</t>
  </si>
  <si>
    <t>COLEGIO AUSTRALIS</t>
  </si>
  <si>
    <t>ESCUELA PARTICULAR AYELEN</t>
  </si>
  <si>
    <t>COLEGIO DOMUS MATER</t>
  </si>
  <si>
    <t>BLAS PASCAL SCHOOL</t>
  </si>
  <si>
    <t>ESCUELA DE PARVULOS LOS PUMITAS</t>
  </si>
  <si>
    <t>COLEGIO SHADDAI</t>
  </si>
  <si>
    <t>INSTITUTO ALEMAN PURRANQUE</t>
  </si>
  <si>
    <t>JARDIN INFANTIL `MI PEQUENO SALESIANO DE MARIA AUXILIADORA`</t>
  </si>
  <si>
    <t>JARDIN INFANTIL `MI PEQUEÑO SALESIANO`</t>
  </si>
  <si>
    <t>ESCUELA PARTICULAR PROFESOR JOSE VELASQUEZ VARGAS</t>
  </si>
  <si>
    <t>COLEGIO ADOLFO KOLPING</t>
  </si>
  <si>
    <t>CENTRO PARA LA ESTIMULACION DEL LENGUAJE INF</t>
  </si>
  <si>
    <t>ESCUELA PARTICULAR PORVENIR</t>
  </si>
  <si>
    <t>JARDIN INFANTIL CRISPIN</t>
  </si>
  <si>
    <t>COLEGIO SANTA ANA</t>
  </si>
  <si>
    <t>ESCUELA PARTICULAR PABLO NERUDA</t>
  </si>
  <si>
    <t>GREEN COUNTRY SCHOOL</t>
  </si>
  <si>
    <t>ESCUELA PARTICULAR TRAFUN CHICO</t>
  </si>
  <si>
    <t>LICEO NUESTRA SEÑORA DE LOURDES</t>
  </si>
  <si>
    <t>COLEGIO LUIS PASTEUR</t>
  </si>
  <si>
    <t>COLEGIO PARTICULAR GRACIA PAZ</t>
  </si>
  <si>
    <t>LICEO DE ADULTOS CRECER OSORNO</t>
  </si>
  <si>
    <t>COLEGIO NACIONAL DE LA UNION</t>
  </si>
  <si>
    <t>ESCUELA ESPECIAL DE LENGUAJE `NUEVA LENGUA`</t>
  </si>
  <si>
    <t>ESCUELA PARTICULAR HUALINTO</t>
  </si>
  <si>
    <t>COLEGIO KIMEL</t>
  </si>
  <si>
    <t>ESCUELA ESPECIAL `SAN AGUSTIN`</t>
  </si>
  <si>
    <t>ESCUELA-TALLER PARA AUTISTAS `BERNARD RIMLAND`</t>
  </si>
  <si>
    <t>CORPORACION DE EDUCACION LA ARAUCANA</t>
  </si>
  <si>
    <t>COLEGIO PUERTO MONTT</t>
  </si>
  <si>
    <t>CENTRO DE EDUCACION DE ADULTOS QUELLON</t>
  </si>
  <si>
    <t>ESCUELA PARA AUTISTAS `CAMINO DE ESPERANZA`</t>
  </si>
  <si>
    <t>COLEGIO INGLÉS MABEL CONDEMARÍN</t>
  </si>
  <si>
    <t>ESCUELA RURAL YERBAS BUENAS</t>
  </si>
  <si>
    <t>ESCUELA HUILLON</t>
  </si>
  <si>
    <t>COLEGIO CARDENAL RAUL SILVA HENRIQUEZ</t>
  </si>
  <si>
    <t>JARDIN INFANTIL DUENDELIN</t>
  </si>
  <si>
    <t>ESCUELA ESPECIAL DE LENGUAJE KAUKALEM</t>
  </si>
  <si>
    <t>ESCUELA DE LENGUAJE FOR FARIS</t>
  </si>
  <si>
    <t>DHARMA COLLEGE</t>
  </si>
  <si>
    <t>ESCUELA PARTICULAR LA POZA</t>
  </si>
  <si>
    <t>ESCUELA PARTICULAR CHOVI-SAN JUAN</t>
  </si>
  <si>
    <t>CENTRO EDUCACIONAL SAN AGUSTIN</t>
  </si>
  <si>
    <t>ESCUELA DE PARVULOS `ADRICLAUS`</t>
  </si>
  <si>
    <t>ESCUELA PARTICULAR PEDERNAL ALTO</t>
  </si>
  <si>
    <t>COLEGIO GHANDI</t>
  </si>
  <si>
    <t>ESCUELA PARTICULAR EL COPIHUE</t>
  </si>
  <si>
    <t>ESCUELA PARTICULAR DELIA DOMINGUEZ</t>
  </si>
  <si>
    <t>JARDIN INFANTIL LA GOTITA</t>
  </si>
  <si>
    <t>ESCUELA PARTICULAR SAGRADO CORAZON</t>
  </si>
  <si>
    <t>ESCUELA PARTICULAR SICHAHUE</t>
  </si>
  <si>
    <t>INSTITUTO INMACULADA CONCEPCION</t>
  </si>
  <si>
    <t>ESCUELA PARTICULAR TRULLUN MAPU</t>
  </si>
  <si>
    <t>COLEGIO PAIDEIA</t>
  </si>
  <si>
    <t>COLEGIO PARTICULAR ANTARES DE ALERCE</t>
  </si>
  <si>
    <t>CENTRO DE LENGUAJE KALEM</t>
  </si>
  <si>
    <t>ESCUELA DE LENGUAJE KALEM</t>
  </si>
  <si>
    <t>COLEGIO ROBERT PACE</t>
  </si>
  <si>
    <t>ESCUELA PARTICULAR BOSQUE VERDE</t>
  </si>
  <si>
    <t>COMPLEJO EDUCACIONAL SAN CRESCENTE</t>
  </si>
  <si>
    <t>ESCUELA PARTICULAR MILLARAY</t>
  </si>
  <si>
    <t>INSTITUTO TECNOLOGICO DEL SUR</t>
  </si>
  <si>
    <t>ESCUELA PARTICULAR ALLA MAPU</t>
  </si>
  <si>
    <t>ESCUELA DE LENGUAJE `ABRAPALABRA`</t>
  </si>
  <si>
    <t>ESCUELA BASICA SECTOR ORIENTE</t>
  </si>
  <si>
    <t>ESCUELA ESPECIAL DE LENGUAJE `SAN JUAN`</t>
  </si>
  <si>
    <t>ESCUELA PARTICULAR ROSALIA OJEDA SANCHEZ</t>
  </si>
  <si>
    <t>JARDIN INFANTIL `TIA MARTITA`</t>
  </si>
  <si>
    <t>CENTRO DE EDUC. DE ADULTOS SANDROCK</t>
  </si>
  <si>
    <t>ESCUELA PARTICULAR CANDELARIA</t>
  </si>
  <si>
    <t>ESCUELA ESPECIAL `SANTA HELENA`</t>
  </si>
  <si>
    <t>JARDIN INFANTIL `PRINCIPITO`</t>
  </si>
  <si>
    <t>ESCUELA PARTICULAR LA COLONIA</t>
  </si>
  <si>
    <t>COLEGIO TECNICO PROFESIONAL SANTA TERESA DE LOS ANDES</t>
  </si>
  <si>
    <t>ESCUELA PARTICULAR DOLLINCO</t>
  </si>
  <si>
    <t>CENTRO DE EDUCACION DE ADULTOS ESMERALDA</t>
  </si>
  <si>
    <t>ESCUELA DE TRASTORNOS DE LA COMUNICACION `ALEXANDRIA`</t>
  </si>
  <si>
    <t>LICEO DE CULTURA Y DIFUSIÓN ARTÍSTICA DE CHILOE</t>
  </si>
  <si>
    <t>CENTRO EDUCACIONAL DE ADULTOS DIEGO PORTALES</t>
  </si>
  <si>
    <t>COLEGIO CREACION OSORNO</t>
  </si>
  <si>
    <t>COLEGIO TENAUN ALTO</t>
  </si>
  <si>
    <t>ESCUELA PAMPA RIOS</t>
  </si>
  <si>
    <t>INST. SUPERIOR DE ADMINISTRACION Y TURISMO</t>
  </si>
  <si>
    <t>ESCUELA BASICA KIMUN LAWAL</t>
  </si>
  <si>
    <t>ESCUELA NUEVA PENSYLVANIA</t>
  </si>
  <si>
    <t>CENTRO DE INTEGRACION LABORAL</t>
  </si>
  <si>
    <t>JARDIN INFANTIL MANITOS TRAVIESAS</t>
  </si>
  <si>
    <t>ESCUELA PARTICULAR CURAMO</t>
  </si>
  <si>
    <t>ESCUELA PARTICULAR EMMANUEL</t>
  </si>
  <si>
    <t>ESCUELA PADRE LUIS BELTRAN</t>
  </si>
  <si>
    <t>ESCUELA PARTICULAR WE LIWEN</t>
  </si>
  <si>
    <t>COLEGIO CRECER</t>
  </si>
  <si>
    <t>ESCUELA PARTICULAR PUERTO ESPERANZA</t>
  </si>
  <si>
    <t>COLEGIO DOMINGO SANTA MARIA</t>
  </si>
  <si>
    <t>THE MISSION COLLEGE</t>
  </si>
  <si>
    <t>ESCUELA ESPECIAL `TALLERES LABORALES INPROA`</t>
  </si>
  <si>
    <t>COLEGIO TERRA NOVA</t>
  </si>
  <si>
    <t>ESCUELA LLEQUEN</t>
  </si>
  <si>
    <t>CENTRO DE EDUC. DE ADULTOS ELIER</t>
  </si>
  <si>
    <t>CENT.EDUC.INTEG.ADULTOS PROFASOC</t>
  </si>
  <si>
    <t>CENTRO EDUCACIONAL TRAF TREMUN</t>
  </si>
  <si>
    <t>ESCUELA PARTICULAR EL CARDO</t>
  </si>
  <si>
    <t>ESCUELA PARTICULAR LA PRADERA</t>
  </si>
  <si>
    <t>COLEGIO MOUNTAIN GREEN SCHOOL</t>
  </si>
  <si>
    <t>COLEGIO CELIPRAS RIO BUENO</t>
  </si>
  <si>
    <t>COLEGIO LAICO VALDIVIA</t>
  </si>
  <si>
    <t>COLEGIO BERNARDO FELMER NIKLITSCHEK</t>
  </si>
  <si>
    <t>LICEO BICENTENARIO DE EXCELENCIA DE DALCAHUE</t>
  </si>
  <si>
    <t>LICEO DE ADMINISTRACION Y COMERCIO SAN SEBASTIAN</t>
  </si>
  <si>
    <t>COLEGIO LAFQUEN MONTESSORI PUERTO MONTT</t>
  </si>
  <si>
    <t>ESCUELA ESPECIAL DE LENGUAJE `AMAPOLA`</t>
  </si>
  <si>
    <t>JARDIN INFANTIL BAMBI Y CELIN</t>
  </si>
  <si>
    <t>JARDIN INFANTIL `MANZANITA`</t>
  </si>
  <si>
    <t>INSTITUTO APRENDER</t>
  </si>
  <si>
    <t>COLEGIO VENCEDOR</t>
  </si>
  <si>
    <t>ESCUELA DE LENGUAJE AYELEN</t>
  </si>
  <si>
    <t>CENTRO EDUCACIONAL AMANCAY</t>
  </si>
  <si>
    <t>LICEO BICENTENARIO DE EXCELENCIA ALTAMIRA</t>
  </si>
  <si>
    <t>COLEGIO DE ADULTOS PUDETO</t>
  </si>
  <si>
    <t>ESCUELA SAN FRANCISCO DE LLENEHUE</t>
  </si>
  <si>
    <t>CENTRO INTEGRAL DE EDUCACION GABRIELA PASCHUAN</t>
  </si>
  <si>
    <t>ESCUELA PARTICULAR RAYEN QUITRAL</t>
  </si>
  <si>
    <t>ESCUELA PARTICULAR TICALHUE</t>
  </si>
  <si>
    <t>LICEO TECNICO PROFESIONAL AGRICOLA MARITIMO BOSQUE NATIVO</t>
  </si>
  <si>
    <t>COLEGIO PARTICULAR CARDENAL RAUL SILVA HENRIQ</t>
  </si>
  <si>
    <t>CENTRO EDUCACIONAL SAN NICOLAS</t>
  </si>
  <si>
    <t>INSTITUTO INGLES ANTUQUENU</t>
  </si>
  <si>
    <t>COLEGIO AGUILAS DEL SUR</t>
  </si>
  <si>
    <t>LICEO FRANCISCO COLOANE</t>
  </si>
  <si>
    <t>COLEGIO CHARLES DARWIN DE ANCUD</t>
  </si>
  <si>
    <t>CENTRO INTEGRAL DE ADULTOS TREUCANCHE</t>
  </si>
  <si>
    <t>INSTITUTO CRISTIANO GRACIA Y PAZ</t>
  </si>
  <si>
    <t>COLEGIO MIRADOR DEL LAGO</t>
  </si>
  <si>
    <t>ESCUELA DE LENGUAJE MIS PALABRAS</t>
  </si>
  <si>
    <t>ESCUELA ESPECIAL DE ESTIMULACION E INTEGRACION EL UMBRAL</t>
  </si>
  <si>
    <t>COLEGIO SAN MARTIN DE LAS LOMAS</t>
  </si>
  <si>
    <t>JARDIN INFANTIL ANGELITO</t>
  </si>
  <si>
    <t>JARDIN INFANTIL LOS CISNES</t>
  </si>
  <si>
    <t>CENTRO EDUCACIONAL SAN SEBASTIAN</t>
  </si>
  <si>
    <t>ESCUELA ESPECIAL DE LENGUAJE KALEM RAHUE</t>
  </si>
  <si>
    <t>ESCUELA EL BOSQUE</t>
  </si>
  <si>
    <t>COLEGIO MON MAPU</t>
  </si>
  <si>
    <t>LICEO BILINGUE TERESA DE LOS ANDES</t>
  </si>
  <si>
    <t>CENTRO EDUCACIONAL SAN SEBASTIAN DE ANCUD</t>
  </si>
  <si>
    <t>COLEGIO FRANCISCA BELEN</t>
  </si>
  <si>
    <t>INSTITUTO ITALIA DE VALDIVIA</t>
  </si>
  <si>
    <t>LICEO COMERCIAL MIRAMAR</t>
  </si>
  <si>
    <t>LICEO POLIVALENTE BENJAMIN VICUÑA MACKENNA</t>
  </si>
  <si>
    <t>INSTITUTO CECAL SUR</t>
  </si>
  <si>
    <t>GREEN COLLEGE</t>
  </si>
  <si>
    <t>ESCUELA ESPECIAL DE LENGUAJE PULMAHUE</t>
  </si>
  <si>
    <t>ESCUELA PARTICULAR EVANGELICA MONTE SINAI</t>
  </si>
  <si>
    <t>CENTRO DE EDUCACIÓN INTEGRAL DE ADULTOS NUEVO HORIZONTE</t>
  </si>
  <si>
    <t>JARDIN INFANTIL BLANCANIEVES</t>
  </si>
  <si>
    <t>LICEO TECNICO PROFESIONAL GABRIELA MISTRAL</t>
  </si>
  <si>
    <t>INSTITUTO TÉCNICO FORJADORES DE ALERCE</t>
  </si>
  <si>
    <t>ESCUELA BASICA SAN CARLOS DE CHONCHI</t>
  </si>
  <si>
    <t>ESCUELA PARTICULAR COLONIA DEGAÑ</t>
  </si>
  <si>
    <t>ESCUELA NUEVA COLLILELFU</t>
  </si>
  <si>
    <t>COLEGIO COLONOS DE ALERCE</t>
  </si>
  <si>
    <t>COLEGIO ESTRELLA DE BELEN</t>
  </si>
  <si>
    <t>LICEO BICENTENARIO ADOLFO MATTHEI</t>
  </si>
  <si>
    <t>COLEGIO EL PILAR</t>
  </si>
  <si>
    <t>ESCUELA PARTICULAR BICENTENARIO</t>
  </si>
  <si>
    <t>CENTRO DE ESTIMULACION TEMPRANA INKA POYEN</t>
  </si>
  <si>
    <t>ESCUELA ESPECIAL TALLER LABORAL RIE</t>
  </si>
  <si>
    <t>ESCUELA ESPECIAL DE LENGUAJE CRECER</t>
  </si>
  <si>
    <t>JARDIN INFANTIL GASPARIN</t>
  </si>
  <si>
    <t>ESCUELA ESPECIAL DE LENGUAJE ABRACADABRA</t>
  </si>
  <si>
    <t>ESCUELA ESPECIAL DE LENGUAJE ANDORRA</t>
  </si>
  <si>
    <t>ESCUELA ESPECIAL DE LENGUAJE LAS VOCALES</t>
  </si>
  <si>
    <t>COLEGIO RAICES DE LEMUY</t>
  </si>
  <si>
    <t>ESCUELA PARTICULAR MI FUTURO</t>
  </si>
  <si>
    <t>ESCUELA ESPECIAL DE LENGUAJE HABLARTE</t>
  </si>
  <si>
    <t>JARDIN INFANTIL BLANCA NIEVES</t>
  </si>
  <si>
    <t>JARDIN INFANTIL INALUN</t>
  </si>
  <si>
    <t>CENTRO INCLUSIVO DE PARVULOS INALUN</t>
  </si>
  <si>
    <t>LICEO TECNICO PROFESIONAL SAN JOSE</t>
  </si>
  <si>
    <t>ESCUELA ESPECIAL DE LENGUAJE MARIA PAZ</t>
  </si>
  <si>
    <t>ESCUELA DE PARVULOS DUENDELIN</t>
  </si>
  <si>
    <t>SAINT PAUL COLLEGE</t>
  </si>
  <si>
    <t>ESCUELA ESPECIAL `UN MUNDO ESPECIAL`</t>
  </si>
  <si>
    <t>ESCUELA INTEGRADA JUAN PABLO II</t>
  </si>
  <si>
    <t>COLEGIO CHILENO NORTEAMERICANO</t>
  </si>
  <si>
    <t>ESCUELA PARTICULAR NIDO DE CISNES</t>
  </si>
  <si>
    <t>COLEGIO VIVALDI</t>
  </si>
  <si>
    <t>CENTRO EDUCACIONAL GARYES</t>
  </si>
  <si>
    <t>ESCUELA PARTICULAR CRECER</t>
  </si>
  <si>
    <t>ESCUELA ESPECIAL DE LENGUAJE SOÑANDO Y CREANDO</t>
  </si>
  <si>
    <t>ESCUELA PARTICULAR OMILEN ANTU</t>
  </si>
  <si>
    <t>COLEGIO MOZART</t>
  </si>
  <si>
    <t>ESCUELA ESPECIAL DE LENGUAJE RELMU DUNGUN</t>
  </si>
  <si>
    <t>ESCUELA DIFERENCIAL CELIPRAS</t>
  </si>
  <si>
    <t>ESCUELA PARTICULAR ANTUMAPU</t>
  </si>
  <si>
    <t>COLEGIO CALBUCO</t>
  </si>
  <si>
    <t>COLEGIO DE ADULTOS BONILLA</t>
  </si>
  <si>
    <t>INSTITUTO POLITECNICO</t>
  </si>
  <si>
    <t>HAMPTON COLLEGE</t>
  </si>
  <si>
    <t>JARDIN INFANTIL ARBOLIRIS</t>
  </si>
  <si>
    <t>CENTRO EDUC. DE INT. Y FORM. LABORAL RIOS DE</t>
  </si>
  <si>
    <t>LICEO TEC. PROF. DE ADULTOS CORESOL DE VALDIV</t>
  </si>
  <si>
    <t>INSTITUTO PRINCIPE DE ASTURIAS</t>
  </si>
  <si>
    <t>C.E.I.A. ARTURO PRAT</t>
  </si>
  <si>
    <t>LICEO TECNICO PROFESIONAL DE ADULTOS CORESOL DE PUERTO MONTT</t>
  </si>
  <si>
    <t>ESCUELA HOSPITALARIA VALDIVIA</t>
  </si>
  <si>
    <t>ESCUELA ESPECIAL ANDRES BELLO</t>
  </si>
  <si>
    <t>ROYAL SCHOOL</t>
  </si>
  <si>
    <t>ESCUELA ESPECIAL DE LENGUAJE LOS CISNES</t>
  </si>
  <si>
    <t>ESCUELA PROFESORA ELIANA TRIVIÑO MARQUEZ</t>
  </si>
  <si>
    <t>ESCUELA ESPECIAL DE LENGUAJE DEL SABER</t>
  </si>
  <si>
    <t>LICEO CARELMAPU</t>
  </si>
  <si>
    <t>COLEGIO LLACOLEN</t>
  </si>
  <si>
    <t>COLEGIO PARTICULAR GOLETA ANCUD</t>
  </si>
  <si>
    <t>CENTRO EDUCACIONAL EMANUEL</t>
  </si>
  <si>
    <t>ESCUELA ESPECIAL DE LENGUAJE DIALECTA</t>
  </si>
  <si>
    <t>JARDIN INFANTIL RINCONCITO FELIZ</t>
  </si>
  <si>
    <t>COLEGIO MONTE VERDE</t>
  </si>
  <si>
    <t>LICEO POLITECNICO MIRASOL</t>
  </si>
  <si>
    <t>ESCUELA ESPECIAL DE LENGUAJE BOSQUEMAR</t>
  </si>
  <si>
    <t>CENTRO EDUCACIONAL AMADOR CARDENAS PAREDES</t>
  </si>
  <si>
    <t>SALA CUNA Y JARDIN INFANTIL BICHITOS DE LUZ</t>
  </si>
  <si>
    <t>COLEGIO FRANCISCO HERNANDEZ ORTIZ</t>
  </si>
  <si>
    <t>LA ARAUCANA EDUCACION</t>
  </si>
  <si>
    <t>LICEO BICENTENARIO POLIVALENTE DE QUEILEN</t>
  </si>
  <si>
    <t>ESCUELA ESPECIAL DE LENGUAJE EL TESORO DEL SABER</t>
  </si>
  <si>
    <t>ESCUELA ESPECIAL Y TALLER LABORAL RAICES</t>
  </si>
  <si>
    <t>ESCUELA ESPECIAL DE LENGUAJE TECNOLOGICA</t>
  </si>
  <si>
    <t>ESCUELA ESPECIAL DE LENGUAJE ACUARELA DE PALABRAS</t>
  </si>
  <si>
    <t>ESCUELA ESPECIAL DE LENGUAJE ALIWEN</t>
  </si>
  <si>
    <t>COLEGIO BRITISH ROYAL SCHOOL PUERTO VARAS</t>
  </si>
  <si>
    <t>ESCUELA PARTICULAR SAN BENITO</t>
  </si>
  <si>
    <t>ESCUELA BASICA LAS CAMELIAS</t>
  </si>
  <si>
    <t>ESCUELA ESPECIAL DE LENGUAJE SEMBRANDO PALABRAS</t>
  </si>
  <si>
    <t>COLEGIO BOSQUES DE ALERCE</t>
  </si>
  <si>
    <t>COLEGIO AYTUE</t>
  </si>
  <si>
    <t>LICEO FRANCISCO HERNANDEZ ORTIZ-PIZARRO</t>
  </si>
  <si>
    <t>PATAGONIA COLLEGE</t>
  </si>
  <si>
    <t>JARDIN INFANTIL Y SALA CUNA EL CASTILLITO</t>
  </si>
  <si>
    <t>CENTRO EDUCACIONAL SAN GABRIEL</t>
  </si>
  <si>
    <t>CENTRO EDUCACIONAL CRECER</t>
  </si>
  <si>
    <t>ESCUELA ESPECIAL DE LENGUAJE FANTASIA</t>
  </si>
  <si>
    <t>CENTRO DE INTEGRACION LABORAL LAGOS DEL SUR</t>
  </si>
  <si>
    <t>COLEGIO PATAGONIA ALERCE CORDILLERA</t>
  </si>
  <si>
    <t>ESCUELA ESPECIAL DE LENGUAJE CASTILLO DE PALABRAS</t>
  </si>
  <si>
    <t>SALA CUNA Y JARDIN INFANTIL MAGICA FANTASIA</t>
  </si>
  <si>
    <t>ESCUELA ESPECIAL DE LENGUAJE AVELLANOS</t>
  </si>
  <si>
    <t>COLEGIO GILGAL</t>
  </si>
  <si>
    <t>ESCUELA ESPECIAL DE LENGUAJE EDELWEISS</t>
  </si>
  <si>
    <t>ESCUELA ESPECIAL DE LENGUAJE SOL DE IDEAS</t>
  </si>
  <si>
    <t>TERNURA</t>
  </si>
  <si>
    <t>DIVINA GABRIELA</t>
  </si>
  <si>
    <t>GIRASOL</t>
  </si>
  <si>
    <t>ESTRELLITA DE LOS RIOS</t>
  </si>
  <si>
    <t>HUELLITAS DEL RANCO</t>
  </si>
  <si>
    <t>ESCUELA DE PARVULOS  JARDÍN INFANTIL KIPAI-ANTU</t>
  </si>
  <si>
    <t>ESCUELA ESPECIAL Nº2489 SAN MIGUEL</t>
  </si>
  <si>
    <t>ALBERTO POHL KARPP</t>
  </si>
  <si>
    <t>O'HIGGINS</t>
  </si>
  <si>
    <t>VILLA LAS NIEVES</t>
  </si>
  <si>
    <t>JUAN RUIZ MANCILLA</t>
  </si>
  <si>
    <t>AKAR</t>
  </si>
  <si>
    <t>EL CHAÑAR</t>
  </si>
  <si>
    <t>LOS CAPULLITOS</t>
  </si>
  <si>
    <t>MILLANECO</t>
  </si>
  <si>
    <t>LOS PIONEROS</t>
  </si>
  <si>
    <t>FDUTA</t>
  </si>
  <si>
    <t>VTF</t>
  </si>
  <si>
    <t>AVIONCITO</t>
  </si>
  <si>
    <t>VILLA FRONTERA</t>
  </si>
  <si>
    <t>AYEKANTUN</t>
  </si>
  <si>
    <t>ESCUELA ESPECIAL DE LENGUAJE RINCÓN DEL SABER</t>
  </si>
  <si>
    <t>ZORZALITO</t>
  </si>
  <si>
    <t>COLEGIO SAN LUCAS DE VALDIVIA</t>
  </si>
  <si>
    <t>CENTRO EDUCACIONAL INFANTIL MELIANTU</t>
  </si>
  <si>
    <t>GARDEN COLLEGE</t>
  </si>
  <si>
    <t>JARDIN INFANTIL TRENCITO DE LOS SUEÑOS</t>
  </si>
  <si>
    <t>CENTRO EDUCATIVO SAGRADO CORAZON DE JESUS</t>
  </si>
  <si>
    <t>ESCUELA PARTICULAR COUNTRY SCHOOL</t>
  </si>
  <si>
    <t>LICEO BICENTENARIO DE EXCELENCIA AGRICOLA TECNOLOGICO WERNER GROB STOLZENBACH</t>
  </si>
  <si>
    <t>ESCUELA PARTICULAR ADONAI</t>
  </si>
  <si>
    <t>CTRO. EDUC.ESTIM. INTEGRAL HUELEMU</t>
  </si>
  <si>
    <t>LICEO TECNICO PROFESIONAL DE RIO BUENO</t>
  </si>
  <si>
    <t>COLEGIO AUSTRAL LANCO</t>
  </si>
  <si>
    <t>CENTRO DE CAPAC.LAB. ALERCE ANDINO</t>
  </si>
  <si>
    <t>LICEO BICENTENARIO COMPLEJO EDUCACIONAL IGNAO</t>
  </si>
  <si>
    <t>ESCUELA ESPECIAL DE LENGUAJE WORDS WISE</t>
  </si>
  <si>
    <t>COLEGIO ESPECIAL CELIPRAS</t>
  </si>
  <si>
    <t>AMANECER</t>
  </si>
  <si>
    <t>LA ARBOLEDA</t>
  </si>
  <si>
    <t>MI MUNDO DE ALEGRÍA</t>
  </si>
  <si>
    <t>CAMINITO DE LUNA</t>
  </si>
  <si>
    <t>ROJA FLOR</t>
  </si>
  <si>
    <t>LICEO BICENTENARIO AUSTRAL LORD COCHRANE</t>
  </si>
  <si>
    <t>LICEO RAUL BROUSSAIN CAMPINO</t>
  </si>
  <si>
    <t>LICEO ARTURO PRAT CHACON</t>
  </si>
  <si>
    <t>CENTRO INTEGRAL DE EDUCACIÓN ALBORADA</t>
  </si>
  <si>
    <t>LICEO SAN JOSE U.R.</t>
  </si>
  <si>
    <t>ESCUELA MADRE DE LA DIVINA PROVIDENCIA</t>
  </si>
  <si>
    <t>COLEGIO ALIANZA AUSTRAL DE COYHAIQUE</t>
  </si>
  <si>
    <t>LICEO BICENTENARIO SANTA TERESA DE LOS ANDES</t>
  </si>
  <si>
    <t>ESCUELA ALTAMIRA DE COYHAIQUE</t>
  </si>
  <si>
    <t>ESCUELA BASICA DE CHILE CHICO</t>
  </si>
  <si>
    <t>ESC.NUESTRA SRA DE LA DIVINA PROVIDENCIA</t>
  </si>
  <si>
    <t>ESCUELA ANEXA INDEPENDENCIA</t>
  </si>
  <si>
    <t>COLEGIO ANTOINE DE SAINT EXUPERY</t>
  </si>
  <si>
    <t>COLEGIO EL CAMINO DE LA FUENTE</t>
  </si>
  <si>
    <t>ESCUELA LITORAL AUSTRAL</t>
  </si>
  <si>
    <t>COLEGIO KALEM BICENTENARIO</t>
  </si>
  <si>
    <t>ESCUELA ESPECIAL PRE-BASICA CLUB DE LEONES</t>
  </si>
  <si>
    <t>LICEO FRANCISCO XAVIER BUTINA</t>
  </si>
  <si>
    <t>COLEGIO INSTITUTO IDEA DE COYHAIQUE</t>
  </si>
  <si>
    <t>COLEGIO CAMPO DE HIELO</t>
  </si>
  <si>
    <t>CEIA JOSEFINA MENDEZ E.I.R.L.</t>
  </si>
  <si>
    <t>CENTRO DE ESTUDIOS PATAGONIA LTDA</t>
  </si>
  <si>
    <t>LICEO BICENTENARIO ALTOS DEL MACKAY</t>
  </si>
  <si>
    <t>CENTRO DE ESTUDIOS PATAGONIA DE AYSEN</t>
  </si>
  <si>
    <t>COLEGIO CRISTIANO SEMBRADORES</t>
  </si>
  <si>
    <t>PINTITAS DE AYELÉN</t>
  </si>
  <si>
    <t>J.I Y S.C RENACER DEL BOSQUE</t>
  </si>
  <si>
    <t>J.I Y S.C RINCON DE AMOR</t>
  </si>
  <si>
    <t>LOS PEQUES</t>
  </si>
  <si>
    <t>MOREIRA</t>
  </si>
  <si>
    <t>ESCUELA GENERAL MANUEL BULNES P.</t>
  </si>
  <si>
    <t>LICEO NOBELIUS</t>
  </si>
  <si>
    <t>COLEGIO PIERRE FAURE</t>
  </si>
  <si>
    <t>LICEO JUAN BAUTISTA CONTARDI</t>
  </si>
  <si>
    <t>COLEGIO FRANCES</t>
  </si>
  <si>
    <t>CENTRO DE CAPAC. LABORAL LEON HUMBERTO SEGUEL</t>
  </si>
  <si>
    <t>ESCUELA VILLA LAS NIEVES</t>
  </si>
  <si>
    <t>COLEGIO CRUZ DEL SUR</t>
  </si>
  <si>
    <t>LICEO POLITEC.CARDENAL RAUL SILVA HENRIQUEZ</t>
  </si>
  <si>
    <t>COLEGIO PUNTA ARENAS</t>
  </si>
  <si>
    <t>TALLER LABORAL DE UNPADE</t>
  </si>
  <si>
    <t>ESCUELA ESPECIAL CLUB DE LEONES CRUZ DEL SUR</t>
  </si>
  <si>
    <t>ESCUELA BASICA RURAL SENO OBSTRUCCION</t>
  </si>
  <si>
    <t>GREEN HILL COLLEGE</t>
  </si>
  <si>
    <t>ESCUELA RURAL CERRO GUIDO</t>
  </si>
  <si>
    <t>LICEO EXPERIMENTAL UMAG</t>
  </si>
  <si>
    <t>LICEO SAN JOSE</t>
  </si>
  <si>
    <t>FUNDACIÓN PARA EL DESARROLLO</t>
  </si>
  <si>
    <t>ESCUELA ESPECIAL DE LENGUAJE IERUN TALJ</t>
  </si>
  <si>
    <t>CEIA CARLOS YANEZ MOYA</t>
  </si>
  <si>
    <t>ESCUELA PARVULARIA JOSH KEE</t>
  </si>
  <si>
    <t>ESC. ESP. DE LENGUAJE NUEVO SOL</t>
  </si>
  <si>
    <t>ESC. ESP. DE LENGUAJE SANTA LAURA</t>
  </si>
  <si>
    <t>COLEGIO LUTERANO</t>
  </si>
  <si>
    <t>ESC. ESP. DE TRASTORNOS DE LA COMUNICACION AL</t>
  </si>
  <si>
    <t>ESCUELA PAMPA GUANACO</t>
  </si>
  <si>
    <t>JARDIN INFANTIL ELUNEY</t>
  </si>
  <si>
    <t>ESCUELA BASICA PARTICULAR DEUTSCHLAND</t>
  </si>
  <si>
    <t>COLEGIO CAPITAN PASTENE</t>
  </si>
  <si>
    <t>COLEGIO POLIVALENTE LOVAINA</t>
  </si>
  <si>
    <t>ESCUELA BASICA PARTICULAR KIND`S SCHOOL</t>
  </si>
  <si>
    <t>COLEGIO SANTA TERESA DE JESUS DE LOS ANDES</t>
  </si>
  <si>
    <t>COLEGIO SAN NICOLAS DE MYRA</t>
  </si>
  <si>
    <t>COLEGIO SANTA MARIA DE LA CORDILLERA</t>
  </si>
  <si>
    <t>COLEGIO PUERTO NATALES</t>
  </si>
  <si>
    <t>COLEGIO FINLANDIA</t>
  </si>
  <si>
    <t>ESCUELA DE PARVULOS N°1385 JARDIN INFANTIL ANDY</t>
  </si>
  <si>
    <t>ESCUELA BASICA COLEGIO VILLA LOGRONO</t>
  </si>
  <si>
    <t>COLEGIO SAN JUAN DIEGO</t>
  </si>
  <si>
    <t>COLEGIO PARTICULAR LA UNION</t>
  </si>
  <si>
    <t>ESCUELA PARTICULAR PHILIPPE COUSTEAU</t>
  </si>
  <si>
    <t>ESCUELA BÁSICA PARTICULAR ARCÁNGEL DE MARÍA</t>
  </si>
  <si>
    <t>COLEGIO HAYDN DE LA FLORIDA</t>
  </si>
  <si>
    <t>COLEGIO MERRYLAND</t>
  </si>
  <si>
    <t>ESCUELA ESPECIAL OPEN DOOR</t>
  </si>
  <si>
    <t>LICEO MUNICIPAL CHILOE</t>
  </si>
  <si>
    <t>LICEO INDUSTRIAL HARDWARE</t>
  </si>
  <si>
    <t>LICEO MUNICIPAL EL ROBLE</t>
  </si>
  <si>
    <t>COMPLEJO EDUCACIONAL ERNESTO MULLER LOPEZ</t>
  </si>
  <si>
    <t>COLEGIO ARTISTICO EL SALVADOR ANEXO</t>
  </si>
  <si>
    <t>COLEGIO DE ADULTOS FEDESO</t>
  </si>
  <si>
    <t>ESCUELA DE PARVULOS N°1246 EL OLYMPO</t>
  </si>
  <si>
    <t>ESCUELA BASICA MERCEDES MARIN DEL SOLAR</t>
  </si>
  <si>
    <t>COLEGIO TEC.HOTELERIA Y GASTRONOMIA ACHIGA CO</t>
  </si>
  <si>
    <t>LICEO POLITECNICO PARTICULAR ANDES</t>
  </si>
  <si>
    <t>ESC. ESPECIAL PART.NUESTRO HORIZONTE</t>
  </si>
  <si>
    <t>COLEGIO POLIVALENTE SAN RAFAEL</t>
  </si>
  <si>
    <t>ESCUELA ESPECIAL N°1402 CENTRO DE EDUCACION ESPECIAL COOCENDE</t>
  </si>
  <si>
    <t>ESC. PART.BASICA SAINT PHILLIP OF NERY 2</t>
  </si>
  <si>
    <t>COLEGIO INTERNATIONAL COUNTRY SCHOOL</t>
  </si>
  <si>
    <t>ESCUELA PARVULOS N°61 BERNADETTE SOUBIROUS</t>
  </si>
  <si>
    <t>COLEGIO CRECES</t>
  </si>
  <si>
    <t>COLEGIO COMERCIAL DE PENAFLOR</t>
  </si>
  <si>
    <t>ESCUELA ESPECIAL DE LENGUAJE ALIMALINA</t>
  </si>
  <si>
    <t>ANEXO ESCUELA BASICA SAN JAVIER</t>
  </si>
  <si>
    <t>ESC. PART. JARDIN INFANTIL PULGARCITO</t>
  </si>
  <si>
    <t>ESCUELA DE PARVULOS N°1407 INST. DE SALUD PUBLICA</t>
  </si>
  <si>
    <t>ESC. BAS.MUNICIPAL MERCEDES FONTECILLA</t>
  </si>
  <si>
    <t>ESCUELA BASICA PART.BLAS CANAS</t>
  </si>
  <si>
    <t>ESCUELA DE PARVULOS N°1418 NUESTRO HOGAR</t>
  </si>
  <si>
    <t>ESCUELA ESP. SANTA MARIA DE RENCA</t>
  </si>
  <si>
    <t>ESCUELA DE PARVULOS N°1424 SNOOPY</t>
  </si>
  <si>
    <t>ESCUELA BÁSICA N°62  SANTA JULIA</t>
  </si>
  <si>
    <t>ESCUELA DE PARVULOS N°831 COLORIN COLORADO</t>
  </si>
  <si>
    <t>MIGUEL DE CERVANTES Y SAAVEDRA ANEXO A-8</t>
  </si>
  <si>
    <t>COLEGIO JORGE ALESSANDRI RODRIGUEZ</t>
  </si>
  <si>
    <t>COLEGIO TABOR Y NAZARETH</t>
  </si>
  <si>
    <t>COLEGIO SAN CRISTOBAL COLLEGE</t>
  </si>
  <si>
    <t>COMPLEJO EDUCACIONAL ALBERTO WIDMER</t>
  </si>
  <si>
    <t>COLEGIO ETIEVAN</t>
  </si>
  <si>
    <t>ESCUELA DE PARVULOS N°1428 CABALLITO BLANCO</t>
  </si>
  <si>
    <t>ESCUELA DE PARVULOS N°1429 HAPPY DAY</t>
  </si>
  <si>
    <t>LICEO MIGUEL DE CERVANTES Y SAAVEDRA</t>
  </si>
  <si>
    <t>COLEGIO ALEMAN DE SANTIAGO ANEXO</t>
  </si>
  <si>
    <t>ESCUELA BASICA N°1436 COLEGIO IBEROAMERICANO</t>
  </si>
  <si>
    <t>COLEGIO LOS NOGALES</t>
  </si>
  <si>
    <t>ESCUELA DE PARVULOS SAMORITO</t>
  </si>
  <si>
    <t>ESCUELA AGROECOLOGICA DE PIRQUE</t>
  </si>
  <si>
    <t>ESCUELA BASICA CINCO PINOS</t>
  </si>
  <si>
    <t>COLEGIO CRISTIANO BETHEL II</t>
  </si>
  <si>
    <t>COLEGIO INTERNACIONAL  ALBA</t>
  </si>
  <si>
    <t>COLEGIO LA ABADIA</t>
  </si>
  <si>
    <t>COLEGIO LARRAIN</t>
  </si>
  <si>
    <t>ESCUELA PARTICULAR QUILLAHUE</t>
  </si>
  <si>
    <t>COLEGIO PIAMARTA</t>
  </si>
  <si>
    <t>LICEO POLIVALENTE SANTIAGO DE COMPOSTELA</t>
  </si>
  <si>
    <t>CTRO.EDUC.CATOLICO DIDASCALIO STA. MARIA</t>
  </si>
  <si>
    <t>COLEGIO SANTIAGO EVANGELISTA</t>
  </si>
  <si>
    <t>COLEGIO MAITENES</t>
  </si>
  <si>
    <t>CENTRO EDUC.ADULTOS AMERICO VESPUCIO</t>
  </si>
  <si>
    <t>COLEGIO EL BOSQUE PROVINCIA CORDILLERA</t>
  </si>
  <si>
    <t>COLEGIO CRISTOBAL COLON DE MELIPILLA</t>
  </si>
  <si>
    <t>ESCUELA BASICA LOS NAVIOS</t>
  </si>
  <si>
    <t>LICEO BICENTENARIO NUESTRA SEÑORA DE GUADALUPE</t>
  </si>
  <si>
    <t>COLEGIO HUELQUEN MONTESSORI</t>
  </si>
  <si>
    <t>COLEGIO BUIN</t>
  </si>
  <si>
    <t>COLEGIO LEONARDO DA VINCI DE LAS CONDES</t>
  </si>
  <si>
    <t>ESC. BASICA PART.PADRE ALBERTO HURTADO</t>
  </si>
  <si>
    <t>COLEGIO KENDAL ENGLISH SCHOOL</t>
  </si>
  <si>
    <t>COLEGIO JUGENDLAND SCHULE</t>
  </si>
  <si>
    <t>COLEGIO ADVENTISTA SANTIAGO PONIENTE</t>
  </si>
  <si>
    <t>ESC.BAS.PART.COLEGIO HALLEY - ANEXO</t>
  </si>
  <si>
    <t>COLEGIO SAN ANDRES DE COLINA</t>
  </si>
  <si>
    <t>ESCUELA DE PARVULOS N°1372 LOS COPIHUITOS</t>
  </si>
  <si>
    <t>ESCUELA PARVULOS PIN PIN SERAFIN</t>
  </si>
  <si>
    <t>ESCUELA DE PARVULOS N°1475 PIN PIN SERAFIN N° 2</t>
  </si>
  <si>
    <t>ESCUELA DE PARVULOS N°1476 THE CHILDREN`S WORDL</t>
  </si>
  <si>
    <t>ESCUELA ESPECIAL PARTICULAR CRECER</t>
  </si>
  <si>
    <t>ESC.PARVULOS HERMANAS DE BETANIA</t>
  </si>
  <si>
    <t>CEIA GEORGINA SALAS DINAMARCA</t>
  </si>
  <si>
    <t>ESCUELA ESPECIAL PART.CENTRO EDUC.RAYEN</t>
  </si>
  <si>
    <t>COLEGIO NAZARET DE LA FLORIDA</t>
  </si>
  <si>
    <t>COLEGIO CRISTIANO BETHEL  N 3</t>
  </si>
  <si>
    <t>ESC.NUESTRA SENORA DEL CARMEN DE CURACAV</t>
  </si>
  <si>
    <t>SAN JUAN DE LAS CONDES</t>
  </si>
  <si>
    <t>COLEGIO SAINT MARY JOSEPH SCHOOL</t>
  </si>
  <si>
    <t>LICEO ADULTOS PART.LAS AMERICAS MODERNAS</t>
  </si>
  <si>
    <t>ESCUELA DE PARV. LANCAHUE</t>
  </si>
  <si>
    <t>COLEGIO ALMENDRAL</t>
  </si>
  <si>
    <t>ESCUELA DE PARVULOS N°1213 LOS PATITOS DE SAN PATRICIO</t>
  </si>
  <si>
    <t>COLEGIO SAN ISAAC JOGUES</t>
  </si>
  <si>
    <t>ESCUELA BÁSICA BARROS LUCO  Y ESPECIAL  DE LENGUAJE</t>
  </si>
  <si>
    <t>COLONIAL DE PIRQUE</t>
  </si>
  <si>
    <t>COLEGIO EL PRADO</t>
  </si>
  <si>
    <t>COLEGIO EMAUS</t>
  </si>
  <si>
    <t>COLEGIO SANTA MARIA DE LO CANAS</t>
  </si>
  <si>
    <t>COLEGIO FLORIDA HIGH SCHOOL</t>
  </si>
  <si>
    <t>COLEGIO HENRY FAYOL</t>
  </si>
  <si>
    <t>ESCUELA BASICA PART GRATUITA CASA AZUL</t>
  </si>
  <si>
    <t>ESCUELA ESPECIAL SGTO.CANDELARIA</t>
  </si>
  <si>
    <t>ESCUELA DE PARVULOS N°1511 LA SEMILLITA</t>
  </si>
  <si>
    <t>ESC. BASICA PART.JUANITA FERNANDEZ SOLAR</t>
  </si>
  <si>
    <t>COLEGIO POLIV. SAN JOSE DE RENCA</t>
  </si>
  <si>
    <t>ESCUELA DE PARVULOS N°1515  HOSP. CLIN DE LA U. DE CHILE</t>
  </si>
  <si>
    <t>ESCUELA BASICA N°1517 MADRIGAL</t>
  </si>
  <si>
    <t>COLEGIO SUPERIOR CAMBRIDGE ANEXO</t>
  </si>
  <si>
    <t>ESCUELA DE PARVULOS N°80 SANTA ROSA DE LIMA</t>
  </si>
  <si>
    <t>ESC. BAS. PDTE. SALVADOR ALLENDE G.</t>
  </si>
  <si>
    <t>COLEGIO NUESTRA SENORA DEL LORETO</t>
  </si>
  <si>
    <t>LICEO POLITEC.PARTIC.EL SENOR DE RENCA</t>
  </si>
  <si>
    <t>COLEGIO MAYA SCHOOL  ANEXO</t>
  </si>
  <si>
    <t>INSTITUTO DOCENCIA</t>
  </si>
  <si>
    <t>COLEGIO DE ADULTOS INSTITUTO TABANCURA SEDE LONDRES</t>
  </si>
  <si>
    <t>COLEGIO LA FONTAINE</t>
  </si>
  <si>
    <t>COLEGIO POLIV. SAN LUIS BELTRAN</t>
  </si>
  <si>
    <t>ESCUELA DE PARVULOS N°1527 ALEXANDER MONTESSORI</t>
  </si>
  <si>
    <t>ESCUELA DE PARVULOS N°1528 MI RINCON</t>
  </si>
  <si>
    <t>COLEGIO TEGUALDA</t>
  </si>
  <si>
    <t>COLEGIO CRECES ANEXO</t>
  </si>
  <si>
    <t>ESCUELA DE PARVULOS N°1532 LOS DOS RATONCITOS</t>
  </si>
  <si>
    <t>COLEGIO SAN CRISTOBAL DE LAS CASAS</t>
  </si>
  <si>
    <t>ES.ESP.PART.PUERTA ABIERTA</t>
  </si>
  <si>
    <t>COLEGIO  EPULLAY</t>
  </si>
  <si>
    <t>COLEGIO SAN BARTOLOME DE NOS</t>
  </si>
  <si>
    <t>ESCUELA  ESPECIAL PART.PUDAHUEL NORTE</t>
  </si>
  <si>
    <t>ESC.BASICA PROF.AURELIA ROJAS BURGOS</t>
  </si>
  <si>
    <t>CENTRO EDUCACIONAL FERNANDO DE ARAGON</t>
  </si>
  <si>
    <t>ESCUELA ESPECIAL PART.ARNOLD GESELL II</t>
  </si>
  <si>
    <t>ESCUELA ESPECIAL GUENIPILLAN</t>
  </si>
  <si>
    <t>ESCUELA BASICA ESCRITOR PABLO NERUDA</t>
  </si>
  <si>
    <t>CENTRO DE TRASTORNOS DE LA COMUNICACION</t>
  </si>
  <si>
    <t>ESCUELA BÁSICA MUNICIPAL SAN LUIS</t>
  </si>
  <si>
    <t>COLEGIO ALCAZAR DE LAS CONDES</t>
  </si>
  <si>
    <t>COLEGIO KING SCHOOL CORDILLERA</t>
  </si>
  <si>
    <t>LICEO BICENTENARIO MONSENOR ENRIQUE ALVEAR</t>
  </si>
  <si>
    <t>SANTA CRUZ COLLEGE</t>
  </si>
  <si>
    <t>ESCUELA NOVOMAR</t>
  </si>
  <si>
    <t>COLEGIO ARAUCARIA CORDILLERA</t>
  </si>
  <si>
    <t>INSTITUTO DE TABANCURA DE PROVIDENCIA</t>
  </si>
  <si>
    <t>COLEGIO FARMLAND SCHOOL</t>
  </si>
  <si>
    <t>COLEGIO SAN FRANCISCO MISIONERO</t>
  </si>
  <si>
    <t>LICEO HUMBERTO DIAZ CASANUEVA</t>
  </si>
  <si>
    <t>COLEGIO MADRE DE JESUS</t>
  </si>
  <si>
    <t>ESCUELA DE PARVULOS N°1552 LOS PICAPIEDRAS</t>
  </si>
  <si>
    <t>ESCUELA BASICA N°71 DOLMEN SCHOOL</t>
  </si>
  <si>
    <t>COLEGIO ALMENAR DE PIRQUE</t>
  </si>
  <si>
    <t>COLEGIO PEDRO DE VALDIVIA LAS CONDES</t>
  </si>
  <si>
    <t>LICEO DE ADULTOS PART.FERMIN VIVACETA</t>
  </si>
  <si>
    <t>COLEGIO SANTA MONICA DE MELIPILLA</t>
  </si>
  <si>
    <t>COLEGIO NUESTRA SENORA DE LA MERCED</t>
  </si>
  <si>
    <t>ESCUELA BASICA TACORA</t>
  </si>
  <si>
    <t>ESC. BAS. PART. ALBERT SCHWITZER LA FLORIDA</t>
  </si>
  <si>
    <t>ESCUELA DE PARVULOS N°1558 ARLEQUIN</t>
  </si>
  <si>
    <t>CENTRO EDUCACIONAL DE ADULTOS</t>
  </si>
  <si>
    <t>COLEGIO SAN  ANSELMO</t>
  </si>
  <si>
    <t>CENTRO EDUCACIONAL FUNDACION PAULA JARAQUEMAD</t>
  </si>
  <si>
    <t>ESC.PART.ALVARO COVARRUBIAS ARLEGUI</t>
  </si>
  <si>
    <t>ESC.ESPECIAL PARTICULAR PALABRAS MAGICAS</t>
  </si>
  <si>
    <t>INSTITUTO SAN SEBASTIAN DE PROVIDENCIA</t>
  </si>
  <si>
    <t>COLEGIO POLIV. SIEMBRA</t>
  </si>
  <si>
    <t>ESC DE PARVULOS PART.EJERCITO DE SALVACION</t>
  </si>
  <si>
    <t>ESC. ESP.NUESTRA  SENORA DE SAN GERONIMO</t>
  </si>
  <si>
    <t>ESCUELA ESP. PART. EL MONTE</t>
  </si>
  <si>
    <t>COLEGIO NUESTRA SEÑORA DEL CAMINO</t>
  </si>
  <si>
    <t>COLEGIO JORGE HUNEEUS ZEGERS</t>
  </si>
  <si>
    <t>ESCUELA DE PARVULOS N°1565 JARDIN INFANTIL TUPAHUE WENUI</t>
  </si>
  <si>
    <t>ESCUELA ESPECIAL PARTICULAR ARCA DE NOE</t>
  </si>
  <si>
    <t>COLEGIO TECNICO PROFESIONAL NOCEDAL</t>
  </si>
  <si>
    <t>ESC. ESPECIAL PLANETA DE LOS NIÑOS</t>
  </si>
  <si>
    <t>ESCUELA INTERCULTURAL KALLFÜ MAPU</t>
  </si>
  <si>
    <t>ESCUELA BASICA PARTICULAR HORIZONTE 11</t>
  </si>
  <si>
    <t>ESC.PARVULOS RENACER ALBORADA</t>
  </si>
  <si>
    <t>COLEGIO BICENTENARIO DE SANTA MARIA DE EL MONTE</t>
  </si>
  <si>
    <t>COLEGIO SAN FELIPE</t>
  </si>
  <si>
    <t>ESC.TRASTORNOS DE LA EDUCACION AURORA</t>
  </si>
  <si>
    <t>COLEGIO EL ENCUENTRO</t>
  </si>
  <si>
    <t>ESCUELA BAS. NUESTRA SENORA MARIA INMACULADA</t>
  </si>
  <si>
    <t>COLEGIO SAN FELIPE DIACONO</t>
  </si>
  <si>
    <t>COLEGIO MAYOR TOBALABA</t>
  </si>
  <si>
    <t>COLEGIO PART.POLITECNICO EYZAGUIRRE</t>
  </si>
  <si>
    <t>ESCUELA ESPECIAL PART.ANA CRUCHAGA T.</t>
  </si>
  <si>
    <t>ESCUELA BASICA N°102 QUERUBIN SCHOOL</t>
  </si>
  <si>
    <t>COLEGIO KENDAL ENGLISH SCHOOL ANEXO</t>
  </si>
  <si>
    <t>ESCUELA ANDES DEL SUR</t>
  </si>
  <si>
    <t>COLEGIO ALMENAR DEL MAIPO</t>
  </si>
  <si>
    <t>COMPLEJO EDUC. LUIS PASTEUR, ANEXO</t>
  </si>
  <si>
    <t>COLEGIO SAN FERNANDO DE PUENTE ALTO</t>
  </si>
  <si>
    <t>ESCUELA SANTA MARIA DE PENALOLEN</t>
  </si>
  <si>
    <t>ESCUELA PROFESORA MARIA LUISA SEPULVEDA</t>
  </si>
  <si>
    <t>COLEGIO GREENLAND SCHOOL</t>
  </si>
  <si>
    <t>ESCUELA BASICA PADRE ALBERTO HURTADO</t>
  </si>
  <si>
    <t>ESC. BAS.SAN AGUSTIN DE CERRILLOS</t>
  </si>
  <si>
    <t>LICEO VALLE DE LLUTA</t>
  </si>
  <si>
    <t>COLEGIO PART.SAN SEBASTIAN DE MELIPILLA</t>
  </si>
  <si>
    <t>CENTRO DE EDUCACION PAULA JARAQUEMADA</t>
  </si>
  <si>
    <t>ESC. BAS. PATR. WILLINS HOOVER KURT</t>
  </si>
  <si>
    <t>ESCUELA ESPECIAL PARTICULAR MILLANTU</t>
  </si>
  <si>
    <t>COLEGIO POLIV. FRANCISCO DE VILLAGRA</t>
  </si>
  <si>
    <t>COLEGIO POLIV. NUEVA NAZARET</t>
  </si>
  <si>
    <t>CENTRO EDUC. DIEGO DE ALMAGRO</t>
  </si>
  <si>
    <t>CTRO. ESTIMULAC. DEL LENGUAJE CELQUI</t>
  </si>
  <si>
    <t>ESCUELA ESPECIAL PART. VOCES</t>
  </si>
  <si>
    <t>COLEGIO POLIVALENTE SEMBRADOR</t>
  </si>
  <si>
    <t>ESCUELA BASICA PART. LAS PLEYADES</t>
  </si>
  <si>
    <t>ESCUELA ESPECIAL PARTICULAR  AUMEN</t>
  </si>
  <si>
    <t>COLEGIO JOSE M.BALMACEDA DE MELIPILLA</t>
  </si>
  <si>
    <t>ESC. BAS.PART.FRANCISCO DE AGUIRRE</t>
  </si>
  <si>
    <t>COLEGIO MARIA ELENA</t>
  </si>
  <si>
    <t>ESCUELA BASICA LOS BOSQUINOS</t>
  </si>
  <si>
    <t>ESCUELA VOLCAN SAN JOSE</t>
  </si>
  <si>
    <t>CENTRO PROFES..DE ESTIMULOS DE LENGUAJE</t>
  </si>
  <si>
    <t>ESCUELA ANTILHUE DE PUDAHUEL</t>
  </si>
  <si>
    <t>COLEGIO CASTELGANDOLFO</t>
  </si>
  <si>
    <t>COLEGIO PARTICULAR SAN MATEO</t>
  </si>
  <si>
    <t>COLEGIO DE ADULTOS CASA DE ESTUDIOS FUTURO</t>
  </si>
  <si>
    <t>COLEGIO INSTITUCION TERESIANA</t>
  </si>
  <si>
    <t>COLEGIO DE ADULT.ACADEMIA ESTUDIOS MIRAFLORES</t>
  </si>
  <si>
    <t>COLEGIO LA CANTERA</t>
  </si>
  <si>
    <t>CENTRO EDUCACIONAL LARUN RAYUN</t>
  </si>
  <si>
    <t>COLEGIO POLIVALENTE RAULÍ</t>
  </si>
  <si>
    <t>ESCUELA BÁSICA N°993 ANTONIO BORQUEZ SOLAR ANEXO</t>
  </si>
  <si>
    <t>COLEGIO PEDRO DE VALDIVIA -PEÑALOLEN</t>
  </si>
  <si>
    <t>COLEGIO NAVARRA</t>
  </si>
  <si>
    <t>LICEO JOSE ABELARDO NUNEZ Nº5</t>
  </si>
  <si>
    <t>SANTA MARIA DEL PILAR DE LA FLORIDA</t>
  </si>
  <si>
    <t>ESC.ESP.TRAT.DE LA COMUNICION EDEN</t>
  </si>
  <si>
    <t>ESCUELA PART.COMANDANTE CARLOS CONDELL</t>
  </si>
  <si>
    <t>ESCUELA ESPECIAL PART.JESUS NAZARENO</t>
  </si>
  <si>
    <t>ESCUELA ESPECIAL PARTICULAR ANTAI</t>
  </si>
  <si>
    <t>COLEGIO BICENTENARIO APRENDER</t>
  </si>
  <si>
    <t>ESCUELA RUDOLF DECK WERTH</t>
  </si>
  <si>
    <t>CENTRO EDUCACIONAL RENCA</t>
  </si>
  <si>
    <t>COLEGIO NOBEL</t>
  </si>
  <si>
    <t>LICEO LOS JAZMINES</t>
  </si>
  <si>
    <t>ESC. BASICA BOSTON COLLEGE MAIPU</t>
  </si>
  <si>
    <t>ESCUELA ESPECIAL PARTICULAR PALOMAR</t>
  </si>
  <si>
    <t>ESCUELA DE PARVULOS N°1616 GRACE GARDEN</t>
  </si>
  <si>
    <t>COLEGIO PART.SAN ESTEBAN DE LAS VISCACHA</t>
  </si>
  <si>
    <t>COLEGIO PARTICULAR LAS ACACIAS DE MELIPILLA</t>
  </si>
  <si>
    <t>ESC. BAS. EJERCITO DE SALVACION</t>
  </si>
  <si>
    <t>COLEGIO DE ADULTOS INSTITUTO ANDES</t>
  </si>
  <si>
    <t>COLEGIO CORONEL ELEUTERIO RAMIREZ MOLINA</t>
  </si>
  <si>
    <t>ESC. ESPEC. CAMPANITA DE LA GRANJA</t>
  </si>
  <si>
    <t>COLEGIO MAIMONIDES SCHOOL</t>
  </si>
  <si>
    <t>ESCUELA ESPECIAL PAR. CELQUI</t>
  </si>
  <si>
    <t>ESCUELA DE PARVULOS N° 1624 BARRIE MONTESSORI</t>
  </si>
  <si>
    <t>ESCUELA PART. PEHUEN</t>
  </si>
  <si>
    <t>ESC. BASICA PART.IBEROAMERICANO</t>
  </si>
  <si>
    <t>ESCUELA ESPECIAL PARTICULAR PIPAN</t>
  </si>
  <si>
    <t>T Y C SPECIAL SCHOOL</t>
  </si>
  <si>
    <t>ESC.DE TRAST.PRIM. DE LA COM.CHACABUCO</t>
  </si>
  <si>
    <t>ESCUELA ESPECIAL PARTICULAR GENESIS</t>
  </si>
  <si>
    <t>COLEGIO SAN ANTONIO DE COLINA</t>
  </si>
  <si>
    <t>ESCUELA DE PARVULOS ALADDIN</t>
  </si>
  <si>
    <t>ESCUELA BASICA SAINT FRANCIS COLLEGE</t>
  </si>
  <si>
    <t>COLEGIO LOS CEIBOS</t>
  </si>
  <si>
    <t>ESC ESP Nº 1637 MAGDALENA AVALOS CRUZ ASPAUT</t>
  </si>
  <si>
    <t>ESCUELA PART. MASTER SCHOOL DE LAMPA</t>
  </si>
  <si>
    <t>COLEGIO AMERICAN BRITISH SCHOOL</t>
  </si>
  <si>
    <t>COMPLEJO EDUCACIONAL SAN ALFONSO</t>
  </si>
  <si>
    <t>COLEGIO ANDINO ANTILLANCA</t>
  </si>
  <si>
    <t>COLEGIO SAN FRANCISCO JAVIER DE HUECHURABA</t>
  </si>
  <si>
    <t>ESCUELA ESPECIAL PARTICULAR ANTIRAY</t>
  </si>
  <si>
    <t>COLEGIO PARTICULAR NUEVA ERA SIGLO XXI</t>
  </si>
  <si>
    <t>ESCUELA ESPECIAL PARTICULAR LUNA NUEVA</t>
  </si>
  <si>
    <t>ESC. PARTICULAR ALFARERO</t>
  </si>
  <si>
    <t>ESC. BAS. PARTICULAR 1650 MIRAVALLE</t>
  </si>
  <si>
    <t>ESCUELA DE PARVULOS PULGARCITO</t>
  </si>
  <si>
    <t>COLEGIO VICTORIANO</t>
  </si>
  <si>
    <t>ESC. PARTICULAR RAIN - BOW</t>
  </si>
  <si>
    <t>COLEGIO PART. LOS OLMOS DE PTE. ALTO</t>
  </si>
  <si>
    <t>ESCUELA DE PARVULOS KINDER PANDO</t>
  </si>
  <si>
    <t>CENTRO EDUC. PRINCIPADO DE ASTURIAS</t>
  </si>
  <si>
    <t>ESC. BASICA MUNICIPAL RISOPATRON</t>
  </si>
  <si>
    <t>COLEGIO SAN NICOLAS DE MAIPU</t>
  </si>
  <si>
    <t>ESC.ESPECIAL NUESTRA SRA.DEL PILAR</t>
  </si>
  <si>
    <t>COLEGIO RAYEN MAHUIDA</t>
  </si>
  <si>
    <t>LICEO ALCALDE JORGE INDO</t>
  </si>
  <si>
    <t>COLEGIO PARTICULAR OZANAM</t>
  </si>
  <si>
    <t>COLEGIO MUNIC.  SAN SEBASTIAN DE RINCONADA</t>
  </si>
  <si>
    <t>ESCUELA ESPECIAL PARTICULAR N_ 1666 SANDELI</t>
  </si>
  <si>
    <t>ESCUELA BÁSICA Y ESPECIAL N°90 AMANECER</t>
  </si>
  <si>
    <t>ESCUELA BASICA FUTURO LAS MERCEDES</t>
  </si>
  <si>
    <t>COLEGIO ADUL. INSTITUTO TABANCURA DE VITACURA</t>
  </si>
  <si>
    <t>ESC. ESPECIAL HERNAN LARRAIN PERO</t>
  </si>
  <si>
    <t>ESCUELA ESP. SAN NECTARIO</t>
  </si>
  <si>
    <t>ESCUELA MUNICIPAL VALLE DE LUNA</t>
  </si>
  <si>
    <t>PIERRE TEILHARD DE CHARDIN</t>
  </si>
  <si>
    <t>COL.PARTICULAR SAN VALENTIN DE MAIPU</t>
  </si>
  <si>
    <t>COLEGIO SANTA MARIA DE MAIPU</t>
  </si>
  <si>
    <t>COLEGIO AMANCAY DE LA FLORIDA</t>
  </si>
  <si>
    <t>ESCUELA BAS. Y ESP. N_ 115 RENACER</t>
  </si>
  <si>
    <t>COLEGIO  PUMAHUE HUECHURABA</t>
  </si>
  <si>
    <t>ESC.ESP.ONCOL.HOSP.ROBERTO DEL RIO</t>
  </si>
  <si>
    <t>ESC. PART. CHRIST SCHOOL</t>
  </si>
  <si>
    <t>ESC. ESP. NTRA SRA. DEL BUEN CONSEJO</t>
  </si>
  <si>
    <t>COLEGIO ESPECIAL FUNDAC.NUESTROS HIJOS</t>
  </si>
  <si>
    <t>ESC. BASICA N_ 116 ONCOLOG. DR. SOTERO DEL</t>
  </si>
  <si>
    <t>ESCUELA PART.ESPECIAL CORPAMEG</t>
  </si>
  <si>
    <t>INSTITUTO NACIONAL DE REHABILITACION PAC</t>
  </si>
  <si>
    <t>COLEGIO HOSPITAL SAN BORJA ARRIARAN</t>
  </si>
  <si>
    <t>COLEGIO POLIV. GERONIMO DE ALDERETE</t>
  </si>
  <si>
    <t>ESC. ESPECIAL SAN ANTONIO DE PUENTE ALTO</t>
  </si>
  <si>
    <t>ESC. ESPECIAL ARTESANOS DE LA VIDA</t>
  </si>
  <si>
    <t>EXTREMADURA DE PUENTE ALTO</t>
  </si>
  <si>
    <t>ESC. ESPEICIAL VOCES II</t>
  </si>
  <si>
    <t>COLEGIO ALMA MATER</t>
  </si>
  <si>
    <t>COLEGIO  PABLO APOSTOL</t>
  </si>
  <si>
    <t>ESC. ESPECIAL 120 MULTIVERSO</t>
  </si>
  <si>
    <t>COLEGIO MONTE DE ASIS</t>
  </si>
  <si>
    <t>COLEGIO BERTAIT COLLEGE</t>
  </si>
  <si>
    <t>ESCUELA BASICA RAYITO DE LUZ DE QUILICURA</t>
  </si>
  <si>
    <t>ESC. PART. SAN FCO. DE ASIS PARA NINOS SORDOS</t>
  </si>
  <si>
    <t>ESCUELA ESPECIAL MADRE TERESA DE CALCUTA</t>
  </si>
  <si>
    <t>ESC.BAS.Y ESP.INTEGRAL STA. ROSA DE CHENA.</t>
  </si>
  <si>
    <t>ESC. ESP. PART SERAFIN DE MACUL</t>
  </si>
  <si>
    <t>LICEO DE ADULTOS POETA VICENTE HUIDOBRO</t>
  </si>
  <si>
    <t>ESCUELA ESPECIAL PALABRAS MAGICAS</t>
  </si>
  <si>
    <t>COLEGIO DE ADULTOS GLADYS LAZO</t>
  </si>
  <si>
    <t>COLEGIO CENTRO EDUCACIONAL ALTAIR</t>
  </si>
  <si>
    <t>COLEGIO SAINT JAMES SCHOOL</t>
  </si>
  <si>
    <t>COLEGIO ALICURA</t>
  </si>
  <si>
    <t>COLEGIO PARTICULAR TANTAUCO  EL BOSQUE</t>
  </si>
  <si>
    <t>COLEGIO POLIV. ALMENDRAL DE LA PINTANA</t>
  </si>
  <si>
    <t>ESCUELA INMACULADA CONCEPCION</t>
  </si>
  <si>
    <t>ESCUELA BASICA THE FOREST COLLEGE</t>
  </si>
  <si>
    <t>COLEGIO PREMILITAR GENERAL SAN MARTIN DE MAIPU</t>
  </si>
  <si>
    <t>ESC.ESPECIAL LOS COPIHUES DEL BOSQUE</t>
  </si>
  <si>
    <t>ESC.ESP.EL PRINCIPITO DE EL BOSQUE</t>
  </si>
  <si>
    <t>COLEGIO ANTIL MAWIDA</t>
  </si>
  <si>
    <t>COLEGIO NUEVO DIEGO DE ALMAGRO</t>
  </si>
  <si>
    <t>COLEGIO PART. DE ADULTOS ITSA</t>
  </si>
  <si>
    <t>PROFESOR FRANCISCO VERGARA BOBADILLA</t>
  </si>
  <si>
    <t>ESC.PARVULOS PARTICULAR  LOS ANGELITOS</t>
  </si>
  <si>
    <t>ESCUELA ESP. PART. EDUC. LAUDELINA ARANEDA</t>
  </si>
  <si>
    <t>ESCUELA ESPECIAL SANTIAGO APOSTOL</t>
  </si>
  <si>
    <t>COLEGIO CAMPANARIO</t>
  </si>
  <si>
    <t>ESCUELA PARTICULAR SALVADOR DALI</t>
  </si>
  <si>
    <t>ESCUELA BASICA PARTICULAR BREMEN</t>
  </si>
  <si>
    <t>ESCUELA ESPECIAL BAULIRURIRU</t>
  </si>
  <si>
    <t>COLEGIO POLIV. CARDENAL RAUL SILVA HENRIQUEZ</t>
  </si>
  <si>
    <t>ESC.PART.ESPECIAL LA CONCEPCION DE COLINA</t>
  </si>
  <si>
    <t>ESUELA ESPECIAL DE LENGUAJE PIRAMIDE</t>
  </si>
  <si>
    <t>ESCUELA PARTICULAR  COMUNICATE</t>
  </si>
  <si>
    <t>ESCUELA BASICA PARTICULAR ESJELAVI</t>
  </si>
  <si>
    <t>ESC. BAS. Y ESP. CENTRO INTEGRAL ALTAIR DE BA</t>
  </si>
  <si>
    <t>ESC. DE PARV. Y ESP. LUIS SEMBRADOR</t>
  </si>
  <si>
    <t>ESCUELA BASICA PARTICULAR EL REY</t>
  </si>
  <si>
    <t>ESCUELA ESPEC.PART. SANTA TERESA DE JESUS</t>
  </si>
  <si>
    <t>ESC. ESPEC. LENGUAJE LOS CHIQUITINES</t>
  </si>
  <si>
    <t>ESCUELA ESPECIAL PARTICULAR LUDILEN</t>
  </si>
  <si>
    <t>COLEGIO NUEVOS CASTANOS DE MAIPU</t>
  </si>
  <si>
    <t>ESC.ESPEC.SAGRADA FAMILIA DE MAIPU</t>
  </si>
  <si>
    <t>ESCUELA ESPECIAL STELLA MARIS DE NUNOA</t>
  </si>
  <si>
    <t>CENTRO EDUCACIONAL LAURA VICUNA</t>
  </si>
  <si>
    <t>COLEGIO PAUL HARRIS SCHOOL</t>
  </si>
  <si>
    <t>ESCUELA ESPECIAL ARCOIRIS DE EL BOSQUE</t>
  </si>
  <si>
    <t>ESCUELA ESPECIAL TODOS LOS SANTOS</t>
  </si>
  <si>
    <t>COLEGIO SAN NICOLÁS DIÁCONO</t>
  </si>
  <si>
    <t>ESCUELA BÁSICA 1737 LOS ALERCES DE MAIPÚ</t>
  </si>
  <si>
    <t>ESCUELA PUERTO FUTURO</t>
  </si>
  <si>
    <t>COLEGIO PUELMAPU</t>
  </si>
  <si>
    <t>ESC. ESP. PART, PALOMAR DE QUILICURA</t>
  </si>
  <si>
    <t>ESC. BAS. Y ESP. PART. KIMKELEN</t>
  </si>
  <si>
    <t>ESCUELA  ESPEC. VIRGEN DE LAS PENAS</t>
  </si>
  <si>
    <t>CENTRO EDUCACIONAL DE ADULTOS RAFAEL SOTOMAYO</t>
  </si>
  <si>
    <t>ESCUELA BASICA QUITALMAHUE</t>
  </si>
  <si>
    <t>ESC. ESPEC. PART. LAS CAMELIAS</t>
  </si>
  <si>
    <t>INSTITUTO CRISTIANO LUIS GANDARILLAS</t>
  </si>
  <si>
    <t>COLEGIO SANTA CRUZ DE CHICUREO</t>
  </si>
  <si>
    <t>COLEGIO POLIVALENTE ANTARES</t>
  </si>
  <si>
    <t>ESCUELA BASICA PART. CRISTIANO DE LOS HEROES</t>
  </si>
  <si>
    <t>COLEGIO MONTESSORI PUCALAN</t>
  </si>
  <si>
    <t>ESC. ESPECIAL PART. MARTA Y BERTA</t>
  </si>
  <si>
    <t>ESCUELA BASICA RAICES ALTAZOR</t>
  </si>
  <si>
    <t>LICEO MUNICIPAL DE ADULTO MIGUEL CAMPINO LARRAIN</t>
  </si>
  <si>
    <t>ESCUELA RAIMAPU-TIERRA FLORIDA</t>
  </si>
  <si>
    <t>COLEGIO ALAMIRO PEREZ</t>
  </si>
  <si>
    <t>COLEGIO SEBASTIAN EL CANO SAN BERNARDO</t>
  </si>
  <si>
    <t>COLEGIO  SAN JOSE DE CHICUREO</t>
  </si>
  <si>
    <t>COLEGIO PARTICULAR MELFORD COLLEGE</t>
  </si>
  <si>
    <t>ESC. PART. CRISTIANO ORIENTE</t>
  </si>
  <si>
    <t>ESCUELA ESPECIAL PARTICULAR KIMANTU</t>
  </si>
  <si>
    <t>LICEO BICENTENARIO DE EXCELENCIA PATRICIO MEKIS DE PADRE HURTADO</t>
  </si>
  <si>
    <t>ESCUELA ESPECIAL DEL LENGUAJE ROMIYANCO</t>
  </si>
  <si>
    <t>ESCUELA ESPECIAL JESUS DEL BOSQUE</t>
  </si>
  <si>
    <t>ESC. DE PARVULOS PART 103 EL PRINCIPITO DE LO</t>
  </si>
  <si>
    <t>ESC. BASICA LA PRADERA DE CURACAVI</t>
  </si>
  <si>
    <t>ESCUELA ESPECIAL CAPULLITO</t>
  </si>
  <si>
    <t>COLEGIO METODISTA DE SANTIAGO</t>
  </si>
  <si>
    <t>ESCUELA ESP. PART.  ANTUKUYEN</t>
  </si>
  <si>
    <t>ESC.PART. TALLERES PREVOCACIONALES PADRE HURT</t>
  </si>
  <si>
    <t>ESC. ESP. PUERTA DEL SOL</t>
  </si>
  <si>
    <t>ESCUELA ESPECIAL N°104  SANTA MARIA DE VINCULO</t>
  </si>
  <si>
    <t>COLEGIO AUSTRALIA</t>
  </si>
  <si>
    <t>COLEGIO  LATINOAMERICANO</t>
  </si>
  <si>
    <t>COLEGIO SANTIAGO</t>
  </si>
  <si>
    <t>COLEGIO PART. CARDENAL CARLOS OVIEDO CAVADA</t>
  </si>
  <si>
    <t>COLEGIO PARTICULAR ALICANTE</t>
  </si>
  <si>
    <t>ESCUELA ESPECIAL MISTRAL</t>
  </si>
  <si>
    <t>COLEGIO BICENTENARIO SANTA MARIA DE PAINE</t>
  </si>
  <si>
    <t>ESCUELA DE PARVULOS N° 1759 ANTINIL N° 3</t>
  </si>
  <si>
    <t>ESCUELA ESPECIAL N°1761 MI PEQUEÑO COLIBRI PUDAHUEL</t>
  </si>
  <si>
    <t>ESCUELA ESPECIAL NUEVA CORDILLERA N_ 1762</t>
  </si>
  <si>
    <t>ESCUELA ESPECIAL PARTICULAR DESPERTARES</t>
  </si>
  <si>
    <t>ESCUELA DE PARVULOS N°1765 KIMN</t>
  </si>
  <si>
    <t>ESC. ESPECIAL PART. REYES DE ESPANA</t>
  </si>
  <si>
    <t>COLEGIO SAINT CHARLES COLLEGE LA FLORIDA</t>
  </si>
  <si>
    <t>ESC. ESP. CENT. DES. INTEG. DE LA COMUN. ADON</t>
  </si>
  <si>
    <t>ESCUELA ESPECIAL 1768 RENACER</t>
  </si>
  <si>
    <t>COLEGIO PARTICULAR NOVO MUNDO</t>
  </si>
  <si>
    <t>COLEGIO PARTICULAR SAN SEBASTIAN DE QUILICURA</t>
  </si>
  <si>
    <t>COLEGIO `EMPRENDER OBISPO ALVEAR`</t>
  </si>
  <si>
    <t>ESC.BASICA PART. ACONCAGUA DE PUDAHUEL</t>
  </si>
  <si>
    <t>ESCUELA ESPECIAL PARTICULAR ANGELES</t>
  </si>
  <si>
    <t>COLEGIO QUINTO CENTENARIO CORDILLERA</t>
  </si>
  <si>
    <t>ESC. ESP. NINOS DE LA LUNA</t>
  </si>
  <si>
    <t>COLEGIO BETTERLAND SCHOOL</t>
  </si>
  <si>
    <t>CENTRO POLITECNICO PARTICULAR CONCHALI</t>
  </si>
  <si>
    <t>ESCUELA ESPECIAL PART. ACONCAGUA DE PUDAHEL N</t>
  </si>
  <si>
    <t>ESC. ESPECIAL 1775 SAN ANTONIO II</t>
  </si>
  <si>
    <t>ESCUELA ESPECIAL PART. TRIPANTU</t>
  </si>
  <si>
    <t>ESC. ESP. CHILE CUBA</t>
  </si>
  <si>
    <t>COL.  PART. SALES. EL PATROCINIO DE SAN JOSE</t>
  </si>
  <si>
    <t>ESC. ESPECIAL GULLIVER</t>
  </si>
  <si>
    <t>ESCUELA ESPECIAL ` MANQUEMAPU`</t>
  </si>
  <si>
    <t>ESCUELA ESPECIAL PART. TRAGALUZ</t>
  </si>
  <si>
    <t>ESCUELA ESPECIAL MARIO BAEZA</t>
  </si>
  <si>
    <t>ESCUELA ESPECIAL GABRIELA MISTRAL</t>
  </si>
  <si>
    <t>ESC. DE PARV. Y ESP. ENANITOS</t>
  </si>
  <si>
    <t>ESCUELA ESPEC. PART. ARCO IRIS DE RECOLETA</t>
  </si>
  <si>
    <t>ESC. ESPECIAL TIEMPO NUEVO</t>
  </si>
  <si>
    <t>ESCUELA PARTICULAR 1788 EDEN DE SAN RAMON</t>
  </si>
  <si>
    <t>COLEGIO POLIV. SAN BERNARDO ABAD</t>
  </si>
  <si>
    <t>ESC. PARV. Y ESP. GABRIELA MISTRAL DE MAIPU</t>
  </si>
  <si>
    <t>ESCUELA ESPECIAL ARCANGEL GABRIEL</t>
  </si>
  <si>
    <t>COLEGIO PARTICULAR IGNACIO SERRANO</t>
  </si>
  <si>
    <t>ESC.ESP. PART. EL OLIVAR</t>
  </si>
  <si>
    <t>ESC. ESP. PART. PALU</t>
  </si>
  <si>
    <t>ESCUELA ESPECIAL BELEN DE MAIPU</t>
  </si>
  <si>
    <t>ESC. ESP. PART. KADES BARNEA</t>
  </si>
  <si>
    <t>ESC. ESP. PART. LOS AROMOS DE MAIPU</t>
  </si>
  <si>
    <t>ESCUELA PARTICULAR N_ 1796 NUEVO HORIZONTE</t>
  </si>
  <si>
    <t>ESCUELA BASICA PART SANTA MARIA DE ESMERALDA</t>
  </si>
  <si>
    <t>ESCUELA ESP. RUCAMALEN</t>
  </si>
  <si>
    <t>COLEGIO PARTICULAR FORJADORES</t>
  </si>
  <si>
    <t>COLEGIO PART. SOCHIDES RENCA</t>
  </si>
  <si>
    <t>ESC. BASICA Y ESP.  EL NAZARENO</t>
  </si>
  <si>
    <t>CENTRO EDUCACIONAL SAN CARLOS DE ARAGON</t>
  </si>
  <si>
    <t>ESCUELA ESPECIAL ADENNUN N_ 2</t>
  </si>
  <si>
    <t>COLEGIO TALAGANTE GARDEN SCHOOL</t>
  </si>
  <si>
    <t>ESC  ESP PART  PUERTA DEL SOL DE LA REINA</t>
  </si>
  <si>
    <t>COLEGIO VALLE DE MALLARAUCO</t>
  </si>
  <si>
    <t>CENTRO EDUC. NINO DIOS DE MALLOCO</t>
  </si>
  <si>
    <t>COLEGIO SALTAIRAM</t>
  </si>
  <si>
    <t>ESC. ESP. NTRA. SRA. DEL BUEN CONSEJO I</t>
  </si>
  <si>
    <t>COLEGIO TREBULCO</t>
  </si>
  <si>
    <t>COLEGIO PART. ANDINO ANTUQUELEN</t>
  </si>
  <si>
    <t>COLEGIO POLIVALENTE FALCON COLLEGE</t>
  </si>
  <si>
    <t>ESC. ESP. PART. PABLO NERUDA</t>
  </si>
  <si>
    <t>ESC. ESP. PART. LA PAMPA</t>
  </si>
  <si>
    <t>ESCUELA ESPECIAL PART. NINOS DE LA REINA</t>
  </si>
  <si>
    <t>COLEGIO ALTO GABRIELA</t>
  </si>
  <si>
    <t>COLEGIO CTRO. INTEG  ADULTOS ALTAZOL</t>
  </si>
  <si>
    <t>COLEGIO POLIVALENTE AGUSTINIANO DE EL BOSQUE</t>
  </si>
  <si>
    <t>ESC. BAS. PART.  JERUSALEN</t>
  </si>
  <si>
    <t>ESCUELA BÁSICA N°1812 EL PORVENIR</t>
  </si>
  <si>
    <t>ESC. BAS. PART. SAN JUAN LEONARDI</t>
  </si>
  <si>
    <t>ESCUELA DE PARV. ICHUAC</t>
  </si>
  <si>
    <t>COLEGIO PART. KING EDWARDS SCHOOL I</t>
  </si>
  <si>
    <t>ESCUELA ESPECIAL PART. GUENIPILLAN - MAIPU</t>
  </si>
  <si>
    <t>ESCUELA BASICA  Nº1817 ANIDA</t>
  </si>
  <si>
    <t>COLEGIO PART. PADRE JOSE KENTENICH</t>
  </si>
  <si>
    <t>COLEGIO  MAYOR DE PEÑALOLEN</t>
  </si>
  <si>
    <t>COLEGIO JOSE LUIS LEGRANGE DE LA CISTERNA</t>
  </si>
  <si>
    <t>COLEGIO INSTITUTO O¦HIGGINS DE MAIPU</t>
  </si>
  <si>
    <t>ESC. PART. ARTISTICA EL TRIGAL</t>
  </si>
  <si>
    <t>ESC PART. SIGLO XXI DE LAMPA</t>
  </si>
  <si>
    <t>ESC. BASICA  `SAN BENIGNO`</t>
  </si>
  <si>
    <t>COLEGIO  MANQUECURA VALLE LO CAMPINO</t>
  </si>
  <si>
    <t>ESC. ESP. NTRA. SRA. DEL BUEN CONSE</t>
  </si>
  <si>
    <t>ESCUELA BASICA PARTICULAR TRUPAN</t>
  </si>
  <si>
    <t>ESCUELA DE PARVULOS  N°1827 MY LITTLE GARDEN N° 2</t>
  </si>
  <si>
    <t>INSTITUTO TECNOLOGICO SAN MATEO</t>
  </si>
  <si>
    <t>ESC. DE PARV.CAMPANITA DE SAN MIGUEL</t>
  </si>
  <si>
    <t>ESCUELA ESPEC.STA. TERESA DE AVILA</t>
  </si>
  <si>
    <t>COLEGIO SAN ANDRES DE MAIPU</t>
  </si>
  <si>
    <t>COLEGIO DE ADULTOS JOSE ABELARDO NUNEZ</t>
  </si>
  <si>
    <t>COLEGIO DE ADULTOS JOSE ABELARDO NUNEZ EL BOS</t>
  </si>
  <si>
    <t>ESCUELA ESPECIAL N°1832 EXPLORADORES DE BATUCO</t>
  </si>
  <si>
    <t>ESC. BASICA PARTICULAR SAN PABLO</t>
  </si>
  <si>
    <t>COLEGIO PART. GABRIELA MISTRAL SOCIEDAD EDUCA</t>
  </si>
  <si>
    <t>COLEGIO PARTICULAR MARÍA AUXILIADORA DE SANTIAGO</t>
  </si>
  <si>
    <t>ESCUELA ESPECIAL DESPERTAR DE LO ESPEJO</t>
  </si>
  <si>
    <t>ESCUELA DE PARV. BRITISH NURSERY SCHOOL</t>
  </si>
  <si>
    <t>ESCUELA ESPECIAL  NINO DE JESUS</t>
  </si>
  <si>
    <t>INSTITUTO DE EDUCACION DE ADULTOS MACUL</t>
  </si>
  <si>
    <t>ESCUELA ESPECIAL PADRE PIO COLLEGE</t>
  </si>
  <si>
    <t>ESC. ESP. PART MADRE MARIA MAZZARELLO</t>
  </si>
  <si>
    <t>COL. PART. SAGRADO CORAZON DE JESUS DE LA RE</t>
  </si>
  <si>
    <t>ESCUELA DE PARVULOS N°1840 HERMANO ANDRES</t>
  </si>
  <si>
    <t>CARDENAL JUAN FRANCISCO FRESNO LARRAIN</t>
  </si>
  <si>
    <t>CENTRO EDUCACIONAL ADULTOS KAIROS</t>
  </si>
  <si>
    <t>COLEGIO PARTICULAR EL ALBA DE MACUL</t>
  </si>
  <si>
    <t>ESCUELA PART.  CURACAVI COLLEGE</t>
  </si>
  <si>
    <t>ESCUELA ESPECIAL PART. N_ 110  TRINIDAD FERR</t>
  </si>
  <si>
    <t>ESCUELA ESPECIAL PARTICULAR ROMPE MI SILENCIO</t>
  </si>
  <si>
    <t>ESCUELA ESPECIAL  GEORGINA DE LAS NIEVES</t>
  </si>
  <si>
    <t>ESCUELA ESPECIAL LOS CORCELES</t>
  </si>
  <si>
    <t>ESCUELA ESPECIAL PARTICULAR MARTIN PESCADOR</t>
  </si>
  <si>
    <t>ESCUELA BAS. Y ESP. SAN JOSE DE ISLA DE MAIPO</t>
  </si>
  <si>
    <t>ESC. ESP. PARTICULAR MANANTIAL</t>
  </si>
  <si>
    <t>ESCUELA DE PARV. Y ESPECIAL PELUSITA</t>
  </si>
  <si>
    <t>EJERCITO LIBERTADOR DE CERRILLOS</t>
  </si>
  <si>
    <t>COLEGIO MONTE OLIVO DE PUENTE ALTO</t>
  </si>
  <si>
    <t>COLEGIO PART. JOSEFINO SANTISIMA TRINIDAD</t>
  </si>
  <si>
    <t>COLEGIO SANTA BARBARA H.S.</t>
  </si>
  <si>
    <t>COLEGIO POLIV. SAN CRISTOBAL APOSTOL</t>
  </si>
  <si>
    <t>ESC. ESP. Y BAS. FRANCES DE LA PINTANA</t>
  </si>
  <si>
    <t>ESCUELA ESPECIAL PART. N_ 1850 TRALEN</t>
  </si>
  <si>
    <t>ESCUELA ESPECIAL PART. MERCEDES</t>
  </si>
  <si>
    <t>ESCUELA PARTICULAR NUEVA ESMERALDA</t>
  </si>
  <si>
    <t>ESC. BASICA PART. BOSTON COLLEGE LA FARFANA</t>
  </si>
  <si>
    <t>ESCUELA ESP. MANANTIAL DEL BOSQUE</t>
  </si>
  <si>
    <t>ESCUELA ESPECIAL Y  DE  PARVULOS PARTICULAR EL NIDITO</t>
  </si>
  <si>
    <t>ESCUELA PART. DE LENGUAJE APORE</t>
  </si>
  <si>
    <t>COLEGIO SOCHIDES</t>
  </si>
  <si>
    <t>ESC BASICA PART EMILIA GONZALEZ ESPINOZA</t>
  </si>
  <si>
    <t>COLEGIO PARTICULAR ALTAZOR</t>
  </si>
  <si>
    <t>ESC BASICA PART SAN JOSE DE LA FAMILIA</t>
  </si>
  <si>
    <t>ESC. ESP. PARTICULAR  MI CASITA</t>
  </si>
  <si>
    <t>ESCUELA ESPECIAL PART. TALENTOS</t>
  </si>
  <si>
    <t>ESC ESP PART PROF RAQUEL TORRES GUZMAN</t>
  </si>
  <si>
    <t>ESCUELA BAS. Y ESP. ANTILLANCA DE TALAGANTE</t>
  </si>
  <si>
    <t>ESC ESPECIAL PARTICULAR  MI FAMILIA</t>
  </si>
  <si>
    <t>COLEGIO EL RACO</t>
  </si>
  <si>
    <t>ESCUELA ESPECIAL PART. MAHUIDANCHE</t>
  </si>
  <si>
    <t>ESC. DE PARV. Y ESP. PART. CENTILEN</t>
  </si>
  <si>
    <t>ESCUELA ESPECIAL PART. MELODIA DE LA FLORIDA</t>
  </si>
  <si>
    <t>ESCUELA ESPECIAL PART. ALAMEDA</t>
  </si>
  <si>
    <t>ESCUELA BASICA PART. SAN JORGE DE PUDAHUEL</t>
  </si>
  <si>
    <t>COLEGIO PART. FAMILIA DE NAZARETH</t>
  </si>
  <si>
    <t>COLEGIO PARTICULAR MIRADOR</t>
  </si>
  <si>
    <t>ESCUELA ESP. SAN JOSE OBRERO</t>
  </si>
  <si>
    <t>ESCUELA ESP. PART. GIRASOL DE RECOLETA</t>
  </si>
  <si>
    <t>ESC. ESP. PART. SANTISIMA TRINIDAD DE PUDAHUE</t>
  </si>
  <si>
    <t>ESCUELA ESPECIAL PART. UNAMKALEN</t>
  </si>
  <si>
    <t>ESCUELA ESP. PART. RAIHUEN</t>
  </si>
  <si>
    <t>COLEGIO JESUS SERVIDOR</t>
  </si>
  <si>
    <t>LICEO TECNICO PROFESIONAL DE BUIN</t>
  </si>
  <si>
    <t>INSTITUTO SAN MIGUEL</t>
  </si>
  <si>
    <t>MARY ANNE SCHOOL DE QUILICURA</t>
  </si>
  <si>
    <t>ESCUELA ESP. PART. SOL Y LUNA</t>
  </si>
  <si>
    <t>ESC. ESPECIAL PART. BELLA ACUARELA</t>
  </si>
  <si>
    <t>ESCUELA ESPECIAL PART. ANTULEMU</t>
  </si>
  <si>
    <t>COLEGIO PART. SAN PEDRO DE QUILICURA</t>
  </si>
  <si>
    <t>ESCUELA PARV. MY HAPPY SCHOOL</t>
  </si>
  <si>
    <t>ESC. PART. PABLO APOSTOL DE BUIN</t>
  </si>
  <si>
    <t>ESC ESP PART RAYITO DE LUZ DE QTA NORMAL</t>
  </si>
  <si>
    <t>ESCUELA ESP. NUEVO MUNDO DE LA GRANJA</t>
  </si>
  <si>
    <t>ESCUELA ESP. BOSQUE DE NINOS</t>
  </si>
  <si>
    <t>ESC. ESP. Nº 109 SAN VALENTIN DE TALAGANTE</t>
  </si>
  <si>
    <t>COLEGIO PADRE CHAMINADE</t>
  </si>
  <si>
    <t>ESCUELA ESP. TREM TREMO</t>
  </si>
  <si>
    <t>ESCUELA BASICA N°1889 BARRIE MONTESSORI Nº 2</t>
  </si>
  <si>
    <t>ESC. DE PARV. Y ESP. AMANECER DE PADRE HURTA</t>
  </si>
  <si>
    <t>COLEGIO PEDRO APOSTOL</t>
  </si>
  <si>
    <t>ESC. ESP. SAN ANDRES DE LO BARNECHEA</t>
  </si>
  <si>
    <t>COLEGIO POLIVALENTE SAINT PETER COLLEGE</t>
  </si>
  <si>
    <t>ESCUELA ESPECIAL LA GRANJA</t>
  </si>
  <si>
    <t>ESC. ESP. MILLARAY DE PUENTE ALTO</t>
  </si>
  <si>
    <t>ESCUELA ESPECIAL EDUCCERE</t>
  </si>
  <si>
    <t>ESCUELA ESPECIAL PART. ABRA PALABRA</t>
  </si>
  <si>
    <t>ESC. BAS. Y ESP. NUEVA INTEGRAL ALTAZOR</t>
  </si>
  <si>
    <t>COLEGIO PART. SWEDENBORG COLLEGE</t>
  </si>
  <si>
    <t>ESCUELA PARVULOS INST. SWEET N1</t>
  </si>
  <si>
    <t>ESCUELA ESPECIAL EL ALBA DE LA CISTERNA</t>
  </si>
  <si>
    <t>ESCUELA ESPECIAL PASO A PASO</t>
  </si>
  <si>
    <t>ESCUELA PARVULOS PART. GENTECITA</t>
  </si>
  <si>
    <t>COLEGIO ADULTOS  ALFRED NOBEL</t>
  </si>
  <si>
    <t>ESCUELA ESPECIAL BELEN, DE QTA. NORMAL</t>
  </si>
  <si>
    <t>ESCUELA ESPECIAL CASTORCITO</t>
  </si>
  <si>
    <t>ESCUELA BASICA Y ESPECIAL N° 1905 JACARANDA</t>
  </si>
  <si>
    <t>COLEGIO  MANQUECURA PUENTE ALTO</t>
  </si>
  <si>
    <t>ESCUELA ESP. ANTU-MAWIDA</t>
  </si>
  <si>
    <t>ESCUELA BAS. MUNIC. CUYUNCAVI</t>
  </si>
  <si>
    <t>ESCUELA BASICA N°1906 THE INTERNATIONAL PREPARATORY SCHOOL</t>
  </si>
  <si>
    <t>COLEGIO PART. NEW LITTLE COLLEGE</t>
  </si>
  <si>
    <t>COLEGIO PART. NTRA. SRA. MARIA INMACULADA DEL</t>
  </si>
  <si>
    <t>ESCUELA ESPECIAL N° 151 ANTAL</t>
  </si>
  <si>
    <t>ESC. BAS Y ESP. N° 113 SAN LORENZO DE ISLA DE MAIPO</t>
  </si>
  <si>
    <t>ESCUELA ESPECIAL SEMILLITA DE JESUS II</t>
  </si>
  <si>
    <t>COLEGIO AMERICAN BRITISH COLLEGE</t>
  </si>
  <si>
    <t>ESCUELA ESPECIAL HOSPITAL FELIX BULNES</t>
  </si>
  <si>
    <t>ESCUELA DE PARVULOS N°152 SEMILLITAS DE AMOR</t>
  </si>
  <si>
    <t>COLEGIO EVEREST</t>
  </si>
  <si>
    <t>ESC. ESPECIAL PASITOS</t>
  </si>
  <si>
    <t>ESCUELA ESPECIAL PART. SANTA JAVIERA</t>
  </si>
  <si>
    <t>ESCUELA DE PARV. CAPULLITOS DE SAN BERNARDO</t>
  </si>
  <si>
    <t>ESCUELA DE PARVULOS REMOLINO</t>
  </si>
  <si>
    <t>ESCUELA DE PARVULOS N°1914 MYCKEY</t>
  </si>
  <si>
    <t>ESCUELA ESP. EL SEMBRADOR DE CERRILLOS</t>
  </si>
  <si>
    <t>COLEGIO  INSTITUTO PASCAL</t>
  </si>
  <si>
    <t>ESCUELA ESP. GROWING SCHOOL</t>
  </si>
  <si>
    <t>ESCUELA ESP. SANTA GABRIELA</t>
  </si>
  <si>
    <t>COLEGIO HIGHLANDS</t>
  </si>
  <si>
    <t>COLEGIO SAN MARTIN DE PORRES DE LA PINTANA</t>
  </si>
  <si>
    <t>ESCUELA INSTITUTO RAMON FREIRE</t>
  </si>
  <si>
    <t>COLEGIO PART. CORAZON DE MARIA DE SAN MIGUEL</t>
  </si>
  <si>
    <t>COLEGIO POLIVALENTE ELISA VALDES</t>
  </si>
  <si>
    <t>ESCUELA BASICA  N°1921 SISTER VERENANCE</t>
  </si>
  <si>
    <t>COLEGIO OXFORD</t>
  </si>
  <si>
    <t>ESCUELA ESP. PART. HORIZONTE MANQUEHUE</t>
  </si>
  <si>
    <t>ESC. DE PARV. PART. MI PEQUENO MUNDO DE SAN R</t>
  </si>
  <si>
    <t>COLEGIO PART. MANSO DE VELASCO MELIPILLA</t>
  </si>
  <si>
    <t>COLEGIO MADRE DE LA DIVINA PROVIDENC</t>
  </si>
  <si>
    <t>COLEGIO DE LA INMACULADA CONCEPCIÓN</t>
  </si>
  <si>
    <t>COLEGIO O`HIGGINS</t>
  </si>
  <si>
    <t>COLEGIO CORDILLERA DE LOS ANDES</t>
  </si>
  <si>
    <t>COLEGIO LOS ALPES MAIPU</t>
  </si>
  <si>
    <t>COLEGIO PART. ALCANTARA DE LA FLORIDA</t>
  </si>
  <si>
    <t>COLEGIO PART. ALCANTARA DE LA CORDILLERA</t>
  </si>
  <si>
    <t>ESCUELA DE PÁRVULOS PARTICULAR Nº 1930 MIS AMIGUITOS</t>
  </si>
  <si>
    <t>LINCOLN COLLEGE LA FLORIDA</t>
  </si>
  <si>
    <t>ESCUELA ESPECIAL PART. DAME LA MANO</t>
  </si>
  <si>
    <t>ESC. BASICA MUNICIPAL PAULA JARAQUEMADA ALQUI</t>
  </si>
  <si>
    <t>COLEGIO PART. ANDARES DE LA FLORIDA</t>
  </si>
  <si>
    <t>COLEGIO PART. MANANTIAL DE LA FLORIDA</t>
  </si>
  <si>
    <t>COLEGIO PART. INSTITUTO CORINTIO</t>
  </si>
  <si>
    <t>COLEGIO PART. NEW HEINRICH HIGH SCHOOL</t>
  </si>
  <si>
    <t>COLEGIO ALCÁNTARA DE LOS ALTOS DE PEÑALOLEN</t>
  </si>
  <si>
    <t>COLEGIO PART. LOS ANGELES SANTIAGO DE SAN MIG</t>
  </si>
  <si>
    <t>ESC. DE PARVULOS LOS OSITOS DE PUDAHUEL</t>
  </si>
  <si>
    <t>COLEGIO PART. PATRONA SENORA DE LOURDES</t>
  </si>
  <si>
    <t>COLEGIO PART. ALTAMIRA-ADULTOS</t>
  </si>
  <si>
    <t>COLEGIO PARTICULAR ANTILHUE</t>
  </si>
  <si>
    <t>ESCUELA PART. NAHUEL</t>
  </si>
  <si>
    <t>ESCUELA PARTICULAR SANTA LAURA DE MELIPILLA</t>
  </si>
  <si>
    <t>LICEO PART. SALESIANO MANUEL ARRIARAN BARROS</t>
  </si>
  <si>
    <t>ESCUELA PART. SANTA TERESA DE QUILICURA</t>
  </si>
  <si>
    <t>CENTRO EDUCACIONAL DE ADULTOS SAN ALFONSO</t>
  </si>
  <si>
    <t>CENTRO EDUC. DE ADULTOS ISABEL LA CATOLICA</t>
  </si>
  <si>
    <t>COLEGIO PART. ACROPOLIS</t>
  </si>
  <si>
    <t>ESCUELA BASICA PARTICULAR SAN JOSE DE  MELIP¦</t>
  </si>
  <si>
    <t>COLEGIO NTRA. SRA. DEL CARMEN DE MAIPU</t>
  </si>
  <si>
    <t>ESC. ESP. PART. SANTA TERESITA DE LOS ANDES</t>
  </si>
  <si>
    <t>ESC. ESPECIAL RUGENDAS</t>
  </si>
  <si>
    <t>ESCUELA ESP. PART. S.M. CRECER</t>
  </si>
  <si>
    <t>ESC. DE PARVULOS PART. LA FAROLA</t>
  </si>
  <si>
    <t>ESC. DE PARV. Y ESP. CARACOLA</t>
  </si>
  <si>
    <t>COLEGIO PART. ALICANTE DEL ROSAL</t>
  </si>
  <si>
    <t>ESCUELA ESPECIAL SONRISA DE NINOS</t>
  </si>
  <si>
    <t>COLEGIO LIAHONA CORDILLERA</t>
  </si>
  <si>
    <t>CENTRO DE EDUC. INTEGRADA DE ADULTOS TALAGANT</t>
  </si>
  <si>
    <t>CENTRO EDUC. PRINCIPADO DE ASTURIA ADULTO</t>
  </si>
  <si>
    <t>ESC. ESPECIAL LAS ESPIGAS DE ESTACION CENTRAL</t>
  </si>
  <si>
    <t>ESCUELA ESPECIAL PART. ELIAS CANESSA VERGARA</t>
  </si>
  <si>
    <t>ESC. ESP. PART. TRIGAL DE HUECHURABA</t>
  </si>
  <si>
    <t>ESC. DE PARV. Y ESP. CASABLANCA DE SAN BERNAR</t>
  </si>
  <si>
    <t>ESC. ESPECIAL PART. AULENCO</t>
  </si>
  <si>
    <t>LINCOLN COLLEGE SAN MARTIN</t>
  </si>
  <si>
    <t>COLEGIO SAN JORGE DE LAS CONDES</t>
  </si>
  <si>
    <t>COLEGIO PART. EXTREMADURA DE VITACURA</t>
  </si>
  <si>
    <t>LICEO NACIONAL DE MAIPU</t>
  </si>
  <si>
    <t>ESCUELA DE PARV. PART. HAPPY GARDEN</t>
  </si>
  <si>
    <t>ESCUELA ESP. PART. SAGRADA FAMILIA DE SAN BER</t>
  </si>
  <si>
    <t>ESCUELA ESP. PART. ARRAYAN</t>
  </si>
  <si>
    <t>COLEGIO PARTICULAR DE ADULTOS SANTA MARIA DEL TRABAJO</t>
  </si>
  <si>
    <t>ESC. PART. PARV. HEIDI GARDEN SCHOOL</t>
  </si>
  <si>
    <t>COLEGIO POLIV. CARDENAL JOSE MARIA CARO</t>
  </si>
  <si>
    <t>COLEGIO BICENTENARIO ARZOBISPO CRESCENTE ERRAZURIZ</t>
  </si>
  <si>
    <t>ESC. ESP. PART. ARAUCARIAS DE PENALOLEN</t>
  </si>
  <si>
    <t>COLEGIO POLIV. ARZOBISPO MANUEL VICUNA</t>
  </si>
  <si>
    <t>ESCUELA ESP. PART. ARBOLIRIS</t>
  </si>
  <si>
    <t>COLEGIO PART. ROYAL AMERICAN SCHOOL</t>
  </si>
  <si>
    <t>ESCUELA ESPECIAL PARTICULAR KINERET</t>
  </si>
  <si>
    <t>ESC. ESP. PART. DIEGO THOMPSON</t>
  </si>
  <si>
    <t>ESCUELA BASICA ANA FRANK</t>
  </si>
  <si>
    <t>COLEGIO POLIV. DIEGO PORTALES DE MAIPU</t>
  </si>
  <si>
    <t>ESCUELA ESP. PART. RIGOBERTA MENCHU</t>
  </si>
  <si>
    <t>ESCUELA ESP. PART. SANTA MARIA DE QUILICURA</t>
  </si>
  <si>
    <t>ESC. ESP. PART. GABRIELA MISTRAL DE PENALOLEN</t>
  </si>
  <si>
    <t>COLEGIO PARTICULAR BLUMENTHAL</t>
  </si>
  <si>
    <t>ESCUELA B-SICA PUCARA LASANA</t>
  </si>
  <si>
    <t>COLEGIO RELIGIOSO SANTA MARGARITA</t>
  </si>
  <si>
    <t>ESC. BAS. PART. ERNESTINA KRISCHUK</t>
  </si>
  <si>
    <t>ESCUELA ESP. LA ESPIGA</t>
  </si>
  <si>
    <t>ESC. PART. ALBERT SCHWEITZER</t>
  </si>
  <si>
    <t>COLEGIO PART. ANTUPIREN</t>
  </si>
  <si>
    <t>ESCUELA ESP. PART. LA PASCANA</t>
  </si>
  <si>
    <t>ESC. BAS. PART. LAS NACIONES</t>
  </si>
  <si>
    <t>ESC.ESP. PART.SAN VICENTE DE PAUL DE CONCHAL-</t>
  </si>
  <si>
    <t>LICEO MUNICIP. DE ADULTOS PEDRO J. RODRIGUEZ</t>
  </si>
  <si>
    <t>COLEGIO SAYEN</t>
  </si>
  <si>
    <t>COLEGIO CENTRO DE EDUC PERM.DE ADULTOS S</t>
  </si>
  <si>
    <t>COLEGIO PART. ADULTOS INSTITUTO ICEL</t>
  </si>
  <si>
    <t>ESCUELA ESP. PART. SAN PIO DE PIETRELCINA</t>
  </si>
  <si>
    <t>ESCUELA DE PARVULOS N°1977 LA VILLITA</t>
  </si>
  <si>
    <t>ESCUELA DE PARVULOS N°1980  SAN ANTONIO MARIA ZACCARIA II</t>
  </si>
  <si>
    <t>ESCUELA DE LAS ARTES Y LA TECNOLOGIA</t>
  </si>
  <si>
    <t>LICEO SERGIO SILVA BASCUNAN</t>
  </si>
  <si>
    <t>COLEGIO SAN MIGUEL ARCANGEL DE LAS CONDES</t>
  </si>
  <si>
    <t>COLEGIO ADVENTISTA LA FLORIDA</t>
  </si>
  <si>
    <t>ESC. ESPECIAL PART. JAN VAN DIJK</t>
  </si>
  <si>
    <t>COLEGIO PART. SAN ADRIAN DE QUILICURA</t>
  </si>
  <si>
    <t>ESCUELA BASICA PARTICULAR CONTEMPORA</t>
  </si>
  <si>
    <t>COLEGIO PART. PAN AMERICAN COLLEGE SANTIAGO</t>
  </si>
  <si>
    <t>ESCUELA BASICA N° 1986 SAINT PAUL MONTESSORI SCHOOL</t>
  </si>
  <si>
    <t>ESCUELA ESP. PART. EL PRINCIPITO DE LO HERRER</t>
  </si>
  <si>
    <t>ESCUELA PART. ROSA JARAQUEMADA</t>
  </si>
  <si>
    <t>ESCUELA BAS. MY GARDEN SCHOOL</t>
  </si>
  <si>
    <t>ESC. BAS. Y ESP. CELEI</t>
  </si>
  <si>
    <t>COLEGIO PART. SAGRADO CORAZON DE TALAGANTE</t>
  </si>
  <si>
    <t>ESCUELA PART. SAN MARCELO N_ 3</t>
  </si>
  <si>
    <t>ESCUELA ESP. PART. SANTA ROSA DE MELIPILLA</t>
  </si>
  <si>
    <t>COLEGIO DEL VALLE</t>
  </si>
  <si>
    <t>ESC. PART. EL ARRAYAN DE MAIPU</t>
  </si>
  <si>
    <t>COLEGIO DIVINA PASTORA NUNOA</t>
  </si>
  <si>
    <t>COLEGIO POLIVALENTE NOVO HORIZONTE</t>
  </si>
  <si>
    <t>CENTRO ESTI. DE HAB. COMUNICATIVAS AMERICA</t>
  </si>
  <si>
    <t>LICEO BICENTENARIO CHACABUCO</t>
  </si>
  <si>
    <t>ESCUELA ESP. PART. APRAVI</t>
  </si>
  <si>
    <t>ESCUELA ESP. PART. RALUI</t>
  </si>
  <si>
    <t>ESCUELA ESP. PART. CORDILLERA ORIENTE</t>
  </si>
  <si>
    <t>ESCUELA ESP. PART. CAPULLITOS DE SOL</t>
  </si>
  <si>
    <t>SAN IGNACIO COLLEGE</t>
  </si>
  <si>
    <t>ESCUELA ESPECIAL N° 2000 SANTA ROSA DE LOS ANDES</t>
  </si>
  <si>
    <t>ESCUELA PART. AMANECER DE LA GRANJA</t>
  </si>
  <si>
    <t>ESCUELA ESPECIAL N° 2002 FUNDACION LEOPOLDO DONNEBAUM</t>
  </si>
  <si>
    <t>ESCUELA ESP. PART. SAN NICOLAS</t>
  </si>
  <si>
    <t>ESCUELA DE PARVULOS N°2005 PHILLIPS GARDEN</t>
  </si>
  <si>
    <t>ESCUELA DE PARV. CARRUSEL DE AMIGOS</t>
  </si>
  <si>
    <t>ESCUELA ESP. DE LENGUAJE PLAZA SESAMO</t>
  </si>
  <si>
    <t>COLEGIO DE ADULTOS PART. VASCO DE GAMA</t>
  </si>
  <si>
    <t>COLEGIO CENTRO EDUC. Y FAMILIAR PTE ALTO</t>
  </si>
  <si>
    <t>ESCUELA ESPECIAL DE LENGUAJE SAN NICOLÁS DE BELÉN</t>
  </si>
  <si>
    <t>ESCUELA ESP. PART. AMANTU</t>
  </si>
  <si>
    <t>ESCUELA ESP. PART. PATAGONIA</t>
  </si>
  <si>
    <t>COLEGIO NOBEL GABRIELA MISTRAL</t>
  </si>
  <si>
    <t>ESC. ESP. PART. SAN MATEO DEL BOSQUE</t>
  </si>
  <si>
    <t>ESCUELA ESP. PART. ACONCAGUA DE COLINA</t>
  </si>
  <si>
    <t>COLEGIO INTERCULTURAL TREMEMN</t>
  </si>
  <si>
    <t>ESCUELA ESPECIAL RICALHUE</t>
  </si>
  <si>
    <t>ESCUELA ESPECIAL PART. ARCO IRIS</t>
  </si>
  <si>
    <t>ESCUELA ESPECIAL DE LENGUJE MIS AMIGUITOS</t>
  </si>
  <si>
    <t>COLEGIO MANANTIAL DE SAN MIGUEL</t>
  </si>
  <si>
    <t>COLEGIO SANTIAGO DE PUDAHUEL</t>
  </si>
  <si>
    <t>ESCUELA PART. INSTITUTO S.A</t>
  </si>
  <si>
    <t>LICEO JOSE ABELARDO NUÑEZ Nº 4</t>
  </si>
  <si>
    <t>ESC. ESP. VOCARE</t>
  </si>
  <si>
    <t>ESC. EVANG. PENTECOSTAL DR. WILLIS C. HOOVER</t>
  </si>
  <si>
    <t>ESC. DE PARV. Y ESP. RAHUE</t>
  </si>
  <si>
    <t>ESCUELA ESP. MI ESPACIO</t>
  </si>
  <si>
    <t>ESCUELA ESP. PART. VALLE DEL SOL</t>
  </si>
  <si>
    <t>ESCUELA DE PARVULOS TRENCITO FELIZ</t>
  </si>
  <si>
    <t>ESCUELA ESP. PARTICULAR OSCAR CASTRO</t>
  </si>
  <si>
    <t>ESCUELA ESP. PART. SAN JOSE DE SAN BERNARDO</t>
  </si>
  <si>
    <t>ESCUELA ESPECIAL ARCOIRIS</t>
  </si>
  <si>
    <t>ESCUELA ESP. PART. SAN JORGE DE QUINTA NORMAL</t>
  </si>
  <si>
    <t>ESCUELA ESP. PART. CHARLES DE GAULLE</t>
  </si>
  <si>
    <t>ESCUELA PARTICULAR SUBVENCIONADA SAN JORGE DE COLINA</t>
  </si>
  <si>
    <t>ESCUELA BAS. SAN SEBASTIAN DE COLINA</t>
  </si>
  <si>
    <t>ESCUELA DE PARVULOS N°2028 SAN SEBASTIAN GARDEN</t>
  </si>
  <si>
    <t>ESCUELA ESP. PART. CAMINO A BELEN N¦ 2</t>
  </si>
  <si>
    <t>ESCUELA BASICA NEHUEN</t>
  </si>
  <si>
    <t>ESCUELA ESP. PART. CALIN</t>
  </si>
  <si>
    <t>COLEGIO CENTRO EDUCACIONAL ROUSSEAU</t>
  </si>
  <si>
    <t>COLEGIO TERRA AUSTRALIS</t>
  </si>
  <si>
    <t>ESCUELA ESP. PADRE PIO</t>
  </si>
  <si>
    <t>COLEGIO POLIV. JERUSALEN DE LAMPA</t>
  </si>
  <si>
    <t>ESCUELA BASICA TERRA DI BIMBI</t>
  </si>
  <si>
    <t>ESCUELA BASICA N° 2033 ALAMIRO</t>
  </si>
  <si>
    <t>COLEGIO PADRE PEDRO ARRUPE SAGRADA FAMILIA</t>
  </si>
  <si>
    <t>ESCUELA ESP. SANTA RITA DE CASIA DE QTA. NORM</t>
  </si>
  <si>
    <t>COLEGIO DE ADULTOS LONDON DE LA FLORIDA</t>
  </si>
  <si>
    <t>ESCUELA BASICA ALBORADA SCHOOL</t>
  </si>
  <si>
    <t>ESCUELA ESPECIAL LA ISLA</t>
  </si>
  <si>
    <t>COLEGIO NUEVO HORIZONTE DE PUENTE ALTO</t>
  </si>
  <si>
    <t>ESC. DE PARV. Y ESPECIAL COMUNICA</t>
  </si>
  <si>
    <t>LICEO DE ADULTOS CEIA DE LA PINTANA</t>
  </si>
  <si>
    <t>ESCUELA DE PARV. PARQUE O'HIGGINS</t>
  </si>
  <si>
    <t>ESCUELA PART. SPRING COLLEGE N_ 2</t>
  </si>
  <si>
    <t>ESCUELA PART. PARTHENON COLLEGE</t>
  </si>
  <si>
    <t>ESCUELA PARVULOS MY SECOND HOME</t>
  </si>
  <si>
    <t>COLEGIO SEMPER ALTIUS</t>
  </si>
  <si>
    <t>COLEGIO DE ADULTOS CARELMAPU DE CONCHALI</t>
  </si>
  <si>
    <t>ESCUELA DE PARV. BERNARD COLLEGE DE SAN BERNA</t>
  </si>
  <si>
    <t>ESC. ESP.PART. SAN AGUSTIN DE INDEPENDENCIA</t>
  </si>
  <si>
    <t>ESC. BAS. Y ESP. NTRA. SRA. DE LAS NIEVES</t>
  </si>
  <si>
    <t>ESCUELA BASICA N°2047 MIRASOL DE SANTIAGO</t>
  </si>
  <si>
    <t>ESC. ESPECIAL HOSPITAL SAN JUAN DE DIOS</t>
  </si>
  <si>
    <t>CENTRO EDUC. PADRE ALBERTO HURTADO DE SAN BER</t>
  </si>
  <si>
    <t>COLEGIO PALMARES</t>
  </si>
  <si>
    <t>ESCUELA ESP. PART. ACONCAGUA DE BATUCO</t>
  </si>
  <si>
    <t>ESCUELA ESP. LAS BARRANCAS</t>
  </si>
  <si>
    <t>ESCUELA DE PARVULOS N°2053 `CAMINO DE VIDA`</t>
  </si>
  <si>
    <t>ESCUELA DE PARVULOS N° 2054 EL PALACIO DE LOS NIÑOS</t>
  </si>
  <si>
    <t>COLEGIO TERCER MILENIO</t>
  </si>
  <si>
    <t>ESCUELA BAS. Y ESP. EDUCAR</t>
  </si>
  <si>
    <t>ESCUELA ESP. ESTACION ACUARELA</t>
  </si>
  <si>
    <t>ESCUELA ESP. DIVINO MAESTRO DE CERRILLOS</t>
  </si>
  <si>
    <t>ESC. BASICA Nº 136 SAN SEBASTIAN DE PAINE</t>
  </si>
  <si>
    <t>COLEGIO DE AD. SANTA MARIA DEL TRABAJO DE EST</t>
  </si>
  <si>
    <t>ESCUELA DE PARV. CIUDAD BEBE</t>
  </si>
  <si>
    <t>CENTRO EDUCACIONAL DE ADULTOS PADRE ALBERTO HURTADO</t>
  </si>
  <si>
    <t>ESCUELA DE PARVULOS TERESITA</t>
  </si>
  <si>
    <t>COLEGIO DREYSE BELSER</t>
  </si>
  <si>
    <t>COLEGIO JUAN LUIS UNDURRAGA ANINAT</t>
  </si>
  <si>
    <t>ESCUELA BAS. AMANKAY DE LAMPA</t>
  </si>
  <si>
    <t>ESCUELA ESP. SAN JUAN DE DIOS</t>
  </si>
  <si>
    <t>ESCUELA ESP. PABLO NERUDA DE LA FLORIDA</t>
  </si>
  <si>
    <t>CENTRO POLITEC. CARLOS CONDELL DE LA CISTERNA</t>
  </si>
  <si>
    <t>ESCUELA ESP. EL CARMEN</t>
  </si>
  <si>
    <t>ESCUELA ESP. KINCUIN</t>
  </si>
  <si>
    <t>ESCUELA ESP. TU ESPERANZA</t>
  </si>
  <si>
    <t>COLEGIO ALICANTE DEL SOL</t>
  </si>
  <si>
    <t>ESCUELA ESP. SOL DE LA REINA</t>
  </si>
  <si>
    <t>COLEGIO ALICANTE DE LA FLORIDA</t>
  </si>
  <si>
    <t>ESC. ESPECIAL ELSA MATILDE ULRICH JARA</t>
  </si>
  <si>
    <t>ESCUELA ESP. RENACERES</t>
  </si>
  <si>
    <t>ESCUELA ESP. MI MUNDO EN PALABRAS</t>
  </si>
  <si>
    <t>COLEGIO ECOLOGICO PAINE</t>
  </si>
  <si>
    <t>COLEGIO BICENTENARIO MODERNO PAINE</t>
  </si>
  <si>
    <t>ESCUELA ESP.  JOSE MAZA FERNANDEZ</t>
  </si>
  <si>
    <t>ESCUELA ESP. BILBAO</t>
  </si>
  <si>
    <t>ESC.BASICA Y ESP.MARIA DE LOS ANGELES DE BUIN</t>
  </si>
  <si>
    <t>ESCUELA ESP. ESPERANZA DE EL BOSQUE</t>
  </si>
  <si>
    <t>ESCUELA BAS. KINGS SCHOOL</t>
  </si>
  <si>
    <t>ESCUELA BASICA Y ESPECIAL N° 2078 GENESIS 2005</t>
  </si>
  <si>
    <t>ESC. DE PARV. Y ESP. SAN PIO DE TALAGANTE</t>
  </si>
  <si>
    <t>ESCUELA ESP. FERNANDA FRIAS RETAMAL</t>
  </si>
  <si>
    <t>COLEGIO SANTA BARBARA COLLEGE</t>
  </si>
  <si>
    <t>COLEGIO DE AD. INSTITUTO NUEVA IMAGEN</t>
  </si>
  <si>
    <t>COLEGIO EMMANUEL HIGH SCHOOL</t>
  </si>
  <si>
    <t>COLEGIO DE ADULTOS INSTITUTO NUEVO BILBAO</t>
  </si>
  <si>
    <t>ESCUELA DE PARV. MI PRIMERA AVENTURA</t>
  </si>
  <si>
    <t>INSTITUTO DE EDUCACIÓN DE ADULTOS LA CASTRINA</t>
  </si>
  <si>
    <t>COLEGIO  SAN CARLOS DE QUILICURA</t>
  </si>
  <si>
    <t>ESCUELA PART. SAN JOSE DE LAMPA</t>
  </si>
  <si>
    <t>ESCUELA ESPECIAL N 2086 HOSPITAL CLINICO PONTIFICIA UNIVERSIDAD CATÓLICA DE CHILE</t>
  </si>
  <si>
    <t>COLEGIO LO BARNECHEA BICENTENARIO</t>
  </si>
  <si>
    <t>ESCUELA BAS. SAN MATEO SCHOOL DE CONCHALI</t>
  </si>
  <si>
    <t>ESCUELA BAS. Y ESP. LIKAN-RAY DE LA PINTANA</t>
  </si>
  <si>
    <t>ESCUELA  SAN PEDRO VALLE GRANDE</t>
  </si>
  <si>
    <t>COLEGIO  MANQUECURA CIUDAD DE LOS VALLES</t>
  </si>
  <si>
    <t>ESCUELA DE PARV. PIN PON</t>
  </si>
  <si>
    <t>COLEGIO DE ADULTOS ALFRED NOBEL EL BOSQUE</t>
  </si>
  <si>
    <t>ESCUELA DE PARV. TIA LORENA</t>
  </si>
  <si>
    <t>ESCUELA DE PARV. EL CASTILLO</t>
  </si>
  <si>
    <t>ESCUELA DE PARV. CRECER FELIZ</t>
  </si>
  <si>
    <t>COLEGIO ATENAS</t>
  </si>
  <si>
    <t>COLEGIO DE ADULTOS INSTITUTO ROGERIANO</t>
  </si>
  <si>
    <t>ESCUELA DE PARVULOS N°2097 LOS ENANITOS</t>
  </si>
  <si>
    <t>ESCUELA DE PARV. ANAKENA</t>
  </si>
  <si>
    <t>COLEGIO DE ADULTO LAURA VICUNA DE RENCA</t>
  </si>
  <si>
    <t>COLEGIO DE AD. SAN JAVIER DE SAN MIGUEL</t>
  </si>
  <si>
    <t>COLEGIO DE AD. INSTITUTO HUMBOLDT</t>
  </si>
  <si>
    <t>ESCUELA ESP. SAN MARTIN</t>
  </si>
  <si>
    <t>ESC. PARV. ITACA</t>
  </si>
  <si>
    <t>ESC. DE PARV. SEMILLITA MONTESSORI</t>
  </si>
  <si>
    <t>ESCUELA BAS. LICARITO</t>
  </si>
  <si>
    <t>CENTRO EDUC. REGULAR DE ADULTOS CEDEA</t>
  </si>
  <si>
    <t>ESCUELA DE PARVULOS Y ESP. DA VINCE</t>
  </si>
  <si>
    <t>ESC. DE PARV. COPITO DE NIEVE</t>
  </si>
  <si>
    <t>ESCUELA BAS. SAN JOSE DE PENALOLEN</t>
  </si>
  <si>
    <t>ESCUELA DE PARVULOS OESTE</t>
  </si>
  <si>
    <t>COLEGIO DE ADULTOS SEMBRADOR SAN BENITO</t>
  </si>
  <si>
    <t>ESCUELA DE PARV. HELLO CHILDREN</t>
  </si>
  <si>
    <t>COLEGIO SAINT ANDREW</t>
  </si>
  <si>
    <t>ESCUELA ESP. DICKENS COLLEGE</t>
  </si>
  <si>
    <t>ESCUELA DE PARVULOS HAMELIN</t>
  </si>
  <si>
    <t>COLEGIO EL BOSQUE DE RENCA</t>
  </si>
  <si>
    <t>COLEGIO DE ADULTOS PRESBITERIANO DE MAIPU</t>
  </si>
  <si>
    <t>COLEGIO DE ADULTOS HERNANDO DE MAGALLANES</t>
  </si>
  <si>
    <t>ESCUELA DE PARVULOS SANTA GEMITA DE GALGANI</t>
  </si>
  <si>
    <t>ESCUELA DE PARVULOS NIDITOS</t>
  </si>
  <si>
    <t>ESCUELA DE PARV. GIRASOL DE MAIPU</t>
  </si>
  <si>
    <t>ESC. ESPECIAL SEMILLITA DE LA FLORIDA</t>
  </si>
  <si>
    <t>COLEGIO PEUMAYEN</t>
  </si>
  <si>
    <t>ESCUELA ESPECIAL TONKI TONKI TON</t>
  </si>
  <si>
    <t>COLEGIO LAS AMERICAS DE PAINE</t>
  </si>
  <si>
    <t>ESCUELA ESP. ALDEBARAN</t>
  </si>
  <si>
    <t>ESCUELA ESPECIAL DANICALIN</t>
  </si>
  <si>
    <t>ESCUELA DE PARV. MANZANITA</t>
  </si>
  <si>
    <t>ESCUELA ESP. EL RIEL</t>
  </si>
  <si>
    <t>ESCUELA ESP. INTEGRA</t>
  </si>
  <si>
    <t>ESCUELA DE PARV. LI-MARLIN</t>
  </si>
  <si>
    <t>ESC. ESP. NUESTRA SEÑORA DE COVADONGA</t>
  </si>
  <si>
    <t>ESCUELA ESP. TERESIANA DEL ESFUERZO</t>
  </si>
  <si>
    <t>ESCUELA ESP. RUTH DE CONCHALI</t>
  </si>
  <si>
    <t>ESCUELA ESPECIAL BARCELONA</t>
  </si>
  <si>
    <t>ESC. BAS. Y ESP. SAN ANDRES DE PENAFLOR</t>
  </si>
  <si>
    <t>COLEGIO SANTIAGO - QUILICURA</t>
  </si>
  <si>
    <t>ESC. DE PARV. Y ESP. PUKARAY</t>
  </si>
  <si>
    <t>COLEGIO DE AD. INSTITUTO SAN SEBASTIAN DE BEL</t>
  </si>
  <si>
    <t>ESCUELA ESP. RINCONADA</t>
  </si>
  <si>
    <t>ESCUELA ESP. LA VILLETE</t>
  </si>
  <si>
    <t>COLEGIO TUPAHUE</t>
  </si>
  <si>
    <t>ESCUELA ESP. SILABAS</t>
  </si>
  <si>
    <t>ESCUELA BÁSICA N 149 SAN MARCEL</t>
  </si>
  <si>
    <t>COLEGIO DE AD. BARTOLOME DE LAS CASAS DE MACU</t>
  </si>
  <si>
    <t>ESCUELA ESP. CAMILA BINFA</t>
  </si>
  <si>
    <t>ESC. ESP. MI NUEVO ARLEQUIN</t>
  </si>
  <si>
    <t>ESC. DE PARV. Y ESP. KIMANTU DE PENAFLOR</t>
  </si>
  <si>
    <t>ESCUELA BAS. MARIA JESUS</t>
  </si>
  <si>
    <t>ESC. BAS. Y ESP. CHRIST SCHOOL DE PUDAHUEL</t>
  </si>
  <si>
    <t>COLEGIO QUIMAY</t>
  </si>
  <si>
    <t>ESC.BAS. EMPRENDER LARAPINTA</t>
  </si>
  <si>
    <t>COLEGIO DEL REAL</t>
  </si>
  <si>
    <t>ESCUELA ESP. TRAGALUZ DEL BOSQUE</t>
  </si>
  <si>
    <t>ESCUELA BAS. VILLA SAN IGNACIO</t>
  </si>
  <si>
    <t>ESCUELA ESP. ANDALUE</t>
  </si>
  <si>
    <t>ESCUELA DE PARV. MI-SOL</t>
  </si>
  <si>
    <t>ESCUELA DE PARVULOS N°2140 NUBELUZ</t>
  </si>
  <si>
    <t>COLEGIO DE AD. ANTONIO ACEVEDO</t>
  </si>
  <si>
    <t>ESCUELA ESP. ANTIYAL</t>
  </si>
  <si>
    <t>ESCUELA ESPECIAL N° 2141 ALTA VIDA</t>
  </si>
  <si>
    <t>ESC. ESP. CENTRO DE RECURSOS SUYAY</t>
  </si>
  <si>
    <t>COLEGIO  FITZROY COLLEGE</t>
  </si>
  <si>
    <t>ESCUELA ESP. ACTIVACION DE LA INTELIGENCIA SE</t>
  </si>
  <si>
    <t>ESCUELA BASICA SAN PEDRO APOSTOL DE PAINE</t>
  </si>
  <si>
    <t>ESCUELA BASICA N°2145 COLEGIO DUNALASTAIR PEÑALOLÉN</t>
  </si>
  <si>
    <t>LICEO MUNICIPAL BICENTENARIO DE BATUCO</t>
  </si>
  <si>
    <t>ESCUELA BAS. AKORI</t>
  </si>
  <si>
    <t>ESCUELA ESP. ANTUKUYEN DE EL MONTE</t>
  </si>
  <si>
    <t>ESCUELA ESPECIAL NEWEN DE PUENTE ALTO</t>
  </si>
  <si>
    <t>COLEGIO SAN JOSE DE CERRILLOS</t>
  </si>
  <si>
    <t>ESCUELA DE PARV. MI MUNDO</t>
  </si>
  <si>
    <t>ESCUELA ESP. PALABRAS MAGICAS</t>
  </si>
  <si>
    <t>COLEGIO POLIVALENTE SAN PEDRO DE QUILICURA</t>
  </si>
  <si>
    <t>ESCUELA ESP. MI ISLITA</t>
  </si>
  <si>
    <t>ESCUELA BASICA N° 2150, COLEGIO MOUNIER</t>
  </si>
  <si>
    <t>ESCUELA BAS. FALCON COLLEGE LITTLE</t>
  </si>
  <si>
    <t>ESCUELA DE PARV. SANTA TERESITA DE JESUS</t>
  </si>
  <si>
    <t>ESCUELA DE PARV. LA CASITA ENCANTADA</t>
  </si>
  <si>
    <t>ESCUELA ESPECIAL TRIPANTU DE LA FLORIDA</t>
  </si>
  <si>
    <t>ESCUELA DE PARV. BLANCA NIEVES DE LA FLORIDA</t>
  </si>
  <si>
    <t>ESCUELA DE PARV. LOS PEQUES</t>
  </si>
  <si>
    <t>ESC. DE PARV. MY LITTLE GARDEN DE PUENTE ALTO</t>
  </si>
  <si>
    <t>ESCUELA DE PARV. BAM-BAM</t>
  </si>
  <si>
    <t>ESCUELA DE PARV. PEQUEÑO ARCOIRIS</t>
  </si>
  <si>
    <t>ESCUEL DE PARV. LOS PIRINCHOS</t>
  </si>
  <si>
    <t>ESCUELA DE PARV. LOS CARIÑOSITOS</t>
  </si>
  <si>
    <t>ESCUELA DE PARV. PUDU</t>
  </si>
  <si>
    <t>COLEGIO DE AD. EDUCAP</t>
  </si>
  <si>
    <t>ESCUELA ESP. MI MUNDO EN PALABRAS DE BUIN</t>
  </si>
  <si>
    <t>ESCUELA DE PARVULOS N°2169 MY HOUSE</t>
  </si>
  <si>
    <t>ESCUELA DE PARV. JARDIN INFANTIL MIRO</t>
  </si>
  <si>
    <t>COLEGIO SAN JUAN DIEGO DE GUADALUPE</t>
  </si>
  <si>
    <t>ESCUELA DE PARVULOS N193 VALLE DEL SOL</t>
  </si>
  <si>
    <t>ESC. DE PARVULOS JARD. INFANTIL ARTISTICO VAL</t>
  </si>
  <si>
    <t>CENTRO DE EDUCACIÓN DE ADULTOS BERNARDO O´HIGGINS DE MAIPÚ</t>
  </si>
  <si>
    <t>ESCUELA DE PARV. MUSICAL GARFIELD</t>
  </si>
  <si>
    <t>CENTRO EDUC. GOYENECHEA</t>
  </si>
  <si>
    <t>ESCUELA DE PARV. TIO RICO</t>
  </si>
  <si>
    <t>ESCUELA ESP. SANTA MARIA DE EL BOSQUE</t>
  </si>
  <si>
    <t>ESCUELA DE PARVULOS CAMILA BINFA</t>
  </si>
  <si>
    <t>ESCUELA ESP. CANTOS NUEVOS</t>
  </si>
  <si>
    <t>COLEGIO DE ADULTOS ROCKET</t>
  </si>
  <si>
    <t>ESCUELA DE PARV. ARMONIA</t>
  </si>
  <si>
    <t>ESCUELA ESP. ARCA DE LOS NIÑOS</t>
  </si>
  <si>
    <t>ESCUELA BAS. ECHAURREN N° 2</t>
  </si>
  <si>
    <t>ESCUELA ESP. SOL NACIENTE</t>
  </si>
  <si>
    <t>ESCUELA ESP. ALEGRIA DE NIÑOS</t>
  </si>
  <si>
    <t>ESCUELA BASICA PARTICULAR PAICAVI DE LAMPA</t>
  </si>
  <si>
    <t>ESCUELA ESP. DIVERSIDAD</t>
  </si>
  <si>
    <t>ESCUELA ESPECIAL AGORA</t>
  </si>
  <si>
    <t>COLEGIO DEL VERBO DIVINO DE CHICUREO</t>
  </si>
  <si>
    <t>ESCUELA DE PARV. Y ESP. AMANECER DE EL BOSQUE</t>
  </si>
  <si>
    <t>ESCUELA ESPECIAL SEMILLITAS DE EL BOSQUE</t>
  </si>
  <si>
    <t>ESCUELA ESP. SAN CLEMENTE DE HUECHURABA</t>
  </si>
  <si>
    <t>ESCUELA ESP. CANTARES</t>
  </si>
  <si>
    <t>ESCUELA ESP. SAN CARLOS DE MELIPILLA</t>
  </si>
  <si>
    <t>ESCUELA BAS. SAN ESTEBAN DE MELIPILLA</t>
  </si>
  <si>
    <t>ESCUELA BAS. CRISTIANO EL SEMBRADOR</t>
  </si>
  <si>
    <t>ESCUELA ESP. PROFESORA ELSA BENITEZ</t>
  </si>
  <si>
    <t>ESCUELA BASICA MIRAFLORES DE LAMPA</t>
  </si>
  <si>
    <t>ESCUELA BAS. MISIONERO DE AGOSTINI</t>
  </si>
  <si>
    <t>ESCUELA ESP. SAN BERNARDO</t>
  </si>
  <si>
    <t>COLEGIO SANTA MARIA GORETTI DE PADRE HUR</t>
  </si>
  <si>
    <t>ESCUELA ESP. CLEMENTE DE JESUS</t>
  </si>
  <si>
    <t>ESCUELA ESP. PLAZUELA ENCANTADA</t>
  </si>
  <si>
    <t>ESCUELA ESP. FLORECER</t>
  </si>
  <si>
    <t>ESCUELA DE PARV. HEIDI DE LO ESPEJO</t>
  </si>
  <si>
    <t>ESCUELA ESP. ANTOBEL</t>
  </si>
  <si>
    <t>LINCOLN COLLEGE PUDAHUEL</t>
  </si>
  <si>
    <t>ESCUELA ESP. SANTA CATALINA DE TALAGANTE</t>
  </si>
  <si>
    <t>CENTRO EDUC. ESPECIAL HANS ASPERGER</t>
  </si>
  <si>
    <t>ESCUELA ESP. EL PALACIO DE LOS NIÑOS DE SAN B</t>
  </si>
  <si>
    <t>ESCUELA ESP. SEMILLITA DE RECOLETA</t>
  </si>
  <si>
    <t>ESCUELA ESP. RUCA RAYEN</t>
  </si>
  <si>
    <t>COLEGIO SAINT LOUIS SCHOOL</t>
  </si>
  <si>
    <t>COLEGIO ALTO DEL VALLE</t>
  </si>
  <si>
    <t>ESCUELA ESP. ARCOIRIS DE BUIN</t>
  </si>
  <si>
    <t>ESCUELA BAS. VALLE VERDE</t>
  </si>
  <si>
    <t>ESCUELA ESP. MONTE CARMELO DE MAIPU</t>
  </si>
  <si>
    <t>ESCUELA BAS. REINA NORTE</t>
  </si>
  <si>
    <t>ESCUELA ESPECIAL KITARI</t>
  </si>
  <si>
    <t>ESCUELA ESP. NIÑO JESUS DE SAN JOAQUIN</t>
  </si>
  <si>
    <t>ESCUELA BASICA ARISTA VITAE</t>
  </si>
  <si>
    <t>ESCUELA DE PARV. SEVILLA</t>
  </si>
  <si>
    <t>ESCUELA ESPECIAL EL TREBOL</t>
  </si>
  <si>
    <t>COLEGIO DE ADULTOS ANTU-ANAY</t>
  </si>
  <si>
    <t>ESCUELA ESP. DESPERTARES DE PEDRO AGUIRRE CER</t>
  </si>
  <si>
    <t>LICEO POLIVALENTE MUNICIPAL DE LA FLORIDA</t>
  </si>
  <si>
    <t>ESCUELA BAS. INTEGRAL ENLACES DE LAMPA</t>
  </si>
  <si>
    <t>ESCUELA LA ARAUCARIA DE MAIPU</t>
  </si>
  <si>
    <t>ESCUELA ESP. EPUMALEN</t>
  </si>
  <si>
    <t>COLEGIO ENRIQUE ALVEAR DE CERRO NAVIA</t>
  </si>
  <si>
    <t>ESCUELA BAS. PEÑIHUEN ANDINO</t>
  </si>
  <si>
    <t>COLEGIO MONTAHUE DE PEÑALOLEN</t>
  </si>
  <si>
    <t>ESC. ESP. DE COLORES PANDO</t>
  </si>
  <si>
    <t>ESCUELA ESPECIAL  MAGOS</t>
  </si>
  <si>
    <t>ESCUELA DE PARVULOS PASITOS DE QUILICURA</t>
  </si>
  <si>
    <t>COLEGIO LINCOLN INTERN ACADEMY VALLE NORTE CHICUREO</t>
  </si>
  <si>
    <t>ESCUELA ESP. ALTUE DE CERRO NAVIA</t>
  </si>
  <si>
    <t>ESCUELA  ESPECIAL  DE  LENGUAJE N° 2235,  ANTÚ KÚYEN</t>
  </si>
  <si>
    <t>ESCUELA ESPECIAL SANTA RITA DE CASIA DE LA GR</t>
  </si>
  <si>
    <t>ESC. ESP. CORAZON DE JESUS DE SAN BERNARDO</t>
  </si>
  <si>
    <t>ESC. DE PARV. JARDIN INFANTIL GIRASOL DE SAN</t>
  </si>
  <si>
    <t>ESCUELA DE PARVULOS Y ESPECIAL N°2237 SAN BENITO EDUCA</t>
  </si>
  <si>
    <t>THE ALMOND SCHOOL III</t>
  </si>
  <si>
    <t>EST. EDUC. PART. ARCANGEL GABRIEL N° 2</t>
  </si>
  <si>
    <t>ESC. ESP. ANTILAF DE PEÑAFLOR</t>
  </si>
  <si>
    <t>COLEGIO ANTUQUENU ANDINO</t>
  </si>
  <si>
    <t>ESC. ESP. PEUMAYEN DE MAIPU N°2</t>
  </si>
  <si>
    <t>C. INTEGRAL DE AD. PROFESORA TERESA MOYA REYE</t>
  </si>
  <si>
    <t>ESC. ESP. EL CANELO DE PUENTE ALTO</t>
  </si>
  <si>
    <t>COLEGIO DUNALASTAIR VALLE NORTE</t>
  </si>
  <si>
    <t>ESCUELA ESPECIAL ADAES</t>
  </si>
  <si>
    <t>ESC. DE PARV. CASPER</t>
  </si>
  <si>
    <t>ESC. PARV. ADRIANNA BERZINS</t>
  </si>
  <si>
    <t>ESC. BAS. NUEVA ESPERANZA DE EL BOSQUE</t>
  </si>
  <si>
    <t>ESC. DE PARV. LOS DUENDECITOS DE LA GRANJA</t>
  </si>
  <si>
    <t>ESCUELA DE PARVULOS Y ESPECIAL CRISOL DE EL</t>
  </si>
  <si>
    <t>ESC. BAS. EJERCITO DE SALVACION DE SANTIAGO</t>
  </si>
  <si>
    <t>ESC. ESP. SANTA GEMA GALGANI</t>
  </si>
  <si>
    <t>ESCUELA DE PARVULOS N 2251 ANDALUE DE SAN J</t>
  </si>
  <si>
    <t>ESC ESP. CENTROS DE RETOS MULTIPLES LUZ Y ESP</t>
  </si>
  <si>
    <t>ESCUELA ESP. SAN MARTIN DE PORRES</t>
  </si>
  <si>
    <t>ESCUELA ESPECIAL N°2253 ANTULAF</t>
  </si>
  <si>
    <t>ESC. PROFESOR FELIX ALVAREZ</t>
  </si>
  <si>
    <t>ESC. DE PARVULOS SOL Y LUNA DE LA REINA</t>
  </si>
  <si>
    <t>ESCUELA ESP. ALTAZOR DE ESTACION CENTRAL</t>
  </si>
  <si>
    <t>ESCUELA DE LENGUAJE MILLARAHUE</t>
  </si>
  <si>
    <t>ESCUELA ESPECIAL N° 2258 NIÑO JESUS DE LA GR</t>
  </si>
  <si>
    <t>ESCUELA ESPECIAL UN MUNDO DE PALABRAS</t>
  </si>
  <si>
    <t>ESCUELA ESPECIAL CREA</t>
  </si>
  <si>
    <t>ESCUELA ESPECIAL GABRIELA RUBIO</t>
  </si>
  <si>
    <t>ESC. PARV. UN RINCON DE ALEGRIA</t>
  </si>
  <si>
    <t>ESC. ESP. EL PRINCIPITO DE LA FLORIDA</t>
  </si>
  <si>
    <t>COLEGIO SAN FRANCISCO DE ASIS DE SAN BERNARDO</t>
  </si>
  <si>
    <t>ESCUELA ESPECIAL N°165 MONTESOL</t>
  </si>
  <si>
    <t>COLEGIO BICENTENARIO SAN ALBERTO HURTADO DE PUDAHUEL</t>
  </si>
  <si>
    <t>LINCOLN COLLEGE SAN BERNARDO</t>
  </si>
  <si>
    <t>COLEGIO SAN FRANCISCO DE SALES</t>
  </si>
  <si>
    <t>ESC. ESP. SAN ANTONIO DE LO PRADO</t>
  </si>
  <si>
    <t>COLEGIO DE ADULTOS LOS LIBERTADORES DE MAIPU</t>
  </si>
  <si>
    <t>COLEGIO SAN LUCAS DE LO ESPEJO</t>
  </si>
  <si>
    <t>ESCUELA DE PARVULOS Y ESPECIAL SANTA TERESA</t>
  </si>
  <si>
    <t>ESCUELA PATRONA DE LOURDES</t>
  </si>
  <si>
    <t>COLEGIO SOL DEL VALLE</t>
  </si>
  <si>
    <t>COLEGIO NUEVA ERA SIGLO XXI SEDE PUENTE ALTO</t>
  </si>
  <si>
    <t>ESCUELA ESPECIAL SANTA BLANCA</t>
  </si>
  <si>
    <t>COLEGIO INSTITUTO CALERA DE TANGO</t>
  </si>
  <si>
    <t>COLEGIO TEC. PROF. SAN RAMON LA CISTERNA</t>
  </si>
  <si>
    <t>ESCUELA ESP. ANDELEN</t>
  </si>
  <si>
    <t>ESCUELA ESP. SAN CRISTOBAL DE PUENTE ALTO</t>
  </si>
  <si>
    <t>ESC. PARV.JARDIN INFANTIL COLONIAL DE LOS HAL</t>
  </si>
  <si>
    <t>ESCUELA BASICA NAMUNCURA</t>
  </si>
  <si>
    <t>ESC. ALTAS CUMBRES DEL ROSAL</t>
  </si>
  <si>
    <t>ESCUELA DE PARVULOS EL CANELO DE EL BOSQUE</t>
  </si>
  <si>
    <t>ESCUELA DE PARVULOS Y ESPECIAL SAN FRANCISCO</t>
  </si>
  <si>
    <t>ESCUELA ESPECIAL 2274 MATER</t>
  </si>
  <si>
    <t>ESCUELA ESP. DE LENGUAJE CARAMELO</t>
  </si>
  <si>
    <t>ESCUELA DE PARVULOS BURBUJITAS</t>
  </si>
  <si>
    <t>COLEGIO PUMAHUE CHICUREO</t>
  </si>
  <si>
    <t>INSTITUTO SEMBRADOR DE PEÑAFLOR</t>
  </si>
  <si>
    <t>CENTRO EDUC DE AD STA TERESITA DE PADRE HURTA</t>
  </si>
  <si>
    <t>COLEGIO HERMANOS CARRERA DE CHILE</t>
  </si>
  <si>
    <t>ESCUELA ESPECIAL N° 2278 NUESTRAS HUELLAS</t>
  </si>
  <si>
    <t>ESCUELA ESP SANTA INES DE LA PAZ</t>
  </si>
  <si>
    <t>ESC.ESPECIAL Nº 2279 SAN EXPEDITO DE LAMPA</t>
  </si>
  <si>
    <t>ESCUELA ESPECIAL PEQUE SOL</t>
  </si>
  <si>
    <t>ESCUELA ESPECIAL VIVAN LOS NIÑOS</t>
  </si>
  <si>
    <t>COLEGIO NOVA TERRA</t>
  </si>
  <si>
    <t>ESCUELA DE PARVULOS FANTASIAS</t>
  </si>
  <si>
    <t>ESCUELA ESPECIAL Nº 168 NAJU</t>
  </si>
  <si>
    <t>ESCUELA ESPECIAL CONGUILLIO</t>
  </si>
  <si>
    <t>COLEGIO PREMILITAR CAPITAN IGNACIO CARRERA PINTO</t>
  </si>
  <si>
    <t>ESCUELA DE PARVULOS N°160 MANITOS TRAVIESAS</t>
  </si>
  <si>
    <t>ESCUELA DE PARVULOS N°2282 SANTA MARIA DE VITACURA</t>
  </si>
  <si>
    <t>ESCUELA ESPECIAL DE LENGUAJE MALEN</t>
  </si>
  <si>
    <t>ESCUELA ESPECIAL Nº 2284 LOS ANGELITOS FELICE</t>
  </si>
  <si>
    <t>ESCUELA DE PARVULOS EL ARCA DE NOE</t>
  </si>
  <si>
    <t>ESCUELA BASICA Nº 2286 LAMPA</t>
  </si>
  <si>
    <t>COLEGIO ESPECIAL HOSPITALARIO CON TODO EL COR</t>
  </si>
  <si>
    <t>ESCUELA BASICA N°213 SCUOLA IMPERIALE</t>
  </si>
  <si>
    <t>ESC DE PARVULOS MI RINCON MAGICO</t>
  </si>
  <si>
    <t>ESCUELA ESPECIAL MI MUNDO EN PALABRAS</t>
  </si>
  <si>
    <t>COLEGIO ALVARO LAVÍN</t>
  </si>
  <si>
    <t>ESCUELA ESP SANTA MARCELA CRECER</t>
  </si>
  <si>
    <t>COLEGIO TERRAUSTRAL DEL SOL</t>
  </si>
  <si>
    <t>ESC ESP SAN GABRIEL DE LA FLORIDA</t>
  </si>
  <si>
    <t>ESCUELA ESPECIAL NIDO DE PALABRAS</t>
  </si>
  <si>
    <t>ESCUELA ESPECIAL JESUS ANGEL GAZO</t>
  </si>
  <si>
    <t>ESC ESP STA MARTA DE PADRE HURTADO</t>
  </si>
  <si>
    <t>ESCUELA ESPECIAL VENTANAL</t>
  </si>
  <si>
    <t>ESCUELA DE LENGUAJE AMERICA II</t>
  </si>
  <si>
    <t>ESCUELA ESPECIAL SANTA BARBARA DE PEÑAFLOR</t>
  </si>
  <si>
    <t>ESCUELA ESPECIAL ELUNEY</t>
  </si>
  <si>
    <t>ESCUELA DE LENGUAJE MIS TRES ANGELITOS</t>
  </si>
  <si>
    <t>ESCUELA ESPECIAL PARAISO</t>
  </si>
  <si>
    <t>ESCUELA ESPECIAL FLORES DE BOLLENAR</t>
  </si>
  <si>
    <t>ESCUELA ESPECIAL ANTU-MAWEN</t>
  </si>
  <si>
    <t>TIEMPO DE CRECER</t>
  </si>
  <si>
    <t>COLEGIO SANTIAGO EMPRENDEDORES</t>
  </si>
  <si>
    <t>ESCUELA ESPECIAL SAN LUCAS DEL PAICO</t>
  </si>
  <si>
    <t>ESCUELA ESPECIAL SANTA AMELIA</t>
  </si>
  <si>
    <t>ESCUELA ESPECIAL ANCHIMALLEN</t>
  </si>
  <si>
    <t>ESCUELA BASICA JOSE MARIA DE LA CRUZ</t>
  </si>
  <si>
    <t>EL ARCA DE LOS NIÑOS LO ESPEJO</t>
  </si>
  <si>
    <t>COLEGIO SCHULHAUS MONTESSORI</t>
  </si>
  <si>
    <t>ESCUELA DE LENGUAJE AMERICA</t>
  </si>
  <si>
    <t>COLEGIO INSTITUTO RAMÓN FREIRE</t>
  </si>
  <si>
    <t>ESCUELA BASICA ELIODORO MATTE OSSA</t>
  </si>
  <si>
    <t>ESCUELA ESPECIAL EL ARCA DE LOS NIÑOS</t>
  </si>
  <si>
    <t>ESCUELA ESPECIAL AGUSTINA</t>
  </si>
  <si>
    <t>ESCUEL ESPECIAL BAMBÚ</t>
  </si>
  <si>
    <t>COLEGIO LINCOLN COLLEGE HUECHURABA</t>
  </si>
  <si>
    <t>ESCUELA ESPECIAL MILLARAY</t>
  </si>
  <si>
    <t>ESCUELA ESPECIAL PLAY COLLEGE</t>
  </si>
  <si>
    <t>ESCUELA ESPECIAL DE LENGUAJE EXPLORA</t>
  </si>
  <si>
    <t>ESCUELA DE LENGUAJE LUZ DE ESPERANZA</t>
  </si>
  <si>
    <t>ESCUELA ESPECIAL LA MORENITA</t>
  </si>
  <si>
    <t>COLEGIO INGLES SAN JOSE DE LINDEROS</t>
  </si>
  <si>
    <t>ESCUELA ESPECIAL DE LENGUAJE LOS CLARINES</t>
  </si>
  <si>
    <t>ESCUELA ESPECIAL EL PASTORCITO</t>
  </si>
  <si>
    <t>ESCUELA ESPECIAL N 200 CARAMELO II</t>
  </si>
  <si>
    <t>ESCUELA ESPECIAL PIRQUE</t>
  </si>
  <si>
    <t>ESCUELA ESPECIAL DE LENGUAJE EL LUCERO</t>
  </si>
  <si>
    <t>ESCUELA DE PARVULOS GUSANITO Nº2</t>
  </si>
  <si>
    <t>ESCUELA DE LENGUAJE GUSANITO</t>
  </si>
  <si>
    <t>ESCUELA BASICA SAN JAVIER DEL BOSQUE</t>
  </si>
  <si>
    <t>ESCUELA ESPECIAL AMIGOS DEL BOSQUE</t>
  </si>
  <si>
    <t>ESCUELA ESPECIAL MIS ANGELITOS</t>
  </si>
  <si>
    <t>ESCUELA ESPECIAL ENITEO CREACIONES</t>
  </si>
  <si>
    <t>LICEO TECNICO PROFESIONAL PATRICIO AYLWIN AZOCAR</t>
  </si>
  <si>
    <t>ESCUELA DE PARVULOS KIDS PLACE</t>
  </si>
  <si>
    <t>COLEGIO SAN FRANCISCO DE PAINE</t>
  </si>
  <si>
    <t>ESCUELA ESPECIAL MANDARINA</t>
  </si>
  <si>
    <t>ESCUELA ESPECIAL GRIBEL DE LA GRANJA</t>
  </si>
  <si>
    <t>ESCUELA ESPECIAL DE LENGUAJE LILIPUT</t>
  </si>
  <si>
    <t>ESCUELA ESPECIAL DE LENGUAJE BOY HAPPY</t>
  </si>
  <si>
    <t>ESCUELA BASICA N°2327 CONDORES</t>
  </si>
  <si>
    <t>ESCUELA ESPECIAL NUEVO MUNDO PAC</t>
  </si>
  <si>
    <t>ESCUELA ALTO MAWIDA</t>
  </si>
  <si>
    <t>LICEO VESPERTINO DE ADULTOS FUTURO</t>
  </si>
  <si>
    <t>ESC. ESP. JERUSALEN DE QUINTA NORMAL</t>
  </si>
  <si>
    <t>ESCUELA ESPECIAL MAGOS DE RENCA</t>
  </si>
  <si>
    <t>ESC. ESPECIAL STA. MARGARITA DE PAINE</t>
  </si>
  <si>
    <t>ESC. ESP. MAGICAS PALABRAS</t>
  </si>
  <si>
    <t>COLEGIO ANTIMANQUE</t>
  </si>
  <si>
    <t>ESCUELA ESPECIAL TERESITA DE COLINA</t>
  </si>
  <si>
    <t>ESCUELA ESPECIAL SAGRADA FAMILIA</t>
  </si>
  <si>
    <t>ESCUELA ESPECIAL ALTIOR</t>
  </si>
  <si>
    <t>ESCUELA ESPECIAL ESPERANZA NUEVA</t>
  </si>
  <si>
    <t>COLEGIO DE ADULTOS ESCUELA DEL CARIÑO</t>
  </si>
  <si>
    <t>COLEGIO LO  BOZA ROSALBA LAGOS MONACO</t>
  </si>
  <si>
    <t>ESCUELA ESPECIAL ARBOLIRIS</t>
  </si>
  <si>
    <t>ESCUELA ESPECIAL N° 2338 SONSOLES</t>
  </si>
  <si>
    <t>ESCUELA ESPECIAL Nº 2339 ATRAVIA</t>
  </si>
  <si>
    <t>COLEGIO TERRAUSTRAL OESTE S.A</t>
  </si>
  <si>
    <t>ESCUELA ESPECIAL Nº 206 COLORES</t>
  </si>
  <si>
    <t>ESCUELA ESPECIAL MUNDO INFANTIL RUTA SUR</t>
  </si>
  <si>
    <t>ESCUELA ESPECIAL COSAS DE NINOS</t>
  </si>
  <si>
    <t>THE INTERNATIONAL SCHOOL ARICA</t>
  </si>
  <si>
    <t>COLEGIO EL ROBLE</t>
  </si>
  <si>
    <t>ESC. ESP. LENG. LA GRANJITA SCHOOL</t>
  </si>
  <si>
    <t>ESCUELA ESPECIAL DE LENGUAJE LUCERITO MUSIKAL</t>
  </si>
  <si>
    <t>COLEGIO AMARU ANKU SCHOOL</t>
  </si>
  <si>
    <t>THE AZAPA VALLEY SCHOOL</t>
  </si>
  <si>
    <t>ESCUELA EL AROMO</t>
  </si>
  <si>
    <t>LICEO MATER POPULI DEI</t>
  </si>
  <si>
    <t>ESC. ESP. TRANS. DE LENG SAN MIGUEL</t>
  </si>
  <si>
    <t>COL. EDUC VICTOR MANUEL GIOVANETTI ASTUDILLO</t>
  </si>
  <si>
    <t>COLEGIO LAS GAVIOTAS</t>
  </si>
  <si>
    <t>ESCUELA DE LENGUAJE PEQUEÑAS VOCES</t>
  </si>
  <si>
    <t>LICEO BICENTENARIO CIUDAD DE LOS RIOS VALDIVI</t>
  </si>
  <si>
    <t>INSTITUTO CHILE ASIA PACIFICO</t>
  </si>
  <si>
    <t>ESCUELA DE LENGUAJE LAS LETRAS</t>
  </si>
  <si>
    <t>COLEGIO ECOLOGICO SAN FELIPE</t>
  </si>
  <si>
    <t>ESCUELA PARTICULAR RURAL JUAN PABLO SEGUNDO</t>
  </si>
  <si>
    <t>JARDIN INFANTIL BLANCANIEVES II</t>
  </si>
  <si>
    <t>ESCUELA BASICA Y DE LENGUAJE GLORIA SKILLMANN</t>
  </si>
  <si>
    <t>COLEGIO JUAN PABLO SEGUNDO</t>
  </si>
  <si>
    <t>ESCUELA ESPECIAL TRANSTORNOS DE LENGUAJE TRAI TRAI LAFQUEN</t>
  </si>
  <si>
    <t>ESCUELA ESPECIAL CAPULLITO DE SOL DE ISLA DE</t>
  </si>
  <si>
    <t>ESCUELA PRE MILITAR HEROES DE LA CONCEPCION</t>
  </si>
  <si>
    <t>ESCUELA ESPECIAL JESUS DE PRAGA</t>
  </si>
  <si>
    <t>ESCUELA ESPECIAL ANTAY</t>
  </si>
  <si>
    <t>COLEGIO HUGO LANDAURO HENRIQUEZ</t>
  </si>
  <si>
    <t>ESCUELA ESPECIAL ENCANTA PALABRAS</t>
  </si>
  <si>
    <t>ESC. PARV.Y ESP MUNDOPALABRA DE BUIN</t>
  </si>
  <si>
    <t>LICEO INSTITUTO CUMBRE DE CONDORES</t>
  </si>
  <si>
    <t>ESCUELA ESPECIAL DE  LENGUAJE TEMPUS</t>
  </si>
  <si>
    <t>COLEGIO DE ADULTOS ALTAZOL DE SANTIAGO</t>
  </si>
  <si>
    <t>COLEGIO SAN FERNANDO DE BUIN</t>
  </si>
  <si>
    <t>ESCUELA DE LENGUAJE LA DAVILITA</t>
  </si>
  <si>
    <t>COLEGIO SAN ANDRES DE CALERA DE TANGO</t>
  </si>
  <si>
    <t>ESCUELA ESPECIAL EL PORVENIR</t>
  </si>
  <si>
    <t>ESCUELA ESPECIAL ANTILLANCA</t>
  </si>
  <si>
    <t>CENTRO EDUCACIONAL LIFE SUPPORT</t>
  </si>
  <si>
    <t>COMPLEJO EDUC. ADULTOS CALETA SUR</t>
  </si>
  <si>
    <t>ESCUELA ESPECIAL DE LENGUAJE NIDO DE LUZ</t>
  </si>
  <si>
    <t>ESCUELA ESPECIAL SAN LUIS DEL BOSQUE</t>
  </si>
  <si>
    <t>COLEGIO VILLA EL SOL</t>
  </si>
  <si>
    <t>ESCUELA  DE PARVULOS LOS CASTAÑOS</t>
  </si>
  <si>
    <t>ESCUELA ESPECIAL SANTA ANA</t>
  </si>
  <si>
    <t>ESCUELA  DE  PARVULOS CORAZON DE LEON</t>
  </si>
  <si>
    <t>ESCUELA DE PARVULOS SAN JOSE SCHOOL</t>
  </si>
  <si>
    <t>ESCUELA ESPECIAL PIECECITOS DE NIÑOS</t>
  </si>
  <si>
    <t>COLEGIO ALBORADA DE LAMPA</t>
  </si>
  <si>
    <t>LICEO TECNOLOGICO BICENTENARIO ENRIQUE KIRBERG BALTIANSKY</t>
  </si>
  <si>
    <t>COLEGIO LOS ROBLES DE LOS LIBERTADORES</t>
  </si>
  <si>
    <t>COLEGIO TERRA MONTE</t>
  </si>
  <si>
    <t>ESCUELA ESPECIAL NUEVA AURORA</t>
  </si>
  <si>
    <t>ESC. DE  PARVULOS MAGIC -GARDEN</t>
  </si>
  <si>
    <t>LICEO BICENT. PROV.STA. TERESA DE LOS ANDES</t>
  </si>
  <si>
    <t>ESCUELA ESPECIAL EL RINCON DE JOSEFINA</t>
  </si>
  <si>
    <t>ESCUELA DE PARVULOS Y ESPECIAL MANITOS CREATI</t>
  </si>
  <si>
    <t>LICEO BICENTENARIO DE NIÑAS DE MAIPU</t>
  </si>
  <si>
    <t>ESCUELA DE LENGUAJE ECOLOGICA ANDALEN</t>
  </si>
  <si>
    <t>ESCUELA ESPECIAL PANDY</t>
  </si>
  <si>
    <t>LICEO BICENTENARIO SAN PEDRO DE PUENTE ALTO</t>
  </si>
  <si>
    <t>COLEGIO RENACER TP</t>
  </si>
  <si>
    <t>ESCUELA  SAN  IGNACIO  DE  BUIN</t>
  </si>
  <si>
    <t>ESC. DE LENGUAJE PEWUNGUEN, TIEMPOS DE BROTES</t>
  </si>
  <si>
    <t>LICEO PAULA JARAQUEMADA DE QUILICURA</t>
  </si>
  <si>
    <t>ESCUELA ESPECIAL DE LENGUAJE SANTA MARÍA</t>
  </si>
  <si>
    <t>COLEGIO ALCÁZARES DE ÑUBLE</t>
  </si>
  <si>
    <t>ESCUELA ESPECIAL LENGUAJE PALABRAS MÁGICAS</t>
  </si>
  <si>
    <t>ESCUELA ESPECIAL RAYITO DE SOL</t>
  </si>
  <si>
    <t>COMPLEJO EDUCACIONAL VALLE DEL ITATA</t>
  </si>
  <si>
    <t>ESCUELA ESPECIAL INFANTIL SAN ANDRES</t>
  </si>
  <si>
    <t>ESCUELA ESPECIAL CENTRO DE CAPACITACIÓN E INTEGRACIÓN LABORAL KRIES</t>
  </si>
  <si>
    <t>ESCUELA ESPECIAL DE LENGUAJE TESÓN MINERO</t>
  </si>
  <si>
    <t>ESCUELA ESPECIAL DE LENGUAJE MUNICIPAL EL CARMEN</t>
  </si>
  <si>
    <t>COLEGIO PARTICULAR PEMUCO</t>
  </si>
  <si>
    <t>ESCUELA ESPECIAL DE LENGUAJE RUCALAF</t>
  </si>
  <si>
    <t>ESCUELA ESPECIAL DIFERENCIAL NIDAL</t>
  </si>
  <si>
    <t>CENTRO EDUCACIONAL RUCAPEÑIHUE</t>
  </si>
  <si>
    <t>LICEO BICENTENARIO DE CORONEL</t>
  </si>
  <si>
    <t>LICEO TÉCNICO PROFESIONAL DE ADULTOS BIOBÍO</t>
  </si>
  <si>
    <t>ESCUELA ESPECIAL DE LENGUAJE ANIDAPALABRAS</t>
  </si>
  <si>
    <t>COLEGIO SAINT JOAN COLLEGE</t>
  </si>
  <si>
    <t>ESCUELA ESPECIAL DE LENGUAJE Y COLEGIO BÁSICO CUMBRES DEL VALLE COLLEGE</t>
  </si>
  <si>
    <t>COLEGIO FRATERNIDAD</t>
  </si>
  <si>
    <t>ESCUELA ESPECIAL DE LENGUAJE TIERRA DE NIÑOS</t>
  </si>
  <si>
    <t>INSTITUTO DE ESTIMULACIÓN TEMPRANA APEGO SEGURO</t>
  </si>
  <si>
    <t>ESCUELA DE ESPECIAL LENGUAJE ALIWENKO</t>
  </si>
  <si>
    <t>COLEGIO BICENTENARIO ENRIQUE SALINAS BUSCOVICH</t>
  </si>
  <si>
    <t>ESCUELA ESPECIAL DE LENGUAJE CUMBRES DE COBQUECURA</t>
  </si>
  <si>
    <t>ESCUELA ESPECIAL DE LENGUAJE EXPLORADORES DEL SABER</t>
  </si>
  <si>
    <t>ESCUELA ESPECIAL DE LENGUAJE YUPANQUI</t>
  </si>
  <si>
    <t>COLEGIO DOCTOR OSVALDO QUINTEROS</t>
  </si>
  <si>
    <t>ESCUELA ESPECIAL DE LENGUAJE EXPRESIONES</t>
  </si>
  <si>
    <t>COLEGIO PROACAP</t>
  </si>
  <si>
    <t>ESCUELA ESPECIAL DE LENGUAJE ALIHUEN</t>
  </si>
  <si>
    <t>LICEO BICENTENARIO DE EXCELENCIA TREHUACO</t>
  </si>
  <si>
    <t>ESCUELA ESPECIAL DE LENGUAJE SANTA DOMINGA</t>
  </si>
  <si>
    <t>COLEGIO PARTICULAR SUBVENCIONADO TIMONEL-CORONEL</t>
  </si>
  <si>
    <t>ESCUELA NUEVO FUTURO</t>
  </si>
  <si>
    <t>ESCUELA ESPECIAL DIFERENCIAL CTRO.EDUC.DE DESARROLLO Y ESTIM ESP. PEQUEÑO NAZARENO</t>
  </si>
  <si>
    <t>JARDIN INFANTIL SAN BENITO</t>
  </si>
  <si>
    <t>ESCUELA ESPECIAL DE LENGUAJE ELUNEY</t>
  </si>
  <si>
    <t>ESCUELA ESPECIAL DE LENGUAJE MUNDO PALABRITAS</t>
  </si>
  <si>
    <t>ESCUELA DE LENGUAJE PEQUEÑO ROBLE</t>
  </si>
  <si>
    <t>ESCUELA ESPECIAL DIFERENCIAL NUEVO AMANECER</t>
  </si>
  <si>
    <t>ESCUELA ESPECIAL DE LENGUAJE RENACER 1</t>
  </si>
  <si>
    <t>ESCUELA ESPECIAL MARIA GABRIELA</t>
  </si>
  <si>
    <t>ESCUELA DE LENGUAJE MARIPOSITAS</t>
  </si>
  <si>
    <t>ESCUELA ESPECIAL DE LENGUAJE MUNDO RAVALEN</t>
  </si>
  <si>
    <t>ESC. ESP. DE LENGUAJE OMILEN ANTU</t>
  </si>
  <si>
    <t>ESCUELA ESPECIAL DE LENGUAJE KAORY</t>
  </si>
  <si>
    <t>ESCUELA ESPECIAL LAS PEPAS</t>
  </si>
  <si>
    <t>INSTITUTO CUMBRES DE CONDORES PONIENTE</t>
  </si>
  <si>
    <t>ESCUELA CAMINA ALTO</t>
  </si>
  <si>
    <t>ESCUELA  ESPECIAL  MANUEL RODRIGUEZ</t>
  </si>
  <si>
    <t>ESC. DE PARVULOS Y ESPECIAL</t>
  </si>
  <si>
    <t>ESCUELA DE LENGUAJE CANTILLANA Nº181</t>
  </si>
  <si>
    <t>COLEGIO LOS PENSAMIENTOS</t>
  </si>
  <si>
    <t>C.E.I.A. PROFESOR HECTOR DUARTE</t>
  </si>
  <si>
    <t>COLEGIO DE ADULTOS SAN ANDRES DE COLINA</t>
  </si>
  <si>
    <t>ESC.ESP.DE  LENGUAJE  MIS  PEQUEÑOS TESOROS</t>
  </si>
  <si>
    <t>ESCUELA ESPECIAL HUEPIL</t>
  </si>
  <si>
    <t>ESC. ESP. DE LENGUAJE CAMINO DE VIDA</t>
  </si>
  <si>
    <t>CENTRO EDUCACIONAL INTEGRAL DE ADULT ACUARIO</t>
  </si>
  <si>
    <t>ESCUELA ESPECIAL CUNCUNITAS DE AMOR</t>
  </si>
  <si>
    <t>ESC. ESP. LENG. Y COMUNICACION SAN SEBASTIAN</t>
  </si>
  <si>
    <t>ESCUELA ESPECIAL  SANTA  LUISA</t>
  </si>
  <si>
    <t>ESCUELA DE PARVULOS Y ESPECIAL EUSEBIO LILLO</t>
  </si>
  <si>
    <t>ESC. ESPECIAL DE LENGUAJE NOVA  AURORA</t>
  </si>
  <si>
    <t>ESC. ESPECIAL DE LENGUAJE KUMELEN</t>
  </si>
  <si>
    <t>BICENTENARIO COLLEGE</t>
  </si>
  <si>
    <t>ESCUELA ESPECIAL PIONERITOS</t>
  </si>
  <si>
    <t>ESCUELA DE PARVULOS LOS DUENDECITOS II</t>
  </si>
  <si>
    <t>ESCUELA ESP. DE LENGUAJE  SAN BENITO</t>
  </si>
  <si>
    <t>ESCUELA ESPECIAL MANZANITA 1</t>
  </si>
  <si>
    <t>ESC.DE  PARVULOS  NUEVO  AMANECER</t>
  </si>
  <si>
    <t>ESCUELA ESPECIAL CENTRO EDUCACIONAL PUKARA</t>
  </si>
  <si>
    <t>ESCUELA ESPECIAL DE LENGUAJE EL CANELO</t>
  </si>
  <si>
    <t>ESCUELA DE PARVULOS MUNDO MAGICO</t>
  </si>
  <si>
    <t>ESCUELA DE PARVULOS CASTORCITO Nº 2</t>
  </si>
  <si>
    <t>ESCUELA  DE  PARVULOS  CEMAR</t>
  </si>
  <si>
    <t>COLEGIO DE ADULTOS ALTOS DEL HUERTO</t>
  </si>
  <si>
    <t>COLEGIO HOSPITALARIO HOSPITAL MILITAR</t>
  </si>
  <si>
    <t>ESCUELA CUMBRES  DE  NOS</t>
  </si>
  <si>
    <t>COLEGIO ADULTOS MANQUEHUE</t>
  </si>
  <si>
    <t>ESCUELA BASICA CRISTIANO JERUSALEN</t>
  </si>
  <si>
    <t>COLEGIO MONTEVERDI</t>
  </si>
  <si>
    <t>ESCUELA ESPECIAL MUNDO NUEVO</t>
  </si>
  <si>
    <t>JARDIN INFANTIL INTI</t>
  </si>
  <si>
    <t>COLEGIO DE EDUCACION ESPECIAL ALCALA</t>
  </si>
  <si>
    <t>ESCUELA DE LENGUAJE MI SOLCITO</t>
  </si>
  <si>
    <t>SAINT MARY SCHOOL - EL MILAGRO</t>
  </si>
  <si>
    <t>ESCUELA ESPECIAL DE LENGUAJE HAMELIN</t>
  </si>
  <si>
    <t>ESCUELA ESPECIAL DE LENGUAJE PEQUEÑA ORUGA</t>
  </si>
  <si>
    <t>ESCUELA ESPECIAL DE LENGUAJE AMARANTA</t>
  </si>
  <si>
    <t>ESCUELA ESP DE LENGUAJE LA FABRICA DE SUEÑOS</t>
  </si>
  <si>
    <t>ESC.ESP.DE TRAS ESPEC. DE LENGUAJE WENUI</t>
  </si>
  <si>
    <t>ESC ESPECIAL DE TRAS ESPEC DE LENG ANTARES</t>
  </si>
  <si>
    <t>ESCUELA ESPECIAL DE LENGUAJE SUEÑO DORADO</t>
  </si>
  <si>
    <t>ESCUELA CULTURAL DE LENGUAJE Y JARDÍN INFANTIL VALDANI</t>
  </si>
  <si>
    <t>COLEGIO VERSALLES</t>
  </si>
  <si>
    <t>COLEGIO DE ADULTOS VALLE DE ELQUI</t>
  </si>
  <si>
    <t>COLEGIO RUKALAF</t>
  </si>
  <si>
    <t>MARTIN LUTHER KING ADULT SCHOOL</t>
  </si>
  <si>
    <t>ESCUELA ESPECIAL DE LENGUAJE EL CASTILLO DEL SABER</t>
  </si>
  <si>
    <t>JAVIERA CARRERA</t>
  </si>
  <si>
    <t>PEQUEÑOS CONQUISTADORES</t>
  </si>
  <si>
    <t>LIWEN PU PICHIKECHE AYINCO</t>
  </si>
  <si>
    <t>ANTU RAYEN</t>
  </si>
  <si>
    <t>FRUTOS DEL COIHUE</t>
  </si>
  <si>
    <t>SOL NACIENTE</t>
  </si>
  <si>
    <t>LOS TRENCITOS DE KONANTU</t>
  </si>
  <si>
    <t>LAS SIETE ESTRELLITAS</t>
  </si>
  <si>
    <t>TRAWUN ANTU</t>
  </si>
  <si>
    <t>TESOROS DEL MAR</t>
  </si>
  <si>
    <t>JARDIN INFANTIL PEUMAYEN SAN FERNANDO</t>
  </si>
  <si>
    <t>JARDIN INFANTIL Y SALA CUNA LO GALINDO</t>
  </si>
  <si>
    <t>BALMACEDA-THOMPSON</t>
  </si>
  <si>
    <t>LOS ANGELITOS</t>
  </si>
  <si>
    <t>JARDIN INFANTIL Y SALA CUNA RINCON DEL JUEGO</t>
  </si>
  <si>
    <t>NUEVOS PASITOS</t>
  </si>
  <si>
    <t>SEMILLITAS DEL PATAGUAL</t>
  </si>
  <si>
    <t>LA CASA DEL ARBOL</t>
  </si>
  <si>
    <t>EL MOLINO DE COLORES</t>
  </si>
  <si>
    <t>MUNDO DE COLORES</t>
  </si>
  <si>
    <t>ESCUELA  ESPECIAL DE  LENGUAJE  VICUÑA</t>
  </si>
  <si>
    <t>ESCUELA ESP. DE LENGUAJE LOS TRES REYES MAGOS</t>
  </si>
  <si>
    <t>COLEGIO ROCKET ADULTOS DE LA FLORIDA</t>
  </si>
  <si>
    <t>COLEGIO ALTO DEL MAIPO</t>
  </si>
  <si>
    <t>ESCUELA ESPECIAL Nº 2385 VALLE HERMOSO</t>
  </si>
  <si>
    <t>ESCUELA  ESPECIAL  DAMASQUITO</t>
  </si>
  <si>
    <t>ESCUELA ESP. Y PARV. EXPLORADORES DEL MUNDO</t>
  </si>
  <si>
    <t>COLEGIO WALDORF DE SANTIAGO</t>
  </si>
  <si>
    <t>ESC. DE LENGUAJE Nº 2388 ARCOIRIS DE PALABRAS</t>
  </si>
  <si>
    <t>COLEGIO ALTAZOL DEL MAIPO</t>
  </si>
  <si>
    <t>ESCUELA ESPECIAL EL AGUILA Y EL ROBLE</t>
  </si>
  <si>
    <t>ESCUELA PART. SANTA MARIA DE GUADALUPE</t>
  </si>
  <si>
    <t>ALBORADA</t>
  </si>
  <si>
    <t>ESCUELA BÁSICA SAN GENNARO</t>
  </si>
  <si>
    <t>ESCUELA BASICA N°2392 JOHN JOHN HIGH SCHOOL</t>
  </si>
  <si>
    <t>INSTITUTO PROFESOR HECTOR DUARTE</t>
  </si>
  <si>
    <t>INSTITUTO SAN ALBERTO HURTADO</t>
  </si>
  <si>
    <t>ESCUELA ESPECIAL KAYROS KIDS</t>
  </si>
  <si>
    <t>COLEGIO HIGHLANDS MONTESSORI SCHOOL OF SANTIAGO</t>
  </si>
  <si>
    <t>COLEGIO REAL</t>
  </si>
  <si>
    <t>COLEGIO SANTA SOFIA</t>
  </si>
  <si>
    <t>LA NONI ESCUELA DE PARVULOS Y LENGUAJE</t>
  </si>
  <si>
    <t>COLEGIO GRACE COLLEGE</t>
  </si>
  <si>
    <t>ESC. ESP. DE LENGUAJE SAN  EXPEDITO</t>
  </si>
  <si>
    <t>INSTITUTO COMERCIAL BARROS ARANA</t>
  </si>
  <si>
    <t>COLEGIO DE ADULTOS  ALBA DE ORO</t>
  </si>
  <si>
    <t>ESCUELA ESPECIAL ALIANZA MISIONERA</t>
  </si>
  <si>
    <t>COLEGIO ESPECIAL HOSPITALARIO DE CARABINEROS</t>
  </si>
  <si>
    <t>COLEGIO NOVA</t>
  </si>
  <si>
    <t>ESCUELA LENG. Y PARVULOS  HORMIGUITA</t>
  </si>
  <si>
    <t>ESCUELA ESPECIAL DE LENG CON AGUA DEL CIELO</t>
  </si>
  <si>
    <t>ESCUELA ESPECIAL N°2395 MI FAMILIA EDUCA</t>
  </si>
  <si>
    <t>ESCUELA DEL CARIÑO RICARDO NAVIA</t>
  </si>
  <si>
    <t>LICEO BICENTENARIO DE  EXCELENCIA NACIONAL DE</t>
  </si>
  <si>
    <t>ESCUELA ESPECIAL DE LENGUAJE SOL</t>
  </si>
  <si>
    <t>COLEGIO SAN ANDRES MAIPU EL BOSQUE</t>
  </si>
  <si>
    <t>ESCUELA DE LENGUAJE  NUESTRO  HORIZONTE</t>
  </si>
  <si>
    <t>ESCUELA ESPECIAL EL RIEL 2</t>
  </si>
  <si>
    <t>LICEO NACIONAL BICENTENARIO DE EXCELENCIA</t>
  </si>
  <si>
    <t>LICEO BICENTENARIO MARIA SOLEDAD MELENDEZ MOLINA</t>
  </si>
  <si>
    <t>LICEO BICENTENARIO ITALIA</t>
  </si>
  <si>
    <t>ESCUELA DE LENGUAJE N°2399 GRANDES SUEÑOS</t>
  </si>
  <si>
    <t>LICEO BICENTENARIO DE EXCELENCIA FRANCISCO BILBAO BARQUIN DE QUILICURA</t>
  </si>
  <si>
    <t>ESCUELA BÁSICA N°186 MANCHESTER COLLEGE</t>
  </si>
  <si>
    <t>COLEGIO LOS PINOS</t>
  </si>
  <si>
    <t>ESCUELA ESPECIAL DE LENGUAJE AMANK`AY</t>
  </si>
  <si>
    <t>ESCUELA ESPECIAL DE LENGUAJE RELMU</t>
  </si>
  <si>
    <t>COLEGIO FINÉS RELMU</t>
  </si>
  <si>
    <t>ESCUELA ESPECIAL DE LENGUAJE PEQUEÑOS ESTRATEGAS</t>
  </si>
  <si>
    <t>ACOGIDA</t>
  </si>
  <si>
    <t>LOS CARRERA</t>
  </si>
  <si>
    <t>ALIWEN</t>
  </si>
  <si>
    <t>LOS NARANJOS</t>
  </si>
  <si>
    <t>MI PEQUEÑO MUNDO</t>
  </si>
  <si>
    <t>RAFAEL</t>
  </si>
  <si>
    <t>JARDIN INFANTIL Y SALA CUNA TRENCITO</t>
  </si>
  <si>
    <t>JARDIN INFANTIL Y SALA CUNA CRECIENDO ENTRE POETAS</t>
  </si>
  <si>
    <t>JARDIN INFANTIL WENTEMIL MONTESSORI</t>
  </si>
  <si>
    <t>JARDIN INFANTIL QUERUBINES</t>
  </si>
  <si>
    <t>RAIMAPU</t>
  </si>
  <si>
    <t>TREN DE MIS SUEÑOS</t>
  </si>
  <si>
    <t>LOMAS COLORADAS</t>
  </si>
  <si>
    <t>JARDIN INFANTIL Y SALA CUNA LOS NOGALITOS</t>
  </si>
  <si>
    <t>LORETO COUSIÑO</t>
  </si>
  <si>
    <t>ESCUELA ESPECIAL ATRAVIA</t>
  </si>
  <si>
    <t>COLEGIO ALICANTE DEL VALLE</t>
  </si>
  <si>
    <t>JARDIN INFANTIL FRUTILLITA FELIZ</t>
  </si>
  <si>
    <t>ESCUELA DE  LENGUAJE HELLO CHILDREN</t>
  </si>
  <si>
    <t>ESCUELA DE LENGUAJE CHILE</t>
  </si>
  <si>
    <t>ESCUELA ESPECIAL DIFERENCIAL SAGRADO CORAZON</t>
  </si>
  <si>
    <t>COLEGIO CORAZONES DE JESUS</t>
  </si>
  <si>
    <t>ESCUELA ESPECIAL PLAZUELA ENCANTADA II</t>
  </si>
  <si>
    <t>ESCUELA DE LENGUAJE HABLANDO SIN PARAR</t>
  </si>
  <si>
    <t>ESCUELA ESPECIAL JAVIERA CARRERA</t>
  </si>
  <si>
    <t>ESCUELA  BASICA  ALTAS  CUMBRES</t>
  </si>
  <si>
    <t>AULA HOSPITALARIA SAN ANTONIO</t>
  </si>
  <si>
    <t>AULA HOSPITALARIA SAN CARLOS</t>
  </si>
  <si>
    <t>NETLAND SCHOOL</t>
  </si>
  <si>
    <t>ESCUELA ESPECIAL DE LENGUAJE SAN ANTONIO</t>
  </si>
  <si>
    <t>COLEGIO SANTO TOMÁS DE ANTOFAGASTA</t>
  </si>
  <si>
    <t>LICEO CIENTIFICO HUMANISTA LA CHIMBA</t>
  </si>
  <si>
    <t>SAN MARTIN DE PORRES</t>
  </si>
  <si>
    <t>LICEO POLITÉCNICO LOS ARENALES</t>
  </si>
  <si>
    <t>INSTITUTO ANTONIO VARAS</t>
  </si>
  <si>
    <t>ESCUELA DE PARVULOS NORTH KINDERGARTEN</t>
  </si>
  <si>
    <t>LA LAMPARITA</t>
  </si>
  <si>
    <t>ESCUELA ESPECIAL DE LENGUAJE EL CERESITO</t>
  </si>
  <si>
    <t>JARDIN INFANTIL Y SALA CUNA GRANERITOS DE CASABLANCA</t>
  </si>
  <si>
    <t>ESCUELA DE PARVULOS JARDIN INFANTIL Y SALA CUNA RAYITO DE LUNA</t>
  </si>
  <si>
    <t>LOS NARANJITOS</t>
  </si>
  <si>
    <t>ESCUELA DE PARVULOS JARDIN INFANTIL  Y SALA CUNA LOS LIBERTADORES</t>
  </si>
  <si>
    <t>ESCUELA DE PARVULOS  SALA CUNA Y JARDÍN INFANTIL MIS RAICES</t>
  </si>
  <si>
    <t>CHACAYAL SUR</t>
  </si>
  <si>
    <t>IKE - IKE</t>
  </si>
  <si>
    <t>ESCUELA ESPECIAL N°189 `SAN VICENTE`</t>
  </si>
  <si>
    <t>ESCUELA ESPECIAL MAGIC SCHOOL</t>
  </si>
  <si>
    <t>ESCUELA ESPECIAL TERRA BAMBINI</t>
  </si>
  <si>
    <t>ESCUELA ESPECIAL ALTA</t>
  </si>
  <si>
    <t>ESCUELA DE LENGUAJE SANTA TERESA</t>
  </si>
  <si>
    <t>ESCUELA ESPECIAL MIS PRIMEROS PASITOS E.I.R.L</t>
  </si>
  <si>
    <t>ESCUELA ESPECIAL N° 2410 GRANJERITOS</t>
  </si>
  <si>
    <t>CENTRO EDUCACIONAL DE ADULTOS DREYSE</t>
  </si>
  <si>
    <t>ESCUELA ESPECIAL N° 190 - SAN BERNARDO</t>
  </si>
  <si>
    <t>ESCUELA ESPECIAL MI CLUB RYMAI</t>
  </si>
  <si>
    <t>COLEGIO SAINT JOSEPH SCHOOL</t>
  </si>
  <si>
    <t>ESCUELA  ESPECIAL  MELODIAS  MAGICAS</t>
  </si>
  <si>
    <t>CENTRO DE ESTUDIOS FRANCISCO BILBAO DE CURACA</t>
  </si>
  <si>
    <t>LICEO  DE  ADULTOS  INSIEME</t>
  </si>
  <si>
    <t>ESCUELA BÁSICA PALMARES ORIENTE</t>
  </si>
  <si>
    <t>COLEGIO PALMARES VALLE LOS CÓNDORES</t>
  </si>
  <si>
    <t>ESCUELA ESPECIAL N°192 DE COLORES</t>
  </si>
  <si>
    <t>ESCUELA ESPECIAL EL CASTILLO DE LOS TRES HERMANOS</t>
  </si>
  <si>
    <t>ESCUELA DE PARV. Y ESPECIAL MI PEQUEÑO DELFIN</t>
  </si>
  <si>
    <t>COLEGIO BOSTON COLLEGE ALTO MACUL</t>
  </si>
  <si>
    <t>CENTRO TECNICO EDUCACIONAL SAN CAYETANO</t>
  </si>
  <si>
    <t>SEMBRANDO PALABRAS</t>
  </si>
  <si>
    <t>ESCUELA ESPECIAL ESCUELITA MANZANITA</t>
  </si>
  <si>
    <t>ESCUELA ESPECIAL N° 2398, ANTAY</t>
  </si>
  <si>
    <t>COLEGIO DENHAM SCHOOL</t>
  </si>
  <si>
    <t>NUEVA ALBORADA</t>
  </si>
  <si>
    <t>ESCUELA ESPECIAL Nº 192 MONTESSORI DESPERTANDO PALABRAS</t>
  </si>
  <si>
    <t>LOS PATITOS</t>
  </si>
  <si>
    <t>ESCUELA DE PARVULOS  SALA CUNA BLEST GANA</t>
  </si>
  <si>
    <t>SAN MIGUEL DE AZAPA</t>
  </si>
  <si>
    <t>EDUCAR LO BARNECHEA</t>
  </si>
  <si>
    <t>CAPERUCITA</t>
  </si>
  <si>
    <t>ESCUELA HOSPITALARIA EL CARMEN DE MAIPU</t>
  </si>
  <si>
    <t>MAGUS SCHOOL</t>
  </si>
  <si>
    <t>ESCUELA BASICA HUACALEMU</t>
  </si>
  <si>
    <t>JARDIN INFANTIL Y SALA CUNA NUEVO AMANECER</t>
  </si>
  <si>
    <t>JARDIN INFANTIL Y SALA CUNA PANTERA ROSA</t>
  </si>
  <si>
    <t>ESCUELA ESPECIAL DE LENGUAJE LAS AMÉRICAS</t>
  </si>
  <si>
    <t>CALICHITO</t>
  </si>
  <si>
    <t>LA CHINITA</t>
  </si>
  <si>
    <t>JARDIN INFANTIL Y SALA CUNA LOS OSITOS</t>
  </si>
  <si>
    <t>NARANJITO</t>
  </si>
  <si>
    <t>ESCUELA BÁSICA Nº2490, COLEGIO INTERNACIONAL SEK AUSTRAL</t>
  </si>
  <si>
    <t>COLEGIO TERRA ANDINA</t>
  </si>
  <si>
    <t>ESCUELA  ESPECIAL  APRENDIENDO</t>
  </si>
  <si>
    <t>ESCUELA DE LENGUAJE AMUILLAN</t>
  </si>
  <si>
    <t>COLEGIO SAN JOSÉ</t>
  </si>
  <si>
    <t>ESCUELA BASICA N°2403 GREEN FOREST COLLEGE</t>
  </si>
  <si>
    <t>ESCUELA ESPECIAL Nº228 DE LENGUAJE ANDALIEN</t>
  </si>
  <si>
    <t>COLEGIO  INSTITUTO MANQUEHUE</t>
  </si>
  <si>
    <t>COLEGIO HOSPÍTALARIO CASABIERTA  COANIQUEM</t>
  </si>
  <si>
    <t>ESCUELA BASICA LAS ESPIGAS N° 2404</t>
  </si>
  <si>
    <t>ESCUELA ESPECIAL N°194 DE LENGUAJE NUEVO MUNDO</t>
  </si>
  <si>
    <t>LICEO ALTO CORDILLERA DE LA FLORIDA</t>
  </si>
  <si>
    <t>ESCUELA ESPECIAL N° 2045 THE ALMOND SCHOOL</t>
  </si>
  <si>
    <t>ESCUELA ESPECIAL NUESTRA SEÑORA DEL MAIPO</t>
  </si>
  <si>
    <t>ESCUELA ESPECIAL ENTREPEQUES</t>
  </si>
  <si>
    <t>ESCUELA ESPECIAL LUIS SEMBRADOR</t>
  </si>
  <si>
    <t>COLEGIO AULA CLINICA SANTA MARIA</t>
  </si>
  <si>
    <t>ESCUELA  DE  PARVULOS  RAYITO  DE  SOL</t>
  </si>
  <si>
    <t>ESCUELA ESPECIAL EL CASTILLO  ENCANTADO</t>
  </si>
  <si>
    <t>ESCUELA ESPECIAL LICANCURA</t>
  </si>
  <si>
    <t>ESCUELA ESPECIAL DE LENGUAJE LORD COCHRANE</t>
  </si>
  <si>
    <t>COLEGIO FUNDADORES DE QUILPUE</t>
  </si>
  <si>
    <t>ESC. ESP. DE LENGUAJE Y JARDIN INFANTIL EL CANELO</t>
  </si>
  <si>
    <t>ESCUELA ESPECIAL AITUE</t>
  </si>
  <si>
    <t>ESC. ESP. DE LENG. Y JARDIN NUEVO MUNDO</t>
  </si>
  <si>
    <t>ESCUELA ESPECIAL DE LENGUAJE ARIKI MAU</t>
  </si>
  <si>
    <t>CENTRO DE DIAGNOSTICO Y TRATAMIENTO COMUNICAME</t>
  </si>
  <si>
    <t>ESC. ESP. DE LENGUAJE Y JARDIN INFANTIL PEUMAYEN</t>
  </si>
  <si>
    <t>ESCUELA ESPECIAL DE LENGUAJE ANGELITOS</t>
  </si>
  <si>
    <t>ESCUELA ESPECIAL DE LENGUAJE HAKUNA MATATA</t>
  </si>
  <si>
    <t>ESCUELA ESPECIAL DE LENGUAJE CUMBRES DE LLAY LLAY</t>
  </si>
  <si>
    <t>ESCUELA ESPECIAL DE LENGUAJE NUEVA CALAFQUEN</t>
  </si>
  <si>
    <t>CENTRO EDUCACIONAL EL FARO</t>
  </si>
  <si>
    <t>COLEGIO GOTITAS DE LUZ</t>
  </si>
  <si>
    <t>AULA HOSPITALARIA COPIAPÓ</t>
  </si>
  <si>
    <t>LOS NAVEGANTES</t>
  </si>
  <si>
    <t>ESCUELA DE PARVULOS  SALA CUNA VIOLETA PARRA</t>
  </si>
  <si>
    <t>ESCUELA DE PARVULOS  SALA CUNA Y JARDÍN INFANTIL CRISOL</t>
  </si>
  <si>
    <t>S.C. J.I.ALBERTO LEVY</t>
  </si>
  <si>
    <t>TERESITA DOMÍNGUEZ</t>
  </si>
  <si>
    <t>VILLA SAN PEDRO</t>
  </si>
  <si>
    <t>CABALLITO DE MAR</t>
  </si>
  <si>
    <t>PAN DE AZUCAR</t>
  </si>
  <si>
    <t>JARDÍN INFANTIL BURBUJITAS DE AMOR</t>
  </si>
  <si>
    <t>ESCUELA DE PARVULOS  JARDÍN INFANTIL SANTA BEATRIZ</t>
  </si>
  <si>
    <t>ESCUELA DE PARVULOS  JARDÍN INFANTIL DEL RODEO</t>
  </si>
  <si>
    <t>VALLE HERMOSO</t>
  </si>
  <si>
    <t>JARDIN INFANTIL Y SALA CUNA CARITAS RISUEÑAS</t>
  </si>
  <si>
    <t>JARDIN INFANTIL Y SALA CUNA CAPERUCITA</t>
  </si>
  <si>
    <t>CENTRO DE EDUCACION INTEGRADA DE ADULTOS CASA CHAMINADE</t>
  </si>
  <si>
    <t>JARDIN INFANTIL Y SALA CUNA AMAUTTA DE INTEGRA</t>
  </si>
  <si>
    <t>LOS CISNES</t>
  </si>
  <si>
    <t>SALA CUNA AMUYUNI</t>
  </si>
  <si>
    <t>J.I Y S.C PEQUEÑOS ABRACITOS</t>
  </si>
  <si>
    <t>FUTURA ESPERANZA</t>
  </si>
  <si>
    <t>ESC. ESP. Nº2411 TESORITOS</t>
  </si>
  <si>
    <t>COL HOSP. CONSTRUYENDO SUEÑOS, CLINICA DAVILA</t>
  </si>
  <si>
    <t>COLEGIO LOS PENSAMIENTOS DE SAN BERNARDO</t>
  </si>
  <si>
    <t>ESCUELA  ESPECIAL CASA  NIDO</t>
  </si>
  <si>
    <t>ESC. ESPECIAL Nº 2413 LEYENDA DE NIÑOS</t>
  </si>
  <si>
    <t>COLEGIO THE SOUTHLAND</t>
  </si>
  <si>
    <t>ESC. BASICA Nº230 EL SEMBRADOR CASAS VIEJAS</t>
  </si>
  <si>
    <t>ESC ESP PARV ELEFANTE MELODIA, LA GRANJA</t>
  </si>
  <si>
    <t>ESCUELA ESPECIAL GOTITA BLUE</t>
  </si>
  <si>
    <t>ESCUELA BASICA N°2416 TREWHELA´S SCHOOL</t>
  </si>
  <si>
    <t>ESCUELA ESPECIAL BAMBINI INSIEME</t>
  </si>
  <si>
    <t>ESCUELA BASICA  PETRA  COLLEGE</t>
  </si>
  <si>
    <t>ESCUELA  ESPECIAL  TAGORE</t>
  </si>
  <si>
    <t>ESCUELA ESPECIAL DE LENGUAJE NUEVO SOL</t>
  </si>
  <si>
    <t>ESCUELA PREMILITAR  GENERAL BERNARDO OHIGGINS RIQUELME</t>
  </si>
  <si>
    <t>KETRAWUE (TIERRA FERTIL)</t>
  </si>
  <si>
    <t>ESCUELA DE PARVULOS JARDÍN INFANTIL JORGE INOSTROZA</t>
  </si>
  <si>
    <t>ESCUELA DE PARVULOS SALA CUNA Y JARDÍN INFANTIL KIDS SUN</t>
  </si>
  <si>
    <t>RENACER DE VILLA CAPPONI</t>
  </si>
  <si>
    <t>SEMILLAS DEL MAÑANA</t>
  </si>
  <si>
    <t>ESCUELA DE PARVULOS SALA CUNA TAI TAI</t>
  </si>
  <si>
    <t>ESCUELA ESPECIAL Y DE PÁRVULOS HORMIGUITA 2</t>
  </si>
  <si>
    <t>JARDIN INFANTIL Y SALA CUNA CAL Y SOL DE INTEGRA</t>
  </si>
  <si>
    <t>JARDIN INFANTIL Y SALA CUNA ABEJITAS CREADORAS DE INTEGRA</t>
  </si>
  <si>
    <t>JARDIN INFANTIL Y SALA CUNA VIOLETA PARRA</t>
  </si>
  <si>
    <t>PIOLIN</t>
  </si>
  <si>
    <t>ESCUELA DE PARVULOS Nº2492 JARDÍN INFANTIL ÁNGEL DE LA GUARDA</t>
  </si>
  <si>
    <t>ESCUELA DE PARVULOS SALA CUNA SEMILLITA DE ESPERANZA</t>
  </si>
  <si>
    <t>AUQUI</t>
  </si>
  <si>
    <t>TEVITO</t>
  </si>
  <si>
    <t>SALA CUNA Y JARDIN INFANTIL DE INTEGRA SEMILLITAS</t>
  </si>
  <si>
    <t>SALA CUNA Y JARDIN INFANTIL DE INTEGRA MANITOS DE COLORES</t>
  </si>
  <si>
    <t>SALA CUNA Y JARDIN INFANTIL DE INTEGRA  RINCONCITO</t>
  </si>
  <si>
    <t>SALA CUNA Y JARDIN INFANTIL DE INTEGRA ALBERTO HURTADO</t>
  </si>
  <si>
    <t>SALA CUNA Y JARDIN INFANTIL DE INTEGRA  MATILDE SALAMANCA</t>
  </si>
  <si>
    <t>RINCONCITO DE LUZ</t>
  </si>
  <si>
    <t>AYLLU</t>
  </si>
  <si>
    <t>JARDIN INFANTIL Y SALA CUNA NEWEN</t>
  </si>
  <si>
    <t>J.I Y S.C SIETE COLORES</t>
  </si>
  <si>
    <t>EL OSITO</t>
  </si>
  <si>
    <t>CENTRO VITAMINA COSTANERA CENTER</t>
  </si>
  <si>
    <t>CENTRO VITAMINA PLAZA EGAÑA</t>
  </si>
  <si>
    <t>CENTRO VITAMINA PLAZA SAN BERNARDO</t>
  </si>
  <si>
    <t>CENTRO VITAMINA BARRIO REPÚBLICA</t>
  </si>
  <si>
    <t>CENTRO VITAMINA SAN FRANCISCO</t>
  </si>
  <si>
    <t>CENTRO VITAMINA ESTACIÓN CENTRAL</t>
  </si>
  <si>
    <t>JARDIN INFANTIL Y SALA CUNA SEMBRANDO SUEÑOS</t>
  </si>
  <si>
    <t>SALA CUNA Y JARDIN INFANTIL DE INTEGRA ELUNEY</t>
  </si>
  <si>
    <t>BURBUJITAS</t>
  </si>
  <si>
    <t>MI PEQUEÑO OLIVITO</t>
  </si>
  <si>
    <t>ESCUELA ESPECIAL DE LENGUAJE TORTUGUITA</t>
  </si>
  <si>
    <t>SALA CUNA Y JARDIN INFANTIL DE INTEGRA HUERTO ENCANTADO</t>
  </si>
  <si>
    <t>UMUNTU</t>
  </si>
  <si>
    <t>RABITO</t>
  </si>
  <si>
    <t>LA VEGA</t>
  </si>
  <si>
    <t>COLIBRÍ</t>
  </si>
  <si>
    <t>SALA CUNA Y JARDÍN INFANTIL ALTOS DE PEHUEN</t>
  </si>
  <si>
    <t>JARDÍN INFANTIL  NIÑOS DEL BOSQUE</t>
  </si>
  <si>
    <t>VILLA CAP</t>
  </si>
  <si>
    <t>JARDIN INFANTIL QUILLAY</t>
  </si>
  <si>
    <t>MELODIAS DE COLORES</t>
  </si>
  <si>
    <t>JARDIN INFANTIL Y SALA CUNA VALLE DE CANTORES DE INTEGRA</t>
  </si>
  <si>
    <t>JARDIN INFANTIL Y SALA CUNA DE INTEGRA RAIMILLA</t>
  </si>
  <si>
    <t>JARDIN INFANTIL Y SALA CUNA FRESIA DE INTEGRA</t>
  </si>
  <si>
    <t>JARDIN INFANTIL Y SALA CUNA ABEJITA</t>
  </si>
  <si>
    <t>AUKANTUN</t>
  </si>
  <si>
    <t>JARDÍN INFANTIL Y SALA CUNA ALTAMIRANO DE INTEGRA</t>
  </si>
  <si>
    <t>JARDIN INFANTIL Y SALA CUNA LAS MAQUINITAS</t>
  </si>
  <si>
    <t>COLEGIO EL AVE MARIA</t>
  </si>
  <si>
    <t>ESCUELA DE PARVULOS JARDÍN INFANTIL LOS AMERICANOS</t>
  </si>
  <si>
    <t>ESCUELA ESPECIAL DE LENGUAJE AMANCAY</t>
  </si>
  <si>
    <t>ESCUELA ESPECIAL DE LENGUAJE SANTA TERESA</t>
  </si>
  <si>
    <t>ESCUELA ECOLOGICA PEJERREYES</t>
  </si>
  <si>
    <t>ESCUELA HOSPITALARIA CLÍNICA RED SALUD SANTIAGO</t>
  </si>
  <si>
    <t>SALA CUNA Y JARDÍN INFANTIL EL CASTILLO</t>
  </si>
  <si>
    <t>SALA CUNA Y JARDÍN INFANTIL NICANOR PARRA</t>
  </si>
  <si>
    <t>JI Y SC SEMILLAS DE PUNUCAPA</t>
  </si>
  <si>
    <t>LOS ALMENDRITOS</t>
  </si>
  <si>
    <t>BETTY</t>
  </si>
  <si>
    <t>JARDÍN INFANTIL PUPA PLACE</t>
  </si>
  <si>
    <t>SALA CUNA Y JARDÍN INFANTIL LAS TORRES</t>
  </si>
  <si>
    <t>SALA CUNA Y JARDÍN INFANTIL DE INTEGRA AWKANTÚN</t>
  </si>
  <si>
    <t>SALA CUNA Y  JARDIN INFANTIL MUNAY</t>
  </si>
  <si>
    <t>JARDIN INFANTIL LOS ALERCES</t>
  </si>
  <si>
    <t>S.C.TESORITO EN MOVIMIENTO</t>
  </si>
  <si>
    <t>TIERRA DE NIÑOS</t>
  </si>
  <si>
    <t>SALA CUNA Y  JARDÍN INFANTIL RENACIENDO SUEÑOS</t>
  </si>
  <si>
    <t>ESCUELA DE PÁRVULOS SALA CUNA Y  JARDÍN INFANTIL SUEÑOS DE COLORES</t>
  </si>
  <si>
    <t>SALA CUNA Y JARDÍN INFANTIL ANTÚ AYEN</t>
  </si>
  <si>
    <t>JARDÍN INFANTIL BAMBOO</t>
  </si>
  <si>
    <t>CUNCUNITA</t>
  </si>
  <si>
    <t>HIJOS DE LA TIERRA</t>
  </si>
  <si>
    <t>HEROES DEL SOL</t>
  </si>
  <si>
    <t>SALA CUNA Y  JARDÍN INFANTIL MI RAYITO DE ALEGRIA</t>
  </si>
  <si>
    <t>SALA CUNA Y JARDÍN INFANTIL MANITOS RAIZ DE LIBERTAD</t>
  </si>
  <si>
    <t>BAMBY</t>
  </si>
  <si>
    <t>CUMBRES PATAGONICAS</t>
  </si>
  <si>
    <t>LAGUNA AZUL</t>
  </si>
  <si>
    <t>LOS RUILES DE CHANCO</t>
  </si>
  <si>
    <t>VISTA HERMOSA</t>
  </si>
  <si>
    <t>SAN LUIS</t>
  </si>
  <si>
    <t>PASITOS DE TERNURA</t>
  </si>
  <si>
    <t>JARDIN INFANTIL Y SALA CUNA BURBUJITAS</t>
  </si>
  <si>
    <t>CAMINITO AUSTRAL</t>
  </si>
  <si>
    <t>LOS CHILCOS</t>
  </si>
  <si>
    <t>COLEGIO CAPIANNI</t>
  </si>
  <si>
    <t>JARDÍN INFANTIL MONTESSORI NIDO DEL SIETECOLORES</t>
  </si>
  <si>
    <t>SALA CUNA Y JARDÍN INFANTIL NIETOS DE BELLO</t>
  </si>
  <si>
    <t>PIECECITOS DE NIÑO</t>
  </si>
  <si>
    <t>LOS PETALITOS</t>
  </si>
  <si>
    <t>JARDÍN INFANTIL CARITA DE LUNA</t>
  </si>
  <si>
    <t>PUESTA DE SOL</t>
  </si>
  <si>
    <t>CARITA DE LUNA</t>
  </si>
  <si>
    <t>CUENTOS MAGICOS</t>
  </si>
  <si>
    <t>ACUARELA</t>
  </si>
  <si>
    <t>JARDIN INFANTIL Y SALA CUNA RENACER</t>
  </si>
  <si>
    <t>JARDIN INFANTIL Y SALA CUNA HORMIGUITA DE ACONCAGUA</t>
  </si>
  <si>
    <t>JARDÍN INFANTIL BANANITAS</t>
  </si>
  <si>
    <t>JARDÍN INFANTIL OESTE</t>
  </si>
  <si>
    <t>JARDÍN INFANTIL CONEJITO BLANCO</t>
  </si>
  <si>
    <t>JARDÍN INFANTIL  ANDALUE</t>
  </si>
  <si>
    <t>SUEÑOS DEL HUMEDAL</t>
  </si>
  <si>
    <t>LOS CACHORRITOS</t>
  </si>
  <si>
    <t>TREMÜN</t>
  </si>
  <si>
    <t>ATRAPASUEÑOS</t>
  </si>
  <si>
    <t>ARCOÍRIS</t>
  </si>
  <si>
    <t>MÁGICA ESTACIÓN</t>
  </si>
  <si>
    <t>RINCONCITO MILENARIO</t>
  </si>
  <si>
    <t>BROTECITOS DE LUZ</t>
  </si>
  <si>
    <t>PRINCIPITO</t>
  </si>
  <si>
    <t>LAS DULZURAS DE PULGARCITO</t>
  </si>
  <si>
    <t>AYELEN</t>
  </si>
  <si>
    <t>LOS TIERNECITOS</t>
  </si>
  <si>
    <t>JARDÍN INFANTIL EL RINCÓN DE LOS SUEÑOS</t>
  </si>
  <si>
    <t>ESCUELA BÁSICA Nº 211 INCLUSIVA SANTA MARIA</t>
  </si>
  <si>
    <t>CARDENAL RAUL SILVA HENRIQUEZ</t>
  </si>
  <si>
    <t>PEQUEÑOS HISTORIADORES</t>
  </si>
  <si>
    <t>MILLANTÚ</t>
  </si>
  <si>
    <t>MIS PRIMERAS HUELLAS</t>
  </si>
  <si>
    <t>JARDIN INFANTIL PABLO NERUDA</t>
  </si>
  <si>
    <t>JARDÍN INFANTIL RICITOS DE ORO</t>
  </si>
  <si>
    <t>SALA CUNA Y JARDIN INFANTIL DE INTEGRA LAS TACITAS</t>
  </si>
  <si>
    <t>JARDIN INFANTIL Y SALA CUNA MI PEQUEÑA LOCOMOTORA DE INTEGRA</t>
  </si>
  <si>
    <t>SALA CUNA Y JARDÍN INFANTIL PEUMAYEN</t>
  </si>
  <si>
    <t>SALA CUNA Y JARDIN INFANTIL DE INTEGRA QUILLAY</t>
  </si>
  <si>
    <t>JARDIN INFANTIL Y SALA CUNA NICANOR PARRA</t>
  </si>
  <si>
    <t>S.C. HUELLITAS</t>
  </si>
  <si>
    <t>MI PEQUEÑO MIRADOR</t>
  </si>
  <si>
    <t>PINGÜINITOS</t>
  </si>
  <si>
    <t>AMANECER DE FLORIDA</t>
  </si>
  <si>
    <t>GOTITAS DE TERNURA</t>
  </si>
  <si>
    <t>PASITOS AL VOLCÁN</t>
  </si>
  <si>
    <t>MAWENKO</t>
  </si>
  <si>
    <t>SONRISAS DE NIÑO</t>
  </si>
  <si>
    <t>FLOR DE AROMO</t>
  </si>
  <si>
    <t>JARDIN INFANTIL Y SALA CUNA SUNNYSIDE</t>
  </si>
  <si>
    <t>LOBITO MARINO</t>
  </si>
  <si>
    <t>ARTURO PRAT</t>
  </si>
  <si>
    <t>ARENITA</t>
  </si>
  <si>
    <t>FLORCITAS DEL DESIERTO</t>
  </si>
  <si>
    <t>VERDE ESPERANZA</t>
  </si>
  <si>
    <t>RAYITO DE LUZ</t>
  </si>
  <si>
    <t>PEQUEÑO MORRO</t>
  </si>
  <si>
    <t>ALTOS DEL MAR</t>
  </si>
  <si>
    <t>LOS VERDECITOS CECI</t>
  </si>
  <si>
    <t>MUNDO DE SUEÑOS</t>
  </si>
  <si>
    <t>QURI MAYIRI</t>
  </si>
  <si>
    <t>BRUMITA</t>
  </si>
  <si>
    <t>CARITA DE SOL</t>
  </si>
  <si>
    <t>PURUM NAIRA</t>
  </si>
  <si>
    <t>CAMINO AL SOL</t>
  </si>
  <si>
    <t>SANTA CATALINA</t>
  </si>
  <si>
    <t>OASIS DEL SABER</t>
  </si>
  <si>
    <t>INTINA WAWAPA</t>
  </si>
  <si>
    <t>JARDIN LOS NARANJOS</t>
  </si>
  <si>
    <t>TORTUGUITAS</t>
  </si>
  <si>
    <t>ARUMANTI</t>
  </si>
  <si>
    <t>LUCERITO DORADO</t>
  </si>
  <si>
    <t>AVENTURAS DE APRENDER</t>
  </si>
  <si>
    <t>ARCOIRIS DEL DESIERTO</t>
  </si>
  <si>
    <t>MAGIA DE APRENDER</t>
  </si>
  <si>
    <t>ROCIO DE AMOR</t>
  </si>
  <si>
    <t>NUEVO SOL</t>
  </si>
  <si>
    <t>UMA COLLA</t>
  </si>
  <si>
    <t>INTI PHAXSI</t>
  </si>
  <si>
    <t>PEQUEÑOS POZITOS</t>
  </si>
  <si>
    <t>CARANGUITOS</t>
  </si>
  <si>
    <t>VIZCACHITAS</t>
  </si>
  <si>
    <t>LOS TUMBITOS</t>
  </si>
  <si>
    <t>SEMILLITA DE CAMIÑA</t>
  </si>
  <si>
    <t>VOLCANCITO</t>
  </si>
  <si>
    <t>INTI JALSU</t>
  </si>
  <si>
    <t>KANTATI</t>
  </si>
  <si>
    <t>QHARURU QHANAWA</t>
  </si>
  <si>
    <t>LORENCITO</t>
  </si>
  <si>
    <t>ESTRELLITA DE MAR</t>
  </si>
  <si>
    <t>ESTRELLITA DEL DESIERTO DE HUA</t>
  </si>
  <si>
    <t>LOS PIQUEÑITOS</t>
  </si>
  <si>
    <t>SIRENITA</t>
  </si>
  <si>
    <t>SEMILLITAS DE VIDA</t>
  </si>
  <si>
    <t>FUNDACION MINERA ESCONDIDA</t>
  </si>
  <si>
    <t>TORTUGUINA</t>
  </si>
  <si>
    <t>MI BANDERITA CHILENA</t>
  </si>
  <si>
    <t>LAS GAVIOTAS</t>
  </si>
  <si>
    <t>LOS PATRONCITOS</t>
  </si>
  <si>
    <t>RIQUEZA ESCONDIDA</t>
  </si>
  <si>
    <t>RINCONCITO FELIZ</t>
  </si>
  <si>
    <t>PEDACITO DE SOL</t>
  </si>
  <si>
    <t>EL ORO</t>
  </si>
  <si>
    <t>TAQUINKI</t>
  </si>
  <si>
    <t>MI AMANECER FELIZ</t>
  </si>
  <si>
    <t>ARBOLIA</t>
  </si>
  <si>
    <t>PORTAL DE BELEN</t>
  </si>
  <si>
    <t>PANKARITA</t>
  </si>
  <si>
    <t>SUEÑO DE COLORES</t>
  </si>
  <si>
    <t>PENA BLANQUITA</t>
  </si>
  <si>
    <t>KILLARI</t>
  </si>
  <si>
    <t>PERLITAS DEL DESIERTO</t>
  </si>
  <si>
    <t>TRENCITO DE LULU</t>
  </si>
  <si>
    <t>PEDACITO DE CIELO</t>
  </si>
  <si>
    <t>LAS RANITAS</t>
  </si>
  <si>
    <t>LOS PECESITOS</t>
  </si>
  <si>
    <t>TAMARUGO</t>
  </si>
  <si>
    <t>CRECIENDO JUNTOS</t>
  </si>
  <si>
    <t>INTI-LLACTA</t>
  </si>
  <si>
    <t>MI PEQUEÑO OASIS</t>
  </si>
  <si>
    <t>LICKAN PANHI</t>
  </si>
  <si>
    <t>SOL Y COBRE</t>
  </si>
  <si>
    <t>CARACOL MANTA</t>
  </si>
  <si>
    <t>NIDITO DE ANGELES</t>
  </si>
  <si>
    <t>YACKUS PAUNA</t>
  </si>
  <si>
    <t>NIDO DE PURI</t>
  </si>
  <si>
    <t>JARDIN INFANTIL Y SALA CUNA LOS CONEJITOS BLANCOS</t>
  </si>
  <si>
    <t>CHAÑARCITO</t>
  </si>
  <si>
    <t>LICKAN ANTAI</t>
  </si>
  <si>
    <t>SOL DEL NORTE</t>
  </si>
  <si>
    <t>NUBECITA DE JAUNA</t>
  </si>
  <si>
    <t>ARDILLITA</t>
  </si>
  <si>
    <t>ESTRELLITA DEL PACIFICO</t>
  </si>
  <si>
    <t>CAMARONCITO</t>
  </si>
  <si>
    <t>APRENDIENDO JUNTOS - RADIAL</t>
  </si>
  <si>
    <t>LOS CERRITOS</t>
  </si>
  <si>
    <t>INTI-MARKA</t>
  </si>
  <si>
    <t>AÑAÑUCAS</t>
  </si>
  <si>
    <t>MANITOS TRAVIESAS</t>
  </si>
  <si>
    <t>LA ARAUCANA</t>
  </si>
  <si>
    <t>OLITAS DE MAR LABORAL</t>
  </si>
  <si>
    <t>PATRONCITO DEL VALLE</t>
  </si>
  <si>
    <t>LA CASITA DE GABRIELA</t>
  </si>
  <si>
    <t>TORTUGUITA</t>
  </si>
  <si>
    <t>BLANCA NIEVES</t>
  </si>
  <si>
    <t>VICTORIA DEL INCA</t>
  </si>
  <si>
    <t>INCAHUARA</t>
  </si>
  <si>
    <t>PELUSITA</t>
  </si>
  <si>
    <t>VERITO CORTES ALCAYAGA</t>
  </si>
  <si>
    <t>TRENCITO</t>
  </si>
  <si>
    <t>LAS PALOMITAS</t>
  </si>
  <si>
    <t>LAS MOTITAS DEL DESIERTO</t>
  </si>
  <si>
    <t>ISIDORA AGUIRRE</t>
  </si>
  <si>
    <t>EL NEVADITO</t>
  </si>
  <si>
    <t>SENDERO DE ESPERANZA</t>
  </si>
  <si>
    <t>SEMILLITAS DE AMOR</t>
  </si>
  <si>
    <t>FRUTITOS DEL VALLE</t>
  </si>
  <si>
    <t>PERALITO</t>
  </si>
  <si>
    <t>CORRALITO</t>
  </si>
  <si>
    <t>LOS DELFINCITOS</t>
  </si>
  <si>
    <t>ESTRELLITAS DE MAR</t>
  </si>
  <si>
    <t>COLORIN COLORADO</t>
  </si>
  <si>
    <t>VILLA ALEGRIA</t>
  </si>
  <si>
    <t>COLONIAL</t>
  </si>
  <si>
    <t>MANITAS PEQUEÑAS</t>
  </si>
  <si>
    <t>LOS PAPAYITOS</t>
  </si>
  <si>
    <t>JARDÍN INFANTIL Y SALA CUNA LOS PASTORCITOS</t>
  </si>
  <si>
    <t>LOS PELUSITAS DEL BRILLADOR</t>
  </si>
  <si>
    <t>DIENTES DE LECHE</t>
  </si>
  <si>
    <t>LAS TORTUGUITAS</t>
  </si>
  <si>
    <t>CATITA DE ORO</t>
  </si>
  <si>
    <t>CHIQUITIN</t>
  </si>
  <si>
    <t>CHISPITA DE ORO</t>
  </si>
  <si>
    <t>CAPULLITO DE LOS LLANOS</t>
  </si>
  <si>
    <t>LOS PEQUEÑOS CARRERITAS</t>
  </si>
  <si>
    <t>ESTRELLITA DEL ORIENTE</t>
  </si>
  <si>
    <t>EL TRENCITO</t>
  </si>
  <si>
    <t>LAS AÑAÑUCAS</t>
  </si>
  <si>
    <t>TRANSMITIENDO CULTURA Y AMOR</t>
  </si>
  <si>
    <t>NUESTRO PEQUEÑO MUNDO</t>
  </si>
  <si>
    <t>LOS PAYASITOS</t>
  </si>
  <si>
    <t>JARDIN INFANTIL Y SALA CUNA EL ARRAYAN</t>
  </si>
  <si>
    <t>SUYAI</t>
  </si>
  <si>
    <t>RAYITO DE LUZ Y ESPERANZA</t>
  </si>
  <si>
    <t>PUCARA</t>
  </si>
  <si>
    <t>JARDÍN INFANTIL Y SALA CUNA PEQUEÑITOS DEL VALLE</t>
  </si>
  <si>
    <t>CASTILLO DE MILAGROS</t>
  </si>
  <si>
    <t>ARCOIRIS DE SUEÑOS</t>
  </si>
  <si>
    <t>ARBOLIRIS</t>
  </si>
  <si>
    <t>EL HINOJITOS</t>
  </si>
  <si>
    <t>JARDÍN INFANTIL Y SALA CUNA PUJLLAY</t>
  </si>
  <si>
    <t>VALLE DE ENCUENTRO LA PAMPA</t>
  </si>
  <si>
    <t>JARDÍN INFANTIL Y SALA CUNA MAX SCHMIDT</t>
  </si>
  <si>
    <t>LA ACADEMIA</t>
  </si>
  <si>
    <t>RUISEÑORES DE LOS POROTITOS</t>
  </si>
  <si>
    <t>JARDÍN INFANTIL Y SALA CUNA LOS GIRASOLES</t>
  </si>
  <si>
    <t>PIN-PON</t>
  </si>
  <si>
    <t>JARDIN INFANTIL Y SALA CUNA PILLÍN</t>
  </si>
  <si>
    <t>AÑOS FELICES</t>
  </si>
  <si>
    <t>SAN ALBERTO HURTADO</t>
  </si>
  <si>
    <t>PEQUEÑO PIRATA</t>
  </si>
  <si>
    <t>MUNDO COMPARTIDO</t>
  </si>
  <si>
    <t>CASTILLITO DE ARENA</t>
  </si>
  <si>
    <t>JARDIN INFANTIL Y SALA CUNA RISITAS</t>
  </si>
  <si>
    <t>MUNDO DE PAZ</t>
  </si>
  <si>
    <t>RINCON FELIZ</t>
  </si>
  <si>
    <t>LAS ALMEJITAS DONDE ESTUDIAR E</t>
  </si>
  <si>
    <t>BELLAMAR</t>
  </si>
  <si>
    <t>JARDIN INFANTIL Y SALA CUNA LOS CARIÑOSITOS</t>
  </si>
  <si>
    <t>JARDIN INFANTIL CATITA DE ORO</t>
  </si>
  <si>
    <t>JARDIN INFANTIL Y SALA CUNA CAROLINA WIFF</t>
  </si>
  <si>
    <t>SEMILLAS DEL PORTAL</t>
  </si>
  <si>
    <t>TESEROS DEL BOSQUE</t>
  </si>
  <si>
    <t>CHISPITAS DE AMOR</t>
  </si>
  <si>
    <t>RAYITOS DE ORO</t>
  </si>
  <si>
    <t>UN MUNDO DE AMOR</t>
  </si>
  <si>
    <t>PUNTA DE CHOROS</t>
  </si>
  <si>
    <t>DULZURA</t>
  </si>
  <si>
    <t>DAME LA MANO</t>
  </si>
  <si>
    <t>MANITAS</t>
  </si>
  <si>
    <t>VALLE DEL ENCANTO</t>
  </si>
  <si>
    <t>JERONIMO GODOY VILLANUEVA</t>
  </si>
  <si>
    <t>LA ORTIGA</t>
  </si>
  <si>
    <t>CASH - ALCOHUAZ</t>
  </si>
  <si>
    <t>SALA CUNA Y JARDIN INFANTIL LAS CUNCUNITAS</t>
  </si>
  <si>
    <t>SONRISITAS DEL VALLE</t>
  </si>
  <si>
    <t>LOS CARACOLITOS</t>
  </si>
  <si>
    <t>SALA CUNA Y JARDIN INFANTIL CAMPANITAS DE COBRE</t>
  </si>
  <si>
    <t>LUZ DEL VALLE</t>
  </si>
  <si>
    <t>LOS PEQUEÑOS CHAMANTEROS</t>
  </si>
  <si>
    <t>SONRISITAS DE NIÑOS / AS</t>
  </si>
  <si>
    <t>MISHKY PUÑUY</t>
  </si>
  <si>
    <t>JARDIN INFANTIL GIRASOLES DE ELQUI</t>
  </si>
  <si>
    <t>ABEJITAS DORADAS</t>
  </si>
  <si>
    <t>JARDIN INFANTIL ESPEJITOS DE SOL</t>
  </si>
  <si>
    <t>CASH GUALLIGUAICA</t>
  </si>
  <si>
    <t>CECI PORTAL DE PUCARA</t>
  </si>
  <si>
    <t>TOM Y JERRY</t>
  </si>
  <si>
    <t>MI PEQUEÑO TESORO</t>
  </si>
  <si>
    <t>MI PRIMER HORIZONTE</t>
  </si>
  <si>
    <t>MI MUNDO PEQUEÑO</t>
  </si>
  <si>
    <t>PRINCIPITO FELIZ</t>
  </si>
  <si>
    <t>P. APRENDIENDO JUNTOS/RADIAL</t>
  </si>
  <si>
    <t>SEMILLITAS DEL CHOAPA</t>
  </si>
  <si>
    <t>HORMIGUITAS</t>
  </si>
  <si>
    <t>SEMILLITAS DEL SABER</t>
  </si>
  <si>
    <t>LIMAHUIDA</t>
  </si>
  <si>
    <t>LAS HORMIGUITAS</t>
  </si>
  <si>
    <t>PEQUEÑOS TESOROS CONSTRUYEN FU</t>
  </si>
  <si>
    <t>JARDIN INFANTIL  LOS PECECITOS</t>
  </si>
  <si>
    <t>VALLE FELIZ</t>
  </si>
  <si>
    <t>LOS CONEJITOS</t>
  </si>
  <si>
    <t>S.CUNA FEDERICO LOHSE</t>
  </si>
  <si>
    <t>FELIPE Y CAROLA</t>
  </si>
  <si>
    <t>ANGELITOS DE AMOR</t>
  </si>
  <si>
    <t>NIDITO DE ANGEL</t>
  </si>
  <si>
    <t>MIRAMAR</t>
  </si>
  <si>
    <t>JARDIN INFANTIL MI PEQUEÑO MASTODONTE</t>
  </si>
  <si>
    <t>JARDÍN INFANTIL BLANCA NIEVES</t>
  </si>
  <si>
    <t>EL ARBOL DEL CONOCIMIENTO</t>
  </si>
  <si>
    <t>EL LOBITO</t>
  </si>
  <si>
    <t>LOS SIETE ENANITOS</t>
  </si>
  <si>
    <t>LAS ABEJITAS</t>
  </si>
  <si>
    <t>EL POLLITO</t>
  </si>
  <si>
    <t>ORILLITAS DE RIO</t>
  </si>
  <si>
    <t>HUELLITAS DE ESPERANZA</t>
  </si>
  <si>
    <t>LOS LORITOS</t>
  </si>
  <si>
    <t>ARTE DE SOÑAR</t>
  </si>
  <si>
    <t>JARDIN INFANTIL Y SALA CUNA PIN PIN SERAFIN</t>
  </si>
  <si>
    <t>JARDÍN INFANTIL CAMPANITA DE PETER PAN</t>
  </si>
  <si>
    <t>SALA CUNA Y JARDIN INFANTIL SOLCITO DEL VALLE</t>
  </si>
  <si>
    <t>EL TREN DE LOS NIÑOS</t>
  </si>
  <si>
    <t>SEMILLITA</t>
  </si>
  <si>
    <t>LAS GUINDITAS</t>
  </si>
  <si>
    <t>SELIM DABED GOLOTT</t>
  </si>
  <si>
    <t>LOS CAMPESINITOS</t>
  </si>
  <si>
    <t>NUBECITA</t>
  </si>
  <si>
    <t>PEPITAS DE ORO</t>
  </si>
  <si>
    <t>LOS ACACIOS</t>
  </si>
  <si>
    <t>SALA CUNA Y JARDIN INFANTIL SUEÑITOS DEL MAÑANA</t>
  </si>
  <si>
    <t>ESTRELLITA</t>
  </si>
  <si>
    <t>SALA CUNA LOS SAUCES</t>
  </si>
  <si>
    <t>SEMILLITAS DEL FUTURO</t>
  </si>
  <si>
    <t>JARDIN INFANTIL TUS PRIMEROS PASOS</t>
  </si>
  <si>
    <t>JARDÍN INFANTIL ARCOIRIS</t>
  </si>
  <si>
    <t>JARDIN INFANTIL Y SALA CUNA LOS GRILLITOS</t>
  </si>
  <si>
    <t>JARDIN VTF VALLE DE IRQUI</t>
  </si>
  <si>
    <t>SAN JOSE OBRERO</t>
  </si>
  <si>
    <t>LOMAS DE TUQUI</t>
  </si>
  <si>
    <t>LOS PICAPIEDRAS</t>
  </si>
  <si>
    <t>LOS MOLINITOS</t>
  </si>
  <si>
    <t>ESTRELLITAS DEL FUTURO</t>
  </si>
  <si>
    <t>MIS PRIMEROS PASOS</t>
  </si>
  <si>
    <t>PELUSITAS</t>
  </si>
  <si>
    <t>MANZANITA</t>
  </si>
  <si>
    <t>JARDIN INFANTIL Y SALA CUNA COLOSITO</t>
  </si>
  <si>
    <t>CARACOLITOS</t>
  </si>
  <si>
    <t>MONTAÑITAS</t>
  </si>
  <si>
    <t>CALABACITAS</t>
  </si>
  <si>
    <t>CASH EL MAQUI</t>
  </si>
  <si>
    <t>LOS ZORZALITOS</t>
  </si>
  <si>
    <t>ABEJITAS TRAVIESAS</t>
  </si>
  <si>
    <t>CAPULLOS DE RAPEL</t>
  </si>
  <si>
    <t>SOL DE LAS PRADERAS</t>
  </si>
  <si>
    <t>CECI EL PALOMO</t>
  </si>
  <si>
    <t>CUNITA DE ORO</t>
  </si>
  <si>
    <t>LOS QUERUBINES</t>
  </si>
  <si>
    <t>LOS RATONCITOS</t>
  </si>
  <si>
    <t>CASH LAS CRUCES</t>
  </si>
  <si>
    <t>LAS BREVITAS</t>
  </si>
  <si>
    <t>JARDIN INFANTIL Y SALA CUNA ARDILLITA</t>
  </si>
  <si>
    <t>JARDIN INFANTIL Y SALA CUNA PULGARCITO</t>
  </si>
  <si>
    <t>JARDIN INFANTIL Y SALA CUNA GOLONDRINA</t>
  </si>
  <si>
    <t>JARDIN INFANTIL Y SALA CUNA PETI MAHATU</t>
  </si>
  <si>
    <t>LUNA</t>
  </si>
  <si>
    <t>RAMADITAS</t>
  </si>
  <si>
    <t>CONEJITO BLANCO</t>
  </si>
  <si>
    <t>SALA CUNA Y JARDIN INFANTIL COLMENITA</t>
  </si>
  <si>
    <t>PELAYINES</t>
  </si>
  <si>
    <t>CERRO ALEGRE</t>
  </si>
  <si>
    <t>MARIA DEL PUERTO CLARO</t>
  </si>
  <si>
    <t>BARNEY</t>
  </si>
  <si>
    <t>LA LAGUNA</t>
  </si>
  <si>
    <t>CECI TIO JORGE</t>
  </si>
  <si>
    <t>PEQUEÑOS HEROES</t>
  </si>
  <si>
    <t>EL VALLE DE ALBERTO</t>
  </si>
  <si>
    <t>CANTO DEL BOSQUE</t>
  </si>
  <si>
    <t>ABEJITA DE MIEL</t>
  </si>
  <si>
    <t>GAVIOTA BLANCA</t>
  </si>
  <si>
    <t>CONCONCITO</t>
  </si>
  <si>
    <t>PUENTE COLMO</t>
  </si>
  <si>
    <t>MAUQUITOS</t>
  </si>
  <si>
    <t>EL CARACOL</t>
  </si>
  <si>
    <t>JARDIN INFANTIL Y SALA CUNA SANDALITO</t>
  </si>
  <si>
    <t>RENACER</t>
  </si>
  <si>
    <t>MI MUNDO FELIZ</t>
  </si>
  <si>
    <t>PMI-AMANECER</t>
  </si>
  <si>
    <t>PMI-NUBE LUZ</t>
  </si>
  <si>
    <t>PMI-LOS PAJARITOS</t>
  </si>
  <si>
    <t>PMI-LAS ESTRELLITAS</t>
  </si>
  <si>
    <t>PMI-LAS ABEJITAS</t>
  </si>
  <si>
    <t>PMI-LOS NIÑOS DE PUCHUNCAVI</t>
  </si>
  <si>
    <t>VALLE DE NARAU</t>
  </si>
  <si>
    <t>PEQUEÑOS PIRATAS</t>
  </si>
  <si>
    <t>BURBUJITAS DE SUEÑOS</t>
  </si>
  <si>
    <t>MICHELLE BACHELLET JERIA</t>
  </si>
  <si>
    <t>BANDERITA</t>
  </si>
  <si>
    <t>JARDIN INFANTIL Y SALA CUNA LOS PINITOS</t>
  </si>
  <si>
    <t>JARDIN INFANTIL Y SALA CUNA ESTRELLITA DEL FUTURO</t>
  </si>
  <si>
    <t>MELODIA</t>
  </si>
  <si>
    <t>TIA COTY</t>
  </si>
  <si>
    <t>BROTES NUEVOS</t>
  </si>
  <si>
    <t>SEMILLITAS DE ESPERANZA</t>
  </si>
  <si>
    <t>MI DULCE VILLA</t>
  </si>
  <si>
    <t>TIA VIRGINIA</t>
  </si>
  <si>
    <t>LOS 7 ENANITOS</t>
  </si>
  <si>
    <t>PEQUEÑOS PASITOS</t>
  </si>
  <si>
    <t>TIA MICHELLE</t>
  </si>
  <si>
    <t>LOS PALTITOS</t>
  </si>
  <si>
    <t>SALA CUNA Y JARDIN INFANTIL TIA CECILIA</t>
  </si>
  <si>
    <t>LAS PALMAS CHILENAS</t>
  </si>
  <si>
    <t>JARDIN INFANTIL Y SALA CUNA LAS PALMERITAS DE FORESTAL</t>
  </si>
  <si>
    <t>LOS LEONCITOS</t>
  </si>
  <si>
    <t>PICAPIEDRA</t>
  </si>
  <si>
    <t>PITUFOS RE-CREATIVOS</t>
  </si>
  <si>
    <t>PMI-MANITOS A LA OBRA</t>
  </si>
  <si>
    <t>HARE NGA POKI</t>
  </si>
  <si>
    <t>LUCY MAHATU RIVA RIVA</t>
  </si>
  <si>
    <t>FOSFORITO</t>
  </si>
  <si>
    <t>PORTALITOS DE DANIELA</t>
  </si>
  <si>
    <t>LUZ DE LUNA</t>
  </si>
  <si>
    <t>SALA CUNA Y JARDIN INFANTIL MI MUNDO DE COLORES</t>
  </si>
  <si>
    <t>SALA CUNA Y JARDIN INFANTIL CUNCUNA RAYITO DE LUNA</t>
  </si>
  <si>
    <t>SALA CUNA Y JARDIN INFANTIL PASITOS ANDINOS</t>
  </si>
  <si>
    <t>RINCONCITO</t>
  </si>
  <si>
    <t>SALA CUNA Y JARDIN INFANTIL ESTRELLITA DEL VALLE</t>
  </si>
  <si>
    <t>SALA CUNA Y JARDIN INFANTIL LOS ANGELITOS</t>
  </si>
  <si>
    <t>SALA CUNA Y JARDIN INFANTIL LOS CARIÑOSITOS</t>
  </si>
  <si>
    <t>PMI-A LOS PIES DEL ARCO IRIS</t>
  </si>
  <si>
    <t>SANTA TERESA</t>
  </si>
  <si>
    <t>MANITOS DE COLORES</t>
  </si>
  <si>
    <t>MANITOS DE ANGEL</t>
  </si>
  <si>
    <t>JARDIN INFANTIL Y SALA CUNA VTF CUNCUNITA</t>
  </si>
  <si>
    <t>HUMBERTO BASULTO</t>
  </si>
  <si>
    <t>SONRISITAS</t>
  </si>
  <si>
    <t>CLAVELITO</t>
  </si>
  <si>
    <t>PEQUELANDIA</t>
  </si>
  <si>
    <t>JARDIN INFANTIL Y SALA CUNA RINCONCITO</t>
  </si>
  <si>
    <t>JARDIN INFANTIL Y SALA CUNA SANTA MARTA</t>
  </si>
  <si>
    <t>PMI-RINCON DEL TESORO</t>
  </si>
  <si>
    <t>PMI-CRECIENDO FELICES</t>
  </si>
  <si>
    <t>A LOS PIES DE LA CORDILLERA</t>
  </si>
  <si>
    <t>PMI-QUINTUPURRAY</t>
  </si>
  <si>
    <t>BARQUITO DE PAPEL</t>
  </si>
  <si>
    <t>LAMPARITA</t>
  </si>
  <si>
    <t>MUNDO DE PEQUES-CHINCOLCO</t>
  </si>
  <si>
    <t>PMI-RISITOS DE ORO</t>
  </si>
  <si>
    <t>PMI-ARBOLITO</t>
  </si>
  <si>
    <t>PMI-LAS PALMITAS</t>
  </si>
  <si>
    <t>JARDIN INFANTIL Y SALA CUNA LOS PEQUES DE CACHAGUA</t>
  </si>
  <si>
    <t>JARDIN OSITOS CARIÑOSITOS</t>
  </si>
  <si>
    <t>JARDIN INFANTIL Y SALA CUNA ESTRELLITA DE MAR</t>
  </si>
  <si>
    <t>LOS ARBOLITOS</t>
  </si>
  <si>
    <t>CECI MARIPOSITA</t>
  </si>
  <si>
    <t>MEDIA LUNA</t>
  </si>
  <si>
    <t>JARDIN INFANTIL Y SALA CUNA PRINCIPITO</t>
  </si>
  <si>
    <t>RUISEÑOR</t>
  </si>
  <si>
    <t>OSO PANDA</t>
  </si>
  <si>
    <t>PUTUPUR</t>
  </si>
  <si>
    <t>JARDIN INFANTIL Y SALA CUNA CUNCUNITA FELIZ</t>
  </si>
  <si>
    <t>JARDIN INFANTIL SUEÑOS DE LUNA Y SOL</t>
  </si>
  <si>
    <t>JARDIN INFANTIL Y SALA CUNA PEQUEÑO PARAISO</t>
  </si>
  <si>
    <t>JARDIN INFANTIL Y SALA CUNA PEQUEÑOS PINTORES</t>
  </si>
  <si>
    <t>JARDIN INFANTIL Y SALA CUNA SOL Y TIERRA</t>
  </si>
  <si>
    <t>PMI-NUEVA ESPERANZA</t>
  </si>
  <si>
    <t>ESPERANZA DE ALTOS DE SERRANO</t>
  </si>
  <si>
    <t>ALEGRE DESPERTAR</t>
  </si>
  <si>
    <t>LAS ACACIAS</t>
  </si>
  <si>
    <t>SANTA ROSA DEL HUERTO</t>
  </si>
  <si>
    <t>LOS AROMITOS</t>
  </si>
  <si>
    <t>JOSEFINA HUICI</t>
  </si>
  <si>
    <t>REPUBLICA PALESTINA</t>
  </si>
  <si>
    <t>VILLA OHIGGINS</t>
  </si>
  <si>
    <t>LOS PITUFOS</t>
  </si>
  <si>
    <t>LAS FLORCITAS</t>
  </si>
  <si>
    <t>JARDIN INFANTIL ILUSIÓN</t>
  </si>
  <si>
    <t>LOS RABUQUITOS</t>
  </si>
  <si>
    <t>JARDIN INFANTIL VIRGEN DE PETORQUITA</t>
  </si>
  <si>
    <t>LOS TRENCITOS DE OCOA</t>
  </si>
  <si>
    <t>LEONARDO DA VINCI</t>
  </si>
  <si>
    <t>LOS PALTINES</t>
  </si>
  <si>
    <t>MARIA ALONSO CHACON</t>
  </si>
  <si>
    <t>DOMINGO SANTA CRUZ WILSON</t>
  </si>
  <si>
    <t>LA PEÑA</t>
  </si>
  <si>
    <t>MELONCITO</t>
  </si>
  <si>
    <t>SANTA MARIA DE LA ESPERANZA</t>
  </si>
  <si>
    <t>PMI-SONREIR ES VIDA</t>
  </si>
  <si>
    <t>PMI-NUESTROS HIJOS</t>
  </si>
  <si>
    <t>PECECITOS DE COLORES</t>
  </si>
  <si>
    <t>POETA PABLO NERUDA</t>
  </si>
  <si>
    <t>LAS CARACOLAS</t>
  </si>
  <si>
    <t>PAÑUD</t>
  </si>
  <si>
    <t>NUBECITA DE ALGODON</t>
  </si>
  <si>
    <t>BELLO HORIZONTE</t>
  </si>
  <si>
    <t>DUENDECITO DE LO GALLARDO</t>
  </si>
  <si>
    <t>MI MUNDO DE COLORES</t>
  </si>
  <si>
    <t>CECI MAR DE COLORES</t>
  </si>
  <si>
    <t>LOS CLAVELES</t>
  </si>
  <si>
    <t>JARDIN INFANTIL Y SALA CUNA MIRASOL</t>
  </si>
  <si>
    <t>LOS PEPITOS</t>
  </si>
  <si>
    <t>SUEÑOS DE NIÑOS</t>
  </si>
  <si>
    <t>CARIÑOS DE MICHELLE</t>
  </si>
  <si>
    <t>VILLA CARTAGO</t>
  </si>
  <si>
    <t>JARDIN INFANTIL Y SALA CUNA VICENTE Y LAS LETRAS</t>
  </si>
  <si>
    <t>JARDIN INFANTIL Y SALA CUNA VILLA MARINA</t>
  </si>
  <si>
    <t>CECI LOS ISLEÑITOS</t>
  </si>
  <si>
    <t>JARDIN INFANTIL CARITAS DE ANGEL</t>
  </si>
  <si>
    <t>JARDIN INFANTIL LOS PRADOS</t>
  </si>
  <si>
    <t>JARDIN INFANTIL LOS MAITENES</t>
  </si>
  <si>
    <t>JARDIN INFANTIL MADRE TIERRA</t>
  </si>
  <si>
    <t>CECI SAN ENRIQUE</t>
  </si>
  <si>
    <t>CARITAS FELICES</t>
  </si>
  <si>
    <t>LAS CUNCUNITAS</t>
  </si>
  <si>
    <t>SALA CUNA Y JARDIN INFANTIL LOS PINGUINITOS</t>
  </si>
  <si>
    <t>EL RINCON DE LOS ANGELITOS</t>
  </si>
  <si>
    <t>JARDIN INFANTIL Y SALA CUNA ALMENDRITAS</t>
  </si>
  <si>
    <t>SALA CUNA Y JARDIN INFANTIL BURBUJITAS DE COLORES</t>
  </si>
  <si>
    <t>EL CASTILLO DE COLORES</t>
  </si>
  <si>
    <t>JARDIN INFANTIL Y SALA CUNA CONEJITOS SALTARINES</t>
  </si>
  <si>
    <t>JARDIN INFANTIL Y SALA CUNA CRECIENDO EN LAS ACACIAS</t>
  </si>
  <si>
    <t>J.COMUNICACIONAL 7-8</t>
  </si>
  <si>
    <t>PEPELIN</t>
  </si>
  <si>
    <t>PMI-NUESTRO SUEÑO</t>
  </si>
  <si>
    <t>JARDIN INFANTIL Y SALA CUNA VALLE HERMOSO</t>
  </si>
  <si>
    <t>TAÑI RUKA</t>
  </si>
  <si>
    <t>VILLA EL SOL</t>
  </si>
  <si>
    <t>LOS ANGELITOS DE SAN JOSE</t>
  </si>
  <si>
    <t>LA CASITA DEL SOL(COPIHUE)</t>
  </si>
  <si>
    <t>LOS MENESITOS</t>
  </si>
  <si>
    <t>MAZORQUITA</t>
  </si>
  <si>
    <t>JARDIN INFANTIL Y SALA CUNA LAS LUCIERNAGAS</t>
  </si>
  <si>
    <t>MIRASOL</t>
  </si>
  <si>
    <t>JARDIN INFANTIL Y SALA CUNA TIPITIN</t>
  </si>
  <si>
    <t>JARDIN INFANTIL Y SALA CUNA ENANITOS DEL BOSQUE</t>
  </si>
  <si>
    <t>PAKARIN</t>
  </si>
  <si>
    <t>HUIPU-PEIKIÑÑ</t>
  </si>
  <si>
    <t>MILLAHUE</t>
  </si>
  <si>
    <t>ANTU YAMPAI</t>
  </si>
  <si>
    <t>JARDIN INFANTIL Y SALA CUNA MUNDO DE ALEGRIA</t>
  </si>
  <si>
    <t>PMI-LOS MANANTIALES</t>
  </si>
  <si>
    <t>JARDIN INFANTIL PULGARCITA</t>
  </si>
  <si>
    <t>JARDIN INFANTIL CASTILLO DE ALEGRIA</t>
  </si>
  <si>
    <t>JARDIN INFANTIL CAMPANITAS DE JAHUEL</t>
  </si>
  <si>
    <t>PMI-CREZCAMOS SANAMENTE</t>
  </si>
  <si>
    <t>PICHICHE</t>
  </si>
  <si>
    <t>VALLE DE SOL</t>
  </si>
  <si>
    <t>LAS TORTOLITAS</t>
  </si>
  <si>
    <t>KUNGA</t>
  </si>
  <si>
    <t>MI DULCE MUNDO</t>
  </si>
  <si>
    <t>ARCOIRIS</t>
  </si>
  <si>
    <t>PEQUEÑOS OLIMPICOS</t>
  </si>
  <si>
    <t>JARDIN INFANTIL Y SALA CUNA ARBOLITOS DE SUEÑOS</t>
  </si>
  <si>
    <t>PMI-SOLCITO DE LAS ROZAS</t>
  </si>
  <si>
    <t>PMI-CARRUSEL MAGICO</t>
  </si>
  <si>
    <t>PMI-FLOR DE ABEJA</t>
  </si>
  <si>
    <t>BERNARDA MORIN</t>
  </si>
  <si>
    <t>JARDIN INFANTIL Y SALA CUNA SUEÑOS DE AMOR</t>
  </si>
  <si>
    <t>JARDIN INFANTIL Y SALA CUNA TIERRA Y LUZ</t>
  </si>
  <si>
    <t>JARDIN INFANTIL Y SALA CUNA MIS PEQUEÑOS HEROES</t>
  </si>
  <si>
    <t>JARDIN INFANTIL Y SALA CUNA MANITOS ALEGRES</t>
  </si>
  <si>
    <t>CECI BAJITOS DE SAN ALFONSO</t>
  </si>
  <si>
    <t>JARDIN INFANTIL Y SALA CUNA LAS ACACIAS</t>
  </si>
  <si>
    <t>JARDIN INFANTIL Y SALA CUNA NIDO DE CONDORES</t>
  </si>
  <si>
    <t>CECI GOTITAS DE AMOR</t>
  </si>
  <si>
    <t>CECI LAS CRUCES</t>
  </si>
  <si>
    <t>MARIANITA</t>
  </si>
  <si>
    <t>AMERICAN GARDEN</t>
  </si>
  <si>
    <t>NUBELU</t>
  </si>
  <si>
    <t>AGUALUNA</t>
  </si>
  <si>
    <t>ENTRESUEÑOS</t>
  </si>
  <si>
    <t>JARDIN INFANTIL Y SALA CUNA SEMBRANDO JUEGOS</t>
  </si>
  <si>
    <t>PEF. VILLA ALEMANA</t>
  </si>
  <si>
    <t>CECI PEQUEÑOS MOLINOS</t>
  </si>
  <si>
    <t>CECI AYEKANTUN</t>
  </si>
  <si>
    <t>LOS CANTARITOS</t>
  </si>
  <si>
    <t>LUCERO</t>
  </si>
  <si>
    <t>LOS TRAVIESOS</t>
  </si>
  <si>
    <t>CREADOR DE SUENO</t>
  </si>
  <si>
    <t>NUESTRA SENORA DE LOURDES</t>
  </si>
  <si>
    <t>SANTA GEMITA</t>
  </si>
  <si>
    <t>JARDIN INFANTIL DINTRANS</t>
  </si>
  <si>
    <t>BENJAMITA</t>
  </si>
  <si>
    <t>MAESTRAS PIAS VENERINI</t>
  </si>
  <si>
    <t>VENTANITA DE ILUSION</t>
  </si>
  <si>
    <t>SANTA TERESITA</t>
  </si>
  <si>
    <t>PADRE PIO</t>
  </si>
  <si>
    <t>PILAR RUISENOR</t>
  </si>
  <si>
    <t>RINCON DE LOS SUENOS</t>
  </si>
  <si>
    <t>CUMBRES</t>
  </si>
  <si>
    <t>SALA CUNA GALILEA</t>
  </si>
  <si>
    <t>JARDIN INFANTIL A DOMICILIO</t>
  </si>
  <si>
    <t>PASITOS</t>
  </si>
  <si>
    <t>SALA CUNA MANZANITA</t>
  </si>
  <si>
    <t>SALA CUNA Y JARDIN INFANTIL AYENHUE</t>
  </si>
  <si>
    <t>TIA NUVIA</t>
  </si>
  <si>
    <t>AURORA</t>
  </si>
  <si>
    <t>LOS CHAMANTITOS</t>
  </si>
  <si>
    <t>FANTASIA</t>
  </si>
  <si>
    <t>MARIA ENRIQUETA AROS</t>
  </si>
  <si>
    <t>SALA CUNA RAYITO DE LUNA</t>
  </si>
  <si>
    <t>SALA CUNA DULCES SUENOS</t>
  </si>
  <si>
    <t>LOS CARINOSITOS</t>
  </si>
  <si>
    <t>CECI PALMERIA</t>
  </si>
  <si>
    <t>LOS GLADIOLOS</t>
  </si>
  <si>
    <t>LA CEBADA</t>
  </si>
  <si>
    <t>RAPEL HUAPI (CECI)</t>
  </si>
  <si>
    <t>SALA CUNA MANZANITAS MAGICAS</t>
  </si>
  <si>
    <t>LAS CABRAS LLAVERIA</t>
  </si>
  <si>
    <t>RAYITOS DE LUZ</t>
  </si>
  <si>
    <t>TIA MIRELLA</t>
  </si>
  <si>
    <t>LOS TRICAHUTOS COYA</t>
  </si>
  <si>
    <t>EL MAITEN</t>
  </si>
  <si>
    <t>AMANAKI</t>
  </si>
  <si>
    <t>PEQUENO DUENDE</t>
  </si>
  <si>
    <t>LOS AMIGUITOS DE MALLOA</t>
  </si>
  <si>
    <t>LOS PUNTITOS</t>
  </si>
  <si>
    <t>HUELLAS DE NINOS</t>
  </si>
  <si>
    <t>CREANDO SUENOS</t>
  </si>
  <si>
    <t>GASPARIN</t>
  </si>
  <si>
    <t>CECI DE OLIVAR BAJO</t>
  </si>
  <si>
    <t>LOS PECECITOS</t>
  </si>
  <si>
    <t>PEUMO CENTRO</t>
  </si>
  <si>
    <t>JARDIN INFANTIL EL PORVENIR</t>
  </si>
  <si>
    <t>LOS POLLITOS</t>
  </si>
  <si>
    <t>LA CUNCUNITA</t>
  </si>
  <si>
    <t>FRUTITOS DEL CAMPO</t>
  </si>
  <si>
    <t>PASITOS DE LA ORILLA</t>
  </si>
  <si>
    <t>RUEDITAS DE LARMAHUE</t>
  </si>
  <si>
    <t>LA HORMIGUITA</t>
  </si>
  <si>
    <t>LOS CHANCHITOS</t>
  </si>
  <si>
    <t>JARDIN LOS LOBITOS</t>
  </si>
  <si>
    <t>LA ORUGUITA</t>
  </si>
  <si>
    <t>DIENTE DE LECHE</t>
  </si>
  <si>
    <t>MANITOS MAGICAS</t>
  </si>
  <si>
    <t>TIRITAS DE PAPEL</t>
  </si>
  <si>
    <t>JARDIN INFANTIL SALA CUNA MIS PRIMEROS PASOS</t>
  </si>
  <si>
    <t>PEQUENOS TESOROS</t>
  </si>
  <si>
    <t>LAS POLILLITAS</t>
  </si>
  <si>
    <t>PIMPIENANITIOS</t>
  </si>
  <si>
    <t>ESTRELLITA VIAJERA</t>
  </si>
  <si>
    <t>RAYITO DE LUNA</t>
  </si>
  <si>
    <t>CLUB FELIZ</t>
  </si>
  <si>
    <t>LA ESTRELLITA DE LA VINILLA</t>
  </si>
  <si>
    <t>LOS TOQUIHUITOS</t>
  </si>
  <si>
    <t>LOS ALTILLITOS</t>
  </si>
  <si>
    <t>EL RINCONCITO FELIZ</t>
  </si>
  <si>
    <t>JARDIN EL TAMBITO</t>
  </si>
  <si>
    <t>CRISTOFORO COLOMBO</t>
  </si>
  <si>
    <t>CORALITO</t>
  </si>
  <si>
    <t>JARDIN LABORAL PAÑUL</t>
  </si>
  <si>
    <t>ESPIGUITAS</t>
  </si>
  <si>
    <t>JARDIN SAN JOSE</t>
  </si>
  <si>
    <t>FRUTILLITA</t>
  </si>
  <si>
    <t>MANITOS BLANCAS</t>
  </si>
  <si>
    <t>MANITOS PEQUEÑAS</t>
  </si>
  <si>
    <t>FRUTILLITAS</t>
  </si>
  <si>
    <t>CECI PUPUYA</t>
  </si>
  <si>
    <t>LOS BOTECITOS</t>
  </si>
  <si>
    <t>CECI PAREDONES SAN PEDRO</t>
  </si>
  <si>
    <t>EL QUILLAY</t>
  </si>
  <si>
    <t>CUTEMU</t>
  </si>
  <si>
    <t>HEIDI</t>
  </si>
  <si>
    <t>RAYO DE LUZ</t>
  </si>
  <si>
    <t>LA ABEJITA</t>
  </si>
  <si>
    <t>LOS LINGUES</t>
  </si>
  <si>
    <t>NIDO FELIZ</t>
  </si>
  <si>
    <t>MI GRANJITA</t>
  </si>
  <si>
    <t>CARITAS CONTENTAS</t>
  </si>
  <si>
    <t>LAS OVEJITAS</t>
  </si>
  <si>
    <t>CECI CANDELARIA 1</t>
  </si>
  <si>
    <t>CARINOSITOS</t>
  </si>
  <si>
    <t>SALA CUNA Y JARDÍN INFANTIL SEMILLITA</t>
  </si>
  <si>
    <t>CIELO AZUL</t>
  </si>
  <si>
    <t>EL RINCONCITO DE LOS SUEÑOS</t>
  </si>
  <si>
    <t>LUZ DE ESPERANZA</t>
  </si>
  <si>
    <t>ANGELITOS</t>
  </si>
  <si>
    <t>CANGREJITOS</t>
  </si>
  <si>
    <t>MI PRIMERA EXPERIENCIA</t>
  </si>
  <si>
    <t>MENBRILLITO (PMI)</t>
  </si>
  <si>
    <t>LAGRIMITA</t>
  </si>
  <si>
    <t>MILAGRITOS</t>
  </si>
  <si>
    <t>CORAZON DE NIÑO</t>
  </si>
  <si>
    <t>GOTITAS DE LUNA</t>
  </si>
  <si>
    <t>ORILLITA DE RIO</t>
  </si>
  <si>
    <t>LA ESPERANZA</t>
  </si>
  <si>
    <t>MI TESORO</t>
  </si>
  <si>
    <t>ORUGUITA</t>
  </si>
  <si>
    <t>PESTAÑITAS</t>
  </si>
  <si>
    <t>EL NIDO</t>
  </si>
  <si>
    <t>PERSONITAS</t>
  </si>
  <si>
    <t>PANAMA</t>
  </si>
  <si>
    <t>SALA CUNA NICOLAS PALACIOS</t>
  </si>
  <si>
    <t>SALA CUNA MILAGRO</t>
  </si>
  <si>
    <t>DON HORACIO</t>
  </si>
  <si>
    <t>GUINDO ALTO</t>
  </si>
  <si>
    <t>LA FINCA YAQUIL</t>
  </si>
  <si>
    <t>EL NIDO DE ANGELES</t>
  </si>
  <si>
    <t>LAS MARAVILLAS DEL SABER</t>
  </si>
  <si>
    <t>RINCON DE YAQUIL PMI</t>
  </si>
  <si>
    <t>SALA CUNA Y JARDIN INFANTIL FRUTILLITA</t>
  </si>
  <si>
    <t>OSITO PANDY</t>
  </si>
  <si>
    <t>SALA CUNA Y JARDIN INFANTIL RAYITO DE SOL</t>
  </si>
  <si>
    <t>SALA CUNA Y JARDIN INFANTIL LUCERITO</t>
  </si>
  <si>
    <t>FRUTO DE LA ESPERANZA</t>
  </si>
  <si>
    <t>NIÑO ALBERTO</t>
  </si>
  <si>
    <t>PIAMARTINO</t>
  </si>
  <si>
    <t>PASITOS SEGUROS</t>
  </si>
  <si>
    <t>ESTRELLITA DE ESPERANZA</t>
  </si>
  <si>
    <t>LOS CHIQUITINES</t>
  </si>
  <si>
    <t>DE LA CUNA AL MUNDO</t>
  </si>
  <si>
    <t>SALA CUNA Y JARDIN INFANTIL JARDIN DEL ESTE</t>
  </si>
  <si>
    <t>MANITOS DE AMOR</t>
  </si>
  <si>
    <t>NUEVO HORIZONTE</t>
  </si>
  <si>
    <t>SALA CUNA Y JARDIN INFANTIL DON SEBASTIAN</t>
  </si>
  <si>
    <t>ENTRETENIDO</t>
  </si>
  <si>
    <t>JARDIN INFANTIL UNIVERSIDAD AUTONOMA DE CHILE</t>
  </si>
  <si>
    <t>SALA CUNA Y JARDIN INFANTIL LOS CONQUISTADORES DEL PORVENIR</t>
  </si>
  <si>
    <t>SALA CUNA Y JARDIN INFANTIL BICENTENARIO</t>
  </si>
  <si>
    <t>SAN ALBERTO DE CHACARILLAS</t>
  </si>
  <si>
    <t>SALA CUNA Y JARDIN INFANTIL PERSONITAS</t>
  </si>
  <si>
    <t>SALA CUNA Y JARDIN INFANTIL CARACOLITOS</t>
  </si>
  <si>
    <t>SALA CUNA Y JARDIN INFANTIL ABEJITA DUL</t>
  </si>
  <si>
    <t>SALA CUNA Y JARDIN INFANTIL MI PEQUEÑO MUNDO</t>
  </si>
  <si>
    <t>CONSTRUCTORES DE SUEÑOS</t>
  </si>
  <si>
    <t>PASITOS DE AMOR</t>
  </si>
  <si>
    <t>PASITOS DE ANGEL 1</t>
  </si>
  <si>
    <t>SEMILLITAS DEL MAULE</t>
  </si>
  <si>
    <t>ALLIPEN</t>
  </si>
  <si>
    <t>TIERNAS SONRISAS</t>
  </si>
  <si>
    <t>NUBE SOL</t>
  </si>
  <si>
    <t>NIDITO DE AMOR</t>
  </si>
  <si>
    <t>ILUSION Y ESPERANZA</t>
  </si>
  <si>
    <t>DESCUBRAMOS JUGANDO UN MUNDO M</t>
  </si>
  <si>
    <t>SALA CUNA Y JARDIN INFANTIL PUERTAS DEL SUR</t>
  </si>
  <si>
    <t>SALA CUNA Y JARDIN INFANTIL PEQUEÑOS GIRASOLES</t>
  </si>
  <si>
    <t>LA BATALLA</t>
  </si>
  <si>
    <t>LIHUENO</t>
  </si>
  <si>
    <t>LOS NIÑOS NUESTRO FUTURO</t>
  </si>
  <si>
    <t>SALA CUNA Y JARDIN INFANTIL ACUARELA</t>
  </si>
  <si>
    <t>SALA CUNA Y JARDIN INFANTIL MIS PRIMEROS PASOS</t>
  </si>
  <si>
    <t>INFANCIA FELIZ ESPERANZA DEL F</t>
  </si>
  <si>
    <t>LOS RETOÑOS DE CASAS VIEJAS</t>
  </si>
  <si>
    <t>LOS MAITENES</t>
  </si>
  <si>
    <t>BOSQUE DE NIÑOS</t>
  </si>
  <si>
    <t>MARIPOSAS</t>
  </si>
  <si>
    <t>PIECECITOS DE ANGEL</t>
  </si>
  <si>
    <t>CREANDO EDUCACION PARA EL FUTU</t>
  </si>
  <si>
    <t>SAN DIEGO</t>
  </si>
  <si>
    <t>SUEÑO DE NIÑOS</t>
  </si>
  <si>
    <t>QUEBRADA DE AGUA</t>
  </si>
  <si>
    <t>LOS DUENDECITOS</t>
  </si>
  <si>
    <t>SALA CUNA Y JARDIN INFANTIL LOS PEQUEÑOS DEL ALTO</t>
  </si>
  <si>
    <t>CAMPANITA PMI</t>
  </si>
  <si>
    <t>LOS PUMITAS</t>
  </si>
  <si>
    <t>LOS MUÑEQUITOS</t>
  </si>
  <si>
    <t>SALA CUNA Y JARDIN INFANTIL BELLAVISTA</t>
  </si>
  <si>
    <t>CLARO DE LUNA</t>
  </si>
  <si>
    <t>SALA CUNA Y JARDIN INFANTIL LUCERITO DE ESPERANZA</t>
  </si>
  <si>
    <t>SALA CUNA Y JARDIN INFANTIL ANTONIO VARAS</t>
  </si>
  <si>
    <t>SANTA SOFIA</t>
  </si>
  <si>
    <t>CARITA DE ANGEL</t>
  </si>
  <si>
    <t>QUILHUINE</t>
  </si>
  <si>
    <t>MOLCO</t>
  </si>
  <si>
    <t>ESCUELA QUIÑIPATO</t>
  </si>
  <si>
    <t>LAGUNILLA</t>
  </si>
  <si>
    <t>PEQUITA DE LAGUNILLAS</t>
  </si>
  <si>
    <t>SANTA ROSA</t>
  </si>
  <si>
    <t>CARRERAS CORTAS</t>
  </si>
  <si>
    <t>BATUCO</t>
  </si>
  <si>
    <t>LA CASITA EN EL BOSQUE</t>
  </si>
  <si>
    <t>SALA CUNA SOL DE ESPERANZA</t>
  </si>
  <si>
    <t>SALA CUNA Y JARDIN INFANTIL MARCELA</t>
  </si>
  <si>
    <t>GLOBITO</t>
  </si>
  <si>
    <t>AROMITOS</t>
  </si>
  <si>
    <t>SALA CUNA Y JARDIN INFANTIL ESPERANZA</t>
  </si>
  <si>
    <t>SALA CUNA Y JARDIN INFANTIL RISITAS DE ANGELES</t>
  </si>
  <si>
    <t>SALA CUNA Y JARDIN INFANTIL CASTILLO MAGICO</t>
  </si>
  <si>
    <t>SALA CUNA Y JARDIN INFANTIL MINIMUNDO</t>
  </si>
  <si>
    <t>SALA CUNA Y JARDIN INFANTIL DEJANDO HUELLAS</t>
  </si>
  <si>
    <t>SALA CUNA Y JARDIN INFANTIL GRILLITOS</t>
  </si>
  <si>
    <t>SALA CUNA Y JARDIN COLORIN COLORADO</t>
  </si>
  <si>
    <t>BIG BANG</t>
  </si>
  <si>
    <t>SEMILLITAS DE RAUQUEN</t>
  </si>
  <si>
    <t>PASITOS DE GALILEA</t>
  </si>
  <si>
    <t>PEQUEÑOS ARTISTAS</t>
  </si>
  <si>
    <t>SALA CUNA Y JARDIN INAFTIL CASTILLITO DE SUEÑOS</t>
  </si>
  <si>
    <t>SALA CUNA Y JARDIN INFANTIL LOS CORAZONCITOS</t>
  </si>
  <si>
    <t>SALA CUNA Y JARDIN INFANTIL DIENTECITOS DE LECHE</t>
  </si>
  <si>
    <t>ESPINALILLO</t>
  </si>
  <si>
    <t>BARBA RUBIA</t>
  </si>
  <si>
    <t>ORILLA DE NAVARRO</t>
  </si>
  <si>
    <t>TRIGALITOS</t>
  </si>
  <si>
    <t>LOS PARRONCITOS</t>
  </si>
  <si>
    <t>MI PEQUEÑO REFUGIO</t>
  </si>
  <si>
    <t>TUTTI-FRUTTI</t>
  </si>
  <si>
    <t>TRENCITO DE MIS TESOROS</t>
  </si>
  <si>
    <t>BUENA FE</t>
  </si>
  <si>
    <t>PEPITAS</t>
  </si>
  <si>
    <t>NUESTRAS RAICES</t>
  </si>
  <si>
    <t>PASO A PASITO</t>
  </si>
  <si>
    <t>SALA CUNA PEQUEÑOS CORAZONES</t>
  </si>
  <si>
    <t>SALA CUNA Y JARDIN INFANTIL PEQUEÑOS PASITOS</t>
  </si>
  <si>
    <t>SALA CUNA Y JARDIN INFANTIL SEMILLITAS DEL FUTURO</t>
  </si>
  <si>
    <t>LOS CEREZOS</t>
  </si>
  <si>
    <t>SALA CUNA RACIMITO DE NINOS</t>
  </si>
  <si>
    <t>LOS PEQUENCITOS</t>
  </si>
  <si>
    <t>PETALOS DE NIÑOS Y NIÑAS</t>
  </si>
  <si>
    <t>SALA CUNA Y JARDIN INFANTIL SEMILLITAS DE AMOR</t>
  </si>
  <si>
    <t>PASITOS Y RAYAS</t>
  </si>
  <si>
    <t>JARDIN INFANTIL VALLE DE NIÑOS</t>
  </si>
  <si>
    <t>LA ISLA</t>
  </si>
  <si>
    <t>LUCHITO</t>
  </si>
  <si>
    <t>ESPIGUITA</t>
  </si>
  <si>
    <t>SALA CUNA LA HORMIGUITA CANTORA</t>
  </si>
  <si>
    <t>ABEJITAS I</t>
  </si>
  <si>
    <t>SALA CUNA Y JARDIN INFANTIL GOTITAS DE AMOR</t>
  </si>
  <si>
    <t>EL GUINDO</t>
  </si>
  <si>
    <t>SALA CUNA Y JARDIN INFANTIL LAS LIRAS</t>
  </si>
  <si>
    <t>SALA CUNA Y JARDIN INFANTIL ABEJITAS II</t>
  </si>
  <si>
    <t>VILLA HUEMUL</t>
  </si>
  <si>
    <t>SALA CUNA Y JARDIN INFANTIL PASITOS DE TERNURA</t>
  </si>
  <si>
    <t>SIETE COLORES</t>
  </si>
  <si>
    <t>CENICIENTA</t>
  </si>
  <si>
    <t>LAS ROSAS</t>
  </si>
  <si>
    <t>MI NIDITO</t>
  </si>
  <si>
    <t>MAZAPAN</t>
  </si>
  <si>
    <t>SAN ALBERTO DEL HUAPI</t>
  </si>
  <si>
    <t>DOMINGA CUELLAR</t>
  </si>
  <si>
    <t>EL NEVADO</t>
  </si>
  <si>
    <t>PASITOS DE ANGEL 2</t>
  </si>
  <si>
    <t>SALA CUNA Y JARDIN INFANTIL MUNDO DE TERNURA</t>
  </si>
  <si>
    <t>FRAMBUESITAS</t>
  </si>
  <si>
    <t>EL BUQUE DE MIS SUEÑOS</t>
  </si>
  <si>
    <t>SALA CUNA Y JARDIN INFANTIL DULCES MOMENTOS</t>
  </si>
  <si>
    <t>MOLINITO AZUL</t>
  </si>
  <si>
    <t>EL MUNDO DE VALENTIN</t>
  </si>
  <si>
    <t>SALA CUNA Y JARDIN INFANTIL ESTRELLITAS MAGICAS</t>
  </si>
  <si>
    <t>MANITOS A LA OBRA</t>
  </si>
  <si>
    <t>VEGA ANCOA</t>
  </si>
  <si>
    <t>LOS BATROS</t>
  </si>
  <si>
    <t>SALA CUNA Y JARDIN INFANTIL LOS MAITENES</t>
  </si>
  <si>
    <t>LOS COPIHUITOS</t>
  </si>
  <si>
    <t>SALA CUNA CAPULLITOS DE AMOR</t>
  </si>
  <si>
    <t>SONRISITAS DE ANGEL</t>
  </si>
  <si>
    <t>JUGANDO A ORILLAS DEL LAGO</t>
  </si>
  <si>
    <t>CUNCUNITAS</t>
  </si>
  <si>
    <t>LOS PEQUENOS ARTESANOS</t>
  </si>
  <si>
    <t>SALA CUNA Y JARDIN INFANTIL LINCANRAYEN</t>
  </si>
  <si>
    <t>SALA CUNA Y JARDIN INFANTIL SOL Y ESTRELLITAS</t>
  </si>
  <si>
    <t>RINCON DE LOS NIÑOS</t>
  </si>
  <si>
    <t>MUNDO DE NIÑOS</t>
  </si>
  <si>
    <t>GOTAS DE CRISTAL</t>
  </si>
  <si>
    <t>PEQUEÑOS SUEÑOS</t>
  </si>
  <si>
    <t>SEMILLA DE VIDA</t>
  </si>
  <si>
    <t>BURBUJITAS DE COLORES</t>
  </si>
  <si>
    <t>SUEÑOS MAGICOS</t>
  </si>
  <si>
    <t>MI MUNDO COMIENZA AQUI</t>
  </si>
  <si>
    <t>LOS NIÑOS PRIMERO</t>
  </si>
  <si>
    <t>ESPERANZA PLAN</t>
  </si>
  <si>
    <t>LA SEXTA</t>
  </si>
  <si>
    <t>DE TU MANO APRENDO</t>
  </si>
  <si>
    <t>CRECIENDO FELIZ</t>
  </si>
  <si>
    <t>VILLA LONGAVI</t>
  </si>
  <si>
    <t>POLCURA</t>
  </si>
  <si>
    <t>PEQUEÑAS SEMILLITAS</t>
  </si>
  <si>
    <t>SALA CUNA Y JARDIN INFANTIL MI NIDITO</t>
  </si>
  <si>
    <t>SALA CUNA Y JARDIN INFANTIL MIS PRIMEROS PASITOS</t>
  </si>
  <si>
    <t>CARRUSEL DE FRUTOS FRESCOS</t>
  </si>
  <si>
    <t>MANTUL</t>
  </si>
  <si>
    <t>SANTA DELFINA</t>
  </si>
  <si>
    <t>SANTA ADRIANA</t>
  </si>
  <si>
    <t>MIS HUELLAS</t>
  </si>
  <si>
    <t>SAN BENITO</t>
  </si>
  <si>
    <t>TROCITOS DE TERNURA</t>
  </si>
  <si>
    <t>SUEÑOS DE ANGELES</t>
  </si>
  <si>
    <t>MELOSITOS</t>
  </si>
  <si>
    <t>EXPLORADORES</t>
  </si>
  <si>
    <t>SALA CUNA Y JARDIN INFANTIL PASITOS ALEGRES</t>
  </si>
  <si>
    <t>SALA CUNA Y JARDIN INFANTIL RACIMITOS DE AMOR</t>
  </si>
  <si>
    <t>SALA CUNA Y JARDIN INFANTIL ARCOIRIS</t>
  </si>
  <si>
    <t>SALA CUNA Y JARDIN INFANTIL SUEÑOS MIOS</t>
  </si>
  <si>
    <t>SALA CUNA Y JARDIN INFANTIL RAYITO DE LUZ</t>
  </si>
  <si>
    <t>SALA CUNA Y JARDIN INFANTIL SERGIO MUÑOZ ESPINOZA</t>
  </si>
  <si>
    <t>AYELEN DE NONGUEN</t>
  </si>
  <si>
    <t>COSTANERA SUR</t>
  </si>
  <si>
    <t>COMUNICACIONAL-PREMATUROS</t>
  </si>
  <si>
    <t>LOS DUENDECITOS TRAVIESOS</t>
  </si>
  <si>
    <t>FABIOLA</t>
  </si>
  <si>
    <t>MI PEQUEÑO PUDU</t>
  </si>
  <si>
    <t>ARAUCARIA</t>
  </si>
  <si>
    <t>HERMANOS EN CRISTO</t>
  </si>
  <si>
    <t>AGUITA DE LA PERDIZ</t>
  </si>
  <si>
    <t>RUCAHUE</t>
  </si>
  <si>
    <t>BERTA</t>
  </si>
  <si>
    <t>EL PESCADOR</t>
  </si>
  <si>
    <t>KELEN</t>
  </si>
  <si>
    <t>PINDAL</t>
  </si>
  <si>
    <t>LOIDA</t>
  </si>
  <si>
    <t>FRENTE AL MAR</t>
  </si>
  <si>
    <t>YOBILITO</t>
  </si>
  <si>
    <t>PIECECITO DE NIÑO</t>
  </si>
  <si>
    <t>ANDALUE</t>
  </si>
  <si>
    <t>PASITOS DE ANGEL</t>
  </si>
  <si>
    <t>BUEN RETIRO</t>
  </si>
  <si>
    <t>MI PRIMER PASO</t>
  </si>
  <si>
    <t>MI PEQUEÑO CASTILLO</t>
  </si>
  <si>
    <t>CANTARRANA</t>
  </si>
  <si>
    <t>RAYITO ISLEÑO DE AMOR</t>
  </si>
  <si>
    <t>APRENDIENDO JUNTO A TI</t>
  </si>
  <si>
    <t>RAYITO DE ESPERANZA</t>
  </si>
  <si>
    <t>RINCON DE MIS SUEÑOS</t>
  </si>
  <si>
    <t>EL TRENCITO DE MIS SUEÑOS</t>
  </si>
  <si>
    <t>GOTITA DE FE</t>
  </si>
  <si>
    <t>LIBERTAD</t>
  </si>
  <si>
    <t>CHIGUAY</t>
  </si>
  <si>
    <t>LA LEONERA</t>
  </si>
  <si>
    <t>GRANERILLOS-RATITO DE LUZ</t>
  </si>
  <si>
    <t>QUEBRADA LAS ULLOAS</t>
  </si>
  <si>
    <t>CONSTRUYENDO FUTURO</t>
  </si>
  <si>
    <t>TALCAMAVIDA-RAYENCURA</t>
  </si>
  <si>
    <t>EL ROBLE</t>
  </si>
  <si>
    <t>PICHACO SUR (REDOLINO)</t>
  </si>
  <si>
    <t>CALETA EL BLANCO</t>
  </si>
  <si>
    <t>LUNA SOL</t>
  </si>
  <si>
    <t>MAR Y CIELO</t>
  </si>
  <si>
    <t>NARANJO AMANECER</t>
  </si>
  <si>
    <t>ESTRELLA LUMINOSA</t>
  </si>
  <si>
    <t>LAUTARO I</t>
  </si>
  <si>
    <t>ENTRE BOSQUES</t>
  </si>
  <si>
    <t>PUESTA DEL SOL</t>
  </si>
  <si>
    <t>BANNEN BAJO</t>
  </si>
  <si>
    <t>VILLA EL ESTANQUE</t>
  </si>
  <si>
    <t>SOTOMAYOR AL CERRO II</t>
  </si>
  <si>
    <t>ROBLE ALTO</t>
  </si>
  <si>
    <t>LORD COCHRANE</t>
  </si>
  <si>
    <t>MI MUNDO DE DULZURA</t>
  </si>
  <si>
    <t>MANITOS PINTADAS</t>
  </si>
  <si>
    <t>CAMINITO DE COLORES</t>
  </si>
  <si>
    <t>FLORCITA SILVESTRE</t>
  </si>
  <si>
    <t>BURBUJITAS DEL MAR</t>
  </si>
  <si>
    <t>RINCON DE LUZ</t>
  </si>
  <si>
    <t>GOTITAS DE MAR</t>
  </si>
  <si>
    <t>S.C. LOS PEQUEÑOS DEL MOLINO</t>
  </si>
  <si>
    <t>NUESTRA SEÑORA DE LAS NIEVES</t>
  </si>
  <si>
    <t>LAS MANITOS</t>
  </si>
  <si>
    <t>RETOÑOS DE LA PAZ</t>
  </si>
  <si>
    <t>LOMITAS</t>
  </si>
  <si>
    <t>PEPITA DE ORO</t>
  </si>
  <si>
    <t>MICHAIHUE ALTO</t>
  </si>
  <si>
    <t>ACHNU SAN PEDRO EVANGELISTA</t>
  </si>
  <si>
    <t>SAN PEDRO DE LA COSTA</t>
  </si>
  <si>
    <t>BOCA BIO BIO SUR</t>
  </si>
  <si>
    <t>JI CANDELARIA</t>
  </si>
  <si>
    <t>VILLA GALVARINO</t>
  </si>
  <si>
    <t>LOS ESCRITORES</t>
  </si>
  <si>
    <t>NAHUELBUTA</t>
  </si>
  <si>
    <t>LO PACHECO</t>
  </si>
  <si>
    <t>SC Y JI CORDILLERA</t>
  </si>
  <si>
    <t>TRES ROSAS</t>
  </si>
  <si>
    <t>PARCELAS CABRERA</t>
  </si>
  <si>
    <t>MALAL</t>
  </si>
  <si>
    <t>LA GLORIA</t>
  </si>
  <si>
    <t>PATRICIO LYNCH</t>
  </si>
  <si>
    <t>LOS SANSANITOS</t>
  </si>
  <si>
    <t>ARCOIRIS DE AMOR</t>
  </si>
  <si>
    <t>MIS ESTRELLITAS</t>
  </si>
  <si>
    <t>LEONOR MASCAYANO</t>
  </si>
  <si>
    <t>MIS DULCES ANGELITOS</t>
  </si>
  <si>
    <t>SAN FRANCISCO</t>
  </si>
  <si>
    <t>MONTE REDONDO</t>
  </si>
  <si>
    <t>GOTA DE LECHE</t>
  </si>
  <si>
    <t>PEQUEÑA ILUSION</t>
  </si>
  <si>
    <t>MIS PEQUEÑOS TESOROS</t>
  </si>
  <si>
    <t>SONRISAS DE NIÑOS</t>
  </si>
  <si>
    <t>ENANITOS</t>
  </si>
  <si>
    <t>BRISAS DEL MAR</t>
  </si>
  <si>
    <t>HOJITAS DE PARRA</t>
  </si>
  <si>
    <t>DESTELLOS DEL AMANECER</t>
  </si>
  <si>
    <t>ALONDRA</t>
  </si>
  <si>
    <t>CABO AROCA</t>
  </si>
  <si>
    <t>WALT DISNEY</t>
  </si>
  <si>
    <t>BARQUITO DE ILUSIONES</t>
  </si>
  <si>
    <t>RENE SCHNEIDER</t>
  </si>
  <si>
    <t>EL BOTECITO DE LENGA</t>
  </si>
  <si>
    <t>BOCA - LEBU</t>
  </si>
  <si>
    <t>EL PUENTE</t>
  </si>
  <si>
    <t>YANI-FELIPE CUNILLOS SIGAL</t>
  </si>
  <si>
    <t>LAS PUENTES-MELIRUPO</t>
  </si>
  <si>
    <t>SALA CUNA Y JARDIN INFANTIL TUBUL</t>
  </si>
  <si>
    <t>RUMENA</t>
  </si>
  <si>
    <t>COMUNICACIONAL-RURAL</t>
  </si>
  <si>
    <t>HOMERO VIGUERAS</t>
  </si>
  <si>
    <t>JUGANDO,CANTANDO NOS EDUCAMOS</t>
  </si>
  <si>
    <t>HUAPE</t>
  </si>
  <si>
    <t>ANTIQUINA</t>
  </si>
  <si>
    <t>SEMILLITAS TRANGUILVORO</t>
  </si>
  <si>
    <t>LENCAMBOLDO</t>
  </si>
  <si>
    <t>MI PEQUEÑO REINO</t>
  </si>
  <si>
    <t>LOS NIÑOS DEL CERRO LA PERDIZ</t>
  </si>
  <si>
    <t>CERRO VERDE-RAYITO DE SOL</t>
  </si>
  <si>
    <t>PLEGARIAS</t>
  </si>
  <si>
    <t>LA FAMILIA</t>
  </si>
  <si>
    <t>RALQUILCO</t>
  </si>
  <si>
    <t>LOS RIOS II</t>
  </si>
  <si>
    <t>QUILLAITUN II</t>
  </si>
  <si>
    <t>CAU-CURA</t>
  </si>
  <si>
    <t>PEUMAHUE</t>
  </si>
  <si>
    <t>CURAPAILLACO</t>
  </si>
  <si>
    <t>PEUMAN PU PICHIQUECHE-TRANAQUE</t>
  </si>
  <si>
    <t>PRESIDENTE KENNEDY</t>
  </si>
  <si>
    <t>21 DE MAYO</t>
  </si>
  <si>
    <t>EL PRINCIPITO</t>
  </si>
  <si>
    <t>LA CASITA DE MIS SUEÑOS</t>
  </si>
  <si>
    <t>EL HORIZONTE</t>
  </si>
  <si>
    <t>PASITOS DE ESPERANZA</t>
  </si>
  <si>
    <t>SEMBRANDO SUEÑOS VILLA LAS TRANQUERAS</t>
  </si>
  <si>
    <t>ISLA DEL TESORO</t>
  </si>
  <si>
    <t>SAN CARLOS PUREN-EL FUERTECITO</t>
  </si>
  <si>
    <t>BASILIO MUÑOZ-PEQUEÑOS SOÑADOR</t>
  </si>
  <si>
    <t>PASITO SEGURO</t>
  </si>
  <si>
    <t>PATA GALLINA</t>
  </si>
  <si>
    <t>LA PERLITA</t>
  </si>
  <si>
    <t>LOS CANELOS III</t>
  </si>
  <si>
    <t>ABANICO III</t>
  </si>
  <si>
    <t>NUBELUZ</t>
  </si>
  <si>
    <t>MIRADOR BIO BIO NORTE II</t>
  </si>
  <si>
    <t>LELIANTU</t>
  </si>
  <si>
    <t>MIRADOR BIO BIO SUR II</t>
  </si>
  <si>
    <t>SAN LUIS DE MALVEN</t>
  </si>
  <si>
    <t>RIHUE-SEMILLITAS</t>
  </si>
  <si>
    <t>ESPIGA DE ORO II</t>
  </si>
  <si>
    <t>SANTA VICTORIA</t>
  </si>
  <si>
    <t>LAS CAMPANITAS RINCONADA</t>
  </si>
  <si>
    <t>RALCO LEPOY</t>
  </si>
  <si>
    <t>KUPULWE-TRAPA TRAPA</t>
  </si>
  <si>
    <t>QUIÑELON</t>
  </si>
  <si>
    <t>QUEPUCA INTERIOR</t>
  </si>
  <si>
    <t>KIMCHE-EL BARCO</t>
  </si>
  <si>
    <t>CAIÑICU ÑIBERITUN</t>
  </si>
  <si>
    <t>PITRIL II</t>
  </si>
  <si>
    <t>MALLA MALLA NEWEN MAPU</t>
  </si>
  <si>
    <t>MALLA MALLA KIMUN</t>
  </si>
  <si>
    <t>BUTALELBUN II</t>
  </si>
  <si>
    <t>BUTALELBUN IV</t>
  </si>
  <si>
    <t>BUTALELBUN V</t>
  </si>
  <si>
    <t>LONCOTRARO</t>
  </si>
  <si>
    <t>EL AVELLANO</t>
  </si>
  <si>
    <t>BUTALELBUN VII</t>
  </si>
  <si>
    <t>RAHUECO</t>
  </si>
  <si>
    <t>CHINCHINTAHUE</t>
  </si>
  <si>
    <t>PUCHERITO</t>
  </si>
  <si>
    <t>LOS ALPES</t>
  </si>
  <si>
    <t>HOGAR DE CRISTO (ALTERNATIVO)</t>
  </si>
  <si>
    <t>SALA CUNA Y JARDIN INFANTIL LOS GIRASOLES</t>
  </si>
  <si>
    <t>SALA CUNA Y JARDIN INFANTIL BRISAS DEL VOLCAN</t>
  </si>
  <si>
    <t>COMUNICACIONAL-GENDARMERIA</t>
  </si>
  <si>
    <t>LA ACHIRA-SAN JOSE</t>
  </si>
  <si>
    <t>LAS MARIPOSITAS</t>
  </si>
  <si>
    <t>VEGAS DE ITATA</t>
  </si>
  <si>
    <t>ILUSIONES DE NIÑO</t>
  </si>
  <si>
    <t>SEMILLAS DEL PORVENIR</t>
  </si>
  <si>
    <t>ESTACION DE TERNURA</t>
  </si>
  <si>
    <t>MONTAÑA DE ESPERANZA</t>
  </si>
  <si>
    <t>VILLA LOS NARANJOS</t>
  </si>
  <si>
    <t>LLOLLINCO</t>
  </si>
  <si>
    <t>SALA CUNA CONCEJAL EMILIO MARTÍNEZ</t>
  </si>
  <si>
    <t>JARDÍN INFANTIL ILUSIONES</t>
  </si>
  <si>
    <t>CAPILLA NORTE-EL AROMITO</t>
  </si>
  <si>
    <t>CAPILLA SUR-LAS CUNCUNITAS</t>
  </si>
  <si>
    <t>PEDREGAL</t>
  </si>
  <si>
    <t>RINCONADA DIGUILLIN</t>
  </si>
  <si>
    <t>EL RINCON</t>
  </si>
  <si>
    <t>HUALTE</t>
  </si>
  <si>
    <t>QUITRIPIN</t>
  </si>
  <si>
    <t>TALHUAR</t>
  </si>
  <si>
    <t>SAN JOSE</t>
  </si>
  <si>
    <t>RELOCA</t>
  </si>
  <si>
    <t>LAS CHINITAS</t>
  </si>
  <si>
    <t>LAS ESTRELLITAS</t>
  </si>
  <si>
    <t>LOS GUINDOS</t>
  </si>
  <si>
    <t>CULENCO</t>
  </si>
  <si>
    <t>AGUA DE LA GLORIA</t>
  </si>
  <si>
    <t>ATEUCO</t>
  </si>
  <si>
    <t>SALA CUNA Y JARDIN INFANTIL EL REFUGIO</t>
  </si>
  <si>
    <t>CAPULLO DE ROSA</t>
  </si>
  <si>
    <t>VALLE DEL SOL</t>
  </si>
  <si>
    <t>SALA CUNA Y JARDÍN INFANTIL CARICIAS DE BEBE</t>
  </si>
  <si>
    <t>LIUCURA BAJO</t>
  </si>
  <si>
    <t>VEGUITAS</t>
  </si>
  <si>
    <t>NUEVA ALDEA-TRENCITO DE NUEVA</t>
  </si>
  <si>
    <t>TRENCITO MAGIGO</t>
  </si>
  <si>
    <t>BURBUJITAS DE TERNURA</t>
  </si>
  <si>
    <t>GOTITAS DE RIO</t>
  </si>
  <si>
    <t>EL MANZANITO</t>
  </si>
  <si>
    <t>LAS JUNTAS-SEMILLITAS DE ORO</t>
  </si>
  <si>
    <t>VILLA LOS ANDES CACHAPOAL</t>
  </si>
  <si>
    <t>VILLA LOS POETAS</t>
  </si>
  <si>
    <t>TRABUNCURA-BOSQUECITO DE PINOS</t>
  </si>
  <si>
    <t>AROMITO</t>
  </si>
  <si>
    <t>QUIRIQUINA</t>
  </si>
  <si>
    <t>DADINCO</t>
  </si>
  <si>
    <t>LAJUELAS III</t>
  </si>
  <si>
    <t>PEUCHEN</t>
  </si>
  <si>
    <t>LA GOTITA</t>
  </si>
  <si>
    <t>CHINKOWE</t>
  </si>
  <si>
    <t>PMI APRENDIENDO A VIVIR</t>
  </si>
  <si>
    <t>PMI JOYAS PRECIOSAS</t>
  </si>
  <si>
    <t>PMI KOKIYEN</t>
  </si>
  <si>
    <t>PMI RELMU</t>
  </si>
  <si>
    <t>PMI NUEVA VIDA</t>
  </si>
  <si>
    <t>PMI SEMBRANDO CONCOCIMIENTO</t>
  </si>
  <si>
    <t>PMI MONTE SINAIN</t>
  </si>
  <si>
    <t>PMI ANTU RAYEN</t>
  </si>
  <si>
    <t>PMI ESTRELLITAS DE RUCATRARO</t>
  </si>
  <si>
    <t>PIECECITOS DEL SUR</t>
  </si>
  <si>
    <t>J.INFANTIL MAGICAS MUTILLAS</t>
  </si>
  <si>
    <t>PMI KIMRAKIZUAM LOS LINGUES</t>
  </si>
  <si>
    <t>CUMBRES MAGICAS</t>
  </si>
  <si>
    <t>CECI EL ROSAL</t>
  </si>
  <si>
    <t>LOS RETONITOS</t>
  </si>
  <si>
    <t>RUKAKANTUN</t>
  </si>
  <si>
    <t>AYELEEN</t>
  </si>
  <si>
    <t>WE FOLIL</t>
  </si>
  <si>
    <t>PMI PICHI ACHAWUAL</t>
  </si>
  <si>
    <t>CECI QUEPE PELALES</t>
  </si>
  <si>
    <t>CECI CHUCAUCO</t>
  </si>
  <si>
    <t>J.I. Y S.C. PEUMAYEN ANTU</t>
  </si>
  <si>
    <t>WE KIMELTUN</t>
  </si>
  <si>
    <t>PMI DAME TU MANO PARA CRECER</t>
  </si>
  <si>
    <t>KECHU LOF CECI</t>
  </si>
  <si>
    <t>PMI WE RAYEN HUAMPOMALLIN</t>
  </si>
  <si>
    <t>PMI FOLIL MAPU DE NILPE</t>
  </si>
  <si>
    <t>SEMILLITAS DE LUZ</t>
  </si>
  <si>
    <t>WE TREPENTUIN</t>
  </si>
  <si>
    <t>RAYEN MAHUIDA</t>
  </si>
  <si>
    <t>LAS AVELLANITAS</t>
  </si>
  <si>
    <t>CECI RAYEN MAHUIDA</t>
  </si>
  <si>
    <t>PMI LAS ABEJITAS DEL ESCUDO</t>
  </si>
  <si>
    <t>MUCO CHOREO</t>
  </si>
  <si>
    <t>BLANCO LEPIN</t>
  </si>
  <si>
    <t>PIMPOLLITO</t>
  </si>
  <si>
    <t>CECI WE KIMUN</t>
  </si>
  <si>
    <t>PEWEN</t>
  </si>
  <si>
    <t>CECI CUMCUMLLAQUE</t>
  </si>
  <si>
    <t>PMI BROTECITOS DE GUINDOS</t>
  </si>
  <si>
    <t>CECI ENTRE RIOS</t>
  </si>
  <si>
    <t>JARDIN INFANTIL DULCES PASOS</t>
  </si>
  <si>
    <t>CASH CUELCHE</t>
  </si>
  <si>
    <t>CASH CHIVILCOYAN</t>
  </si>
  <si>
    <t>KIMPELU</t>
  </si>
  <si>
    <t>WE-KIMEN</t>
  </si>
  <si>
    <t>WE RAYEN - MAGISTERIO</t>
  </si>
  <si>
    <t>WE RAYEN DEHUEPILLE</t>
  </si>
  <si>
    <t>EMANUEL</t>
  </si>
  <si>
    <t>RUCAUKANTUN</t>
  </si>
  <si>
    <t>ALUN MAWUN</t>
  </si>
  <si>
    <t>PMI LA GOTITA</t>
  </si>
  <si>
    <t>CECI PICHI FOLIL</t>
  </si>
  <si>
    <t>RUKALAF</t>
  </si>
  <si>
    <t>LOS ARRAYANES</t>
  </si>
  <si>
    <t>CECI ANTU MAHUIDA</t>
  </si>
  <si>
    <t>RAYEN LAFQUEN - MAGISTERIO</t>
  </si>
  <si>
    <t>PUAUCHO</t>
  </si>
  <si>
    <t>PMI GOTITAS DE AMOR DE HUENTE</t>
  </si>
  <si>
    <t>CECI LLANGUIPULLI</t>
  </si>
  <si>
    <t>RAYEN</t>
  </si>
  <si>
    <t>PINTANDO SUEÑOS</t>
  </si>
  <si>
    <t>PILLANCITO</t>
  </si>
  <si>
    <t>J.INFANTIL ESTACION DE LUZ</t>
  </si>
  <si>
    <t>CECI AFUNALHUE</t>
  </si>
  <si>
    <t>CECI LOS ALMENDRITOS</t>
  </si>
  <si>
    <t>PMI LOS TINEOS</t>
  </si>
  <si>
    <t>CECI CHIHUAIHUE</t>
  </si>
  <si>
    <t>JARDIN INFANTIL RAYEN DEL MALLECO</t>
  </si>
  <si>
    <t>JARDIN INFANTIL TEMUCUICUI</t>
  </si>
  <si>
    <t>PMI WENEWEN</t>
  </si>
  <si>
    <t>CECI PICHI TROQUIN PEWEN</t>
  </si>
  <si>
    <t>CECI RUCA WE KIMUN</t>
  </si>
  <si>
    <t>PMI TAPOM KUGU</t>
  </si>
  <si>
    <t>BUTARINCON-ALTERNATIVO</t>
  </si>
  <si>
    <t>CECI FOYE RAYEN LELINIELU WANG</t>
  </si>
  <si>
    <t>CECI WE NEWEN</t>
  </si>
  <si>
    <t>LOS MEMBRILLITOS</t>
  </si>
  <si>
    <t>AYLEY PIUKE</t>
  </si>
  <si>
    <t>LAS MANZANITAS</t>
  </si>
  <si>
    <t>WE CHOYUN</t>
  </si>
  <si>
    <t>J.INFANTIL TRENCITO DE CHUMAY</t>
  </si>
  <si>
    <t>CECI DIDACO</t>
  </si>
  <si>
    <t>CECI TRANGOL</t>
  </si>
  <si>
    <t>SALA CUNA AYELEN ANTU(P.PINTO)</t>
  </si>
  <si>
    <t>SEMILLITAS DE VICTORIA</t>
  </si>
  <si>
    <t>LUGAR DE SOL</t>
  </si>
  <si>
    <t>SALA CUNA Y JARDÍN INFANTIL SENDEROS DE LUZ</t>
  </si>
  <si>
    <t>SALA CUNA Y JARDÍN INFANTIL FLORES DEL VALLE</t>
  </si>
  <si>
    <t>FEN AYUN</t>
  </si>
  <si>
    <t>SALA CUNA Y JARDIN INFANTIL MILLA ANTU</t>
  </si>
  <si>
    <t>SALA CUNA Y JARDÍN INFANTIL DEJANDO HUELLAS</t>
  </si>
  <si>
    <t>SALA CUNA Y JARDÍN INFANTIL NAVEGANDO SONRISAS</t>
  </si>
  <si>
    <t>RAICES DE COLORES</t>
  </si>
  <si>
    <t>CECI OSITOS DE BOSQUEMAR</t>
  </si>
  <si>
    <t>CECI METRI</t>
  </si>
  <si>
    <t>LAS GOLONDRINAS</t>
  </si>
  <si>
    <t>SALA CUNA Y JARDÍN INFANTIL MAPU ALIWEN</t>
  </si>
  <si>
    <t>GOTITAS DE LAGUNA</t>
  </si>
  <si>
    <t>CECI COLIGUAL SAN JUAN</t>
  </si>
  <si>
    <t>EL MERLIN</t>
  </si>
  <si>
    <t>LAGO ENCANTADO</t>
  </si>
  <si>
    <t>PENI-MAPU</t>
  </si>
  <si>
    <t>KIM MAPU</t>
  </si>
  <si>
    <t>CUCAO</t>
  </si>
  <si>
    <t>CECI NALHUITAD</t>
  </si>
  <si>
    <t>ANGELITOS DE CHILOE</t>
  </si>
  <si>
    <t>CECI DE BUTALCURA</t>
  </si>
  <si>
    <t>CECI CONTUY</t>
  </si>
  <si>
    <t>PICHI KUYEN</t>
  </si>
  <si>
    <t>XIPALPU</t>
  </si>
  <si>
    <t>YANARA</t>
  </si>
  <si>
    <t>LIWEN ANTU</t>
  </si>
  <si>
    <t>LAS SEMILLITAS</t>
  </si>
  <si>
    <t>WIGKUL PULE</t>
  </si>
  <si>
    <t>CECI CURANUE</t>
  </si>
  <si>
    <t>CECI OQUELDAN</t>
  </si>
  <si>
    <t>ALADINO</t>
  </si>
  <si>
    <t>BLANCA NIEVES Y LOS 7 ENANITOS</t>
  </si>
  <si>
    <t>CHE MONGEN</t>
  </si>
  <si>
    <t>DULCES SUEÑOS</t>
  </si>
  <si>
    <t>CASCANUECES</t>
  </si>
  <si>
    <t>LLUVIA DE ESTRELLAS</t>
  </si>
  <si>
    <t>PEQUEÑOS PASOS</t>
  </si>
  <si>
    <t>PISATRAIGUEN</t>
  </si>
  <si>
    <t>SALA CUNA Y JARDÍN INFANTIL BOSQUE DE COLORES</t>
  </si>
  <si>
    <t>SALA CUNA Y JARDÍN INFANTIL AUKANTUWE</t>
  </si>
  <si>
    <t>CECI PICHIDAMAS</t>
  </si>
  <si>
    <t>CECI FORRAHUE</t>
  </si>
  <si>
    <t>CECI PAULLIN</t>
  </si>
  <si>
    <t>CECI PIEDRAS NEGRAS</t>
  </si>
  <si>
    <t>CECI PELLINADA</t>
  </si>
  <si>
    <t>VECHI CARUHA</t>
  </si>
  <si>
    <t>EL CARDAL</t>
  </si>
  <si>
    <t>CECI RADALES</t>
  </si>
  <si>
    <t>CECI NADI PICHIDAMAS</t>
  </si>
  <si>
    <t>JARDIN INFANTIL RIACHUELO</t>
  </si>
  <si>
    <t>LOS NOTROS</t>
  </si>
  <si>
    <t>PUCOPIO</t>
  </si>
  <si>
    <t>CECI BAHIA MANSA</t>
  </si>
  <si>
    <t>NI JOTUM</t>
  </si>
  <si>
    <t>MI FAMILIA Y MI ENTORNO</t>
  </si>
  <si>
    <t>PMI GIRASOLES</t>
  </si>
  <si>
    <t>RENACER DE CHAITEN</t>
  </si>
  <si>
    <t>ABEJITAS AYACARA</t>
  </si>
  <si>
    <t>CECI SECTOR POYO</t>
  </si>
  <si>
    <t>LAS GAVIOTITAS</t>
  </si>
  <si>
    <t>PICHIKELOWILLI</t>
  </si>
  <si>
    <t>CECI TENTELHUE</t>
  </si>
  <si>
    <t>CASH QUETEN</t>
  </si>
  <si>
    <t>CASH QUILDACO</t>
  </si>
  <si>
    <t>CASH AULEN</t>
  </si>
  <si>
    <t>JARDÍN INFANTIL Y SALA CUNA KAU KALEM</t>
  </si>
  <si>
    <t>MARTIN PESCADOR</t>
  </si>
  <si>
    <t>LA VILLITA</t>
  </si>
  <si>
    <t>AYELEN VALLE SIMPSON</t>
  </si>
  <si>
    <t>SEMBRANDO EN COYHAIQUE</t>
  </si>
  <si>
    <t>SEMBRANDO EN LAGO VERDE</t>
  </si>
  <si>
    <t>LOBITO FEROZ</t>
  </si>
  <si>
    <t>CRECIENDO CONTENTOS</t>
  </si>
  <si>
    <t>SEMBRANDO EN AISEN</t>
  </si>
  <si>
    <t>HIJITOS DEL MAR</t>
  </si>
  <si>
    <t>SEMBRANDO EN CISNES</t>
  </si>
  <si>
    <t>SEMBRANDO EN COCHRANE</t>
  </si>
  <si>
    <t>EL PARAISO</t>
  </si>
  <si>
    <t>SEMBRANDO EN CHILE CHICO</t>
  </si>
  <si>
    <t>SEMBRANDO EN RIO IBANEZ</t>
  </si>
  <si>
    <t>CONTINENTE BLANCO</t>
  </si>
  <si>
    <t>VILLA AUSTRAL</t>
  </si>
  <si>
    <t>JARDIN A DOMICILIO</t>
  </si>
  <si>
    <t>DISTANCIA PTA. ARENAS</t>
  </si>
  <si>
    <t>JUNTA DE VECINOS PINGUINO 36</t>
  </si>
  <si>
    <t>DISTANCIA LAGUNA BLANCA</t>
  </si>
  <si>
    <t>LAGUNA BLANCA</t>
  </si>
  <si>
    <t>DISTANCIA RIO VERDE</t>
  </si>
  <si>
    <t>DISTANCIA SAN GREGORIO</t>
  </si>
  <si>
    <t>SAN GREGORIO</t>
  </si>
  <si>
    <t>UKIKA</t>
  </si>
  <si>
    <t>CABO DE HORNOS</t>
  </si>
  <si>
    <t>DISTANCIA NAVARINO</t>
  </si>
  <si>
    <t>DISTANCIA PORVENIR</t>
  </si>
  <si>
    <t>DISTANCIA PRIMAVERA</t>
  </si>
  <si>
    <t>PRIMAVERA</t>
  </si>
  <si>
    <t>LA CENTOLLITA</t>
  </si>
  <si>
    <t>DISTANCIA NATALES</t>
  </si>
  <si>
    <t>NIDITO ESPERANZA</t>
  </si>
  <si>
    <t>CELESTE AMANCECER</t>
  </si>
  <si>
    <t>PICHIKECHE POYEN</t>
  </si>
  <si>
    <t>SALA CUNA Y JARDIN INFANTIL MI REFUGIO</t>
  </si>
  <si>
    <t>VISTA ALEGRE</t>
  </si>
  <si>
    <t>LAS TORRES</t>
  </si>
  <si>
    <t>ESCUELA DE PARVULOS SALA CUNA Y JARDIN INFANTIL PEUMAYEN</t>
  </si>
  <si>
    <t>JOSE BERNALES</t>
  </si>
  <si>
    <t>PEQUEÑAS ILUSIONES</t>
  </si>
  <si>
    <t>HEIDY</t>
  </si>
  <si>
    <t>SALA CUNA Y JARDIN INFANTIL BURBUJITAS</t>
  </si>
  <si>
    <t>RELMU</t>
  </si>
  <si>
    <t>CENCRECO</t>
  </si>
  <si>
    <t>FLOR DE ORO</t>
  </si>
  <si>
    <t>JUANITA AGUIRRE</t>
  </si>
  <si>
    <t>SALA CUNA Y JARDIN INFANTIL QUILLAICITO</t>
  </si>
  <si>
    <t>POR UN FUTURO MEJOR</t>
  </si>
  <si>
    <t>LOS PITUFOS CARIÑOSITOS</t>
  </si>
  <si>
    <t>SALA CUNA Y JARDIN INFANTIL KARU PEUMAYEN</t>
  </si>
  <si>
    <t>ILLIHUE</t>
  </si>
  <si>
    <t>ZAPATITO AZUL</t>
  </si>
  <si>
    <t>MIS RAICES</t>
  </si>
  <si>
    <t>LA ESTRELLA DE LOS MORROS</t>
  </si>
  <si>
    <t>LAURITA VICUÑA</t>
  </si>
  <si>
    <t>ESCUELA DE PARVULOS JARDIN INFANTIL SOL NACIENTE</t>
  </si>
  <si>
    <t>NUESTRO MUNDO</t>
  </si>
  <si>
    <t>JARDIN DEL EDEN</t>
  </si>
  <si>
    <t>WILLI-MAPU</t>
  </si>
  <si>
    <t>ANTILEN</t>
  </si>
  <si>
    <t>LLIU LLIU</t>
  </si>
  <si>
    <t>VILLA PORTALES</t>
  </si>
  <si>
    <t>SALA CUNA Y JARDIN INFANTIL EL CANELO</t>
  </si>
  <si>
    <t>LA ARAUCARIA</t>
  </si>
  <si>
    <t>LAS AZUCENAS</t>
  </si>
  <si>
    <t>RAYEN MAHUI</t>
  </si>
  <si>
    <t>ESTRELLA ANDINA</t>
  </si>
  <si>
    <t>AGNIE RAYEN</t>
  </si>
  <si>
    <t>EVEN EZER</t>
  </si>
  <si>
    <t>CORAZONCITO ALEGRE</t>
  </si>
  <si>
    <t>PEPELUCHE</t>
  </si>
  <si>
    <t>SALA CUNA Y JARDIN INFANTIL EL PARQUE</t>
  </si>
  <si>
    <t>NUEVO AMANECER</t>
  </si>
  <si>
    <t>SALA CUNA Y JARDIN INFANTIL LOS PEUMOS</t>
  </si>
  <si>
    <t>LUIS ZUÑIGA</t>
  </si>
  <si>
    <t>LOS COPIHUES</t>
  </si>
  <si>
    <t>MIGUITAS DE TERNURA</t>
  </si>
  <si>
    <t>JARDIN INFANTIL Y SALA CUNA SAN JOSE DE LA ESTRELLA</t>
  </si>
  <si>
    <t>SALA CUNA Y JARDIN INFANTIL LA PARINA</t>
  </si>
  <si>
    <t>CEPILLIN</t>
  </si>
  <si>
    <t>LOS QUECHITOS</t>
  </si>
  <si>
    <t>MI PEQUENO POEMA</t>
  </si>
  <si>
    <t>LOS MAGNOLIOS</t>
  </si>
  <si>
    <t>SEMILLA</t>
  </si>
  <si>
    <t>SALA CUNA Y JARDIN INFANTIL VIOLETA PARRA</t>
  </si>
  <si>
    <t>ESCUELA DE PARVULOS SALA CUNA Y JARDIN INFANTIL LOBITO BUENO</t>
  </si>
  <si>
    <t>MILLANTUN</t>
  </si>
  <si>
    <t>PUPEÑI</t>
  </si>
  <si>
    <t>ANTU- LIWEN</t>
  </si>
  <si>
    <t>LUZ DEL MANAÑA</t>
  </si>
  <si>
    <t>AGUAS CLARAS</t>
  </si>
  <si>
    <t>CAVIAHUE</t>
  </si>
  <si>
    <t>LOS PINTANITOS I</t>
  </si>
  <si>
    <t>LOS PINTANITOS II</t>
  </si>
  <si>
    <t>PAIDAHUE</t>
  </si>
  <si>
    <t>EL SAUCE</t>
  </si>
  <si>
    <t>PEHUENCHE</t>
  </si>
  <si>
    <t>PIRE MAPU MEU</t>
  </si>
  <si>
    <t>CAREN</t>
  </si>
  <si>
    <t>ESCUELA DE PARVULOS SALA CUNA Y JARDÍN INFANTIL DAI-ANTU</t>
  </si>
  <si>
    <t>CLOTARIO BLEST</t>
  </si>
  <si>
    <t>SALA CUNA Y JARDIN INFANTIL WEÑI CHEMPEN</t>
  </si>
  <si>
    <t>MUNDO FELIZ</t>
  </si>
  <si>
    <t>PICHIKECHE TAÑI RUKA</t>
  </si>
  <si>
    <t>LOS TRINOS</t>
  </si>
  <si>
    <t>LA PRADERA</t>
  </si>
  <si>
    <t>MI PEQUENO JARDIN</t>
  </si>
  <si>
    <t>SALA CUNA Y JARDIN INFANTIL ARTISTAS DEL FUTURO</t>
  </si>
  <si>
    <t>PERUCHO</t>
  </si>
  <si>
    <t>EL OSITO REGALON</t>
  </si>
  <si>
    <t>EL DESPERTAR</t>
  </si>
  <si>
    <t>SALA CUNA Y JARDIN INFANTIL HIJOS DE LAS ESTRELLAS</t>
  </si>
  <si>
    <t>LICANRAY</t>
  </si>
  <si>
    <t>PIN-PILIN</t>
  </si>
  <si>
    <t>LAS AMAPOLAS</t>
  </si>
  <si>
    <t>MUNDO MARAVILLOSO</t>
  </si>
  <si>
    <t>SALA CUNA Y JARDIN INFANTIL AREAS VERDES</t>
  </si>
  <si>
    <t>ISABEL RIQUELME</t>
  </si>
  <si>
    <t>WE-ZIPANTU</t>
  </si>
  <si>
    <t>PEQUEÑO MUNDO</t>
  </si>
  <si>
    <t>NIDITO DE SOL</t>
  </si>
  <si>
    <t>FLORECER</t>
  </si>
  <si>
    <t>SALA CUNA Y JARDIN INFANTIL EL JARDÍN DE VIOLETA PARRA</t>
  </si>
  <si>
    <t>SALA CUNA Y JARDIN INFANTIL ELOISA DIAZ</t>
  </si>
  <si>
    <t>CENTRAL LO HERMIDA</t>
  </si>
  <si>
    <t>MUNDO DE NIÑOS Y NIÑAS</t>
  </si>
  <si>
    <t>NIDO DE CONDORES</t>
  </si>
  <si>
    <t>LOS GRILLITOS DE PEÑALOLEN</t>
  </si>
  <si>
    <t>MONTAHUE</t>
  </si>
  <si>
    <t>COPIHUES BLANCOS</t>
  </si>
  <si>
    <t>LUDOTECA</t>
  </si>
  <si>
    <t>LA VINITA</t>
  </si>
  <si>
    <t>VENTANITAS DE JUEGOS</t>
  </si>
  <si>
    <t>JUEGO DE ARCO IRIS (4-1-2013)</t>
  </si>
  <si>
    <t>SALA CUNA Y JARDÍN INFANTIL GABRIELA MISTRAL</t>
  </si>
  <si>
    <t>LIBRO MAGICO</t>
  </si>
  <si>
    <t>CAMPO LINDO</t>
  </si>
  <si>
    <t>LOS AROMOS</t>
  </si>
  <si>
    <t>SALA CUNA Y JARDIN INFANTIL KUSI WASI</t>
  </si>
  <si>
    <t>SALA CUNA Y JARDIN INFANTIL RACIMO DE SONRISAS</t>
  </si>
  <si>
    <t>SALA CUNA Y JARDIN INFANTIL SEMBRADORES DEL FUTURO</t>
  </si>
  <si>
    <t>SALA CUNA Y JARDIN INFANTIL RENACER</t>
  </si>
  <si>
    <t>NUEVA GENERACION</t>
  </si>
  <si>
    <t>SALA CUNA Y JARDIN INFANTIL PASITOS DE AMOR</t>
  </si>
  <si>
    <t>SALA CUNA Y JARDIN INFANTIL DOMINGUITO</t>
  </si>
  <si>
    <t>NO ME OLVIDES</t>
  </si>
  <si>
    <t>LAS PEQUITAS</t>
  </si>
  <si>
    <t>SANTA MONICA</t>
  </si>
  <si>
    <t>ESTRELLITAS MAGICAS (22-03-10)</t>
  </si>
  <si>
    <t>PETETE</t>
  </si>
  <si>
    <t>CAPULLITO DE TERNURA</t>
  </si>
  <si>
    <t>EL MUNDO DE LOS NIÑOS</t>
  </si>
  <si>
    <t>SALA CUNA Y JARDIN INFANTIL WILEFUN</t>
  </si>
  <si>
    <t>LOS PEQUES Y PECAS DEL MAÑANA</t>
  </si>
  <si>
    <t>RUISEÑOR DEL ALBA</t>
  </si>
  <si>
    <t>LA LUNA Y EL SOL</t>
  </si>
  <si>
    <t>GENESIS</t>
  </si>
  <si>
    <t>SALA CUNA Y JARDÍN INFANTIL OFELIA REVECO</t>
  </si>
  <si>
    <t>NAZARETH</t>
  </si>
  <si>
    <t>ESCUELA DE PARVULOS JARDIN INFANTIL CENTENARIO</t>
  </si>
  <si>
    <t>SALA CUNA Y JARDIN INFANTIL MANITOS DEL MUNDO</t>
  </si>
  <si>
    <t>LIRAYEN</t>
  </si>
  <si>
    <t>ESCUELA DE PARVULOS SALA CUNA Y JARDIN INFANTIL CRECER CON AMOR</t>
  </si>
  <si>
    <t>VILLA PUENTE ALTO</t>
  </si>
  <si>
    <t>DUENDECITOS Y DUENDECITAS</t>
  </si>
  <si>
    <t>PICHICHE RUKA</t>
  </si>
  <si>
    <t>HORAS FELICES</t>
  </si>
  <si>
    <t>LUCERITO DE LOS ANDES</t>
  </si>
  <si>
    <t>ARTISTICO SEMILLITA</t>
  </si>
  <si>
    <t>PEQUEÑOS Y PEQUEÑAS ARTISTAS</t>
  </si>
  <si>
    <t>JARDIN INFANTIL LA PALMERITA</t>
  </si>
  <si>
    <t>CARRITOS DE ILUSION</t>
  </si>
  <si>
    <t>PEÑI-MAPU</t>
  </si>
  <si>
    <t>RAIZ DE SUEÑOS</t>
  </si>
  <si>
    <t>UNAMOS LAS MANITOS</t>
  </si>
  <si>
    <t>LAS MORITAS</t>
  </si>
  <si>
    <t>LAS MERCEDES</t>
  </si>
  <si>
    <t>LAS CALERIAS</t>
  </si>
  <si>
    <t>HUECHUN</t>
  </si>
  <si>
    <t>SALA CUNA Y JARDIN INFANTIL EL LUGAR QUE  SOÑE</t>
  </si>
  <si>
    <t>LA PORTADA DE SAN BERNARDO</t>
  </si>
  <si>
    <t>LOS TEJANITOS</t>
  </si>
  <si>
    <t>EL OLIVO</t>
  </si>
  <si>
    <t>DUENDE MELODIA</t>
  </si>
  <si>
    <t>ANTUCALLA</t>
  </si>
  <si>
    <t>PECECITO</t>
  </si>
  <si>
    <t>INGACOYO</t>
  </si>
  <si>
    <t>WANAPITO</t>
  </si>
  <si>
    <t>RAYITO DE PAZ</t>
  </si>
  <si>
    <t>CAPPIN PAHNIR</t>
  </si>
  <si>
    <t>LA CASITA DE ANITA</t>
  </si>
  <si>
    <t>SALA CUNA Y JARDIN INFANTIL BARTOLOME FLORES</t>
  </si>
  <si>
    <t>GOTITAS DE AGUA</t>
  </si>
  <si>
    <t>SALA CUNA Y JARDIN INFANTIL MI MUNDO A COLORES DE LINDEROS</t>
  </si>
  <si>
    <t>PINTITAS</t>
  </si>
  <si>
    <t>ESTRELLITAS DE BELEN</t>
  </si>
  <si>
    <t>EL ESCORIAL</t>
  </si>
  <si>
    <t>LOS REYESITOS</t>
  </si>
  <si>
    <t>CAMPO NEVADO</t>
  </si>
  <si>
    <t>PIECESITOS DE AGUA</t>
  </si>
  <si>
    <t>VALLE MAGICO</t>
  </si>
  <si>
    <t>POMAIRE</t>
  </si>
  <si>
    <t>TANTEHUE</t>
  </si>
  <si>
    <t>MALLARAUCO</t>
  </si>
  <si>
    <t>LOS CARIÑOSISTOS</t>
  </si>
  <si>
    <t>CARACOLITOS DEL JARDIN</t>
  </si>
  <si>
    <t>QUICANQUE</t>
  </si>
  <si>
    <t>LO ENCAÑADO</t>
  </si>
  <si>
    <t>LO CHACON</t>
  </si>
  <si>
    <t>LO SIERRA</t>
  </si>
  <si>
    <t>LA MANGA</t>
  </si>
  <si>
    <t>LAS PALMERAS</t>
  </si>
  <si>
    <t>LAS CAMPANITAS</t>
  </si>
  <si>
    <t>EL POETA</t>
  </si>
  <si>
    <t>SALA CUNA Y JARDIN INFANTIL SEMILLITAS DE HORTENSIA</t>
  </si>
  <si>
    <t>VISION DEL FUTURO</t>
  </si>
  <si>
    <t>POZOS PROFUNDOS</t>
  </si>
  <si>
    <t>SECTOR EL ROBLE</t>
  </si>
  <si>
    <t>LOS LOBITOS</t>
  </si>
  <si>
    <t>QUERUBINES</t>
  </si>
  <si>
    <t>PILLMAIKEN</t>
  </si>
  <si>
    <t>ARCO IRIS DEL MAR</t>
  </si>
  <si>
    <t>KUYULKAMAN</t>
  </si>
  <si>
    <t>CECI EL DELFIN</t>
  </si>
  <si>
    <t>RENACER DE AYLIN</t>
  </si>
  <si>
    <t>CECI RAYUKEY KIMUN</t>
  </si>
  <si>
    <t>PMI USTARITZ</t>
  </si>
  <si>
    <t>ARROYO CRISTALINO DE HUICHACO</t>
  </si>
  <si>
    <t>RENACER PMI</t>
  </si>
  <si>
    <t>HUANGLEN LAFQUEN</t>
  </si>
  <si>
    <t>J.I Y S.C MI PEQUENO SUENO</t>
  </si>
  <si>
    <t>RELMU WEPUL</t>
  </si>
  <si>
    <t>PRESIDENTA MICHELLE BACHELET</t>
  </si>
  <si>
    <t>CECI LOS NARANJITOS</t>
  </si>
  <si>
    <t>PMI MIS PRIMEROS PASOS</t>
  </si>
  <si>
    <t>CARITA FELIZ</t>
  </si>
  <si>
    <t>MIS GRANDES TESOROS EL NADI</t>
  </si>
  <si>
    <t>CECI FULKUNPULLI</t>
  </si>
  <si>
    <t>CARITAS FELICES DE HUITAG</t>
  </si>
  <si>
    <t>CECI TRANSITO DE KULTRUNCAHUE</t>
  </si>
  <si>
    <t>PICHI NEWEN MAPU</t>
  </si>
  <si>
    <t>CECI SONRISA DE NIÑÑS</t>
  </si>
  <si>
    <t>FOLLECO</t>
  </si>
  <si>
    <t>JARDÍN INFANTIL Y SALA CUNA LA ORUGUITA</t>
  </si>
  <si>
    <t>SEMILLITAS DEL EDEN</t>
  </si>
  <si>
    <t>CECI PANCUL</t>
  </si>
  <si>
    <t>LOS ALKALITOS</t>
  </si>
  <si>
    <t>TREN TREN CO</t>
  </si>
  <si>
    <t>PICHILAMIEN</t>
  </si>
  <si>
    <t>RAYUN PICHIKECHE KUMUN</t>
  </si>
  <si>
    <t>CASH ANTU</t>
  </si>
  <si>
    <t>CASH LOS BROTECITOS</t>
  </si>
  <si>
    <t>AMANKAY</t>
  </si>
  <si>
    <t>PMI GOTITAS DE LECHE</t>
  </si>
  <si>
    <t>CASH JUNTOS APRENDIENDO</t>
  </si>
  <si>
    <t>MANTILHUE ALTO</t>
  </si>
  <si>
    <t>ARDILLITAS</t>
  </si>
  <si>
    <t>APRENDIENDO JUNTOS</t>
  </si>
  <si>
    <t>GRILLITOS</t>
  </si>
  <si>
    <t>ALTO BELLAVISTA</t>
  </si>
  <si>
    <t>CECI PUNTA NORTE</t>
  </si>
  <si>
    <t>CECI CERRO LA CRUZ</t>
  </si>
  <si>
    <t>CECI NUEVA ESPERANZA</t>
  </si>
  <si>
    <t>CECI LOS INDUSTRIALES</t>
  </si>
  <si>
    <t>ARENEROS</t>
  </si>
  <si>
    <t>ESPERANZA 2001</t>
  </si>
  <si>
    <t>VALLE DE CHACA</t>
  </si>
  <si>
    <t>MEMBRILLITO</t>
  </si>
  <si>
    <t>SEMILLITAS DE CUYA</t>
  </si>
  <si>
    <t>CECI PUTRE</t>
  </si>
  <si>
    <t>TICNAMAR</t>
  </si>
  <si>
    <t>BELEN</t>
  </si>
  <si>
    <t>CASH - CALETA EL TORO</t>
  </si>
  <si>
    <t>PILEO</t>
  </si>
  <si>
    <t>CAUÑICU WENTRUKO</t>
  </si>
  <si>
    <t>QUEPUCA RALCO</t>
  </si>
  <si>
    <t>GUALLALY</t>
  </si>
  <si>
    <t>EL SALTILLO</t>
  </si>
  <si>
    <t>RAHUECO NORTE</t>
  </si>
  <si>
    <t>BANDERA MAWIDA</t>
  </si>
  <si>
    <t>TROLON</t>
  </si>
  <si>
    <t>CALLAQUI</t>
  </si>
  <si>
    <t>EMBOQUE VI</t>
  </si>
  <si>
    <t>POCONCHILE</t>
  </si>
  <si>
    <t>JARDIN BALDEVENITO</t>
  </si>
  <si>
    <t>CECI TOTIHUE</t>
  </si>
  <si>
    <t>SEMBRADORES DE LUZ</t>
  </si>
  <si>
    <t>COLICO ALTO</t>
  </si>
  <si>
    <t>SONRISAS DE NIÑOS II</t>
  </si>
  <si>
    <t>POCUNO-LELBUN ALIWEN</t>
  </si>
  <si>
    <t>TRES SAUCES-LENULEI</t>
  </si>
  <si>
    <t>RELMU RAYEN</t>
  </si>
  <si>
    <t>WEFACHANTU PICHECHE</t>
  </si>
  <si>
    <t>CECI MARIMENUCO BAJO</t>
  </si>
  <si>
    <t>CALETA VITOR</t>
  </si>
  <si>
    <t>RETOÑITOS</t>
  </si>
  <si>
    <t>CHASQUITA</t>
  </si>
  <si>
    <t>JARDIN INFANTIL Y SALA CUNA SUEÑOS DE CONCON</t>
  </si>
  <si>
    <t>JARDIN INFANTIL EL BOSQUE EDUCATIVO</t>
  </si>
  <si>
    <t>JARDIN INFANTIL Y SALA CUNA ESTRELLITAS DE LOS PINOS</t>
  </si>
  <si>
    <t>JARDIN INFANTIL Y SALA CUNA DOÑA IGNACIA</t>
  </si>
  <si>
    <t>JARDIN INFANTIL PAINE</t>
  </si>
  <si>
    <t>SALA CUNA Y JARDÍN INFANTIL LOS SUEÑOS DE TALITO</t>
  </si>
  <si>
    <t>WENULEUFU</t>
  </si>
  <si>
    <t>SALA CUNA Y JARDIN INFANTIL RONDA MULTICOLOR</t>
  </si>
  <si>
    <t>SALA CUNA Y JARDIN INFANTIL UNIENDO RAICES</t>
  </si>
  <si>
    <t>J.I Y S.C CALLE BRASIL</t>
  </si>
  <si>
    <t>DOLLINCO</t>
  </si>
  <si>
    <t>JI Y SC CARIMALLIN</t>
  </si>
  <si>
    <t>LAS LLOSYAS</t>
  </si>
  <si>
    <t>S.C. SONRISAS DE BEBÉ</t>
  </si>
  <si>
    <t>HOSPITAL DOCTOR ERNESTO TORRES GALDAMES</t>
  </si>
  <si>
    <t>J.S.R. CALETA SAN MARCOS</t>
  </si>
  <si>
    <t>SALA CUNA Y JARDÍN INFANTIL DE INTEGRA LOS PIONEROS</t>
  </si>
  <si>
    <t>CHIAPAS SUR</t>
  </si>
  <si>
    <t>ESTRELLITAS DEL DESIERTO</t>
  </si>
  <si>
    <t>MANANTIAL DE ARMONÍA</t>
  </si>
  <si>
    <t>LOS TAMARUGUITOS</t>
  </si>
  <si>
    <t>LOS PAMPINITOS</t>
  </si>
  <si>
    <t>SALA CUNA DE INTEGRA ALMONTINA</t>
  </si>
  <si>
    <t>J.S.R. PINTADOS</t>
  </si>
  <si>
    <t>J.S.R. BAJO SOGA</t>
  </si>
  <si>
    <t>TOÑITO</t>
  </si>
  <si>
    <t>SOL DEL DESIERTO</t>
  </si>
  <si>
    <t>CKAPIN PANNI</t>
  </si>
  <si>
    <t>ESPERANZA DE NIÑOS</t>
  </si>
  <si>
    <t>INTI RAI</t>
  </si>
  <si>
    <t>SALA CUNA Y JARDÍN INFANTIL DE INTEGRA DESIERTO DE COLORES</t>
  </si>
  <si>
    <t>SALA CUNA Y JARDÍN INFANTIL DE INTEGRA SUEÑITOS DE COLORES</t>
  </si>
  <si>
    <t>PAUNA LICKAN</t>
  </si>
  <si>
    <t>LICAN ANTAY</t>
  </si>
  <si>
    <t>MISCANTI</t>
  </si>
  <si>
    <t>LOS LLAMITOS</t>
  </si>
  <si>
    <t>CARNAVALITO</t>
  </si>
  <si>
    <t>GRANITO DE ARENA</t>
  </si>
  <si>
    <t>JARDÍN INFANTIL DE INTEGRA LOS PULPITOS REGALONES</t>
  </si>
  <si>
    <t>LOS PEQUEÑOS NAVEGANTES</t>
  </si>
  <si>
    <t>MARÍA ENSEÑA</t>
  </si>
  <si>
    <t>GRANITO DE ESPERANZA</t>
  </si>
  <si>
    <t>RAYITOS DE SOL</t>
  </si>
  <si>
    <t>S.C. Q'ISA KHUYAY</t>
  </si>
  <si>
    <t>J.S.R. DOÑA FRANCISCA II ETAPA</t>
  </si>
  <si>
    <t>AYELÉN</t>
  </si>
  <si>
    <t>J.S.R. VILLA IRARRAZABAL</t>
  </si>
  <si>
    <t>SALA CUNA Y JARDÍN INFANTIL DE INTEGRA PAMPINITOS</t>
  </si>
  <si>
    <t>LOS CHINITOS DEL SALAR</t>
  </si>
  <si>
    <t>J.S.R. VILLA LAS PALMAS</t>
  </si>
  <si>
    <t>JESÚS DE PRAGA</t>
  </si>
  <si>
    <t>J.S.R. CALETA MICHILLA</t>
  </si>
  <si>
    <t>ESTACIÓN DE NIÑOS</t>
  </si>
  <si>
    <t>FLOR DEL DESIERTO</t>
  </si>
  <si>
    <t>CRISTO REY</t>
  </si>
  <si>
    <t>REMANSO</t>
  </si>
  <si>
    <t>SONRISITAS DEL DESIERTO</t>
  </si>
  <si>
    <t>CORONA DEL INCA</t>
  </si>
  <si>
    <t>COPAYAPITO</t>
  </si>
  <si>
    <t>UNIVERSIDAD DE ATACAMA</t>
  </si>
  <si>
    <t>J.S.R. EL PALOMAR</t>
  </si>
  <si>
    <t>J.S.R. ROSARIO</t>
  </si>
  <si>
    <t>J.S.R. EL PRETIL</t>
  </si>
  <si>
    <t>J.S.R. CHILE-ITALIA</t>
  </si>
  <si>
    <t>PALOMITA BLANCA</t>
  </si>
  <si>
    <t>ARENITAS DE ATACAMA</t>
  </si>
  <si>
    <t>RAFAELITO</t>
  </si>
  <si>
    <t>S.C. VILLA CORDILLERA</t>
  </si>
  <si>
    <t>VILLA EDÉN</t>
  </si>
  <si>
    <t>VILLA LAS TERRAZAS</t>
  </si>
  <si>
    <t>CONDELL SUR</t>
  </si>
  <si>
    <t>LAS PALMAS</t>
  </si>
  <si>
    <t>CHOLLAY</t>
  </si>
  <si>
    <t>SALA CUNA Y JARDIN INFANTIL DE INTEGRA BOTONCITOS DEL VALLE</t>
  </si>
  <si>
    <t>LA CASITA DEL CERRO</t>
  </si>
  <si>
    <t>JARDIN INFANTIL Y SALA CUNA DE INTEGRA SOL NACIENTE</t>
  </si>
  <si>
    <t>JARDIN INFANTIL DE INTEGRA MELODIA</t>
  </si>
  <si>
    <t>JARDIN INFANTIL DE INTEGRA ARCOIRIS</t>
  </si>
  <si>
    <t>CAMINITOS ENCANTADOS</t>
  </si>
  <si>
    <t>SALA CUNA Y  JARDIN INFANTIL DE INTEGRA DULCE MIRADA</t>
  </si>
  <si>
    <t>S.C. LOS SERENITOS</t>
  </si>
  <si>
    <t>SALA CUNA Y JARDÍN INFANTIL DE INTEGRA  VALLE DE LA LUNA</t>
  </si>
  <si>
    <t>SALA CUNA Y JARDIN INFANTIL DE INTEGRA RONDA DE COLORES</t>
  </si>
  <si>
    <t>JARDIN INFANTIL DE INTEGRA CAMPANITAS AL VIENTO</t>
  </si>
  <si>
    <t>LOS TESORITOS DE GUAYACÁN</t>
  </si>
  <si>
    <t>CANTERITOS DEL SOL</t>
  </si>
  <si>
    <t>SALA CUNA Y JARDIN INFANTIL DE INTEGRA PERLITAS DE OSTION</t>
  </si>
  <si>
    <t>SALA CUNA Y JARDIN INFANTIL DE INTEGRA RAYITO DE SOL</t>
  </si>
  <si>
    <t>LOS GRILLITOS DE SAN RAMÓN</t>
  </si>
  <si>
    <t>BURBUJITAS DE SAN JUAN</t>
  </si>
  <si>
    <t>SALA CUNA Y JARDIN INFANTIL DE INTEGRA  PASTORCITOS Y PASTORCITAS</t>
  </si>
  <si>
    <t>MIRADA INFANTIL</t>
  </si>
  <si>
    <t>COLOR ESPERANZA</t>
  </si>
  <si>
    <t>SALA CUNA Y JARDIN INFANTIL DE INTEGRA SONRISAS DE NIÑOS</t>
  </si>
  <si>
    <t>SALA CUNA  Y JARDIN INFANTIL DE INTEGRA EL CANELO</t>
  </si>
  <si>
    <t>SALA CUNA Y JARDIN INFANTIL DE INTEGRA PEPITAS DE ORO</t>
  </si>
  <si>
    <t>JARDIN INFANTIL DE INTEGRA SUEÑO DE NIÑO</t>
  </si>
  <si>
    <t>RAYITOS TAMBINOS</t>
  </si>
  <si>
    <t>FLOR DEL VALLE</t>
  </si>
  <si>
    <t>JARDIN INFANTIL Y SALA CUNA  DE INTEGRA DAME LA MANO</t>
  </si>
  <si>
    <t>SALA CUNA Y JARDIN INFANTIL DE INTEGRA PIECECITOS DE NIÑO</t>
  </si>
  <si>
    <t>OJITOS DEL FUTURO</t>
  </si>
  <si>
    <t>SOL DEL VALLE</t>
  </si>
  <si>
    <t>LOS OLIVOS</t>
  </si>
  <si>
    <t>MANZANITO</t>
  </si>
  <si>
    <t>S.C. LOS PIMIENTOS</t>
  </si>
  <si>
    <t>SALA CUNA Y JARDIN INFANTIL DE INTEGRA LAS CHICHARRITAS</t>
  </si>
  <si>
    <t>SALA CUNA Y JARDÍN INFANTIL DE INTEGRA SOL DE ORO</t>
  </si>
  <si>
    <t>CHISPITA DE LAPISLÁZULI</t>
  </si>
  <si>
    <t>PAMPANITO</t>
  </si>
  <si>
    <t>SALA CUNA Y JARDÍN INFANTIL DE INTEGRA BAMBI</t>
  </si>
  <si>
    <t>TESOROS DE LA TIERRA</t>
  </si>
  <si>
    <t>LA GRANJITA</t>
  </si>
  <si>
    <t>SALA CUNA  Y JARDIN INFANTIL DE INTEGRA MOLINOS AL VIENTO</t>
  </si>
  <si>
    <t>SALA CUNA Y JARDÍN INFANTIL DE INTEGRA MILLAPEL</t>
  </si>
  <si>
    <t>SOL DEL CHOAPA</t>
  </si>
  <si>
    <t>SALA CUNA Y JARDIN INFANTIL DE INTEGRA RAYITOS DEL MIRADOR</t>
  </si>
  <si>
    <t>SALA CUNA Y JARDÍN INFANTIL DE INTEGRA  VALLECITO ENCANTADO</t>
  </si>
  <si>
    <t>BRISAS DEL VALLE</t>
  </si>
  <si>
    <t>SALA CUNA Y JARDIN INFANTIL DE INTEGRA ESTRELLITA DE MAR</t>
  </si>
  <si>
    <t>JARDÍN INFANTIL DE INTEGRA LAS ROCAS</t>
  </si>
  <si>
    <t>SEMILLAS DE ALEGRÍA</t>
  </si>
  <si>
    <t>TIERRAS LEJANAS</t>
  </si>
  <si>
    <t>JARDIN INFANTIL DE INTEGRA OASIS DE NIÑOS</t>
  </si>
  <si>
    <t>TEJEDORES DE ILUSIONES</t>
  </si>
  <si>
    <t>OVILLITO DE LANA</t>
  </si>
  <si>
    <t>JORGE SABAL RABI</t>
  </si>
  <si>
    <t>CARIÑOSITOS</t>
  </si>
  <si>
    <t>DEDALITO DE ORO</t>
  </si>
  <si>
    <t>J.S.R. LA VIÑA</t>
  </si>
  <si>
    <t>S.C. LOS PINGÜINITOS DE CACHAGUA</t>
  </si>
  <si>
    <t>SUEÑO HERMOSO</t>
  </si>
  <si>
    <t>SALA CUNA Y JARDIN INFANTIL DE INTEGRA SOL DEL MEDIODÍA</t>
  </si>
  <si>
    <t>MONTAÑITA</t>
  </si>
  <si>
    <t>GOTITA DE LUNA</t>
  </si>
  <si>
    <t>CRISTAL</t>
  </si>
  <si>
    <t>JARDIN INFANTIL Y SALA CUNA KAN-UIQU</t>
  </si>
  <si>
    <t>PAMPANITOS ALTO DEL PUERTO</t>
  </si>
  <si>
    <t>UVADU</t>
  </si>
  <si>
    <t>JARDIN INFANTIL DE INTEGRA LAS PIEDRECITAS</t>
  </si>
  <si>
    <t>LAS MOCHILITAS</t>
  </si>
  <si>
    <t>SALA CUNA Y JARDIN INFANTIL DE INTEGRA TIKAY</t>
  </si>
  <si>
    <t>LA HIGUERA DANZARINA</t>
  </si>
  <si>
    <t>RAMITO DE UVA</t>
  </si>
  <si>
    <t>LA PIRCA</t>
  </si>
  <si>
    <t>S.C. LA PIRQUITA</t>
  </si>
  <si>
    <t>LOS LÚCUMOS</t>
  </si>
  <si>
    <t>CERRO MAYACA</t>
  </si>
  <si>
    <t>SALA CUNA Y JARDIN INFANTIL DE INTEGRA ANULÉN</t>
  </si>
  <si>
    <t>S.C. NIDITO</t>
  </si>
  <si>
    <t>S.C. ANTÜ LIWEN</t>
  </si>
  <si>
    <t>ESTRELLITA LUMINOSA</t>
  </si>
  <si>
    <t>NUESTRA SEÑORA DE FÁTIMA</t>
  </si>
  <si>
    <t>SALA CUNA Y JARDIN INFANTIL DE INTEGRA ESTRELLA SOLITARIA</t>
  </si>
  <si>
    <t>SALA CUNA Y JARDIN INFANTIL DE INTEGRA AYÜN</t>
  </si>
  <si>
    <t>EL CALERITO</t>
  </si>
  <si>
    <t>MÁGICO LUGAR DE SUEÑOS</t>
  </si>
  <si>
    <t>SALA CUNA Y JARDIN INFANTIL DE INTEGRA CLAVELITO</t>
  </si>
  <si>
    <t>SALA CUNA Y JARDIN INFANTIL DE INTEGRA GUACOLDA</t>
  </si>
  <si>
    <t>RAYÉN</t>
  </si>
  <si>
    <t>LOS LAGUNITOS</t>
  </si>
  <si>
    <t>S.C. MI CASITA</t>
  </si>
  <si>
    <t>HOSPITAL CARLOS VAN BUREN</t>
  </si>
  <si>
    <t>SALA CUNA Y JARDIN INFANTIL DE INTEGRA TOKERAU</t>
  </si>
  <si>
    <t>J.S.R. LAGUNA VERDE</t>
  </si>
  <si>
    <t>EL SOL</t>
  </si>
  <si>
    <t>SALA CUNA Y JARDIN INFANTIL DE INTEGRA RINCONCITO DE LUZ</t>
  </si>
  <si>
    <t>APRENDEMOS JUGANDO</t>
  </si>
  <si>
    <t>ANTÜ</t>
  </si>
  <si>
    <t>PUERTO AYSÉN</t>
  </si>
  <si>
    <t>LAS LOMITAS</t>
  </si>
  <si>
    <t>S.C. NUEVO AMANECER</t>
  </si>
  <si>
    <t>SALA CUNA Y JARDIN INFANTIL DE INTEGRA BAMBI</t>
  </si>
  <si>
    <t>SALA CUNA Y JARDIN INFANTIL DE INTEGRA MARTIN PESCADOR</t>
  </si>
  <si>
    <t>ARBOLEDA</t>
  </si>
  <si>
    <t>LA PRINCESITA</t>
  </si>
  <si>
    <t>JARDIN INFANTIL Y SALA CUNA CREANDO SONRISAS</t>
  </si>
  <si>
    <t>SALA CUNA Y JARDIN INFANTIL DE INTEGRA PILPILÉN</t>
  </si>
  <si>
    <t>SALA CUNA Y JARDIN INFANTIL DE INTEGRA FLORENCIA</t>
  </si>
  <si>
    <t>J.S.R. LO ZARATE</t>
  </si>
  <si>
    <t>SALA CUNA Y JARDIN INFANTIL DE INTEGRA BOSQUEMAR</t>
  </si>
  <si>
    <t>SALA CUNA Y JARDIN INFANTIL DE INTEGRA NUESTRA SEÑORA DE LAS MERCEDES</t>
  </si>
  <si>
    <t>SALA CUNA Y JARDIN INFANTIL DE INTEGRA SANTA TERESITA</t>
  </si>
  <si>
    <t>SALA CUNA Y JARDIN INFANTIL DE INTEGRA MARINERITO</t>
  </si>
  <si>
    <t>SALA CUNA Y JARDIN INFANTIL DE INTEGRA UMANGA RIKI RIKI</t>
  </si>
  <si>
    <t>CAMPANITAS</t>
  </si>
  <si>
    <t>MILLARAY</t>
  </si>
  <si>
    <t>SALA CUNA Y JARDIN INFANTIL DE INTEGRA INTI RAYMI</t>
  </si>
  <si>
    <t>SALA CUNA Y JARDIN INFANTIL DE INTEGRA KUMIRAY</t>
  </si>
  <si>
    <t>SALA CUNA Y JARDIN INFANTIL POKI TANE</t>
  </si>
  <si>
    <t>SANTA CRUZ LIMACHITO</t>
  </si>
  <si>
    <t>JARDIN INFANTIL DE INTEGRA AGUAS CLARAS</t>
  </si>
  <si>
    <t>LA PALOMA</t>
  </si>
  <si>
    <t>CRECIENDO EN MI PUEBLO</t>
  </si>
  <si>
    <t>SALA CUNA Y JARDIN INFANTIL DE INTEGRA LOS MOLINOS</t>
  </si>
  <si>
    <t>LOS GORRIONES</t>
  </si>
  <si>
    <t>S.C. SONRISAS DE SAN JOSÉ</t>
  </si>
  <si>
    <t>SALA CUNA Y JARDIN INFANTIL DE INTEGRA SAN JOSÉ OBRERO</t>
  </si>
  <si>
    <t>JARDIN INTANTIL Y SALA CUNA DIEGO PORTALES DE INTEGRA</t>
  </si>
  <si>
    <t>SALA CUNA Y JARDÍN INFANTIL DE INTEGRA VILLA CORDILLERA</t>
  </si>
  <si>
    <t>AGUA LUNA</t>
  </si>
  <si>
    <t>SALA CUNA Y JARDIN INFANTIL DE INTEGRA MI GRAN TESORO</t>
  </si>
  <si>
    <t>J.S.R. LA CRUZ</t>
  </si>
  <si>
    <t>CREADORES DE SUEÑOS</t>
  </si>
  <si>
    <t>S.C. PEQUEÑOS ARTISTAS</t>
  </si>
  <si>
    <t>J.S.R. LAS MERCEDES</t>
  </si>
  <si>
    <t>SALA CUNA Y JARDIN INFANTIL DE INTEGRA BAM BAM</t>
  </si>
  <si>
    <t>S.C. MIL COLORES</t>
  </si>
  <si>
    <t>CODEGUA CENTRO</t>
  </si>
  <si>
    <t>FLOR NACIENTE</t>
  </si>
  <si>
    <t>S.C. NIDO DE SUEÑOS</t>
  </si>
  <si>
    <t>PIECECITOS DE ÁNGEL</t>
  </si>
  <si>
    <t>J.S.R. LA CHIMBA</t>
  </si>
  <si>
    <t>LAS CANTERAS DE PELEQUÉN</t>
  </si>
  <si>
    <t>JARDIN INFANTIL Y SALA CUNA LOS CACHORRITOS DE INTEGRA</t>
  </si>
  <si>
    <t>SALA CUNA TAÑI RUKA</t>
  </si>
  <si>
    <t>RAYITO DE AMOR</t>
  </si>
  <si>
    <t>J.S.R. PATAGUA</t>
  </si>
  <si>
    <t>MANCHITAS DE COLORES</t>
  </si>
  <si>
    <t>SALA CUNA Y JARDÍN INFANTIL DE INTEGRA LOS RETOÑOS</t>
  </si>
  <si>
    <t>LAS PALMITAS</t>
  </si>
  <si>
    <t>J.S.R. SANTA INÉS</t>
  </si>
  <si>
    <t>J.S.R.SANTA CLARISA</t>
  </si>
  <si>
    <t>J.S.R. LAS CATALINAS</t>
  </si>
  <si>
    <t>LAS UVITAS</t>
  </si>
  <si>
    <t>MUNDO NUEVO</t>
  </si>
  <si>
    <t>NINCURLAUTA</t>
  </si>
  <si>
    <t>MANZANITAS</t>
  </si>
  <si>
    <t>SALA CUNA DE INTEGRA EDUARDO CHARME</t>
  </si>
  <si>
    <t>S.C. SOL DE RODEO</t>
  </si>
  <si>
    <t>CORCELITOS</t>
  </si>
  <si>
    <t>LOS MIMBRECITOS</t>
  </si>
  <si>
    <t>MIRAFLORES</t>
  </si>
  <si>
    <t>LOS ARTESANITOS</t>
  </si>
  <si>
    <t>J.S.R. LA PLATINA</t>
  </si>
  <si>
    <t>SALA CUNA Y JARDÍN INFANTIL DE INTEGRA LOS NARANJITOS</t>
  </si>
  <si>
    <t>S.C. PEQUEÑAS LUMBRERAS</t>
  </si>
  <si>
    <t>ALERCE</t>
  </si>
  <si>
    <t>PABLO NERUDA</t>
  </si>
  <si>
    <t>SANTA ANA</t>
  </si>
  <si>
    <t>SAN GERARDO</t>
  </si>
  <si>
    <t>SALA CUNA DE INTEGRA VALLE OSITOS</t>
  </si>
  <si>
    <t>S.C. RINCONCITO DE AMOR</t>
  </si>
  <si>
    <t>S.C. GOTITAS DE AMOR</t>
  </si>
  <si>
    <t>LA ESTRELLITA</t>
  </si>
  <si>
    <t>JARDÍN INFANTIL DE INTEGRA EL AROMITO</t>
  </si>
  <si>
    <t>SALA CUNA Y JARDIN INFANTIL LOS DUENDECITOS</t>
  </si>
  <si>
    <t>SALA CUNA Y JARDIN INFANTIL CADENITA</t>
  </si>
  <si>
    <t>LOS INTEGRITOS</t>
  </si>
  <si>
    <t>DOMINGO MANSILLA</t>
  </si>
  <si>
    <t>SALA CUNA Y JARDIN INFANTIL LUXEMBURGO</t>
  </si>
  <si>
    <t>LOS PALOMOS</t>
  </si>
  <si>
    <t>CECI</t>
  </si>
  <si>
    <t>SALA CUNA Y JARDIN INFANTIL PEPITA DE UVA</t>
  </si>
  <si>
    <t>SALA CUNA CASA BLANCA</t>
  </si>
  <si>
    <t>SALA CUNA Y JARDIN INFANTIL EL RINCONCITO</t>
  </si>
  <si>
    <t>S.C. CAPULLITO</t>
  </si>
  <si>
    <t>SALA CUNA Y JARDIN INFANTIL AQUELARRE</t>
  </si>
  <si>
    <t>SALA CUNA Y JARDIN INFANTIL LOS ENANITOS</t>
  </si>
  <si>
    <t>SALA CUNA Y JARDIN INFANTIL RAPUNCEL</t>
  </si>
  <si>
    <t>SALA CUNA Y JARDIN INFANTIL LOS GRILLITOS</t>
  </si>
  <si>
    <t>PASITOS A LA ILUSIÓN</t>
  </si>
  <si>
    <t>SALA CUNA Y JARDIN INFANTIL ENTRE PEQUES</t>
  </si>
  <si>
    <t>S.C. MANITOS PEQUEÑAS</t>
  </si>
  <si>
    <t>J.S.R. LA ALDEA CAMPESINA</t>
  </si>
  <si>
    <t>HOSPITAL TALCA</t>
  </si>
  <si>
    <t>SALA CUNA Y JARDIN INFANTIL CENTRO TALCA</t>
  </si>
  <si>
    <t>SALA CUNA Y JARDIN INFANTIL CASITA DE LOS SUEÑOS</t>
  </si>
  <si>
    <t>JARDIN INFANTIL RENACER</t>
  </si>
  <si>
    <t>JARDIN INFANTIL SAN GERARDO</t>
  </si>
  <si>
    <t>JARDIN INFANTIL ESTERITO</t>
  </si>
  <si>
    <t>MAITENES</t>
  </si>
  <si>
    <t>J.S.R. LAS LOMAS</t>
  </si>
  <si>
    <t>J.S.R. LOS MONTES</t>
  </si>
  <si>
    <t>J.S.R. LA PLACETA</t>
  </si>
  <si>
    <t>JARDIN INFANTIL LAS MANZANITAS</t>
  </si>
  <si>
    <t>RINCONCITO DE SUEÑOS</t>
  </si>
  <si>
    <t>PEQUEÑITOS CON AMOR</t>
  </si>
  <si>
    <t>TIERNOS CORAZONES DE VILLA FRANCIA</t>
  </si>
  <si>
    <t>SALA CUNA Y JARDIN INFANTIL RAYITO DE LUNA</t>
  </si>
  <si>
    <t>JARDIN INFANTIL LAS VINITAS</t>
  </si>
  <si>
    <t>SALA CUNA Y JARDIN INFANTIL MI PEQUEÑO REFUGIO</t>
  </si>
  <si>
    <t>S.C. PENCAHUE PLAZA</t>
  </si>
  <si>
    <t>LOS PANTANITOS</t>
  </si>
  <si>
    <t>PEQUEÑOS GIGANTES</t>
  </si>
  <si>
    <t>SALA CUNA Y JARDIN INFANTIL CENTINELA</t>
  </si>
  <si>
    <t>SALA CUNA Y JARDIN INFANTIL BLANCA NIEVES</t>
  </si>
  <si>
    <t>J.S.R. LAS CORRIENTES</t>
  </si>
  <si>
    <t>J.S.R. COSTA BLANCA</t>
  </si>
  <si>
    <t>J.S.R. LA RUEDA</t>
  </si>
  <si>
    <t>NIDITOS DEL VALLE</t>
  </si>
  <si>
    <t>LOS PINITOS</t>
  </si>
  <si>
    <t>JARDIN INFANTIL EL TRENCITO</t>
  </si>
  <si>
    <t>CARLOS CAMUS III</t>
  </si>
  <si>
    <t>S.C. EL BOSQUE</t>
  </si>
  <si>
    <t>LOS RAYITOS DE SOL</t>
  </si>
  <si>
    <t>SALA CUNA Y JARDIN INFANTIL HUELLITAS DEL CAMPO</t>
  </si>
  <si>
    <t>JARDIN INFANTIL BURBUJITAS TERMALES</t>
  </si>
  <si>
    <t>LOS PATITOS DEL LAGO</t>
  </si>
  <si>
    <t>SALA CUNA Y JARDIN INFANTIL LOS LIRIOS</t>
  </si>
  <si>
    <t>CERRITO NEVADO</t>
  </si>
  <si>
    <t>LOS TRIGUITOS</t>
  </si>
  <si>
    <t>SALA CUNA Y JARDIN INFANTIL LOS PITUFOS</t>
  </si>
  <si>
    <t>SALA CUNA Y JARDIN INFANTIL GABRIELA MISTRAL</t>
  </si>
  <si>
    <t>JARDIN INFANTIL GIRASOL</t>
  </si>
  <si>
    <t>VILLASECA</t>
  </si>
  <si>
    <t>J.S.R. LOS ROBLES</t>
  </si>
  <si>
    <t>VILLALEGRÍA</t>
  </si>
  <si>
    <t>CRECER</t>
  </si>
  <si>
    <t>JARDIN INFANTIL PIECECITOS DE NIÑO</t>
  </si>
  <si>
    <t>ALTO DEL RÍO</t>
  </si>
  <si>
    <t>SALA CUNA Y JARDIN INFANTIL LOS PALOMITOS</t>
  </si>
  <si>
    <t>S.C. LOS CONQUISTADORES</t>
  </si>
  <si>
    <t>MI CASITA</t>
  </si>
  <si>
    <t>EL MONITO</t>
  </si>
  <si>
    <t>LAS MARIPOSAS</t>
  </si>
  <si>
    <t>ROSITA O'HIGGINS</t>
  </si>
  <si>
    <t>MARTÍN RUIZ DE GAMBOA</t>
  </si>
  <si>
    <t>HOSPITAL HERMINDA MARTIN</t>
  </si>
  <si>
    <t>GASPARÍN</t>
  </si>
  <si>
    <t>EL CAMARONCITO</t>
  </si>
  <si>
    <t>IRENE CERDA DÍAZ</t>
  </si>
  <si>
    <t>MI CABAÑA</t>
  </si>
  <si>
    <t>LOS CASTORCITOS</t>
  </si>
  <si>
    <t>LANCA NIEVES Y LOS 7 ENANITOS</t>
  </si>
  <si>
    <t>MINAS DEL PRADO</t>
  </si>
  <si>
    <t>PETETÍN</t>
  </si>
  <si>
    <t>SANTA INÉS</t>
  </si>
  <si>
    <t>J.S.R. QUIRIQUINA</t>
  </si>
  <si>
    <t>J.S.R. SELVA NEGRA</t>
  </si>
  <si>
    <t>J.S.R. LAS HORMIGAS</t>
  </si>
  <si>
    <t>RAYO DE LUNA</t>
  </si>
  <si>
    <t>VERDE AMANECER</t>
  </si>
  <si>
    <t>EL CONEJÍN</t>
  </si>
  <si>
    <t>ANGORITA</t>
  </si>
  <si>
    <t>LOS SARMIENTOS</t>
  </si>
  <si>
    <t>TIERRA Y SOL</t>
  </si>
  <si>
    <t>COPIHUITO</t>
  </si>
  <si>
    <t>LOS GORRIONCITOS</t>
  </si>
  <si>
    <t>JARDIN INFANTIL MEMBRILLITO</t>
  </si>
  <si>
    <t>PAPAYITO</t>
  </si>
  <si>
    <t>JARDÍN INFANTIL EL AMANECER</t>
  </si>
  <si>
    <t>VIENTOS MÁGICOS</t>
  </si>
  <si>
    <t>EL TRIGAL</t>
  </si>
  <si>
    <t>JARDIN INFANTIL Y SALA CUNA MERCADITO DE SUEÑOS</t>
  </si>
  <si>
    <t>SANTA FÉ</t>
  </si>
  <si>
    <t>S.C. EL HOGAR</t>
  </si>
  <si>
    <t>J.S.R. LOS TRONCOS</t>
  </si>
  <si>
    <t>J.S.R. LA LEYENDA</t>
  </si>
  <si>
    <t>J.S.R. COYANCO</t>
  </si>
  <si>
    <t>PULIHUEN</t>
  </si>
  <si>
    <t>JARDIN INFANTIL LOS CHINCOLITOS</t>
  </si>
  <si>
    <t>JARDIN INFANTIL POLCURA</t>
  </si>
  <si>
    <t>TRUPÁN</t>
  </si>
  <si>
    <t>HUEPIL</t>
  </si>
  <si>
    <t>SALA CUNA Y JARDIN INFANTIL ISABEL RIQUELME</t>
  </si>
  <si>
    <t>PICHI - RAYÉN</t>
  </si>
  <si>
    <t>EL PROGRESO</t>
  </si>
  <si>
    <t>BUREO</t>
  </si>
  <si>
    <t>AGUA CRISTALINA</t>
  </si>
  <si>
    <t>LAS DALIAS</t>
  </si>
  <si>
    <t>MI PEQUEÑO HOGAR</t>
  </si>
  <si>
    <t>ENTRE RÍOS</t>
  </si>
  <si>
    <t>J.S.R. PUENTE PERALES</t>
  </si>
  <si>
    <t>LOS CASTAÑOS</t>
  </si>
  <si>
    <t>INÉS DE SUÁREZ</t>
  </si>
  <si>
    <t>JARDIN INFANTIL Y SALA CUNA SAN SEBASTIAN</t>
  </si>
  <si>
    <t>PALOMARES</t>
  </si>
  <si>
    <t>J.S.R. CHAIMAVIDA</t>
  </si>
  <si>
    <t>SALA CUNA Y JARDIN INFANTIL DIEGO PORTALES</t>
  </si>
  <si>
    <t>SANTA CECILIA</t>
  </si>
  <si>
    <t>HOSPITAL LAS HIGUERAS</t>
  </si>
  <si>
    <t>J.S.R. LAS CANCHAS 2 B</t>
  </si>
  <si>
    <t>J.S.R. VILLA LAS CALETAS</t>
  </si>
  <si>
    <t>J.S.R. MIRADOR DEL PACIFICO</t>
  </si>
  <si>
    <t>SAN GERMÁN</t>
  </si>
  <si>
    <t>COCHOLGÜE</t>
  </si>
  <si>
    <t>UNIHUE</t>
  </si>
  <si>
    <t>S.C. TALCAMÁVIDA</t>
  </si>
  <si>
    <t>J.S.R. LA GENERALA</t>
  </si>
  <si>
    <t>EL ÁNGEL</t>
  </si>
  <si>
    <t>VILLA EL ESFUERZO</t>
  </si>
  <si>
    <t>DOÑA ISIDORA</t>
  </si>
  <si>
    <t>RAYÚN</t>
  </si>
  <si>
    <t>EL FARO</t>
  </si>
  <si>
    <t>GÉNESIS</t>
  </si>
  <si>
    <t>PEHUÉN</t>
  </si>
  <si>
    <t>JARDIN INFANTIL Y SALA CUNA JOSE MIGUEL CARRERA</t>
  </si>
  <si>
    <t>JARDIN INFANTIL SANTA ROSA</t>
  </si>
  <si>
    <t>AGUA DE LAS NIÑAS</t>
  </si>
  <si>
    <t>S.C. LOS HÉROES</t>
  </si>
  <si>
    <t>TUBÚL</t>
  </si>
  <si>
    <t>EL PINAR</t>
  </si>
  <si>
    <t>SEMILLITAS DE LLICO</t>
  </si>
  <si>
    <t>JARDIN INFANTIL Y SALA CUNA ESMERALDA</t>
  </si>
  <si>
    <t>LAS ARAUCARIAS</t>
  </si>
  <si>
    <t>HUENTELOLÉN</t>
  </si>
  <si>
    <t>CARDENAL SILVA HENRÍQUEZ</t>
  </si>
  <si>
    <t>J.S.R. LLONCAO</t>
  </si>
  <si>
    <t>CALEBU</t>
  </si>
  <si>
    <t>J.S.R. ALTO QUILANTAHUE</t>
  </si>
  <si>
    <t>J.S.R. PUERTO CHOQUE</t>
  </si>
  <si>
    <t>J.S.R. EL DESIERTO</t>
  </si>
  <si>
    <t>MICHAIHUE</t>
  </si>
  <si>
    <t>CANDELARIA</t>
  </si>
  <si>
    <t>JARDIN INFANTIL Y SALA CUNA LAFKEEN</t>
  </si>
  <si>
    <t>ANDALUÉ</t>
  </si>
  <si>
    <t>S.C. AITUÉ</t>
  </si>
  <si>
    <t>LOS PINOS</t>
  </si>
  <si>
    <t>BELÉN</t>
  </si>
  <si>
    <t>MIGUEL ZERENE</t>
  </si>
  <si>
    <t>MAICA</t>
  </si>
  <si>
    <t>S.C. HUEPIL</t>
  </si>
  <si>
    <t>CAUPOLICÁN</t>
  </si>
  <si>
    <t>JOSÉ MARÍA CARO</t>
  </si>
  <si>
    <t>MALLÍN EL TREILE</t>
  </si>
  <si>
    <t>EL NARANJITO</t>
  </si>
  <si>
    <t>LOS PIÑONCITOS</t>
  </si>
  <si>
    <t>PEHUENCITO</t>
  </si>
  <si>
    <t>TÍA LAURA</t>
  </si>
  <si>
    <t>PRINCESITA</t>
  </si>
  <si>
    <t>S.C. LAS RAÍCES</t>
  </si>
  <si>
    <t>PADRE JUAN</t>
  </si>
  <si>
    <t>PRIMEROS PASOS</t>
  </si>
  <si>
    <t>MARTA BRUNET</t>
  </si>
  <si>
    <t>J.S.R. BOLLILCO</t>
  </si>
  <si>
    <t>J.S.R. EL ROSARIO</t>
  </si>
  <si>
    <t>FORESTÍN</t>
  </si>
  <si>
    <t>LA TORTUGUITA</t>
  </si>
  <si>
    <t>NIÑO FELIZ</t>
  </si>
  <si>
    <t>PIN - PON</t>
  </si>
  <si>
    <t>LA RIBERA</t>
  </si>
  <si>
    <t>MAMÁ TERESA SCHMIDT</t>
  </si>
  <si>
    <t>LOS BOLDOS</t>
  </si>
  <si>
    <t>SUEÑOS</t>
  </si>
  <si>
    <t>S.C. PASITOS</t>
  </si>
  <si>
    <t>S.C. DUENDES</t>
  </si>
  <si>
    <t>RINCÓN FELIZ</t>
  </si>
  <si>
    <t>S.C. RAYITO DE LUZ</t>
  </si>
  <si>
    <t>TRAÑI-TRAÑI</t>
  </si>
  <si>
    <t>VILLA EL SALITRE</t>
  </si>
  <si>
    <t>NUEVO MUNDO</t>
  </si>
  <si>
    <t>ARCOÍRIS DEL LAGO</t>
  </si>
  <si>
    <t>SONRISA DE NIÑOS</t>
  </si>
  <si>
    <t>S.C. TIRITAS DE PAPEL</t>
  </si>
  <si>
    <t>CRECER JUGANDO</t>
  </si>
  <si>
    <t>VILLA ITALIA</t>
  </si>
  <si>
    <t>UFRO</t>
  </si>
  <si>
    <t>CREANDO SUEÑOS</t>
  </si>
  <si>
    <t>TRIZANO</t>
  </si>
  <si>
    <t>J.S.R. CHANQUIN</t>
  </si>
  <si>
    <t>BETANIA</t>
  </si>
  <si>
    <t>BELLAVISTA</t>
  </si>
  <si>
    <t>RUCA-HUENEI</t>
  </si>
  <si>
    <t>LAS ESTRELLAS</t>
  </si>
  <si>
    <t>CUPULHUE CHE</t>
  </si>
  <si>
    <t>DIEGO PORTALES</t>
  </si>
  <si>
    <t>VILLA ESTACIÓN</t>
  </si>
  <si>
    <t>S.C. RUCALAF</t>
  </si>
  <si>
    <t>SANTA ANITA</t>
  </si>
  <si>
    <t>S.C. GOTITAS DE DULZURA</t>
  </si>
  <si>
    <t>LLAMPUDKEN</t>
  </si>
  <si>
    <t>LOS CIERVITOS</t>
  </si>
  <si>
    <t>S.C. MANITOS CREANDO</t>
  </si>
  <si>
    <t>ANTU - RAYÉN</t>
  </si>
  <si>
    <t>J.S.R. MOLCO</t>
  </si>
  <si>
    <t>ARMONÍA</t>
  </si>
  <si>
    <t>J.S.R. PUNTA DE RIEL</t>
  </si>
  <si>
    <t>CALOF</t>
  </si>
  <si>
    <t>LAS COLINAS</t>
  </si>
  <si>
    <t>LAS LOMAS DE CARAHUE</t>
  </si>
  <si>
    <t>J.S.R. EL MANZANO</t>
  </si>
  <si>
    <t>AMOR Y ESPERANZA</t>
  </si>
  <si>
    <t>MICHELLE BACHELET</t>
  </si>
  <si>
    <t>VALLECITO</t>
  </si>
  <si>
    <t>MANUEL MATTA 88</t>
  </si>
  <si>
    <t>AYENWE</t>
  </si>
  <si>
    <t>CHISPITA</t>
  </si>
  <si>
    <t>J.S.R. CERRO LONCOCHE</t>
  </si>
  <si>
    <t>AMIGOS DE LA TIERRA</t>
  </si>
  <si>
    <t>SALA CUNA Y JARDÍN INFANTIL DE INTEGRA DISNEYLANDIA</t>
  </si>
  <si>
    <t>PEQUEÑOS SOÑADORES</t>
  </si>
  <si>
    <t>PEUMAYÉN</t>
  </si>
  <si>
    <t>SALA CUNA Y JARDIN INFANTIL DE INTEGRA LAS ESTRELLITAS</t>
  </si>
  <si>
    <t>S.C. LOS BROTECITOS</t>
  </si>
  <si>
    <t>SALA CUNA Y JARDÍN INFANTIL DE INTEGRA LAS GOLONDRINAS</t>
  </si>
  <si>
    <t>J.S.R. RUPANCO</t>
  </si>
  <si>
    <t>PININA</t>
  </si>
  <si>
    <t>RAPUNCEL</t>
  </si>
  <si>
    <t>S.C. DORMILONES</t>
  </si>
  <si>
    <t>J.S.R. LA POZA</t>
  </si>
  <si>
    <t>LA COLINA</t>
  </si>
  <si>
    <t>JARDÍN INFANTIL DE INTEGRA LOS PASTORCITOS</t>
  </si>
  <si>
    <t>LOBITO MARINERO</t>
  </si>
  <si>
    <t>MICKEY Y SUS AMIGOS</t>
  </si>
  <si>
    <t>MIL CARITAS</t>
  </si>
  <si>
    <t>SUEÑOS DE BEBÉ</t>
  </si>
  <si>
    <t>LOS GIRASOLES</t>
  </si>
  <si>
    <t>ALERCITOS</t>
  </si>
  <si>
    <t>S.C. MANITOS TRAVIESAS</t>
  </si>
  <si>
    <t>PEQUEÑAS SONRISAS</t>
  </si>
  <si>
    <t>SALA CUNA Y JARDÍN INFANTIL DE INTEGRA LEMU LAHUEN</t>
  </si>
  <si>
    <t>MÁS AMIGOS</t>
  </si>
  <si>
    <t>J.S.R. PANITAO</t>
  </si>
  <si>
    <t>SALA  CUNA DE INTEGRA PICHI YAMPAI</t>
  </si>
  <si>
    <t>NUEVA CUMBRE</t>
  </si>
  <si>
    <t>SEMBRANDO SUEÑOS</t>
  </si>
  <si>
    <t>PRINCESA DEL LAGO</t>
  </si>
  <si>
    <t>LOS ALPINOS</t>
  </si>
  <si>
    <t>LOS ALEVINES</t>
  </si>
  <si>
    <t>J.S.R. CHOPE</t>
  </si>
  <si>
    <t>J.S.R. POLLOLLO</t>
  </si>
  <si>
    <t>J.S.R. SAN RAMÓN</t>
  </si>
  <si>
    <t>J.S.R. PEÑASMO 1</t>
  </si>
  <si>
    <t>J.S.R. PEÑASMO 2</t>
  </si>
  <si>
    <t>MI REFUGIO</t>
  </si>
  <si>
    <t>MI RUCA</t>
  </si>
  <si>
    <t>PILLÍN</t>
  </si>
  <si>
    <t>S.C. ANGELITOS</t>
  </si>
  <si>
    <t>MI MUNDO MÁGICO</t>
  </si>
  <si>
    <t>BLANCA NIEVES Y LOS ENANITOS</t>
  </si>
  <si>
    <t>LAS COLMENITAS</t>
  </si>
  <si>
    <t>GOTITAS DE LLUVIA</t>
  </si>
  <si>
    <t>LOS CHILOTITOS</t>
  </si>
  <si>
    <t>J.S.R. RILÁN</t>
  </si>
  <si>
    <t>J.S.R. SAN JOSE</t>
  </si>
  <si>
    <t>NUBECITAS</t>
  </si>
  <si>
    <t>PAULA</t>
  </si>
  <si>
    <t>S.C. EL TRENCITO</t>
  </si>
  <si>
    <t>MIRADOR DE SUEÑOS</t>
  </si>
  <si>
    <t>J.S.R. MONTEMAR</t>
  </si>
  <si>
    <t>LOS PULPITOS</t>
  </si>
  <si>
    <t>S.C. LOS MOLINITOS</t>
  </si>
  <si>
    <t>LOS CISNECITOS</t>
  </si>
  <si>
    <t>LOS CAHUELES JUGUETONES</t>
  </si>
  <si>
    <t>LOS OSITOS JUGUETONES</t>
  </si>
  <si>
    <t>ALA ALA HUEÑI</t>
  </si>
  <si>
    <t>EL CHAVITO</t>
  </si>
  <si>
    <t>RAYENTU RELMU</t>
  </si>
  <si>
    <t>RAYENTÚ WAÑILÉN</t>
  </si>
  <si>
    <t>LAS TOBAS</t>
  </si>
  <si>
    <t>ALITAS VOLADORAS</t>
  </si>
  <si>
    <t>NUEVA ESPERANZA</t>
  </si>
  <si>
    <t>JI MACKAY</t>
  </si>
  <si>
    <t>J.S.R. SECTOR LAGO ATRAVESADO</t>
  </si>
  <si>
    <t>J.S.R. COYHAIQUE</t>
  </si>
  <si>
    <t>J.S.R. ARROYO EL GATO</t>
  </si>
  <si>
    <t>MI PEQUEÑO PARAÍSO</t>
  </si>
  <si>
    <t>LOS CANELOS</t>
  </si>
  <si>
    <t>LOS CIPRESES</t>
  </si>
  <si>
    <t>GOTITA DE LLUVIA</t>
  </si>
  <si>
    <t>J.S.R. MAÑAHUALES</t>
  </si>
  <si>
    <t>TIA NORA</t>
  </si>
  <si>
    <t>LAS MURTITAS</t>
  </si>
  <si>
    <t>HIELITO AZUL</t>
  </si>
  <si>
    <t>JI LOS CONEJITOS</t>
  </si>
  <si>
    <t>HIELOS PATAGÓNICOS</t>
  </si>
  <si>
    <t>JOSEFINA BRAUN MENÉNDEZ</t>
  </si>
  <si>
    <t>JARDIN INFANTIL Y SALA CUNA  HIPAI YEFACEL DE INTEGRA</t>
  </si>
  <si>
    <t>KEOLA KIPA</t>
  </si>
  <si>
    <t>HITIPÁN</t>
  </si>
  <si>
    <t>JARDÍN INFANTIL Y SALA CUNA VIENTOS DEL SUR</t>
  </si>
  <si>
    <t>JI  Y SC ARCOIRIS</t>
  </si>
  <si>
    <t>HOSPITAL LUIS CALVO MACKENNA</t>
  </si>
  <si>
    <t>SANTA ROSA DE LO BARNECHEA</t>
  </si>
  <si>
    <t>CARMELITA CARVAJAL</t>
  </si>
  <si>
    <t>JARDIN INFANTIL Y SALA CUNA LEONOR SOLAR</t>
  </si>
  <si>
    <t>JARDIN INFANTIL Y SALA CUNA SAN FRANCISCO DE ASÍS</t>
  </si>
  <si>
    <t>JARDIN INFANTIL Y SALA CUNA TERESITA DE JESÚS</t>
  </si>
  <si>
    <t>JARDIN INFANTIL Y SALA CUNA SOL NACIENTE</t>
  </si>
  <si>
    <t>RAILÉN</t>
  </si>
  <si>
    <t>JARDIN INFANTIL Y SALA CUNA SANTA JULIA</t>
  </si>
  <si>
    <t>JARDIN INFANTIL Y SALA CUNA LEONOR OYARZUN DE AYLWIN</t>
  </si>
  <si>
    <t>SALA CUNA Y JARDIN INFANTIL LAS TÍAS</t>
  </si>
  <si>
    <t>JARDIN INFANTIL VIRGEN MARÍA</t>
  </si>
  <si>
    <t>SALA CUNA Y JARDIN INFANTIL PEÑALOLÉN</t>
  </si>
  <si>
    <t>ROSA O'HIGGINS</t>
  </si>
  <si>
    <t>S.C. MONTAHUE</t>
  </si>
  <si>
    <t>JARDIN INFANTIL Y SALA CUNA EL CANELO</t>
  </si>
  <si>
    <t>JARDIN INFANTIL Y SALA CUNA ESPERANZA</t>
  </si>
  <si>
    <t>SALA CUNA ANDALUHUÉ</t>
  </si>
  <si>
    <t>SALA CUNA LOS AVELLANOS</t>
  </si>
  <si>
    <t>JARDIN INFANTIL LOS ESPINOS</t>
  </si>
  <si>
    <t>JARDIN INFANTIL SAN LUIS DE MACUL</t>
  </si>
  <si>
    <t>SALA CUNA QUEBRADA DE SAN PEDRO</t>
  </si>
  <si>
    <t>JARDIN INFANTIL Y SALA CUNA OSITO PANDA</t>
  </si>
  <si>
    <t>CASITA DE JUGUETE</t>
  </si>
  <si>
    <t>LOS NAVÍOS</t>
  </si>
  <si>
    <t>SANTA TERESA DE LA FLORIDA</t>
  </si>
  <si>
    <t>DOCTORA ELOISA DÍAZ INSUNZA</t>
  </si>
  <si>
    <t>CASA DE ACOGIDA HOGAR ESPERANZA</t>
  </si>
  <si>
    <t>JARDIN INFANTIL Y SALA CUNA URUGUAY</t>
  </si>
  <si>
    <t>SALA CUNA PORTALES II</t>
  </si>
  <si>
    <t>JARDIN INFANTIL AURORA DE CHILE</t>
  </si>
  <si>
    <t>LOS ALERCES</t>
  </si>
  <si>
    <t>BERLIOZ</t>
  </si>
  <si>
    <t>INFANTA LEONOR DE ESPAÑA</t>
  </si>
  <si>
    <t>S.C. RAYITOS DE SOL</t>
  </si>
  <si>
    <t>JARDIN INFANTIL Y SALA CUNA MARIANO PUGA</t>
  </si>
  <si>
    <t>JARDIN INFANTIL Y SALA CUNA SANTA ROSA-DEPARTAMENTAL</t>
  </si>
  <si>
    <t>SANTIAGO BUERAS</t>
  </si>
  <si>
    <t>JARDIN INFANTIL Y SALA CUNA SAN GREGORIO</t>
  </si>
  <si>
    <t>JARDIN INFANTIL Y SALA CUNA YUNGAY</t>
  </si>
  <si>
    <t>JARDIN INFANTIL Y SALA CUNA TOME</t>
  </si>
  <si>
    <t>SALA CUNA CORONEL</t>
  </si>
  <si>
    <t>JARDIN INFANTIL Y SALA CUNA HUNNEUS</t>
  </si>
  <si>
    <t>SALA CUNA Y JARDIN INFANTIL SOFIA EASTMAN</t>
  </si>
  <si>
    <t>JARDIN INFANTIL Y SALA CUNA PLANETA DE NIÑOS</t>
  </si>
  <si>
    <t>JARDIN INFANTIL Y SALA CUNA PABLO DE ROKHA</t>
  </si>
  <si>
    <t>ROSARIO CHACÓN DE PRAT</t>
  </si>
  <si>
    <t>SANTIAGO NUEVA EXTREMADURA</t>
  </si>
  <si>
    <t>JARDIN INFANTIL Y SALA CUNA JUAN PABLO II</t>
  </si>
  <si>
    <t>JARDIN INFANTIL Y SALA CUNA SANTO TOMÁS</t>
  </si>
  <si>
    <t>MADRE TERESA DE CALCUTA</t>
  </si>
  <si>
    <t>JARDIN INFANTIL Y SALA CUNA MILLANTU</t>
  </si>
  <si>
    <t>JARDIN INFANTIL Y SALA CUNA KUMELEN</t>
  </si>
  <si>
    <t>JARDIN INFANTIL Y SALA CUNA BARCELÓ LIRA</t>
  </si>
  <si>
    <t>JARDIN INFANTIL Y SALA CUNA LOS BOLDOS</t>
  </si>
  <si>
    <t>SALA CUNA Y JARDIN INFANTIL SAN NICOLÁS</t>
  </si>
  <si>
    <t>MIS PRIMEROS PASITOS</t>
  </si>
  <si>
    <t>JARDIN INFANTIL Y SALA CUNA CARDENAL SILVA HENRÍQUEZ</t>
  </si>
  <si>
    <t>S.C. LA CISTERNA GRAN AVENIDA</t>
  </si>
  <si>
    <t>JARDIN INFANTIL Y SALA CUNA SUYAI</t>
  </si>
  <si>
    <t>SALA CUNA Y JARDIN INFNATIL HUELLITAS</t>
  </si>
  <si>
    <t>SALA CUNA Y JARDIN INFANTIL MARIA LUISA BOMBAL</t>
  </si>
  <si>
    <t>EL ALMENDRO II</t>
  </si>
  <si>
    <t>SALA CUNA Y JARDIN INFANTIL LAS PALMAS</t>
  </si>
  <si>
    <t>JARDIN INFANTIL Y SALA CUNA PARAISO DE NIÑOS</t>
  </si>
  <si>
    <t>JARDIN INFANTIL Y SALA CUNA LAS PALMAS II</t>
  </si>
  <si>
    <t>JARDIN INFANTI Y SALA CUNA LOS RAULIES</t>
  </si>
  <si>
    <t>JARDIN INFANTIL Y SALA CUNA RENACER DEL BOSQUE</t>
  </si>
  <si>
    <t>JARDIN INFANTIL Y SALA CUNA VECINAL NORTE 3</t>
  </si>
  <si>
    <t>JARDIN INFANTIL Y SALA CUNA LOS MAITENES</t>
  </si>
  <si>
    <t>JARDIN INFANTIL Y SALA CUNA REBECA IZQUIERDO</t>
  </si>
  <si>
    <t>MARCELA PAZ</t>
  </si>
  <si>
    <t>JARDIN INFANTIL Y SALA CUNA RAYITO DE LUZ DE INTEGRA</t>
  </si>
  <si>
    <t>JARDIN INFANTIL Y SALA CUNA RINCÓN DE MIS SUEÑOS</t>
  </si>
  <si>
    <t>JARDIN INFANTIL Y SALA CUNA LAS VIZCACHITAS</t>
  </si>
  <si>
    <t>JARDIN INFANTIL Y SALA CUNA LOS COPIHUES ROJOS</t>
  </si>
  <si>
    <t>JUANITA</t>
  </si>
  <si>
    <t>NOCEDAL III</t>
  </si>
  <si>
    <t>JARDIN INFANTIL Y SALA CUNA PEUMAYEN</t>
  </si>
  <si>
    <t>JARDIN INFANTIL Y SALA CUNA CARLOS AGUIRRE LUCO</t>
  </si>
  <si>
    <t>ESCUELA DE PARVULOS JARDIN INFANTIL Y SALA CUNA MUSSA</t>
  </si>
  <si>
    <t>JARDIN INFANTIL Y SALA CUNA LOS CEREZOS</t>
  </si>
  <si>
    <t>SALA CUNA Y JARDIN INFANTIL CENTRO CÍVICO</t>
  </si>
  <si>
    <t>SALA CUNA Y JARDIN INFANTIL VILLA CERRO MORADO</t>
  </si>
  <si>
    <t>JARDIN INFANTIL Y SALA CUNA PAULA JARAQUEMADA</t>
  </si>
  <si>
    <t>SAN ALFONSO</t>
  </si>
  <si>
    <t>JARDIN INFANTIL Y SALA CUNA PIRQUÉN</t>
  </si>
  <si>
    <t>DOCTORA ELOÍSA DÍAZ</t>
  </si>
  <si>
    <t>PEQUEÑOS TESOROS</t>
  </si>
  <si>
    <t>HOSPITAL DOCTOR ROBERTO DEL RÍO</t>
  </si>
  <si>
    <t>SARGENTO CANDELARIA</t>
  </si>
  <si>
    <t>ENTRE CERROS</t>
  </si>
  <si>
    <t>BETTEMBURGO</t>
  </si>
  <si>
    <t>SALA CUNA Y JARDÍN INFANTIL JAVIERA CARRERA</t>
  </si>
  <si>
    <t>MARTA ROSS DE EDWARDS</t>
  </si>
  <si>
    <t>JARDIN INFANTIL Y SALA CUNA RINCONCITO FELIZ</t>
  </si>
  <si>
    <t>SALA CUNA Y JARDIN INFANTIL ESTACIÓN MULTICOLOR</t>
  </si>
  <si>
    <t>SALA CUNA Y JARDIN INFANTIL TAI-TAI</t>
  </si>
  <si>
    <t>AMULEN</t>
  </si>
  <si>
    <t>CAROLITA</t>
  </si>
  <si>
    <t>BERNARDO O'HIGGINS</t>
  </si>
  <si>
    <t>SALA CUNA Y JARDIN INFANTIL LOS PEQUES</t>
  </si>
  <si>
    <t>PATRONA DE CHILE</t>
  </si>
  <si>
    <t>SALA CUNA Y JARDIN INFANTIL MÄILÉN</t>
  </si>
  <si>
    <t>J.S.R. RINCONADA</t>
  </si>
  <si>
    <t>HOGAR SANTA CATALINA</t>
  </si>
  <si>
    <t>SALA CUNA Y JARDIN INFANTIL ANTÜ KUYËN</t>
  </si>
  <si>
    <t>SALA CUNA Y JARDIN INFANTIL JANEQUEO</t>
  </si>
  <si>
    <t>SALA CUNA Y JARDIN INFANTIL SANTA ANITA</t>
  </si>
  <si>
    <t>SALA CUNA Y JARDIN INFANTIL RINCONCITO MÁGICO</t>
  </si>
  <si>
    <t>SAGRADA FAMILIA I</t>
  </si>
  <si>
    <t>SALA CUNA Y JARDÍN INFANTIL ESTRELLITAS DE BARRANCAS</t>
  </si>
  <si>
    <t>EL CARRUSEL</t>
  </si>
  <si>
    <t>SAN JORGE</t>
  </si>
  <si>
    <t>SALA CUNA Y JARDIN INFANTIL LOMAS DEL PRADO</t>
  </si>
  <si>
    <t>SALA CUNA Y JARDIN INFANTIL PABLO NERUDA</t>
  </si>
  <si>
    <t>SALA CUNA Y JARDIN INFANTIL PAPELUCHO</t>
  </si>
  <si>
    <t>SALA CUNA Y JARDIN INFANTIL MARÍA FLORA YÁNEZ</t>
  </si>
  <si>
    <t>SONRISA DE ÁNGELES</t>
  </si>
  <si>
    <t>SALA CUNA Y JARDIN INFANTIL VALLE DE AZAPA</t>
  </si>
  <si>
    <t>VICUÑA MACKENNA</t>
  </si>
  <si>
    <t>RAYÉN MAWUNKO</t>
  </si>
  <si>
    <t>SALA CUNA Y JARDÍN INFANTIL ARTURO PEREZ CANTO</t>
  </si>
  <si>
    <t>CAJITA DE SORPRESAS</t>
  </si>
  <si>
    <t>SALA CUNA Y JARDIN INFANTIL EL RAYÉN</t>
  </si>
  <si>
    <t>LOS TRES OSITOS</t>
  </si>
  <si>
    <t>MI CAMPITO</t>
  </si>
  <si>
    <t>CLAUDIO ARRAU II</t>
  </si>
  <si>
    <t>SALA CUNA Y JARDÍN INFANTIL SONRISA DE MIEL</t>
  </si>
  <si>
    <t>TREMÜN KIÑERUN</t>
  </si>
  <si>
    <t>J.S.R. LAS CANTERAS</t>
  </si>
  <si>
    <t>SALA CUNA Y JARDIN INFANTIL IRENE MORALES</t>
  </si>
  <si>
    <t>RUNA KAY</t>
  </si>
  <si>
    <t>TIRAMISÚ</t>
  </si>
  <si>
    <t>AYUN AYEN</t>
  </si>
  <si>
    <t>S.C. EL PELLÍN</t>
  </si>
  <si>
    <t>CANTARES DE TIL TIL</t>
  </si>
  <si>
    <t>LA SONRISA</t>
  </si>
  <si>
    <t>MI HUERTITO TRAVIESO</t>
  </si>
  <si>
    <t>SALA CUNA MIS PRIMEROS PASITOS</t>
  </si>
  <si>
    <t>MUJERES DE CHILE</t>
  </si>
  <si>
    <t>ANGELMÓ</t>
  </si>
  <si>
    <t>TIERRA DE NIÑOS Y NIÑAS</t>
  </si>
  <si>
    <t>SALA CUNA Y JARDÍN INFANTIL NUEVO SAN BERNARDO</t>
  </si>
  <si>
    <t>SALA CUNA Y JARDIN INFANTIL LAS HORTENSIAS</t>
  </si>
  <si>
    <t>LA CASITA MÁGICA</t>
  </si>
  <si>
    <t>PAPA JUAN PABLO II</t>
  </si>
  <si>
    <t>RIBERA SUR</t>
  </si>
  <si>
    <t>SALA CUNA Y JARDÍN INFANTIL LAS PALMAS</t>
  </si>
  <si>
    <t>GRANITOS DE ARENA</t>
  </si>
  <si>
    <t>J.S.R. EL RECURSO</t>
  </si>
  <si>
    <t>LOS OSITOS</t>
  </si>
  <si>
    <t>PAULA JARAQUEMADA</t>
  </si>
  <si>
    <t>EL MAITÉN</t>
  </si>
  <si>
    <t>EL REFUGIO</t>
  </si>
  <si>
    <t>SALA CUNA Y JARDIN INFANTIL LOS LOBITOS</t>
  </si>
  <si>
    <t>TENIENTE LUIS CRUZ MARTÍNEZ</t>
  </si>
  <si>
    <t>SALA CUNA Y JARDIN ANTUPILLÁN</t>
  </si>
  <si>
    <t>SALA CUNA Y JARDIN INFANTIL PASITOS DE COLORES</t>
  </si>
  <si>
    <t>J.S.R. SANTA VICTORIA</t>
  </si>
  <si>
    <t>J.S.R. LA CARRERA</t>
  </si>
  <si>
    <t>SAN ENRIQUE</t>
  </si>
  <si>
    <t>SALA CUNA Y JARDÍN INFANTIL  VALLE ESCONDIDO</t>
  </si>
  <si>
    <t>ZAPALLÍN</t>
  </si>
  <si>
    <t>SALA CUNA Y JARDIN INFANTIL  REMOLINO VERDE</t>
  </si>
  <si>
    <t>J.S.R. PATAGÜILLA</t>
  </si>
  <si>
    <t>J.S.R. PATAGUILLA 2</t>
  </si>
  <si>
    <t>ALBALALHUE</t>
  </si>
  <si>
    <t>LOS PELLUQUITOS</t>
  </si>
  <si>
    <t>VILLA ESPAÑA</t>
  </si>
  <si>
    <t>SALA CUNA Y JARDIN INFANTIL MANUEL RODRÍGUEZ</t>
  </si>
  <si>
    <t>SALA CUNA Y JARDÍN INFANTIL  EL CASTILLO DORADO</t>
  </si>
  <si>
    <t>SAN FRANCISCO DEL MONTE</t>
  </si>
  <si>
    <t>SALA CUNA ULKANTUN</t>
  </si>
  <si>
    <t>SALA CUNA Y JARDIN INFANTIL LIBERTAD</t>
  </si>
  <si>
    <t>SALA CUNA Y JARDIN INFANTIL REMOLINO DE COLORES</t>
  </si>
  <si>
    <t>MILAGRO DE AMOR</t>
  </si>
  <si>
    <t>POCON</t>
  </si>
  <si>
    <t>SOMBRERITO</t>
  </si>
  <si>
    <t>S.C. CASTORCITOS</t>
  </si>
  <si>
    <t>PACHAMAMA</t>
  </si>
  <si>
    <t>TACORA</t>
  </si>
  <si>
    <t>PAYACHATA</t>
  </si>
  <si>
    <t>EL CANELITO</t>
  </si>
  <si>
    <t>JARDIN INFANTIL ENSUEÑO</t>
  </si>
  <si>
    <t>AMANECER DEL SOL</t>
  </si>
  <si>
    <t>HOGAR BELÉN</t>
  </si>
  <si>
    <t>HOGAR PRINCIPITO DE LOS RÍOS</t>
  </si>
  <si>
    <t>NAGUILÁN</t>
  </si>
  <si>
    <t>PALOMITAS</t>
  </si>
  <si>
    <t>SAN JOSÉ</t>
  </si>
  <si>
    <t>J.S.R. MISSISSIPPI</t>
  </si>
  <si>
    <t>J.S.R. PUERTO FUY</t>
  </si>
  <si>
    <t>RUCANTU</t>
  </si>
  <si>
    <t>SALA CUNA Y JARDIN INFANTIL DE INTEGRA PULGARCITO</t>
  </si>
  <si>
    <t>J.S.R. CHAMPULLI</t>
  </si>
  <si>
    <t>J.S.R. NOLGUEHUE</t>
  </si>
  <si>
    <t>ESC. PARVULOS CASITA DE CRISTAL</t>
  </si>
  <si>
    <t>ESCUELA DE PARVULOS OSITO</t>
  </si>
  <si>
    <t>JARDIN INFANTIL MIS PRIMEROS PASOS 2</t>
  </si>
  <si>
    <t>INSTITUTO DE EDUCACION PARA EL ADULTO</t>
  </si>
  <si>
    <t>CTRO.APOYO A LA EDUC.ESPEC.DE PUTAENDO</t>
  </si>
  <si>
    <t>ESCUELA ESPECIAL SANTA TERESITA</t>
  </si>
  <si>
    <t>CTRO.INT.EDUC.ESP.NUEVA SIEMBRA</t>
  </si>
  <si>
    <t>COLEGIO ANTU-LEMU</t>
  </si>
  <si>
    <t>ESC.ESPEC. DE LENGUAJE KAU KALEM</t>
  </si>
  <si>
    <t>COLEGIO INFANTES DE LIMACHE</t>
  </si>
  <si>
    <t>ESC. ESPEC. DE TRANST. ESPECIF.DEL LENGUAJE A</t>
  </si>
  <si>
    <t>JARDIN INFANTIL KINDERLAND</t>
  </si>
  <si>
    <t>LICEO TECNICO MUNICIPAL JUAN HOPPE GANTZ</t>
  </si>
  <si>
    <t>LICEO REQUINOA</t>
  </si>
  <si>
    <t>JARDIN INFANTIL DISNEYLANDIA</t>
  </si>
  <si>
    <t>COLEGIO PASIONISTAS DE QUILPUE</t>
  </si>
  <si>
    <t>LICEO BICENTENARIO DE EXCELENCIA LICEO MISTRALIANO</t>
  </si>
  <si>
    <t>ESC. ESP. DE LENGUAJE CARITA FELIZ</t>
  </si>
  <si>
    <t>COLEGIO DOMINGO FAUSTINO SARMIENTO</t>
  </si>
  <si>
    <t>ESC.ESP. DE LENGUAJE PATITO MARINO</t>
  </si>
  <si>
    <t>ESCUELA ESPECIAL ACUARELA</t>
  </si>
  <si>
    <t>ESC. ESPECIAL DE LENGUAJE ALIWEN</t>
  </si>
  <si>
    <t>COLEGIO WHIPPLE SCHOOL ORIENTE</t>
  </si>
  <si>
    <t>COLEGIO CASTILLA Y ARAGON</t>
  </si>
  <si>
    <t>COLEGIO SUEÑO DEL MAÑANA</t>
  </si>
  <si>
    <t>CTRO ATENCION A LA DIVERSIDAD RAYUN</t>
  </si>
  <si>
    <t>COLEGIO SANTO TOMAS DE LAS ACACIAS</t>
  </si>
  <si>
    <t>ESC.DISCAPACIDAD INTELECTUAL NADIEL</t>
  </si>
  <si>
    <t>CTRO.ESTIM.DEL LENGUAJE SAN VALENTIN</t>
  </si>
  <si>
    <t>JARDIN INFANTIL MIS PEQUEÑOS ANGELITOS</t>
  </si>
  <si>
    <t>ESC.ESP.DE TRAST.ESP DEL LENG.MI PANAL</t>
  </si>
  <si>
    <t>ESC. ESP. DE TRANST. ESP DEL LENGUAJE G.MISTR</t>
  </si>
  <si>
    <t>ESCUELA SANTA LAURA</t>
  </si>
  <si>
    <t>ESC. ESP. TRANS. DEL LENG. CORDILLERA SINDEMP</t>
  </si>
  <si>
    <t>ESC ESPECIAL DE LENGUAJE PUCARA</t>
  </si>
  <si>
    <t>JARDIN INFANTIL ARCOIRIS</t>
  </si>
  <si>
    <t>JARDIN INFANTIL Y ESCUELA ESPECIAL DE LENGUAJE  MY LITTLE ANGEL</t>
  </si>
  <si>
    <t>JARDIN INFANTIL INDIGO</t>
  </si>
  <si>
    <t>ESC.ESP.TRANS.ESPEC.DEL LENGUAJE LLAKOLEN</t>
  </si>
  <si>
    <t>ESC ESPEC DE LENGUAJE ALONQUEO-BELLOTO</t>
  </si>
  <si>
    <t>ESCUELA ESPECIAL LENGUAJE SAN JOSE</t>
  </si>
  <si>
    <t>COLEGIO ERNESTO VILLARROEL TEN</t>
  </si>
  <si>
    <t>ESCUELA DE PARVULOS ARCOIRIS</t>
  </si>
  <si>
    <t>ESCUELA DE LENGUAJE Y TRAST.DE LA COM.PALABRI</t>
  </si>
  <si>
    <t>COLEGIO LANGUAGE SCHOOL</t>
  </si>
  <si>
    <t>COLEGIO MONTE SION</t>
  </si>
  <si>
    <t>ESC.ESP.DE TRAST. ESPEC.DEL LENG.JARDIN DE SU</t>
  </si>
  <si>
    <t>COLEGIO ADULTOS LAS VIOLETAS</t>
  </si>
  <si>
    <t>ESCUELA ESPECIAL DE LENGUAJE SANTA GEMITA</t>
  </si>
  <si>
    <t>ESCUELA CARDENAL RAUL SILVA HENRIQUEZ</t>
  </si>
  <si>
    <t>LICEO FERMIN DEL REAL CASTILLO</t>
  </si>
  <si>
    <t>ESC ESP.DE LENG SAN FRANCISCO DE ASIS</t>
  </si>
  <si>
    <t>ESCUELA ESPECIAL DE LENGUAJE NAHUEL</t>
  </si>
  <si>
    <t>ESC.ESPECIAL DE LENGUAJE ANTILLANKA</t>
  </si>
  <si>
    <t>ESCUELA ESPECIAL DE LENGUAJE LOS ALMENDROS</t>
  </si>
  <si>
    <t>ESCUELA ESPECIAL SANATORIO MARITIMO SN JUAN D</t>
  </si>
  <si>
    <t>JARDIN INFANTIL LAS GOLONDRINAS</t>
  </si>
  <si>
    <t>ESCUELA DE LENGUAJE KOALA</t>
  </si>
  <si>
    <t>ESCUELA RAYEN PAINE</t>
  </si>
  <si>
    <t>LICEO TECNICO PROFESIONAL PAPUDO</t>
  </si>
  <si>
    <t>COLEGIO NUESTRA ESPERANZA</t>
  </si>
  <si>
    <t>LICEO TECNOLOGICO COÑARIPE</t>
  </si>
  <si>
    <t>JARDIN INFANTIL MUNDO PEQUEÑO</t>
  </si>
  <si>
    <t>ESC. ESPECIAL DE LENGUAJE EDUCERE</t>
  </si>
  <si>
    <t>ESC. ESP. DE LENGUAJE TORNASOL</t>
  </si>
  <si>
    <t>JARDIN INFANTIL LOS ENANITOS</t>
  </si>
  <si>
    <t>COLEGIO SAINT MATTHEW</t>
  </si>
  <si>
    <t>JARDIN INFANTIL MAGIC GARDEN</t>
  </si>
  <si>
    <t>ESC.ESP. DE LENGUAJE RAYITO DE SOL</t>
  </si>
  <si>
    <t>LICEO ORIENTE</t>
  </si>
  <si>
    <t>CENTRO EDUCACIONAL PAULO FREIRE</t>
  </si>
  <si>
    <t>ESCUELA PARTICULAR MARTÍN TEJEDA GUZMAN</t>
  </si>
  <si>
    <t>ESCUELA ESP. DE LENGUAJE AMANCAY</t>
  </si>
  <si>
    <t>ESCUELA ESPECIAL DE LENGUAJE HUASCO EDUCA</t>
  </si>
  <si>
    <t>ESC.ESP.DE LENG. MI PEQUEÑO RINCON</t>
  </si>
  <si>
    <t>ESCUELA ESPECIAL DE LENGUAJE GABRIELA MISTRAL</t>
  </si>
  <si>
    <t>ESC. ESP. LENG. JOSE GRIMALDI ACOTTO</t>
  </si>
  <si>
    <t>COLEGIO RAUL SILVA HENRIQUEZ</t>
  </si>
  <si>
    <t>ESCUELA ESPECIAL DE LENGUAJE ILWEN</t>
  </si>
  <si>
    <t>ESCUELA F-187</t>
  </si>
  <si>
    <t>ESCUELA ESP.DE LENGUAJE AMANCAY</t>
  </si>
  <si>
    <t>COLEGIO SINAI</t>
  </si>
  <si>
    <t>ESCUELA DE LENGUAJE DIDASKALOS</t>
  </si>
  <si>
    <t>ESC. ESP. DE LENGUAJE LOS GIRASOLES LTDA.</t>
  </si>
  <si>
    <t>ESCUELA ESPECIAL DE LENGUAJE SANTA ANA</t>
  </si>
  <si>
    <t>ESC. ESP. DE LENGUAJE MI CASTILLO</t>
  </si>
  <si>
    <t>ESCUELA ESPECIAL DE LENGUAJE CUMBRE DE PALABRAS</t>
  </si>
  <si>
    <t>JARDIN INFANTIL CURIE</t>
  </si>
  <si>
    <t>ESCUELA ESPECIAL GERMINA</t>
  </si>
  <si>
    <t>COLEGIO SAN RAMON</t>
  </si>
  <si>
    <t>ESC.LENGUAJE SAN SEBASTIAN DE MAFIL</t>
  </si>
  <si>
    <t>ESC. ESPECIAL DE LENGUAJE MI SILABARIO</t>
  </si>
  <si>
    <t>ESCUELA ESPECIAL MI SOL</t>
  </si>
  <si>
    <t>JARDIN INFANTIL ESTRELLITA DE BELEN</t>
  </si>
  <si>
    <t>ESCUELA DE LENGUAJE NUEVO INTI</t>
  </si>
  <si>
    <t>COLEGIO DIEGO VELÁZQUEZ</t>
  </si>
  <si>
    <t>JARDIN INFANTIL WILLKA</t>
  </si>
  <si>
    <t>ESC ESP TRAST DE LA COMUN ARUSIÑA LAS TARKAS</t>
  </si>
  <si>
    <t>ESC ESP DE LENG RAMONA HENRIQUEZ ORTEGA</t>
  </si>
  <si>
    <t>CTRO.EDUCACION INTEGRADA DE ADULTOS SAN FRANC</t>
  </si>
  <si>
    <t>ESCUELA ESPECIAL DE LENGUAJE CASTILLO DE PALA</t>
  </si>
  <si>
    <t>ESC.ESP.DE LENGUAJE MAS SOL</t>
  </si>
  <si>
    <t>ESC.ESP.LENG LOS BENJAMINES</t>
  </si>
  <si>
    <t>COLEGIO DIFERENCIAL COLIBRÍ</t>
  </si>
  <si>
    <t>ESCUELA ESPECIAL DE LENGUAJE COMPAÑIA DE JESU</t>
  </si>
  <si>
    <t>ENGLISH COLLEGE SAGRADO CORAZON DE MARIA</t>
  </si>
  <si>
    <t>ESCUELA ESP. DE LENGUAJE ILLAWARA</t>
  </si>
  <si>
    <t>COLEGIO EDUCACION ESPECIAL CUMBRES</t>
  </si>
  <si>
    <t>COLEGIO SAN MATIAS</t>
  </si>
  <si>
    <t>COLEGIO IRQIILLARIY</t>
  </si>
  <si>
    <t>ESC. ESPECIAL LENGUAJE ABRACADABRA</t>
  </si>
  <si>
    <t>JARDIN INFANTIL Y SALA CUNA DEL ANGEL</t>
  </si>
  <si>
    <t>COLEGIO ESTACIÓN</t>
  </si>
  <si>
    <t>JARDIN INFANTIL LONDON INTERNATIONAL ACADEMY</t>
  </si>
  <si>
    <t>COLEGIO DE ADULTOS GALILEO</t>
  </si>
  <si>
    <t>PARVULARIO HAPPY CHILDREN</t>
  </si>
  <si>
    <t>COLEGIO CABO ALTO</t>
  </si>
  <si>
    <t>ESCUELA ESPECIAL DE LENGUAJE LOS COLORES</t>
  </si>
  <si>
    <t>JARDIN INFANTIL MONTESSORI SAN ANDRES</t>
  </si>
  <si>
    <t>ESCUELA ESPECIAL DE LENGUAJE PLAYLAND</t>
  </si>
  <si>
    <t>ESCUELA ESPECIAL DE LENGUAJE FLOR DEL VALLE</t>
  </si>
  <si>
    <t>ESC. ESP. DE LENG. SAN JOSE DE MONT</t>
  </si>
  <si>
    <t>ESC ESPECIAL DE LENGUAJE KUNAMASTA</t>
  </si>
  <si>
    <t>COLEGIO MONTESSORI MILLANTÚ</t>
  </si>
  <si>
    <t>COLEGIO HERIBERTO BALDINO ACUÑA CASTILLO</t>
  </si>
  <si>
    <t>ESCUELA ESPECIAL COANIL</t>
  </si>
  <si>
    <t>CENT.DE EDUC.INTEG.DE ADULT.PUELMAPU</t>
  </si>
  <si>
    <t>ESCUELA ESPECIAL PAX TERRA</t>
  </si>
  <si>
    <t>COLEGIO TECNICO PROFESIONAL ALTUE</t>
  </si>
  <si>
    <t>ESCUELA ESPECIAL DE LENGUAJE ELEFANTE MELODIA</t>
  </si>
  <si>
    <t>ESC ESP DE LENGUAJE NIDOS DEL SABER</t>
  </si>
  <si>
    <t>ESCUELA ESPECIAL DE LENGUAJE CHISPITAS ALEGRE</t>
  </si>
  <si>
    <t>ESCUELA DE PARVULOS ARCA DE NOE</t>
  </si>
  <si>
    <t>ESCUELA ESPECIAL DE LENGUAJE MONTSERRAT EDUCA</t>
  </si>
  <si>
    <t>CENTRO DE RETOS MULTIPLES EDUCAR Y CRECER</t>
  </si>
  <si>
    <t>ESC. ESP. LENG. SEMILLITAS DE AMOR</t>
  </si>
  <si>
    <t>ESCUELA ESPECIAL LOS ARRAYANES</t>
  </si>
  <si>
    <t>COLEGIO TECNOLOGICO DON BOSCO DE ARICA</t>
  </si>
  <si>
    <t>ESCUELA ESPECIAL DE LENGUAJE KAILIN</t>
  </si>
  <si>
    <t>JARDIN INFANTIL EBEN EZER EIRL</t>
  </si>
  <si>
    <t>ESCUELA DE TRASTORNOS DEL LENGUAJE TIA SANDRA</t>
  </si>
  <si>
    <t>COLEGIO DE LENGUAJE PADRE PIO SAN FERNANDO</t>
  </si>
  <si>
    <t>ESCUELA ESPECIAL DE LENGUAJE ANTUPIREN</t>
  </si>
  <si>
    <t>ESCUELA ESPECIAL DE LENGUAJE ARCOIRIS</t>
  </si>
  <si>
    <t>COLEGIO BICENTENARIO</t>
  </si>
  <si>
    <t>ESCUELA ESPECIAL DE LENGUAJE LA TRINIDAD</t>
  </si>
  <si>
    <t>ESCUELA ESPECIAL DE LENGUAJE ILLIMANI</t>
  </si>
  <si>
    <t>ESCUELA ESPECIAL DE LENGUAJE AMAPOLAS</t>
  </si>
  <si>
    <t>COLEGIO LOS FRESNOS</t>
  </si>
  <si>
    <t>LICEO SAN JUAN XXIII</t>
  </si>
  <si>
    <t>LICEO JOSÉ CORTÉS BROWN-RECREO</t>
  </si>
  <si>
    <t>ESCUELA AUDIMED LOS AROMOS</t>
  </si>
  <si>
    <t>JARDIN INFANTIL Y SALA CUNA EL SOLDADITO</t>
  </si>
  <si>
    <t>ESCUELA ESPEC.DE LENGUAJE CASABLANCA</t>
  </si>
  <si>
    <t>COLEGIO TECNICO NACIONES UNIDAS</t>
  </si>
  <si>
    <t>COLEGIO PILLANLIKAN</t>
  </si>
  <si>
    <t>ESCUELA ESPECIAL DE LENGUAJE ALONKEN</t>
  </si>
  <si>
    <t>INSTITUTO IBERO CHILE</t>
  </si>
  <si>
    <t>ESCUELA ESPECIAL DE LENGUAJE KEWEN</t>
  </si>
  <si>
    <t>ESCUELA ESPECIAL DE LENGUAJE ULTIMA ESPERANZA</t>
  </si>
  <si>
    <t>JARDIN INFANTIL PARTICULAR ROTATIN</t>
  </si>
  <si>
    <t>CENTRO EDUCATIVO RENACER-ESCUELA ESPECIAL Y TALLER LABORAL</t>
  </si>
  <si>
    <t>ESCUELA ESPECIAL DE LENGUAJE ENTRETEPALABRAS</t>
  </si>
  <si>
    <t>ESC.ESP.LENG.Y J.INF.CASTILLO DE SONRISAS</t>
  </si>
  <si>
    <t>JARDIN INFANTIL MUNDO MELODIA</t>
  </si>
  <si>
    <t>ESCUELA DE LENGUAJE YATIÑA</t>
  </si>
  <si>
    <t>ESCUELA ESPECIAL DE LENGUAJE CUNCUNITA AMARILLA</t>
  </si>
  <si>
    <t>ESCUELA ESPECIAL DE LENGUAJE SANTA INES</t>
  </si>
  <si>
    <t>ESCUELA ESPECIAL DE LENGUAJE TIERRA DE ANGELE</t>
  </si>
  <si>
    <t>JARDIN INFANTIL Y SALA CUNA LOS ALEVINES</t>
  </si>
  <si>
    <t>ESCUELA ESPECIAL DE LENGUAJE MATICES</t>
  </si>
  <si>
    <t>ESCUELA ESPECIAL DE LENGUAJE LANKUYEN</t>
  </si>
  <si>
    <t>SCUOLA ITALIANA VILLA ALEMANA</t>
  </si>
  <si>
    <t>CENTRO DE EDUCACION ESPECIAL BELLAVISTA</t>
  </si>
  <si>
    <t>COMUNIDAD DE APRENDIZAJE VINCULOS CASTRO</t>
  </si>
  <si>
    <t>ESCUELA ESPECIAL DE LENGUAJE INANTUE</t>
  </si>
  <si>
    <t>COLEGIO PARTICULAR DA VINCI SCHOOL</t>
  </si>
  <si>
    <t>ESCUELA ESPECIAL DE LENGUAJE LOURDES</t>
  </si>
  <si>
    <t>COLEGIO SAN FRANCISCO DE ASIS DE OSORNO</t>
  </si>
  <si>
    <t>INSTITUTO BICENTENARIO J.MIGUEL CARRERA</t>
  </si>
  <si>
    <t>ESCUELA ESPECIAL DE LENGUAJE Y COLEGIO BASICO ELUM KIMU</t>
  </si>
  <si>
    <t>ESCUELA ESPECIAL DE LENGUAJE SAN JOAQUIN</t>
  </si>
  <si>
    <t>COLEGIO MAHATMA GANDHI</t>
  </si>
  <si>
    <t>RAICES DE QUELLON</t>
  </si>
  <si>
    <t>COLEGIO ROBLES</t>
  </si>
  <si>
    <t>ESCUELA ESPECIAL DE LENGUAJE ANTIYAL LAS COMP</t>
  </si>
  <si>
    <t>LICEO POLITECNICO DE QUELLON</t>
  </si>
  <si>
    <t>ESCUELA ESPECIAL DE LENGUAJE EL ARBOL</t>
  </si>
  <si>
    <t>ESCUELA ESPECIAL DE LENGUAJE CHOCOLATITO</t>
  </si>
  <si>
    <t>ESCUELA ESPECIAL DE LENGUAJE PEQUEÑO ARCOIRIS</t>
  </si>
  <si>
    <t>COMUNIDAD DE ACCION EDUCATIVA VINCULOS</t>
  </si>
  <si>
    <t>ESCUELITA ESPECIAL DE LENGUAJE MAMIÑA</t>
  </si>
  <si>
    <t>COLEGIO ESPECIAL SAN LORENZO</t>
  </si>
  <si>
    <t>ESCUELA ESPECIAL DE LENGUAJE VALLE DE NANCAGU</t>
  </si>
  <si>
    <t>COLEGIO PULMAHUE</t>
  </si>
  <si>
    <t>ESCUELA ESPECIAL LENGUAJE AMAUTA</t>
  </si>
  <si>
    <t>ESCUELA ESPECIAL CORPADIS</t>
  </si>
  <si>
    <t>COLEGIO PART. SUB. CUMBRES DEL CHOAPA</t>
  </si>
  <si>
    <t>COLEGIO ACADEMIA TARAPACA ORELLA</t>
  </si>
  <si>
    <t>COLEGIO DE ADULTOS BRILLA EL SOL DE LA SERENA</t>
  </si>
  <si>
    <t>ESC. ESP. DE TRAST. DEL LENGUAJE CORDILLERA P</t>
  </si>
  <si>
    <t>ESC. ESP. DE TRAST. ESPEC. DE LENGUAJE ALTUE</t>
  </si>
  <si>
    <t>COLEGIO MASTTAY</t>
  </si>
  <si>
    <t>ESCUELA DIEGO RIVERA</t>
  </si>
  <si>
    <t>COLEGIO ROBERTO BRAVO</t>
  </si>
  <si>
    <t>COLEGIO SAN FRANCISCO DE VALLE HERMOSO</t>
  </si>
  <si>
    <t>ESC. ESPEC. DE LENGUAJE LLANQUIRAY</t>
  </si>
  <si>
    <t>AULA HOSPITALARIA AYUUKELEN EPU</t>
  </si>
  <si>
    <t>AULA HOSPITALARIA AYUUKELEN</t>
  </si>
  <si>
    <t>JARDIN INFANTIL SAINT FRANCIS</t>
  </si>
  <si>
    <t>ACONCAGUA EDUCA</t>
  </si>
  <si>
    <t>LICEO BICENTENARIO DE ALTO DEL CARMEN</t>
  </si>
  <si>
    <t>ESCUELA ESPECIAL DE LENGUAJE SEMILLITAS</t>
  </si>
  <si>
    <t>ESCUELA ESPEC. DE LENGUAJE REY CARLOS</t>
  </si>
  <si>
    <t>COLEGIO CREACION LA ARAUCANA PUERTO MONTT</t>
  </si>
  <si>
    <t>JARDIN INFANTIL BARQUILLO</t>
  </si>
  <si>
    <t>COLEGIO BOSQUEMAR</t>
  </si>
  <si>
    <t>LICEO TEC.PROFESIONAL PEDRO AGUIRRE CERDA</t>
  </si>
  <si>
    <t>ESCUELA ESPECIAL DE LENGUAJE SAN ENRIQUE</t>
  </si>
  <si>
    <t>MONTESSORI</t>
  </si>
  <si>
    <t>ESCUELA ESPECIAL DE LENGUAJE SANTA CRUZ</t>
  </si>
  <si>
    <t>ESCUELA ESPECIAL MI MUNDO</t>
  </si>
  <si>
    <t>JARDIN INFANTIL REMOLINO</t>
  </si>
  <si>
    <t>ESC.ESP.DE LENGUAJE CUMBRES DE PETORCA</t>
  </si>
  <si>
    <t>ESCUELA ESPECIAL DE LENGUAJE ANTIHUAL</t>
  </si>
  <si>
    <t>ESCUELA ESPECIAL DE LENGUAJE ARREBOL</t>
  </si>
  <si>
    <t>ESC ESP DE LENG SENDERO DEL SABER</t>
  </si>
  <si>
    <t>ESCUELA AMANECER</t>
  </si>
  <si>
    <t>COLEGIO PUKALAN DE ALGARROBO</t>
  </si>
  <si>
    <t>COLEGIO SAN CARLOS DE LAS CABRAS</t>
  </si>
  <si>
    <t>ESCUELA ESPECIAL DE LENJUAJE BAMBOO</t>
  </si>
  <si>
    <t>COLEGIO ESPECIAL ESTRELLA DE LUZ</t>
  </si>
  <si>
    <t>ESC ESP DE LENGUAJE GOTITAS DE ROCIO</t>
  </si>
  <si>
    <t>ESC.ESPEC.DE LENGUAJE EDUCATEL PLACERES</t>
  </si>
  <si>
    <t>ESC.ESPEC.DE LENGUAJE PEQUEÑOS REYES</t>
  </si>
  <si>
    <t>ESCUELA ESPECIAL DE LENGUAJE BETEL</t>
  </si>
  <si>
    <t>COLEGIO ACONCAGUA EDUCA</t>
  </si>
  <si>
    <t>ESCUELA ESPECIAL DE LENGUAJE ARTELIN</t>
  </si>
  <si>
    <t>ESCUELA BASICA MIL PAISAJES-QUEMCHI</t>
  </si>
  <si>
    <t>ESCUELA ESPECIAL DE LENGUAJE MATEITO´S</t>
  </si>
  <si>
    <t>ESCUELA ESPECIAL DE LENGUAJE SOL Y LUNA</t>
  </si>
  <si>
    <t>ESC.ESPEC.DE LENGUAJE EXPLORA AMANCAY</t>
  </si>
  <si>
    <t>JARDIN INFANTIL Y SALACUNA MI PEQUEÑO GENIO</t>
  </si>
  <si>
    <t>ESCUELA ESPECIAL DE LENGUAJE MATISSE</t>
  </si>
  <si>
    <t>ESCUELA HOSPITALARIA ALIANZA</t>
  </si>
  <si>
    <t>ESCUELA ESPECIAL DE LENGUAJE VICENTE HUIDOBRO</t>
  </si>
  <si>
    <t>SCUOLA ITALIANA ARTURO DELL´ ORO VIÑA DEL MAR</t>
  </si>
  <si>
    <t>ESC.ESP.TRAST.DE LA COMUNICACIÓN HIRONDELLE</t>
  </si>
  <si>
    <t>COLEGIO JOHN WALL HOLCOMB</t>
  </si>
  <si>
    <t>ESCUELA ESPECIAL DE LENGUAJE EDUCA INFANCIA</t>
  </si>
  <si>
    <t>COLEGIO NAZARET</t>
  </si>
  <si>
    <t>CENTRO DE EDUCACION INTEGRAL DE ADULTOS SANTA</t>
  </si>
  <si>
    <t>ESC ESP DE LENGUAJE EL DESPERTAR</t>
  </si>
  <si>
    <t>GREEN PARK SCHOOL</t>
  </si>
  <si>
    <t>ESCUELA DE LENGUAJE HAPPY DAY</t>
  </si>
  <si>
    <t>COLEGIO MADRE ISABEL LARRAÑAGA</t>
  </si>
  <si>
    <t>CENTRO DE ESTUDIOS BORDEMAR</t>
  </si>
  <si>
    <t>COLEGIO INTERCULTURAL LEONARDO DA VINCI</t>
  </si>
  <si>
    <t>ESCUELA ESPECIAL EL OLIVILLO</t>
  </si>
  <si>
    <t>ESC. ESP. DE LENGUAJE PEQUEÑO PARLANCHIN</t>
  </si>
  <si>
    <t>ESC.ESP.DE LENGUAJE Y J.INFANTIL CARITAS</t>
  </si>
  <si>
    <t>CENTRO EDUC.DE INTEGRAC.DE ADULTOS NEWEN</t>
  </si>
  <si>
    <t>ESCUELA ESPECIAL DE LENGUAJE DE COLORES</t>
  </si>
  <si>
    <t>JARDIN INFANTIL MATIAS</t>
  </si>
  <si>
    <t>ESCUELA DE LENGUAJE ANGELUZ</t>
  </si>
  <si>
    <t>RICHMOND SCHOOL OSORNO</t>
  </si>
  <si>
    <t>ESCUELA ESPECIAL DE LENGUAJE ARCA DE NOÉ</t>
  </si>
  <si>
    <t>ESCUELA DE LENGUAJE NUBE Y SOL</t>
  </si>
  <si>
    <t>ESCUELA ESPECIAL DE LENGUAJE MIS DONES</t>
  </si>
  <si>
    <t>COLEGIO NIRVANA</t>
  </si>
  <si>
    <t>COLEGIO SAN JUAN</t>
  </si>
  <si>
    <t>CENTRO EDUCACIONAL RAICES DE MI TIERRA</t>
  </si>
  <si>
    <t>CENTRO DE INTERVENCION DE NECESIDADES EDUCATIVAS ESPECIALES DE PURRANQUE</t>
  </si>
  <si>
    <t>ESCUELA ESPECIAL LENGUAJE ARBOLITO DEL SABER</t>
  </si>
  <si>
    <t>LICEO TECNICO PROFESIONAL DE ADULTOS</t>
  </si>
  <si>
    <t>JARDIN INFANTIL ALEXANDER FLEMING</t>
  </si>
  <si>
    <t>JARDÍN INFANTIL AKANKE</t>
  </si>
  <si>
    <t>ESCUELA ESPECIAL ALMENAR</t>
  </si>
  <si>
    <t>JARDIN INFANTIL AVANT GARDE</t>
  </si>
  <si>
    <t>INSTITUTO DE ESTUDIOS IBERO CHILE</t>
  </si>
  <si>
    <t>COLEGIO BETHEL</t>
  </si>
  <si>
    <t>JARDIN INFANTIL Y SALA CUNA REINO DE PAPEL</t>
  </si>
  <si>
    <t>ESCUELA ESPECIAL DE LENGUAJE SEMILLITAS DE ALERCE</t>
  </si>
  <si>
    <t>ESCUELA ESPECIAL DE LENGUAJE VAINILLA</t>
  </si>
  <si>
    <t>CENTRO DE EDUCACION INTEGRADA DE ADULTOS AEK</t>
  </si>
  <si>
    <t>ESCUELA ESPECIAL DE LENGUAJE CUNCUNITA</t>
  </si>
  <si>
    <t>ESCUELA ESPECIAL DE LENGUAJE PAIHUEN</t>
  </si>
  <si>
    <t>ESCUELA ESPECIAL DE LENGUAJE MANQUEHUE</t>
  </si>
  <si>
    <t>LICEO TECNICO PROFESIONAL PABLO NERUDA</t>
  </si>
  <si>
    <t>ESCUELA DE LENGUAJE MOMENTOS PRECIOSOS</t>
  </si>
  <si>
    <t>SALA CUNA Y JARDÍN INFANTIL LOS COPIHUES</t>
  </si>
  <si>
    <t>JARDÍN INFANTIL Y SALA CUNA LAS ARAUCARIAS</t>
  </si>
  <si>
    <t>SALA CUNA WINNI THE POOH 2 SPA</t>
  </si>
  <si>
    <t>SALA CUNA Y JARDIN INFANTIL SMILE GARDEN</t>
  </si>
  <si>
    <t>JARDIN INFANTIL Y SALA CUNA BIG HOUSE</t>
  </si>
  <si>
    <t>SALA CUNA Y JARDIN INFANTIL CAPULLITOS</t>
  </si>
  <si>
    <t>SALA CUNA Y JARDÍN INFANTIL ENTRE CERROS Y RIOS</t>
  </si>
  <si>
    <t>COLEGIO COSTA CORDILLERA</t>
  </si>
  <si>
    <t>JARDÍN INFANTIL Y SALA CUNA LOS ARRAYANES</t>
  </si>
  <si>
    <t>JARDÍN INFANTIL Y SALA CUNA SOL DE PEHUÉN</t>
  </si>
  <si>
    <t>SALA CUNA Y JARDÍN INFANTIL DE INTEGRA LUZ DE LUNA</t>
  </si>
  <si>
    <t>SALA CUNA Y JARDÍN INFANTIL DE INTEGRA BEAGLE</t>
  </si>
  <si>
    <t>SALA CUNA Y JARDÍN INFANTIL SÚPER KIDS</t>
  </si>
  <si>
    <t>SALA CUNA Y JARDIN INFANTIL CHILDREN`S WORLD</t>
  </si>
  <si>
    <t>ESCUELA ESPECIAL DE LENGUAJE SANTINO</t>
  </si>
  <si>
    <t>COLEGIO CONQUISTADORES COQUIMBO</t>
  </si>
  <si>
    <t>JARDIN INFANTIL  TESORITOS DEL BOSQUE</t>
  </si>
  <si>
    <t>JARDÍN INFANTIL Y SALA CUNA CHIGUAY</t>
  </si>
  <si>
    <t>ESCUELA DE PARVULOS SALA CUNA Y JARDÍN INFANTIL MANITOS DE GREDA</t>
  </si>
  <si>
    <t>SALA  CUNA Y JARDIN INFANTIL DE INTEGRA SAN MARTIN DE PORRES</t>
  </si>
  <si>
    <t>SALA CUNA Y JARDIN INFANTIL DE INTEGRA LIMARÍ</t>
  </si>
  <si>
    <t>ESCUELA ESPECIAL DE LENGUAJE CUMBRES DE HUEPIL</t>
  </si>
  <si>
    <t>SALA CUNA Y JARDIN INFANTIL DE INTEGRA TEQUIRQUE</t>
  </si>
  <si>
    <t>JARDIN INFANTIL PULMAHUE MONTESSORI</t>
  </si>
  <si>
    <t>SALA CUNA Y JARDIN INFANTIL MI PEQUEÑA TRIBU</t>
  </si>
  <si>
    <t>SALA CUNA Y JARDIN INFANTIL LAUTARO</t>
  </si>
  <si>
    <t>SALA CUNA Y JARDIN INFANTIL SEMILLEROS</t>
  </si>
  <si>
    <t>SUEÑOS DE INFACNCIA</t>
  </si>
  <si>
    <t>SALA CUNA Y JARDIN INFANTIL ORUGUITAS DE PIEDRA AZUL.</t>
  </si>
  <si>
    <t>JARDIN INFANTIL PASITOS DE TERNURA</t>
  </si>
  <si>
    <t>SALA CUNA Y JARDIN INFANTIL DON MATIAS</t>
  </si>
  <si>
    <t>SALA CUNA Y JARDIN INFANTIL DOÑA ANTONIA</t>
  </si>
  <si>
    <t>SALA CUNA Y JARDIN INFANTIL DON IGNACIO</t>
  </si>
  <si>
    <t>SALA CUNA Y JARDÍN INFANTIL BROTECITOS DE MI TIERRA</t>
  </si>
  <si>
    <t>SALA CUNA Y JARDÍN INFANTIL  QUILVO</t>
  </si>
  <si>
    <t>SALA CUNA Y JARDÍN INFANTIL  DON RODRIGO</t>
  </si>
  <si>
    <t>SALA CUNA Y JARDIN INFANTIL DE INTEGRA MOLINO DE LOS SUEÑOS</t>
  </si>
  <si>
    <t>ESCUELA DE PARVULOS SALA CUNA Y JARDÍN INFANTIL NUEVO HORIZONTE</t>
  </si>
  <si>
    <t>JARDIN INFANTIL Y SALA CUNA DUENDECITOS</t>
  </si>
  <si>
    <t>JARDÍN INFANTIL Y SALA CUNA LAS MI PEQUEÑA ESTANCIA</t>
  </si>
  <si>
    <t>SALA CUNA Y JARDIN INFANTIL DE INTEGRA ALICE GUY</t>
  </si>
  <si>
    <t>JARDÍN INFANTIL NEWEN Y ALEGRIA</t>
  </si>
  <si>
    <t>SALA CUNA Y JARDÍN INFANTIL DE INTEGRA MAS AMIGOS</t>
  </si>
  <si>
    <t>SALA CUNA Y JARDÍN INFANTIL DE INTEGRA LUZ DE LOS RÍOS</t>
  </si>
  <si>
    <t>SALA CUNA HOSPITAL PENCO LIRQUEN</t>
  </si>
  <si>
    <t>SALA CUNA Y JARDIN INFANTIL CAMPANITA</t>
  </si>
  <si>
    <t>SALA CUNA Y JARDIN INFANTIL SANTA RITA</t>
  </si>
  <si>
    <t>SALA CUNA ENTREPEQUES</t>
  </si>
  <si>
    <t>SALA CUNA Y JARDÍN INFANTIL ALERCE</t>
  </si>
  <si>
    <t>JARDÍN INFANTIL Y SALA CUNA RAYITO DE SOL</t>
  </si>
  <si>
    <t>SALA CUNA Y JARDÍN INFANTIL PEWMA PICHICHE</t>
  </si>
  <si>
    <t>SALA CUNA Y JARDÍN INFANTIL MIS PEQUEÑOS CORAZONES</t>
  </si>
  <si>
    <t>SALA CUNA Y JARDIN INFANTIL PACHAKUTI</t>
  </si>
  <si>
    <t>AULA HOSPITALARIA DE ARICA</t>
  </si>
  <si>
    <t>JARDÍN INFANTIL Y SALA CUNA _x001A_PEQUEÑOS WALLES</t>
  </si>
  <si>
    <t>JARDÍN INFANTIL Y SALA CUNA FLORECER DEL BOSQUE</t>
  </si>
  <si>
    <t>JARDÍN INFANTIL Y SALA CUNA _x001A_CREANDO SUEÑOS`</t>
  </si>
  <si>
    <t>JARDÍN INFANTIL Y SALA CUNA _x001A_MUNDO DE COLORES`</t>
  </si>
  <si>
    <t>JARDÍN INFANTIL Y SALA CUNA FLORILLITOS DE INTEGRA</t>
  </si>
  <si>
    <t>SALA CUNA Y JARDÍN INFANTIL TARUCA</t>
  </si>
  <si>
    <t>JARDÍN INFANTIL Y SALA CUNA CHACAYAL NORTE</t>
  </si>
  <si>
    <t>SALA CUNA Y JARDÍN INFANTIL ALASKA</t>
  </si>
  <si>
    <t>SALA CUNA UNIVERSIDAD AUSTRAL</t>
  </si>
  <si>
    <t>SALA CUNA Y JARDIN INFANTIL LOS RULITOS</t>
  </si>
  <si>
    <t>JARDÍN INFANTIL CLÁSICO NUBECITA DEL NORTE</t>
  </si>
  <si>
    <t>JARDÍN INFANTIL Y SALA CUNA QUICO</t>
  </si>
  <si>
    <t>JARDÍN INFANTIL INTEGRA RAYITO DE SOL</t>
  </si>
  <si>
    <t>SALA CUNA Y JARDÍN INFANTIL PEQUEÑO DUMBITO</t>
  </si>
  <si>
    <t>JARDÍN INFANTIL LOS EXPLORADORES</t>
  </si>
  <si>
    <t>CENTRO VITAMINA MUJICA</t>
  </si>
  <si>
    <t>SALA CUNA Y JARDÍN INFANTIL JOSÉ BERNALES</t>
  </si>
  <si>
    <t>SALA CUNA Y JARDIN INFANTIL ABEJITA DE INTEGRA</t>
  </si>
  <si>
    <t>SALA CUNA Y JARDIN INFANTIL SEMILLITA</t>
  </si>
  <si>
    <t>SALA CUNA Y JARDÍN INFANTIL PORVENIR</t>
  </si>
  <si>
    <t>SALA CUNA Y JARDÍN INFANTIL DE INTEGRA EL PRINCIPITO</t>
  </si>
  <si>
    <t>JARDÍN INFANTIL TORTUGUITA MARINA</t>
  </si>
  <si>
    <t>SALA CUNA BURBUJITAS DE MAR</t>
  </si>
  <si>
    <t>SALA CUNA Y JARDÍN INFANTIL CULTIVANDO SUEÑOS Y ALEGRÍAS</t>
  </si>
  <si>
    <t>SALA CUNA Y JARDIN INFANTIL DON VICENTE</t>
  </si>
  <si>
    <t>SALA CUNA Y JARDÍN MICAELIANO</t>
  </si>
  <si>
    <t>JARDIN INFANTIL BENNY</t>
  </si>
  <si>
    <t>COLEGIO DE JÓVENES Y ADULTOS OSSANDÓN</t>
  </si>
  <si>
    <t>SALA CUNA DE INTEGRA DULCE BEBE</t>
  </si>
  <si>
    <t>SALA CUNA Y JARDIN INFANTIL RAUQUEN</t>
  </si>
  <si>
    <t>JARDÍN INFANTIL Y SALA CUNA TUTI FRUTI</t>
  </si>
  <si>
    <t>SALA CUNA Y JARDIN INFANTIL DON ARTURO</t>
  </si>
  <si>
    <t>ESCUELA INTERNACIONAL DE LIDERES CORONEL SANTIAGO BUERAS Y AVARIA</t>
  </si>
  <si>
    <t>SALA CUNA Y JARDÍN INFANTIL DE INTEGRA TRINIDAD</t>
  </si>
  <si>
    <t>SALA CUNA Y JARDÍN INFANTIL MIMO´S</t>
  </si>
  <si>
    <t>SALA CUNA Y JARDIN INFANTIL DE INTEGRA SOL NACIENTE</t>
  </si>
  <si>
    <t>SALA CUNA Y JARDIN INFANTIL DE INTEGRA MANZANITO</t>
  </si>
  <si>
    <t>SALA CUNA Y JARDÍN INFANTIL CAMPO DE COLORES</t>
  </si>
  <si>
    <t>LYCÉE FRÉDÉRIC MISTRAL</t>
  </si>
  <si>
    <t>SALA CUNA Y JARDIN INFANTIL SOL Y LUNA</t>
  </si>
  <si>
    <t>SALA CUNA Y JARDIN INFANTIL LOS ALMENDROS</t>
  </si>
  <si>
    <t>JARDIN INFANTIL LA ACADEMIA</t>
  </si>
  <si>
    <t>COLEGIO PARTICULAR SUBVENCIONADO EDUARDO GALEANO</t>
  </si>
  <si>
    <t>JARDIN INFANTIL SEMILLAS DEL PORTAL</t>
  </si>
  <si>
    <t>SALA CUNA Y JARDÍN INFANTIL MAITIL</t>
  </si>
  <si>
    <t>ESCUELA DE LENGUAJE AMANCAY</t>
  </si>
  <si>
    <t>COLEGIO TALHUEN</t>
  </si>
  <si>
    <t>SALA CUNA Y JARDÍN INFANTIL CELESTE</t>
  </si>
  <si>
    <t>SALA CUNA Y JARDÍN INFANTIL WINNI THE POOH</t>
  </si>
  <si>
    <t>SALA CUNA Y JARDIN INFANTIL RAYÜN</t>
  </si>
  <si>
    <t>JARDÍN INFANTIL Y SALA CUNA LOS NARANJOS</t>
  </si>
  <si>
    <t>ESCUELA DE PARVULOS SALA CUNA Y JARDÍN INFANTIL COQUIMBO</t>
  </si>
  <si>
    <t>COLEGIO INSTITUTO DE CIENCIAS Y TECNOLOGÍA TALAGANTE</t>
  </si>
  <si>
    <t>JARDÍN INFANTIL Y SALA CUNA SEMILLITA</t>
  </si>
  <si>
    <t>JARDÍN INFANTIL Y SALA CUNA PIECECITOS DE NIÑOS</t>
  </si>
  <si>
    <t>JARDÍN INFANTIL Y SALA CUNA DESPERTAR</t>
  </si>
  <si>
    <t>JARDÍN INFANTIL Y SALA CUNA _x001A_SANTA GUADALUPE`</t>
  </si>
  <si>
    <t>JARDÍN INFANTIL MONTT</t>
  </si>
  <si>
    <t>SALA CUNA Y JARDÍN INFANTIL LAS CAMPANITAS</t>
  </si>
  <si>
    <t>SALA CUNA Y JARDIN INFANTIL DE INTEGRA LUNITA</t>
  </si>
  <si>
    <t>SALA CUNA Y JARDIN INFANTIL DE INTEGRA OVEJITAS DEL ALTO</t>
  </si>
  <si>
    <t>SALA CUNA Y JARDIN INFANTIL DE INTEGRA LOS HUEMULES</t>
  </si>
  <si>
    <t>SALA CUNA Y JARDIN INFANTIL DE INTEGRA RUCALAF</t>
  </si>
  <si>
    <t>SALA CUNA Y JARDIN INFANTIL AMANCAY</t>
  </si>
  <si>
    <t>SALA CUNA Y JARDIN INFANTIL GALILEA II</t>
  </si>
  <si>
    <t>CENTRO VITAMINA CONCHA Y TORO</t>
  </si>
  <si>
    <t>CENTRO VITAMINA AHUMADA</t>
  </si>
  <si>
    <t>CENTRO VITAMINA LA CONCEPCION</t>
  </si>
  <si>
    <t>CENTRO VITAMINA CIUDAD SATELITE</t>
  </si>
  <si>
    <t>CENTRO VITAMINA SANTA AMALIA</t>
  </si>
  <si>
    <t>JARDÍN INFANTIL ANTILCO MONTESSORI</t>
  </si>
  <si>
    <t>MÁGICAS MUTILLAS</t>
  </si>
  <si>
    <t>JARDIN INFANTIL Y SALA CUNA MANZANA VERDE</t>
  </si>
  <si>
    <t>SALA CUNA Y JARDÍN INFANTIL OLITAS DE MAR</t>
  </si>
  <si>
    <t>CENTRO VITAMINA NUEVA COSTANERA</t>
  </si>
  <si>
    <t>CENTRO VITAMINA AMUNATEGUI</t>
  </si>
  <si>
    <t>VITAMINA JOHN JACKSON</t>
  </si>
  <si>
    <t>CENTRO VITAMINA SAZIE</t>
  </si>
  <si>
    <t>CENTRO VITAMINA SUECIA</t>
  </si>
  <si>
    <t>CENTRO VITAMINA FLOR DE AZUCENAS</t>
  </si>
  <si>
    <t>CENTRO VITAMINA PASEO BULNES</t>
  </si>
  <si>
    <t>CENTRO VITAMINA ALSACIA</t>
  </si>
  <si>
    <t>SALA CUNA Y JARDÍN INFANTIL TOMMY`S GARDEN</t>
  </si>
  <si>
    <t>CEIA LIBRE SER MISTRALIANO</t>
  </si>
  <si>
    <t>JARDIN INFANTIL GAVIOTA BLANCA</t>
  </si>
  <si>
    <t>JARDÍN INFANTIL Y SALA CUNA COLIBRÍ</t>
  </si>
  <si>
    <t>CENTRO VITAMINA CONCEPCIÓN BARROS ARANA</t>
  </si>
  <si>
    <t>CENTRO VITAMINA CONCEPCIÓN PLAZA DEL TRÉBOL</t>
  </si>
  <si>
    <t>CENTRO VITAMINA CONCEPCIÓN COCHRANE</t>
  </si>
  <si>
    <t>ESCUELA ESPECIAL DE LENGUAJE IWOKA</t>
  </si>
  <si>
    <t>JARDÍN INFANTIL Y SALA CUNA KIMEN MONTESSORI</t>
  </si>
  <si>
    <t>JARDÍN INFANTIL Y SALA CUNA FLOR DE PATAGONIA</t>
  </si>
  <si>
    <t>SALA CUNA Y JARDÍN INFANTIL CRISTO JOVEN</t>
  </si>
  <si>
    <t>JARDÍN INFANTIL Y SALA CUNA CLARILUZ</t>
  </si>
  <si>
    <t>SALA CUNA Y JARDÍN INFANTIL MIS TRAVESURAS</t>
  </si>
  <si>
    <t>JARDÍN INFANTIL Y SALA CUNA VALLE ENCANTADO</t>
  </si>
  <si>
    <t>SALA CUNA Y JARDÍN INFANTIL AYLLÚ KIDS</t>
  </si>
  <si>
    <t>SALA CUNA Y JARDÍN INFANTIL HARAWY</t>
  </si>
  <si>
    <t>JARDIN INFANTIL Y SALA CUNA GIRASOL</t>
  </si>
  <si>
    <t>ESCUELA DE PARVULOS Nº2493 JARDÍN INFANTIL LEHIBOU</t>
  </si>
  <si>
    <t>JARDÍN INFANTIL Y SALA CUNA LOS NOTROS</t>
  </si>
  <si>
    <t>SALA CUNA Y JARDÍN INFANTIL VILLA DON CARLOS</t>
  </si>
  <si>
    <t>SALA CUNA Y JARDÍN INFANTIL MI CASTILLO</t>
  </si>
  <si>
    <t>JARDIN INFANTIL PALOMITAS</t>
  </si>
  <si>
    <t>JARDÍN INFANTIL Y SALA CUNA PEUMAYEN ANTU</t>
  </si>
  <si>
    <t>JARDIN INFANTIL MY PLANET</t>
  </si>
  <si>
    <t>JARDIN INFANTIL LOS REMOLINOS</t>
  </si>
  <si>
    <t>CORPORACION EDUCACIONAL JAYDIE LIMITADA</t>
  </si>
  <si>
    <t>ESTACIÓN DE LUZ</t>
  </si>
  <si>
    <t>JARDÍN INFANTIL HOMERO VIGUERAS</t>
  </si>
  <si>
    <t>JARDIN INFANTIL Y SALA CUNA ROSA OHIGGINS DE INTEGRA</t>
  </si>
  <si>
    <t>SALA CUNA Y JARDÍN INFANTIL FANTASIA</t>
  </si>
  <si>
    <t>ESCUELA DE PARVULOS SALA CUNA Y JARDÍN INFANTIL PEUMAYEN</t>
  </si>
  <si>
    <t>SALA CUNA Y JARDÍN INFANTIL FANTASIA MUSICAL</t>
  </si>
  <si>
    <t>JARDIN INFANTIL PEQUEÑOS HEROES</t>
  </si>
  <si>
    <t>JARDÍN INFANTIL Y SALA CUNA LOS PICAPIEDRAS</t>
  </si>
  <si>
    <t>JARDIN INFANTIL PEQUEÑOS EXPLORADORES</t>
  </si>
  <si>
    <t>JARDÍN INFANTIL Y SALA CUNA MI INFANCIA</t>
  </si>
  <si>
    <t>SALA CUNA Y JARDÍN INFANTIL GREEN GARDEN</t>
  </si>
  <si>
    <t>JARDÍN INFANTIL Y SALA CUNA SAN FRANCISCO DEL MONTE</t>
  </si>
  <si>
    <t>SALA CUNA Y JARDÍN INFANTIL LOBITO BUENO</t>
  </si>
  <si>
    <t>SALA CUNA Y JARDÍN INFANTIL LINGUENTO</t>
  </si>
  <si>
    <t>SALA CUNA LARA PINTA EL SOL</t>
  </si>
  <si>
    <t>JARDÍN INFANTIL Y SALA CUNA FRESIA</t>
  </si>
  <si>
    <t>JARDÍN INFANTIL MI PRIMERA ESTACIÓN</t>
  </si>
  <si>
    <t>SALA CUNA Y JARDÍN INFANTIL MANZANITAS BABIES</t>
  </si>
  <si>
    <t>SALA CUNA Y JARDÍN INFANTIL COLORES DEL VIENTO</t>
  </si>
  <si>
    <t>SALA CUNA Y JARDIN INFANTIL HANSEL Y GRETEL</t>
  </si>
  <si>
    <t>JARDIN INFANTIL SUEÑO AZUL Y SUS PEQUEÑITOS</t>
  </si>
  <si>
    <t>SALA CUNA Y JARDIN INFANTIL DULCE AVENTURA</t>
  </si>
  <si>
    <t>JARDÍN INFANTIL TOPOLINO</t>
  </si>
  <si>
    <t>SALA CUNA Y JARDÍN INFANTIL RACIMO DE SONRISAS</t>
  </si>
  <si>
    <t>SALA CUNA Y JARDÍN INFANTIL LA PARINA</t>
  </si>
  <si>
    <t>SALA CUNA Y JARDÍN INFANTIL MI MUNDO A COLORES DE LINDEROS</t>
  </si>
  <si>
    <t>SALA CUNA Y JARDÍN INFANTIL LOS DUENDECITOS</t>
  </si>
  <si>
    <t>JARDÍN INFANTIL Y SALA CUNA ESPIGUITA</t>
  </si>
  <si>
    <t>JARDÍN INFANTIL Y SALA CUNA _x001A_JUAN PABLO II`</t>
  </si>
  <si>
    <t>SALA CUNA Y JARDIN INFANTIL MAPU ALIWEN</t>
  </si>
  <si>
    <t>SALA CUNA Y JARDIN INFANTIL BOSQUE DE COLORES</t>
  </si>
  <si>
    <t>JARDÍN INFANTIL Y SALA CUNA _x001A_ALUN MAWUN`</t>
  </si>
  <si>
    <t>JARDÃ­N INFANTIL Y SALA CUNA TÃ­A NORA</t>
  </si>
  <si>
    <t>SALA CUNA Y JARDIN INFANTIL FLORES DEL VALLE</t>
  </si>
  <si>
    <t>SALA CUNA PASO A PASO</t>
  </si>
  <si>
    <t>JARDIN INFANTIL PUMANQUE</t>
  </si>
  <si>
    <t>ESCUELA CARCEL CARLOS ALVEAL MUÑOZ</t>
  </si>
  <si>
    <t>JARDÃ­N INFANTIL PRINCIPITO</t>
  </si>
  <si>
    <t>JARDIN INFANTIL Y SALA CUNA POLILLITA DEL DESIERTO</t>
  </si>
  <si>
    <t>SALA CUNA Y JARDÍN INFANTIL PAINE</t>
  </si>
  <si>
    <t>SALA CUNA Y JARDÍN INFANTIL RAINBOW</t>
  </si>
  <si>
    <t>JARDIN INFANTIL SUYAI</t>
  </si>
  <si>
    <t>ESCUELA ESPECIAL DIFERENCIAL E INSTITUTO DE ESTIMULACIÓN TEMPRANA SAN MARCELINO</t>
  </si>
  <si>
    <t>JARDIN INFANTIL Y SALA CUNA MI MUNDO CREATIVO</t>
  </si>
  <si>
    <t>SALA CUNA Y JARDIN INFANTIL DIENTECITO DE LECHE</t>
  </si>
  <si>
    <t>SALA CUNA Y JARDÍN INFANTIL DIENTECITO DE LECHE</t>
  </si>
  <si>
    <t>JARDIN INFANTIL ARCOIRIS DEL HOSPITAL REGIONAL</t>
  </si>
  <si>
    <t>JARDIN INFANTIL PEQUEÑO COLIBRI</t>
  </si>
  <si>
    <t>SAL CUNA Y JARDIN INFANTIL GABRIELA MISTRAL</t>
  </si>
  <si>
    <t>JARDÍN INFANTIL KIDS` HOME LTDA.</t>
  </si>
  <si>
    <t>JARDÍN INFANTIL Y SALA CUNA _x001A_OHIGGINS`</t>
  </si>
  <si>
    <t>SALA CUNA Y JARDÍN INFANTIL ENTRENIÑOS</t>
  </si>
  <si>
    <t>SALA CUNA Y JARDIN INFANTIL TRICAHUE LAS RASTRAS</t>
  </si>
  <si>
    <t>JARDIN INFANTIL PULGARCITO 2</t>
  </si>
  <si>
    <t>ESCUELA DEL CARIÑO IX</t>
  </si>
  <si>
    <t>CENTRO VITAMINA QUILICURA</t>
  </si>
  <si>
    <t>JARDIN INFANTIL PALOMITAS DE MAIZ</t>
  </si>
  <si>
    <t>JARDIN INFANTIL Y SALA CUNA MY GARDEN</t>
  </si>
  <si>
    <t>JARDÍN INFANTIL Y SALA CUNA LLACOLEN DEL MAR</t>
  </si>
  <si>
    <t>JARDÍN INFANTIL Y SALA CUNA ALEXANDRIA</t>
  </si>
  <si>
    <t>JARDIN INFANTIL SANTA MONICA</t>
  </si>
  <si>
    <t>JARDIN INFANTIL ARBOL DE LOS SUEÑOS</t>
  </si>
  <si>
    <t>JARDIN INFANTIL Y SALA CUNA ISLA DE LOS TESOROS</t>
  </si>
  <si>
    <t>SALA CUNA Y JARDIN INFANTIL HUELLAS</t>
  </si>
  <si>
    <t>JARDÍN INFANTIL Y SALA CUNA PIN Y PON</t>
  </si>
  <si>
    <t>SALA CUNA Y JARDÍN INFANTIL MY LITTLE STAR</t>
  </si>
  <si>
    <t>JARDÍN INFANTIL Y SALA CUNA GRILLITOS</t>
  </si>
  <si>
    <t>SALA CUNA Y JARDIN INFANTIL TRICAHUE</t>
  </si>
  <si>
    <t>JARDIN INFANTIL TREE HOUSE</t>
  </si>
  <si>
    <t>PURINGUE RICO</t>
  </si>
  <si>
    <t>CENTRO EDUCATIVO HOSPITAL DE LA FLORIDA</t>
  </si>
  <si>
    <t>JARDÍN INFANTIL Y SALA CUNA _x001A_PIECECITOS DEL SUR`</t>
  </si>
  <si>
    <t>JARDÍN INFANTIL Y SALA CUNA _x001A_RAYUN DEL MALLECO`</t>
  </si>
  <si>
    <t>SALA CUNA Y JARDÍN INFANTIL RIOS DEL MAULE</t>
  </si>
  <si>
    <t>SALA CUNA Y JARDÍN INFANTIL DON MATIAS</t>
  </si>
  <si>
    <t>JARDÍN INFANTIL Y SALA CUNA _x001A_DULCES PASOS`</t>
  </si>
  <si>
    <t>JARDÍN INFANTIL Y SALA CUNA _x001A_PINTANDO SUEÑOS`</t>
  </si>
  <si>
    <t>SALA CUNA Y JARDIN INFANTIL VILLA ESTACION</t>
  </si>
  <si>
    <t>SALA CUNA Y JARDIN INFANTIL LOS RUILES</t>
  </si>
  <si>
    <t>JARDÍN INFANTIL Y SALA CUNA QUEBRADA DE ACHA</t>
  </si>
  <si>
    <t>JARDÃ­N INFANTIL Y SALA CUNA LAS ARDILLITAS</t>
  </si>
  <si>
    <t>JARDIN INFANTIL Y SALA CUNA LAS TERRAZAS</t>
  </si>
  <si>
    <t>JARDÍN INFANTIL SÍMOLI</t>
  </si>
  <si>
    <t>JARDÃ­N INFANTIL Y SALA CUNA MARTÃ­N PESCADOR</t>
  </si>
  <si>
    <t>SALA CUNA Y JARDÍN INFANTIL KID`S PLACE</t>
  </si>
  <si>
    <t>JARDIN INFANTIL Y SALA CUNA SOMBRERITO</t>
  </si>
  <si>
    <t>JARDIN INFANTIL Y SALA CUNA VITAMINA PLAZA DE VIÑA</t>
  </si>
  <si>
    <t>SALA CUNA Y JARDIN INFANTIL KINETIN</t>
  </si>
  <si>
    <t>SALA CUNA Y JARDÍN INFANTIL ENTRE PEQUES</t>
  </si>
  <si>
    <t>SALA CUNA Y JARDÍN INFANTIL ECO HOUSE GARDEN</t>
  </si>
  <si>
    <t>ESCUELA DE PARVULOS SALA CUNA Y JARDÍN INFANTIL LAS FLORES</t>
  </si>
  <si>
    <t>JARDIN INFANTIL Y SALA CUNA LA CASA DE LOS NIÑOS</t>
  </si>
  <si>
    <t>SALA CUNA Y JARDÍN INFANTIL MARGOT LOYOLA</t>
  </si>
  <si>
    <t>JARDIN INFANTIL Y SALA CUNA RAYITO DE LUZ</t>
  </si>
  <si>
    <t>JARDÍN INFANTIL SONRISAS DE PUERTO MONTT</t>
  </si>
  <si>
    <t>AULA HOSPITALARIA HOSPITAL RANCAGUA</t>
  </si>
  <si>
    <t>JARDIN INFANTIL Y SALA CUNA LOS NICHES</t>
  </si>
  <si>
    <t>SALA CUNA NENITOS</t>
  </si>
  <si>
    <t>SALA CUNA Y JARDIN INFANTIL SONRISITAS DE AMOR</t>
  </si>
  <si>
    <t>SALA CUNA Y JARDIN INFANTIL COLORIN COLORADO</t>
  </si>
  <si>
    <t>JARDIN INFANTIL Y SALA CUNA PINTA PAPELES</t>
  </si>
  <si>
    <t>JARDIN INFANTIL BALOO</t>
  </si>
  <si>
    <t>COLEGIO CAMPOS DEL RANCO</t>
  </si>
  <si>
    <t>SALA CUNA Y JARDÍN INFANTIL HAPPY PLACE</t>
  </si>
  <si>
    <t>JARDIN INFANTIL MIS PEQUEÑOS PENSANTES</t>
  </si>
  <si>
    <t>SALA CUNA Y JARDÍN INFANTIL AILIN CREACIONES</t>
  </si>
  <si>
    <t>SALA CUNA Y JARDIN INFANTIL DE INTEGRA BRISAS DEL VALLE</t>
  </si>
  <si>
    <t>SALA CUNA Y JARDÍN INFANTIL INICIA SPA</t>
  </si>
  <si>
    <t>JARDÍN INFANTIL Y SALA CUNA ESTRELLITAS DEL VALLE</t>
  </si>
  <si>
    <t>JARDÍN INFANTIL Y SALA CUNA SEMILLITAS DE EMOCIÓN</t>
  </si>
  <si>
    <t>JARDIN INFANTIL SUNNY KIDS</t>
  </si>
  <si>
    <t>SALA CUNA Y JARDÍN INFANTIL AMANCAY</t>
  </si>
  <si>
    <t>JARDIN INFANTIL Y SALA CUNA ROMERO DE LA TIERRA</t>
  </si>
  <si>
    <t>SALA CUNA Y JARDIN INFANTIL DOS ESTEROS</t>
  </si>
  <si>
    <t>SUEÑOS DE ESPERANZA</t>
  </si>
  <si>
    <t>JARDIN INFANTIL DE INTEGRA SUEÃ±O DE NIÃ±O</t>
  </si>
  <si>
    <t>JARDIN INFANTIL Y SALA CUNA PEQUEÑA ESTACION</t>
  </si>
  <si>
    <t>COLEGIO DE ADULTOS RENACER</t>
  </si>
  <si>
    <t>CENTRO DE EDUCACIÓN DE ADULTOS (C.E.I.A.),`INSTITUTO POPULAR AYSÉN`</t>
  </si>
  <si>
    <t>JARDÍN INFANTIL MAR Y CIELO</t>
  </si>
  <si>
    <t>JARDÍN INFANTIL PEQUEÑOS COLONOS</t>
  </si>
  <si>
    <t>SALA CUNA Y JARDIN INFANTIL EL RINCONCITO DE LOS SUEÃ±OS</t>
  </si>
  <si>
    <t>JARDIN INFANTIL Y SALA CUNA SAN FRANCISCO DE ASIS</t>
  </si>
  <si>
    <t>SALA CUNA Y JARDIN INFANTIL PASITOS</t>
  </si>
  <si>
    <t>SALA CUNA Y JARDIN INFANTIL ` EL ANGELITO`</t>
  </si>
  <si>
    <t>ESCUELA ESPECIAL DE LENGUAJE EL ARRAYÁN</t>
  </si>
  <si>
    <t>JARDÍN INFANTIL CREARE</t>
  </si>
  <si>
    <t>JARDÍN INFANTIL Y SALA CUNA BOSQUE ENCANTADO</t>
  </si>
  <si>
    <t>SALA CUNA Y JARDIN INFANTIL DE INTEGRA CODEGUA CENTRO</t>
  </si>
  <si>
    <t>SALA CUNA Y JARDIN INFANTIL DON ALFONSO</t>
  </si>
  <si>
    <t>JARDÃ­N INFANTIL Y SALA CUNA PACHAMAMA</t>
  </si>
  <si>
    <t>JARDÍN INFANTIL Y SALA CUNA SUYAI</t>
  </si>
  <si>
    <t>SALA CUNA Y JARDIN INFANTIL LA SEPTIMA</t>
  </si>
  <si>
    <t>SALA CUNA Y JARDIN INFANTIL HUMPTY DUMPTY</t>
  </si>
  <si>
    <t>SALA CUNA Y JARDIN INFANTIL SANTA ROSA</t>
  </si>
  <si>
    <t>JARDIN INFANTIL Y SALA CUNA EL BOSQUE EDUCATIVO</t>
  </si>
  <si>
    <t>JARDIN INFANTIL Y SALA CUNA KIMELTUWE</t>
  </si>
  <si>
    <t>CENTRO VITAMINA DOS ORIENTE</t>
  </si>
  <si>
    <t>SALA CUNA Y JARDIN INFANTIL DE INTEGRA PILPILEN</t>
  </si>
  <si>
    <t>JARDIN INFANTIL Y SALA CUNA MANUTARA</t>
  </si>
  <si>
    <t>JARDIN INFANTIL Y SALA CUNA DUENDES DEL CALICANTO</t>
  </si>
  <si>
    <t>JARDIN INFANTIL Y SALA CUNA GRILLITO</t>
  </si>
  <si>
    <t>SALA CUNA</t>
  </si>
  <si>
    <t>JARDÍN INFANTIL Y SALA CUNA HUNNEUS</t>
  </si>
  <si>
    <t>JARDÍN INFANTIL Y SALA CUNA PARAÍSO DE NIÑOS</t>
  </si>
  <si>
    <t>SALA CUNA Y JARDIN INFANTIL MANUEL RODRIGUEZ</t>
  </si>
  <si>
    <t>JARDÍN INFANTIL Y SALA CUNA SANTA JULIA</t>
  </si>
  <si>
    <t>SALA CUNA Y JARDÍN INFANTIL REPOLLITOS</t>
  </si>
  <si>
    <t>ESCUELA HOSPITALARIA DE ANGOL</t>
  </si>
  <si>
    <t>ESCUELA HOSPITALARIA DE VICTORIA</t>
  </si>
  <si>
    <t>JARDIN INFANTIL Y SALA CUNA SEMILLAS DE LO ABARCA</t>
  </si>
  <si>
    <t>JARDIN INFANTIL RUCANTU</t>
  </si>
  <si>
    <t>INSTITUTO PREMILITAR DE CHILE</t>
  </si>
  <si>
    <t>SALA CUNA SEMILLITA</t>
  </si>
  <si>
    <t>CENTRO CÍVICO</t>
  </si>
  <si>
    <t>SALA CUNA Y JARDÍN INFANTIL MANITOS MÁGICAS</t>
  </si>
  <si>
    <t>SALA CUNA Y JARDIN INFANTIL VILLA SAN CLEMENTE</t>
  </si>
  <si>
    <t>JARDÍN INFANTIL TROPERITO DEL VALLE</t>
  </si>
  <si>
    <t>JARDIN INFANTIL Y SALA CUNA COLLAO</t>
  </si>
  <si>
    <t>JARDIN INFANTIL Y SALA CUNA GABRIELA MISTRAL</t>
  </si>
  <si>
    <t>SALA CUNA Y JARDIN INFANTIL CORRAL DE PIEDRAS</t>
  </si>
  <si>
    <t>JARDIN  INFANTIL Y SALA CUNA EL LIMONERO</t>
  </si>
  <si>
    <t>JARDIN INFANTIL Y SALA CUNA TERRA LUZ</t>
  </si>
  <si>
    <t>SALA CUNA Y JARDIN INFANTIL COYHAIQUE</t>
  </si>
  <si>
    <t>SALA CUNA Y JARDÍN INFANTIL NUESTROS NIÑOS</t>
  </si>
  <si>
    <t>JARDIN INFANTIL Y SALA CUNA LOS PINITOS DE TOCORNAL</t>
  </si>
  <si>
    <t>PEQUEÑO ARCOIRIS</t>
  </si>
  <si>
    <t>COLEGIO PATAGONIA PUERTO VARAS</t>
  </si>
  <si>
    <t>SALA CUNA Y JARDÍN INFANTIL  APRENDIENDO JUNTOS</t>
  </si>
  <si>
    <t>SALA CUNA Y JARDÍN INFANTIL PUERTO EDEN</t>
  </si>
  <si>
    <t>SALA CUNA Y JARDIN INFANTIL CHARLIE BROWN ALVARES</t>
  </si>
  <si>
    <t>SALA CUNA Y JARDÍN INFANTIL PUENTE MAGICO</t>
  </si>
  <si>
    <t>ESCUELA ESPECIAL DE LENGUAJE NOTITAS MÁGICAS</t>
  </si>
  <si>
    <t>JARDIN INFANTIL TROPERITOS DEL VALLE</t>
  </si>
  <si>
    <t>SALA CUNA Y JARDIN INFANTIL SARMIENTO</t>
  </si>
  <si>
    <t>JARDIN INFANTIL CRECER</t>
  </si>
  <si>
    <t>SALA CUNA Y JARDÍN INFANTIL CULTIVANDO SUEÑOS</t>
  </si>
  <si>
    <t>JARDIN INFANTIL Y SALA CUNA CRUZ DEL SUR</t>
  </si>
  <si>
    <t>SALA CUNA Y JARDÍN INFANTIL GIRASOL</t>
  </si>
  <si>
    <t>SALA CUNA OVEJITAS PATAGÓNICAS</t>
  </si>
  <si>
    <t>JARDÍN INFANTIL Y SALA CUNA TURRÓN</t>
  </si>
  <si>
    <t>PLAYTIME</t>
  </si>
  <si>
    <t>SALA CUNA Y JARDÍN INFANTIL ISIDORA AGUIRRE</t>
  </si>
  <si>
    <t>SALA CUNA Y JARDIN INFANTIL LITTLE BEE COLLEGE</t>
  </si>
  <si>
    <t>CENTRO VITAMINA PLAZA PUENTE ALTO</t>
  </si>
  <si>
    <t>SALA CUNA Y JARDÍN INFANTIL LA CASA DEL ÁRBOL</t>
  </si>
  <si>
    <t>JARDIN INFANTIL AMANAKI</t>
  </si>
  <si>
    <t>SALA CUNA Y JARDÍN INFANTIL DE INTEGRA ICALMA</t>
  </si>
  <si>
    <t>SALA CUNA Y JARDIN INFANTIL APAPACHO</t>
  </si>
  <si>
    <t>SALA CUNA Y JARDÃ­N INFANTIL RAYITO DE LUZ</t>
  </si>
  <si>
    <t>LEBU NORTE</t>
  </si>
  <si>
    <t>JARDIN INFANTIL Y SALA CUNA BELLO HORIZONTE DE INTEGRA</t>
  </si>
  <si>
    <t>SALA CUNA Y JARDIN INFANTIL EL CARMEN</t>
  </si>
  <si>
    <t>ESTADIO</t>
  </si>
  <si>
    <t>ESCUELA ESPECIAL DE LENGUAJE EL TRENCITO DE DORA</t>
  </si>
  <si>
    <t>JARDIN INFANTIL Y SALA CUNA FROEN</t>
  </si>
  <si>
    <t>JARDIN INFANTIL Y SALA CUNA GIRASOLES DE LIMACHE</t>
  </si>
  <si>
    <t>JARDIN INFANTIL Y SALA CUNA APRENDER CON ALEGRIA</t>
  </si>
  <si>
    <t>SALA CUNA Y JARDÍN INFANTIL GUANTES DE SEDA</t>
  </si>
  <si>
    <t>JARDIN INFANTIL Y SALA CUNA TIERRAS BLANCAS</t>
  </si>
  <si>
    <t>SALA CUNA LIMONADA</t>
  </si>
  <si>
    <t>JARDIN INFANTIL Y SALA CUNA PASITOS DEL SUR</t>
  </si>
  <si>
    <t>SALA CUNA Y JARDÍN INFANTIL SANTA FE</t>
  </si>
  <si>
    <t>JARDIN INFANTIL Y SALA CUNA POETAS DE HUALLILEMU</t>
  </si>
  <si>
    <t>CENTRO VITAMINA PEÑALOLEN</t>
  </si>
  <si>
    <t>CENTRO VITAMINA SANTA MARTA HUECHURABA</t>
  </si>
  <si>
    <t>CENTRO VITAMINA  PAJARITOS</t>
  </si>
  <si>
    <t>SALA CUNA Y JARDÍN INFANTIL DULCE AVENTURA</t>
  </si>
  <si>
    <t>ESCUELA ESPECIAL SEMILLITAS DEL VALLE</t>
  </si>
  <si>
    <t>JARDIN INFANTIL Y SALA CUNA VICTOR JARA</t>
  </si>
  <si>
    <t>JARDIN INFANTIL Y SALA CUNA ALIWEN</t>
  </si>
  <si>
    <t>VICTORIA LEBU</t>
  </si>
  <si>
    <t>JARDIN INFANTIL Y SALA CUNA NATGIO</t>
  </si>
  <si>
    <t>JARDIN INFANTIL Y SALA CUNA KIPU</t>
  </si>
  <si>
    <t>BARQUITO DE PAPEL SPA</t>
  </si>
  <si>
    <t>SALA CUNA Y JARDÍN INFANTIL DE INTEGRA SONRISITAS</t>
  </si>
  <si>
    <t>JARDÍN INFANTIL Y SALA CUNA LAS ABEJITAS DE RAYEN</t>
  </si>
  <si>
    <t>ESCUELA ESPECIAL DE LENGUAJE EL UNIVERSO EN LA NUEZ</t>
  </si>
  <si>
    <t>ESCUELA ESPECIAL DE LENGUAJE  ARCOÍRIS DE PALABRAS</t>
  </si>
  <si>
    <t>JARDIN INFANTIL RUCALEM</t>
  </si>
  <si>
    <t>SALA CUNA UMBRAL</t>
  </si>
  <si>
    <t>SALA CUNA Y JARDIN INFANTIL VILLA FLORENCIA</t>
  </si>
  <si>
    <t>JARDÍN INFANTIL Y SALA CUNA SEMILLITAS DE  LA PAZ</t>
  </si>
  <si>
    <t>COLEGIO EVERGREEN DE LA LIGUA</t>
  </si>
  <si>
    <t>SALA CUNA Y JARDÍN INFANTIL ARROZ CON LECHE</t>
  </si>
  <si>
    <t>SALA CUNA Y JARDÍN INFANTIL MANDARINO</t>
  </si>
  <si>
    <t>CREARE 2</t>
  </si>
  <si>
    <t>JARDIN INFANTIL EL CANELITO</t>
  </si>
  <si>
    <t>SALA CUNA MY LITTLE GARDEN</t>
  </si>
  <si>
    <t>JARDIN INFANTIL PILLANCITO</t>
  </si>
  <si>
    <t>SALA CUNA Y JARDÍN INFANTIL CENTRO CÍVICO</t>
  </si>
  <si>
    <t>SALA CUNA Y JARDÍN INFANTIL SANTA MARIA DEL VALLE</t>
  </si>
  <si>
    <t>ESCUELA ESPECIAL DE LENGUAJE PASAPALABRAS</t>
  </si>
  <si>
    <t>SALA CUNA Y JARDÍN INFANTIL DE INTEGRA EL CHAVITO</t>
  </si>
  <si>
    <t>JARDÍN INFANTIL SAN LUIS DE MACUL</t>
  </si>
  <si>
    <t>CENTRO VITAMINA MALL PLAZA OESTE</t>
  </si>
  <si>
    <t>SALA CUNA Y JARDIN CUCULI</t>
  </si>
  <si>
    <t>SALA CUNA Y JARDÍN INFANTIL TRAIGUEN</t>
  </si>
  <si>
    <t>SALA CUNA Y JARDÍN INFANTIL EL RINCÓN DE MATÍAS</t>
  </si>
  <si>
    <t>JARDIN INFANTIL Y SALA CUNA GOLDEN GARDEN</t>
  </si>
  <si>
    <t>SALA CUNA Y JARDIN INFANTIL THE BABY SCHOOL</t>
  </si>
  <si>
    <t>SALA CUNA Y JARDÍN INFANTIL ZONA DE NIÑOS</t>
  </si>
  <si>
    <t>CENTRO EDUCACIONAL INTEGRADO DE ADULTOS LATINOAMERICANO</t>
  </si>
  <si>
    <t>SALA CUNA Y JARDÍN INFANTIL LOS NIDOS DE MANQUEHUE</t>
  </si>
  <si>
    <t>CENTRO VITAMINA LOS TRAPENSES</t>
  </si>
  <si>
    <t>SALA CUNA MI PEQUEÑO BEBE</t>
  </si>
  <si>
    <t>ESCUELA ESPECIAL DE LENGUAJE  GRAN MOZART</t>
  </si>
  <si>
    <t>ESCUELA ESPECIAL EL SOL</t>
  </si>
  <si>
    <t>SALA CUNA Y JARDIN INFANTIL ACADEMY THE ROYAL GRANGE</t>
  </si>
  <si>
    <t>JARDIN INFANTIL KID ARTS</t>
  </si>
  <si>
    <t>SALA CUNA Y JARDÍN INFANTIL JANEQUEO</t>
  </si>
  <si>
    <t>ESCUELA ESPECIAL PORVENIR</t>
  </si>
  <si>
    <t>SALA CUNA Y JARDIN INFANTIL CALLE OSORNO</t>
  </si>
  <si>
    <t>JARDÍN INFANTIL Y SALA CUNA EUREKA MONTESSORI</t>
  </si>
  <si>
    <t>SALA CUNA Y JARDÍN INFANTIL DEPARTAMENTAL</t>
  </si>
  <si>
    <t>JARDIN INFANTIL Y SALA CUNA MACAMAGUS</t>
  </si>
  <si>
    <t>JARDÍN INFANTIL Y SALA CUNA MUNDO IDEAL</t>
  </si>
  <si>
    <t>ESCUELA ESPECIAL DE LENGUAJE CLUSTER II TIRÚA</t>
  </si>
  <si>
    <t>SALA CUNA Y JARDIN INFANTIL CHONCHI URBANO</t>
  </si>
  <si>
    <t>SALA CUNA Y JARDÍN INFANTIL LOS ANGELITOS</t>
  </si>
  <si>
    <t>SALA CUNA Y JARDÍN INFANTIL CARACOL</t>
  </si>
  <si>
    <t>SALA CUNA Y JARDIN INFANTIL SEMILLITAS CHILOTAS</t>
  </si>
  <si>
    <t>COLEGIO RAYUN REÑACA</t>
  </si>
  <si>
    <t>SALA CUNA Y JARDÍN INFANTIL KOALA</t>
  </si>
  <si>
    <t>JARDIN INFANTIL MUSICAL PALOMILLAS</t>
  </si>
  <si>
    <t>JARDIN INFANTIL BEGINNERS</t>
  </si>
  <si>
    <t>VITAMINA NUEVA APOQUINDO</t>
  </si>
  <si>
    <t>SALA CUNA Y JARDIN INFANTIL ANDALUÉ MONTESSORI-WALDORF</t>
  </si>
  <si>
    <t>DULCES CASTAÑAS</t>
  </si>
  <si>
    <t>SALA CUNA MANITAS</t>
  </si>
  <si>
    <t>CAUPOLICAN</t>
  </si>
  <si>
    <t>VILLA MIRADOR DE VOLCANES</t>
  </si>
  <si>
    <t>ESCUELA ESPECIAL INTEGRAL DE CARABINEROS</t>
  </si>
  <si>
    <t>ESCUELA ESPECIAL DE LENGUAJE PUCALEN</t>
  </si>
  <si>
    <t>CENTRO VITAMINA CLINICA SANTA MARIA</t>
  </si>
  <si>
    <t>CENTRO VITAMINA PLAZA LAS LILAS</t>
  </si>
  <si>
    <t>JARDÍN INFANTIL Y SALA CUNA VISTA HERMOSA</t>
  </si>
  <si>
    <t>SALA CUNA Y JARDÍN INFANTIL DE INTEGRA COPITO DE NIEVE</t>
  </si>
  <si>
    <t>SALA CUNA Y JARDÍN INFANTIL TOMPATO</t>
  </si>
  <si>
    <t>JARDÍN INFANTIL Y SALA CUNA PEDREGAL II</t>
  </si>
  <si>
    <t>JARDIN INFANTIL LOMAS DE BAQUEDANO</t>
  </si>
  <si>
    <t>GOTITA DE AGUA</t>
  </si>
  <si>
    <t>ESCUELA ESPECIAL DE LENGUAJE PALABRITAS SANTA MARÍA DE LOS ÁNGELES</t>
  </si>
  <si>
    <t>ESCUELA ESPECIAL DE LENGUAJE PICHINTUN</t>
  </si>
  <si>
    <t>SALA CUNA Y JARDÍN INFANTIL MANUEL RODRIGUEZ</t>
  </si>
  <si>
    <t>SALA CUNA Y JARDIN INFANTIL UNIVERSIDAD DE TALCA</t>
  </si>
  <si>
    <t>JARDIN INFANTIL Y SALA CUNA GRANDES PEQUEÑOS</t>
  </si>
  <si>
    <t>ESCUELA ESPECIAL DE LENGUAJE BOSQUE ENCANTADO</t>
  </si>
  <si>
    <t>COLEGIO SAN FRANCISCO TECNICO PROFESIONAL</t>
  </si>
  <si>
    <t>CENTRO VITAMINA ESTORIL</t>
  </si>
  <si>
    <t>SALA CUNA Y JARDIN INFANTIL PEQUEÑO MUNDO FELIZ</t>
  </si>
  <si>
    <t>JARDÍN INFANTIL PIUKEWEN</t>
  </si>
  <si>
    <t>JARDIN INFANTIL IL GIARDINO</t>
  </si>
  <si>
    <t>JARDÍN INFANTIL Y SALA CUNA MARÍA FERNANDEZ</t>
  </si>
  <si>
    <t>SALA CUNA Y JARDIN INFANTIL LA ESPERANZA</t>
  </si>
  <si>
    <t>SALA CUNA Y JARDIN INFANTIL EL PROGRESO</t>
  </si>
  <si>
    <t>SALA CUNA Y JARDÍN INFANTIL DOMEYKO</t>
  </si>
  <si>
    <t>SALA CUNA Y JARDÍN INFANTIL ESTACIÓN MULTICOLOR</t>
  </si>
  <si>
    <t>SALA CUNA Y JARDÍN INFANTIL UBUNTU</t>
  </si>
  <si>
    <t>SALA CUNA Y JARDÍN INFANTIL IRENE MORALES</t>
  </si>
  <si>
    <t>SALA CUNA Y JARDIN INFANTIL THE LITTLE PRINCE</t>
  </si>
  <si>
    <t>SALA CUNA Y JARDIN INFANTIL PARQUE LOS BARRIOS</t>
  </si>
  <si>
    <t>ESCUELA ESPECIAL DE LENGUAJE AGUA SOL LAS RASTRAS</t>
  </si>
  <si>
    <t>SALA CUNA Y JARDIN INFANTIL CAUPOLICAN</t>
  </si>
  <si>
    <t>SALA CUNA Y JARDIN INFANTIL PINCELADAS DE AMOR</t>
  </si>
  <si>
    <t>JARDIN INFANTIL Y SALA CUNA OSO YOGUI</t>
  </si>
  <si>
    <t>SALA CUNA Y JARDIN INFANTIL GENARO ARIAS</t>
  </si>
  <si>
    <t>JARDIN INFANTIL Y SALA CUNA  ABRACADABRA 2</t>
  </si>
  <si>
    <t>SALA CUNA Y JARDIN INFANTIL GARCIA HURTADO</t>
  </si>
  <si>
    <t>JARDÍN INFANTIL DE INTEGRA LOS TAMARUGUITOS</t>
  </si>
  <si>
    <t>JARDIN INFANTIL DE INTEGRA TOÑITO</t>
  </si>
  <si>
    <t>SALA CUNA Y JARDÍN INFANTIL DE INTEGRA ESTRELLITAS DEL DESIERTO</t>
  </si>
  <si>
    <t>ESCUELA DEL LENGUAJE RUKA AYELEN</t>
  </si>
  <si>
    <t>JARDÍN Y SALA CUNA RAYITO DE LUZ</t>
  </si>
  <si>
    <t>ESCUELA HOSPITALARIA DE GALVARINO</t>
  </si>
  <si>
    <t>CENTRO  VITAMINA EL LLANO</t>
  </si>
  <si>
    <t>VILLA DON JOAQUÍN</t>
  </si>
  <si>
    <t>SALA CUNA Y JARDIN INFANTIL CHARLIE BROWN</t>
  </si>
  <si>
    <t>JARDIN INFANTIL Y SALA CUNA SNOOPY</t>
  </si>
  <si>
    <t>AULA HOSPITALARIA HOSPITAL CLÍNICO MAGALLANES</t>
  </si>
  <si>
    <t>SALA CUNA Y JARDIN INFANTIL ANTU-KUYEN</t>
  </si>
  <si>
    <t>SALA CUNA Y JARDIN INFANTIL MORITA</t>
  </si>
  <si>
    <t>SALA CUNA Y JARDIN INFANTIL JUAN GOMEZ MILLAS</t>
  </si>
  <si>
    <t>JARDÍN INFANTIL Y SALA CUNA PERSONITAS</t>
  </si>
  <si>
    <t>SALA CUNA Y JARDIN INFANTIL MUNDO DE COLORES</t>
  </si>
  <si>
    <t>SALA CUNA Y JARDIN INFANTIL PELUSITAS PLAY AND LEARN HOUSE</t>
  </si>
  <si>
    <t>ARBOL DEL CONOCIMIENTO</t>
  </si>
  <si>
    <t>SALA CUNA Y JARDÍN INFANTIL EL CANTO DEL CHUCAO</t>
  </si>
  <si>
    <t>SALA CUNA Y JARDIN INFANTIL GIRASOL</t>
  </si>
  <si>
    <t>JARDIN INFANTIL Y SALA CUNA KIDS WAY</t>
  </si>
  <si>
    <t>SALA CUNA Y JARDIN INFANTIL EL VERGEL</t>
  </si>
  <si>
    <t>JARDÍN INFANTIL Y SALA CUNA LOS PARRONES</t>
  </si>
  <si>
    <t>JARDIN INFANTIL  Y SALA CUNA MIS COLORES</t>
  </si>
  <si>
    <t>SALA CUNA  Y JARDIN  INFANTIL APUMANQUITO</t>
  </si>
  <si>
    <t>SALA CUNA Y JARDIN INFANTIL OSORNO CENTRO</t>
  </si>
  <si>
    <t>LOS BLOQUES</t>
  </si>
  <si>
    <t>JARDÍN INFANTIL Y SALA CUNA SALAMANCA DEL CHOAPA</t>
  </si>
  <si>
    <t>JARDIN INFANTIL LA MADRIGUERA</t>
  </si>
  <si>
    <t>SALA CUNA Y JARDIN INFANTIL EL MANZANO</t>
  </si>
  <si>
    <t>JARDÍN INFANTIL KURUF-KURAF</t>
  </si>
  <si>
    <t>SALA CUNA Y JARDÍN INFANTIL SANTA ANITA</t>
  </si>
  <si>
    <t>SALA CUNA Y JARDÍN INFANTIL PAPELUCHO</t>
  </si>
  <si>
    <t>SALA CUNA Y JARDIN INFANTIL SAN LUIS JUNJI</t>
  </si>
  <si>
    <t>SALA CUNA Y JARDIN INFANTIL GALILEA F JUNJI</t>
  </si>
  <si>
    <t>SALA CUNA Y JARDIN INFANTIL BOSQUE COLORES</t>
  </si>
  <si>
    <t>CENTRO  VITAMINA LA FLORIDA</t>
  </si>
  <si>
    <t>COLEGIO ALCÁZAR</t>
  </si>
  <si>
    <t>SALA CUNA Y JARDIN INFANTIL TIERRA DE SUEÑOS</t>
  </si>
  <si>
    <t>SALA CUNA Y JARDIN HIDRA</t>
  </si>
  <si>
    <t>CENTRO  VITAMINA CIUDAD EMPRESARIAL</t>
  </si>
  <si>
    <t>ESCUELA HOSPITALARIA. JUNTOS FORJANDO EL MAÑANA</t>
  </si>
  <si>
    <t>SALA CUNA Y JARDIN INFANTIL HUMBERTO MATURANA</t>
  </si>
  <si>
    <t>JARDÍN INFANTIL Y SALA CUNA SEMILLITAS DE ARAUCARIA</t>
  </si>
  <si>
    <t>SALA CUNA Y JARDIN INFANTIL CANGURITO</t>
  </si>
  <si>
    <t>CENTRO EDUCATIVO REMOLINO SPA</t>
  </si>
  <si>
    <t>JARDIN INFANTIL Y SALA CUNA ESTACION DE LOS SUEÑOS</t>
  </si>
  <si>
    <t>COLEGIO PATAGONIA</t>
  </si>
  <si>
    <t>SALA CUNA Y JARDIN INFANTIL CHIRIMOYA ALEGRE</t>
  </si>
  <si>
    <t>SALA CUNA  Y JARDIN INFANTIL CHICOS DEL FUTURO</t>
  </si>
  <si>
    <t>SALA CUNA ÀNGEL</t>
  </si>
  <si>
    <t>SALA CUNA Y JARDÍN INFANTIL FANTASÍAS DE COLORES</t>
  </si>
  <si>
    <t>JARDIN INFANTIL Y SALA CUNA MAGALLANES</t>
  </si>
  <si>
    <t>SALA CUNA Y JARDIN INFANTIL ROCOANPI</t>
  </si>
  <si>
    <t>SALA CUNA Y JARDIN INFANTIL LAJEP SPA</t>
  </si>
  <si>
    <t>COLEGIO COMUNITARIO ENLACE</t>
  </si>
  <si>
    <t>JARDÍN INFANTIL BALÚ LIMITADA</t>
  </si>
  <si>
    <t>JARDIN INFANTIL Y SALA CUNA PETITS MOUSQUETAIRES</t>
  </si>
  <si>
    <t>SALA CUNA Y JARDÍN INFANTIL LA CASTILLA</t>
  </si>
  <si>
    <t>ESCUELA DE LENGUAJE TIERRA DE NIÑOS</t>
  </si>
  <si>
    <t>JARDIN INFANTIL Y SALA CUNA ECOKUNA</t>
  </si>
  <si>
    <t>SALA CUNA Y JARDIN INFANTIL BULNES CENTRO</t>
  </si>
  <si>
    <t>JARDIN INFANTIL PUERTO WILLIAMS</t>
  </si>
  <si>
    <t>SALA CUNA Y JARDIN INFANTIL CHACABUCO</t>
  </si>
  <si>
    <t>PIN Y PON</t>
  </si>
  <si>
    <t>CENTRO  VITAMINA SAN CARLOS DE APOQUINDO</t>
  </si>
  <si>
    <t>JARDIN INFANTIL Y SALA CUNA EL MUNDO DE WINNY</t>
  </si>
  <si>
    <t>SALA CUNA Y JARDÍN INFANTIL MAKENKE AIKE</t>
  </si>
  <si>
    <t>JARDIN INFANTIL MONTESSORI SAN ANDRÉS ACONCAGUA</t>
  </si>
  <si>
    <t>SIETE ENANITOS</t>
  </si>
  <si>
    <t>JARDÍN INFANTIL CUNA DE CÓNDORES</t>
  </si>
  <si>
    <t>SALA CUNA KURUF-KURAF</t>
  </si>
  <si>
    <t>SALA CUNA Y JARDIN INFANTIL AGUAMIEL</t>
  </si>
  <si>
    <t>JARDIN INFANTIL DEEP SEA</t>
  </si>
  <si>
    <t>SALA CUNA Y JARDIN INFANTIL PEQUEÑA MISION</t>
  </si>
  <si>
    <t>SALA CUNA Y JARDIN HUEPIL (LA HERENCIA)</t>
  </si>
  <si>
    <t>JARDIN INFANTIL Y SALA CUNA DISNEY</t>
  </si>
  <si>
    <t>JARDIN INFANTIL MILLAPI</t>
  </si>
  <si>
    <t>SALA CUNA Y JARDIN INFANTIL DON FELIPE</t>
  </si>
  <si>
    <t>JARDIN INFANTIL Y SALA CUNA MUNDO ENCANTADO</t>
  </si>
  <si>
    <t>ALFALFA</t>
  </si>
  <si>
    <t>LOS CHUNGUNGOS</t>
  </si>
  <si>
    <t>SALA CUNA Y JARDÍN INFANTIL DE INTEGRA LOS CHINITOS DEL SALAR</t>
  </si>
  <si>
    <t>AULA HOSPITALARIA DOMICILIARIA MEJILLONES</t>
  </si>
  <si>
    <t>SALA CUNA Y JARDIN INFANTIL HUELLAS DE COLORES</t>
  </si>
  <si>
    <t>SALA CUNA Y JARDIN INFANTIL LOS PRESIDENTES</t>
  </si>
  <si>
    <t>JARDIN INFANTIL SAN JOSÉ</t>
  </si>
  <si>
    <t>SALA CUNA Y JARDIN INFANTIL GARDENKIDS JDCAÑAS</t>
  </si>
  <si>
    <t>VILLA LOS CASTAÑOS</t>
  </si>
  <si>
    <t>JARDIN INFANTIL ALFALFA</t>
  </si>
  <si>
    <t>COLEGIO NOVA TERRA LINDEROS</t>
  </si>
  <si>
    <t>SALA CUNA Y JARDIN INFANTIL JUM PRE SCHOOL</t>
  </si>
  <si>
    <t>SALA CUNA Y JARDIN INFANTIL CRUCERO</t>
  </si>
  <si>
    <t>JARDIN INFANTIL Y SALA CUNA RECONQUISTA</t>
  </si>
  <si>
    <t>JARDÍN INFANTIL Y SALA CUNA LIBERTAD BAJO LAS ESTRELLAS</t>
  </si>
  <si>
    <t>COLEGIO ALICANTO</t>
  </si>
  <si>
    <t>JARDIN INFANTIL ECO-BAMBU</t>
  </si>
  <si>
    <t>JARDIN INFANTIL Y SALA CUNA PURÉN</t>
  </si>
  <si>
    <t>SALA CUNA Y JARDÍN INFANTIL DE INTEGRA ARCO IRIS</t>
  </si>
  <si>
    <t>SALA CUNA Y JARDIN INFANTIL AWKA PILLMAYKEN</t>
  </si>
  <si>
    <t>SALA CUNA NIDO DE CÓNDORES</t>
  </si>
  <si>
    <t>JARDIN INFANTIL Y SALA CUNA LAS GOLONDRINAS</t>
  </si>
  <si>
    <t>JARDÍN INFANTIL MANDARINA</t>
  </si>
  <si>
    <t>INTERNATIONAL GARDEN PRE-SCHOOL</t>
  </si>
  <si>
    <t>COLEGIO THE ALMONDALE SCHOOL VALLE</t>
  </si>
  <si>
    <t>JARDIN INFANTIL MANQUEHUE</t>
  </si>
  <si>
    <t>ESCUELA PREMILITAR PEQUEÑOS HEROES DE LACONCEPCION</t>
  </si>
  <si>
    <t>BOQUI MONTESSORI</t>
  </si>
  <si>
    <t>JARDÍN INFANTIL EL PARAISO</t>
  </si>
  <si>
    <t>JARDIN INFANTIL PULGARCITO</t>
  </si>
  <si>
    <t>ESCUELA AULA HOSPITALARIA CURICO</t>
  </si>
  <si>
    <t>SALA CUNA DE INTEGRA SOL DE RODEO</t>
  </si>
  <si>
    <t>JARDÍN INFANTIL Y SALA CUNA EXPLORADORES DEL MAIPO</t>
  </si>
  <si>
    <t>JARDÍN INFANTIL DE INTEGRA NINCURLAUTA</t>
  </si>
  <si>
    <t>SALA CUNA Y JARDÍN INFANTIL DE INTEGRA PIECESITOS DE ÁNGEL</t>
  </si>
  <si>
    <t>SALA CUNA Y JARDIN INFANTIL CALLE 36</t>
  </si>
  <si>
    <t>INSTITUTO DE ENSEÑANZA PRIMARIA PROFESOR PAULO ALVAREZ</t>
  </si>
  <si>
    <t>PARQUE PULMAHUE</t>
  </si>
  <si>
    <t>JARDIN INFANTIL  Y SALA CUNA PIMBOLI</t>
  </si>
  <si>
    <t>SALA CUNA Y JARDIN INFANTIL PRIMAVERA ORIENTE</t>
  </si>
  <si>
    <t>SALA CUNA Y JARDIN INFANTIL UMCE</t>
  </si>
  <si>
    <t>ESCUELA ESPECIAL DE LENGUAJE MI MUNDO ECOLOGICO</t>
  </si>
  <si>
    <t>ESCUELA BÁSICA SAN PEDRO</t>
  </si>
  <si>
    <t>COLEGIO LAS RASTRAS</t>
  </si>
  <si>
    <t>CENTRO  VITAMINA NAPOLEON 2</t>
  </si>
  <si>
    <t>ESCUELA DE LENGUAJE KIDSTROPOLIS</t>
  </si>
  <si>
    <t>CENTRO  VITAMINA SAN MIGUEL 3</t>
  </si>
  <si>
    <t>CENTRO  VITAMINA ALAMEDA</t>
  </si>
  <si>
    <t>ESCUELA ESPECIAL DE LENGUAJE EL RINCON DE LOS SUEÑOS</t>
  </si>
  <si>
    <t>ESCUELA ESPECIAL DE LENGUAJE LOS TIGRITOS</t>
  </si>
  <si>
    <t>ESCUELA ESPECIAL DE LENGUAJE EL GATO Y LA LUNA</t>
  </si>
  <si>
    <t>SALA CUNA Y JARDIN INFANTIL LITLE BANY PRESCHOOL</t>
  </si>
  <si>
    <t>SALA CUNA DR TOÑITO</t>
  </si>
  <si>
    <t>SALA CUNA Y JARDIN INFANTIL CENTRO VITAMINA BAQUEDANO</t>
  </si>
  <si>
    <t>JARDIN INFANTIL CARACOLA</t>
  </si>
  <si>
    <t>SALA CUNA Y JARDIN INFANTIL MAGIA DEL SABER</t>
  </si>
  <si>
    <t>LOS AVELLANITOS</t>
  </si>
  <si>
    <t>SALA CUNA Y JARDIN INFANTIL GARDENKIDS DUBLE</t>
  </si>
  <si>
    <t>PARQUE COSTANERA II</t>
  </si>
  <si>
    <t>ESCUELA DE LENGUAJE INFANTE</t>
  </si>
  <si>
    <t>JARDIN INFANTIL  TIA MARCELA</t>
  </si>
  <si>
    <t>JARDIN INFANTIL  Y SALA CUNA  EDUKIDS</t>
  </si>
  <si>
    <t>JARDIN INFANTIL VALLE DE LUZ</t>
  </si>
  <si>
    <t>CENTRO  VITAMINA ÑUBLE</t>
  </si>
  <si>
    <t>SALA CUNA Y JARDÍN INFANTIL AGUAYMANTO</t>
  </si>
  <si>
    <t>SALA CUNA Y JARDIN INFANTIL FRANCISCO DE ASIS</t>
  </si>
  <si>
    <t>JARDÍN INFANTIL Y SALA CUNA PEQUEÑO GIRASOL</t>
  </si>
  <si>
    <t>JARDIN INFANTIL LA HORMIGUITA</t>
  </si>
  <si>
    <t>JARDIN INFANTIL MICIFUZ</t>
  </si>
  <si>
    <t>COLEGIO BOSTON COLLEGE LAGUNA DEL SOL</t>
  </si>
  <si>
    <t>CEIA INAPEWMA LA SERENA</t>
  </si>
  <si>
    <t>JARDIN INFANTIL MIS POLLITOS</t>
  </si>
  <si>
    <t>JARDIN INFANTIL ECOEDRO</t>
  </si>
  <si>
    <t>SALA CUNA Y JARDIN INFANTIL MI GRANJA</t>
  </si>
  <si>
    <t>SALA CUNA Y JARDÍN INFANTIL SUEÑOS DE NIÑEZ</t>
  </si>
  <si>
    <t>JARDIN INFANTIL PEQUEÑOS ARTISTAS</t>
  </si>
  <si>
    <t>JARDIN INFANTIL LITTLE STARS</t>
  </si>
  <si>
    <t>JARDÍN INFANTIL DE INTEGRA SANTA ROSA</t>
  </si>
  <si>
    <t>JARDÍN INFANTIL DE INTEGRA LA SIRENITA</t>
  </si>
  <si>
    <t>ESCUELA BASICA COLEGIO TRIGALES DEL MAIPO</t>
  </si>
  <si>
    <t>JARDIN INFANTIL Y SALA CUNA HUELLITAS</t>
  </si>
  <si>
    <t>JARDIN INFANTIL Y SALA CUNA LOS PATAGÜITOS</t>
  </si>
  <si>
    <t>LOS LILIUM</t>
  </si>
  <si>
    <t>SALA CUNA Y JARDIN INFANTIL TAMBORCITO</t>
  </si>
  <si>
    <t>JARDIN INFANTIL Y SALA CUNA VENTANAS DE COLORES</t>
  </si>
  <si>
    <t>JARDIN INFANTIL Y SALA CUNA LOS CASTAÑOS</t>
  </si>
  <si>
    <t>JARDIN INFANTIL GROWING UP</t>
  </si>
  <si>
    <t>JARDIN INFANTIL Y SALA CUNA GREENAPPLE</t>
  </si>
  <si>
    <t>GREEN APPLE SERVICIOS EDUCATIVOS SPA</t>
  </si>
  <si>
    <t>SALA CUNA Y JARDÍN INFANTIL DE INTEGRA RAYITO DE AMOR</t>
  </si>
  <si>
    <t>COLEGIO SAN FRANCISCO DE ASIS DE SAN PABLO</t>
  </si>
  <si>
    <t>SALA CUNA Y JARDÍN INFANTIL DE INTEGRA MUNDO NUEVO</t>
  </si>
  <si>
    <t>SALA CUNA Y JARDÍN INFANTIL DE INTEGRA LAS UVITAS</t>
  </si>
  <si>
    <t>SALA CUNA PEQUEÑOS ARTISTAS</t>
  </si>
  <si>
    <t>JARDIN INFANTIL GROWING TREE</t>
  </si>
  <si>
    <t>JARDIN INFANTIL POKI PLAY</t>
  </si>
  <si>
    <t>JARDÍN INFANTIL MI PEQUEÑO MUNDO</t>
  </si>
  <si>
    <t>SALA CUNA GABRIELA MISTRAL</t>
  </si>
  <si>
    <t>SALA CUNA Y JARDIN INFANTIL  AMANECER</t>
  </si>
  <si>
    <t>JARDIN INFANTIL MAHAY MONTESSORI</t>
  </si>
  <si>
    <t>SALA CUNA Y JARDIN INFANTIL LAS LILAS DE CHADA</t>
  </si>
  <si>
    <t>SALA CUNA Y JARDIN INFANTIL UBUNTU</t>
  </si>
  <si>
    <t>ESCUELA HOSPITALARIA CHILOE</t>
  </si>
  <si>
    <t>JARDIN INFANTIL Y SACAL CUNA YUNGAY</t>
  </si>
  <si>
    <t>JARDIN INFANTIL TIA ELSITA</t>
  </si>
  <si>
    <t>C.E.I.A. COLEGIO FORJANDO FUTURO</t>
  </si>
  <si>
    <t>SALA CUNA DE INTEGRA RINCONCITO DE AMOR</t>
  </si>
  <si>
    <t>JARDIN INFANTIL Y SALA CUNA PIRQUEN</t>
  </si>
  <si>
    <t>SALA CUNA Y JARDIN INFANTIL LAS QUINTAS</t>
  </si>
  <si>
    <t>SALA CUNA Y JARDIN INFANTIL DE INTEGRA OJITOS DEL FUTURO</t>
  </si>
  <si>
    <t>SALA CUNA Y JARDÍN INFANTIL FANTASÍA</t>
  </si>
  <si>
    <t>SALA CUNA Y JARDÍN INFANTIL  HAMMARSKJOLD</t>
  </si>
  <si>
    <t>JARDIN INFANTIL Y SALA CUNA LOMAS DE TUQUI</t>
  </si>
  <si>
    <t>JARDIN INFANTIL Y SALA CUNA RAYITO DE SOL</t>
  </si>
  <si>
    <t>SALA CUNA Y JARDÍN INFANTIL DE INTEGRA ALTOS DE PLAYA BLANCA</t>
  </si>
  <si>
    <t>SALA CUNA Y JARDIN INFANTIL QUERUBINES</t>
  </si>
  <si>
    <t>JARDIN INFANTIL Y SALA CUNA LITTLE FOREST</t>
  </si>
  <si>
    <t>SALA CUNA JARDIN INFANTIL PIOLIN</t>
  </si>
  <si>
    <t>ESCUELA ESPECIAL DIFERENCIAL RUCAKUYÉN</t>
  </si>
  <si>
    <t>JARDIN INFANTIL MONTESSORI ALIWEN</t>
  </si>
  <si>
    <t>SALA CUNA MY LITTLE HOME</t>
  </si>
  <si>
    <t>SALA CUNA Y JARDIN PASO A PASO</t>
  </si>
  <si>
    <t>ESCUELA HOSPITALARIA PROVINCIA SAN ANTONIO</t>
  </si>
  <si>
    <t>ESCUELA HOSPITALARIA SAN FRANCISCO</t>
  </si>
  <si>
    <t>SALA CUNA Y JARDIN INFANTIL PANGUI</t>
  </si>
  <si>
    <t>COLEGIO HODGKINSON</t>
  </si>
  <si>
    <t>JARDÍN INFANTIL Y SALA CUNA LOS OLIVOS</t>
  </si>
  <si>
    <t>JARDIN INFANTIL BAMBU</t>
  </si>
  <si>
    <t>JARDIN INFANTIL VIRGEN MARIA</t>
  </si>
  <si>
    <t>SALA CUNA Y JARDIN INFANTIL LITTLE SMILES</t>
  </si>
  <si>
    <t>ESCUELA DE LENGUAJE EL ROBLE</t>
  </si>
  <si>
    <t>JARDIN INFANTIL WALDORF GABRIELA MISTRAL</t>
  </si>
  <si>
    <t>JARDIN INFANTIL Y SALA CUNA SUEÑOS MAGICOS</t>
  </si>
  <si>
    <t>SALA CUNA HOSPITAL REGIONAL DE COPIAPÓ</t>
  </si>
  <si>
    <t>JARDIN INFANTIL GREEN GARDEN</t>
  </si>
  <si>
    <t>ESCUELA DE LENGUAJE RENACE</t>
  </si>
  <si>
    <t>JARDIN INFANTIL SAGRADA FAMILIA</t>
  </si>
  <si>
    <t>JARDIN INFANTIL Y  SALA CUNA VIENTOS  DE PLAYA ANCHA</t>
  </si>
  <si>
    <t>SALA CUNA Y JARDIN INFANTIL LA GAMBOINA</t>
  </si>
  <si>
    <t>CREAR JARDINES INFANTILES SEDE ROSA OHIGGINS</t>
  </si>
  <si>
    <t>JARDÍN INFANTIL CAPULLITOS DE CALAFATE</t>
  </si>
  <si>
    <t>JARDIN HPM</t>
  </si>
  <si>
    <t>SALA CUNA Y JARDÍN INFANTIL VALLE NEVADO</t>
  </si>
  <si>
    <t>SALA CUNA Y JARDÍN INFANTIL MIS PRIMEROS PASOS</t>
  </si>
  <si>
    <t>JARDIN INFANTIL AMANECER DEL SOL</t>
  </si>
  <si>
    <t>SALA CUNA Y JARDÍN INFANTIL LOS PEQUES</t>
  </si>
  <si>
    <t>SALA CUNA Y JARDÍN INFANTIL DE INTEGRA PABLO NERUDA</t>
  </si>
  <si>
    <t>ESCUELA HOSPITALARIA SAN CAMILO</t>
  </si>
  <si>
    <t>SALA CUNA Y JARDIN INFANTIL  AMAZING CENTER</t>
  </si>
  <si>
    <t>CENTRO VITAMINA HUECHURABA</t>
  </si>
  <si>
    <t>SALA CUNA Y JARDIN INFANTIL EL INGENIO</t>
  </si>
  <si>
    <t>ESCUELA ESPECIAL DE LENGUAJE LIHUEN</t>
  </si>
  <si>
    <t>SALA CUNA Y JARDIN INFANTIL MI GIRASOL</t>
  </si>
  <si>
    <t>SALA CUNA Y JARDÍN INFANTIL ANGELITOS</t>
  </si>
  <si>
    <t>ESCUELA HOSPITALARIA LOS ÁNGELES</t>
  </si>
  <si>
    <t>JARDIN INFANTIL Y SALA CUNA SUEÑOS DE CORDILLERA</t>
  </si>
  <si>
    <t>CENTRO VITAMINA EL BELLOTO</t>
  </si>
  <si>
    <t>CENTRO VITAMINA PROVIDENCIA</t>
  </si>
  <si>
    <t>CENTRO VITAMINA SAN SEBASTIAN</t>
  </si>
  <si>
    <t>CENTRO VITAMINA PLAZA DE MAIPU</t>
  </si>
  <si>
    <t>SALA CUNA LOS PATITOS</t>
  </si>
  <si>
    <t>JARDÍN INFANTIL Y SALA CUNA CAYURRUCA</t>
  </si>
  <si>
    <t>SALA CUNA Y JARDIN INFANTIL  DE INTEGRA PAPELUCHO</t>
  </si>
  <si>
    <t>SALA CUNA Y JARDIN INFANTIL VALLE LOS REYES</t>
  </si>
  <si>
    <t>SALA CUNA Y JARDIN INFANTIL KIKIRIKIDS</t>
  </si>
  <si>
    <t>CENTRO VITAMINA QUILPUE</t>
  </si>
  <si>
    <t>SALA CUNA Y JARDÍN  INFANTIL TAITAI</t>
  </si>
  <si>
    <t>JARDIN INFANTIL ATAMARI</t>
  </si>
  <si>
    <t>JARDIN INFANTIL EL PROGRESO</t>
  </si>
  <si>
    <t>JARDIN INFANTIL Y SALA CUNA BUREO</t>
  </si>
  <si>
    <t>JARDIN INFANTIL Y SALA CUNA LAS DALIAS</t>
  </si>
  <si>
    <t>JARDIN INFANTIL Y SALA CUNA ANELEY</t>
  </si>
  <si>
    <t>SALA CUNA Y JARDÍN INFANTIL DE INTEGRA MIS PRIMEROS PASOS</t>
  </si>
  <si>
    <t>JARDÍN INFANTIL RAYITO DE SOL TRAPI</t>
  </si>
  <si>
    <t>ESCUELA Y JARDÍN INFANTIL AYEN</t>
  </si>
  <si>
    <t>SALA CUNA Y JARDIN INFANTIL SEMILLITAS</t>
  </si>
  <si>
    <t>SALA CUNA Y JARDIN INFANTIL MIS PRIMEROS SUEÑOS</t>
  </si>
  <si>
    <t>PEEWE PEWMA</t>
  </si>
  <si>
    <t>JARDÍN INFANTIL Y SALA CUNA PADRE HURTADO</t>
  </si>
  <si>
    <t>SALA CUNA Y JARDÍN INFANTIL INFANTIL DE INTEGRA MÁS AMIGOS</t>
  </si>
  <si>
    <t>JARDIN INFANTIL Y SALA CUNA TERESITA DE JESUS</t>
  </si>
  <si>
    <t>JARDIN INFANTIL Y SALA CUNA VALLE DE ENCUENTRO LA PAMPA</t>
  </si>
  <si>
    <t>SALA CUNA Y JARDÍN INFANTIL `CUNCUNA AMARILLA`</t>
  </si>
  <si>
    <t>SALA CUNA Y JARDIN INFANTIL ABEJITA KIDS</t>
  </si>
  <si>
    <t>JARDIN INFANTIL Y SALA CUNA CREANDO RAICES</t>
  </si>
  <si>
    <t>JARDIN INFANTIL Y SALA CUNA VISTA HERMOSA</t>
  </si>
  <si>
    <t>JARDIN INFANTIL Y SALA CUNA VILLA ALEGRIA</t>
  </si>
  <si>
    <t>VILLA CAUPOLICÁN</t>
  </si>
  <si>
    <t>SALA CUNA CALIDOSCOPIO DEL MINISTERIO DE HACIENDA</t>
  </si>
  <si>
    <t>SOCIEDAD EDUCACIONAL WORLD CHILDREN</t>
  </si>
  <si>
    <t>SALA CUNA Y JARDIN INFANTIL TORTUGUITA</t>
  </si>
  <si>
    <t>JARDIN INFANTIL Y SALA CUNA TREN DEL APRENDIZAJE</t>
  </si>
  <si>
    <t>SALA CUNA Y JARDIN INFANTIL MANUEL FORD</t>
  </si>
  <si>
    <t>JARDIN INFANTIL Y SALA CUNA SOL DE MENA</t>
  </si>
  <si>
    <t>JARDÍN INFANTIL Y SALA CUNA DE INTEGRA CKAPIN PANNI</t>
  </si>
  <si>
    <t>ESCUELA ESPECIAL DE LENGUAJE SAN CARLOS</t>
  </si>
  <si>
    <t>JARDIN INFANTIL Y SALA CUNA LAS RANITAS</t>
  </si>
  <si>
    <t>JARDIN INFANTIL COLORES</t>
  </si>
  <si>
    <t>SALA CUNA Y JARDIN INFANTIL RAYUN</t>
  </si>
  <si>
    <t>JARDÍN INFANTIL DE INTEGRA ALA ALA HUEÑI</t>
  </si>
  <si>
    <t>SALA CUNA Y JARDÍN INFANTIL INFANTIL DE INTEGRA ANTIYAL</t>
  </si>
  <si>
    <t>ESCUELA ESPECIAL DE LENGUAJE UN MUNDO DE LETRAS</t>
  </si>
  <si>
    <t>SALA CUNA Y JARDIN INFANTIL PASITOS AL FUTURO</t>
  </si>
  <si>
    <t>SALA CUNA Y JARDÍN INFANTIL EL LLOLLY</t>
  </si>
  <si>
    <t>ESCUELA HOSPITALARIA PROVINCIAL DE TALAGANTE</t>
  </si>
  <si>
    <t>ESCUELA HOSPITALARIA SAN JOSE DE MELIPILLA</t>
  </si>
  <si>
    <t>SALA CUNA Y JARDIN INFANTIL DESPERTARES</t>
  </si>
  <si>
    <t>JARDIN INFANTIL Y SALA CUNA OSCAR ARAYA</t>
  </si>
  <si>
    <t>JARDIN INFANTIL Y SALA CUNA GORROÑO</t>
  </si>
  <si>
    <t>JARDÍN INFANTIL Y SALA CUNA GUACAMAYO</t>
  </si>
  <si>
    <t>ESCUELA ESPECIAL DE LENGUAJE MIS PALABRITAS</t>
  </si>
  <si>
    <t>JARDIN INFANTIL OTOÑAL</t>
  </si>
  <si>
    <t>SALA CUNA Y ESCUELA DE PÁRVULOS PAPELUCHOS</t>
  </si>
  <si>
    <t>JARDIN INFANTIL Y SALA CUNA CERRO CASTILLO</t>
  </si>
  <si>
    <t>COLEGIO CANEC HOSPITAL DE QUILLOTA</t>
  </si>
  <si>
    <t>JARDIN INFANTIL Y SALA CUNA EL MAITEN</t>
  </si>
  <si>
    <t>COLEGIO HUELLAS</t>
  </si>
  <si>
    <t>JARDIN INFANTIL Y SALA CUNA PEQUEÑOS TESOROS</t>
  </si>
  <si>
    <t>SALA CUNA LAS POLILLITAS</t>
  </si>
  <si>
    <t>COLEGIO CUMBRES DEL VALLE</t>
  </si>
  <si>
    <t>ESCUELA DE LENGUAJE MI MUNDO EN PALABRAS</t>
  </si>
  <si>
    <t>JARDIN INFANTIL MIS COMIENZOS</t>
  </si>
  <si>
    <t>JARDIN INFANTIL Y SALA CUNA DEL VALLE</t>
  </si>
  <si>
    <t>ESCUELA ESPECIAL DE LENGUAJE SEMILLAS DE ÑUBLE</t>
  </si>
  <si>
    <t>SALA CUNA ANEXA AL LUGAR DE TRABAJO ASOCIACION CHILENA DE SEGURIDAD</t>
  </si>
  <si>
    <t>ESCUELA DE LENGUAJE ANDALUÉ</t>
  </si>
  <si>
    <t>ESCUELA HOSPITALARIA PUTAENDO</t>
  </si>
  <si>
    <t>SALA CUNA BAMBI</t>
  </si>
  <si>
    <t>JARDÍN   INFANTIL Y SALA  CUNA  WELIWEN DE ANTILHUE</t>
  </si>
  <si>
    <t>SALA CUNA Y JARDÍN INFANTIL DE INTEGRA ESTRELLITA DE MAR</t>
  </si>
  <si>
    <t>SALA CUNA DE INTEGRA PEQUEÑAS LUMBRERAS</t>
  </si>
  <si>
    <t>ESCUELA ESPECIAL DE LENGUAJE GRANJERITOS DE RIO CLARO</t>
  </si>
  <si>
    <t>JARDIN INFANTIL Y SALA CUNA TREMUN</t>
  </si>
  <si>
    <t>CONCIENCIA</t>
  </si>
  <si>
    <t>JARDÍN INFANTIL CASA ARCOÍRIS LIMITADA</t>
  </si>
  <si>
    <t>JARDIN INFANTIL Y SALA CUNA COSTANERA</t>
  </si>
  <si>
    <t>JARDÍN INFANTIL DE INTEGRA LOS PULPITOS</t>
  </si>
  <si>
    <t>SALA CUNA GOSHÉN</t>
  </si>
  <si>
    <t>SALA CUNA Y JARDIN INFANTIL ALIWEN</t>
  </si>
  <si>
    <t>JUNTA NACIONAL DE JARDINES INFANTILES</t>
  </si>
  <si>
    <t>SALA CUNA Y JARDÍN INFANTIL DE INTEGRA JAVIERA CARRERA</t>
  </si>
  <si>
    <t>JARDÍN INFANTIL REMOLINO</t>
  </si>
  <si>
    <t>ESCUELA HOSPITALARIA QUELLÓN</t>
  </si>
  <si>
    <t>JARDIN INFANTIL ARCOIRIS  FLORENCIA</t>
  </si>
  <si>
    <t>JARDIN INFANTIL TIC TAC</t>
  </si>
  <si>
    <t>SALA CUNA AYELEN LINARES</t>
  </si>
  <si>
    <t>SALA CUNA Y JARDIN INFANTIL MARCELA PAZ</t>
  </si>
  <si>
    <t>JARDÍN INFANTIL Y SALA CUNA SAN PEDRO</t>
  </si>
  <si>
    <t>JARDÍN INFANTIL DE INTEGRA ESPERANZA DE NIÑOS</t>
  </si>
  <si>
    <t>INSTITUTO DE EDUCACIÓN DE ADULTOS MONTAÑA NEVADA</t>
  </si>
  <si>
    <t>JARDIN INFANTIL ESTRELLITA NUESTRA</t>
  </si>
  <si>
    <t>SALA CUNA CONSTRUYENDO SUEÑOS</t>
  </si>
  <si>
    <t>SALA CUNA Y JARDÍN INFATIL PEDRO MERINO</t>
  </si>
  <si>
    <t>JARDÍN INFANTIL Y SALA CUNA APAPACHO</t>
  </si>
  <si>
    <t>JARDÍN INFANTIL PEHUEN</t>
  </si>
  <si>
    <t>JARDIN INFANTIL Y SALA CUNA 15ALAS MONTESSORI</t>
  </si>
  <si>
    <t>ESCUELA HOSPITALARIA SANTA CRUZ</t>
  </si>
  <si>
    <t>ESCUELA DE LENGUAJE PASO A PASO</t>
  </si>
  <si>
    <t>JARDÍN INFANTIL Y SALA CUNA HERABUNTUR</t>
  </si>
  <si>
    <t>JARDIN INFANTIL GIRAMUNDOS</t>
  </si>
  <si>
    <t>SALA CUNA Y JARDIN INFANTIL POLYKAY</t>
  </si>
  <si>
    <t>JARDÍN INFANTIL Y SALA CUNA GABRIELA MISTRAL</t>
  </si>
  <si>
    <t>JARDIN INFANTIL Y SALA CUNA PEQUEÑOS TALENTOS</t>
  </si>
  <si>
    <t>JARDIN INFANTIL Y SALA CUNA MI PEQUEÑO ARCOIRIS</t>
  </si>
  <si>
    <t>SALA CUNA Y JARDIN INFANTIL COLORÍN COLORADO</t>
  </si>
  <si>
    <t>ESCUELA HOSPITALARIA CLUB DE LEONES</t>
  </si>
  <si>
    <t>SALA CUNA RAYUN</t>
  </si>
  <si>
    <t>JARDIN INFANTIL OCEANIA</t>
  </si>
  <si>
    <t>JARDÍN INFANTIL  ESTRELLITAS DEL PACIFICO</t>
  </si>
  <si>
    <t>JARDIN INFANTIL Y SALA CUNA ANTU KUYEN</t>
  </si>
  <si>
    <t>MI HORIZONTE MI HOGAR</t>
  </si>
  <si>
    <t>JARDIN INFANTIL PALIBU</t>
  </si>
  <si>
    <t>SALA CUNA Y JARDIN INFANTIL NUEVO MUNDO</t>
  </si>
  <si>
    <t>LAS GALAXIAS</t>
  </si>
  <si>
    <t>SALA CUNA Y JARDÍN INFANTIL DE INTEGRA LOS CHILOTITOS</t>
  </si>
  <si>
    <t>SALA CUNA Y JARDIN INFANTIL LOMAS DE EYZAGUIRRE</t>
  </si>
  <si>
    <t>JARDIN INFANTIL ALQUIHUE</t>
  </si>
  <si>
    <t>COLEGIO HOSPITALARIO ABRAZOSONRISAS-HOSPITAL DE CURACAVI</t>
  </si>
  <si>
    <t>JARDIN INFANTIL KANGAROO SPORTS AND LEARNING HOUSE</t>
  </si>
  <si>
    <t>ESCUELA HOSPITALARIA UNIVERSIDAD DEL BIO-BIO</t>
  </si>
  <si>
    <t>JARDÍN INFANTIL Y SALA CUNA FUTRONO URBANO</t>
  </si>
  <si>
    <t>SALA CUNA Y JARDIN INFANTIL LUIS EMILIO RECABARREN</t>
  </si>
  <si>
    <t>ESCUELA DE LENGUAJE ACUARELA</t>
  </si>
  <si>
    <t>SALA CUNA Y JARDIN INFANTIL PINOCHO</t>
  </si>
  <si>
    <t>JARDIN INFANTIL Y SALA CUNA DE HOSPITAL BIPROVINCIAL QUILLOTA PETORCA</t>
  </si>
  <si>
    <t>JARDIN INFANTIL CANTO DEL AGUA</t>
  </si>
  <si>
    <t>ESCUELA ESPECIAL DE LENGUAJE PEQUEÑO COLIBRI</t>
  </si>
  <si>
    <t>JARDIN INFANTIL MY LITTLE HOME</t>
  </si>
  <si>
    <t>JARDIN INFANTIL DONDE TERMINA EL ARCOIRIS</t>
  </si>
  <si>
    <t>SALA CUNA Y JARDÍN INFANTIL DE INTEGRA LOS LLAMITOS</t>
  </si>
  <si>
    <t>SALA CUNA MANZANAR</t>
  </si>
  <si>
    <t>JARDIN INFANTIL Y SALA CUNA HUELLAS DE FELICIDAD</t>
  </si>
  <si>
    <t>JARDIN INFANTIL Y SALA CUNA RAICES DEL FOLKLORE</t>
  </si>
  <si>
    <t>ESCUELA HOSPITALARIA PROVINCIA CORDILLERA PUENTE ALTO</t>
  </si>
  <si>
    <t>SEMILLITAS DE COLORES</t>
  </si>
  <si>
    <t>SALA CUNA CARIÑOSITOS</t>
  </si>
  <si>
    <t>SALA CUNA Y JARDIN INFANTIL TIA BEA</t>
  </si>
  <si>
    <t>JARDÍN INFANTIL CONEJO TAMBOR</t>
  </si>
  <si>
    <t>JARDÍN INFANTIL HAPPY HOUSE</t>
  </si>
  <si>
    <t>JARDIN INFANTIL Y SALA CUNA DULCE AVENTURA</t>
  </si>
  <si>
    <t>ESCUELA DE LENGUAJE MIS PATRONCITOS</t>
  </si>
  <si>
    <t>ESCUELA HOSPITALARIA AURORA</t>
  </si>
  <si>
    <t>SALA CUNA Y JARDIN INFANTIL CASA KUTUTU</t>
  </si>
  <si>
    <t>SALA CUNA Y JARDÍN INFANTIL DE INTEGRA CORCELITOS</t>
  </si>
  <si>
    <t>JARDIN INFANTIL Y SALA CUNA FRUTITOS DEL CAMPO</t>
  </si>
  <si>
    <t>JARDÍN INFANTIL Y SALA CUNA MIRAFLORES</t>
  </si>
  <si>
    <t>JARDÍN INFANTIL Y SALA CUNA LIQUIÑE</t>
  </si>
  <si>
    <t>ESCUELA ESPECIAL DE LENGUAJE MÁGICA MELODIA</t>
  </si>
  <si>
    <t>ESCUELA ESPECIAL DE LENGUAJE IERUBA</t>
  </si>
  <si>
    <t>ESCUELA HOSPITALARIA ENTRE VALLES</t>
  </si>
  <si>
    <t>JARDIN INFANTIL Y SALA CUNA CAIQUEN</t>
  </si>
  <si>
    <t>INSTITUTO APRENDER ALERCE</t>
  </si>
  <si>
    <t>JARDIN INFANTIL COYANCURA</t>
  </si>
  <si>
    <t>ESCUELA ESPECIAL PARA NIÑOS CON AUTISMO NUESTRO MUNDO DIVERSO</t>
  </si>
  <si>
    <t>ESCUELA BASICA COLEGIO SAN FERNANDO DE BUIN-ORIENTE</t>
  </si>
  <si>
    <t>JARDIN INFANTIL ARBOLITO</t>
  </si>
  <si>
    <t>SALA CUNA ENTRETENIDAMENTE KIDS</t>
  </si>
  <si>
    <t>JARDIN INFANTIL Y SALA CUNA MAPUÑUKE</t>
  </si>
  <si>
    <t>CEIA INAPEWMA PUERTO LIMACHE</t>
  </si>
  <si>
    <t>CENTRO DE APOYO PEDAGÓGICO E INTEGRAL SAN ALFONSO</t>
  </si>
  <si>
    <t>COLEGIO PAIHUEN LA SERENA</t>
  </si>
  <si>
    <t>JARDÍN INFANTIL ACUARELA</t>
  </si>
  <si>
    <t>ESCUELA ESPECIAL DE LENGUAJE QISPI KAY</t>
  </si>
  <si>
    <t>JARDIN INFANTIL ANELEY MONTESSORI</t>
  </si>
  <si>
    <t>JARDIN INFANTIL SANTA FRANCISCA</t>
  </si>
  <si>
    <t>JARDIN INFANTIL KIDDY NEST PRESCHOOL</t>
  </si>
  <si>
    <t>SALA CUNA Y JARDIN INFANTIL MOISES GONZALEZ</t>
  </si>
  <si>
    <t>PARVADITA DE COLORES</t>
  </si>
  <si>
    <t>COLEGIO AGUSTIN DE HIPONA</t>
  </si>
  <si>
    <t>SALA CUNA GARRITAS DE LEÓN</t>
  </si>
  <si>
    <t>SALA CUNA Y JARDÍN INFANTIL GREEN GARDEN ECOLOGY 2</t>
  </si>
  <si>
    <t>SALA CUNA Y JARDIN INFANTIL COUNTRYSIDE PRESCHOOL</t>
  </si>
  <si>
    <t>SALA CUNA Y JARDIN INFANTIL MUNAY MONTESSORI</t>
  </si>
  <si>
    <t>SALA CUNA Y JARDIN INFANTIL EL BOSQUE DE LOS ENANITOS</t>
  </si>
  <si>
    <t>SALA CUNA Y JARDIN INFANTIL FRAY ANDRESITO</t>
  </si>
  <si>
    <t>SALA CUNA Y JARDIN INFANTIL CAJA MAGICA</t>
  </si>
  <si>
    <t>JARDIN INFANTIL MINI SPARKLES</t>
  </si>
  <si>
    <t>SALA CUNA Y JARDIN INFANTIL DE INTEGRA SAN JOSE</t>
  </si>
  <si>
    <t>COLEGIO GREENHOUSE ACADEMY</t>
  </si>
  <si>
    <t>JARDIN INFANTIL Y SALA CUNA GARDEN KIDS</t>
  </si>
  <si>
    <t>JARDIN INFANTIL RONDA</t>
  </si>
  <si>
    <t>ESCUELA ESPECIAL DE LENGUAJE THE ALMOND SCHOOL IV</t>
  </si>
  <si>
    <t>SALA CUNA Y JARDIN INFANTIL ARBOLITO</t>
  </si>
  <si>
    <t>SALA CUNA QUITRAL MONTESSORI</t>
  </si>
  <si>
    <t>SALA CUNA NIDO ALEXANDER MONTESSORI</t>
  </si>
  <si>
    <t>JARDIN INFANTIL Y SALA CUNA EL SENDERO</t>
  </si>
  <si>
    <t>JARDIN INFANTIL EL ROBLE</t>
  </si>
  <si>
    <t>ALTO GUACAMAYO</t>
  </si>
  <si>
    <t>SALA CUNA DE INTEGRA MIL COLORES</t>
  </si>
  <si>
    <t>SALA CUNA Y JARDIN INFANTIL CALLE FRANCIA</t>
  </si>
  <si>
    <t>SALA CUNA Y JARDIN INFANTIL THE HAPPY HOUSE</t>
  </si>
  <si>
    <t>JARDIN  INFANTIL Y SALA CUNA TRALCAMAHUIDA</t>
  </si>
  <si>
    <t>JARDIN INFANTIL Y SALA CUNA BONIFACIO</t>
  </si>
  <si>
    <t>SALA CUNA Y JARDIN INFANTIL QUEST EARLY LEARNING CENTER</t>
  </si>
  <si>
    <t>COLEGIO PUCAIQUEN</t>
  </si>
  <si>
    <t>JARDIN INFANTIL Y SALA CUNA CHILECITO</t>
  </si>
  <si>
    <t>SALA CUNA Y JARDÍN INFANTIL PUERTA SUR</t>
  </si>
  <si>
    <t>ESPACIO EDUCATIVO CONECTARTE</t>
  </si>
  <si>
    <t>JARDIN INFANTIL Y SALA CUNA CIRUJANO VIDELA</t>
  </si>
  <si>
    <t>SALA CUNA Y JARDÍN INFANTIL CARDENAL RAÚL SILVA HENRÍQUEZ</t>
  </si>
  <si>
    <t>JARDÍN INFANTIL Y SALA CUNA PEQUITAS</t>
  </si>
  <si>
    <t>SALA CUNA Y JARDIN INFANTIL REFUGIO DE COLORES</t>
  </si>
  <si>
    <t>JARDIN INFANTIL EUREKA</t>
  </si>
  <si>
    <t>SALA CUNA Y JARDIN INFANTIL PRINCESA DEL LAGO</t>
  </si>
  <si>
    <t>SALA CUNA Y JARDIN INFANTIL PROFESOR JUAN CABRERA</t>
  </si>
  <si>
    <t>SALA CUNA Y JARDIN INFANTIL LISZT</t>
  </si>
  <si>
    <t>SALA CUNA Y JARDIN INFANTIL MANUEL SANCHEZ</t>
  </si>
  <si>
    <t>SALA CUNA Y JARDIN INFANTIL VALPARAISO</t>
  </si>
  <si>
    <t>SALA CUNA Y JARDÍN INFANTIL DE INTEGRA LOS ARTESANITOS</t>
  </si>
  <si>
    <t>SALA CUNA Y JARDIN INFANTIL TARUCA PORTAL</t>
  </si>
  <si>
    <t>SALA CUNA CARACOLITOS</t>
  </si>
  <si>
    <t>COLEGIO LOS OLIVOS</t>
  </si>
  <si>
    <t>MIGUEL ASTROZA</t>
  </si>
  <si>
    <t>ESCUELA ESPECIAL INCLUSIVA LIWEN</t>
  </si>
  <si>
    <t>ESCUELA ESPECIAL DE LENGUAJE  OHANA</t>
  </si>
  <si>
    <t>SALA CUNA Y JARDIN INFANTIL PAYASITO</t>
  </si>
  <si>
    <t>JARDIN INFANTIL SAINT PATRICK</t>
  </si>
  <si>
    <t>SALA CUNA Y JARDIN INFANTIL AMUN</t>
  </si>
  <si>
    <t>SALA CUNA Y JARDIN INFANTIL CASCANUECES</t>
  </si>
  <si>
    <t>SALA CUNA Y JARDIN INFANTIL CAMINO REAL</t>
  </si>
  <si>
    <t>ESCUELA SIGE DE PRUEBA</t>
  </si>
  <si>
    <t>SEMILLITAS DE PLATA</t>
  </si>
  <si>
    <t>SLE PARVULARIA</t>
  </si>
  <si>
    <t>ALICANTO</t>
  </si>
  <si>
    <t>GOTITAS DEL DESIERTO</t>
  </si>
  <si>
    <t>S.CUNA MAYOR MANUEL RODRIGUEZ</t>
  </si>
  <si>
    <t>OLLANTAY - COPIAPO</t>
  </si>
  <si>
    <t>LICKANANTAY</t>
  </si>
  <si>
    <t>SEMILLITAS DEL CHAÑAR</t>
  </si>
  <si>
    <t>CANTARITOS DE GREDA</t>
  </si>
  <si>
    <t>VIÑITAS DEL PALOMAR</t>
  </si>
  <si>
    <t>PUEBLITO DE SAN FERNANDO</t>
  </si>
  <si>
    <t>PUNTA NEGRA</t>
  </si>
  <si>
    <t>ATACAMITA</t>
  </si>
  <si>
    <t>COLONIAS EXTRANJERAS</t>
  </si>
  <si>
    <t>MI PEQUEÑA ESTRELLA</t>
  </si>
  <si>
    <t>DESIERTO FLORIDO</t>
  </si>
  <si>
    <t>LAS DUNAS</t>
  </si>
  <si>
    <t>NANTOQUITOS DEL VALLE</t>
  </si>
  <si>
    <t>MEMBRILLAR</t>
  </si>
  <si>
    <t>JARDIN VISTA ALEGRE</t>
  </si>
  <si>
    <t>JARDIN MI SOL</t>
  </si>
  <si>
    <t>JARDIN LAS ABEJITAS</t>
  </si>
  <si>
    <t>JARDÍN INFANTIL SANTO TOMAS DE AQUINO</t>
  </si>
  <si>
    <t>FERNANDO BINVIGNAT</t>
  </si>
  <si>
    <t>JARDÍN INFANTIL INTERCULTURAL</t>
  </si>
  <si>
    <t>CORAZONES MAGICOS</t>
  </si>
  <si>
    <t>ESCUELA BILBAO</t>
  </si>
  <si>
    <t>JARDÍN INFANTIL NIDITO DE AMOR</t>
  </si>
  <si>
    <t>JARDÍN INFANTIL SOLES DE ORO</t>
  </si>
  <si>
    <t>JORGITO</t>
  </si>
  <si>
    <t>JARDIN INFANTIL Y SALA CUNA SAUCE DE LUZ</t>
  </si>
  <si>
    <t>ESCUELA FLORIDA</t>
  </si>
  <si>
    <t>CHICO MARK</t>
  </si>
  <si>
    <t>PEQUEÑOS GENIOS</t>
  </si>
  <si>
    <t>JOYITA DEL PACIFICO</t>
  </si>
  <si>
    <t>MI PEQUEÑO PUERTO</t>
  </si>
  <si>
    <t>VALPARANIÑOS</t>
  </si>
  <si>
    <t>JARDIN INFANTIL Y SALA CUNA PEQUEÑOS PASOS</t>
  </si>
  <si>
    <t>JARDIN INFANTIL Y SALA CUNA VOLANTIN DE COLORES</t>
  </si>
  <si>
    <t>WINNIE THE POOH</t>
  </si>
  <si>
    <t>SALA CUNA CARACOLITO</t>
  </si>
  <si>
    <t>NUESTRA SENORA DE LA MERCED</t>
  </si>
  <si>
    <t>LOS PAMPANITOS</t>
  </si>
  <si>
    <t>SALA CUNA GOTITAS DE AMOR</t>
  </si>
  <si>
    <t>LORENZO ARENAS</t>
  </si>
  <si>
    <t>SEMILLITAS DE ANDALIEN</t>
  </si>
  <si>
    <t>JARDIN INFANTIL BALMACEDA SAAVEDRA</t>
  </si>
  <si>
    <t>MANITOS</t>
  </si>
  <si>
    <t>PIECESITOS DE NIÑO</t>
  </si>
  <si>
    <t>JARDIN INFANTIL LOS POETAS</t>
  </si>
  <si>
    <t>BRISAS DEL SOL</t>
  </si>
  <si>
    <t>VILLA FRESIA</t>
  </si>
  <si>
    <t>LUZ DE BELEN</t>
  </si>
  <si>
    <t>PUKEM</t>
  </si>
  <si>
    <t>HADAS Y DUENDES</t>
  </si>
  <si>
    <t>CAMINITO DE ESTRELLAS</t>
  </si>
  <si>
    <t>CENTENARIO</t>
  </si>
  <si>
    <t>EL MOLINO</t>
  </si>
  <si>
    <t>LOS PEQUEÑOS HUALPENINOS</t>
  </si>
  <si>
    <t>SARAJEVO</t>
  </si>
  <si>
    <t>SUNNY SIDE</t>
  </si>
  <si>
    <t>CRISPULO GANDARA</t>
  </si>
  <si>
    <t>FLORESTA</t>
  </si>
  <si>
    <t>PASITOS DE LEUFU</t>
  </si>
  <si>
    <t>MI PEQUEÑO RINCON</t>
  </si>
  <si>
    <t>LOS FILTROS SEMILLITAS DE AMOR</t>
  </si>
  <si>
    <t>FARDELITA BLANCA ISLA MOCHA</t>
  </si>
  <si>
    <t>OLITAS DE AMOR</t>
  </si>
  <si>
    <t>EL TRENCITO DE MIS TESOROS</t>
  </si>
  <si>
    <t>EDUARDO FREI MONTALVA</t>
  </si>
  <si>
    <t>CARAMPANGUE</t>
  </si>
  <si>
    <t>JARDIN INFANTIL LARAQUETE</t>
  </si>
  <si>
    <t>JARDIN PUNTA LAVAPIE</t>
  </si>
  <si>
    <t>JARDIN INFANTIL FRESIA</t>
  </si>
  <si>
    <t>VILLA EL BOSQUE</t>
  </si>
  <si>
    <t>RAMADILLAS</t>
  </si>
  <si>
    <t>ACHNU</t>
  </si>
  <si>
    <t>BOSQUE MAGICO</t>
  </si>
  <si>
    <t>ACHNU SAN JOSE DE COLICO</t>
  </si>
  <si>
    <t>ACHNU MIRAFLORES</t>
  </si>
  <si>
    <t>SC Y JI VILLA PARQUE FORESTAL</t>
  </si>
  <si>
    <t>MI MUNDO MAGICO</t>
  </si>
  <si>
    <t>OJITOS DE LUNA</t>
  </si>
  <si>
    <t>CAMINITO DE LOS SUEÑOS</t>
  </si>
  <si>
    <t>RAYEN ANTU</t>
  </si>
  <si>
    <t>PINITO DE COLORES</t>
  </si>
  <si>
    <t>MI REFUGIO FELIZ</t>
  </si>
  <si>
    <t>CREANDO SONRISAS</t>
  </si>
  <si>
    <t>RAYEN KIMUN</t>
  </si>
  <si>
    <t>ABKELAY KIMUN</t>
  </si>
  <si>
    <t>PICHI AYEN</t>
  </si>
  <si>
    <t>MI GRAN MUNDO</t>
  </si>
  <si>
    <t>SALA CUNA UNIVERSITARIA</t>
  </si>
  <si>
    <t>LOS LICEOS TREMEMM</t>
  </si>
  <si>
    <t>KIMELTU</t>
  </si>
  <si>
    <t>ANGELITOS TRAVIESOS</t>
  </si>
  <si>
    <t>RINCONCITO DE AMOR</t>
  </si>
  <si>
    <t>MI LINDA GRANJA</t>
  </si>
  <si>
    <t>EL NOGAL</t>
  </si>
  <si>
    <t>EL PERAL</t>
  </si>
  <si>
    <t>VILLA LOS RIOS</t>
  </si>
  <si>
    <t>VILLA GENESIS</t>
  </si>
  <si>
    <t>VILLA LAS AMERICAS</t>
  </si>
  <si>
    <t>ARQUITA DE NOE</t>
  </si>
  <si>
    <t>CAPULLITOS DE SOL</t>
  </si>
  <si>
    <t>TRENCITO DE MIS SUEÑOS</t>
  </si>
  <si>
    <t>PEQUEÑOS ANGELITOS</t>
  </si>
  <si>
    <t>SANTA LUCIA</t>
  </si>
  <si>
    <t>MIS DULCES PASOS</t>
  </si>
  <si>
    <t>MI DESPERTAR</t>
  </si>
  <si>
    <t>VILLA LA GRANJA</t>
  </si>
  <si>
    <t>ALHUELEMU</t>
  </si>
  <si>
    <t>VILLA REHUEN</t>
  </si>
  <si>
    <t>SALVADOR ALLENDE</t>
  </si>
  <si>
    <t>LUCY KOJCHEN</t>
  </si>
  <si>
    <t>SALA CUNA LA CRUZ</t>
  </si>
  <si>
    <t>PIECESITOS DE AYUN</t>
  </si>
  <si>
    <t>ESPUMITA</t>
  </si>
  <si>
    <t>SONRISA DE ANGELES</t>
  </si>
  <si>
    <t>JUAN WESLEY</t>
  </si>
  <si>
    <t>RONDA DE NIÑOS Y NIÑAS</t>
  </si>
  <si>
    <t>LOS CIPRECES</t>
  </si>
  <si>
    <t>DIENTECITOS DE LECHE</t>
  </si>
  <si>
    <t>LOS TESORITOS</t>
  </si>
  <si>
    <t>JARDIN ETNICO CALLAQUI</t>
  </si>
  <si>
    <t>PEQUEÑITOS UDEC</t>
  </si>
  <si>
    <t>PEQUEÑA LUNITA</t>
  </si>
  <si>
    <t>LUZ DE KERUBIEL</t>
  </si>
  <si>
    <t>ESTRELLITAS DE LUZ</t>
  </si>
  <si>
    <t>SALA CUNA Y JARDÍN INFANTIL PEQUEÑO EDÉN</t>
  </si>
  <si>
    <t>RINCONCITO ENCANTADO</t>
  </si>
  <si>
    <t>CASITA DEL SOL</t>
  </si>
  <si>
    <t>ROBLIN</t>
  </si>
  <si>
    <t>MI PRIMERA ESTACION</t>
  </si>
  <si>
    <t>TEJITAS</t>
  </si>
  <si>
    <t>MARIA INES FULLER</t>
  </si>
  <si>
    <t>CASTILLITO ESPERANZA</t>
  </si>
  <si>
    <t>BUEN PASTOR</t>
  </si>
  <si>
    <t>PASITOS AL FUTURO</t>
  </si>
  <si>
    <t>MIS PRIMEROS SUEÑOS</t>
  </si>
  <si>
    <t>MIS PEQUEÑOS CORAZONES</t>
  </si>
  <si>
    <t>MIS ANGELITOS</t>
  </si>
  <si>
    <t>INFANCIA FELIZ</t>
  </si>
  <si>
    <t>MIS CARIÑOSITOS</t>
  </si>
  <si>
    <t>MIS PEQUEÑOS DUENDECITOS</t>
  </si>
  <si>
    <t>LA RANITA</t>
  </si>
  <si>
    <t>RIOS DEL SUR</t>
  </si>
  <si>
    <t>RUCAPEQUEN</t>
  </si>
  <si>
    <t>HAPPY DAY</t>
  </si>
  <si>
    <t>JARDIN EDUARDO FREI</t>
  </si>
  <si>
    <t>SANTA ELVIRA</t>
  </si>
  <si>
    <t>TIA EDITH JANS</t>
  </si>
  <si>
    <t>PARQUE SAN ANDRES</t>
  </si>
  <si>
    <t>CARIÑOSITOS DEL PORTAL</t>
  </si>
  <si>
    <t>ANTU CHOYUN</t>
  </si>
  <si>
    <t>SALA CUNA CAPULLITOS DE RANQUIL</t>
  </si>
  <si>
    <t>MUNDO DE AMOR</t>
  </si>
  <si>
    <t>PARQUE ESTADIO</t>
  </si>
  <si>
    <t>LOS PEQUES DE LANIN</t>
  </si>
  <si>
    <t>UNIVERSIDAD AUTONOMA</t>
  </si>
  <si>
    <t>BOYECO</t>
  </si>
  <si>
    <t>AILLAN MARILLAN</t>
  </si>
  <si>
    <t>RIO PENITENTE</t>
  </si>
  <si>
    <t>LOS CASTANOS</t>
  </si>
  <si>
    <t>PEQUENOS CREADORES</t>
  </si>
  <si>
    <t>LOS SEMBRADORES</t>
  </si>
  <si>
    <t>LOS ORGANILLEROS</t>
  </si>
  <si>
    <t>NIELOL</t>
  </si>
  <si>
    <t>SERGIO GAJARDO</t>
  </si>
  <si>
    <t>COMPARTIENDO SUENOS</t>
  </si>
  <si>
    <t>VOLCAN LASCAR</t>
  </si>
  <si>
    <t>LOS FISICOS</t>
  </si>
  <si>
    <t>LOS SOPRANOS</t>
  </si>
  <si>
    <t>PIAMONTE</t>
  </si>
  <si>
    <t>LOS FOLKLORISTAS</t>
  </si>
  <si>
    <t>LOS MUSICOS</t>
  </si>
  <si>
    <t>LOS JARDINES</t>
  </si>
  <si>
    <t>PARQUE COSTANERA</t>
  </si>
  <si>
    <t>SALA DE CUNA MANIO CHICO</t>
  </si>
  <si>
    <t>VISTA VERDE</t>
  </si>
  <si>
    <t>QUINTO CENTENARIO</t>
  </si>
  <si>
    <t>PICHICAUTIN</t>
  </si>
  <si>
    <t>OASIS DE MARIA</t>
  </si>
  <si>
    <t>LOMAS DE LABRANZA</t>
  </si>
  <si>
    <t>J.I.S.C. PEWMA RAYEN</t>
  </si>
  <si>
    <t>SALA CUNA MIS PRIMEROS PASOS</t>
  </si>
  <si>
    <t>LOS RIELES</t>
  </si>
  <si>
    <t>IMAY</t>
  </si>
  <si>
    <t>RAYITOS DE ALEGRIA</t>
  </si>
  <si>
    <t>COMENZANDO A APRENDER</t>
  </si>
  <si>
    <t>SALA CUNA PASO A PASITO</t>
  </si>
  <si>
    <t>LOS MADEROS</t>
  </si>
  <si>
    <t>JI Y SC MI PEQUEÑO MUNDO</t>
  </si>
  <si>
    <t>PU WANGUELEN</t>
  </si>
  <si>
    <t>SALA CUNA REIGOLIL</t>
  </si>
  <si>
    <t>EPEUKURA</t>
  </si>
  <si>
    <t>WE KIMUN</t>
  </si>
  <si>
    <t>QUINENAHUIN</t>
  </si>
  <si>
    <t>SALA CUNA EL BOSQUE</t>
  </si>
  <si>
    <t>AILLINCO</t>
  </si>
  <si>
    <t>LA PIEDRA</t>
  </si>
  <si>
    <t>SALA CUNA ARCO IRIS</t>
  </si>
  <si>
    <t>PASITOS FELICES</t>
  </si>
  <si>
    <t>SALA CUNA LICEO POLITECNICO</t>
  </si>
  <si>
    <t>IRENE FREI</t>
  </si>
  <si>
    <t>NAYEN KIMUN</t>
  </si>
  <si>
    <t>LOS BROTECITOS</t>
  </si>
  <si>
    <t>VILL YALU</t>
  </si>
  <si>
    <t>CORAZON CONTENTO</t>
  </si>
  <si>
    <t>CAPULLITOS</t>
  </si>
  <si>
    <t>TANE RUKA</t>
  </si>
  <si>
    <t>SALA CUNA GOLONDRINAS</t>
  </si>
  <si>
    <t>EL ESFUERZO</t>
  </si>
  <si>
    <t>MELI REWE KAYUPUL</t>
  </si>
  <si>
    <t>JARDIN INFANTIL ANTU NEWEN</t>
  </si>
  <si>
    <t>SALA CUNA PULMAHUE</t>
  </si>
  <si>
    <t>GOTITA DE AMOR</t>
  </si>
  <si>
    <t>SALA CUNA ALIWEN</t>
  </si>
  <si>
    <t>ANUN RAYEN</t>
  </si>
  <si>
    <t>PICHI KECHE</t>
  </si>
  <si>
    <t>WE KINTUN</t>
  </si>
  <si>
    <t>TRAPELACUCHA</t>
  </si>
  <si>
    <t>PASITOS CON AMOR</t>
  </si>
  <si>
    <t>WE NEWEN</t>
  </si>
  <si>
    <t>LUCERITO DE AMOR</t>
  </si>
  <si>
    <t>VTF MANANTIALES</t>
  </si>
  <si>
    <t>JARDIN INFANTIL PILMAIQUEN</t>
  </si>
  <si>
    <t>JARDIN INFANTIL METRENCO</t>
  </si>
  <si>
    <t>ANGEL DE MI GUARDA-MAGISTERIO</t>
  </si>
  <si>
    <t>JARDIN INFANTIL CUNCO CHICO</t>
  </si>
  <si>
    <t>JARDIN INFANTIL QUILLEM</t>
  </si>
  <si>
    <t>SALA CUNA COMUY</t>
  </si>
  <si>
    <t>HUELLITAS DE AMOR-MAGISTERIO</t>
  </si>
  <si>
    <t>LA CASITA DE MIS SUENOS</t>
  </si>
  <si>
    <t>LOS ROBLES</t>
  </si>
  <si>
    <t>CARILEUFU</t>
  </si>
  <si>
    <t>RUKAYUN</t>
  </si>
  <si>
    <t>PUERTO DOMINGUEZ</t>
  </si>
  <si>
    <t>SALA CUNA TOLTEN</t>
  </si>
  <si>
    <t>SEMILLITA DEL SEMBRADOR</t>
  </si>
  <si>
    <t>CASITA DE NINOS</t>
  </si>
  <si>
    <t>CAJONCITO DE AMOR</t>
  </si>
  <si>
    <t>TERNURAS DEL LLAIMA</t>
  </si>
  <si>
    <t>CUNCUNITA PUTREW</t>
  </si>
  <si>
    <t>LOS PIECECITOS DEL LLAIMA</t>
  </si>
  <si>
    <t>SALA CUNA LOS ANGELITOS</t>
  </si>
  <si>
    <t>SALA CUNA LICAN RAY</t>
  </si>
  <si>
    <t>CHALIN - TEKUN</t>
  </si>
  <si>
    <t>LA FRONTERA</t>
  </si>
  <si>
    <t>LOS VOLCANES DE CHILE</t>
  </si>
  <si>
    <t>SIGLO XXI</t>
  </si>
  <si>
    <t>CATEDRAL</t>
  </si>
  <si>
    <t>VILLA ESPERANZA</t>
  </si>
  <si>
    <t>LOS HEROES</t>
  </si>
  <si>
    <t>SALA CUNA LAS ARAUCANAS</t>
  </si>
  <si>
    <t>JARDIN INFANTIL CONQUIL</t>
  </si>
  <si>
    <t>FLOR DEL SOL</t>
  </si>
  <si>
    <t>ABEJITAS FELICES</t>
  </si>
  <si>
    <t>SALA CUNA LICEO COMERCIAL</t>
  </si>
  <si>
    <t>DULCE NIDO</t>
  </si>
  <si>
    <t>PEQUENO SOLCITO</t>
  </si>
  <si>
    <t>ESTRELLITAS DEL ROSARIO</t>
  </si>
  <si>
    <t>HUEQUEN</t>
  </si>
  <si>
    <t>DIEGO DUBLE URRUTIA</t>
  </si>
  <si>
    <t>JARDIN EL PARQUE</t>
  </si>
  <si>
    <t>SALA CUNA GOTITAS DE TERNURA</t>
  </si>
  <si>
    <t>SEMILLITA DE ILUSION MININCO</t>
  </si>
  <si>
    <t>ESTACION INFANTIL</t>
  </si>
  <si>
    <t>JARDIN DE LOS SUENOS</t>
  </si>
  <si>
    <t>VILLA LAS FLORES</t>
  </si>
  <si>
    <t>SANTA EMA</t>
  </si>
  <si>
    <t>PEQUEÑA CARITA DE LUNA</t>
  </si>
  <si>
    <t>JARDIN INFANTIL CHACAICO</t>
  </si>
  <si>
    <t>JARDIN LOS CORAZONCITOS</t>
  </si>
  <si>
    <t>LELFUN PIREN</t>
  </si>
  <si>
    <t>TIA EUGENIA</t>
  </si>
  <si>
    <t>SALA CUNA LOS CIERVITOS</t>
  </si>
  <si>
    <t>SALA CUNA VILLA LOS JARDINES</t>
  </si>
  <si>
    <t>S.CUNA V.VERDE-VTF</t>
  </si>
  <si>
    <t>RUKA KIMUN BAJO - VTF</t>
  </si>
  <si>
    <t>PANTANO - VTF</t>
  </si>
  <si>
    <t>URRUTIA</t>
  </si>
  <si>
    <t>SALA CUNA TESORITO</t>
  </si>
  <si>
    <t>CUNCUNA AMARILLA</t>
  </si>
  <si>
    <t>JARDIN INFANTIL AYUN</t>
  </si>
  <si>
    <t>JARDIN ABEJITAS</t>
  </si>
  <si>
    <t>SALA CUNA FLOR DE LUNA</t>
  </si>
  <si>
    <t>LOS PEQUENITOS</t>
  </si>
  <si>
    <t>SEMILLITAS DEL SUR</t>
  </si>
  <si>
    <t>ESTRELLITA DE BELEN</t>
  </si>
  <si>
    <t>CORAZON DE ANGEL</t>
  </si>
  <si>
    <t>LAS TEJUELITAS DE ALERCE</t>
  </si>
  <si>
    <t>AITUE</t>
  </si>
  <si>
    <t>LOS VOLCANCITOS</t>
  </si>
  <si>
    <t>GOTITAS DE VIDA</t>
  </si>
  <si>
    <t>MI NUEVO MUNDO</t>
  </si>
  <si>
    <t>MI PEQUENO SUBMARINO</t>
  </si>
  <si>
    <t>PADRE ALBERTO HURTADO</t>
  </si>
  <si>
    <t>WULFKO</t>
  </si>
  <si>
    <t>CANTA JUEGOS</t>
  </si>
  <si>
    <t>SALA CUNA Y JARDIN INFANTIL RAYITOS DE ESPERANZA</t>
  </si>
  <si>
    <t>MI CABANITA DE COLORES</t>
  </si>
  <si>
    <t>UN MUNDO POR CREAR</t>
  </si>
  <si>
    <t>HUELLAS</t>
  </si>
  <si>
    <t>ANULEN</t>
  </si>
  <si>
    <t>LOS PEQUENOS GIGANTES</t>
  </si>
  <si>
    <t>PALU-SAYEN</t>
  </si>
  <si>
    <t>SALA CUNA Y JARDIN INFANTIL RELMU</t>
  </si>
  <si>
    <t>PIMPOLLITO DE MAR</t>
  </si>
  <si>
    <t>AYUN PELLUT</t>
  </si>
  <si>
    <t>FAROLITOS DE LUZ</t>
  </si>
  <si>
    <t>KIMTU</t>
  </si>
  <si>
    <t>SALA CUNA Y JARDIN INFANTIL AYEKANTUN</t>
  </si>
  <si>
    <t>ANTU-LEMU</t>
  </si>
  <si>
    <t>BOSQUE DE SUEÑOS</t>
  </si>
  <si>
    <t>ISLITA</t>
  </si>
  <si>
    <t>MI RINCONCITO</t>
  </si>
  <si>
    <t>AVELLANAL</t>
  </si>
  <si>
    <t>EL RINCON DEL SABER</t>
  </si>
  <si>
    <t>PEQUENOS ANGELITOS</t>
  </si>
  <si>
    <t>DUENDECITOS/CUMBRE ALTA</t>
  </si>
  <si>
    <t>BROTECITOS DEL MELI</t>
  </si>
  <si>
    <t>VENTANITAS DE COLORES</t>
  </si>
  <si>
    <t>MI PEQUENO PARAISO</t>
  </si>
  <si>
    <t>JUGANDO A CRECER</t>
  </si>
  <si>
    <t>JARDÍN INFANTIL ESTRELLITA DE MAR</t>
  </si>
  <si>
    <t>ENSENADA</t>
  </si>
  <si>
    <t>MI NUEVA AVENTURA</t>
  </si>
  <si>
    <t>LICARAYEN</t>
  </si>
  <si>
    <t>AYEN</t>
  </si>
  <si>
    <t>VERDE MAR</t>
  </si>
  <si>
    <t>LOS CANGREJITOS</t>
  </si>
  <si>
    <t>LOBITO CHILOTE</t>
  </si>
  <si>
    <t>AYUN RUKA</t>
  </si>
  <si>
    <t>PASITOS DE CARACOL</t>
  </si>
  <si>
    <t>BORDE LUNA</t>
  </si>
  <si>
    <t>SALA CUNA Y JARDÍN INFANTIL RAYUN DUAM</t>
  </si>
  <si>
    <t>GOTITAS DE MIEL</t>
  </si>
  <si>
    <t>LOS BAJITOS</t>
  </si>
  <si>
    <t>PEQUENOS PASOS</t>
  </si>
  <si>
    <t>REGALITOS DEL CIELO</t>
  </si>
  <si>
    <t>CUICITOS</t>
  </si>
  <si>
    <t>CASITA DE AMIGOS</t>
  </si>
  <si>
    <t>EL BOSQUE ENCANTADO</t>
  </si>
  <si>
    <t>BROTES DE AMOR</t>
  </si>
  <si>
    <t>KIMKIMTUAL TA PU PICHIKECHE</t>
  </si>
  <si>
    <t>PEQUEÑOS GIRASOLES</t>
  </si>
  <si>
    <t>PAUL HARRIS</t>
  </si>
  <si>
    <t>PECECITOS</t>
  </si>
  <si>
    <t>SALA CUNA Y JARDÍN INFANTIL CRECIENDO FELIZ</t>
  </si>
  <si>
    <t>PASITOS TRAVIESOS</t>
  </si>
  <si>
    <t>SALA CUNA Y JARDÍN INFANTIL CANGURITO</t>
  </si>
  <si>
    <t>NIDITO DE LUZ</t>
  </si>
  <si>
    <t>LOS DUENDECITOS DEL SALTO</t>
  </si>
  <si>
    <t>PEQUEÑO PARAISO</t>
  </si>
  <si>
    <t>ABUELITO HUENTIAO</t>
  </si>
  <si>
    <t>FUTURO AUSTRAL</t>
  </si>
  <si>
    <t>VALLECITO DE AYSEN</t>
  </si>
  <si>
    <t>AYKEN YEMEL</t>
  </si>
  <si>
    <t>LOS CORDERITOS</t>
  </si>
  <si>
    <t>AYSEN CHIQUITO</t>
  </si>
  <si>
    <t>BAMBIN GESU</t>
  </si>
  <si>
    <t>AYELEN RUKA</t>
  </si>
  <si>
    <t>MI BAKER</t>
  </si>
  <si>
    <t>CIRUELILLO EN FLOR</t>
  </si>
  <si>
    <t>PEQUENOS CAMINANTES</t>
  </si>
  <si>
    <t>PIECECITOS DE NINO</t>
  </si>
  <si>
    <t>ARCHIPIELAGO DE CHILOE</t>
  </si>
  <si>
    <t>NELDA PANICUCCI</t>
  </si>
  <si>
    <t>PASTORCITOS</t>
  </si>
  <si>
    <t>TOLKEN HARU</t>
  </si>
  <si>
    <t>TIMAUKEL</t>
  </si>
  <si>
    <t>JARDIN INFANTIL Y SALAS CUNAS SHENUAIKE</t>
  </si>
  <si>
    <t>NUBES AUSTRALES</t>
  </si>
  <si>
    <t>BELLO AMANECER</t>
  </si>
  <si>
    <t>JARDÍN INFANTIL Y SALAS CUNAS MONTAÑAS AZULES</t>
  </si>
  <si>
    <t>EL CASTILLITO</t>
  </si>
  <si>
    <t>SOLCITO DE LA PATAGONIA</t>
  </si>
  <si>
    <t>CLAUDIO ARRAU</t>
  </si>
  <si>
    <t>SALA CUNA MARCELA PAZ</t>
  </si>
  <si>
    <t>SOTOMAYOR</t>
  </si>
  <si>
    <t>DR. ARTURO BAEZA</t>
  </si>
  <si>
    <t>NORA ALCALDE DE LARRAIN</t>
  </si>
  <si>
    <t>SAN FCO DE ASISIS</t>
  </si>
  <si>
    <t>SOR TERESITA DE LOS ANDES</t>
  </si>
  <si>
    <t>APOSTOL SANTIAGO</t>
  </si>
  <si>
    <t>POETA VICENTE HUIDOBRO</t>
  </si>
  <si>
    <t>SALA CUNA Y JARDIN INFANTIL NEMESIO ANTUNEZ</t>
  </si>
  <si>
    <t>IGNACIO CARRERA PINTO</t>
  </si>
  <si>
    <t>JAPON</t>
  </si>
  <si>
    <t>LUIS CALVO MACKENNA</t>
  </si>
  <si>
    <t>SALA CUNA Y JARDIN INFANTIL PEDRO AGUIRRE CERDA</t>
  </si>
  <si>
    <t>PARQUE DE LOS REYES</t>
  </si>
  <si>
    <t>ROBERTO MATTA</t>
  </si>
  <si>
    <t>CONDORES DE PLATA</t>
  </si>
  <si>
    <t>EL MIRADOR</t>
  </si>
  <si>
    <t>ANGEL FANTUZZI</t>
  </si>
  <si>
    <t>RIO MAGDALENA</t>
  </si>
  <si>
    <t>ORESTE PLATH</t>
  </si>
  <si>
    <t>VILLA MEXICO</t>
  </si>
  <si>
    <t>TRICAHUE</t>
  </si>
  <si>
    <t>SEMBRANDO FUTURO</t>
  </si>
  <si>
    <t>PEQUEÑOS TALENTOS</t>
  </si>
  <si>
    <t>APOLO XI</t>
  </si>
  <si>
    <t>PIECECITOS DE NIÑOS</t>
  </si>
  <si>
    <t>RAYEN MAPU</t>
  </si>
  <si>
    <t>TANGANYICA</t>
  </si>
  <si>
    <t>DOÑA LETIZIA</t>
  </si>
  <si>
    <t>AYENHUE</t>
  </si>
  <si>
    <t>AYIN ANTU</t>
  </si>
  <si>
    <t>JUAN XXIII</t>
  </si>
  <si>
    <t>TENYSON FERRADA</t>
  </si>
  <si>
    <t>MAGICA AVENTURA</t>
  </si>
  <si>
    <t>PAULA JARA QUEMADA</t>
  </si>
  <si>
    <t>MARCIAL MARTINEZ</t>
  </si>
  <si>
    <t>LUZ DE VIDA</t>
  </si>
  <si>
    <t>SEMILLAS DEL BOSQUE</t>
  </si>
  <si>
    <t>SALA CUNA Y JARDIN INFANTIL ANNE SULLIVAN</t>
  </si>
  <si>
    <t>JARDIN INFANTIL JUAN GOMEZ MILLAS</t>
  </si>
  <si>
    <t>SAN MIGUEL ARCANGEL</t>
  </si>
  <si>
    <t>AVELUZ</t>
  </si>
  <si>
    <t>LOS ANGELITOS DE VILLA FRANCIA</t>
  </si>
  <si>
    <t>LAS LUCIERNAGAS</t>
  </si>
  <si>
    <t>GUILLERMO VIDELA</t>
  </si>
  <si>
    <t>DUENDES Y ESTRELLITAS</t>
  </si>
  <si>
    <t>ARTEMISA</t>
  </si>
  <si>
    <t>KIMELU</t>
  </si>
  <si>
    <t>ESTACION ALEGRIA</t>
  </si>
  <si>
    <t>SALA CUNA SOL DE HUECHURABA</t>
  </si>
  <si>
    <t>JORGE INOSTROZA</t>
  </si>
  <si>
    <t>ESTRELLA DE SAN JOSE</t>
  </si>
  <si>
    <t>SONRISITAS DE INDEPENDENCIA</t>
  </si>
  <si>
    <t>PRESIDENTE BALMACEDA</t>
  </si>
  <si>
    <t>SEMILLAS DE TIERRA</t>
  </si>
  <si>
    <t>RAICES</t>
  </si>
  <si>
    <t>ALTUE</t>
  </si>
  <si>
    <t>MI TIERRA MI JARDIN</t>
  </si>
  <si>
    <t>VILLA O'HIGGINS</t>
  </si>
  <si>
    <t>ESTRELLA DE BELEN</t>
  </si>
  <si>
    <t>CINDERELLA</t>
  </si>
  <si>
    <t>CATALUÑA</t>
  </si>
  <si>
    <t>LOS ALMENDROS</t>
  </si>
  <si>
    <t>STA JULIA</t>
  </si>
  <si>
    <t>BARCO DE COLORES</t>
  </si>
  <si>
    <t>ANTU MAHUIDA</t>
  </si>
  <si>
    <t>SAN FRANCISCO DE ASIS</t>
  </si>
  <si>
    <t>VERDE BOSQUE</t>
  </si>
  <si>
    <t>POLIWEN MONTESSORI</t>
  </si>
  <si>
    <t>FRANCISCO FRIAS VALENZUELA</t>
  </si>
  <si>
    <t>TIERRA DE NINOS</t>
  </si>
  <si>
    <t>MONSEÑOR SANTIAGO TAPIA</t>
  </si>
  <si>
    <t>MUNDO ACTIVO</t>
  </si>
  <si>
    <t>SAN DANIEL</t>
  </si>
  <si>
    <t>SALA CUNA Y JARDIN INFANTIL ATIPIRI</t>
  </si>
  <si>
    <t>CENTRO DE LACTANTES</t>
  </si>
  <si>
    <t>EL CANELO</t>
  </si>
  <si>
    <t>SALA CUNA Y JARDIN  INFANTIL EL ALERCE</t>
  </si>
  <si>
    <t>TALINAY</t>
  </si>
  <si>
    <t>FARALEUFU</t>
  </si>
  <si>
    <t>LOS MANZANOS</t>
  </si>
  <si>
    <t>ALEN CALETA SUR</t>
  </si>
  <si>
    <t>ESTRELLITAS DE LA MAÑANA</t>
  </si>
  <si>
    <t>MI MUNDO EN MINIATURAS</t>
  </si>
  <si>
    <t>HUELEMU</t>
  </si>
  <si>
    <t>DEJANDO HUELLAS</t>
  </si>
  <si>
    <t>SEMILLITA DE AMOR</t>
  </si>
  <si>
    <t>SALA CUNA Y JARDIN INFANTIL MUSTAFA KEMAL ATATURK</t>
  </si>
  <si>
    <t>REMOLINO DE ALEGRIA</t>
  </si>
  <si>
    <t>ESPACIO FELIZ</t>
  </si>
  <si>
    <t>TAIÑFOLIL</t>
  </si>
  <si>
    <t>ESCUELA DE PARVULOS SALA CUNA Y JARDIN INFANTIL ANTU LIWEN</t>
  </si>
  <si>
    <t>ESCUELA DE PARVULOS JARDIN INFANTIL Y SALA CUNA REINA DE LA PAZ</t>
  </si>
  <si>
    <t>EL RANCHITO</t>
  </si>
  <si>
    <t>MIS 23 ESTRELLITA</t>
  </si>
  <si>
    <t>ILUÑA POREKO TAÑI MAPU</t>
  </si>
  <si>
    <t>PEQUE ARTE I</t>
  </si>
  <si>
    <t>ANTAWARA ENAU QUIMEY</t>
  </si>
  <si>
    <t>PEQUENOS EXPLORADORES</t>
  </si>
  <si>
    <t>DIVINA PROVIDENCIA</t>
  </si>
  <si>
    <t>BLANCO ENCALADA</t>
  </si>
  <si>
    <t>VICENTE REYES</t>
  </si>
  <si>
    <t>PEHUEN</t>
  </si>
  <si>
    <t>PALLAMAR</t>
  </si>
  <si>
    <t>SAN JUAN</t>
  </si>
  <si>
    <t>PINCELES Y COLORES</t>
  </si>
  <si>
    <t>ANKATU</t>
  </si>
  <si>
    <t>KIN RUKA</t>
  </si>
  <si>
    <t>PEQUEÑAS MARAVILLAS</t>
  </si>
  <si>
    <t>MOLINO DE COLORES</t>
  </si>
  <si>
    <t>SINFONIA MAGICA</t>
  </si>
  <si>
    <t>LOS SOLCITOS</t>
  </si>
  <si>
    <t>ALTAWEÑI</t>
  </si>
  <si>
    <t>ALON KURA</t>
  </si>
  <si>
    <t>VALLE VERDE</t>
  </si>
  <si>
    <t>ESDRAS</t>
  </si>
  <si>
    <t>EL TRANQUE</t>
  </si>
  <si>
    <t>RELMUTRAYEN</t>
  </si>
  <si>
    <t>JARDIN INFANTIL NARANJITAS</t>
  </si>
  <si>
    <t>CABALLITO AZUL</t>
  </si>
  <si>
    <t>MANZANILLA</t>
  </si>
  <si>
    <t>HOGAR MISION DE MARIA</t>
  </si>
  <si>
    <t>JARDIN INFANTIL Y SALA CUNA IRENE FREI DE CID</t>
  </si>
  <si>
    <t>DESPERTAR</t>
  </si>
  <si>
    <t>LA MARINA</t>
  </si>
  <si>
    <t>OCHAGAVIA</t>
  </si>
  <si>
    <t>CEIA 23/06/2011</t>
  </si>
  <si>
    <t>PARQUE LAS AMERICAS</t>
  </si>
  <si>
    <t>PEQUEÑO AYMARA</t>
  </si>
  <si>
    <t>MI TRENCITO DE LO OVALLE</t>
  </si>
  <si>
    <t>CIUDAD DE BARCELONA</t>
  </si>
  <si>
    <t>SALA CUNA Y JARDIN INFANTIL ENRIQUE  BACKAUSSE</t>
  </si>
  <si>
    <t>JARDIN INFANTIL Y SALA CUNA POETAS DE CHILE</t>
  </si>
  <si>
    <t>JARDIN INFANTIL Y SALA CUNA EUGENIO PEREIRA SALAS</t>
  </si>
  <si>
    <t>HUENI TRAI</t>
  </si>
  <si>
    <t>ICHUAC</t>
  </si>
  <si>
    <t>ESCUELA DE PARVULOS SALA CUNA Y JARDIN INFANTIL CRISTO JOVEN</t>
  </si>
  <si>
    <t>TRIPAI ANTU</t>
  </si>
  <si>
    <t>SALESIANOS</t>
  </si>
  <si>
    <t>AZTECAS</t>
  </si>
  <si>
    <t>LA FAENA</t>
  </si>
  <si>
    <t>JARDIN INFANTIL Y SALA CUNA MUNDO FELIZ</t>
  </si>
  <si>
    <t>JARDIN INFANTIL PEWMAYEN</t>
  </si>
  <si>
    <t>VILLA UNIVERSO</t>
  </si>
  <si>
    <t>LAS VIÑAS</t>
  </si>
  <si>
    <t>CARACOL</t>
  </si>
  <si>
    <t>ALBERT EDEFELT</t>
  </si>
  <si>
    <t>JARDIN INFANTIL FRIDA KAHLO</t>
  </si>
  <si>
    <t>JARDIN INFANTIL ROBERTO MATTA</t>
  </si>
  <si>
    <t>PEDRO LIRA</t>
  </si>
  <si>
    <t>JOAN MIRO</t>
  </si>
  <si>
    <t>COLMENITA</t>
  </si>
  <si>
    <t>BEATO PADRE HURTADO</t>
  </si>
  <si>
    <t>SALA CUNA PARINACOTA</t>
  </si>
  <si>
    <t>PASCUAL GAMBINO</t>
  </si>
  <si>
    <t>LOS MOLINOS</t>
  </si>
  <si>
    <t>RIGOBERTO PUEBLA</t>
  </si>
  <si>
    <t>MANUEL GUERRERO</t>
  </si>
  <si>
    <t>RAUL SILVA HENRIQUEZ</t>
  </si>
  <si>
    <t>JOSE MANUEL PARADA</t>
  </si>
  <si>
    <t>HUGO MARCHANT</t>
  </si>
  <si>
    <t>ESCUELA DE PARVULOS JARDIN INFANTIL ANDRES AYLWIN AZOCAR</t>
  </si>
  <si>
    <t>POETA PEDRO PRADO</t>
  </si>
  <si>
    <t>PAICAVI</t>
  </si>
  <si>
    <t>ISMAEL VALDES</t>
  </si>
  <si>
    <t>AMANDA LABARCA</t>
  </si>
  <si>
    <t>EL MEMBRILLAR</t>
  </si>
  <si>
    <t>CALICANTO</t>
  </si>
  <si>
    <t>AYEKAN</t>
  </si>
  <si>
    <t>JARDIN INFANTIL Y SALA CUNA CATAMARCA</t>
  </si>
  <si>
    <t>NACIENTE</t>
  </si>
  <si>
    <t>JESUS DE BELEN</t>
  </si>
  <si>
    <t>ADKINTUN</t>
  </si>
  <si>
    <t>SALA CUNA NACIENTE</t>
  </si>
  <si>
    <t>JUANITA FERNANDEZ SOLAR</t>
  </si>
  <si>
    <t>LOS RECOLETITOS</t>
  </si>
  <si>
    <t>SEMILLA Y SOL</t>
  </si>
  <si>
    <t>LEONOR OSORIO LLANTEN</t>
  </si>
  <si>
    <t>LAS VIOLETAS</t>
  </si>
  <si>
    <t>CRISTO VIVE</t>
  </si>
  <si>
    <t>CUMBRE VOLCAN OJOS DEL SALADO</t>
  </si>
  <si>
    <t>SALA CUNA CRISTO VIVE</t>
  </si>
  <si>
    <t>CUMBRE VOLCAN OSORNO</t>
  </si>
  <si>
    <t>CUMBRE CERRO ACONCAGUA</t>
  </si>
  <si>
    <t>CUMBRE MONTE EVEREST</t>
  </si>
  <si>
    <t>CUMBRE TORRES DEL PAINE</t>
  </si>
  <si>
    <t>CUMBRE VOLCAN VILLARRICA</t>
  </si>
  <si>
    <t>CUMBRE VOLCAN LONQUIMAY</t>
  </si>
  <si>
    <t>KAIROS</t>
  </si>
  <si>
    <t>CUMBRE MONTE KILIMANJARO</t>
  </si>
  <si>
    <t>CUMB VOLCAN NEVADO INCAHUASI</t>
  </si>
  <si>
    <t>CUMBRE VOLCAN PARINACOTA</t>
  </si>
  <si>
    <t>ARELLI</t>
  </si>
  <si>
    <t>VILLA SAN MIGUEL</t>
  </si>
  <si>
    <t>SANTA FE</t>
  </si>
  <si>
    <t>SALA CUNA ANDRES BELLO</t>
  </si>
  <si>
    <t>TERRITORIO ANTARTICO</t>
  </si>
  <si>
    <t>LLANO SUBERCASEAUX</t>
  </si>
  <si>
    <t>PRINCIPES DEL REINO</t>
  </si>
  <si>
    <t>CABALLITO FELIZ</t>
  </si>
  <si>
    <t>AKUN PICHIWENTXU</t>
  </si>
  <si>
    <t>MODELO</t>
  </si>
  <si>
    <t>FRANCISCO COLOANE</t>
  </si>
  <si>
    <t>VOLCAN SAN JOSE</t>
  </si>
  <si>
    <t>SARGENTO MENADIER</t>
  </si>
  <si>
    <t>RAY MAPU</t>
  </si>
  <si>
    <t>ANDES DEL SUR</t>
  </si>
  <si>
    <t>TRONCAL SAN FRANCISCO</t>
  </si>
  <si>
    <t>ERNESTO PINTO LAGARRIGUE</t>
  </si>
  <si>
    <t>MARISCAL</t>
  </si>
  <si>
    <t>SAN MIGUEL I</t>
  </si>
  <si>
    <t>HUMBERTO DIAZ</t>
  </si>
  <si>
    <t>LAS AZALEAS</t>
  </si>
  <si>
    <t>PACIFICO SUR</t>
  </si>
  <si>
    <t>FRANCISCO COLOANE II</t>
  </si>
  <si>
    <t>SALA CUNA Y JARDIN INFANTIL LOS CANALES</t>
  </si>
  <si>
    <t>FERROVIARIA</t>
  </si>
  <si>
    <t>BERNARDO LEIGTHON</t>
  </si>
  <si>
    <t>CERRITO ARRIBA</t>
  </si>
  <si>
    <t>ALTO BELEN</t>
  </si>
  <si>
    <t>LOMAS ORIENTE</t>
  </si>
  <si>
    <t>CASAS VIEJAS</t>
  </si>
  <si>
    <t>DON VICENTE</t>
  </si>
  <si>
    <t>SALA CUNA NOCEDAL</t>
  </si>
  <si>
    <t>LOS NOGALES</t>
  </si>
  <si>
    <t>MONSEÑOR ALVEAR</t>
  </si>
  <si>
    <t>SAN PEDRO Y SAN PABLO</t>
  </si>
  <si>
    <t>ALMENDRAL</t>
  </si>
  <si>
    <t>SAN JOSE DE LA CONSTRUCCION</t>
  </si>
  <si>
    <t>NIÑO JESUS DE PRAGA</t>
  </si>
  <si>
    <t>INGENIERO LUIS FALCONE</t>
  </si>
  <si>
    <t>SOR TERESA</t>
  </si>
  <si>
    <t>CREACION</t>
  </si>
  <si>
    <t>SALA CUNA Y JARDIN INFANTIL LA FRONTERA</t>
  </si>
  <si>
    <t>SALA CUNA Y JARDIN INFANTIL LOS ROBLES</t>
  </si>
  <si>
    <t>LAS ALMENDRITAS DE SAN JUAN</t>
  </si>
  <si>
    <t>GREGORIA DIAZ</t>
  </si>
  <si>
    <t>SALA CUNA Y JARDIN INFANTIL LA GRANJITA DE PIRQUE</t>
  </si>
  <si>
    <t>COÑUE</t>
  </si>
  <si>
    <t>RAI MAPU</t>
  </si>
  <si>
    <t>VISVIRI</t>
  </si>
  <si>
    <t>RIGOLEMO</t>
  </si>
  <si>
    <t>HANSELL Y GRETTEL</t>
  </si>
  <si>
    <t>ANTILAF</t>
  </si>
  <si>
    <t>CERRITOS DE ESMERALDA</t>
  </si>
  <si>
    <t>ALICIA MOREL</t>
  </si>
  <si>
    <t>ARCA DE NOE</t>
  </si>
  <si>
    <t>JESUS DE PRAGA</t>
  </si>
  <si>
    <t>CARRUSEL DE LAS AMERICAS</t>
  </si>
  <si>
    <t>PASITOS DE CHACABUCO</t>
  </si>
  <si>
    <t>SANTA TERESITA DE LOS ANDES</t>
  </si>
  <si>
    <t>DULCE MELODIA</t>
  </si>
  <si>
    <t>SOLCITO</t>
  </si>
  <si>
    <t>NIDO DE ANGELITOS</t>
  </si>
  <si>
    <t>SALA CUNA HUELEMU</t>
  </si>
  <si>
    <t>MI PEQUEÑO LUCERO</t>
  </si>
  <si>
    <t>LARAPINTA</t>
  </si>
  <si>
    <t>NUESTRO FUTURO</t>
  </si>
  <si>
    <t>RICARDO LEVI</t>
  </si>
  <si>
    <t>KIM AYELEM</t>
  </si>
  <si>
    <t>TRENCITO DE ALEGRIA</t>
  </si>
  <si>
    <t>SEMILLITAS DE POLPAICO</t>
  </si>
  <si>
    <t>RUNGUE</t>
  </si>
  <si>
    <t>MONTENEGRO</t>
  </si>
  <si>
    <t>MARIA MONTESSORI</t>
  </si>
  <si>
    <t>RAMON MUNITA</t>
  </si>
  <si>
    <t>TAIKA AMARU</t>
  </si>
  <si>
    <t>RAPANUI</t>
  </si>
  <si>
    <t>SILLANKI</t>
  </si>
  <si>
    <t>TODOS LOS SANTOS</t>
  </si>
  <si>
    <t>MAPU PUPEÑI</t>
  </si>
  <si>
    <t>INTI SUYAI</t>
  </si>
  <si>
    <t>TIERRA DE ANGELES</t>
  </si>
  <si>
    <t>SUMA INTI</t>
  </si>
  <si>
    <t>LAUTARITO</t>
  </si>
  <si>
    <t>AEIOU</t>
  </si>
  <si>
    <t>GOTITAS</t>
  </si>
  <si>
    <t>POYENTU MAPU</t>
  </si>
  <si>
    <t>GUSTO A LA VIDA</t>
  </si>
  <si>
    <t>JARDIN INFANTIL ANGEL GABRIEL</t>
  </si>
  <si>
    <t>MUNDO ENCANTADO</t>
  </si>
  <si>
    <t>GIRASOLES</t>
  </si>
  <si>
    <t>ANTU</t>
  </si>
  <si>
    <t>MI PEQUENO TESORO</t>
  </si>
  <si>
    <t>VIENDONOS CRECER</t>
  </si>
  <si>
    <t>DULCE ESPERANZA</t>
  </si>
  <si>
    <t>CARICIAS DE PINTUE</t>
  </si>
  <si>
    <t>SAGRADO CORAZON DE HUELQUEN</t>
  </si>
  <si>
    <t>CANTA CUENTOS</t>
  </si>
  <si>
    <t>CANELUZ</t>
  </si>
  <si>
    <t>CASA DE TRAVESURAS</t>
  </si>
  <si>
    <t>ALTO DE CANTILLANA</t>
  </si>
  <si>
    <t>CAPULLITOS DE LOS CARDENALES</t>
  </si>
  <si>
    <t>EL SOLCITO</t>
  </si>
  <si>
    <t>LAS MARAVILLAS DE ULMEN</t>
  </si>
  <si>
    <t>PIECESITOS DE NIÑOS Y NIÑAS</t>
  </si>
  <si>
    <t>GUALMAPU</t>
  </si>
  <si>
    <t>ANGELITOS DE HUECHUN</t>
  </si>
  <si>
    <t>SALA CUNA Y JARDIN  INFANTIL SONRISITAS</t>
  </si>
  <si>
    <t>ANTYLLAL</t>
  </si>
  <si>
    <t>MI MUNDO ESPERANZA</t>
  </si>
  <si>
    <t>LAS BRUJITAS DE PICHI</t>
  </si>
  <si>
    <t>POLILLITAS</t>
  </si>
  <si>
    <t>JOAQUIN BLAYA</t>
  </si>
  <si>
    <t>SANTA RITA DE CASIA</t>
  </si>
  <si>
    <t>LOS RULITOS</t>
  </si>
  <si>
    <t>ESCUELA DE PARVULOS JARDÍN INFANTIL TEHUALDA</t>
  </si>
  <si>
    <t>JARDIN INFANTIL MADRE CAMPESINA</t>
  </si>
  <si>
    <t>EL ROTO CHILENO</t>
  </si>
  <si>
    <t>JARDIN INFANTIL ROLANDO ALARCON</t>
  </si>
  <si>
    <t>MI SEGUNDO HOGAR</t>
  </si>
  <si>
    <t>TESORO DE MAMA</t>
  </si>
  <si>
    <t>LOS PEQUEÑOS TRAVIESOS</t>
  </si>
  <si>
    <t>LOS PEQUEÑOS CONQUISTADORES</t>
  </si>
  <si>
    <t>LOS ANGELITOS DE CHIÑIGUE</t>
  </si>
  <si>
    <t>LOS ISLENITOS</t>
  </si>
  <si>
    <t>REPUBLICA DE ITALIA</t>
  </si>
  <si>
    <t>SAN ANTONIO DE NALTAHUA</t>
  </si>
  <si>
    <t>SALA CUNA Y JARDIN INFANTIL HARAWY</t>
  </si>
  <si>
    <t>RENATO POBLETE</t>
  </si>
  <si>
    <t>CHIQUITINES</t>
  </si>
  <si>
    <t>SALA CUNA Y JARDIN INFANTIL CRISTAL CHILE</t>
  </si>
  <si>
    <t>SALA CUNA Y JARDIN INFANTIL PARQUE EL SOL</t>
  </si>
  <si>
    <t>NIÑO DIOS DE MALLOCO</t>
  </si>
  <si>
    <t>NIÑO DIOS DEL BUEN CONSEJO</t>
  </si>
  <si>
    <t>NIÑO DIOS DE LAS PRADERAS</t>
  </si>
  <si>
    <t>MALLARAUCO (INICIO 20-02-2012)</t>
  </si>
  <si>
    <t>PUERTAS DE PEÑAFLOR</t>
  </si>
  <si>
    <t>J.I Y S.C GOTITAS DE LLUVIA</t>
  </si>
  <si>
    <t>J.I Y S.C FRANCIA</t>
  </si>
  <si>
    <t>J.I Y S.C KATEMU</t>
  </si>
  <si>
    <t>J.I Y S.C PEDACITO DE CIELO</t>
  </si>
  <si>
    <t>J.I Y S.C PESCADORES DE SUENOS</t>
  </si>
  <si>
    <t>J.I Y S.C ALTO GUACAMAYO</t>
  </si>
  <si>
    <t>J.I.Y S.C.FERNANDO SANTIVAN</t>
  </si>
  <si>
    <t>LOURDES</t>
  </si>
  <si>
    <t>J.I PEEWE PEWMA</t>
  </si>
  <si>
    <t>J.I Y S.C ESTRELLITA NUESTRA</t>
  </si>
  <si>
    <t>J.I.Y.S.C.INDEPENDENCIA</t>
  </si>
  <si>
    <t>J.I HOGAR LUTERANO</t>
  </si>
  <si>
    <t>SALA CUNA ALTUE</t>
  </si>
  <si>
    <t>S.C ANTUKAMEL</t>
  </si>
  <si>
    <t>MAGIA DE LOS RÍOS</t>
  </si>
  <si>
    <t>J.I Y S.C LOS AVELLANOS</t>
  </si>
  <si>
    <t>J.I Y S.C LOS ALCALDES</t>
  </si>
  <si>
    <t>J.I Y S.C SEMILLITAS DE AMOR</t>
  </si>
  <si>
    <t>J.I Y S.C CISNECITOS DEL MAR</t>
  </si>
  <si>
    <t>J.I Y S.C SANTA INES</t>
  </si>
  <si>
    <t>J.I Y S.C UNIVERSO INFANTIL</t>
  </si>
  <si>
    <t>J.I RUKA KIMUN</t>
  </si>
  <si>
    <t>J.I WE LIWEN</t>
  </si>
  <si>
    <t>SALA CUNA Y JARDÍN INFANTIL SEMILLITAS DE AMOR</t>
  </si>
  <si>
    <t>J.I Y S.C RAYEN TRAY</t>
  </si>
  <si>
    <t>SALA CUNA Y JARDÍN INFANTIL CASCANUECES</t>
  </si>
  <si>
    <t>J.I EL TRALCANCITO</t>
  </si>
  <si>
    <t>J.I Y S.C AYELEN</t>
  </si>
  <si>
    <t>JARDIN INFANTIL PEQUEÑOS GRANJEROS DE RUNCA</t>
  </si>
  <si>
    <t>J.I Y S.C SUENOS DE NINOS</t>
  </si>
  <si>
    <t>J.I Y S.C NEWEN LAFKEN</t>
  </si>
  <si>
    <t>J.I Y S.C PASO A PASITO</t>
  </si>
  <si>
    <t>J.I Y S.C MANITOS CREADORAS</t>
  </si>
  <si>
    <t>J.I Y S.C SEMILLITAS DE ALEGRI</t>
  </si>
  <si>
    <t>J.I Y S.C ANGELITOS DEL VALLE</t>
  </si>
  <si>
    <t>J.I Y S.C KUPULWE</t>
  </si>
  <si>
    <t>QUECHUMALAL</t>
  </si>
  <si>
    <t>J.I Y S.C KIMEN</t>
  </si>
  <si>
    <t>J.I METATUWE LLONGAHUE</t>
  </si>
  <si>
    <t>J.I Y S.C RUCAMILLA</t>
  </si>
  <si>
    <t>J.I LOS QUERUBINES</t>
  </si>
  <si>
    <t>J.I Y S.C PEUMAYEN</t>
  </si>
  <si>
    <t>ESTRELLITAS FELICES</t>
  </si>
  <si>
    <t>J.I Y S.C PUDU</t>
  </si>
  <si>
    <t>J.I Y S.C SEMILLITAS</t>
  </si>
  <si>
    <t>J.I Y S.C VISTA HERMOSA</t>
  </si>
  <si>
    <t>J.I Y S.C CREANDO SUENOS</t>
  </si>
  <si>
    <t>J.I Y S.C VILLA CAUPOLICAN</t>
  </si>
  <si>
    <t>J.I Y S.C RETONOS DE LOS RIOS</t>
  </si>
  <si>
    <t>J.I Y S.C LOS CARINOSITOS</t>
  </si>
  <si>
    <t>J.I Y S.C ERIKIN</t>
  </si>
  <si>
    <t>J.I Y S.C PARQUECITOS DE AMIGO</t>
  </si>
  <si>
    <t>J.I Y S.C RAYEN UNELFE</t>
  </si>
  <si>
    <t>J.I Y S.C LOS BROTECITOS</t>
  </si>
  <si>
    <t>SALA CUNA Y JARDÍN INFANTIL RAYITO DE SOL</t>
  </si>
  <si>
    <t>J.I Y S.C CARRUSEL</t>
  </si>
  <si>
    <t>J.I Y S.C LAS AZUCENAS</t>
  </si>
  <si>
    <t>J.I Y S.C PADRE HURTADO</t>
  </si>
  <si>
    <t>J.I Y S.C CAYURRUCA</t>
  </si>
  <si>
    <t>J.I RAYITO DE SOL</t>
  </si>
  <si>
    <t>URUCHI AMAYA</t>
  </si>
  <si>
    <t>SUENO DE ANGELITO</t>
  </si>
  <si>
    <t>MI RINCONCITO FELIZ</t>
  </si>
  <si>
    <t>ESTRELLITAS DEL SABER</t>
  </si>
  <si>
    <t>SUMA PANQARITAS</t>
  </si>
  <si>
    <t>PAYACHATAS</t>
  </si>
  <si>
    <t>SALA CUNA Y JARDIN INFANTIL DULCES SONRISAS</t>
  </si>
  <si>
    <t>S.C. ESTRELLITAS</t>
  </si>
  <si>
    <t>CAD</t>
  </si>
  <si>
    <t>LA SEMILLITA</t>
  </si>
  <si>
    <t>FARO DE ÁNGELES</t>
  </si>
  <si>
    <t>S.C. HIJITOS DE DIOS</t>
  </si>
  <si>
    <t>DULCES SONRISAS</t>
  </si>
  <si>
    <t>S.C. PADRE HURTADO</t>
  </si>
  <si>
    <t>S.C. SEMILLAS DEL ITATA</t>
  </si>
  <si>
    <t>S.C. RAYITO DE LUNA</t>
  </si>
  <si>
    <t>NUESTRA SEÑORA DEL PILAR</t>
  </si>
  <si>
    <t>S.C. HOGAR SANTA BERNARDITA</t>
  </si>
  <si>
    <t>S.C. SAN JOSÉ</t>
  </si>
  <si>
    <t>S.C. CORPORACIÓN GRADA</t>
  </si>
  <si>
    <t>EL SEMBRADOR</t>
  </si>
  <si>
    <t>BUEN SAMARITANO</t>
  </si>
  <si>
    <t>ESTRELLITA DE PEÑALOLÉN</t>
  </si>
  <si>
    <t>EL CALVARITO</t>
  </si>
  <si>
    <t>VIRGEN DEL ROSARIO</t>
  </si>
  <si>
    <t>PARROQUIA SAN GREGORIO</t>
  </si>
  <si>
    <t>JESÚS DE NAZARET</t>
  </si>
  <si>
    <t>VILLA LAS AMÉRICAS</t>
  </si>
  <si>
    <t>IDEQUITOS</t>
  </si>
  <si>
    <t>ARCA DE NOÉ</t>
  </si>
  <si>
    <t>NUESTRA SEÑORA DE LOS PARRALES</t>
  </si>
  <si>
    <t>NUESTRA SEÑORA DE LA VICTORIA</t>
  </si>
  <si>
    <t>JESÚS PESCADOR</t>
  </si>
  <si>
    <t>SOLDADITOS DE JESÚS</t>
  </si>
  <si>
    <t>CASA BELÉN</t>
  </si>
  <si>
    <t>CRISTO RESUCITADO</t>
  </si>
  <si>
    <t>NUESTRA SEÑORA DE LA ESPERANZA</t>
  </si>
  <si>
    <t>SAN ALBERTO</t>
  </si>
  <si>
    <t>JESÚS JOSÉ Y MARÍA</t>
  </si>
  <si>
    <t>SANTA RAFAELA MARÍA</t>
  </si>
  <si>
    <t>NUESTRA SEÑORA DE MIRAFLORES</t>
  </si>
  <si>
    <t>VIRGEN DE LAS MARAVILLAS</t>
  </si>
  <si>
    <t>VIRGEN DEL PILAR</t>
  </si>
  <si>
    <t>S.C. BAMBI</t>
  </si>
  <si>
    <t>SAN VICENTE DE PAUL</t>
  </si>
  <si>
    <t>S.C. CANDES</t>
  </si>
  <si>
    <t>PEQUEÑOS POETAS</t>
  </si>
  <si>
    <t>SANTA CLARA DE ASÍS</t>
  </si>
  <si>
    <t>S.C. CAPULLITOS DE TERNURA</t>
  </si>
  <si>
    <t>JARDÍN INFANTIL Y SALA CUNA AGUAS BLANCAS</t>
  </si>
  <si>
    <t>ESCUELA DE PARVULOS JARDÍN INFANTIL Y SALA CUNA REINA DE LA PAZ</t>
  </si>
  <si>
    <t>SALA CUNA Y JARDIN INFANTIL KUMELEN</t>
  </si>
  <si>
    <t>SALA CUNA Y JARDIN INFANTIL ESTRELLITA DE MAR</t>
  </si>
  <si>
    <t>SALA CUNA Y JARDÍN INFANTIL PASITOS Y RAYAS</t>
  </si>
  <si>
    <t>SALA CUNA Y JARDIN INFANTIL TRES PASITOS</t>
  </si>
  <si>
    <t>SALA CUNA Y JARDIN INFANTIL PETALOS DE NIÑO</t>
  </si>
  <si>
    <t>SALA CUNA PEQUENCITOS</t>
  </si>
  <si>
    <t>SALA CUNA Y JARDIN INFANTIL LOS CEREZOS</t>
  </si>
  <si>
    <t>SALA CUNA Y JARDÍN INFANTIL ANTU LIWEN</t>
  </si>
  <si>
    <t>SALA CUNA Y JARDÍN INFANTIL ANDRES AYLWIN</t>
  </si>
  <si>
    <t>JARDÍN INFANTIL LA ARAUCANA</t>
  </si>
  <si>
    <t>JARDÍN INFANTIL Y SALA CUNA BAMBIN GESÚ</t>
  </si>
  <si>
    <t>JARDÍN INFANTIL Y SALA CUNA PEQUEÑOS DEL MOLINO</t>
  </si>
  <si>
    <t>JARDIN INFANTIL Y SALA CUNA SUMA PANQARITA</t>
  </si>
  <si>
    <t>JARDIN INFANTIL Y SALA CUNA ARCOIRIS</t>
  </si>
  <si>
    <t>SALA CUNA Y JARDIN INFANTIL CARITAS DEANGEL</t>
  </si>
  <si>
    <t>SALA CUNA Y JARDÍN INFANTIL PARQUE EL SOL</t>
  </si>
  <si>
    <t>ESCUELA DE PARVULOS JARDIN INFANTIL REGACITO</t>
  </si>
  <si>
    <t>SALA CUNA Y JARDÍN INFANTIL ANGEL DE LA GUARDA SAN RAMON</t>
  </si>
  <si>
    <t>JARDIN INFANTIL SANTA RITA</t>
  </si>
  <si>
    <t>JARDIN INFANTIL ELENA CAFFARENA</t>
  </si>
  <si>
    <t>JARDIN INFANTIL Y SALA CUNA ANGEL DE MI GUARDA</t>
  </si>
  <si>
    <t>SALA CUNA Y JARDIN INFANTIL BRISA DEL SOL</t>
  </si>
  <si>
    <t>JARDIN INFANTIL EL AGUILUCHO</t>
  </si>
  <si>
    <t>SALA CUNA Y JARDIN INFANTIL SANTA ROSA DE PELEQUEN</t>
  </si>
  <si>
    <t>ESCUELA DE PARVULOS SALA CUNA Y JARDIN INFANTIL PALESTINO</t>
  </si>
  <si>
    <t>JARDÍN INFANTIL Y SALA CUNA FARALEUFÚ</t>
  </si>
  <si>
    <t>SALA CUNA Y JARDÍN INFANTIL MANITOS PINTADAS</t>
  </si>
  <si>
    <t xml:space="preserve">DEL MAULE                                         </t>
  </si>
  <si>
    <t xml:space="preserve">SAGRADA FAMILIA                                   </t>
  </si>
  <si>
    <t>EN PROCESO REC.OFICIAL</t>
  </si>
  <si>
    <t xml:space="preserve">ROMERAL                                           </t>
  </si>
  <si>
    <t>FUNCIONANDO</t>
  </si>
  <si>
    <t xml:space="preserve">DE LOS RÍOS                                       </t>
  </si>
  <si>
    <t xml:space="preserve">MARIQUINA                                         </t>
  </si>
  <si>
    <t>Integra</t>
  </si>
  <si>
    <t xml:space="preserve">SALA CUNA Y JARDÍN INFANTIL MIMO´S </t>
  </si>
  <si>
    <t xml:space="preserve">DE AYSÉN DEL GENERAL CARLOS IBAÑEZ DEL CAMPO      </t>
  </si>
  <si>
    <t xml:space="preserve">COYHAIQUE                                         </t>
  </si>
  <si>
    <t>Particular no Subvencionado</t>
  </si>
  <si>
    <t xml:space="preserve">DE VALPARAÍSO                                     </t>
  </si>
  <si>
    <t xml:space="preserve">VIÑA DEL MAR                                      </t>
  </si>
  <si>
    <t xml:space="preserve">DE COQUIMBO                                       </t>
  </si>
  <si>
    <t xml:space="preserve">OVALLE                                            </t>
  </si>
  <si>
    <t xml:space="preserve">PAILLACO                                          </t>
  </si>
  <si>
    <t>Junji</t>
  </si>
  <si>
    <t xml:space="preserve">LA SERENA                                         </t>
  </si>
  <si>
    <t xml:space="preserve">SALA CUNA Y JARDIN INFANTIL SOL Y LUNA </t>
  </si>
  <si>
    <t xml:space="preserve">CONSTITUCIÓN                                      </t>
  </si>
  <si>
    <t xml:space="preserve">SALA CUNA Y JARDIN INFANTIL LOS ALMENDROS </t>
  </si>
  <si>
    <t xml:space="preserve">CURICÓ                                            </t>
  </si>
  <si>
    <t>JARDÍN ALTO ORIENTE</t>
  </si>
  <si>
    <t xml:space="preserve">DE ANTOFAGASTA                                    </t>
  </si>
  <si>
    <t xml:space="preserve">CALAMA                                            </t>
  </si>
  <si>
    <t xml:space="preserve">TALCA                                             </t>
  </si>
  <si>
    <t>Particular Subvencionado</t>
  </si>
  <si>
    <t xml:space="preserve">COQUIMBO                                          </t>
  </si>
  <si>
    <t xml:space="preserve">METROPOLITANA DE SANTIAGO                         </t>
  </si>
  <si>
    <t xml:space="preserve">SANTIAGO                                          </t>
  </si>
  <si>
    <t xml:space="preserve">MAULE                                             </t>
  </si>
  <si>
    <t xml:space="preserve">LA CISTERNA                                       </t>
  </si>
  <si>
    <t xml:space="preserve">TALAGANTE                                         </t>
  </si>
  <si>
    <t xml:space="preserve">DE LA ARAUCANÍA                                   </t>
  </si>
  <si>
    <t xml:space="preserve">RENAICO                                           </t>
  </si>
  <si>
    <t xml:space="preserve">VICTORIA                                          </t>
  </si>
  <si>
    <t xml:space="preserve">NUEVA IMPERIAL                                    </t>
  </si>
  <si>
    <t xml:space="preserve">LAUTARO                                           </t>
  </si>
  <si>
    <t xml:space="preserve">RECOLETA                                          </t>
  </si>
  <si>
    <t xml:space="preserve">QUILICURA                                         </t>
  </si>
  <si>
    <t xml:space="preserve">DE LOS LAGOS                                      </t>
  </si>
  <si>
    <t xml:space="preserve">CALBUCO                                           </t>
  </si>
  <si>
    <t xml:space="preserve">OSORNO                                            </t>
  </si>
  <si>
    <t xml:space="preserve">FUTALEUFÚ                                         </t>
  </si>
  <si>
    <t xml:space="preserve">VICUÑA                                            </t>
  </si>
  <si>
    <t xml:space="preserve">PUERTO MONTT                                      </t>
  </si>
  <si>
    <t xml:space="preserve">PURÉN                                             </t>
  </si>
  <si>
    <t xml:space="preserve">PUENTE ALTO                                       </t>
  </si>
  <si>
    <t xml:space="preserve">PROVIDENCIA                                       </t>
  </si>
  <si>
    <t xml:space="preserve">MAIPÚ                                             </t>
  </si>
  <si>
    <t xml:space="preserve">LA FLORIDA                                        </t>
  </si>
  <si>
    <t xml:space="preserve">SAN MIGUEL                                        </t>
  </si>
  <si>
    <t xml:space="preserve">CARAHUE                                           </t>
  </si>
  <si>
    <t xml:space="preserve">JARDIN INFANTIL Y SALA CUNA MANZANA VERDE </t>
  </si>
  <si>
    <t>JARDÍN INFANTIL OLITAS DE MAR</t>
  </si>
  <si>
    <t xml:space="preserve">QUINTA NORMAL                                     </t>
  </si>
  <si>
    <t xml:space="preserve">VITACURA                                          </t>
  </si>
  <si>
    <t xml:space="preserve">LA REINA                                          </t>
  </si>
  <si>
    <t xml:space="preserve">ÑUÑOA                                             </t>
  </si>
  <si>
    <t xml:space="preserve">LAS CONDES                                        </t>
  </si>
  <si>
    <t xml:space="preserve">PAIHUANO                                          </t>
  </si>
  <si>
    <t xml:space="preserve">CONCÓN                                            </t>
  </si>
  <si>
    <t xml:space="preserve">DEL BIOBÍO                                        </t>
  </si>
  <si>
    <t xml:space="preserve">CONCEPCIÓN                                        </t>
  </si>
  <si>
    <t xml:space="preserve">TALCAHUANO                                        </t>
  </si>
  <si>
    <t xml:space="preserve">CORONEL                                           </t>
  </si>
  <si>
    <t xml:space="preserve">PEÑALOLÉN                                         </t>
  </si>
  <si>
    <t xml:space="preserve">ARAUCO                                            </t>
  </si>
  <si>
    <t xml:space="preserve">COLINA                                            </t>
  </si>
  <si>
    <t xml:space="preserve">CAÑETE                                            </t>
  </si>
  <si>
    <t xml:space="preserve">VALDIVIA                                          </t>
  </si>
  <si>
    <t xml:space="preserve">JARDIN INFANTIL PALOMITAS </t>
  </si>
  <si>
    <t xml:space="preserve">MÁFIL                                             </t>
  </si>
  <si>
    <t xml:space="preserve">FREIRE                                            </t>
  </si>
  <si>
    <t xml:space="preserve">ANTOFAGASTA                                       </t>
  </si>
  <si>
    <t xml:space="preserve">ESTACIÓN DE LUZ </t>
  </si>
  <si>
    <t xml:space="preserve">VILLARRICA                                        </t>
  </si>
  <si>
    <t xml:space="preserve">DE TARAPACÁ                                       </t>
  </si>
  <si>
    <t xml:space="preserve">IQUIQUE                                           </t>
  </si>
  <si>
    <t xml:space="preserve">TEMUCO                                            </t>
  </si>
  <si>
    <t xml:space="preserve">DEL LIBERTADOR BERNARDO OHIGGINS                  </t>
  </si>
  <si>
    <t xml:space="preserve">RANCAGUA                                          </t>
  </si>
  <si>
    <t xml:space="preserve">PUDAHUEL                                          </t>
  </si>
  <si>
    <t xml:space="preserve">EL MONTE                                          </t>
  </si>
  <si>
    <t xml:space="preserve">LAMPA                                             </t>
  </si>
  <si>
    <t xml:space="preserve">DE ATACAMA                                        </t>
  </si>
  <si>
    <t xml:space="preserve">CALDERA                                           </t>
  </si>
  <si>
    <t xml:space="preserve">LOS ÁNGELES                                       </t>
  </si>
  <si>
    <t xml:space="preserve">DE MAGALLANES Y DE LA ANTÁRTICA CHILENA           </t>
  </si>
  <si>
    <t xml:space="preserve">PUNTA ARENAS                                      </t>
  </si>
  <si>
    <t xml:space="preserve">QUINTA DE TILCOCO                                 </t>
  </si>
  <si>
    <t xml:space="preserve">AYSÉN                                             </t>
  </si>
  <si>
    <t xml:space="preserve">LO BARNECHEA                                      </t>
  </si>
  <si>
    <t xml:space="preserve">ANGOL                                             </t>
  </si>
  <si>
    <t xml:space="preserve">PAINE                                             </t>
  </si>
  <si>
    <t xml:space="preserve">COLLIPULLI                                        </t>
  </si>
  <si>
    <t>Municipal - DAEM</t>
  </si>
  <si>
    <t xml:space="preserve">CASABLANCA                                        </t>
  </si>
  <si>
    <t xml:space="preserve">PUERTO VARAS                                      </t>
  </si>
  <si>
    <t xml:space="preserve">TOCOPILLA                                         </t>
  </si>
  <si>
    <t xml:space="preserve">CERRILLOS                                         </t>
  </si>
  <si>
    <t xml:space="preserve">LA GRANJA                                         </t>
  </si>
  <si>
    <t>ESCUELA DE PARVULOS CALANDA</t>
  </si>
  <si>
    <t>JARDIN INFANTIL CORDILLERA</t>
  </si>
  <si>
    <t xml:space="preserve">LO PRADO                                          </t>
  </si>
  <si>
    <t xml:space="preserve">SAN PEDRO DE LA PAZ                               </t>
  </si>
  <si>
    <t xml:space="preserve">MELIPILLA                                         </t>
  </si>
  <si>
    <t xml:space="preserve">PADRE HURTADO                                     </t>
  </si>
  <si>
    <t xml:space="preserve">DE ARICA Y PARINACOTA                             </t>
  </si>
  <si>
    <t xml:space="preserve">ARICA                                             </t>
  </si>
  <si>
    <t xml:space="preserve">SALA CUNA Y JARDIN INFANTIL TRICAHUE </t>
  </si>
  <si>
    <t xml:space="preserve">PARRAL                                            </t>
  </si>
  <si>
    <t xml:space="preserve">SAN JAVIER                                        </t>
  </si>
  <si>
    <t xml:space="preserve">JARDIN INFANTIL Y SALA CUNA RAYITO DE LUZ </t>
  </si>
  <si>
    <t xml:space="preserve">RENGO                                             </t>
  </si>
  <si>
    <t xml:space="preserve">LA UNIÓN                                          </t>
  </si>
  <si>
    <t xml:space="preserve">MACUL                                             </t>
  </si>
  <si>
    <t xml:space="preserve">LAS CABRAS                                        </t>
  </si>
  <si>
    <t xml:space="preserve">ZAPALLAR                                          </t>
  </si>
  <si>
    <t xml:space="preserve">PICHIDEGUA                                        </t>
  </si>
  <si>
    <t xml:space="preserve">CABO DE HORNOS                                    </t>
  </si>
  <si>
    <t xml:space="preserve">VALPARAÍSO                                        </t>
  </si>
  <si>
    <t xml:space="preserve">DE ÑUBLE                                          </t>
  </si>
  <si>
    <t xml:space="preserve">CHILLÁN                                           </t>
  </si>
  <si>
    <t xml:space="preserve">LONCOCHE                                          </t>
  </si>
  <si>
    <t xml:space="preserve">GRANEROS                                          </t>
  </si>
  <si>
    <t xml:space="preserve">COPIAPÓ                                           </t>
  </si>
  <si>
    <t xml:space="preserve">MOLINA                                            </t>
  </si>
  <si>
    <t xml:space="preserve">RÍO CLARO                                         </t>
  </si>
  <si>
    <t>JARDIN INFANTIL Y SALA CUNA CLUB DE LEONES</t>
  </si>
  <si>
    <t xml:space="preserve">LA LIGUA                                          </t>
  </si>
  <si>
    <t xml:space="preserve">VILLA ALEMANA                                     </t>
  </si>
  <si>
    <t xml:space="preserve">CARTAGENA                                         </t>
  </si>
  <si>
    <t xml:space="preserve">SAN CLEMENTE                                      </t>
  </si>
  <si>
    <t xml:space="preserve">JARDÍN INFANTIL TROPERITO DEL VALLE </t>
  </si>
  <si>
    <t xml:space="preserve">RINCONADA                                         </t>
  </si>
  <si>
    <t xml:space="preserve">ALGARROBO                                         </t>
  </si>
  <si>
    <t xml:space="preserve">ESTACIÓN CENTRAL                                  </t>
  </si>
  <si>
    <t>JARDIN INFANTIL Y SALA CUNA TORNASOL</t>
  </si>
  <si>
    <t xml:space="preserve">QUILPUÉ                                           </t>
  </si>
  <si>
    <t>JARDIN INFANTIL Y SALA CUNA EL PINO</t>
  </si>
  <si>
    <t xml:space="preserve">SANTA MARÍA                                       </t>
  </si>
  <si>
    <t xml:space="preserve">NANCAGUA                                          </t>
  </si>
  <si>
    <t>SALA CUNA Y JARDÍN INFANTIL  EXEQUIEL FERNANDEZ</t>
  </si>
  <si>
    <t xml:space="preserve">NATALES                                           </t>
  </si>
  <si>
    <t xml:space="preserve">PEDRO AGUIRRE CERDA                               </t>
  </si>
  <si>
    <t>JARDIN INFANTIL EL ALBA</t>
  </si>
  <si>
    <t xml:space="preserve">LOS ANDES                                         </t>
  </si>
  <si>
    <t xml:space="preserve">LEBU                                              </t>
  </si>
  <si>
    <t xml:space="preserve">LONGAVÍ                                           </t>
  </si>
  <si>
    <t xml:space="preserve">LUMACO                                            </t>
  </si>
  <si>
    <t xml:space="preserve">SAN PABLO                                         </t>
  </si>
  <si>
    <t>JARDIN INFANTIL Y SALA CUNA ANDRÉS BELLO</t>
  </si>
  <si>
    <t xml:space="preserve">LIMACHE                                           </t>
  </si>
  <si>
    <t>JARDIN INFANTIL Y SALA CUNA VILLA QUERONQUE</t>
  </si>
  <si>
    <t xml:space="preserve">SALA CUNA Y JARDÍN INFANTIL GUANTES DE SEDA </t>
  </si>
  <si>
    <t xml:space="preserve">VALLENAR                                          </t>
  </si>
  <si>
    <t xml:space="preserve">SAN FELIPE                                        </t>
  </si>
  <si>
    <t xml:space="preserve">SALA CUNA Y JARDÍN INFANTIL SANTA FE </t>
  </si>
  <si>
    <t xml:space="preserve">EL QUISCO                                         </t>
  </si>
  <si>
    <t xml:space="preserve">HUECHURABA                                        </t>
  </si>
  <si>
    <t xml:space="preserve">SAN IGNACIO                                       </t>
  </si>
  <si>
    <t>JARDIN INFANTIL Y SALA CUNA ALYWEN</t>
  </si>
  <si>
    <t xml:space="preserve">INDEPENDENCIA                                     </t>
  </si>
  <si>
    <t>JARDIN INFANTIL PARTICULAR PEQUEÑO PRINCIPE</t>
  </si>
  <si>
    <t xml:space="preserve">CURANILAHUE                                       </t>
  </si>
  <si>
    <t xml:space="preserve">JARDÍN INFANTIL Y SALA CUNA SEMILLITAS DE  LA PAZ </t>
  </si>
  <si>
    <t xml:space="preserve">SALA CUNA MY LITTLE GARDEN </t>
  </si>
  <si>
    <t xml:space="preserve">LINARES                                           </t>
  </si>
  <si>
    <t xml:space="preserve">CHILLÁN VIEJO                                     </t>
  </si>
  <si>
    <t xml:space="preserve">QUEILÉN                                           </t>
  </si>
  <si>
    <t xml:space="preserve">JARDÍN INFANTIL SAN LUIS DE MACUL </t>
  </si>
  <si>
    <t xml:space="preserve">LAGO RANCO                                        </t>
  </si>
  <si>
    <t xml:space="preserve">CONCHALÍ                                          </t>
  </si>
  <si>
    <t xml:space="preserve">JARDIN INFANTIL ARCOIRIS </t>
  </si>
  <si>
    <t xml:space="preserve">RÍO BUENO                                         </t>
  </si>
  <si>
    <t xml:space="preserve">SAN RAMÓN                                         </t>
  </si>
  <si>
    <t xml:space="preserve">TIRÚA                                             </t>
  </si>
  <si>
    <t xml:space="preserve">CHONCHI                                           </t>
  </si>
  <si>
    <t>SALA CUNA Y JARDIN INFANTIL ALTO CARACOLES</t>
  </si>
  <si>
    <t xml:space="preserve">ANCUD                                             </t>
  </si>
  <si>
    <t xml:space="preserve">PUCÓN                                             </t>
  </si>
  <si>
    <t xml:space="preserve">TOMÉ                                              </t>
  </si>
  <si>
    <t xml:space="preserve">HUALAIHUÉ                                         </t>
  </si>
  <si>
    <t>MY LITTLE SCHOOL</t>
  </si>
  <si>
    <t xml:space="preserve">PORVENIR                                          </t>
  </si>
  <si>
    <t xml:space="preserve">SAN ANTONIO                                       </t>
  </si>
  <si>
    <t>Municipal- Corporación</t>
  </si>
  <si>
    <t xml:space="preserve">RETIRO                                            </t>
  </si>
  <si>
    <t xml:space="preserve">SANTA CRUZ                                        </t>
  </si>
  <si>
    <t xml:space="preserve">QUINCHAO                                          </t>
  </si>
  <si>
    <t xml:space="preserve">ANDACOLLO                                         </t>
  </si>
  <si>
    <t xml:space="preserve">BULNES                                            </t>
  </si>
  <si>
    <t xml:space="preserve">SAN FERNANDO                                      </t>
  </si>
  <si>
    <t xml:space="preserve">QUILLOTA                                          </t>
  </si>
  <si>
    <t xml:space="preserve">GALVARINO                                         </t>
  </si>
  <si>
    <t xml:space="preserve">CHAITÉN                                           </t>
  </si>
  <si>
    <t xml:space="preserve">MONTE PATRIA                                      </t>
  </si>
  <si>
    <t xml:space="preserve">LA CALERA                                         </t>
  </si>
  <si>
    <t>SALA CUNA Y JARDIN INFANTIL SANTIAGO CENTRO</t>
  </si>
  <si>
    <t xml:space="preserve">SALAMANCA                                         </t>
  </si>
  <si>
    <t xml:space="preserve">COLTAUCO                                          </t>
  </si>
  <si>
    <t>ALCÁZAR</t>
  </si>
  <si>
    <t>SALA CUNA Y JARDIN GUALDA PALMA</t>
  </si>
  <si>
    <t xml:space="preserve">BUIN                                              </t>
  </si>
  <si>
    <t>SALA CUNA Y JARDIN INFANTIL LA OBRA</t>
  </si>
  <si>
    <t>JARDIN INFANTIL Y SALA CUNA LAS VEGAS</t>
  </si>
  <si>
    <t xml:space="preserve">LLAILLAY                                          </t>
  </si>
  <si>
    <t xml:space="preserve">COLEGIO PATAGONIA </t>
  </si>
  <si>
    <t xml:space="preserve">HUALPÉN                                           </t>
  </si>
  <si>
    <t xml:space="preserve">PIRQUE                                            </t>
  </si>
  <si>
    <t xml:space="preserve">MULCHÉN                                           </t>
  </si>
  <si>
    <t xml:space="preserve">LOS SAUCES                                        </t>
  </si>
  <si>
    <t xml:space="preserve">CHIMBARONGO                                       </t>
  </si>
  <si>
    <t xml:space="preserve">MOSTAZAL                                          </t>
  </si>
  <si>
    <t xml:space="preserve">TUCAPEL                                           </t>
  </si>
  <si>
    <t xml:space="preserve">VILLA ALEGRE                                      </t>
  </si>
  <si>
    <t xml:space="preserve">MEJILLONES                                        </t>
  </si>
  <si>
    <t>SALA CUNA Y JARDIN INFANTIL MAIPO</t>
  </si>
  <si>
    <t>SALA CUNA Y JARDIN INFANTIL COSTANERA SUR</t>
  </si>
  <si>
    <t xml:space="preserve">LA CRUZ                                           </t>
  </si>
  <si>
    <t>SALA CUNA Y JARDIN INFANTIL MY LEARNING</t>
  </si>
  <si>
    <t>ESCUELA BASICA COLEGIO PARTICULAR CONDORES DE LINDEROS</t>
  </si>
  <si>
    <t>JARDIN INFANTIL SANTIAGO NATINO</t>
  </si>
  <si>
    <t xml:space="preserve">COMBARBALÁ                                        </t>
  </si>
  <si>
    <t>SALA CUNA Y JARDIN INFANTIL ALBERTO MERMOD</t>
  </si>
  <si>
    <t xml:space="preserve">LOS ÁLAMOS                                        </t>
  </si>
  <si>
    <t xml:space="preserve">PADRE LAS CASAS                                   </t>
  </si>
  <si>
    <t xml:space="preserve">JARDÍN INFANTIL MANDARINA </t>
  </si>
  <si>
    <t>ESCUELA ESPECIAL DE LENGUAJE SEMILLAS DE PALABRAS</t>
  </si>
  <si>
    <t xml:space="preserve">CHILE CHICO                                       </t>
  </si>
  <si>
    <t xml:space="preserve">JARDÍN INFANTIL INTERCULTURAL </t>
  </si>
  <si>
    <t>Servicio Local de Educación (SLE)</t>
  </si>
  <si>
    <t xml:space="preserve">PARQUE PULMAHUE </t>
  </si>
  <si>
    <t>ESCUELA DE PARVULOS COLEGIO SAN PEDRO</t>
  </si>
  <si>
    <t xml:space="preserve">CERRO NAVIA                                       </t>
  </si>
  <si>
    <t xml:space="preserve">SALA CUNA Y JARDIN INFANTIL MAGIA DEL SABER </t>
  </si>
  <si>
    <t>MY LEARNING</t>
  </si>
  <si>
    <t xml:space="preserve">JARDIN INFANTIL  TIA MARCELA </t>
  </si>
  <si>
    <t>CORP</t>
  </si>
  <si>
    <t>CORPORACIÓN MUNICIPAL</t>
  </si>
  <si>
    <t>SERVICIO LOCAL DE EDUCACIÓN PÚBLICA</t>
  </si>
  <si>
    <t>DEM</t>
  </si>
  <si>
    <t>TipoBeneficiario</t>
  </si>
  <si>
    <t>DV</t>
  </si>
  <si>
    <t>ApellidoPaterno</t>
  </si>
  <si>
    <t>ApellidoMaterno</t>
  </si>
  <si>
    <t>Genero</t>
  </si>
  <si>
    <t>FechaNac</t>
  </si>
  <si>
    <t>ProcesoPostulacion</t>
  </si>
  <si>
    <t>ProcesoBeneficio</t>
  </si>
  <si>
    <t>HorasContrato</t>
  </si>
  <si>
    <t>FechaRenuncia</t>
  </si>
  <si>
    <t>Remuneracion</t>
  </si>
  <si>
    <t>AñosAntiguedad</t>
  </si>
  <si>
    <t>BonifCargoSostenedor</t>
  </si>
  <si>
    <t>AnticipoSubv</t>
  </si>
  <si>
    <t>AportePropio</t>
  </si>
  <si>
    <t>AñosBonoAntiguedad</t>
  </si>
  <si>
    <t>BonoAntigüedad</t>
  </si>
  <si>
    <t>MontoTotalBonif</t>
  </si>
  <si>
    <t>AAEE</t>
  </si>
  <si>
    <t>TABLA BONIFICACION ADICIONAL POR ANTIGÜEDAD EN $</t>
  </si>
  <si>
    <t>Valor UF al</t>
  </si>
  <si>
    <t>LEY 20.964</t>
  </si>
  <si>
    <t>Horas de</t>
  </si>
  <si>
    <t>Entre 10 y 14</t>
  </si>
  <si>
    <t>Entre 15 y 19</t>
  </si>
  <si>
    <t>Años</t>
  </si>
  <si>
    <t>de</t>
  </si>
  <si>
    <t>Servicio</t>
  </si>
  <si>
    <t>Contrato</t>
  </si>
  <si>
    <t>o más</t>
  </si>
  <si>
    <t>TABLA BONIFICACION ADICIONAL POR ANTIGÜEDAD EN 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</si>
</sst>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00"/>
    <numFmt numFmtId="165" formatCode="dd/mm/yyyy;@"/>
    <numFmt numFmtId="166" formatCode="#,##0.0000"/>
    <numFmt numFmtId="167" formatCode="dd/mm/yy"/>
    <numFmt numFmtId="168" formatCode="dd\ mmm\ yyyy"/>
    <numFmt numFmtId="169" formatCode="dd/mm/yy;@"/>
    <numFmt numFmtId="170" formatCode="0.0%"/>
  </numFmts>
  <fonts count="79">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8"/>
      <name val="Arial"/>
      <family val="2"/>
    </font>
    <font>
      <sz val="9"/>
      <color rgb="FF333333"/>
      <name val="Arial"/>
      <family val="2"/>
    </font>
    <font>
      <sz val="11"/>
      <name val="Calibri"/>
      <family val="2"/>
      <scheme val="minor"/>
    </font>
    <font>
      <sz val="11"/>
      <color rgb="FF202124"/>
      <name val="Arial"/>
      <family val="2"/>
    </font>
    <font>
      <sz val="11"/>
      <color theme="1"/>
      <name val="Arial"/>
      <family val="2"/>
    </font>
    <font>
      <sz val="10"/>
      <color theme="1"/>
      <name val="Arial"/>
      <family val="2"/>
    </font>
    <font>
      <b/>
      <sz val="10"/>
      <color theme="1"/>
      <name val="Arial"/>
      <family val="2"/>
    </font>
    <font>
      <sz val="8"/>
      <name val="Calibri"/>
      <family val="2"/>
      <scheme val="minor"/>
    </font>
    <font>
      <b/>
      <sz val="9"/>
      <color indexed="81"/>
      <name val="Tahoma"/>
      <family val="2"/>
    </font>
    <font>
      <sz val="11"/>
      <color theme="1"/>
      <name val="Century Gothic"/>
      <family val="2"/>
    </font>
    <font>
      <sz val="13"/>
      <color theme="1"/>
      <name val="Century Gothic"/>
      <family val="2"/>
    </font>
    <font>
      <b/>
      <sz val="13"/>
      <color theme="1"/>
      <name val="Century Gothic"/>
      <family val="2"/>
    </font>
    <font>
      <b/>
      <sz val="16"/>
      <color theme="1"/>
      <name val="Century Gothic"/>
      <family val="2"/>
    </font>
    <font>
      <b/>
      <sz val="11"/>
      <color rgb="FFC00000"/>
      <name val="Century Gothic"/>
      <family val="2"/>
    </font>
    <font>
      <sz val="13"/>
      <name val="Century Gothic"/>
      <family val="2"/>
    </font>
    <font>
      <sz val="14"/>
      <color theme="1"/>
      <name val="Century Gothic"/>
      <family val="2"/>
    </font>
    <font>
      <b/>
      <u/>
      <sz val="14"/>
      <color theme="1"/>
      <name val="Century Gothic"/>
      <family val="2"/>
    </font>
    <font>
      <b/>
      <u/>
      <sz val="14"/>
      <color rgb="FF990000"/>
      <name val="Century Gothic"/>
      <family val="2"/>
    </font>
    <font>
      <b/>
      <sz val="14"/>
      <color theme="1"/>
      <name val="Century Gothic"/>
      <family val="2"/>
    </font>
    <font>
      <sz val="12"/>
      <color theme="1"/>
      <name val="Century Gothic"/>
      <family val="2"/>
    </font>
    <font>
      <b/>
      <sz val="12"/>
      <color rgb="FF990000"/>
      <name val="Century Gothic"/>
      <family val="2"/>
    </font>
    <font>
      <b/>
      <u/>
      <sz val="12"/>
      <color rgb="FF990000"/>
      <name val="Century Gothic"/>
      <family val="2"/>
    </font>
    <font>
      <b/>
      <sz val="12"/>
      <color theme="1"/>
      <name val="Century Gothic"/>
      <family val="2"/>
    </font>
    <font>
      <u/>
      <sz val="12"/>
      <color theme="1"/>
      <name val="Century Gothic"/>
      <family val="2"/>
    </font>
    <font>
      <sz val="10"/>
      <color theme="1"/>
      <name val="Century Gothic"/>
      <family val="2"/>
    </font>
    <font>
      <b/>
      <sz val="10"/>
      <color theme="1"/>
      <name val="Century Gothic"/>
      <family val="2"/>
    </font>
    <font>
      <sz val="10"/>
      <color rgb="FF000000"/>
      <name val="Century Gothic"/>
      <family val="2"/>
    </font>
    <font>
      <sz val="10"/>
      <name val="Century Gothic"/>
      <family val="2"/>
    </font>
    <font>
      <b/>
      <sz val="11"/>
      <color theme="1"/>
      <name val="Century Gothic"/>
      <family val="2"/>
    </font>
    <font>
      <b/>
      <sz val="10"/>
      <color theme="0"/>
      <name val="Century Gothic"/>
      <family val="2"/>
    </font>
    <font>
      <sz val="7"/>
      <color theme="1"/>
      <name val="Century Gothic"/>
      <family val="2"/>
    </font>
    <font>
      <i/>
      <sz val="11"/>
      <color theme="1"/>
      <name val="Century Gothic"/>
      <family val="2"/>
    </font>
    <font>
      <b/>
      <sz val="12"/>
      <color rgb="FFC00000"/>
      <name val="Century Gothic"/>
      <family val="2"/>
    </font>
    <font>
      <b/>
      <sz val="15"/>
      <color rgb="FFC00000"/>
      <name val="Century Gothic"/>
      <family val="2"/>
    </font>
    <font>
      <sz val="8"/>
      <name val="Century Gothic"/>
      <family val="2"/>
    </font>
    <font>
      <b/>
      <sz val="18"/>
      <name val="Century Gothic"/>
      <family val="2"/>
    </font>
    <font>
      <b/>
      <sz val="8"/>
      <name val="Century Gothic"/>
      <family val="2"/>
    </font>
    <font>
      <b/>
      <sz val="14"/>
      <name val="Century Gothic"/>
      <family val="2"/>
    </font>
    <font>
      <b/>
      <sz val="11"/>
      <name val="Century Gothic"/>
      <family val="2"/>
    </font>
    <font>
      <sz val="11"/>
      <name val="Century Gothic"/>
      <family val="2"/>
    </font>
    <font>
      <sz val="14"/>
      <name val="Century Gothic"/>
      <family val="2"/>
    </font>
    <font>
      <b/>
      <sz val="9"/>
      <name val="Century Gothic"/>
      <family val="2"/>
    </font>
    <font>
      <sz val="9"/>
      <name val="Century Gothic"/>
      <family val="2"/>
    </font>
    <font>
      <b/>
      <u/>
      <sz val="14"/>
      <color rgb="FFC00000"/>
      <name val="Century Gothic"/>
      <family val="2"/>
    </font>
    <font>
      <u/>
      <sz val="14"/>
      <color theme="1"/>
      <name val="Century Gothic"/>
      <family val="2"/>
    </font>
    <font>
      <sz val="8"/>
      <color theme="1"/>
      <name val="Century Gothic"/>
      <family val="2"/>
    </font>
    <font>
      <b/>
      <sz val="14"/>
      <color rgb="FF990000"/>
      <name val="Century Gothic"/>
      <family val="2"/>
    </font>
    <font>
      <i/>
      <sz val="9"/>
      <name val="Century Gothic"/>
      <family val="2"/>
    </font>
    <font>
      <b/>
      <sz val="12"/>
      <name val="Century Gothic"/>
      <family val="2"/>
    </font>
    <font>
      <b/>
      <sz val="10"/>
      <name val="Century Gothic"/>
      <family val="2"/>
    </font>
    <font>
      <b/>
      <sz val="7"/>
      <name val="Century Gothic"/>
      <family val="2"/>
    </font>
    <font>
      <b/>
      <u/>
      <sz val="11"/>
      <color theme="1"/>
      <name val="Century Gothic"/>
      <family val="2"/>
    </font>
    <font>
      <vertAlign val="superscript"/>
      <sz val="11"/>
      <color theme="1"/>
      <name val="Century Gothic"/>
      <family val="2"/>
    </font>
    <font>
      <b/>
      <sz val="13"/>
      <color rgb="FFC00000"/>
      <name val="Century Gothic"/>
      <family val="2"/>
    </font>
    <font>
      <b/>
      <u/>
      <sz val="13"/>
      <color rgb="FFC00000"/>
      <name val="Century Gothic"/>
      <family val="2"/>
    </font>
    <font>
      <b/>
      <u/>
      <sz val="13"/>
      <name val="Century Gothic"/>
      <family val="2"/>
    </font>
    <font>
      <b/>
      <sz val="13"/>
      <name val="Century Gothic"/>
      <family val="2"/>
    </font>
    <font>
      <i/>
      <u/>
      <sz val="13"/>
      <name val="Century Gothic"/>
      <family val="2"/>
    </font>
    <font>
      <i/>
      <sz val="13"/>
      <name val="Century Gothic"/>
      <family val="2"/>
    </font>
    <font>
      <u/>
      <sz val="13"/>
      <name val="Century Gothic"/>
      <family val="2"/>
    </font>
    <font>
      <sz val="12"/>
      <name val="Century Gothic"/>
      <family val="2"/>
    </font>
    <font>
      <sz val="9"/>
      <color rgb="FF242424"/>
      <name val="Century Gothic"/>
      <family val="2"/>
    </font>
    <font>
      <b/>
      <sz val="11"/>
      <color rgb="FF000000"/>
      <name val="Calibri"/>
      <family val="2"/>
    </font>
    <font>
      <sz val="11"/>
      <color rgb="FF000000"/>
      <name val="Calibri"/>
      <family val="2"/>
    </font>
    <font>
      <sz val="9"/>
      <color theme="1"/>
      <name val="Century Gothic"/>
      <family val="2"/>
    </font>
    <font>
      <b/>
      <sz val="8"/>
      <color theme="1"/>
      <name val="Century Gothic"/>
      <family val="2"/>
    </font>
    <font>
      <b/>
      <sz val="7.7"/>
      <color theme="1"/>
      <name val="Century Gothic"/>
      <family val="2"/>
    </font>
    <font>
      <b/>
      <u/>
      <sz val="11"/>
      <color rgb="FF990000"/>
      <name val="Century Gothic"/>
      <family val="2"/>
    </font>
    <font>
      <sz val="11"/>
      <color rgb="FF990000"/>
      <name val="Century Gothic"/>
      <family val="2"/>
    </font>
    <font>
      <b/>
      <sz val="11"/>
      <color rgb="FF990000"/>
      <name val="Century Gothic"/>
      <family val="2"/>
    </font>
    <font>
      <sz val="12"/>
      <color rgb="FF990000"/>
      <name val="Century Gothic"/>
      <family val="2"/>
    </font>
    <font>
      <b/>
      <u/>
      <sz val="11"/>
      <name val="Century Gothic"/>
      <family val="2"/>
    </font>
    <font>
      <sz val="11"/>
      <color theme="1"/>
      <name val="Calibri"/>
      <family val="2"/>
      <scheme val="minor"/>
    </font>
    <font>
      <b/>
      <sz val="12"/>
      <color rgb="FF00000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C4D4E9"/>
      </patternFill>
    </fill>
    <fill>
      <patternFill patternType="solid">
        <fgColor rgb="FFDEEAF6"/>
      </patternFill>
    </fill>
  </fills>
  <borders count="68">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top/>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bottom/>
      <diagonal/>
    </border>
    <border>
      <left style="thick">
        <color rgb="FFC00000"/>
      </left>
      <right/>
      <top style="medium">
        <color indexed="64"/>
      </top>
      <bottom style="medium">
        <color indexed="64"/>
      </bottom>
      <diagonal/>
    </border>
    <border>
      <left style="thick">
        <color rgb="FFC00000"/>
      </left>
      <right/>
      <top style="medium">
        <color indexed="64"/>
      </top>
      <bottom/>
      <diagonal/>
    </border>
    <border>
      <left style="thick">
        <color rgb="FFC00000"/>
      </left>
      <right/>
      <top/>
      <bottom/>
      <diagonal/>
    </border>
    <border>
      <left style="thick">
        <color rgb="FFC00000"/>
      </left>
      <right/>
      <top/>
      <bottom style="medium">
        <color indexed="64"/>
      </bottom>
      <diagonal/>
    </border>
    <border>
      <left style="thick">
        <color rgb="FFC00000"/>
      </left>
      <right style="thin">
        <color indexed="64"/>
      </right>
      <top/>
      <bottom/>
      <diagonal/>
    </border>
    <border>
      <left style="thick">
        <color rgb="FFC00000"/>
      </left>
      <right style="thin">
        <color indexed="64"/>
      </right>
      <top/>
      <bottom style="medium">
        <color indexed="64"/>
      </bottom>
      <diagonal/>
    </border>
    <border>
      <left/>
      <right/>
      <top style="thin">
        <color indexed="64"/>
      </top>
      <bottom style="thin">
        <color indexed="64"/>
      </bottom>
      <diagonal/>
    </border>
    <border>
      <left/>
      <right/>
      <top style="thick">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auto="1"/>
      </left>
      <right style="thin">
        <color auto="1"/>
      </right>
      <top style="thin">
        <color auto="1"/>
      </top>
      <bottom style="thin">
        <color auto="1"/>
      </bottom>
      <diagonal style="thin">
        <color auto="1"/>
      </diagonal>
    </border>
  </borders>
  <cellStyleXfs count="2">
    <xf numFmtId="0" fontId="0" fillId="0" borderId="0"/>
    <xf numFmtId="9" fontId="77" fillId="0" borderId="0" applyFont="0" applyFill="0" applyBorder="0" applyAlignment="0" applyProtection="0"/>
  </cellStyleXfs>
  <cellXfs count="499">
    <xf numFmtId="0" fontId="0" fillId="0" borderId="0" xfId="0"/>
    <xf numFmtId="0" fontId="3" fillId="0" borderId="0" xfId="0" applyFont="1"/>
    <xf numFmtId="0" fontId="4" fillId="0" borderId="0" xfId="0" applyFont="1"/>
    <xf numFmtId="3" fontId="2" fillId="0" borderId="23" xfId="0" applyNumberFormat="1" applyFont="1" applyBorder="1" applyAlignment="1">
      <alignment horizontal="center" vertical="center"/>
    </xf>
    <xf numFmtId="0" fontId="2" fillId="0" borderId="19" xfId="0" applyFont="1" applyBorder="1" applyAlignment="1">
      <alignment horizontal="right" vertical="center" wrapText="1" indent="1"/>
    </xf>
    <xf numFmtId="0" fontId="2" fillId="0" borderId="17" xfId="0" applyFont="1" applyBorder="1" applyAlignment="1">
      <alignment horizontal="right" vertical="center" wrapText="1" indent="1"/>
    </xf>
    <xf numFmtId="0" fontId="2" fillId="0" borderId="17" xfId="0" applyFont="1" applyBorder="1" applyAlignment="1" applyProtection="1">
      <alignment horizontal="right" vertical="center" wrapText="1" indent="1"/>
      <protection locked="0"/>
    </xf>
    <xf numFmtId="0" fontId="2" fillId="0" borderId="18" xfId="0" applyFont="1" applyBorder="1" applyAlignment="1" applyProtection="1">
      <alignment horizontal="right" vertical="center" wrapText="1" indent="1"/>
      <protection locked="0"/>
    </xf>
    <xf numFmtId="0" fontId="2" fillId="0" borderId="22" xfId="0" applyFont="1" applyBorder="1" applyAlignment="1">
      <alignment horizontal="right" vertical="center" indent="1"/>
    </xf>
    <xf numFmtId="3" fontId="0" fillId="0" borderId="25" xfId="0" applyNumberFormat="1" applyBorder="1" applyAlignment="1">
      <alignment vertical="center"/>
    </xf>
    <xf numFmtId="3" fontId="0" fillId="0" borderId="20" xfId="0" applyNumberFormat="1" applyBorder="1" applyAlignment="1">
      <alignment vertical="center"/>
    </xf>
    <xf numFmtId="0" fontId="2" fillId="0" borderId="16" xfId="0" applyFont="1" applyBorder="1" applyAlignment="1">
      <alignment horizontal="right" vertical="center" indent="1"/>
    </xf>
    <xf numFmtId="164" fontId="0" fillId="0" borderId="9" xfId="0" applyNumberFormat="1" applyBorder="1" applyAlignment="1">
      <alignment vertical="center"/>
    </xf>
    <xf numFmtId="164" fontId="0" fillId="0" borderId="6" xfId="0" applyNumberFormat="1" applyBorder="1" applyAlignment="1">
      <alignment vertical="center"/>
    </xf>
    <xf numFmtId="164" fontId="0" fillId="0" borderId="7" xfId="0" applyNumberFormat="1" applyBorder="1" applyAlignment="1">
      <alignment vertical="center"/>
    </xf>
    <xf numFmtId="0" fontId="2" fillId="0" borderId="31" xfId="0" applyFont="1" applyBorder="1" applyAlignment="1">
      <alignment horizontal="center" vertical="center"/>
    </xf>
    <xf numFmtId="0" fontId="0" fillId="0" borderId="26" xfId="0" applyBorder="1" applyAlignment="1">
      <alignment horizontal="left" vertical="center"/>
    </xf>
    <xf numFmtId="0" fontId="2" fillId="0" borderId="26" xfId="0" applyFont="1" applyBorder="1" applyAlignment="1">
      <alignment horizontal="left" vertical="center"/>
    </xf>
    <xf numFmtId="0" fontId="2" fillId="0" borderId="26" xfId="0" applyFont="1" applyBorder="1" applyAlignment="1">
      <alignment horizontal="right" vertical="center"/>
    </xf>
    <xf numFmtId="0" fontId="2" fillId="0" borderId="26" xfId="0" applyFont="1" applyBorder="1" applyAlignment="1">
      <alignment horizontal="center" vertical="center"/>
    </xf>
    <xf numFmtId="0" fontId="2" fillId="0" borderId="26" xfId="0" applyFont="1" applyBorder="1" applyAlignment="1">
      <alignment vertical="center"/>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0" xfId="0" applyAlignment="1">
      <alignment vertical="center" wrapText="1"/>
    </xf>
    <xf numFmtId="0" fontId="0" fillId="0" borderId="0" xfId="0" applyAlignment="1">
      <alignment horizontal="right"/>
    </xf>
    <xf numFmtId="0" fontId="5" fillId="0" borderId="0" xfId="0" applyFont="1" applyAlignment="1" applyProtection="1">
      <alignment vertical="center"/>
      <protection locked="0"/>
    </xf>
    <xf numFmtId="14" fontId="0" fillId="0" borderId="0" xfId="0" applyNumberFormat="1" applyAlignment="1">
      <alignment horizontal="right"/>
    </xf>
    <xf numFmtId="3" fontId="0" fillId="0" borderId="20" xfId="0" applyNumberFormat="1" applyBorder="1" applyAlignment="1" applyProtection="1">
      <alignment vertical="center"/>
      <protection locked="0"/>
    </xf>
    <xf numFmtId="3" fontId="0" fillId="0" borderId="30" xfId="0" applyNumberFormat="1" applyBorder="1" applyAlignment="1" applyProtection="1">
      <alignment vertical="center"/>
      <protection locked="0"/>
    </xf>
    <xf numFmtId="0" fontId="0" fillId="0" borderId="21" xfId="0" applyBorder="1" applyAlignment="1">
      <alignment horizontal="left" vertical="center"/>
    </xf>
    <xf numFmtId="0" fontId="0" fillId="0" borderId="26" xfId="0" applyBorder="1" applyAlignment="1">
      <alignment vertical="center"/>
    </xf>
    <xf numFmtId="0" fontId="1" fillId="0" borderId="0" xfId="0" applyFont="1"/>
    <xf numFmtId="4" fontId="6" fillId="0" borderId="0" xfId="0" applyNumberFormat="1" applyFont="1"/>
    <xf numFmtId="0" fontId="2" fillId="0" borderId="14" xfId="0" applyFont="1" applyBorder="1" applyAlignment="1">
      <alignment horizontal="right" vertical="center" indent="1"/>
    </xf>
    <xf numFmtId="3" fontId="0" fillId="0" borderId="21" xfId="0" applyNumberFormat="1" applyBorder="1" applyAlignment="1">
      <alignment vertical="center"/>
    </xf>
    <xf numFmtId="3" fontId="0" fillId="0" borderId="3" xfId="0" applyNumberFormat="1" applyBorder="1" applyAlignment="1">
      <alignment vertical="center"/>
    </xf>
    <xf numFmtId="3" fontId="0" fillId="0" borderId="3" xfId="0" applyNumberFormat="1" applyBorder="1" applyAlignment="1" applyProtection="1">
      <alignment vertical="center"/>
      <protection locked="0"/>
    </xf>
    <xf numFmtId="3" fontId="0" fillId="0" borderId="4" xfId="0" applyNumberFormat="1" applyBorder="1" applyAlignment="1" applyProtection="1">
      <alignment vertical="center"/>
      <protection locked="0"/>
    </xf>
    <xf numFmtId="3" fontId="0" fillId="0" borderId="19" xfId="0" applyNumberFormat="1" applyBorder="1" applyAlignment="1">
      <alignment vertical="center"/>
    </xf>
    <xf numFmtId="3" fontId="0" fillId="0" borderId="17" xfId="0" applyNumberFormat="1" applyBorder="1" applyAlignment="1">
      <alignment vertical="center"/>
    </xf>
    <xf numFmtId="3" fontId="0" fillId="0" borderId="17" xfId="0" applyNumberFormat="1" applyBorder="1" applyAlignment="1" applyProtection="1">
      <alignment vertical="center"/>
      <protection locked="0"/>
    </xf>
    <xf numFmtId="3" fontId="0" fillId="0" borderId="18" xfId="0" applyNumberFormat="1" applyBorder="1" applyAlignment="1" applyProtection="1">
      <alignment vertical="center"/>
      <protection locked="0"/>
    </xf>
    <xf numFmtId="0" fontId="0" fillId="0" borderId="0" xfId="0" applyProtection="1">
      <protection locked="0"/>
    </xf>
    <xf numFmtId="4" fontId="8" fillId="0" borderId="0" xfId="0" applyNumberFormat="1" applyFont="1"/>
    <xf numFmtId="0" fontId="0" fillId="0" borderId="0" xfId="0" applyAlignment="1">
      <alignment horizontal="center"/>
    </xf>
    <xf numFmtId="14" fontId="0" fillId="0" borderId="0" xfId="0" applyNumberFormat="1"/>
    <xf numFmtId="0" fontId="9" fillId="0" borderId="0" xfId="0" applyFont="1"/>
    <xf numFmtId="0" fontId="10" fillId="0" borderId="0" xfId="0" applyFont="1"/>
    <xf numFmtId="0" fontId="11" fillId="0" borderId="0" xfId="0" applyFont="1" applyAlignment="1">
      <alignment horizontal="left"/>
    </xf>
    <xf numFmtId="0" fontId="10" fillId="0" borderId="0" xfId="0" applyFont="1" applyProtection="1">
      <protection locked="0"/>
    </xf>
    <xf numFmtId="0" fontId="10" fillId="0" borderId="0" xfId="0" quotePrefix="1" applyFont="1"/>
    <xf numFmtId="0" fontId="10" fillId="0" borderId="0" xfId="0" applyFont="1" applyAlignment="1">
      <alignment wrapText="1"/>
    </xf>
    <xf numFmtId="0" fontId="0" fillId="0" borderId="0" xfId="0" applyAlignment="1">
      <alignment horizontal="left" vertical="top"/>
    </xf>
    <xf numFmtId="0" fontId="0" fillId="0" borderId="0" xfId="0" applyAlignment="1">
      <alignment horizontal="left" vertical="top" wrapText="1"/>
    </xf>
    <xf numFmtId="3" fontId="0" fillId="0" borderId="0" xfId="0" applyNumberFormat="1"/>
    <xf numFmtId="0" fontId="0" fillId="0" borderId="0" xfId="0" applyAlignment="1">
      <alignment vertical="top"/>
    </xf>
    <xf numFmtId="169" fontId="0" fillId="0" borderId="0" xfId="0" applyNumberFormat="1" applyAlignment="1">
      <alignment wrapText="1"/>
    </xf>
    <xf numFmtId="1" fontId="0" fillId="0" borderId="0" xfId="0" applyNumberFormat="1"/>
    <xf numFmtId="4" fontId="0" fillId="0" borderId="0" xfId="0" applyNumberFormat="1"/>
    <xf numFmtId="0" fontId="0" fillId="0" borderId="0" xfId="0" applyAlignment="1">
      <alignment vertical="top" wrapText="1"/>
    </xf>
    <xf numFmtId="0" fontId="2" fillId="0" borderId="41" xfId="0" applyFont="1" applyBorder="1" applyAlignment="1">
      <alignment horizontal="right" vertical="center" indent="1"/>
    </xf>
    <xf numFmtId="164" fontId="0" fillId="0" borderId="40" xfId="0" applyNumberFormat="1" applyBorder="1" applyAlignment="1">
      <alignment vertical="center"/>
    </xf>
    <xf numFmtId="164" fontId="0" fillId="0" borderId="38" xfId="0" applyNumberFormat="1" applyBorder="1" applyAlignment="1">
      <alignment vertical="center"/>
    </xf>
    <xf numFmtId="164" fontId="0" fillId="0" borderId="42" xfId="0" applyNumberFormat="1" applyBorder="1" applyAlignment="1">
      <alignment vertical="center"/>
    </xf>
    <xf numFmtId="1" fontId="0" fillId="0" borderId="0" xfId="0" applyNumberFormat="1" applyAlignment="1">
      <alignment horizontal="right"/>
    </xf>
    <xf numFmtId="0" fontId="14" fillId="0" borderId="0" xfId="0" applyFont="1"/>
    <xf numFmtId="0" fontId="15" fillId="0" borderId="0" xfId="0" applyFont="1"/>
    <xf numFmtId="0" fontId="16" fillId="0" borderId="0" xfId="0" applyFont="1"/>
    <xf numFmtId="0" fontId="15" fillId="0" borderId="0" xfId="0" quotePrefix="1" applyFont="1"/>
    <xf numFmtId="0" fontId="17" fillId="0" borderId="0" xfId="0" applyFont="1"/>
    <xf numFmtId="0" fontId="14"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xf>
    <xf numFmtId="0" fontId="19" fillId="0" borderId="0" xfId="0" quotePrefix="1" applyFont="1" applyAlignment="1">
      <alignment horizontal="left" vertical="top"/>
    </xf>
    <xf numFmtId="0" fontId="14" fillId="0" borderId="0" xfId="0" quotePrefix="1" applyFont="1" applyAlignment="1">
      <alignment horizontal="left" vertical="top" wrapText="1"/>
    </xf>
    <xf numFmtId="0" fontId="20" fillId="0" borderId="0" xfId="0" applyFont="1"/>
    <xf numFmtId="0" fontId="21" fillId="0" borderId="0" xfId="0" applyFont="1"/>
    <xf numFmtId="0" fontId="23" fillId="0" borderId="0" xfId="0" applyFont="1"/>
    <xf numFmtId="0" fontId="24" fillId="0" borderId="0" xfId="0" applyFont="1"/>
    <xf numFmtId="0" fontId="25" fillId="0" borderId="0" xfId="0" applyFont="1"/>
    <xf numFmtId="0" fontId="27" fillId="0" borderId="0" xfId="0" applyFont="1"/>
    <xf numFmtId="0" fontId="28" fillId="0" borderId="0" xfId="0" applyFont="1"/>
    <xf numFmtId="0" fontId="24" fillId="0" borderId="0" xfId="0" quotePrefix="1" applyFont="1"/>
    <xf numFmtId="0" fontId="27" fillId="0" borderId="0" xfId="0" quotePrefix="1" applyFont="1"/>
    <xf numFmtId="0" fontId="29" fillId="0" borderId="0" xfId="0" applyFont="1"/>
    <xf numFmtId="0" fontId="29" fillId="0" borderId="0" xfId="0" applyFont="1" applyAlignment="1">
      <alignment horizontal="center"/>
    </xf>
    <xf numFmtId="3" fontId="30" fillId="0" borderId="20" xfId="0" applyNumberFormat="1" applyFont="1" applyBorder="1" applyAlignment="1">
      <alignment horizontal="center" vertical="center" wrapText="1"/>
    </xf>
    <xf numFmtId="165" fontId="30" fillId="0" borderId="20" xfId="0" applyNumberFormat="1" applyFont="1" applyBorder="1" applyAlignment="1">
      <alignment horizontal="center" vertical="center" wrapText="1"/>
    </xf>
    <xf numFmtId="165" fontId="29" fillId="0" borderId="20" xfId="0" applyNumberFormat="1" applyFont="1" applyBorder="1" applyAlignment="1">
      <alignment horizontal="center" vertical="center" wrapText="1"/>
    </xf>
    <xf numFmtId="0" fontId="31" fillId="0" borderId="6" xfId="0" applyFont="1" applyBorder="1" applyAlignment="1">
      <alignment horizontal="left"/>
    </xf>
    <xf numFmtId="3" fontId="29" fillId="3" borderId="6" xfId="0" applyNumberFormat="1" applyFont="1" applyFill="1" applyBorder="1"/>
    <xf numFmtId="0" fontId="29" fillId="0" borderId="6" xfId="0" applyFont="1" applyBorder="1" applyAlignment="1">
      <alignment horizontal="center"/>
    </xf>
    <xf numFmtId="0" fontId="29" fillId="0" borderId="6" xfId="0" applyFont="1" applyBorder="1"/>
    <xf numFmtId="14" fontId="29" fillId="0" borderId="6" xfId="0" applyNumberFormat="1" applyFont="1" applyBorder="1" applyAlignment="1">
      <alignment horizontal="center"/>
    </xf>
    <xf numFmtId="0" fontId="33" fillId="0" borderId="0" xfId="0" applyFont="1"/>
    <xf numFmtId="0" fontId="14" fillId="0" borderId="0" xfId="0" applyFont="1" applyAlignment="1">
      <alignment horizontal="justify" vertical="center"/>
    </xf>
    <xf numFmtId="0" fontId="14" fillId="0" borderId="0" xfId="0" applyFont="1" applyAlignment="1">
      <alignment horizontal="justify" vertical="center" wrapText="1"/>
    </xf>
    <xf numFmtId="0" fontId="14" fillId="0" borderId="0" xfId="0" applyFont="1" applyAlignment="1">
      <alignment wrapText="1"/>
    </xf>
    <xf numFmtId="0" fontId="14" fillId="0" borderId="44" xfId="0" applyFont="1" applyBorder="1"/>
    <xf numFmtId="0" fontId="14" fillId="0" borderId="0" xfId="0" quotePrefix="1" applyFont="1"/>
    <xf numFmtId="0" fontId="36" fillId="0" borderId="0" xfId="0" applyFont="1" applyAlignment="1">
      <alignment horizontal="centerContinuous"/>
    </xf>
    <xf numFmtId="0" fontId="14" fillId="0" borderId="0" xfId="0" applyFont="1" applyAlignment="1">
      <alignment vertical="center" wrapText="1"/>
    </xf>
    <xf numFmtId="0" fontId="14" fillId="0" borderId="0" xfId="0" applyFont="1" applyAlignment="1">
      <alignment vertical="center"/>
    </xf>
    <xf numFmtId="0" fontId="14" fillId="0" borderId="0" xfId="0" applyFont="1" applyAlignment="1">
      <alignment horizontal="center" vertical="center" wrapText="1"/>
    </xf>
    <xf numFmtId="0" fontId="14" fillId="0" borderId="0" xfId="0" applyFont="1" applyAlignment="1">
      <alignment horizontal="center"/>
    </xf>
    <xf numFmtId="0" fontId="14" fillId="0" borderId="0" xfId="0" applyFont="1" applyAlignment="1">
      <alignment vertical="top"/>
    </xf>
    <xf numFmtId="0" fontId="14" fillId="0" borderId="0" xfId="0" applyFont="1" applyAlignment="1">
      <alignment vertical="top" wrapText="1"/>
    </xf>
    <xf numFmtId="0" fontId="14" fillId="0" borderId="0" xfId="0" applyFont="1" applyProtection="1">
      <protection locked="0"/>
    </xf>
    <xf numFmtId="0" fontId="14" fillId="0" borderId="0" xfId="0" applyFont="1" applyAlignment="1" applyProtection="1">
      <alignment horizontal="center"/>
      <protection locked="0"/>
    </xf>
    <xf numFmtId="0" fontId="20" fillId="0" borderId="0" xfId="0" applyFont="1" applyProtection="1">
      <protection locked="0"/>
    </xf>
    <xf numFmtId="0" fontId="39" fillId="0" borderId="0" xfId="0" applyFont="1" applyAlignment="1">
      <alignment vertical="center"/>
    </xf>
    <xf numFmtId="0" fontId="40" fillId="0" borderId="0" xfId="0" applyFont="1" applyAlignment="1">
      <alignment vertical="top"/>
    </xf>
    <xf numFmtId="0" fontId="41" fillId="0" borderId="0" xfId="0" applyFont="1" applyAlignment="1">
      <alignment vertical="center"/>
    </xf>
    <xf numFmtId="0" fontId="39" fillId="0" borderId="0" xfId="0" applyFont="1" applyAlignment="1" applyProtection="1">
      <alignment vertical="center"/>
      <protection locked="0"/>
    </xf>
    <xf numFmtId="0" fontId="39" fillId="0" borderId="0" xfId="0" applyFont="1" applyAlignment="1" applyProtection="1">
      <alignment horizontal="center" vertical="center"/>
      <protection locked="0"/>
    </xf>
    <xf numFmtId="0" fontId="42" fillId="0" borderId="0" xfId="0" applyFont="1" applyAlignment="1">
      <alignment vertical="center"/>
    </xf>
    <xf numFmtId="0" fontId="43" fillId="0" borderId="34" xfId="0" applyFont="1" applyBorder="1" applyAlignment="1">
      <alignment horizontal="center" vertical="center"/>
    </xf>
    <xf numFmtId="167" fontId="44" fillId="3" borderId="10" xfId="0" applyNumberFormat="1" applyFont="1" applyFill="1" applyBorder="1" applyAlignment="1" applyProtection="1">
      <alignment horizontal="center" vertical="center"/>
      <protection locked="0"/>
    </xf>
    <xf numFmtId="0" fontId="20" fillId="0" borderId="0" xfId="0" quotePrefix="1" applyFont="1" applyAlignment="1">
      <alignment vertical="center"/>
    </xf>
    <xf numFmtId="0" fontId="45" fillId="0" borderId="0" xfId="0" applyFont="1" applyAlignment="1" applyProtection="1">
      <alignment vertical="center"/>
      <protection locked="0"/>
    </xf>
    <xf numFmtId="0" fontId="42" fillId="0" borderId="24" xfId="0" applyFont="1" applyBorder="1" applyAlignment="1">
      <alignment vertical="center"/>
    </xf>
    <xf numFmtId="0" fontId="39" fillId="0" borderId="24" xfId="0" applyFont="1" applyBorder="1" applyAlignment="1">
      <alignment vertical="center"/>
    </xf>
    <xf numFmtId="0" fontId="39" fillId="0" borderId="24" xfId="0" applyFont="1" applyBorder="1" applyAlignment="1" applyProtection="1">
      <alignment vertical="center"/>
      <protection locked="0"/>
    </xf>
    <xf numFmtId="0" fontId="44" fillId="0" borderId="34" xfId="0" applyFont="1" applyBorder="1" applyAlignment="1">
      <alignment vertical="center"/>
    </xf>
    <xf numFmtId="0" fontId="44" fillId="0" borderId="35" xfId="0" applyFont="1" applyBorder="1" applyAlignment="1">
      <alignment vertical="center"/>
    </xf>
    <xf numFmtId="0" fontId="43" fillId="0" borderId="1" xfId="0" applyFont="1" applyBorder="1" applyAlignment="1">
      <alignment horizontal="right" vertical="center"/>
    </xf>
    <xf numFmtId="0" fontId="43" fillId="0" borderId="0" xfId="0" applyFont="1" applyAlignment="1">
      <alignment horizontal="right" vertical="center"/>
    </xf>
    <xf numFmtId="0" fontId="46" fillId="0" borderId="34" xfId="0" applyFont="1" applyBorder="1" applyAlignment="1" applyProtection="1">
      <alignment horizontal="centerContinuous" vertical="center" wrapText="1"/>
      <protection locked="0"/>
    </xf>
    <xf numFmtId="0" fontId="47" fillId="0" borderId="35" xfId="0" applyFont="1" applyBorder="1" applyAlignment="1" applyProtection="1">
      <alignment horizontal="centerContinuous" vertical="center" wrapText="1"/>
      <protection locked="0"/>
    </xf>
    <xf numFmtId="0" fontId="14" fillId="0" borderId="1" xfId="0" applyFont="1" applyBorder="1" applyAlignment="1">
      <alignment horizontal="centerContinuous"/>
    </xf>
    <xf numFmtId="0" fontId="39" fillId="0" borderId="35" xfId="0" applyFont="1" applyBorder="1" applyAlignment="1" applyProtection="1">
      <alignment vertical="center"/>
      <protection locked="0"/>
    </xf>
    <xf numFmtId="0" fontId="39" fillId="0" borderId="34" xfId="0" applyFont="1" applyBorder="1" applyAlignment="1" applyProtection="1">
      <alignment vertical="center"/>
      <protection locked="0"/>
    </xf>
    <xf numFmtId="0" fontId="46"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Continuous" vertical="center"/>
      <protection locked="0"/>
    </xf>
    <xf numFmtId="0" fontId="44" fillId="0" borderId="0" xfId="0" applyFont="1" applyAlignment="1" applyProtection="1">
      <alignment vertical="center"/>
      <protection locked="0"/>
    </xf>
    <xf numFmtId="0" fontId="43" fillId="0" borderId="0" xfId="0" applyFont="1" applyAlignment="1" applyProtection="1">
      <alignment vertical="center"/>
      <protection locked="0"/>
    </xf>
    <xf numFmtId="0" fontId="44" fillId="0" borderId="0" xfId="0" applyFont="1" applyAlignment="1">
      <alignment vertical="center"/>
    </xf>
    <xf numFmtId="0" fontId="43" fillId="0" borderId="0" xfId="0" applyFont="1" applyAlignment="1">
      <alignment horizontal="center" vertical="center"/>
    </xf>
    <xf numFmtId="0" fontId="43" fillId="0" borderId="0" xfId="0" applyFont="1" applyAlignment="1" applyProtection="1">
      <alignment horizontal="center" vertical="center"/>
      <protection locked="0"/>
    </xf>
    <xf numFmtId="0" fontId="44" fillId="0" borderId="24" xfId="0" applyFont="1" applyBorder="1" applyAlignment="1" applyProtection="1">
      <alignment vertical="center"/>
      <protection locked="0"/>
    </xf>
    <xf numFmtId="0" fontId="14" fillId="0" borderId="24" xfId="0" applyFont="1" applyBorder="1"/>
    <xf numFmtId="0" fontId="43" fillId="0" borderId="34" xfId="0" applyFont="1" applyBorder="1" applyAlignment="1">
      <alignment horizontal="right" vertical="center"/>
    </xf>
    <xf numFmtId="0" fontId="43" fillId="0" borderId="35" xfId="0" applyFont="1" applyBorder="1" applyAlignment="1">
      <alignment horizontal="right" vertical="center"/>
    </xf>
    <xf numFmtId="3" fontId="44" fillId="0" borderId="31" xfId="0" applyNumberFormat="1" applyFont="1" applyBorder="1" applyAlignment="1">
      <alignment vertical="center"/>
    </xf>
    <xf numFmtId="0" fontId="44" fillId="0" borderId="0" xfId="0" applyFont="1" applyAlignment="1">
      <alignment horizontal="right" vertical="center"/>
    </xf>
    <xf numFmtId="1" fontId="44" fillId="0" borderId="0" xfId="0" applyNumberFormat="1" applyFont="1" applyAlignment="1">
      <alignment horizontal="left" wrapText="1"/>
    </xf>
    <xf numFmtId="0" fontId="14" fillId="0" borderId="0" xfId="0" applyFont="1" applyAlignment="1" applyProtection="1">
      <alignment horizontal="centerContinuous" wrapText="1"/>
      <protection locked="0"/>
    </xf>
    <xf numFmtId="3" fontId="44" fillId="0" borderId="10" xfId="0" applyNumberFormat="1" applyFont="1" applyBorder="1" applyAlignment="1">
      <alignment vertical="center"/>
    </xf>
    <xf numFmtId="3" fontId="44" fillId="0" borderId="0" xfId="0" applyNumberFormat="1" applyFont="1"/>
    <xf numFmtId="3" fontId="44" fillId="0" borderId="0" xfId="0" applyNumberFormat="1" applyFont="1" applyAlignment="1">
      <alignment horizontal="right"/>
    </xf>
    <xf numFmtId="0" fontId="20" fillId="0" borderId="0" xfId="0" quotePrefix="1" applyFont="1" applyProtection="1">
      <protection locked="0"/>
    </xf>
    <xf numFmtId="3" fontId="44" fillId="0" borderId="23" xfId="0" applyNumberFormat="1" applyFont="1" applyBorder="1" applyAlignment="1">
      <alignment vertical="center"/>
    </xf>
    <xf numFmtId="0" fontId="50" fillId="0" borderId="0" xfId="0" applyFont="1"/>
    <xf numFmtId="0" fontId="47" fillId="0" borderId="0" xfId="0" applyFont="1" applyAlignment="1">
      <alignment vertical="center"/>
    </xf>
    <xf numFmtId="0" fontId="14" fillId="0" borderId="0" xfId="0" applyFont="1" applyAlignment="1" applyProtection="1">
      <alignment vertical="center"/>
      <protection locked="0"/>
    </xf>
    <xf numFmtId="0" fontId="47" fillId="0" borderId="29" xfId="0" applyFont="1" applyBorder="1" applyAlignment="1" applyProtection="1">
      <alignment vertical="center"/>
      <protection locked="0"/>
    </xf>
    <xf numFmtId="0" fontId="47" fillId="0" borderId="24" xfId="0" applyFont="1" applyBorder="1" applyAlignment="1" applyProtection="1">
      <alignment vertical="center"/>
      <protection locked="0"/>
    </xf>
    <xf numFmtId="0" fontId="52" fillId="0" borderId="24" xfId="0" applyFont="1" applyBorder="1" applyAlignment="1" applyProtection="1">
      <alignment horizontal="right" vertical="center"/>
      <protection locked="0"/>
    </xf>
    <xf numFmtId="0" fontId="43" fillId="2" borderId="35" xfId="0" applyFont="1" applyFill="1" applyBorder="1" applyAlignment="1">
      <alignment horizontal="centerContinuous" vertical="center" wrapText="1"/>
    </xf>
    <xf numFmtId="3" fontId="43" fillId="2" borderId="10" xfId="0" applyNumberFormat="1" applyFont="1" applyFill="1" applyBorder="1" applyAlignment="1">
      <alignment horizontal="center" vertical="center"/>
    </xf>
    <xf numFmtId="0" fontId="23" fillId="0" borderId="0" xfId="0" quotePrefix="1" applyFont="1"/>
    <xf numFmtId="0" fontId="54" fillId="0" borderId="28" xfId="0" applyFont="1" applyBorder="1" applyAlignment="1">
      <alignment horizontal="center" vertical="center" wrapText="1"/>
    </xf>
    <xf numFmtId="0" fontId="54" fillId="0" borderId="39" xfId="0" applyFont="1" applyBorder="1" applyAlignment="1">
      <alignment horizontal="center" vertical="center" wrapText="1"/>
    </xf>
    <xf numFmtId="0" fontId="54" fillId="0" borderId="42" xfId="0" applyFont="1" applyBorder="1" applyAlignment="1">
      <alignment horizontal="center" vertical="center" wrapText="1"/>
    </xf>
    <xf numFmtId="1" fontId="47" fillId="3" borderId="5" xfId="0" applyNumberFormat="1" applyFont="1" applyFill="1" applyBorder="1" applyAlignment="1" applyProtection="1">
      <alignment vertical="center"/>
      <protection locked="0"/>
    </xf>
    <xf numFmtId="0" fontId="47" fillId="0" borderId="6" xfId="0" applyFont="1" applyBorder="1" applyAlignment="1" applyProtection="1">
      <alignment horizontal="center" vertical="center"/>
      <protection locked="0"/>
    </xf>
    <xf numFmtId="0" fontId="39" fillId="0" borderId="7" xfId="0" applyFont="1" applyBorder="1" applyAlignment="1" applyProtection="1">
      <alignment vertical="center"/>
      <protection locked="0"/>
    </xf>
    <xf numFmtId="0" fontId="47" fillId="0" borderId="20" xfId="0" applyFont="1" applyBorder="1" applyAlignment="1">
      <alignment horizontal="center" vertical="center"/>
    </xf>
    <xf numFmtId="0" fontId="47" fillId="0" borderId="20" xfId="0" applyFont="1" applyBorder="1" applyAlignment="1">
      <alignment vertical="center"/>
    </xf>
    <xf numFmtId="14" fontId="47" fillId="0" borderId="33" xfId="0" applyNumberFormat="1" applyFont="1" applyBorder="1" applyAlignment="1">
      <alignment horizontal="center" vertical="center"/>
    </xf>
    <xf numFmtId="1" fontId="47" fillId="0" borderId="33" xfId="0" applyNumberFormat="1" applyFont="1" applyBorder="1" applyAlignment="1">
      <alignment horizontal="center" vertical="center"/>
    </xf>
    <xf numFmtId="1" fontId="47" fillId="0" borderId="30" xfId="0" applyNumberFormat="1" applyFont="1" applyBorder="1" applyAlignment="1">
      <alignment horizontal="center" vertical="center"/>
    </xf>
    <xf numFmtId="1" fontId="47" fillId="3" borderId="9" xfId="0" applyNumberFormat="1" applyFont="1" applyFill="1" applyBorder="1" applyAlignment="1" applyProtection="1">
      <alignment horizontal="center" vertical="center"/>
      <protection locked="0"/>
    </xf>
    <xf numFmtId="14" fontId="47" fillId="3" borderId="7" xfId="0" applyNumberFormat="1" applyFont="1" applyFill="1" applyBorder="1" applyAlignment="1" applyProtection="1">
      <alignment horizontal="center" vertical="center"/>
      <protection locked="0"/>
    </xf>
    <xf numFmtId="3" fontId="47" fillId="3" borderId="5" xfId="0" applyNumberFormat="1" applyFont="1" applyFill="1" applyBorder="1" applyAlignment="1" applyProtection="1">
      <alignment horizontal="center" vertical="center"/>
      <protection locked="0"/>
    </xf>
    <xf numFmtId="1" fontId="47" fillId="3" borderId="6" xfId="0" applyNumberFormat="1" applyFont="1" applyFill="1" applyBorder="1" applyAlignment="1" applyProtection="1">
      <alignment horizontal="center" vertical="center"/>
      <protection locked="0"/>
    </xf>
    <xf numFmtId="4" fontId="47" fillId="0" borderId="7" xfId="0" applyNumberFormat="1" applyFont="1" applyBorder="1" applyAlignment="1">
      <alignment horizontal="center" vertical="center"/>
    </xf>
    <xf numFmtId="4" fontId="47" fillId="0" borderId="9" xfId="0" applyNumberFormat="1" applyFont="1" applyBorder="1" applyAlignment="1">
      <alignment horizontal="center" vertical="center"/>
    </xf>
    <xf numFmtId="3" fontId="47" fillId="3" borderId="62" xfId="0" applyNumberFormat="1" applyFont="1" applyFill="1" applyBorder="1" applyAlignment="1">
      <alignment horizontal="center" vertical="center"/>
    </xf>
    <xf numFmtId="4" fontId="47" fillId="0" borderId="16" xfId="0" applyNumberFormat="1" applyFont="1" applyBorder="1" applyAlignment="1">
      <alignment horizontal="center" vertical="center"/>
    </xf>
    <xf numFmtId="0" fontId="14" fillId="0" borderId="43" xfId="0" applyFont="1" applyBorder="1" applyProtection="1">
      <protection locked="0"/>
    </xf>
    <xf numFmtId="0" fontId="20" fillId="0" borderId="0" xfId="0" quotePrefix="1" applyFont="1"/>
    <xf numFmtId="0" fontId="14" fillId="0" borderId="0" xfId="0" applyFont="1" applyAlignment="1" applyProtection="1">
      <alignment horizontal="right"/>
      <protection locked="0"/>
    </xf>
    <xf numFmtId="0" fontId="55" fillId="0" borderId="0" xfId="0" applyFont="1" applyAlignment="1">
      <alignment vertical="top"/>
    </xf>
    <xf numFmtId="0" fontId="23" fillId="0" borderId="0" xfId="0" applyFont="1" applyAlignment="1">
      <alignment horizontal="centerContinuous"/>
    </xf>
    <xf numFmtId="0" fontId="30" fillId="0" borderId="0" xfId="0" applyFont="1" applyAlignment="1">
      <alignment horizontal="left"/>
    </xf>
    <xf numFmtId="0" fontId="29" fillId="0" borderId="0" xfId="0" quotePrefix="1" applyFont="1"/>
    <xf numFmtId="0" fontId="29" fillId="0" borderId="0" xfId="0" applyFont="1" applyAlignment="1">
      <alignment vertical="center"/>
    </xf>
    <xf numFmtId="0" fontId="29" fillId="0" borderId="0" xfId="0" applyFont="1" applyAlignment="1">
      <alignment vertical="center" wrapText="1"/>
    </xf>
    <xf numFmtId="0" fontId="32" fillId="0" borderId="0" xfId="0" quotePrefix="1" applyFont="1"/>
    <xf numFmtId="0" fontId="29" fillId="0" borderId="0" xfId="0" applyFont="1" applyProtection="1">
      <protection locked="0"/>
    </xf>
    <xf numFmtId="0" fontId="29" fillId="0" borderId="0" xfId="0" applyFont="1" applyAlignment="1">
      <alignment wrapText="1"/>
    </xf>
    <xf numFmtId="0" fontId="14" fillId="0" borderId="0" xfId="0" applyFont="1" applyAlignment="1">
      <alignment horizontal="right"/>
    </xf>
    <xf numFmtId="0" fontId="43" fillId="0" borderId="10" xfId="0" applyFont="1" applyBorder="1" applyAlignment="1">
      <alignment horizontal="right" vertical="center"/>
    </xf>
    <xf numFmtId="0" fontId="33" fillId="0" borderId="10" xfId="0" applyFont="1" applyBorder="1" applyAlignment="1">
      <alignment horizontal="right" vertical="center"/>
    </xf>
    <xf numFmtId="0" fontId="14" fillId="0" borderId="34" xfId="0" applyFont="1" applyBorder="1" applyAlignment="1">
      <alignment vertical="center"/>
    </xf>
    <xf numFmtId="0" fontId="33" fillId="0" borderId="35" xfId="0" applyFont="1" applyBorder="1" applyAlignment="1">
      <alignment vertical="center"/>
    </xf>
    <xf numFmtId="0" fontId="33" fillId="0" borderId="1" xfId="0" applyFont="1" applyBorder="1" applyAlignment="1">
      <alignment vertical="center"/>
    </xf>
    <xf numFmtId="0" fontId="33" fillId="0" borderId="0" xfId="0" applyFont="1" applyAlignment="1">
      <alignment vertical="center"/>
    </xf>
    <xf numFmtId="0" fontId="14" fillId="0" borderId="51"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3" xfId="0" applyFont="1" applyBorder="1" applyAlignment="1">
      <alignment horizontal="center"/>
    </xf>
    <xf numFmtId="166" fontId="44" fillId="0" borderId="36" xfId="0" applyNumberFormat="1" applyFont="1" applyBorder="1" applyAlignment="1">
      <alignment horizontal="center"/>
    </xf>
    <xf numFmtId="0" fontId="14" fillId="0" borderId="49" xfId="0" applyFont="1" applyBorder="1" applyAlignment="1">
      <alignment horizontal="center"/>
    </xf>
    <xf numFmtId="166" fontId="14" fillId="0" borderId="17" xfId="0" applyNumberFormat="1" applyFont="1" applyBorder="1" applyAlignment="1">
      <alignment horizontal="center"/>
    </xf>
    <xf numFmtId="3" fontId="14" fillId="0" borderId="50" xfId="0" applyNumberFormat="1" applyFont="1" applyBorder="1" applyAlignment="1">
      <alignment horizontal="center"/>
    </xf>
    <xf numFmtId="3" fontId="14" fillId="0" borderId="0" xfId="0" applyNumberFormat="1" applyFont="1" applyAlignment="1">
      <alignment horizontal="right" vertical="center"/>
    </xf>
    <xf numFmtId="166" fontId="14" fillId="0" borderId="0" xfId="0" applyNumberFormat="1" applyFont="1" applyAlignment="1">
      <alignment vertical="center"/>
    </xf>
    <xf numFmtId="3" fontId="14" fillId="0" borderId="0" xfId="0" applyNumberFormat="1" applyFont="1" applyAlignment="1">
      <alignment vertical="center"/>
    </xf>
    <xf numFmtId="4" fontId="14" fillId="0" borderId="0" xfId="0" applyNumberFormat="1" applyFont="1" applyAlignment="1">
      <alignment vertical="center"/>
    </xf>
    <xf numFmtId="0" fontId="33" fillId="0" borderId="0" xfId="0" applyFont="1" applyAlignment="1">
      <alignment horizontal="right" vertical="center"/>
    </xf>
    <xf numFmtId="3" fontId="33" fillId="0" borderId="0" xfId="0" applyNumberFormat="1" applyFont="1" applyAlignment="1">
      <alignment horizontal="center" vertical="center"/>
    </xf>
    <xf numFmtId="0" fontId="57" fillId="0" borderId="0" xfId="0" applyFont="1" applyAlignment="1">
      <alignment vertical="center"/>
    </xf>
    <xf numFmtId="0" fontId="33" fillId="0" borderId="0" xfId="0" applyFont="1" applyAlignment="1">
      <alignment horizontal="right"/>
    </xf>
    <xf numFmtId="0" fontId="14" fillId="0" borderId="29" xfId="0" applyFont="1" applyBorder="1"/>
    <xf numFmtId="0" fontId="33" fillId="0" borderId="29" xfId="0" applyFont="1" applyBorder="1"/>
    <xf numFmtId="0" fontId="33" fillId="0" borderId="29" xfId="0" applyFont="1" applyBorder="1" applyAlignment="1">
      <alignment horizontal="right"/>
    </xf>
    <xf numFmtId="0" fontId="14" fillId="0" borderId="29" xfId="0" applyFont="1" applyBorder="1" applyAlignment="1">
      <alignment horizontal="right"/>
    </xf>
    <xf numFmtId="0" fontId="15" fillId="0" borderId="0" xfId="0" applyFont="1" applyAlignment="1">
      <alignment vertical="top"/>
    </xf>
    <xf numFmtId="0" fontId="17" fillId="0" borderId="0" xfId="0" applyFont="1" applyAlignment="1">
      <alignment vertical="top"/>
    </xf>
    <xf numFmtId="0" fontId="16" fillId="0" borderId="0" xfId="0" applyFont="1" applyAlignment="1">
      <alignment vertical="top"/>
    </xf>
    <xf numFmtId="0" fontId="58" fillId="0" borderId="0" xfId="0" applyFont="1" applyAlignment="1">
      <alignment horizontal="left" vertical="top" wrapText="1"/>
    </xf>
    <xf numFmtId="0" fontId="60" fillId="0" borderId="0" xfId="0" applyFont="1" applyAlignment="1">
      <alignment horizontal="left" vertical="top"/>
    </xf>
    <xf numFmtId="0" fontId="19" fillId="0" borderId="0" xfId="0" quotePrefix="1" applyFont="1" applyAlignment="1">
      <alignment horizontal="left" vertical="top" wrapText="1"/>
    </xf>
    <xf numFmtId="0" fontId="24" fillId="0" borderId="15" xfId="0" applyFont="1" applyBorder="1" applyAlignment="1">
      <alignment vertical="top" wrapText="1"/>
    </xf>
    <xf numFmtId="0" fontId="24" fillId="0" borderId="43" xfId="0" applyFont="1" applyBorder="1" applyAlignment="1">
      <alignment vertical="top"/>
    </xf>
    <xf numFmtId="0" fontId="14" fillId="0" borderId="43" xfId="0" applyFont="1" applyBorder="1" applyAlignment="1">
      <alignment vertical="top"/>
    </xf>
    <xf numFmtId="0" fontId="24" fillId="0" borderId="48" xfId="0" applyFont="1" applyBorder="1" applyAlignment="1">
      <alignment vertical="top"/>
    </xf>
    <xf numFmtId="0" fontId="37" fillId="0" borderId="43" xfId="0" applyFont="1" applyBorder="1" applyAlignment="1">
      <alignment horizontal="left" vertical="top" wrapText="1"/>
    </xf>
    <xf numFmtId="0" fontId="37" fillId="0" borderId="48" xfId="0" applyFont="1" applyBorder="1" applyAlignment="1">
      <alignment horizontal="left" vertical="top" wrapText="1"/>
    </xf>
    <xf numFmtId="0" fontId="37" fillId="0" borderId="49" xfId="0" applyFont="1" applyBorder="1" applyAlignment="1">
      <alignment horizontal="left" vertical="top" wrapText="1"/>
    </xf>
    <xf numFmtId="0" fontId="37" fillId="0" borderId="50" xfId="0" applyFont="1" applyBorder="1" applyAlignment="1">
      <alignment horizontal="left" vertical="top" wrapText="1"/>
    </xf>
    <xf numFmtId="0" fontId="15" fillId="0" borderId="49" xfId="0" applyFont="1" applyBorder="1" applyAlignment="1">
      <alignment vertical="top"/>
    </xf>
    <xf numFmtId="0" fontId="18" fillId="0" borderId="29" xfId="0" applyFont="1" applyBorder="1" applyAlignment="1">
      <alignment horizontal="left" vertical="top" wrapText="1"/>
    </xf>
    <xf numFmtId="0" fontId="18" fillId="0" borderId="50" xfId="0" applyFont="1" applyBorder="1" applyAlignment="1">
      <alignment horizontal="left" vertical="top" wrapText="1"/>
    </xf>
    <xf numFmtId="0" fontId="23" fillId="0" borderId="0" xfId="0" applyFont="1" applyAlignment="1">
      <alignment vertical="top"/>
    </xf>
    <xf numFmtId="0" fontId="15" fillId="0" borderId="0" xfId="0" quotePrefix="1" applyFont="1" applyAlignment="1">
      <alignment vertical="top" wrapText="1"/>
    </xf>
    <xf numFmtId="0" fontId="15" fillId="0" borderId="0" xfId="0" quotePrefix="1" applyFont="1" applyAlignment="1">
      <alignment vertical="top"/>
    </xf>
    <xf numFmtId="0" fontId="16" fillId="0" borderId="0" xfId="0" quotePrefix="1" applyFont="1" applyAlignment="1">
      <alignment horizontal="left" vertical="top"/>
    </xf>
    <xf numFmtId="0" fontId="15" fillId="0" borderId="0" xfId="0" applyFont="1" applyAlignment="1">
      <alignment vertical="top" wrapText="1"/>
    </xf>
    <xf numFmtId="1" fontId="0" fillId="4" borderId="0" xfId="0" quotePrefix="1" applyNumberFormat="1" applyFill="1" applyAlignment="1">
      <alignment horizontal="right"/>
    </xf>
    <xf numFmtId="1" fontId="0" fillId="5" borderId="0" xfId="0" applyNumberFormat="1" applyFill="1" applyAlignment="1">
      <alignment horizontal="right"/>
    </xf>
    <xf numFmtId="0" fontId="34" fillId="0" borderId="20" xfId="0" applyFont="1" applyBorder="1" applyAlignment="1">
      <alignment vertical="center" wrapText="1"/>
    </xf>
    <xf numFmtId="0" fontId="0" fillId="0" borderId="6" xfId="0" applyBorder="1"/>
    <xf numFmtId="4" fontId="14" fillId="0" borderId="0" xfId="0" applyNumberFormat="1" applyFont="1" applyAlignment="1">
      <alignment horizontal="center" vertical="center"/>
    </xf>
    <xf numFmtId="0" fontId="42" fillId="0" borderId="0" xfId="0" applyFont="1" applyAlignment="1">
      <alignment horizontal="centerContinuous"/>
    </xf>
    <xf numFmtId="4" fontId="7" fillId="0" borderId="0" xfId="0" applyNumberFormat="1" applyFont="1"/>
    <xf numFmtId="0" fontId="14" fillId="0" borderId="0" xfId="0" applyFont="1" applyAlignment="1" applyProtection="1">
      <alignment horizontal="justify" vertical="center"/>
      <protection locked="0"/>
    </xf>
    <xf numFmtId="3" fontId="66" fillId="3" borderId="6" xfId="0" applyNumberFormat="1" applyFont="1" applyFill="1" applyBorder="1" applyProtection="1">
      <protection locked="0"/>
    </xf>
    <xf numFmtId="1" fontId="29" fillId="0" borderId="6" xfId="0" applyNumberFormat="1" applyFont="1" applyBorder="1" applyAlignment="1">
      <alignment horizontal="center"/>
    </xf>
    <xf numFmtId="0" fontId="14" fillId="0" borderId="31" xfId="0" applyFont="1" applyBorder="1" applyAlignment="1">
      <alignment horizontal="center" vertical="center" wrapText="1"/>
    </xf>
    <xf numFmtId="0" fontId="44" fillId="0" borderId="54" xfId="0" applyFont="1" applyBorder="1" applyAlignment="1">
      <alignment horizontal="center"/>
    </xf>
    <xf numFmtId="3" fontId="44" fillId="3" borderId="64" xfId="0" applyNumberFormat="1" applyFont="1" applyFill="1" applyBorder="1" applyAlignment="1" applyProtection="1">
      <alignment horizontal="center"/>
      <protection locked="0"/>
    </xf>
    <xf numFmtId="4" fontId="44" fillId="0" borderId="65" xfId="0" applyNumberFormat="1" applyFont="1" applyBorder="1" applyAlignment="1">
      <alignment horizontal="center"/>
    </xf>
    <xf numFmtId="3" fontId="14" fillId="0" borderId="48" xfId="0" applyNumberFormat="1" applyFont="1" applyBorder="1" applyAlignment="1">
      <alignment horizontal="center"/>
    </xf>
    <xf numFmtId="17" fontId="14" fillId="0" borderId="0" xfId="0" applyNumberFormat="1" applyFont="1" applyAlignment="1">
      <alignment vertical="center"/>
    </xf>
    <xf numFmtId="0" fontId="14" fillId="0" borderId="66" xfId="0" applyFont="1" applyBorder="1" applyAlignment="1">
      <alignment horizontal="center"/>
    </xf>
    <xf numFmtId="3" fontId="14" fillId="0" borderId="23" xfId="0" applyNumberFormat="1" applyFont="1" applyBorder="1" applyAlignment="1">
      <alignment horizontal="center"/>
    </xf>
    <xf numFmtId="4" fontId="14" fillId="0" borderId="19" xfId="0" applyNumberFormat="1" applyFont="1" applyBorder="1" applyAlignment="1">
      <alignment horizontal="center"/>
    </xf>
    <xf numFmtId="0" fontId="14" fillId="0" borderId="0" xfId="0" applyFont="1" applyAlignment="1">
      <alignment horizontal="right" vertical="center"/>
    </xf>
    <xf numFmtId="17" fontId="44" fillId="3" borderId="0" xfId="0" applyNumberFormat="1" applyFont="1" applyFill="1" applyAlignment="1" applyProtection="1">
      <alignment horizontal="center"/>
      <protection locked="0"/>
    </xf>
    <xf numFmtId="0" fontId="67" fillId="6" borderId="0" xfId="0" applyFont="1" applyFill="1" applyAlignment="1">
      <alignment horizontal="center"/>
    </xf>
    <xf numFmtId="0" fontId="68" fillId="0" borderId="0" xfId="0" applyFont="1" applyAlignment="1">
      <alignment horizontal="center"/>
    </xf>
    <xf numFmtId="17" fontId="67" fillId="6" borderId="0" xfId="0" applyNumberFormat="1" applyFont="1" applyFill="1" applyAlignment="1">
      <alignment horizontal="center"/>
    </xf>
    <xf numFmtId="17" fontId="68" fillId="0" borderId="0" xfId="0" applyNumberFormat="1" applyFont="1" applyAlignment="1">
      <alignment horizontal="center"/>
    </xf>
    <xf numFmtId="0" fontId="0" fillId="0" borderId="0" xfId="0" quotePrefix="1" applyProtection="1">
      <protection locked="0"/>
    </xf>
    <xf numFmtId="0" fontId="10" fillId="0" borderId="0" xfId="0" quotePrefix="1" applyFont="1" applyProtection="1">
      <protection locked="0"/>
    </xf>
    <xf numFmtId="0" fontId="41" fillId="0" borderId="0" xfId="0" applyFont="1" applyAlignment="1">
      <alignment vertical="top"/>
    </xf>
    <xf numFmtId="0" fontId="32" fillId="0" borderId="34" xfId="0" applyFont="1" applyBorder="1" applyAlignment="1">
      <alignment vertical="center"/>
    </xf>
    <xf numFmtId="0" fontId="32" fillId="0" borderId="35" xfId="0" applyFont="1" applyBorder="1" applyAlignment="1">
      <alignment vertical="center"/>
    </xf>
    <xf numFmtId="0" fontId="54" fillId="0" borderId="1" xfId="0" applyFont="1" applyBorder="1" applyAlignment="1">
      <alignment horizontal="right" vertical="center"/>
    </xf>
    <xf numFmtId="0" fontId="36" fillId="0" borderId="0" xfId="0" applyFont="1" applyAlignment="1">
      <alignment horizontal="center" wrapText="1"/>
    </xf>
    <xf numFmtId="0" fontId="69" fillId="0" borderId="0" xfId="0" applyFont="1"/>
    <xf numFmtId="0" fontId="70" fillId="0" borderId="0" xfId="0" applyFont="1"/>
    <xf numFmtId="0" fontId="56" fillId="0" borderId="0" xfId="0" applyFont="1"/>
    <xf numFmtId="0" fontId="23" fillId="0" borderId="0" xfId="0" applyFont="1" applyAlignment="1">
      <alignment horizontal="centerContinuous" wrapText="1"/>
    </xf>
    <xf numFmtId="0" fontId="14" fillId="0" borderId="0" xfId="0" applyFont="1" applyAlignment="1">
      <alignment horizontal="centerContinuous"/>
    </xf>
    <xf numFmtId="0" fontId="14" fillId="0" borderId="0" xfId="0" quotePrefix="1" applyFont="1" applyAlignment="1">
      <alignment vertical="center"/>
    </xf>
    <xf numFmtId="0" fontId="24" fillId="0" borderId="0" xfId="0" applyFont="1" applyAlignment="1">
      <alignment vertical="top" wrapText="1"/>
    </xf>
    <xf numFmtId="0" fontId="44" fillId="0" borderId="0" xfId="0" quotePrefix="1" applyFont="1"/>
    <xf numFmtId="0" fontId="44" fillId="0" borderId="0" xfId="0" quotePrefix="1" applyFont="1" applyAlignment="1">
      <alignment vertical="center"/>
    </xf>
    <xf numFmtId="0" fontId="56" fillId="0" borderId="0" xfId="0" applyFont="1" applyAlignment="1">
      <alignment vertical="center"/>
    </xf>
    <xf numFmtId="170" fontId="14" fillId="0" borderId="0" xfId="1" applyNumberFormat="1" applyFont="1" applyAlignment="1">
      <alignment horizontal="center" vertical="center"/>
    </xf>
    <xf numFmtId="17" fontId="0" fillId="0" borderId="0" xfId="0" applyNumberFormat="1" applyAlignment="1">
      <alignment horizontal="center"/>
    </xf>
    <xf numFmtId="17" fontId="44" fillId="0" borderId="0" xfId="0" applyNumberFormat="1" applyFont="1" applyAlignment="1" applyProtection="1">
      <alignment horizontal="center"/>
      <protection locked="0"/>
    </xf>
    <xf numFmtId="1" fontId="78" fillId="7" borderId="67" xfId="0" applyNumberFormat="1" applyFont="1" applyFill="1" applyBorder="1" applyAlignment="1">
      <alignment horizontal="center" vertical="center" wrapText="1"/>
    </xf>
    <xf numFmtId="0" fontId="78" fillId="7" borderId="67" xfId="0" applyFont="1" applyFill="1" applyBorder="1" applyAlignment="1">
      <alignment horizontal="center" vertical="center" wrapText="1"/>
    </xf>
    <xf numFmtId="1" fontId="0" fillId="0" borderId="67" xfId="0" applyNumberFormat="1" applyBorder="1"/>
    <xf numFmtId="4" fontId="0" fillId="0" borderId="67" xfId="0" applyNumberFormat="1" applyBorder="1" applyAlignment="1">
      <alignment horizontal="right" vertical="center"/>
    </xf>
    <xf numFmtId="3" fontId="14" fillId="0" borderId="0" xfId="0" applyNumberFormat="1" applyFont="1" applyAlignment="1">
      <alignment horizontal="center" vertical="center"/>
    </xf>
    <xf numFmtId="10" fontId="0" fillId="0" borderId="0" xfId="1" applyNumberFormat="1" applyFont="1"/>
    <xf numFmtId="0" fontId="15" fillId="0" borderId="0" xfId="0" quotePrefix="1" applyFont="1" applyAlignment="1">
      <alignment horizontal="left" vertical="top" wrapText="1"/>
    </xf>
    <xf numFmtId="0" fontId="14" fillId="0" borderId="0" xfId="0" applyFont="1" applyAlignment="1">
      <alignment horizontal="left" vertical="top" wrapText="1"/>
    </xf>
    <xf numFmtId="0" fontId="18" fillId="0" borderId="0" xfId="0" quotePrefix="1" applyFont="1" applyAlignment="1">
      <alignment horizontal="lef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14" fillId="0" borderId="0" xfId="0" applyFont="1" applyAlignment="1">
      <alignment horizontal="left" wrapText="1"/>
    </xf>
    <xf numFmtId="0" fontId="14" fillId="0" borderId="44" xfId="0" applyFont="1" applyBorder="1" applyAlignment="1">
      <alignment horizontal="center"/>
    </xf>
    <xf numFmtId="0" fontId="36" fillId="0" borderId="63" xfId="0" applyFont="1" applyBorder="1" applyAlignment="1" applyProtection="1">
      <alignment horizontal="center"/>
      <protection locked="0"/>
    </xf>
    <xf numFmtId="0" fontId="14" fillId="0" borderId="0" xfId="0" applyFont="1" applyAlignment="1" applyProtection="1">
      <alignment horizontal="center"/>
      <protection locked="0"/>
    </xf>
    <xf numFmtId="0" fontId="38" fillId="0" borderId="0" xfId="0" applyFont="1" applyAlignment="1" applyProtection="1">
      <alignment horizontal="center" vertical="center" wrapText="1"/>
      <protection locked="0"/>
    </xf>
    <xf numFmtId="0" fontId="14" fillId="0" borderId="0" xfId="0" applyFont="1" applyAlignment="1">
      <alignment vertical="top" wrapText="1"/>
    </xf>
    <xf numFmtId="0" fontId="14" fillId="0" borderId="0" xfId="0" applyFont="1" applyAlignment="1">
      <alignment wrapText="1"/>
    </xf>
    <xf numFmtId="0" fontId="35" fillId="0" borderId="0" xfId="0" quotePrefix="1" applyFont="1" applyAlignment="1">
      <alignment horizontal="justify" vertical="center" wrapText="1"/>
    </xf>
    <xf numFmtId="0" fontId="14" fillId="0" borderId="0" xfId="0" applyFont="1" applyAlignment="1">
      <alignment horizontal="justify" vertical="center" wrapText="1"/>
    </xf>
    <xf numFmtId="0" fontId="14" fillId="0" borderId="0" xfId="0" applyFont="1" applyAlignment="1" applyProtection="1">
      <alignment horizontal="left" vertical="center"/>
      <protection locked="0"/>
    </xf>
    <xf numFmtId="0" fontId="14" fillId="0" borderId="0" xfId="0" applyFont="1" applyAlignment="1" applyProtection="1">
      <alignment horizontal="left"/>
      <protection locked="0"/>
    </xf>
    <xf numFmtId="0" fontId="14" fillId="0" borderId="0" xfId="0" applyFont="1" applyAlignment="1" applyProtection="1">
      <alignment horizontal="justify" vertical="center"/>
      <protection locked="0"/>
    </xf>
    <xf numFmtId="0" fontId="14" fillId="0" borderId="0" xfId="0" applyFont="1" applyAlignment="1">
      <alignment horizontal="justify" vertical="center"/>
    </xf>
    <xf numFmtId="0" fontId="43" fillId="3" borderId="34" xfId="0" applyFont="1" applyFill="1" applyBorder="1" applyAlignment="1" applyProtection="1">
      <alignment vertical="center"/>
      <protection locked="0"/>
    </xf>
    <xf numFmtId="0" fontId="14" fillId="0" borderId="35" xfId="0" applyFont="1" applyBorder="1" applyAlignment="1">
      <alignment vertical="center"/>
    </xf>
    <xf numFmtId="0" fontId="14" fillId="0" borderId="1" xfId="0" applyFont="1" applyBorder="1" applyAlignment="1">
      <alignment vertical="center"/>
    </xf>
    <xf numFmtId="0" fontId="43" fillId="2" borderId="34" xfId="0" applyFont="1" applyFill="1" applyBorder="1" applyAlignment="1">
      <alignment horizontal="center" vertical="center"/>
    </xf>
    <xf numFmtId="0" fontId="43" fillId="2" borderId="35" xfId="0" applyFont="1" applyFill="1" applyBorder="1" applyAlignment="1">
      <alignment horizontal="center" vertical="center"/>
    </xf>
    <xf numFmtId="0" fontId="43" fillId="2" borderId="1" xfId="0" applyFont="1" applyFill="1" applyBorder="1" applyAlignment="1">
      <alignment horizontal="center" vertical="center"/>
    </xf>
    <xf numFmtId="0" fontId="54" fillId="0" borderId="32"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42" xfId="0" applyFont="1" applyBorder="1" applyAlignment="1">
      <alignment horizontal="center" vertical="center" wrapText="1"/>
    </xf>
    <xf numFmtId="3" fontId="44" fillId="3" borderId="0" xfId="0" applyNumberFormat="1" applyFont="1" applyFill="1" applyAlignment="1" applyProtection="1">
      <alignment horizontal="center" vertical="center"/>
      <protection locked="0"/>
    </xf>
    <xf numFmtId="0" fontId="54" fillId="0" borderId="21"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40"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37" xfId="0" applyFont="1" applyBorder="1" applyAlignment="1">
      <alignment horizontal="center" vertical="center" wrapText="1"/>
    </xf>
    <xf numFmtId="0" fontId="47" fillId="0" borderId="46" xfId="0" applyFont="1" applyBorder="1" applyAlignment="1" applyProtection="1">
      <alignment horizontal="center" vertical="center"/>
      <protection locked="0"/>
    </xf>
    <xf numFmtId="0" fontId="43" fillId="2" borderId="34"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53" fillId="2" borderId="34" xfId="0" applyFont="1" applyFill="1" applyBorder="1" applyAlignment="1">
      <alignment horizontal="center" vertical="center" wrapText="1"/>
    </xf>
    <xf numFmtId="0" fontId="53" fillId="2" borderId="35"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4" fillId="0" borderId="14" xfId="0" applyFont="1" applyBorder="1" applyAlignment="1">
      <alignment horizontal="center" vertical="center" wrapText="1"/>
    </xf>
    <xf numFmtId="0" fontId="54" fillId="0" borderId="16" xfId="0" applyFont="1" applyBorder="1" applyAlignment="1">
      <alignment horizontal="center" vertical="center" wrapText="1"/>
    </xf>
    <xf numFmtId="0" fontId="54" fillId="0" borderId="41"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38" xfId="0" applyFont="1" applyBorder="1" applyAlignment="1">
      <alignment horizontal="center" vertical="center" wrapText="1"/>
    </xf>
    <xf numFmtId="0" fontId="43" fillId="0" borderId="2" xfId="0" applyFont="1" applyBorder="1" applyAlignment="1">
      <alignment horizontal="center" vertical="center"/>
    </xf>
    <xf numFmtId="0" fontId="43" fillId="0" borderId="5" xfId="0" applyFont="1" applyBorder="1" applyAlignment="1">
      <alignment horizontal="center" vertical="center"/>
    </xf>
    <xf numFmtId="0" fontId="43" fillId="0" borderId="37" xfId="0" applyFont="1" applyBorder="1" applyAlignment="1">
      <alignment horizontal="center"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38" xfId="0" applyFont="1" applyBorder="1" applyAlignment="1">
      <alignment horizontal="center" vertical="center"/>
    </xf>
    <xf numFmtId="0" fontId="43" fillId="0" borderId="13" xfId="0" applyFont="1" applyBorder="1" applyAlignment="1">
      <alignment horizontal="center" vertical="center"/>
    </xf>
    <xf numFmtId="0" fontId="43" fillId="0" borderId="8" xfId="0" applyFont="1" applyBorder="1" applyAlignment="1">
      <alignment horizontal="center" vertical="center"/>
    </xf>
    <xf numFmtId="0" fontId="43" fillId="0" borderId="39" xfId="0" applyFont="1" applyBorder="1" applyAlignment="1">
      <alignment horizontal="center" vertical="center"/>
    </xf>
    <xf numFmtId="0" fontId="54" fillId="0" borderId="11" xfId="0" applyFont="1" applyBorder="1" applyAlignment="1">
      <alignment horizontal="center" vertical="center" wrapText="1"/>
    </xf>
    <xf numFmtId="0" fontId="54" fillId="0" borderId="25"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38" xfId="0" applyFont="1" applyBorder="1" applyAlignment="1">
      <alignment horizontal="center" vertical="center" wrapText="1"/>
    </xf>
    <xf numFmtId="0" fontId="43" fillId="3" borderId="34" xfId="0" applyFont="1" applyFill="1" applyBorder="1" applyAlignment="1" applyProtection="1">
      <alignment horizontal="center" vertical="center"/>
      <protection locked="0"/>
    </xf>
    <xf numFmtId="0" fontId="33" fillId="3" borderId="35" xfId="0" applyFont="1" applyFill="1" applyBorder="1" applyAlignment="1" applyProtection="1">
      <alignment horizontal="center" vertical="center"/>
      <protection locked="0"/>
    </xf>
    <xf numFmtId="0" fontId="33" fillId="3" borderId="1" xfId="0" applyFont="1" applyFill="1" applyBorder="1" applyAlignment="1" applyProtection="1">
      <alignment horizontal="center" vertical="center"/>
      <protection locked="0"/>
    </xf>
    <xf numFmtId="0" fontId="54" fillId="0" borderId="36" xfId="0" applyFont="1" applyBorder="1" applyAlignment="1">
      <alignment horizontal="center" vertical="center" wrapText="1"/>
    </xf>
    <xf numFmtId="0" fontId="54" fillId="0" borderId="17"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15"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39" xfId="0" applyFont="1" applyBorder="1" applyAlignment="1">
      <alignment horizontal="center" vertical="center" wrapText="1"/>
    </xf>
    <xf numFmtId="0" fontId="54" fillId="0" borderId="11" xfId="0" applyFont="1" applyBorder="1" applyAlignment="1">
      <alignment horizontal="center" vertical="center" textRotation="255" wrapText="1"/>
    </xf>
    <xf numFmtId="0" fontId="54" fillId="0" borderId="36" xfId="0" applyFont="1" applyBorder="1" applyAlignment="1">
      <alignment horizontal="center" vertical="center" textRotation="255" wrapText="1"/>
    </xf>
    <xf numFmtId="0" fontId="54" fillId="0" borderId="17" xfId="0" applyFont="1" applyBorder="1" applyAlignment="1">
      <alignment horizontal="center" vertical="center" textRotation="255" wrapText="1"/>
    </xf>
    <xf numFmtId="0" fontId="43" fillId="3" borderId="34" xfId="0" applyFont="1" applyFill="1" applyBorder="1" applyAlignment="1" applyProtection="1">
      <alignment horizontal="center" vertical="center" wrapText="1"/>
      <protection locked="0"/>
    </xf>
    <xf numFmtId="0" fontId="14" fillId="3" borderId="35"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35" xfId="0" applyFont="1" applyFill="1" applyBorder="1" applyAlignment="1" applyProtection="1">
      <alignment horizontal="center"/>
      <protection locked="0"/>
    </xf>
    <xf numFmtId="0" fontId="14" fillId="3" borderId="1" xfId="0" applyFont="1" applyFill="1" applyBorder="1" applyAlignment="1" applyProtection="1">
      <alignment horizontal="center"/>
      <protection locked="0"/>
    </xf>
    <xf numFmtId="0" fontId="14" fillId="3" borderId="24" xfId="0" applyFont="1" applyFill="1" applyBorder="1" applyAlignment="1" applyProtection="1">
      <alignment horizontal="left" vertical="center"/>
      <protection locked="0"/>
    </xf>
    <xf numFmtId="0" fontId="14" fillId="0" borderId="24" xfId="0" applyFont="1" applyBorder="1" applyAlignment="1" applyProtection="1">
      <alignment horizontal="left" vertical="center"/>
      <protection locked="0"/>
    </xf>
    <xf numFmtId="14" fontId="14" fillId="3" borderId="24" xfId="0" applyNumberFormat="1" applyFont="1" applyFill="1" applyBorder="1" applyAlignment="1" applyProtection="1">
      <alignment horizontal="left"/>
      <protection locked="0"/>
    </xf>
    <xf numFmtId="0" fontId="14" fillId="0" borderId="24" xfId="0" applyFont="1" applyBorder="1" applyAlignment="1" applyProtection="1">
      <alignment horizontal="left"/>
      <protection locked="0"/>
    </xf>
    <xf numFmtId="3" fontId="14" fillId="3" borderId="34" xfId="0" applyNumberFormat="1" applyFont="1" applyFill="1" applyBorder="1" applyAlignment="1" applyProtection="1">
      <alignment horizontal="center"/>
      <protection locked="0"/>
    </xf>
    <xf numFmtId="3" fontId="14" fillId="3" borderId="35" xfId="0" applyNumberFormat="1" applyFont="1" applyFill="1" applyBorder="1" applyAlignment="1" applyProtection="1">
      <alignment horizontal="center"/>
      <protection locked="0"/>
    </xf>
    <xf numFmtId="3" fontId="14" fillId="3" borderId="1" xfId="0" applyNumberFormat="1" applyFont="1" applyFill="1" applyBorder="1" applyAlignment="1" applyProtection="1">
      <alignment horizontal="center"/>
      <protection locked="0"/>
    </xf>
    <xf numFmtId="0" fontId="23" fillId="0" borderId="0" xfId="0" applyFont="1" applyAlignment="1">
      <alignment horizontal="center"/>
    </xf>
    <xf numFmtId="0" fontId="33" fillId="3" borderId="45" xfId="0" applyFont="1" applyFill="1" applyBorder="1" applyAlignment="1">
      <alignment horizontal="center" vertical="top"/>
    </xf>
    <xf numFmtId="0" fontId="33" fillId="3" borderId="46" xfId="0" applyFont="1" applyFill="1" applyBorder="1" applyAlignment="1">
      <alignment horizontal="center" vertical="top"/>
    </xf>
    <xf numFmtId="0" fontId="33" fillId="3" borderId="47" xfId="0" applyFont="1" applyFill="1" applyBorder="1" applyAlignment="1">
      <alignment horizontal="center" vertical="top"/>
    </xf>
    <xf numFmtId="0" fontId="33" fillId="3" borderId="43" xfId="0" applyFont="1" applyFill="1" applyBorder="1" applyAlignment="1">
      <alignment horizontal="center" vertical="top"/>
    </xf>
    <xf numFmtId="0" fontId="33" fillId="3" borderId="0" xfId="0" applyFont="1" applyFill="1" applyAlignment="1">
      <alignment horizontal="center" vertical="top"/>
    </xf>
    <xf numFmtId="0" fontId="33" fillId="3" borderId="48" xfId="0" applyFont="1" applyFill="1" applyBorder="1" applyAlignment="1">
      <alignment horizontal="center" vertical="top"/>
    </xf>
    <xf numFmtId="0" fontId="33" fillId="3" borderId="49" xfId="0" applyFont="1" applyFill="1" applyBorder="1" applyAlignment="1">
      <alignment horizontal="center" vertical="top"/>
    </xf>
    <xf numFmtId="0" fontId="33" fillId="3" borderId="29" xfId="0" applyFont="1" applyFill="1" applyBorder="1" applyAlignment="1">
      <alignment horizontal="center" vertical="top"/>
    </xf>
    <xf numFmtId="0" fontId="33" fillId="3" borderId="50" xfId="0" applyFont="1" applyFill="1" applyBorder="1" applyAlignment="1">
      <alignment horizontal="center" vertical="top"/>
    </xf>
    <xf numFmtId="0" fontId="54" fillId="3" borderId="34" xfId="0" applyFont="1" applyFill="1" applyBorder="1" applyAlignment="1" applyProtection="1">
      <alignment horizontal="center" vertical="center" wrapText="1"/>
      <protection locked="0"/>
    </xf>
    <xf numFmtId="0" fontId="30" fillId="3" borderId="35" xfId="0" applyFont="1" applyFill="1" applyBorder="1" applyAlignment="1" applyProtection="1">
      <alignment horizontal="center" vertical="center" wrapText="1"/>
      <protection locked="0"/>
    </xf>
    <xf numFmtId="0" fontId="29" fillId="0" borderId="1" xfId="0" applyFont="1" applyBorder="1" applyAlignment="1" applyProtection="1">
      <alignment wrapText="1"/>
      <protection locked="0"/>
    </xf>
    <xf numFmtId="0" fontId="54" fillId="3" borderId="34" xfId="0" applyFont="1" applyFill="1" applyBorder="1" applyAlignment="1" applyProtection="1">
      <alignment horizontal="center" vertical="center"/>
      <protection locked="0"/>
    </xf>
    <xf numFmtId="0" fontId="29" fillId="0" borderId="35" xfId="0" applyFont="1" applyBorder="1" applyAlignment="1" applyProtection="1">
      <alignment horizontal="center"/>
      <protection locked="0"/>
    </xf>
    <xf numFmtId="0" fontId="29" fillId="0" borderId="1" xfId="0" applyFont="1" applyBorder="1" applyAlignment="1" applyProtection="1">
      <alignment horizontal="center"/>
      <protection locked="0"/>
    </xf>
    <xf numFmtId="0" fontId="14" fillId="0" borderId="0" xfId="0" applyFont="1" applyAlignment="1">
      <alignment horizontal="left" vertical="center" wrapText="1"/>
    </xf>
    <xf numFmtId="0" fontId="14" fillId="0" borderId="0" xfId="0" applyFont="1" applyAlignment="1">
      <alignment vertical="center" wrapText="1"/>
    </xf>
    <xf numFmtId="0" fontId="36" fillId="0" borderId="0" xfId="0" applyFont="1" applyAlignment="1">
      <alignment horizontal="center" wrapText="1"/>
    </xf>
    <xf numFmtId="0" fontId="69" fillId="0" borderId="24" xfId="0" applyFont="1" applyBorder="1" applyAlignment="1">
      <alignment horizontal="left" vertical="center"/>
    </xf>
    <xf numFmtId="0" fontId="14" fillId="0" borderId="0" xfId="0" applyFont="1" applyAlignment="1">
      <alignment horizontal="justify" vertical="top"/>
    </xf>
    <xf numFmtId="0" fontId="14" fillId="0" borderId="0" xfId="0" applyFont="1" applyAlignment="1">
      <alignment vertical="top"/>
    </xf>
    <xf numFmtId="0" fontId="33" fillId="3" borderId="45" xfId="0" applyFont="1" applyFill="1" applyBorder="1" applyAlignment="1" applyProtection="1">
      <alignment horizontal="center" vertical="top"/>
      <protection locked="0"/>
    </xf>
    <xf numFmtId="0" fontId="33" fillId="3" borderId="46" xfId="0" applyFont="1" applyFill="1" applyBorder="1" applyAlignment="1" applyProtection="1">
      <alignment horizontal="center" vertical="top"/>
      <protection locked="0"/>
    </xf>
    <xf numFmtId="0" fontId="33" fillId="3" borderId="47" xfId="0" applyFont="1" applyFill="1" applyBorder="1" applyAlignment="1" applyProtection="1">
      <alignment horizontal="center" vertical="top"/>
      <protection locked="0"/>
    </xf>
    <xf numFmtId="0" fontId="33" fillId="3" borderId="43" xfId="0" applyFont="1" applyFill="1" applyBorder="1" applyAlignment="1" applyProtection="1">
      <alignment horizontal="center" vertical="top"/>
      <protection locked="0"/>
    </xf>
    <xf numFmtId="0" fontId="33" fillId="3" borderId="0" xfId="0" applyFont="1" applyFill="1" applyAlignment="1" applyProtection="1">
      <alignment horizontal="center" vertical="top"/>
      <protection locked="0"/>
    </xf>
    <xf numFmtId="0" fontId="33" fillId="3" borderId="48" xfId="0" applyFont="1" applyFill="1" applyBorder="1" applyAlignment="1" applyProtection="1">
      <alignment horizontal="center" vertical="top"/>
      <protection locked="0"/>
    </xf>
    <xf numFmtId="0" fontId="33" fillId="3" borderId="49" xfId="0" applyFont="1" applyFill="1" applyBorder="1" applyAlignment="1" applyProtection="1">
      <alignment horizontal="center" vertical="top"/>
      <protection locked="0"/>
    </xf>
    <xf numFmtId="0" fontId="33" fillId="3" borderId="29" xfId="0" applyFont="1" applyFill="1" applyBorder="1" applyAlignment="1" applyProtection="1">
      <alignment horizontal="center" vertical="top"/>
      <protection locked="0"/>
    </xf>
    <xf numFmtId="0" fontId="33" fillId="3" borderId="50" xfId="0" applyFont="1" applyFill="1" applyBorder="1" applyAlignment="1" applyProtection="1">
      <alignment horizontal="center" vertical="top"/>
      <protection locked="0"/>
    </xf>
    <xf numFmtId="0" fontId="14" fillId="3" borderId="24" xfId="0" applyFont="1" applyFill="1" applyBorder="1" applyAlignment="1" applyProtection="1">
      <alignment horizontal="left"/>
      <protection locked="0"/>
    </xf>
    <xf numFmtId="0" fontId="69" fillId="3" borderId="24" xfId="0" applyFont="1" applyFill="1" applyBorder="1" applyAlignment="1" applyProtection="1">
      <alignment horizontal="left" vertical="center" wrapText="1"/>
      <protection locked="0"/>
    </xf>
    <xf numFmtId="0" fontId="69" fillId="0" borderId="24" xfId="0" applyFont="1" applyBorder="1" applyAlignment="1" applyProtection="1">
      <alignment horizontal="left" vertical="center" wrapText="1"/>
      <protection locked="0"/>
    </xf>
    <xf numFmtId="168" fontId="33" fillId="3" borderId="34" xfId="0" applyNumberFormat="1" applyFont="1" applyFill="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24" fillId="0" borderId="0" xfId="0" applyFont="1" applyAlignment="1">
      <alignment horizontal="left" vertical="top" wrapText="1"/>
    </xf>
    <xf numFmtId="0" fontId="24" fillId="0" borderId="0" xfId="0" applyFont="1" applyAlignment="1">
      <alignment vertical="top" wrapText="1"/>
    </xf>
    <xf numFmtId="0" fontId="75" fillId="0" borderId="0" xfId="0" applyFont="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3" borderId="24" xfId="0" applyFont="1" applyFill="1" applyBorder="1" applyAlignment="1" applyProtection="1">
      <alignment horizontal="center"/>
      <protection locked="0"/>
    </xf>
    <xf numFmtId="0" fontId="14" fillId="0" borderId="24" xfId="0" applyFont="1" applyBorder="1" applyAlignment="1" applyProtection="1">
      <alignment horizontal="center"/>
      <protection locked="0"/>
    </xf>
    <xf numFmtId="0" fontId="54"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 xfId="0" applyFont="1" applyBorder="1" applyAlignment="1">
      <alignment horizontal="center" vertical="center" wrapText="1"/>
    </xf>
    <xf numFmtId="0" fontId="30" fillId="0" borderId="1" xfId="0" applyFont="1" applyBorder="1" applyAlignment="1" applyProtection="1">
      <alignment vertical="center" wrapText="1"/>
      <protection locked="0"/>
    </xf>
    <xf numFmtId="0" fontId="30" fillId="0" borderId="35"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54" fillId="0" borderId="34" xfId="0" applyFont="1" applyBorder="1" applyAlignment="1">
      <alignment horizontal="center" vertical="center"/>
    </xf>
    <xf numFmtId="0" fontId="54" fillId="0" borderId="35" xfId="0" applyFont="1" applyBorder="1" applyAlignment="1">
      <alignment horizontal="center" vertical="center"/>
    </xf>
    <xf numFmtId="0" fontId="54" fillId="0" borderId="1" xfId="0" applyFont="1" applyBorder="1" applyAlignment="1">
      <alignment horizontal="center" vertical="center"/>
    </xf>
    <xf numFmtId="0" fontId="33" fillId="3" borderId="34" xfId="0" applyFont="1" applyFill="1" applyBorder="1" applyAlignment="1" applyProtection="1">
      <alignment horizontal="center" vertical="center"/>
      <protection locked="0"/>
    </xf>
    <xf numFmtId="0" fontId="65" fillId="0" borderId="57" xfId="0" quotePrefix="1" applyFont="1" applyBorder="1" applyAlignment="1">
      <alignment horizontal="center" vertical="top" wrapText="1"/>
    </xf>
    <xf numFmtId="0" fontId="24" fillId="0" borderId="47" xfId="0" applyFont="1" applyBorder="1" applyAlignment="1">
      <alignment horizontal="center" vertical="top" wrapText="1"/>
    </xf>
    <xf numFmtId="0" fontId="65" fillId="0" borderId="58" xfId="0" quotePrefix="1" applyFont="1" applyBorder="1" applyAlignment="1">
      <alignment horizontal="center" vertical="top" wrapText="1"/>
    </xf>
    <xf numFmtId="0" fontId="24" fillId="0" borderId="48" xfId="0" applyFont="1" applyBorder="1" applyAlignment="1">
      <alignment horizontal="center" vertical="top" wrapText="1"/>
    </xf>
    <xf numFmtId="0" fontId="24" fillId="0" borderId="59" xfId="0" applyFont="1" applyBorder="1" applyAlignment="1">
      <alignment horizontal="center" vertical="top" wrapText="1"/>
    </xf>
    <xf numFmtId="0" fontId="24" fillId="0" borderId="50" xfId="0" applyFont="1" applyBorder="1" applyAlignment="1">
      <alignment horizontal="center" vertical="top" wrapText="1"/>
    </xf>
    <xf numFmtId="0" fontId="65" fillId="0" borderId="45" xfId="0" quotePrefix="1" applyFont="1" applyBorder="1" applyAlignment="1">
      <alignment horizontal="center" vertical="top" wrapText="1"/>
    </xf>
    <xf numFmtId="0" fontId="65" fillId="0" borderId="43" xfId="0" quotePrefix="1" applyFont="1" applyBorder="1" applyAlignment="1">
      <alignment horizontal="center" vertical="top" wrapText="1"/>
    </xf>
    <xf numFmtId="0" fontId="24" fillId="0" borderId="49" xfId="0" applyFont="1" applyBorder="1" applyAlignment="1">
      <alignment horizontal="center" vertical="top" wrapText="1"/>
    </xf>
    <xf numFmtId="0" fontId="24" fillId="0" borderId="46" xfId="0" applyFont="1" applyBorder="1" applyAlignment="1">
      <alignment horizontal="center" vertical="top" wrapText="1"/>
    </xf>
    <xf numFmtId="0" fontId="24" fillId="0" borderId="0" xfId="0" applyFont="1" applyAlignment="1">
      <alignment horizontal="center" vertical="top" wrapText="1"/>
    </xf>
    <xf numFmtId="0" fontId="24" fillId="0" borderId="29" xfId="0" applyFont="1" applyBorder="1" applyAlignment="1">
      <alignment horizontal="center" vertical="top" wrapText="1"/>
    </xf>
    <xf numFmtId="0" fontId="65" fillId="0" borderId="60" xfId="0" quotePrefix="1" applyFont="1" applyBorder="1" applyAlignment="1">
      <alignment horizontal="center" vertical="top" wrapText="1"/>
    </xf>
    <xf numFmtId="0" fontId="24" fillId="0" borderId="15" xfId="0" applyFont="1" applyBorder="1" applyAlignment="1">
      <alignment horizontal="center" vertical="top" wrapText="1"/>
    </xf>
    <xf numFmtId="0" fontId="65" fillId="0" borderId="55" xfId="0" quotePrefix="1" applyFont="1" applyBorder="1" applyAlignment="1">
      <alignment horizontal="left" vertical="top"/>
    </xf>
    <xf numFmtId="0" fontId="24" fillId="0" borderId="15" xfId="0" applyFont="1" applyBorder="1" applyAlignment="1">
      <alignment horizontal="left" vertical="top"/>
    </xf>
    <xf numFmtId="0" fontId="24" fillId="0" borderId="43" xfId="0" quotePrefix="1" applyFont="1" applyBorder="1" applyAlignment="1">
      <alignment horizontal="left" vertical="top" wrapText="1"/>
    </xf>
    <xf numFmtId="0" fontId="24" fillId="0" borderId="48" xfId="0" applyFont="1" applyBorder="1" applyAlignment="1">
      <alignment horizontal="left" vertical="top" wrapText="1"/>
    </xf>
    <xf numFmtId="0" fontId="24" fillId="0" borderId="43" xfId="0" applyFont="1" applyBorder="1" applyAlignment="1">
      <alignment horizontal="left" vertical="top" wrapText="1"/>
    </xf>
    <xf numFmtId="0" fontId="24" fillId="0" borderId="49" xfId="0" applyFont="1" applyBorder="1" applyAlignment="1">
      <alignment horizontal="left" vertical="top" wrapText="1"/>
    </xf>
    <xf numFmtId="0" fontId="24" fillId="0" borderId="29" xfId="0" applyFont="1" applyBorder="1" applyAlignment="1">
      <alignment horizontal="left" vertical="top" wrapText="1"/>
    </xf>
    <xf numFmtId="0" fontId="24" fillId="0" borderId="50" xfId="0" applyFont="1" applyBorder="1" applyAlignment="1">
      <alignment horizontal="left" vertical="top" wrapText="1"/>
    </xf>
    <xf numFmtId="0" fontId="65" fillId="0" borderId="55" xfId="0" quotePrefix="1" applyFont="1" applyBorder="1" applyAlignment="1">
      <alignment horizontal="left" vertical="top" wrapText="1"/>
    </xf>
    <xf numFmtId="0" fontId="24" fillId="0" borderId="15" xfId="0" applyFont="1" applyBorder="1" applyAlignment="1">
      <alignment vertical="top" wrapText="1"/>
    </xf>
    <xf numFmtId="0" fontId="65" fillId="0" borderId="61" xfId="0" quotePrefix="1" applyFont="1" applyBorder="1" applyAlignment="1">
      <alignment horizontal="center" vertical="top" wrapText="1"/>
    </xf>
    <xf numFmtId="0" fontId="24" fillId="0" borderId="18" xfId="0" applyFont="1" applyBorder="1" applyAlignment="1">
      <alignment horizontal="center" vertical="top" wrapText="1"/>
    </xf>
    <xf numFmtId="0" fontId="14" fillId="0" borderId="48" xfId="0" applyFont="1" applyBorder="1" applyAlignment="1">
      <alignment horizontal="center" vertical="top" wrapText="1"/>
    </xf>
    <xf numFmtId="0" fontId="65" fillId="0" borderId="55" xfId="0" quotePrefix="1" applyFont="1" applyBorder="1" applyAlignment="1">
      <alignment horizontal="center" vertical="top" wrapText="1"/>
    </xf>
    <xf numFmtId="0" fontId="24" fillId="0" borderId="54" xfId="0" applyFont="1" applyBorder="1" applyAlignment="1">
      <alignment horizontal="center" vertical="top" wrapText="1"/>
    </xf>
    <xf numFmtId="0" fontId="15" fillId="0" borderId="0" xfId="0" quotePrefix="1" applyFont="1" applyAlignment="1">
      <alignment vertical="top" wrapText="1"/>
    </xf>
    <xf numFmtId="0" fontId="15" fillId="0" borderId="0" xfId="0" applyFont="1" applyAlignment="1">
      <alignment vertical="top" wrapText="1"/>
    </xf>
    <xf numFmtId="0" fontId="65" fillId="0" borderId="46" xfId="0" quotePrefix="1" applyFont="1" applyBorder="1" applyAlignment="1">
      <alignment horizontal="left" vertical="top" wrapText="1"/>
    </xf>
    <xf numFmtId="0" fontId="65" fillId="0" borderId="46" xfId="0" applyFont="1" applyBorder="1" applyAlignment="1">
      <alignment horizontal="left" vertical="top" wrapText="1"/>
    </xf>
    <xf numFmtId="0" fontId="65" fillId="0" borderId="29" xfId="0" applyFont="1" applyBorder="1" applyAlignment="1">
      <alignment horizontal="left" vertical="top" wrapText="1"/>
    </xf>
    <xf numFmtId="0" fontId="24" fillId="0" borderId="45" xfId="0" applyFont="1" applyBorder="1" applyAlignment="1">
      <alignment vertical="top" wrapText="1"/>
    </xf>
    <xf numFmtId="0" fontId="14" fillId="0" borderId="46" xfId="0" applyFont="1" applyBorder="1" applyAlignment="1">
      <alignment vertical="top" wrapText="1"/>
    </xf>
    <xf numFmtId="0" fontId="14" fillId="0" borderId="47" xfId="0" applyFont="1" applyBorder="1" applyAlignment="1">
      <alignment vertical="top" wrapText="1"/>
    </xf>
    <xf numFmtId="0" fontId="24" fillId="0" borderId="34" xfId="0" quotePrefix="1" applyFont="1" applyBorder="1" applyAlignment="1">
      <alignment horizontal="justify" vertical="center" wrapText="1"/>
    </xf>
    <xf numFmtId="0" fontId="24" fillId="0" borderId="35" xfId="0" applyFont="1" applyBorder="1" applyAlignment="1">
      <alignment wrapText="1"/>
    </xf>
    <xf numFmtId="0" fontId="24" fillId="0" borderId="1" xfId="0" applyFont="1" applyBorder="1" applyAlignment="1">
      <alignment wrapText="1"/>
    </xf>
    <xf numFmtId="0" fontId="65" fillId="0" borderId="57" xfId="0" applyFont="1" applyBorder="1" applyAlignment="1">
      <alignment horizontal="center" vertical="top" wrapText="1"/>
    </xf>
    <xf numFmtId="0" fontId="65" fillId="0" borderId="46" xfId="0" applyFont="1" applyBorder="1" applyAlignment="1">
      <alignment horizontal="center" vertical="top" wrapText="1"/>
    </xf>
    <xf numFmtId="0" fontId="65" fillId="0" borderId="47" xfId="0" applyFont="1" applyBorder="1" applyAlignment="1">
      <alignment horizontal="center" vertical="top" wrapText="1"/>
    </xf>
    <xf numFmtId="0" fontId="65" fillId="0" borderId="59" xfId="0" applyFont="1" applyBorder="1" applyAlignment="1">
      <alignment horizontal="center" vertical="top" wrapText="1"/>
    </xf>
    <xf numFmtId="0" fontId="65" fillId="0" borderId="29" xfId="0" applyFont="1" applyBorder="1" applyAlignment="1">
      <alignment horizontal="center" vertical="top" wrapText="1"/>
    </xf>
    <xf numFmtId="0" fontId="65" fillId="0" borderId="50" xfId="0" applyFont="1" applyBorder="1" applyAlignment="1">
      <alignment horizontal="center" vertical="top" wrapText="1"/>
    </xf>
    <xf numFmtId="0" fontId="20" fillId="0" borderId="0" xfId="0" applyFont="1" applyAlignment="1">
      <alignment horizontal="left" vertical="top" wrapText="1"/>
    </xf>
    <xf numFmtId="0" fontId="58" fillId="0" borderId="0" xfId="0" quotePrefix="1" applyFont="1" applyAlignment="1">
      <alignment horizontal="left" vertical="top" wrapText="1"/>
    </xf>
    <xf numFmtId="0" fontId="58" fillId="0" borderId="0" xfId="0" applyFont="1" applyAlignment="1">
      <alignment horizontal="left" vertical="top" wrapText="1"/>
    </xf>
    <xf numFmtId="0" fontId="19" fillId="0" borderId="0" xfId="0" quotePrefix="1" applyFont="1" applyAlignment="1">
      <alignment horizontal="left" vertical="top" wrapText="1"/>
    </xf>
    <xf numFmtId="0" fontId="65" fillId="0" borderId="56" xfId="0" quotePrefix="1" applyFont="1" applyBorder="1" applyAlignment="1">
      <alignment horizontal="center" vertical="top" wrapText="1"/>
    </xf>
    <xf numFmtId="0" fontId="24" fillId="0" borderId="35" xfId="0" applyFont="1" applyBorder="1" applyAlignment="1">
      <alignment horizontal="center" vertical="top" wrapText="1"/>
    </xf>
    <xf numFmtId="0" fontId="24" fillId="0" borderId="1" xfId="0" applyFont="1" applyBorder="1" applyAlignment="1">
      <alignment horizontal="center" vertical="top" wrapText="1"/>
    </xf>
    <xf numFmtId="0" fontId="65" fillId="0" borderId="46" xfId="0" quotePrefix="1" applyFont="1" applyBorder="1" applyAlignment="1">
      <alignment horizontal="center" vertical="top" wrapText="1"/>
    </xf>
    <xf numFmtId="0" fontId="65" fillId="0" borderId="0" xfId="0" quotePrefix="1" applyFont="1" applyAlignment="1">
      <alignment horizontal="center" vertical="top" wrapText="1"/>
    </xf>
    <xf numFmtId="0" fontId="24" fillId="0" borderId="0" xfId="0" quotePrefix="1" applyFont="1" applyAlignment="1">
      <alignment horizontal="left" vertical="top" wrapText="1"/>
    </xf>
    <xf numFmtId="0" fontId="16" fillId="0" borderId="0" xfId="0" quotePrefix="1" applyFont="1" applyAlignment="1">
      <alignment vertical="top" wrapText="1"/>
    </xf>
    <xf numFmtId="0" fontId="33" fillId="0" borderId="0" xfId="0" applyFont="1" applyAlignment="1">
      <alignment vertical="top" wrapText="1"/>
    </xf>
    <xf numFmtId="0" fontId="14" fillId="0" borderId="0" xfId="0" applyFont="1" applyAlignment="1" applyProtection="1">
      <protection locked="0"/>
    </xf>
    <xf numFmtId="0" fontId="14" fillId="0" borderId="0" xfId="0" applyFont="1" applyAlignment="1"/>
    <xf numFmtId="0" fontId="69" fillId="0" borderId="24" xfId="0" applyFont="1" applyBorder="1" applyAlignment="1"/>
    <xf numFmtId="0" fontId="14" fillId="0" borderId="24" xfId="0" applyFont="1" applyBorder="1" applyAlignment="1"/>
    <xf numFmtId="0" fontId="69" fillId="3" borderId="24" xfId="0" applyFont="1" applyFill="1" applyBorder="1" applyAlignment="1" applyProtection="1">
      <protection locked="0"/>
    </xf>
    <xf numFmtId="0" fontId="69" fillId="0" borderId="24" xfId="0" applyFont="1" applyBorder="1" applyAlignment="1" applyProtection="1">
      <protection locked="0"/>
    </xf>
    <xf numFmtId="0" fontId="14" fillId="3" borderId="24" xfId="0" applyFont="1" applyFill="1" applyBorder="1" applyAlignment="1" applyProtection="1">
      <protection locked="0"/>
    </xf>
  </cellXfs>
  <cellStyles count="2">
    <cellStyle name="Normal" xfId="0" builtinId="0"/>
    <cellStyle name="Porcentaje" xfId="1" builtinId="5"/>
  </cellStyles>
  <dxfs count="37">
    <dxf>
      <numFmt numFmtId="0" formatCode="Genera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solid">
          <bgColor theme="0"/>
        </patternFill>
      </fill>
      <border>
        <left/>
        <right/>
        <top/>
        <bottom/>
        <vertical/>
        <horizontal/>
      </border>
    </dxf>
    <dxf>
      <border>
        <left/>
        <right/>
        <top/>
        <vertical/>
        <horizontal/>
      </border>
    </dxf>
    <dxf>
      <border>
        <left/>
        <right/>
        <top/>
        <vertical/>
        <horizontal/>
      </border>
    </dxf>
    <dxf>
      <border>
        <left/>
        <right/>
        <top/>
        <vertical/>
        <horizontal/>
      </border>
    </dxf>
    <dxf>
      <font>
        <color rgb="FF9C0006"/>
      </font>
      <fill>
        <patternFill>
          <bgColor rgb="FFFFC7CE"/>
        </patternFill>
      </fill>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entury Gothic"/>
        <family val="2"/>
        <scheme val="none"/>
      </font>
      <numFmt numFmtId="1" formatCode="0"/>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entury Gothic"/>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border outline="0">
        <top style="thin">
          <color indexed="64"/>
        </top>
      </border>
    </dxf>
    <dxf>
      <font>
        <strike val="0"/>
        <outline val="0"/>
        <shadow val="0"/>
        <u val="none"/>
        <vertAlign val="baseline"/>
        <sz val="10"/>
        <name val="Century Gothic"/>
        <family val="2"/>
        <scheme val="none"/>
      </font>
      <numFmt numFmtId="165" formatCode="dd/mm/yyyy;@"/>
    </dxf>
    <dxf>
      <font>
        <b/>
        <i val="0"/>
        <strike val="0"/>
        <condense val="0"/>
        <extend val="0"/>
        <outline val="0"/>
        <shadow val="0"/>
        <u val="none"/>
        <vertAlign val="baseline"/>
        <sz val="10"/>
        <color theme="1"/>
        <name val="Century Gothic"/>
        <family val="2"/>
        <scheme val="none"/>
      </font>
      <numFmt numFmtId="165" formatCode="dd/mm/yyyy;@"/>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s>
  <tableStyles count="1" defaultTableStyle="TableStyleMedium2" defaultPivotStyle="PivotStyleLight16">
    <tableStyle name="Invisible" pivot="0" table="0" count="0" xr9:uid="{76CD370D-B8A7-4311-A27C-B95534F0EB10}"/>
  </tableStyles>
  <colors>
    <mruColors>
      <color rgb="FF990000"/>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1</xdr:rowOff>
    </xdr:from>
    <xdr:to>
      <xdr:col>4</xdr:col>
      <xdr:colOff>235061</xdr:colOff>
      <xdr:row>27</xdr:row>
      <xdr:rowOff>81644</xdr:rowOff>
    </xdr:to>
    <xdr:pic>
      <xdr:nvPicPr>
        <xdr:cNvPr id="2" name="Imagen 1">
          <a:extLst>
            <a:ext uri="{FF2B5EF4-FFF2-40B4-BE49-F238E27FC236}">
              <a16:creationId xmlns:a16="http://schemas.microsoft.com/office/drawing/2014/main" id="{6AEBAA9F-E399-4E78-9AFA-8A1FF64424F4}"/>
            </a:ext>
          </a:extLst>
        </xdr:cNvPr>
        <xdr:cNvPicPr>
          <a:picLocks noChangeAspect="1"/>
        </xdr:cNvPicPr>
      </xdr:nvPicPr>
      <xdr:blipFill>
        <a:blip xmlns:r="http://schemas.openxmlformats.org/officeDocument/2006/relationships" r:embed="rId1"/>
        <a:stretch>
          <a:fillRect/>
        </a:stretch>
      </xdr:blipFill>
      <xdr:spPr>
        <a:xfrm>
          <a:off x="0" y="1000126"/>
          <a:ext cx="3283061" cy="4572000"/>
        </a:xfrm>
        <a:prstGeom prst="rect">
          <a:avLst/>
        </a:prstGeom>
      </xdr:spPr>
    </xdr:pic>
    <xdr:clientData/>
  </xdr:twoCellAnchor>
  <xdr:twoCellAnchor editAs="oneCell">
    <xdr:from>
      <xdr:col>0</xdr:col>
      <xdr:colOff>0</xdr:colOff>
      <xdr:row>55</xdr:row>
      <xdr:rowOff>47625</xdr:rowOff>
    </xdr:from>
    <xdr:to>
      <xdr:col>10</xdr:col>
      <xdr:colOff>139707</xdr:colOff>
      <xdr:row>79</xdr:row>
      <xdr:rowOff>25854</xdr:rowOff>
    </xdr:to>
    <xdr:pic>
      <xdr:nvPicPr>
        <xdr:cNvPr id="3" name="Imagen 2">
          <a:extLst>
            <a:ext uri="{FF2B5EF4-FFF2-40B4-BE49-F238E27FC236}">
              <a16:creationId xmlns:a16="http://schemas.microsoft.com/office/drawing/2014/main" id="{7230CBDE-33E0-4C81-A37E-5F1E6BA9BE99}"/>
            </a:ext>
          </a:extLst>
        </xdr:cNvPr>
        <xdr:cNvPicPr>
          <a:picLocks noChangeAspect="1"/>
        </xdr:cNvPicPr>
      </xdr:nvPicPr>
      <xdr:blipFill>
        <a:blip xmlns:r="http://schemas.openxmlformats.org/officeDocument/2006/relationships" r:embed="rId2"/>
        <a:stretch>
          <a:fillRect/>
        </a:stretch>
      </xdr:blipFill>
      <xdr:spPr>
        <a:xfrm>
          <a:off x="0" y="10572750"/>
          <a:ext cx="7759707" cy="4876801"/>
        </a:xfrm>
        <a:prstGeom prst="rect">
          <a:avLst/>
        </a:prstGeom>
      </xdr:spPr>
    </xdr:pic>
    <xdr:clientData/>
  </xdr:twoCellAnchor>
  <xdr:twoCellAnchor editAs="oneCell">
    <xdr:from>
      <xdr:col>0</xdr:col>
      <xdr:colOff>28575</xdr:colOff>
      <xdr:row>31</xdr:row>
      <xdr:rowOff>76201</xdr:rowOff>
    </xdr:from>
    <xdr:to>
      <xdr:col>7</xdr:col>
      <xdr:colOff>571500</xdr:colOff>
      <xdr:row>48</xdr:row>
      <xdr:rowOff>85842</xdr:rowOff>
    </xdr:to>
    <xdr:pic>
      <xdr:nvPicPr>
        <xdr:cNvPr id="4" name="Imagen 3">
          <a:extLst>
            <a:ext uri="{FF2B5EF4-FFF2-40B4-BE49-F238E27FC236}">
              <a16:creationId xmlns:a16="http://schemas.microsoft.com/office/drawing/2014/main" id="{C9E18280-6D39-43F6-8A7F-7EF0D2F0AEFE}"/>
            </a:ext>
          </a:extLst>
        </xdr:cNvPr>
        <xdr:cNvPicPr>
          <a:picLocks noChangeAspect="1"/>
        </xdr:cNvPicPr>
      </xdr:nvPicPr>
      <xdr:blipFill>
        <a:blip xmlns:r="http://schemas.openxmlformats.org/officeDocument/2006/relationships" r:embed="rId3"/>
        <a:stretch>
          <a:fillRect/>
        </a:stretch>
      </xdr:blipFill>
      <xdr:spPr>
        <a:xfrm>
          <a:off x="28575" y="6029326"/>
          <a:ext cx="5876925" cy="3479463"/>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D Ppto 2015.accdb_3" adjustColumnWidth="0" connectionId="1" xr16:uid="{6937A091-2AD2-47A7-B0C6-AF547B9962EE}" autoFormatId="16" applyNumberFormats="0" applyBorderFormats="0" applyFontFormats="0" applyPatternFormats="0" applyAlignmentFormats="0" applyWidthHeightFormats="0">
  <queryTableRefresh nextId="54" unboundColumnsRight="1">
    <queryTableFields count="11">
      <queryTableField id="49" name="NombreCortoSostenedor" tableColumnId="10"/>
      <queryTableField id="38" name="SostenedorUB" tableColumnId="1"/>
      <queryTableField id="13" name="Sostenedor" tableColumnId="4"/>
      <queryTableField id="39" name="Provincia" tableColumnId="2"/>
      <queryTableField id="40" name="Región" tableColumnId="3"/>
      <queryTableField id="41" name="N_Región" tableColumnId="5"/>
      <queryTableField id="42" name="TipoSostenedor" tableColumnId="6"/>
      <queryTableField id="43" name="NombreLargoSostenedor" tableColumnId="7"/>
      <queryTableField id="44" name="N_Carpeta" tableColumnId="8"/>
      <queryTableField id="50" name="N_Carpeta_SLE" tableColumnId="11"/>
      <queryTableField id="53" dataBound="0" tableColumnId="9"/>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E62A63-C742-46BC-A2DE-A22B2995DA34}" name="Tabla3" displayName="Tabla3" ref="A4:J20" totalsRowShown="0" headerRowDxfId="35" dataDxfId="34" headerRowBorderDxfId="32" tableBorderDxfId="33">
  <autoFilter ref="A4:J20" xr:uid="{91E62A63-C742-46BC-A2DE-A22B2995DA34}"/>
  <sortState xmlns:xlrd2="http://schemas.microsoft.com/office/spreadsheetml/2017/richdata2" ref="A5:J20">
    <sortCondition ref="A4:A20"/>
  </sortState>
  <tableColumns count="10">
    <tableColumn id="1" xr3:uid="{34A1CD6F-5A4E-46AF-B0B8-0162B8CDC2AC}" name="Sostenedor" dataDxfId="31"/>
    <tableColumn id="2" xr3:uid="{CB01B536-5BA9-4997-B55E-E2F04C41A5C0}" name="Rut" dataDxfId="30"/>
    <tableColumn id="3" xr3:uid="{77E5F92B-9414-4061-A41E-DF2003AC236E}" name="Dv" dataDxfId="29"/>
    <tableColumn id="4" xr3:uid="{67578BF3-D337-4C4F-AA1D-066BB7557500}" name="Apellido Paterno" dataDxfId="28"/>
    <tableColumn id="5" xr3:uid="{AA1C872A-1D7B-4572-BFE5-F0F68F9D7686}" name="Apellido Materno" dataDxfId="27"/>
    <tableColumn id="6" xr3:uid="{06B52B46-57D3-4DAD-8EFC-A8A72C42EA64}" name="Nombres" dataDxfId="26"/>
    <tableColumn id="7" xr3:uid="{41B9CFF8-D633-4B28-80CF-931A0A7EF815}" name="Género" dataDxfId="25"/>
    <tableColumn id="8" xr3:uid="{B36B6598-E37F-4491-80D1-A48DC40B4EEA}" name="Fecha Nacimiento" dataDxfId="24"/>
    <tableColumn id="10" xr3:uid="{FE4809AF-B7BA-4BA0-96FF-9E9C028A0ED8}" name="Año Postulación" dataDxfId="23"/>
    <tableColumn id="9" xr3:uid="{A4A0C80E-0AE7-412A-9203-22A2D297B06C}" name="Proceso beneficio" dataDxfId="2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F66CEE-84B0-407B-81FF-DCE5386C3D3C}" name="TablaSostenedores" displayName="TablaSostenedores" ref="D2:N411" tableType="queryTable" totalsRowShown="0" headerRowDxfId="12" dataDxfId="11">
  <autoFilter ref="D2:N411" xr:uid="{66D3EDA0-B20C-4C9B-A1D1-95031C2F2A81}"/>
  <tableColumns count="11">
    <tableColumn id="10" xr3:uid="{E1E8DEC1-D555-477B-8EED-45C12AB5889B}" uniqueName="10" name="NombreCortoSostenedor" queryTableFieldId="49" dataDxfId="10"/>
    <tableColumn id="1" xr3:uid="{46712C27-5FD0-42D9-8E42-AA247876A60F}" uniqueName="1" name="SostenedorUB" queryTableFieldId="38" dataDxfId="9"/>
    <tableColumn id="4" xr3:uid="{D17809CF-BE69-4818-94FE-D7D5B8969348}" uniqueName="4" name="Sostenedor" queryTableFieldId="13" dataDxfId="8"/>
    <tableColumn id="2" xr3:uid="{0F62A93C-F54E-474C-BD88-51F8D9660E09}" uniqueName="2" name="Provincia" queryTableFieldId="39" dataDxfId="7"/>
    <tableColumn id="3" xr3:uid="{F28BBF2B-F803-43BC-AA54-594C223CF344}" uniqueName="3" name="Región" queryTableFieldId="40" dataDxfId="6"/>
    <tableColumn id="5" xr3:uid="{E93F1F8D-D566-4930-B469-1C5D807C439E}" uniqueName="5" name="N_Región" queryTableFieldId="41" dataDxfId="5"/>
    <tableColumn id="6" xr3:uid="{72BD03B1-DDB9-45B9-B8C4-2744494BC11B}" uniqueName="6" name="TipoSostenedor" queryTableFieldId="42" dataDxfId="4"/>
    <tableColumn id="7" xr3:uid="{3750CF04-1BBA-45B8-B0EB-8CE00921A017}" uniqueName="7" name="NombreLargoSostenedor" queryTableFieldId="43" dataDxfId="3"/>
    <tableColumn id="8" xr3:uid="{215C0C44-02BE-4E3F-BAF0-B5BDC8956005}" uniqueName="8" name="N_Carpeta" queryTableFieldId="44" dataDxfId="2"/>
    <tableColumn id="11" xr3:uid="{7632E5C6-463A-4F4F-8FBF-2667AFBF9AA9}" uniqueName="11" name="N_Carpeta_SLE" queryTableFieldId="50" dataDxfId="1"/>
    <tableColumn id="9" xr3:uid="{FE10623B-F308-469A-A9F6-682A2F6638CB}" uniqueName="9" name="Validador" queryTableFieldId="53" dataDxfId="0">
      <calculatedColumnFormula>_xlfn.XLOOKUP(TablaSostenedores[[#This Row],[SostenedorUB]],#REF!,#REF!,"no encontrado",0,1)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75CDAC6-B447-4814-B449-F7B6612B7483}">
  <we:reference id="wa104380862" version="3.0.0.0" store="es-ES" storeType="OMEX"/>
  <we:alternateReferences>
    <we:reference id="WA104380862" version="3.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66B8-4CF3-451B-85D7-349A7E664000}">
  <sheetPr codeName="Hoja5">
    <pageSetUpPr fitToPage="1"/>
  </sheetPr>
  <dimension ref="A1:O115"/>
  <sheetViews>
    <sheetView showGridLines="0" zoomScaleNormal="100" workbookViewId="0">
      <selection activeCell="D7" sqref="D7"/>
    </sheetView>
  </sheetViews>
  <sheetFormatPr defaultColWidth="11.42578125" defaultRowHeight="17.25"/>
  <cols>
    <col min="1" max="1" width="12" style="66" bestFit="1" customWidth="1"/>
    <col min="2" max="5" width="11.42578125" style="65"/>
    <col min="6" max="6" width="11.42578125" style="65" customWidth="1"/>
    <col min="7" max="15" width="11.42578125" style="65"/>
  </cols>
  <sheetData>
    <row r="1" spans="1:14">
      <c r="A1" s="78" t="str">
        <f>"Documentos para Solicitud de Recursos - Ley 20.964 - Cupos "&amp;AÑO_CUPOS</f>
        <v>Documentos para Solicitud de Recursos - Ley 20.964 - Cupos 2024</v>
      </c>
    </row>
    <row r="2" spans="1:14">
      <c r="A2" s="78" t="s">
        <v>0</v>
      </c>
    </row>
    <row r="4" spans="1:14" ht="18.75">
      <c r="A4" s="76" t="s">
        <v>1</v>
      </c>
      <c r="B4" s="75"/>
      <c r="C4" s="75"/>
      <c r="D4" s="75"/>
      <c r="E4" s="75"/>
      <c r="F4" s="75"/>
      <c r="G4" s="75"/>
      <c r="H4" s="75"/>
      <c r="I4" s="75"/>
      <c r="J4" s="75"/>
      <c r="K4" s="75"/>
      <c r="L4" s="75"/>
      <c r="M4" s="75"/>
      <c r="N4" s="75"/>
    </row>
    <row r="6" spans="1:14">
      <c r="A6" s="78" t="s">
        <v>2</v>
      </c>
      <c r="B6" s="78"/>
      <c r="C6" s="78"/>
      <c r="D6" s="78"/>
      <c r="E6" s="78"/>
      <c r="F6" s="78"/>
      <c r="G6" s="78"/>
      <c r="H6" s="78"/>
      <c r="I6" s="78"/>
      <c r="J6" s="78"/>
      <c r="K6" s="78"/>
      <c r="L6" s="78"/>
      <c r="M6" s="78"/>
      <c r="N6" s="78"/>
    </row>
    <row r="7" spans="1:14">
      <c r="A7" s="78" t="s">
        <v>3</v>
      </c>
      <c r="B7" s="78"/>
      <c r="C7" s="78"/>
      <c r="D7" s="78"/>
      <c r="E7" s="78"/>
      <c r="F7" s="78"/>
      <c r="G7" s="78"/>
      <c r="H7" s="78"/>
      <c r="I7" s="78"/>
      <c r="J7" s="78"/>
      <c r="K7" s="78"/>
      <c r="L7" s="78"/>
      <c r="M7" s="78"/>
      <c r="N7" s="78"/>
    </row>
    <row r="8" spans="1:14">
      <c r="A8" s="79" t="s">
        <v>4</v>
      </c>
      <c r="B8" s="78"/>
      <c r="C8" s="78"/>
      <c r="D8" s="78"/>
      <c r="E8" s="78"/>
      <c r="F8" s="78"/>
      <c r="G8" s="78"/>
      <c r="H8" s="78"/>
      <c r="I8" s="78"/>
      <c r="J8" s="78"/>
      <c r="K8" s="78"/>
      <c r="L8" s="78"/>
      <c r="M8" s="78"/>
      <c r="N8" s="78"/>
    </row>
    <row r="9" spans="1:14">
      <c r="A9" s="79" t="s">
        <v>5</v>
      </c>
      <c r="B9" s="78"/>
      <c r="C9" s="78"/>
      <c r="D9" s="78"/>
      <c r="E9" s="78"/>
      <c r="F9" s="78"/>
      <c r="G9" s="78"/>
      <c r="H9" s="78"/>
      <c r="I9" s="78"/>
      <c r="J9" s="78"/>
      <c r="K9" s="78"/>
      <c r="L9" s="78"/>
      <c r="M9" s="78"/>
      <c r="N9" s="78"/>
    </row>
    <row r="10" spans="1:14">
      <c r="A10" s="79" t="s">
        <v>6</v>
      </c>
      <c r="B10" s="78"/>
      <c r="C10" s="78"/>
      <c r="D10" s="78"/>
      <c r="E10" s="78"/>
      <c r="F10" s="78"/>
      <c r="G10" s="78"/>
      <c r="H10" s="78"/>
      <c r="I10" s="78"/>
      <c r="J10" s="78"/>
      <c r="K10" s="78"/>
      <c r="L10" s="78"/>
      <c r="M10" s="78"/>
      <c r="N10" s="78"/>
    </row>
    <row r="11" spans="1:14">
      <c r="A11" s="78" t="s">
        <v>7</v>
      </c>
      <c r="B11" s="78"/>
      <c r="C11" s="78"/>
      <c r="D11" s="78"/>
      <c r="E11" s="78"/>
      <c r="F11" s="78"/>
      <c r="G11" s="78"/>
      <c r="H11" s="78"/>
      <c r="I11" s="78"/>
      <c r="J11" s="78"/>
      <c r="K11" s="78"/>
      <c r="L11" s="78"/>
      <c r="M11" s="78"/>
      <c r="N11" s="78"/>
    </row>
    <row r="12" spans="1:14">
      <c r="A12" s="78" t="s">
        <v>8</v>
      </c>
      <c r="B12" s="78"/>
      <c r="C12" s="78"/>
      <c r="D12" s="78"/>
      <c r="E12" s="78"/>
      <c r="F12" s="78"/>
      <c r="G12" s="78"/>
      <c r="H12" s="78"/>
      <c r="I12" s="78"/>
      <c r="J12" s="78"/>
      <c r="K12" s="78"/>
      <c r="L12" s="78"/>
      <c r="M12" s="78"/>
      <c r="N12" s="78"/>
    </row>
    <row r="13" spans="1:14">
      <c r="A13" s="78" t="s">
        <v>9</v>
      </c>
      <c r="B13" s="78"/>
      <c r="C13" s="78"/>
      <c r="D13" s="78"/>
      <c r="E13" s="78"/>
      <c r="F13" s="78"/>
      <c r="G13" s="78"/>
      <c r="H13" s="78"/>
      <c r="I13" s="78"/>
      <c r="J13" s="78"/>
      <c r="K13" s="78"/>
      <c r="L13" s="78"/>
      <c r="M13" s="78"/>
      <c r="N13" s="78"/>
    </row>
    <row r="14" spans="1:14">
      <c r="A14" s="78" t="s">
        <v>10</v>
      </c>
      <c r="B14" s="78"/>
      <c r="C14" s="78"/>
      <c r="D14" s="78"/>
      <c r="E14" s="78"/>
      <c r="F14" s="78"/>
      <c r="G14" s="78"/>
      <c r="H14" s="78"/>
      <c r="I14" s="78"/>
      <c r="J14" s="78"/>
      <c r="K14" s="78"/>
      <c r="L14" s="78"/>
      <c r="M14" s="78"/>
      <c r="N14" s="78"/>
    </row>
    <row r="15" spans="1:14">
      <c r="A15" s="78" t="s">
        <v>11</v>
      </c>
      <c r="B15" s="78"/>
      <c r="C15" s="78"/>
      <c r="D15" s="78"/>
      <c r="E15" s="78"/>
      <c r="F15" s="78"/>
      <c r="G15" s="78"/>
      <c r="H15" s="78"/>
      <c r="I15" s="78"/>
      <c r="J15" s="78"/>
      <c r="K15" s="78"/>
      <c r="L15" s="78"/>
      <c r="M15" s="78"/>
      <c r="N15" s="78"/>
    </row>
    <row r="16" spans="1:14">
      <c r="A16" s="78" t="s">
        <v>12</v>
      </c>
      <c r="B16" s="78"/>
      <c r="C16" s="78"/>
      <c r="D16" s="78"/>
      <c r="E16" s="78"/>
      <c r="F16" s="78"/>
      <c r="G16" s="78"/>
      <c r="H16" s="78"/>
      <c r="I16" s="78"/>
      <c r="J16" s="78"/>
      <c r="K16" s="78"/>
      <c r="L16" s="78"/>
      <c r="M16" s="78"/>
      <c r="N16" s="78"/>
    </row>
    <row r="17" spans="1:14">
      <c r="A17" s="78"/>
      <c r="B17" s="78"/>
      <c r="C17" s="78"/>
      <c r="D17" s="78"/>
      <c r="E17" s="78"/>
      <c r="F17" s="78"/>
      <c r="G17" s="78"/>
      <c r="H17" s="78"/>
      <c r="I17" s="78"/>
      <c r="J17" s="78"/>
      <c r="K17" s="78"/>
      <c r="L17" s="78"/>
      <c r="M17" s="78"/>
      <c r="N17" s="78"/>
    </row>
    <row r="18" spans="1:14">
      <c r="A18" s="80" t="s">
        <v>13</v>
      </c>
      <c r="B18" s="78"/>
      <c r="C18" s="78"/>
      <c r="D18" s="78"/>
      <c r="E18" s="78"/>
      <c r="F18" s="78"/>
      <c r="G18" s="78"/>
      <c r="H18" s="78"/>
      <c r="I18" s="78"/>
      <c r="J18" s="78"/>
      <c r="K18" s="78"/>
      <c r="L18" s="78"/>
      <c r="M18" s="78"/>
      <c r="N18" s="78"/>
    </row>
    <row r="19" spans="1:14">
      <c r="A19" s="81" t="s">
        <v>14</v>
      </c>
      <c r="B19" s="78"/>
      <c r="C19" s="78"/>
      <c r="D19" s="78"/>
      <c r="E19" s="78"/>
      <c r="F19" s="78"/>
      <c r="G19" s="78"/>
      <c r="H19" s="78"/>
      <c r="I19" s="78"/>
      <c r="J19" s="78"/>
      <c r="K19" s="78"/>
      <c r="L19" s="78"/>
      <c r="M19" s="78"/>
      <c r="N19" s="78"/>
    </row>
    <row r="20" spans="1:14">
      <c r="A20" s="82" t="s">
        <v>15</v>
      </c>
      <c r="B20" s="78"/>
      <c r="C20" s="78"/>
      <c r="D20" s="78"/>
      <c r="E20" s="78"/>
      <c r="F20" s="78"/>
      <c r="G20" s="78"/>
      <c r="H20" s="78"/>
      <c r="I20" s="78"/>
      <c r="J20" s="78"/>
      <c r="K20" s="78"/>
      <c r="L20" s="78"/>
      <c r="M20" s="78"/>
      <c r="N20" s="78"/>
    </row>
    <row r="21" spans="1:14">
      <c r="A21" s="82" t="s">
        <v>16</v>
      </c>
      <c r="B21" s="78"/>
      <c r="C21" s="78"/>
      <c r="D21" s="78"/>
      <c r="E21" s="78"/>
      <c r="F21" s="78"/>
      <c r="G21" s="78"/>
      <c r="H21" s="78"/>
      <c r="I21" s="78"/>
      <c r="J21" s="78"/>
      <c r="K21" s="78"/>
      <c r="L21" s="78"/>
      <c r="M21" s="78"/>
      <c r="N21" s="78"/>
    </row>
    <row r="22" spans="1:14">
      <c r="A22" s="82"/>
      <c r="B22" s="78"/>
      <c r="C22" s="78"/>
      <c r="D22" s="78"/>
      <c r="E22" s="78"/>
      <c r="F22" s="78"/>
      <c r="G22" s="78"/>
      <c r="H22" s="78"/>
      <c r="I22" s="78"/>
      <c r="J22" s="78"/>
      <c r="K22" s="78"/>
      <c r="L22" s="78"/>
      <c r="M22" s="78"/>
      <c r="N22" s="78"/>
    </row>
    <row r="23" spans="1:14">
      <c r="A23" s="81" t="s">
        <v>17</v>
      </c>
      <c r="B23" s="78"/>
      <c r="C23" s="78"/>
      <c r="D23" s="78"/>
      <c r="E23" s="78"/>
      <c r="F23" s="78"/>
      <c r="G23" s="78"/>
      <c r="H23" s="78"/>
      <c r="I23" s="78"/>
      <c r="J23" s="78"/>
      <c r="K23" s="78"/>
      <c r="L23" s="78"/>
      <c r="M23" s="78"/>
      <c r="N23" s="78"/>
    </row>
    <row r="24" spans="1:14">
      <c r="A24" s="82" t="s">
        <v>18</v>
      </c>
      <c r="B24" s="78"/>
      <c r="C24" s="78"/>
      <c r="D24" s="78"/>
      <c r="E24" s="78"/>
      <c r="F24" s="78"/>
      <c r="G24" s="78"/>
      <c r="H24" s="78"/>
      <c r="I24" s="78"/>
      <c r="J24" s="78"/>
      <c r="K24" s="78"/>
      <c r="L24" s="78"/>
      <c r="M24" s="78"/>
      <c r="N24" s="78"/>
    </row>
    <row r="25" spans="1:14">
      <c r="A25" s="82" t="s">
        <v>19</v>
      </c>
      <c r="B25" s="78"/>
      <c r="C25" s="78"/>
      <c r="D25" s="78"/>
      <c r="E25" s="78"/>
      <c r="F25" s="78"/>
      <c r="G25" s="78"/>
      <c r="H25" s="78"/>
      <c r="I25" s="78"/>
      <c r="J25" s="78"/>
      <c r="K25" s="78"/>
      <c r="L25" s="78"/>
      <c r="M25" s="78"/>
      <c r="N25" s="78"/>
    </row>
    <row r="26" spans="1:14">
      <c r="A26" s="82" t="s">
        <v>20</v>
      </c>
      <c r="B26" s="78"/>
      <c r="C26" s="78"/>
      <c r="D26" s="78"/>
      <c r="E26" s="78"/>
      <c r="F26" s="78"/>
      <c r="G26" s="78"/>
      <c r="H26" s="78"/>
      <c r="I26" s="78"/>
      <c r="J26" s="78"/>
      <c r="K26" s="78"/>
      <c r="L26" s="78"/>
      <c r="M26" s="78"/>
      <c r="N26" s="78"/>
    </row>
    <row r="27" spans="1:14">
      <c r="A27" s="78"/>
      <c r="B27" s="78"/>
      <c r="C27" s="78"/>
      <c r="D27" s="78"/>
      <c r="E27" s="78"/>
      <c r="F27" s="78"/>
      <c r="G27" s="78"/>
      <c r="H27" s="78"/>
      <c r="I27" s="78"/>
      <c r="J27" s="78"/>
      <c r="K27" s="78"/>
      <c r="L27" s="78"/>
      <c r="M27" s="78"/>
      <c r="N27" s="78"/>
    </row>
    <row r="28" spans="1:14">
      <c r="A28" s="81" t="s">
        <v>21</v>
      </c>
      <c r="B28" s="78"/>
      <c r="C28" s="78"/>
      <c r="D28" s="78"/>
      <c r="E28" s="78"/>
      <c r="F28" s="78"/>
      <c r="G28" s="78"/>
      <c r="H28" s="78"/>
      <c r="I28" s="78"/>
      <c r="J28" s="78"/>
      <c r="K28" s="78"/>
      <c r="L28" s="78"/>
      <c r="M28" s="78"/>
      <c r="N28" s="78"/>
    </row>
    <row r="29" spans="1:14">
      <c r="A29" s="82" t="s">
        <v>22</v>
      </c>
      <c r="B29" s="78"/>
      <c r="C29" s="78"/>
      <c r="D29" s="78"/>
      <c r="E29" s="78"/>
      <c r="F29" s="78"/>
      <c r="G29" s="78"/>
      <c r="H29" s="78"/>
      <c r="I29" s="78"/>
      <c r="J29" s="78"/>
      <c r="K29" s="78"/>
      <c r="L29" s="78"/>
      <c r="M29" s="78"/>
      <c r="N29" s="78"/>
    </row>
    <row r="30" spans="1:14">
      <c r="A30" s="78"/>
      <c r="B30" s="78"/>
      <c r="C30" s="78"/>
      <c r="D30" s="78"/>
      <c r="E30" s="78"/>
      <c r="F30" s="78"/>
      <c r="G30" s="78"/>
      <c r="H30" s="78"/>
      <c r="I30" s="78"/>
      <c r="J30" s="78"/>
      <c r="K30" s="78"/>
      <c r="L30" s="78"/>
      <c r="M30" s="78"/>
      <c r="N30" s="78"/>
    </row>
    <row r="31" spans="1:14">
      <c r="A31" s="81" t="s">
        <v>23</v>
      </c>
      <c r="B31" s="78"/>
      <c r="C31" s="78"/>
      <c r="D31" s="78"/>
      <c r="E31" s="78"/>
      <c r="F31" s="78"/>
      <c r="G31" s="78"/>
      <c r="H31" s="78"/>
      <c r="I31" s="78"/>
      <c r="J31" s="78"/>
      <c r="K31" s="78"/>
      <c r="L31" s="78"/>
      <c r="M31" s="78"/>
      <c r="N31" s="78"/>
    </row>
    <row r="32" spans="1:14">
      <c r="A32" s="82" t="s">
        <v>24</v>
      </c>
      <c r="B32" s="78"/>
      <c r="C32" s="78"/>
      <c r="D32" s="78"/>
      <c r="E32" s="78"/>
      <c r="F32" s="78"/>
      <c r="G32" s="78"/>
      <c r="H32" s="78"/>
      <c r="I32" s="78"/>
      <c r="J32" s="78"/>
      <c r="K32" s="78"/>
      <c r="L32" s="78"/>
      <c r="M32" s="78"/>
      <c r="N32" s="78"/>
    </row>
    <row r="33" spans="1:14">
      <c r="A33" s="82" t="s">
        <v>25</v>
      </c>
      <c r="B33" s="78"/>
      <c r="C33" s="78"/>
      <c r="D33" s="78"/>
      <c r="E33" s="78"/>
      <c r="F33" s="78"/>
      <c r="G33" s="78"/>
      <c r="H33" s="78"/>
      <c r="I33" s="78"/>
      <c r="J33" s="78"/>
      <c r="K33" s="78"/>
      <c r="L33" s="78"/>
      <c r="M33" s="78"/>
      <c r="N33" s="78"/>
    </row>
    <row r="34" spans="1:14">
      <c r="A34" s="82" t="s">
        <v>26</v>
      </c>
      <c r="B34" s="78"/>
      <c r="C34" s="78"/>
      <c r="D34" s="78"/>
      <c r="E34" s="78"/>
      <c r="F34" s="78"/>
      <c r="G34" s="78"/>
      <c r="H34" s="78"/>
      <c r="I34" s="78"/>
      <c r="J34" s="78"/>
      <c r="K34" s="78"/>
      <c r="L34" s="78"/>
      <c r="M34" s="78"/>
      <c r="N34" s="78"/>
    </row>
    <row r="35" spans="1:14">
      <c r="A35" s="82" t="s">
        <v>27</v>
      </c>
      <c r="B35" s="78"/>
      <c r="C35" s="78"/>
      <c r="D35" s="78"/>
      <c r="E35" s="78"/>
      <c r="F35" s="78"/>
      <c r="G35" s="78"/>
      <c r="H35" s="78"/>
      <c r="I35" s="78"/>
      <c r="J35" s="78"/>
      <c r="K35" s="78"/>
      <c r="L35" s="78"/>
      <c r="M35" s="78"/>
      <c r="N35" s="78"/>
    </row>
    <row r="36" spans="1:14">
      <c r="A36" s="82" t="s">
        <v>28</v>
      </c>
      <c r="B36" s="78"/>
      <c r="C36" s="78"/>
      <c r="D36" s="78"/>
      <c r="E36" s="78"/>
      <c r="F36" s="78"/>
      <c r="G36" s="78"/>
      <c r="H36" s="78"/>
      <c r="I36" s="78"/>
      <c r="J36" s="78"/>
      <c r="K36" s="78"/>
      <c r="L36" s="78"/>
      <c r="M36" s="78"/>
      <c r="N36" s="78"/>
    </row>
    <row r="37" spans="1:14">
      <c r="A37" s="82" t="s">
        <v>29</v>
      </c>
      <c r="B37" s="78"/>
      <c r="C37" s="78"/>
      <c r="D37" s="78"/>
      <c r="E37" s="78"/>
      <c r="F37" s="78"/>
      <c r="G37" s="78"/>
      <c r="H37" s="78"/>
      <c r="I37" s="78"/>
      <c r="J37" s="78"/>
      <c r="K37" s="78"/>
      <c r="L37" s="78"/>
      <c r="M37" s="78"/>
      <c r="N37" s="78"/>
    </row>
    <row r="38" spans="1:14">
      <c r="A38" s="78"/>
      <c r="B38" s="78"/>
      <c r="C38" s="78"/>
      <c r="D38" s="78"/>
      <c r="E38" s="78"/>
      <c r="F38" s="78"/>
      <c r="G38" s="78"/>
      <c r="H38" s="78"/>
      <c r="I38" s="78"/>
      <c r="J38" s="78"/>
      <c r="K38" s="78"/>
      <c r="L38" s="78"/>
      <c r="M38" s="78"/>
      <c r="N38" s="78"/>
    </row>
    <row r="39" spans="1:14">
      <c r="A39" s="81" t="s">
        <v>30</v>
      </c>
      <c r="B39" s="78"/>
      <c r="C39" s="78"/>
      <c r="D39" s="78"/>
      <c r="E39" s="78"/>
      <c r="F39" s="78"/>
      <c r="G39" s="78"/>
      <c r="H39" s="78"/>
      <c r="I39" s="78"/>
      <c r="J39" s="78"/>
      <c r="K39" s="78"/>
      <c r="L39" s="78"/>
      <c r="M39" s="78"/>
      <c r="N39" s="78"/>
    </row>
    <row r="40" spans="1:14">
      <c r="A40" s="82" t="s">
        <v>31</v>
      </c>
      <c r="B40" s="78"/>
      <c r="C40" s="78"/>
      <c r="D40" s="78"/>
      <c r="E40" s="78"/>
      <c r="F40" s="78"/>
      <c r="G40" s="78"/>
      <c r="H40" s="78"/>
      <c r="I40" s="78"/>
      <c r="J40" s="78"/>
      <c r="K40" s="78"/>
      <c r="L40" s="78"/>
      <c r="M40" s="78"/>
      <c r="N40" s="78"/>
    </row>
    <row r="41" spans="1:14">
      <c r="A41" s="82" t="s">
        <v>32</v>
      </c>
      <c r="B41" s="78"/>
      <c r="C41" s="78"/>
      <c r="D41" s="78"/>
      <c r="E41" s="78"/>
      <c r="F41" s="78"/>
      <c r="G41" s="78"/>
      <c r="H41" s="78"/>
      <c r="I41" s="78"/>
      <c r="J41" s="78"/>
      <c r="K41" s="78"/>
      <c r="L41" s="78"/>
      <c r="M41" s="78"/>
      <c r="N41" s="78"/>
    </row>
    <row r="42" spans="1:14">
      <c r="A42" s="82" t="s">
        <v>33</v>
      </c>
      <c r="B42" s="78"/>
      <c r="C42" s="78"/>
      <c r="D42" s="78"/>
      <c r="E42" s="78"/>
      <c r="F42" s="78"/>
      <c r="G42" s="78"/>
      <c r="H42" s="78"/>
      <c r="I42" s="78"/>
      <c r="J42" s="78"/>
      <c r="K42" s="78"/>
      <c r="L42" s="78"/>
      <c r="M42" s="78"/>
      <c r="N42" s="78"/>
    </row>
    <row r="43" spans="1:14">
      <c r="A43" s="82" t="s">
        <v>34</v>
      </c>
      <c r="B43" s="78"/>
      <c r="C43" s="78"/>
      <c r="D43" s="78"/>
      <c r="E43" s="78"/>
      <c r="F43" s="78"/>
      <c r="G43" s="78"/>
      <c r="H43" s="78"/>
      <c r="I43" s="78"/>
      <c r="J43" s="78"/>
      <c r="K43" s="78"/>
      <c r="L43" s="78"/>
      <c r="M43" s="78"/>
      <c r="N43" s="78"/>
    </row>
    <row r="44" spans="1:14">
      <c r="A44" s="82" t="s">
        <v>35</v>
      </c>
      <c r="B44" s="78"/>
      <c r="C44" s="78"/>
      <c r="D44" s="78"/>
      <c r="E44" s="78"/>
      <c r="F44" s="78"/>
      <c r="G44" s="78"/>
      <c r="H44" s="78"/>
      <c r="I44" s="78"/>
      <c r="J44" s="78"/>
      <c r="K44" s="78"/>
      <c r="L44" s="78"/>
      <c r="M44" s="78"/>
      <c r="N44" s="78"/>
    </row>
    <row r="45" spans="1:14">
      <c r="A45" s="78" t="s">
        <v>36</v>
      </c>
      <c r="B45" s="78"/>
      <c r="C45" s="78"/>
      <c r="D45" s="78"/>
      <c r="E45" s="78"/>
      <c r="F45" s="78"/>
      <c r="G45" s="78"/>
      <c r="H45" s="78"/>
      <c r="I45" s="78"/>
      <c r="J45" s="78"/>
      <c r="K45" s="78"/>
      <c r="L45" s="78"/>
      <c r="M45" s="78"/>
      <c r="N45" s="78"/>
    </row>
    <row r="46" spans="1:14">
      <c r="A46" s="78"/>
      <c r="B46" s="78"/>
      <c r="C46" s="78"/>
      <c r="D46" s="78"/>
      <c r="E46" s="78"/>
      <c r="F46" s="78"/>
      <c r="G46" s="78"/>
      <c r="H46" s="78"/>
      <c r="I46" s="78"/>
      <c r="J46" s="78"/>
      <c r="K46" s="78"/>
      <c r="L46" s="78"/>
      <c r="M46" s="78"/>
      <c r="N46" s="78"/>
    </row>
    <row r="47" spans="1:14">
      <c r="A47" s="81" t="s">
        <v>37</v>
      </c>
      <c r="B47" s="78"/>
      <c r="C47" s="78"/>
      <c r="D47" s="78"/>
      <c r="E47" s="78"/>
      <c r="F47" s="78"/>
      <c r="G47" s="78"/>
      <c r="H47" s="78"/>
      <c r="I47" s="78"/>
      <c r="J47" s="78"/>
      <c r="K47" s="78"/>
      <c r="L47" s="78"/>
      <c r="M47" s="78"/>
      <c r="N47" s="78"/>
    </row>
    <row r="48" spans="1:14">
      <c r="A48" s="82" t="s">
        <v>38</v>
      </c>
      <c r="B48" s="78"/>
      <c r="C48" s="78"/>
      <c r="D48" s="78"/>
      <c r="E48" s="78"/>
      <c r="F48" s="78"/>
      <c r="G48" s="78"/>
      <c r="H48" s="78"/>
      <c r="I48" s="78"/>
      <c r="J48" s="78"/>
      <c r="K48" s="78"/>
      <c r="L48" s="78"/>
      <c r="M48" s="78"/>
      <c r="N48" s="78"/>
    </row>
    <row r="49" spans="1:14">
      <c r="A49" s="82" t="s">
        <v>39</v>
      </c>
      <c r="B49" s="78"/>
      <c r="C49" s="78"/>
      <c r="D49" s="78"/>
      <c r="E49" s="78"/>
      <c r="F49" s="78"/>
      <c r="G49" s="78"/>
      <c r="H49" s="78"/>
      <c r="I49" s="78"/>
      <c r="J49" s="78"/>
      <c r="K49" s="78"/>
      <c r="L49" s="78"/>
      <c r="M49" s="78"/>
      <c r="N49" s="78"/>
    </row>
    <row r="50" spans="1:14">
      <c r="A50" s="82" t="s">
        <v>40</v>
      </c>
      <c r="B50" s="78"/>
      <c r="C50" s="78"/>
      <c r="D50" s="78"/>
      <c r="E50" s="78"/>
      <c r="F50" s="78"/>
      <c r="G50" s="78"/>
      <c r="H50" s="78"/>
      <c r="I50" s="78"/>
      <c r="J50" s="78"/>
      <c r="K50" s="78"/>
      <c r="L50" s="78"/>
      <c r="M50" s="78"/>
      <c r="N50" s="78"/>
    </row>
    <row r="51" spans="1:14">
      <c r="A51" s="82" t="s">
        <v>41</v>
      </c>
      <c r="B51" s="78"/>
      <c r="C51" s="78"/>
      <c r="D51" s="78"/>
      <c r="E51" s="78"/>
      <c r="F51" s="78"/>
      <c r="G51" s="78"/>
      <c r="H51" s="78"/>
      <c r="I51" s="78"/>
      <c r="J51" s="78"/>
      <c r="K51" s="78"/>
      <c r="L51" s="78"/>
      <c r="M51" s="78"/>
      <c r="N51" s="78"/>
    </row>
    <row r="52" spans="1:14">
      <c r="A52" s="78" t="s">
        <v>42</v>
      </c>
      <c r="B52" s="78"/>
      <c r="C52" s="78"/>
      <c r="D52" s="78"/>
      <c r="E52" s="78"/>
      <c r="F52" s="78"/>
      <c r="G52" s="78"/>
      <c r="H52" s="78"/>
      <c r="I52" s="78"/>
      <c r="J52" s="78"/>
      <c r="K52" s="78"/>
      <c r="L52" s="78"/>
      <c r="M52" s="78"/>
      <c r="N52" s="78"/>
    </row>
    <row r="53" spans="1:14">
      <c r="A53" s="78"/>
      <c r="B53" s="78"/>
      <c r="C53" s="78"/>
      <c r="D53" s="78"/>
      <c r="E53" s="78"/>
      <c r="F53" s="78"/>
      <c r="G53" s="78"/>
      <c r="H53" s="78"/>
      <c r="I53" s="78"/>
      <c r="J53" s="78"/>
      <c r="K53" s="78"/>
      <c r="L53" s="78"/>
      <c r="M53" s="78"/>
      <c r="N53" s="78"/>
    </row>
    <row r="54" spans="1:14">
      <c r="A54" s="81" t="s">
        <v>43</v>
      </c>
      <c r="B54" s="78"/>
      <c r="C54" s="78"/>
      <c r="D54" s="78"/>
      <c r="E54" s="78"/>
      <c r="F54" s="78"/>
      <c r="G54" s="78"/>
      <c r="H54" s="78"/>
      <c r="I54" s="78"/>
      <c r="J54" s="78"/>
      <c r="K54" s="78"/>
      <c r="L54" s="78"/>
      <c r="M54" s="78"/>
      <c r="N54" s="78"/>
    </row>
    <row r="55" spans="1:14">
      <c r="A55" s="82" t="s">
        <v>44</v>
      </c>
      <c r="B55" s="78"/>
      <c r="C55" s="78"/>
      <c r="D55" s="78"/>
      <c r="E55" s="78"/>
      <c r="F55" s="78"/>
      <c r="G55" s="78"/>
      <c r="H55" s="78"/>
      <c r="I55" s="78"/>
      <c r="J55" s="78"/>
      <c r="K55" s="78"/>
      <c r="L55" s="78"/>
      <c r="M55" s="78"/>
      <c r="N55" s="78"/>
    </row>
    <row r="56" spans="1:14">
      <c r="A56" s="82" t="s">
        <v>45</v>
      </c>
      <c r="B56" s="78"/>
      <c r="C56" s="78"/>
      <c r="D56" s="78"/>
      <c r="E56" s="78"/>
      <c r="F56" s="78"/>
      <c r="G56" s="78"/>
      <c r="H56" s="78"/>
      <c r="I56" s="78"/>
      <c r="J56" s="78"/>
      <c r="K56" s="78"/>
      <c r="L56" s="78"/>
      <c r="M56" s="78"/>
      <c r="N56" s="78"/>
    </row>
    <row r="57" spans="1:14">
      <c r="A57" s="82" t="s">
        <v>46</v>
      </c>
      <c r="B57" s="78"/>
      <c r="C57" s="78"/>
      <c r="D57" s="78"/>
      <c r="E57" s="78"/>
      <c r="F57" s="78"/>
      <c r="G57" s="78"/>
      <c r="H57" s="78"/>
      <c r="I57" s="78"/>
      <c r="J57" s="78"/>
      <c r="K57" s="78"/>
      <c r="L57" s="78"/>
      <c r="M57" s="78"/>
      <c r="N57" s="78"/>
    </row>
    <row r="58" spans="1:14">
      <c r="A58" s="78" t="s">
        <v>47</v>
      </c>
      <c r="B58" s="78"/>
      <c r="C58" s="78"/>
      <c r="D58" s="78"/>
      <c r="E58" s="78"/>
      <c r="F58" s="78"/>
      <c r="G58" s="78"/>
      <c r="H58" s="78"/>
      <c r="I58" s="78"/>
      <c r="J58" s="78"/>
      <c r="K58" s="78"/>
      <c r="L58" s="78"/>
      <c r="M58" s="78"/>
      <c r="N58" s="78"/>
    </row>
    <row r="59" spans="1:14">
      <c r="A59" s="78"/>
      <c r="B59" s="78"/>
      <c r="C59" s="78"/>
      <c r="D59" s="78"/>
      <c r="E59" s="78"/>
      <c r="F59" s="78"/>
      <c r="G59" s="78"/>
      <c r="H59" s="78"/>
      <c r="I59" s="78"/>
      <c r="J59" s="78"/>
      <c r="K59" s="78"/>
      <c r="L59" s="78"/>
      <c r="M59" s="78"/>
      <c r="N59" s="78"/>
    </row>
    <row r="60" spans="1:14">
      <c r="A60" s="81" t="s">
        <v>48</v>
      </c>
      <c r="B60" s="78"/>
      <c r="C60" s="78"/>
      <c r="D60" s="78"/>
      <c r="E60" s="78"/>
      <c r="F60" s="78"/>
      <c r="G60" s="78"/>
      <c r="H60" s="78"/>
      <c r="I60" s="78"/>
      <c r="J60" s="78"/>
      <c r="K60" s="78"/>
      <c r="L60" s="78"/>
      <c r="M60" s="78"/>
      <c r="N60" s="78"/>
    </row>
    <row r="61" spans="1:14">
      <c r="A61" s="82" t="s">
        <v>49</v>
      </c>
      <c r="B61" s="78"/>
      <c r="C61" s="78"/>
      <c r="D61" s="78"/>
      <c r="E61" s="78"/>
      <c r="F61" s="78"/>
      <c r="G61" s="78"/>
      <c r="H61" s="78"/>
      <c r="I61" s="78"/>
      <c r="J61" s="78"/>
      <c r="K61" s="78"/>
      <c r="L61" s="78"/>
      <c r="M61" s="78"/>
      <c r="N61" s="78"/>
    </row>
    <row r="62" spans="1:14">
      <c r="A62" s="82" t="s">
        <v>50</v>
      </c>
      <c r="B62" s="78"/>
      <c r="C62" s="78"/>
      <c r="D62" s="78"/>
      <c r="E62" s="78"/>
      <c r="F62" s="78"/>
      <c r="G62" s="78"/>
      <c r="H62" s="78"/>
      <c r="I62" s="78"/>
      <c r="J62" s="78"/>
      <c r="K62" s="78"/>
      <c r="L62" s="78"/>
      <c r="M62" s="78"/>
      <c r="N62" s="78"/>
    </row>
    <row r="63" spans="1:14">
      <c r="A63" s="83" t="s">
        <v>51</v>
      </c>
      <c r="B63" s="78"/>
      <c r="C63" s="78"/>
      <c r="D63" s="78"/>
      <c r="E63" s="78"/>
      <c r="F63" s="78"/>
      <c r="G63" s="78"/>
      <c r="H63" s="78"/>
      <c r="I63" s="78"/>
      <c r="J63" s="78"/>
      <c r="K63" s="78"/>
      <c r="L63" s="78"/>
      <c r="M63" s="78"/>
      <c r="N63" s="78"/>
    </row>
    <row r="64" spans="1:14">
      <c r="A64" s="82" t="s">
        <v>52</v>
      </c>
      <c r="B64" s="78"/>
      <c r="C64" s="78"/>
      <c r="D64" s="78"/>
      <c r="E64" s="78"/>
      <c r="F64" s="78"/>
      <c r="G64" s="78"/>
      <c r="H64" s="78"/>
      <c r="I64" s="78"/>
      <c r="J64" s="78"/>
      <c r="K64" s="78"/>
      <c r="L64" s="78"/>
      <c r="M64" s="78"/>
      <c r="N64" s="78"/>
    </row>
    <row r="65" spans="1:14">
      <c r="A65" s="82" t="s">
        <v>53</v>
      </c>
      <c r="B65" s="78"/>
      <c r="C65" s="78"/>
      <c r="D65" s="78"/>
      <c r="E65" s="78"/>
      <c r="F65" s="78"/>
      <c r="G65" s="78"/>
      <c r="H65" s="78"/>
      <c r="I65" s="78"/>
      <c r="J65" s="78"/>
      <c r="K65" s="78"/>
      <c r="L65" s="78"/>
      <c r="M65" s="78"/>
      <c r="N65" s="78"/>
    </row>
    <row r="66" spans="1:14">
      <c r="A66" s="82" t="s">
        <v>54</v>
      </c>
      <c r="B66" s="78"/>
      <c r="C66" s="78"/>
      <c r="D66" s="78"/>
      <c r="E66" s="78"/>
      <c r="F66" s="78"/>
      <c r="G66" s="78"/>
      <c r="H66" s="78"/>
      <c r="I66" s="78"/>
      <c r="J66" s="78"/>
      <c r="K66" s="78"/>
      <c r="L66" s="78"/>
      <c r="M66" s="78"/>
      <c r="N66" s="78"/>
    </row>
    <row r="67" spans="1:14">
      <c r="A67" s="82" t="s">
        <v>55</v>
      </c>
      <c r="B67" s="78"/>
      <c r="C67" s="78"/>
      <c r="D67" s="78"/>
      <c r="E67" s="78"/>
      <c r="F67" s="78"/>
      <c r="G67" s="78"/>
      <c r="H67" s="78"/>
      <c r="I67" s="78"/>
      <c r="J67" s="78"/>
      <c r="K67" s="78"/>
      <c r="L67" s="78"/>
      <c r="M67" s="78"/>
      <c r="N67" s="78"/>
    </row>
    <row r="68" spans="1:14">
      <c r="A68" s="78" t="s">
        <v>56</v>
      </c>
      <c r="B68" s="78"/>
      <c r="C68" s="78"/>
      <c r="D68" s="78"/>
      <c r="E68" s="78"/>
      <c r="F68" s="78"/>
      <c r="G68" s="78"/>
      <c r="H68" s="78"/>
      <c r="I68" s="78"/>
      <c r="J68" s="78"/>
      <c r="K68" s="78"/>
      <c r="L68" s="78"/>
      <c r="M68" s="78"/>
      <c r="N68" s="78"/>
    </row>
    <row r="69" spans="1:14">
      <c r="A69" s="78"/>
      <c r="B69" s="78"/>
      <c r="C69" s="78"/>
      <c r="D69" s="78"/>
      <c r="E69" s="78"/>
      <c r="F69" s="78"/>
      <c r="G69" s="78"/>
      <c r="H69" s="78"/>
      <c r="I69" s="78"/>
      <c r="J69" s="78"/>
      <c r="K69" s="78"/>
      <c r="L69" s="78"/>
      <c r="M69" s="78"/>
      <c r="N69" s="78"/>
    </row>
    <row r="70" spans="1:14">
      <c r="A70" s="81" t="s">
        <v>57</v>
      </c>
      <c r="B70" s="78"/>
      <c r="C70" s="78"/>
      <c r="D70" s="78"/>
      <c r="E70" s="78"/>
      <c r="F70" s="78"/>
      <c r="G70" s="78"/>
      <c r="H70" s="78"/>
      <c r="I70" s="78"/>
      <c r="J70" s="78"/>
      <c r="K70" s="78"/>
      <c r="L70" s="78"/>
      <c r="M70" s="78"/>
      <c r="N70" s="78"/>
    </row>
    <row r="71" spans="1:14">
      <c r="A71" s="82" t="s">
        <v>58</v>
      </c>
      <c r="B71" s="78"/>
      <c r="C71" s="78"/>
      <c r="D71" s="78"/>
      <c r="E71" s="78"/>
      <c r="F71" s="78"/>
      <c r="G71" s="78"/>
      <c r="H71" s="78"/>
      <c r="I71" s="78"/>
      <c r="J71" s="78"/>
      <c r="K71" s="78"/>
      <c r="L71" s="78"/>
      <c r="M71" s="78"/>
      <c r="N71" s="78"/>
    </row>
    <row r="77" spans="1:14" ht="20.25">
      <c r="A77" s="69"/>
    </row>
    <row r="78" spans="1:14">
      <c r="A78" s="67"/>
    </row>
    <row r="84" spans="1:1">
      <c r="A84" s="67"/>
    </row>
    <row r="98" spans="1:14">
      <c r="A98" s="68"/>
    </row>
    <row r="100" spans="1:14" ht="16.5">
      <c r="A100" s="294"/>
      <c r="B100" s="295"/>
      <c r="C100" s="295"/>
      <c r="D100" s="295"/>
      <c r="E100" s="295"/>
      <c r="F100" s="295"/>
      <c r="G100" s="295"/>
      <c r="H100" s="295"/>
      <c r="I100" s="295"/>
      <c r="J100" s="295"/>
      <c r="K100" s="295"/>
      <c r="L100" s="295"/>
      <c r="M100" s="295"/>
      <c r="N100" s="295"/>
    </row>
    <row r="101" spans="1:14" ht="16.5">
      <c r="A101" s="295"/>
      <c r="B101" s="295"/>
      <c r="C101" s="295"/>
      <c r="D101" s="295"/>
      <c r="E101" s="295"/>
      <c r="F101" s="295"/>
      <c r="G101" s="295"/>
      <c r="H101" s="295"/>
      <c r="I101" s="295"/>
      <c r="J101" s="295"/>
      <c r="K101" s="295"/>
      <c r="L101" s="295"/>
      <c r="M101" s="295"/>
      <c r="N101" s="295"/>
    </row>
    <row r="102" spans="1:14" ht="16.5">
      <c r="A102" s="295"/>
      <c r="B102" s="295"/>
      <c r="C102" s="295"/>
      <c r="D102" s="295"/>
      <c r="E102" s="295"/>
      <c r="F102" s="295"/>
      <c r="G102" s="295"/>
      <c r="H102" s="295"/>
      <c r="I102" s="295"/>
      <c r="J102" s="295"/>
      <c r="K102" s="295"/>
      <c r="L102" s="295"/>
      <c r="M102" s="295"/>
      <c r="N102" s="295"/>
    </row>
    <row r="103" spans="1:14" ht="16.5">
      <c r="A103" s="295"/>
      <c r="B103" s="295"/>
      <c r="C103" s="295"/>
      <c r="D103" s="295"/>
      <c r="E103" s="295"/>
      <c r="F103" s="295"/>
      <c r="G103" s="295"/>
      <c r="H103" s="295"/>
      <c r="I103" s="295"/>
      <c r="J103" s="295"/>
      <c r="K103" s="295"/>
      <c r="L103" s="295"/>
      <c r="M103" s="295"/>
      <c r="N103" s="295"/>
    </row>
    <row r="104" spans="1:14" ht="16.5">
      <c r="A104" s="296"/>
      <c r="B104" s="297"/>
      <c r="C104" s="297"/>
      <c r="D104" s="297"/>
      <c r="E104" s="297"/>
      <c r="F104" s="297"/>
      <c r="G104" s="297"/>
      <c r="H104" s="297"/>
      <c r="I104" s="297"/>
      <c r="J104" s="297"/>
      <c r="K104" s="297"/>
      <c r="L104" s="297"/>
      <c r="M104" s="297"/>
      <c r="N104" s="297"/>
    </row>
    <row r="105" spans="1:14" ht="16.5">
      <c r="A105" s="297"/>
      <c r="B105" s="297"/>
      <c r="C105" s="297"/>
      <c r="D105" s="297"/>
      <c r="E105" s="297"/>
      <c r="F105" s="297"/>
      <c r="G105" s="297"/>
      <c r="H105" s="297"/>
      <c r="I105" s="297"/>
      <c r="J105" s="297"/>
      <c r="K105" s="297"/>
      <c r="L105" s="297"/>
      <c r="M105" s="297"/>
      <c r="N105" s="297"/>
    </row>
    <row r="106" spans="1:14" ht="16.5">
      <c r="A106" s="71"/>
      <c r="B106" s="71"/>
      <c r="C106" s="71"/>
      <c r="D106" s="71"/>
      <c r="E106" s="71"/>
      <c r="F106" s="71"/>
      <c r="G106" s="71"/>
      <c r="H106" s="71"/>
      <c r="I106" s="71"/>
      <c r="J106" s="71"/>
      <c r="K106" s="71"/>
      <c r="L106" s="71"/>
      <c r="M106" s="71"/>
      <c r="N106" s="71"/>
    </row>
    <row r="107" spans="1:14" ht="16.5">
      <c r="A107" s="72"/>
      <c r="B107" s="71"/>
      <c r="C107" s="71"/>
      <c r="D107" s="71"/>
      <c r="E107" s="71"/>
      <c r="F107" s="71"/>
      <c r="G107" s="71"/>
      <c r="H107" s="71"/>
      <c r="I107" s="71"/>
      <c r="J107" s="71"/>
      <c r="K107" s="71"/>
      <c r="L107" s="71"/>
      <c r="M107" s="71"/>
      <c r="N107" s="71"/>
    </row>
    <row r="108" spans="1:14" ht="16.5">
      <c r="A108" s="73"/>
      <c r="B108" s="71"/>
      <c r="C108" s="71"/>
      <c r="D108" s="71"/>
      <c r="E108" s="71"/>
      <c r="F108" s="71"/>
      <c r="G108" s="71"/>
      <c r="H108" s="71"/>
      <c r="I108" s="71"/>
      <c r="J108" s="71"/>
      <c r="K108" s="71"/>
      <c r="L108" s="71"/>
      <c r="M108" s="71"/>
      <c r="N108" s="71"/>
    </row>
    <row r="109" spans="1:14" ht="16.5">
      <c r="A109" s="73"/>
      <c r="B109" s="71"/>
      <c r="C109" s="71"/>
      <c r="D109" s="71"/>
      <c r="E109" s="71"/>
      <c r="F109" s="71"/>
      <c r="G109" s="71"/>
      <c r="H109" s="71"/>
      <c r="I109" s="71"/>
      <c r="J109" s="71"/>
      <c r="K109" s="71"/>
      <c r="L109" s="71"/>
      <c r="M109" s="71"/>
      <c r="N109" s="71"/>
    </row>
    <row r="110" spans="1:14" ht="16.5">
      <c r="A110" s="73"/>
      <c r="B110" s="71"/>
      <c r="C110" s="71"/>
      <c r="D110" s="71"/>
      <c r="E110" s="71"/>
      <c r="F110" s="71"/>
      <c r="G110" s="71"/>
      <c r="H110" s="71"/>
      <c r="I110" s="71"/>
      <c r="J110" s="71"/>
      <c r="K110" s="71"/>
      <c r="L110" s="71"/>
      <c r="M110" s="71"/>
      <c r="N110" s="71"/>
    </row>
    <row r="111" spans="1:14" ht="16.5">
      <c r="A111" s="73"/>
      <c r="B111" s="71"/>
      <c r="C111" s="71"/>
      <c r="D111" s="71"/>
      <c r="E111" s="71"/>
      <c r="F111" s="71"/>
      <c r="G111" s="71"/>
      <c r="H111" s="71"/>
      <c r="I111" s="71"/>
      <c r="J111" s="71"/>
      <c r="K111" s="71"/>
      <c r="L111" s="71"/>
      <c r="M111" s="71"/>
      <c r="N111" s="71"/>
    </row>
    <row r="112" spans="1:14" ht="16.5">
      <c r="A112" s="294"/>
      <c r="B112" s="298"/>
      <c r="C112" s="298"/>
      <c r="D112" s="298"/>
      <c r="E112" s="298"/>
      <c r="F112" s="298"/>
      <c r="G112" s="298"/>
      <c r="H112" s="298"/>
      <c r="I112" s="298"/>
      <c r="J112" s="298"/>
      <c r="K112" s="298"/>
      <c r="L112" s="298"/>
      <c r="M112" s="298"/>
      <c r="N112" s="298"/>
    </row>
    <row r="113" spans="1:14" ht="16.5">
      <c r="A113" s="74"/>
      <c r="B113" s="70"/>
      <c r="C113" s="70"/>
      <c r="D113" s="70"/>
      <c r="E113" s="70"/>
      <c r="F113" s="70"/>
      <c r="G113" s="70"/>
      <c r="H113" s="70"/>
      <c r="I113" s="70"/>
      <c r="J113" s="70"/>
      <c r="K113" s="70"/>
      <c r="L113" s="70"/>
      <c r="M113" s="70"/>
      <c r="N113" s="70"/>
    </row>
    <row r="115" spans="1:14">
      <c r="A115" s="68"/>
    </row>
  </sheetData>
  <mergeCells count="3">
    <mergeCell ref="A100:N103"/>
    <mergeCell ref="A104:N105"/>
    <mergeCell ref="A112:N112"/>
  </mergeCells>
  <printOptions horizontalCentered="1"/>
  <pageMargins left="0.39370078740157483" right="0.39370078740157483" top="0.39370078740157483" bottom="0.39370078740157483" header="0.31496062992125984" footer="0.31496062992125984"/>
  <pageSetup scale="79"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95A5-839E-465E-908E-EB4DC8A0AA95}">
  <sheetPr codeName="Hoja15"/>
  <dimension ref="A1:G196"/>
  <sheetViews>
    <sheetView topLeftCell="A178" workbookViewId="0">
      <selection activeCell="D195" sqref="D183:D195"/>
    </sheetView>
  </sheetViews>
  <sheetFormatPr defaultColWidth="11.42578125" defaultRowHeight="15"/>
  <cols>
    <col min="3" max="3" width="10.42578125" style="286" bestFit="1" customWidth="1"/>
    <col min="4" max="4" width="11.42578125" style="44"/>
    <col min="5" max="5" width="11.85546875" bestFit="1" customWidth="1"/>
  </cols>
  <sheetData>
    <row r="1" spans="1:7" ht="15.75">
      <c r="A1" s="264" t="s">
        <v>317</v>
      </c>
      <c r="B1" s="264" t="s">
        <v>318</v>
      </c>
      <c r="C1" s="266" t="s">
        <v>175</v>
      </c>
      <c r="D1" s="264" t="s">
        <v>319</v>
      </c>
      <c r="F1" s="288" t="s">
        <v>320</v>
      </c>
      <c r="G1" s="289" t="s">
        <v>321</v>
      </c>
    </row>
    <row r="2" spans="1:7">
      <c r="A2" s="265">
        <v>2009</v>
      </c>
      <c r="B2" s="265">
        <v>12</v>
      </c>
      <c r="C2" s="267">
        <v>40148</v>
      </c>
      <c r="D2" s="265">
        <v>57.31</v>
      </c>
      <c r="F2" s="290">
        <v>1</v>
      </c>
      <c r="G2" s="291" t="s">
        <v>257</v>
      </c>
    </row>
    <row r="3" spans="1:7">
      <c r="A3" s="265">
        <v>2010</v>
      </c>
      <c r="B3" s="265">
        <v>1</v>
      </c>
      <c r="C3" s="267">
        <v>40179</v>
      </c>
      <c r="D3" s="265">
        <v>57.61</v>
      </c>
      <c r="F3" s="290">
        <v>2</v>
      </c>
      <c r="G3" s="291" t="s">
        <v>258</v>
      </c>
    </row>
    <row r="4" spans="1:7">
      <c r="A4" s="265">
        <v>2010</v>
      </c>
      <c r="B4" s="265">
        <v>2</v>
      </c>
      <c r="C4" s="267">
        <v>40210</v>
      </c>
      <c r="D4" s="265">
        <v>57.77</v>
      </c>
      <c r="F4" s="290">
        <v>3</v>
      </c>
      <c r="G4" s="291" t="s">
        <v>259</v>
      </c>
    </row>
    <row r="5" spans="1:7">
      <c r="A5" s="265">
        <v>2010</v>
      </c>
      <c r="B5" s="265">
        <v>3</v>
      </c>
      <c r="C5" s="267">
        <v>40238</v>
      </c>
      <c r="D5" s="265">
        <v>57.82</v>
      </c>
      <c r="F5" s="290">
        <v>4</v>
      </c>
      <c r="G5" s="291" t="s">
        <v>260</v>
      </c>
    </row>
    <row r="6" spans="1:7">
      <c r="A6" s="265">
        <v>2010</v>
      </c>
      <c r="B6" s="265">
        <v>4</v>
      </c>
      <c r="C6" s="267">
        <v>40269</v>
      </c>
      <c r="D6" s="265">
        <v>58.09</v>
      </c>
      <c r="F6" s="290">
        <v>5</v>
      </c>
      <c r="G6" s="291" t="s">
        <v>261</v>
      </c>
    </row>
    <row r="7" spans="1:7">
      <c r="A7" s="265">
        <v>2010</v>
      </c>
      <c r="B7" s="265">
        <v>5</v>
      </c>
      <c r="C7" s="267">
        <v>40299</v>
      </c>
      <c r="D7" s="265">
        <v>58.3</v>
      </c>
      <c r="F7" s="290">
        <v>6</v>
      </c>
      <c r="G7" s="291" t="s">
        <v>262</v>
      </c>
    </row>
    <row r="8" spans="1:7">
      <c r="A8" s="265">
        <v>2010</v>
      </c>
      <c r="B8" s="265">
        <v>6</v>
      </c>
      <c r="C8" s="267">
        <v>40330</v>
      </c>
      <c r="D8" s="265">
        <v>58.3</v>
      </c>
      <c r="F8" s="290">
        <v>7</v>
      </c>
      <c r="G8" s="291" t="s">
        <v>263</v>
      </c>
    </row>
    <row r="9" spans="1:7">
      <c r="A9" s="265">
        <v>2010</v>
      </c>
      <c r="B9" s="265">
        <v>7</v>
      </c>
      <c r="C9" s="267">
        <v>40360</v>
      </c>
      <c r="D9" s="265">
        <v>58.67</v>
      </c>
      <c r="F9" s="290">
        <v>8</v>
      </c>
      <c r="G9" s="291" t="s">
        <v>264</v>
      </c>
    </row>
    <row r="10" spans="1:7">
      <c r="A10" s="265">
        <v>2010</v>
      </c>
      <c r="B10" s="265">
        <v>8</v>
      </c>
      <c r="C10" s="267">
        <v>40391</v>
      </c>
      <c r="D10" s="265">
        <v>58.62</v>
      </c>
      <c r="F10" s="290">
        <v>9</v>
      </c>
      <c r="G10" s="291" t="s">
        <v>265</v>
      </c>
    </row>
    <row r="11" spans="1:7">
      <c r="A11" s="265">
        <v>2010</v>
      </c>
      <c r="B11" s="265">
        <v>9</v>
      </c>
      <c r="C11" s="267">
        <v>40422</v>
      </c>
      <c r="D11" s="265">
        <v>58.85</v>
      </c>
      <c r="F11" s="290">
        <v>10</v>
      </c>
      <c r="G11" s="291" t="s">
        <v>266</v>
      </c>
    </row>
    <row r="12" spans="1:7">
      <c r="A12" s="265">
        <v>2010</v>
      </c>
      <c r="B12" s="265">
        <v>10</v>
      </c>
      <c r="C12" s="267">
        <v>40452</v>
      </c>
      <c r="D12" s="265">
        <v>58.91</v>
      </c>
      <c r="F12" s="290">
        <v>11</v>
      </c>
      <c r="G12" s="291" t="s">
        <v>267</v>
      </c>
    </row>
    <row r="13" spans="1:7">
      <c r="A13" s="265">
        <v>2010</v>
      </c>
      <c r="B13" s="265">
        <v>11</v>
      </c>
      <c r="C13" s="267">
        <v>40483</v>
      </c>
      <c r="D13" s="265">
        <v>58.95</v>
      </c>
      <c r="F13" s="290">
        <v>12</v>
      </c>
      <c r="G13" s="291" t="s">
        <v>268</v>
      </c>
    </row>
    <row r="14" spans="1:7">
      <c r="A14" s="265">
        <v>2010</v>
      </c>
      <c r="B14" s="265">
        <v>12</v>
      </c>
      <c r="C14" s="267">
        <v>40513</v>
      </c>
      <c r="D14" s="265">
        <v>59.02</v>
      </c>
    </row>
    <row r="15" spans="1:7">
      <c r="A15" s="265">
        <v>2011</v>
      </c>
      <c r="B15" s="265">
        <v>1</v>
      </c>
      <c r="C15" s="267">
        <v>40544</v>
      </c>
      <c r="D15" s="265">
        <v>59.18</v>
      </c>
    </row>
    <row r="16" spans="1:7">
      <c r="A16" s="265">
        <v>2011</v>
      </c>
      <c r="B16" s="265">
        <v>2</v>
      </c>
      <c r="C16" s="267">
        <v>40575</v>
      </c>
      <c r="D16" s="265">
        <v>59.31</v>
      </c>
    </row>
    <row r="17" spans="1:4">
      <c r="A17" s="265">
        <v>2011</v>
      </c>
      <c r="B17" s="265">
        <v>3</v>
      </c>
      <c r="C17" s="267">
        <v>40603</v>
      </c>
      <c r="D17" s="265">
        <v>59.77</v>
      </c>
    </row>
    <row r="18" spans="1:4">
      <c r="A18" s="265">
        <v>2011</v>
      </c>
      <c r="B18" s="265">
        <v>4</v>
      </c>
      <c r="C18" s="267">
        <v>40634</v>
      </c>
      <c r="D18" s="265">
        <v>59.96</v>
      </c>
    </row>
    <row r="19" spans="1:4">
      <c r="A19" s="265">
        <v>2011</v>
      </c>
      <c r="B19" s="265">
        <v>5</v>
      </c>
      <c r="C19" s="267">
        <v>40664</v>
      </c>
      <c r="D19" s="265">
        <v>60.2</v>
      </c>
    </row>
    <row r="20" spans="1:4">
      <c r="A20" s="265">
        <v>2011</v>
      </c>
      <c r="B20" s="265">
        <v>6</v>
      </c>
      <c r="C20" s="267">
        <v>40695</v>
      </c>
      <c r="D20" s="265">
        <v>60.3</v>
      </c>
    </row>
    <row r="21" spans="1:4">
      <c r="A21" s="265">
        <v>2011</v>
      </c>
      <c r="B21" s="265">
        <v>7</v>
      </c>
      <c r="C21" s="267">
        <v>40725</v>
      </c>
      <c r="D21" s="265">
        <v>60.38</v>
      </c>
    </row>
    <row r="22" spans="1:4">
      <c r="A22" s="265">
        <v>2011</v>
      </c>
      <c r="B22" s="265">
        <v>8</v>
      </c>
      <c r="C22" s="267">
        <v>40756</v>
      </c>
      <c r="D22" s="265">
        <v>60.47</v>
      </c>
    </row>
    <row r="23" spans="1:4">
      <c r="A23" s="265">
        <v>2011</v>
      </c>
      <c r="B23" s="265">
        <v>9</v>
      </c>
      <c r="C23" s="267">
        <v>40787</v>
      </c>
      <c r="D23" s="265">
        <v>60.78</v>
      </c>
    </row>
    <row r="24" spans="1:4">
      <c r="A24" s="265">
        <v>2011</v>
      </c>
      <c r="B24" s="265">
        <v>10</v>
      </c>
      <c r="C24" s="267">
        <v>40817</v>
      </c>
      <c r="D24" s="265">
        <v>61.07</v>
      </c>
    </row>
    <row r="25" spans="1:4">
      <c r="A25" s="265">
        <v>2011</v>
      </c>
      <c r="B25" s="265">
        <v>11</v>
      </c>
      <c r="C25" s="267">
        <v>40848</v>
      </c>
      <c r="D25" s="265">
        <v>61.26</v>
      </c>
    </row>
    <row r="26" spans="1:4">
      <c r="A26" s="265">
        <v>2011</v>
      </c>
      <c r="B26" s="265">
        <v>12</v>
      </c>
      <c r="C26" s="267">
        <v>40878</v>
      </c>
      <c r="D26" s="265">
        <v>61.64</v>
      </c>
    </row>
    <row r="27" spans="1:4">
      <c r="A27" s="265">
        <v>2012</v>
      </c>
      <c r="B27" s="265">
        <v>1</v>
      </c>
      <c r="C27" s="267">
        <v>40909</v>
      </c>
      <c r="D27" s="265">
        <v>61.69</v>
      </c>
    </row>
    <row r="28" spans="1:4">
      <c r="A28" s="265">
        <v>2012</v>
      </c>
      <c r="B28" s="265">
        <v>2</v>
      </c>
      <c r="C28" s="267">
        <v>40940</v>
      </c>
      <c r="D28" s="265">
        <v>61.93</v>
      </c>
    </row>
    <row r="29" spans="1:4">
      <c r="A29" s="265">
        <v>2012</v>
      </c>
      <c r="B29" s="265">
        <v>3</v>
      </c>
      <c r="C29" s="267">
        <v>40969</v>
      </c>
      <c r="D29" s="265">
        <v>62.03</v>
      </c>
    </row>
    <row r="30" spans="1:4">
      <c r="A30" s="265">
        <v>2012</v>
      </c>
      <c r="B30" s="265">
        <v>4</v>
      </c>
      <c r="C30" s="267">
        <v>41000</v>
      </c>
      <c r="D30" s="265">
        <v>62.06</v>
      </c>
    </row>
    <row r="31" spans="1:4">
      <c r="A31" s="265">
        <v>2012</v>
      </c>
      <c r="B31" s="265">
        <v>5</v>
      </c>
      <c r="C31" s="267">
        <v>41030</v>
      </c>
      <c r="D31" s="265">
        <v>62.08</v>
      </c>
    </row>
    <row r="32" spans="1:4">
      <c r="A32" s="265">
        <v>2012</v>
      </c>
      <c r="B32" s="265">
        <v>6</v>
      </c>
      <c r="C32" s="267">
        <v>41061</v>
      </c>
      <c r="D32" s="265">
        <v>61.9</v>
      </c>
    </row>
    <row r="33" spans="1:4">
      <c r="A33" s="265">
        <v>2012</v>
      </c>
      <c r="B33" s="265">
        <v>7</v>
      </c>
      <c r="C33" s="267">
        <v>41091</v>
      </c>
      <c r="D33" s="265">
        <v>61.89</v>
      </c>
    </row>
    <row r="34" spans="1:4">
      <c r="A34" s="265">
        <v>2012</v>
      </c>
      <c r="B34" s="265">
        <v>8</v>
      </c>
      <c r="C34" s="267">
        <v>41122</v>
      </c>
      <c r="D34" s="265">
        <v>62.03</v>
      </c>
    </row>
    <row r="35" spans="1:4">
      <c r="A35" s="265">
        <v>2012</v>
      </c>
      <c r="B35" s="265">
        <v>9</v>
      </c>
      <c r="C35" s="267">
        <v>41153</v>
      </c>
      <c r="D35" s="265">
        <v>62.5</v>
      </c>
    </row>
    <row r="36" spans="1:4">
      <c r="A36" s="265">
        <v>2012</v>
      </c>
      <c r="B36" s="265">
        <v>10</v>
      </c>
      <c r="C36" s="267">
        <v>41183</v>
      </c>
      <c r="D36" s="265">
        <v>62.85</v>
      </c>
    </row>
    <row r="37" spans="1:4">
      <c r="A37" s="265">
        <v>2012</v>
      </c>
      <c r="B37" s="265">
        <v>11</v>
      </c>
      <c r="C37" s="267">
        <v>41214</v>
      </c>
      <c r="D37" s="265">
        <v>62.57</v>
      </c>
    </row>
    <row r="38" spans="1:4">
      <c r="A38" s="265">
        <v>2012</v>
      </c>
      <c r="B38" s="265">
        <v>12</v>
      </c>
      <c r="C38" s="267">
        <v>41244</v>
      </c>
      <c r="D38" s="265">
        <v>62.55</v>
      </c>
    </row>
    <row r="39" spans="1:4">
      <c r="A39" s="265">
        <v>2013</v>
      </c>
      <c r="B39" s="265">
        <v>1</v>
      </c>
      <c r="C39" s="267">
        <v>41275</v>
      </c>
      <c r="D39" s="265">
        <v>62.67</v>
      </c>
    </row>
    <row r="40" spans="1:4">
      <c r="A40" s="265">
        <v>2013</v>
      </c>
      <c r="B40" s="265">
        <v>2</v>
      </c>
      <c r="C40" s="267">
        <v>41306</v>
      </c>
      <c r="D40" s="265">
        <v>62.74</v>
      </c>
    </row>
    <row r="41" spans="1:4">
      <c r="A41" s="265">
        <v>2013</v>
      </c>
      <c r="B41" s="265">
        <v>3</v>
      </c>
      <c r="C41" s="267">
        <v>41334</v>
      </c>
      <c r="D41" s="265">
        <v>62.98</v>
      </c>
    </row>
    <row r="42" spans="1:4">
      <c r="A42" s="265">
        <v>2013</v>
      </c>
      <c r="B42" s="265">
        <v>4</v>
      </c>
      <c r="C42" s="267">
        <v>41365</v>
      </c>
      <c r="D42" s="265">
        <v>62.68</v>
      </c>
    </row>
    <row r="43" spans="1:4">
      <c r="A43" s="265">
        <v>2013</v>
      </c>
      <c r="B43" s="265">
        <v>5</v>
      </c>
      <c r="C43" s="267">
        <v>41395</v>
      </c>
      <c r="D43" s="265">
        <v>62.67</v>
      </c>
    </row>
    <row r="44" spans="1:4">
      <c r="A44" s="265">
        <v>2013</v>
      </c>
      <c r="B44" s="265">
        <v>6</v>
      </c>
      <c r="C44" s="267">
        <v>41426</v>
      </c>
      <c r="D44" s="265">
        <v>63.07</v>
      </c>
    </row>
    <row r="45" spans="1:4">
      <c r="A45" s="265">
        <v>2013</v>
      </c>
      <c r="B45" s="265">
        <v>7</v>
      </c>
      <c r="C45" s="267">
        <v>41456</v>
      </c>
      <c r="D45" s="265">
        <v>63.24</v>
      </c>
    </row>
    <row r="46" spans="1:4">
      <c r="A46" s="265">
        <v>2013</v>
      </c>
      <c r="B46" s="265">
        <v>8</v>
      </c>
      <c r="C46" s="267">
        <v>41487</v>
      </c>
      <c r="D46" s="265">
        <v>63.39</v>
      </c>
    </row>
    <row r="47" spans="1:4">
      <c r="A47" s="265">
        <v>2013</v>
      </c>
      <c r="B47" s="265">
        <v>9</v>
      </c>
      <c r="C47" s="267">
        <v>41518</v>
      </c>
      <c r="D47" s="265">
        <v>63.73</v>
      </c>
    </row>
    <row r="48" spans="1:4">
      <c r="A48" s="265">
        <v>2013</v>
      </c>
      <c r="B48" s="265">
        <v>10</v>
      </c>
      <c r="C48" s="267">
        <v>41548</v>
      </c>
      <c r="D48" s="265">
        <v>63.82</v>
      </c>
    </row>
    <row r="49" spans="1:4">
      <c r="A49" s="265">
        <v>2013</v>
      </c>
      <c r="B49" s="265">
        <v>11</v>
      </c>
      <c r="C49" s="267">
        <v>41579</v>
      </c>
      <c r="D49" s="265">
        <v>64.06</v>
      </c>
    </row>
    <row r="50" spans="1:4">
      <c r="A50" s="265">
        <v>2013</v>
      </c>
      <c r="B50" s="265">
        <v>12</v>
      </c>
      <c r="C50" s="267">
        <v>41609</v>
      </c>
      <c r="D50" s="265">
        <v>64.44</v>
      </c>
    </row>
    <row r="51" spans="1:4">
      <c r="A51" s="265">
        <v>2014</v>
      </c>
      <c r="B51" s="265">
        <v>1</v>
      </c>
      <c r="C51" s="267">
        <v>41640</v>
      </c>
      <c r="D51" s="265">
        <v>64.56</v>
      </c>
    </row>
    <row r="52" spans="1:4">
      <c r="A52" s="265">
        <v>2014</v>
      </c>
      <c r="B52" s="265">
        <v>2</v>
      </c>
      <c r="C52" s="267">
        <v>41671</v>
      </c>
      <c r="D52" s="265">
        <v>64.87</v>
      </c>
    </row>
    <row r="53" spans="1:4">
      <c r="A53" s="265">
        <v>2014</v>
      </c>
      <c r="B53" s="265">
        <v>3</v>
      </c>
      <c r="C53" s="267">
        <v>41699</v>
      </c>
      <c r="D53" s="265">
        <v>65.41</v>
      </c>
    </row>
    <row r="54" spans="1:4">
      <c r="A54" s="265">
        <v>2014</v>
      </c>
      <c r="B54" s="265">
        <v>4</v>
      </c>
      <c r="C54" s="267">
        <v>41730</v>
      </c>
      <c r="D54" s="265">
        <v>65.819999999999993</v>
      </c>
    </row>
    <row r="55" spans="1:4">
      <c r="A55" s="265">
        <v>2014</v>
      </c>
      <c r="B55" s="265">
        <v>5</v>
      </c>
      <c r="C55" s="267">
        <v>41760</v>
      </c>
      <c r="D55" s="265">
        <v>66.040000000000006</v>
      </c>
    </row>
    <row r="56" spans="1:4">
      <c r="A56" s="265">
        <v>2014</v>
      </c>
      <c r="B56" s="265">
        <v>6</v>
      </c>
      <c r="C56" s="267">
        <v>41791</v>
      </c>
      <c r="D56" s="265">
        <v>66.08</v>
      </c>
    </row>
    <row r="57" spans="1:4">
      <c r="A57" s="265">
        <v>2014</v>
      </c>
      <c r="B57" s="265">
        <v>7</v>
      </c>
      <c r="C57" s="267">
        <v>41821</v>
      </c>
      <c r="D57" s="265">
        <v>66.23</v>
      </c>
    </row>
    <row r="58" spans="1:4">
      <c r="A58" s="265">
        <v>2014</v>
      </c>
      <c r="B58" s="265">
        <v>8</v>
      </c>
      <c r="C58" s="267">
        <v>41852</v>
      </c>
      <c r="D58" s="265">
        <v>66.44</v>
      </c>
    </row>
    <row r="59" spans="1:4">
      <c r="A59" s="265">
        <v>2014</v>
      </c>
      <c r="B59" s="265">
        <v>9</v>
      </c>
      <c r="C59" s="267">
        <v>41883</v>
      </c>
      <c r="D59" s="265">
        <v>67</v>
      </c>
    </row>
    <row r="60" spans="1:4">
      <c r="A60" s="265">
        <v>2014</v>
      </c>
      <c r="B60" s="265">
        <v>10</v>
      </c>
      <c r="C60" s="267">
        <v>41913</v>
      </c>
      <c r="D60" s="265">
        <v>67.7</v>
      </c>
    </row>
    <row r="61" spans="1:4">
      <c r="A61" s="265">
        <v>2014</v>
      </c>
      <c r="B61" s="265">
        <v>11</v>
      </c>
      <c r="C61" s="267">
        <v>41944</v>
      </c>
      <c r="D61" s="265">
        <v>67.709999999999994</v>
      </c>
    </row>
    <row r="62" spans="1:4">
      <c r="A62" s="265">
        <v>2014</v>
      </c>
      <c r="B62" s="265">
        <v>12</v>
      </c>
      <c r="C62" s="267">
        <v>41974</v>
      </c>
      <c r="D62" s="265">
        <v>67.430000000000007</v>
      </c>
    </row>
    <row r="63" spans="1:4">
      <c r="A63" s="265">
        <v>2015</v>
      </c>
      <c r="B63" s="265">
        <v>1</v>
      </c>
      <c r="C63" s="267">
        <v>42005</v>
      </c>
      <c r="D63" s="265">
        <v>67.489999999999995</v>
      </c>
    </row>
    <row r="64" spans="1:4">
      <c r="A64" s="265">
        <v>2015</v>
      </c>
      <c r="B64" s="265">
        <v>2</v>
      </c>
      <c r="C64" s="267">
        <v>42036</v>
      </c>
      <c r="D64" s="265">
        <v>67.72</v>
      </c>
    </row>
    <row r="65" spans="1:4">
      <c r="A65" s="265">
        <v>2015</v>
      </c>
      <c r="B65" s="265">
        <v>3</v>
      </c>
      <c r="C65" s="267">
        <v>42064</v>
      </c>
      <c r="D65" s="265">
        <v>68.150000000000006</v>
      </c>
    </row>
    <row r="66" spans="1:4">
      <c r="A66" s="265">
        <v>2015</v>
      </c>
      <c r="B66" s="265">
        <v>4</v>
      </c>
      <c r="C66" s="267">
        <v>42095</v>
      </c>
      <c r="D66" s="265">
        <v>68.540000000000006</v>
      </c>
    </row>
    <row r="67" spans="1:4">
      <c r="A67" s="265">
        <v>2015</v>
      </c>
      <c r="B67" s="265">
        <v>5</v>
      </c>
      <c r="C67" s="267">
        <v>42125</v>
      </c>
      <c r="D67" s="265">
        <v>68.66</v>
      </c>
    </row>
    <row r="68" spans="1:4">
      <c r="A68" s="265">
        <v>2015</v>
      </c>
      <c r="B68" s="265">
        <v>6</v>
      </c>
      <c r="C68" s="267">
        <v>42156</v>
      </c>
      <c r="D68" s="265">
        <v>69</v>
      </c>
    </row>
    <row r="69" spans="1:4">
      <c r="A69" s="265">
        <v>2015</v>
      </c>
      <c r="B69" s="265">
        <v>7</v>
      </c>
      <c r="C69" s="267">
        <v>42186</v>
      </c>
      <c r="D69" s="265">
        <v>69.290000000000006</v>
      </c>
    </row>
    <row r="70" spans="1:4">
      <c r="A70" s="265">
        <v>2015</v>
      </c>
      <c r="B70" s="265">
        <v>8</v>
      </c>
      <c r="C70" s="267">
        <v>42217</v>
      </c>
      <c r="D70" s="265">
        <v>69.760000000000005</v>
      </c>
    </row>
    <row r="71" spans="1:4">
      <c r="A71" s="265">
        <v>2015</v>
      </c>
      <c r="B71" s="265">
        <v>9</v>
      </c>
      <c r="C71" s="267">
        <v>42248</v>
      </c>
      <c r="D71" s="265">
        <v>70.11</v>
      </c>
    </row>
    <row r="72" spans="1:4">
      <c r="A72" s="265">
        <v>2015</v>
      </c>
      <c r="B72" s="265">
        <v>10</v>
      </c>
      <c r="C72" s="267">
        <v>42278</v>
      </c>
      <c r="D72" s="265">
        <v>70.400000000000006</v>
      </c>
    </row>
    <row r="73" spans="1:4">
      <c r="A73" s="265">
        <v>2015</v>
      </c>
      <c r="B73" s="265">
        <v>11</v>
      </c>
      <c r="C73" s="267">
        <v>42309</v>
      </c>
      <c r="D73" s="265">
        <v>70.38</v>
      </c>
    </row>
    <row r="74" spans="1:4">
      <c r="A74" s="265">
        <v>2015</v>
      </c>
      <c r="B74" s="265">
        <v>12</v>
      </c>
      <c r="C74" s="267">
        <v>42339</v>
      </c>
      <c r="D74" s="265">
        <v>70.39</v>
      </c>
    </row>
    <row r="75" spans="1:4">
      <c r="A75" s="265">
        <v>2016</v>
      </c>
      <c r="B75" s="265">
        <v>1</v>
      </c>
      <c r="C75" s="267">
        <v>42370</v>
      </c>
      <c r="D75" s="265">
        <v>70.72</v>
      </c>
    </row>
    <row r="76" spans="1:4">
      <c r="A76" s="265">
        <v>2016</v>
      </c>
      <c r="B76" s="265">
        <v>2</v>
      </c>
      <c r="C76" s="267">
        <v>42401</v>
      </c>
      <c r="D76" s="265">
        <v>70.91</v>
      </c>
    </row>
    <row r="77" spans="1:4">
      <c r="A77" s="265">
        <v>2016</v>
      </c>
      <c r="B77" s="265">
        <v>3</v>
      </c>
      <c r="C77" s="267">
        <v>42430</v>
      </c>
      <c r="D77" s="265">
        <v>71.180000000000007</v>
      </c>
    </row>
    <row r="78" spans="1:4">
      <c r="A78" s="265">
        <v>2016</v>
      </c>
      <c r="B78" s="265">
        <v>4</v>
      </c>
      <c r="C78" s="267">
        <v>42461</v>
      </c>
      <c r="D78" s="265">
        <v>71.42</v>
      </c>
    </row>
    <row r="79" spans="1:4">
      <c r="A79" s="265">
        <v>2016</v>
      </c>
      <c r="B79" s="265">
        <v>5</v>
      </c>
      <c r="C79" s="267">
        <v>42491</v>
      </c>
      <c r="D79" s="265">
        <v>71.58</v>
      </c>
    </row>
    <row r="80" spans="1:4">
      <c r="A80" s="265">
        <v>2016</v>
      </c>
      <c r="B80" s="265">
        <v>6</v>
      </c>
      <c r="C80" s="267">
        <v>42522</v>
      </c>
      <c r="D80" s="265">
        <v>71.900000000000006</v>
      </c>
    </row>
    <row r="81" spans="1:4">
      <c r="A81" s="265">
        <v>2016</v>
      </c>
      <c r="B81" s="265">
        <v>7</v>
      </c>
      <c r="C81" s="267">
        <v>42552</v>
      </c>
      <c r="D81" s="265">
        <v>72.069999999999993</v>
      </c>
    </row>
    <row r="82" spans="1:4">
      <c r="A82" s="265">
        <v>2016</v>
      </c>
      <c r="B82" s="265">
        <v>8</v>
      </c>
      <c r="C82" s="267">
        <v>42583</v>
      </c>
      <c r="D82" s="265">
        <v>72.11</v>
      </c>
    </row>
    <row r="83" spans="1:4">
      <c r="A83" s="265">
        <v>2016</v>
      </c>
      <c r="B83" s="265">
        <v>9</v>
      </c>
      <c r="C83" s="267">
        <v>42614</v>
      </c>
      <c r="D83" s="265">
        <v>72.28</v>
      </c>
    </row>
    <row r="84" spans="1:4">
      <c r="A84" s="265">
        <v>2016</v>
      </c>
      <c r="B84" s="265">
        <v>10</v>
      </c>
      <c r="C84" s="267">
        <v>42644</v>
      </c>
      <c r="D84" s="265">
        <v>72.400000000000006</v>
      </c>
    </row>
    <row r="85" spans="1:4">
      <c r="A85" s="265">
        <v>2016</v>
      </c>
      <c r="B85" s="265">
        <v>11</v>
      </c>
      <c r="C85" s="267">
        <v>42675</v>
      </c>
      <c r="D85" s="265">
        <v>72.44</v>
      </c>
    </row>
    <row r="86" spans="1:4">
      <c r="A86" s="265">
        <v>2016</v>
      </c>
      <c r="B86" s="265">
        <v>12</v>
      </c>
      <c r="C86" s="267">
        <v>42705</v>
      </c>
      <c r="D86" s="265">
        <v>72.290000000000006</v>
      </c>
    </row>
    <row r="87" spans="1:4">
      <c r="A87" s="265">
        <v>2017</v>
      </c>
      <c r="B87" s="265">
        <v>1</v>
      </c>
      <c r="C87" s="267">
        <v>42736</v>
      </c>
      <c r="D87" s="265">
        <v>72.680000000000007</v>
      </c>
    </row>
    <row r="88" spans="1:4">
      <c r="A88" s="265">
        <v>2017</v>
      </c>
      <c r="B88" s="265">
        <v>2</v>
      </c>
      <c r="C88" s="267">
        <v>42767</v>
      </c>
      <c r="D88" s="265">
        <v>72.86</v>
      </c>
    </row>
    <row r="89" spans="1:4">
      <c r="A89" s="265">
        <v>2017</v>
      </c>
      <c r="B89" s="265">
        <v>3</v>
      </c>
      <c r="C89" s="267">
        <v>42795</v>
      </c>
      <c r="D89" s="265">
        <v>73.14</v>
      </c>
    </row>
    <row r="90" spans="1:4">
      <c r="A90" s="265">
        <v>2017</v>
      </c>
      <c r="B90" s="265">
        <v>4</v>
      </c>
      <c r="C90" s="267">
        <v>42826</v>
      </c>
      <c r="D90" s="265">
        <v>73.31</v>
      </c>
    </row>
    <row r="91" spans="1:4">
      <c r="A91" s="265">
        <v>2017</v>
      </c>
      <c r="B91" s="265">
        <v>5</v>
      </c>
      <c r="C91" s="267">
        <v>42856</v>
      </c>
      <c r="D91" s="265">
        <v>73.400000000000006</v>
      </c>
    </row>
    <row r="92" spans="1:4">
      <c r="A92" s="265">
        <v>2017</v>
      </c>
      <c r="B92" s="265">
        <v>6</v>
      </c>
      <c r="C92" s="267">
        <v>42887</v>
      </c>
      <c r="D92" s="265">
        <v>73.12</v>
      </c>
    </row>
    <row r="93" spans="1:4">
      <c r="A93" s="265">
        <v>2017</v>
      </c>
      <c r="B93" s="265">
        <v>7</v>
      </c>
      <c r="C93" s="267">
        <v>42917</v>
      </c>
      <c r="D93" s="265">
        <v>73.290000000000006</v>
      </c>
    </row>
    <row r="94" spans="1:4">
      <c r="A94" s="265">
        <v>2017</v>
      </c>
      <c r="B94" s="265">
        <v>8</v>
      </c>
      <c r="C94" s="267">
        <v>42948</v>
      </c>
      <c r="D94" s="265">
        <v>73.44</v>
      </c>
    </row>
    <row r="95" spans="1:4">
      <c r="A95" s="265">
        <v>2017</v>
      </c>
      <c r="B95" s="265">
        <v>9</v>
      </c>
      <c r="C95" s="267">
        <v>42979</v>
      </c>
      <c r="D95" s="265">
        <v>73.33</v>
      </c>
    </row>
    <row r="96" spans="1:4">
      <c r="A96" s="265">
        <v>2017</v>
      </c>
      <c r="B96" s="265">
        <v>10</v>
      </c>
      <c r="C96" s="267">
        <v>43009</v>
      </c>
      <c r="D96" s="265">
        <v>73.760000000000005</v>
      </c>
    </row>
    <row r="97" spans="1:4">
      <c r="A97" s="265">
        <v>2017</v>
      </c>
      <c r="B97" s="265">
        <v>11</v>
      </c>
      <c r="C97" s="267">
        <v>43040</v>
      </c>
      <c r="D97" s="265">
        <v>73.83</v>
      </c>
    </row>
    <row r="98" spans="1:4">
      <c r="A98" s="265">
        <v>2017</v>
      </c>
      <c r="B98" s="265">
        <v>12</v>
      </c>
      <c r="C98" s="267">
        <v>43070</v>
      </c>
      <c r="D98" s="265">
        <v>73.930000000000007</v>
      </c>
    </row>
    <row r="99" spans="1:4">
      <c r="A99" s="265">
        <v>2018</v>
      </c>
      <c r="B99" s="265">
        <v>1</v>
      </c>
      <c r="C99" s="267">
        <v>43101</v>
      </c>
      <c r="D99" s="265">
        <v>74.27</v>
      </c>
    </row>
    <row r="100" spans="1:4">
      <c r="A100" s="265">
        <v>2018</v>
      </c>
      <c r="B100" s="265">
        <v>2</v>
      </c>
      <c r="C100" s="267">
        <v>43132</v>
      </c>
      <c r="D100" s="265">
        <v>74.31</v>
      </c>
    </row>
    <row r="101" spans="1:4">
      <c r="A101" s="265">
        <v>2018</v>
      </c>
      <c r="B101" s="265">
        <v>3</v>
      </c>
      <c r="C101" s="267">
        <v>43160</v>
      </c>
      <c r="D101" s="265">
        <v>74.459999999999994</v>
      </c>
    </row>
    <row r="102" spans="1:4">
      <c r="A102" s="265">
        <v>2018</v>
      </c>
      <c r="B102" s="265">
        <v>4</v>
      </c>
      <c r="C102" s="267">
        <v>43191</v>
      </c>
      <c r="D102" s="265">
        <v>74.7</v>
      </c>
    </row>
    <row r="103" spans="1:4">
      <c r="A103" s="265">
        <v>2018</v>
      </c>
      <c r="B103" s="265">
        <v>5</v>
      </c>
      <c r="C103" s="267">
        <v>43221</v>
      </c>
      <c r="D103" s="265">
        <v>74.900000000000006</v>
      </c>
    </row>
    <row r="104" spans="1:4">
      <c r="A104" s="265">
        <v>2018</v>
      </c>
      <c r="B104" s="265">
        <v>6</v>
      </c>
      <c r="C104" s="267">
        <v>43252</v>
      </c>
      <c r="D104" s="265">
        <v>74.98</v>
      </c>
    </row>
    <row r="105" spans="1:4">
      <c r="A105" s="265">
        <v>2018</v>
      </c>
      <c r="B105" s="265">
        <v>7</v>
      </c>
      <c r="C105" s="267">
        <v>43282</v>
      </c>
      <c r="D105" s="265">
        <v>75.25</v>
      </c>
    </row>
    <row r="106" spans="1:4">
      <c r="A106" s="265">
        <v>2018</v>
      </c>
      <c r="B106" s="265">
        <v>8</v>
      </c>
      <c r="C106" s="267">
        <v>43313</v>
      </c>
      <c r="D106" s="265">
        <v>75.38</v>
      </c>
    </row>
    <row r="107" spans="1:4">
      <c r="A107" s="265">
        <v>2018</v>
      </c>
      <c r="B107" s="265">
        <v>9</v>
      </c>
      <c r="C107" s="267">
        <v>43344</v>
      </c>
      <c r="D107" s="265">
        <v>75.63</v>
      </c>
    </row>
    <row r="108" spans="1:4">
      <c r="A108" s="265">
        <v>2018</v>
      </c>
      <c r="B108" s="265">
        <v>10</v>
      </c>
      <c r="C108" s="267">
        <v>43374</v>
      </c>
      <c r="D108" s="265">
        <v>75.91</v>
      </c>
    </row>
    <row r="109" spans="1:4">
      <c r="A109" s="265">
        <v>2018</v>
      </c>
      <c r="B109" s="265">
        <v>11</v>
      </c>
      <c r="C109" s="267">
        <v>43405</v>
      </c>
      <c r="D109" s="265">
        <v>75.91</v>
      </c>
    </row>
    <row r="110" spans="1:4">
      <c r="A110" s="265">
        <v>2018</v>
      </c>
      <c r="B110" s="265">
        <v>12</v>
      </c>
      <c r="C110" s="267">
        <v>43435</v>
      </c>
      <c r="D110" s="265">
        <v>75.83</v>
      </c>
    </row>
    <row r="111" spans="1:4">
      <c r="A111" s="265">
        <v>2019</v>
      </c>
      <c r="B111" s="265">
        <v>1</v>
      </c>
      <c r="C111" s="267">
        <v>43466</v>
      </c>
      <c r="D111" s="265">
        <v>75.91</v>
      </c>
    </row>
    <row r="112" spans="1:4">
      <c r="A112" s="265">
        <v>2019</v>
      </c>
      <c r="B112" s="265">
        <v>2</v>
      </c>
      <c r="C112" s="267">
        <v>43497</v>
      </c>
      <c r="D112" s="265">
        <v>75.95</v>
      </c>
    </row>
    <row r="113" spans="1:5">
      <c r="A113" s="265">
        <v>2019</v>
      </c>
      <c r="B113" s="265">
        <v>3</v>
      </c>
      <c r="C113" s="267">
        <v>43525</v>
      </c>
      <c r="D113" s="265">
        <v>76.31</v>
      </c>
      <c r="E113">
        <f t="shared" ref="E113:E151" si="0">ROUND($D$184/D113,3)-1</f>
        <v>0.40399999999999991</v>
      </c>
    </row>
    <row r="114" spans="1:5">
      <c r="A114" s="265">
        <v>2019</v>
      </c>
      <c r="B114" s="265">
        <v>4</v>
      </c>
      <c r="C114" s="267">
        <v>43556</v>
      </c>
      <c r="D114" s="265">
        <v>76.510000000000005</v>
      </c>
      <c r="E114">
        <f t="shared" si="0"/>
        <v>0.40100000000000002</v>
      </c>
    </row>
    <row r="115" spans="1:5">
      <c r="A115" s="265">
        <v>2019</v>
      </c>
      <c r="B115" s="265">
        <v>5</v>
      </c>
      <c r="C115" s="267">
        <v>43586</v>
      </c>
      <c r="D115" s="265">
        <v>76.97</v>
      </c>
      <c r="E115">
        <f t="shared" si="0"/>
        <v>0.3919999999999999</v>
      </c>
    </row>
    <row r="116" spans="1:5">
      <c r="A116" s="265">
        <v>2019</v>
      </c>
      <c r="B116" s="265">
        <v>6</v>
      </c>
      <c r="C116" s="267">
        <v>43617</v>
      </c>
      <c r="D116" s="265">
        <v>77.010000000000005</v>
      </c>
      <c r="E116">
        <f t="shared" si="0"/>
        <v>0.3919999999999999</v>
      </c>
    </row>
    <row r="117" spans="1:5">
      <c r="A117" s="265">
        <v>2019</v>
      </c>
      <c r="B117" s="265">
        <v>7</v>
      </c>
      <c r="C117" s="267">
        <v>43647</v>
      </c>
      <c r="D117" s="265">
        <v>77.180000000000007</v>
      </c>
      <c r="E117">
        <f t="shared" si="0"/>
        <v>0.3879999999999999</v>
      </c>
    </row>
    <row r="118" spans="1:5">
      <c r="A118" s="265">
        <v>2019</v>
      </c>
      <c r="B118" s="265">
        <v>8</v>
      </c>
      <c r="C118" s="267">
        <v>43678</v>
      </c>
      <c r="D118" s="265">
        <v>77.319999999999993</v>
      </c>
      <c r="E118">
        <f t="shared" si="0"/>
        <v>0.3859999999999999</v>
      </c>
    </row>
    <row r="119" spans="1:5">
      <c r="A119" s="265">
        <v>2019</v>
      </c>
      <c r="B119" s="265">
        <v>9</v>
      </c>
      <c r="C119" s="267">
        <v>43709</v>
      </c>
      <c r="D119" s="265">
        <v>77.33</v>
      </c>
      <c r="E119">
        <f t="shared" si="0"/>
        <v>0.3859999999999999</v>
      </c>
    </row>
    <row r="120" spans="1:5">
      <c r="A120" s="265">
        <v>2019</v>
      </c>
      <c r="B120" s="265">
        <v>10</v>
      </c>
      <c r="C120" s="267">
        <v>43739</v>
      </c>
      <c r="D120" s="265">
        <v>77.959999999999994</v>
      </c>
      <c r="E120">
        <f t="shared" si="0"/>
        <v>0.375</v>
      </c>
    </row>
    <row r="121" spans="1:5">
      <c r="A121" s="265">
        <v>2019</v>
      </c>
      <c r="B121" s="265">
        <v>11</v>
      </c>
      <c r="C121" s="267">
        <v>43770</v>
      </c>
      <c r="D121" s="265">
        <v>78.03</v>
      </c>
      <c r="E121">
        <f t="shared" si="0"/>
        <v>0.373</v>
      </c>
    </row>
    <row r="122" spans="1:5">
      <c r="A122" s="265">
        <v>2019</v>
      </c>
      <c r="B122" s="265">
        <v>12</v>
      </c>
      <c r="C122" s="267">
        <v>43800</v>
      </c>
      <c r="D122" s="265">
        <v>78.099999999999994</v>
      </c>
      <c r="E122">
        <f t="shared" si="0"/>
        <v>0.37200000000000011</v>
      </c>
    </row>
    <row r="123" spans="1:5">
      <c r="A123" s="265">
        <v>2020</v>
      </c>
      <c r="B123" s="265">
        <v>1</v>
      </c>
      <c r="C123" s="267">
        <v>43831</v>
      </c>
      <c r="D123" s="265">
        <v>78.55</v>
      </c>
      <c r="E123">
        <f t="shared" si="0"/>
        <v>0.3640000000000001</v>
      </c>
    </row>
    <row r="124" spans="1:5">
      <c r="A124" s="265">
        <v>2020</v>
      </c>
      <c r="B124" s="265">
        <v>2</v>
      </c>
      <c r="C124" s="267">
        <v>43862</v>
      </c>
      <c r="D124" s="265">
        <v>78.900000000000006</v>
      </c>
      <c r="E124">
        <f t="shared" si="0"/>
        <v>0.3580000000000001</v>
      </c>
    </row>
    <row r="125" spans="1:5">
      <c r="A125" s="265">
        <v>2020</v>
      </c>
      <c r="B125" s="265">
        <v>3</v>
      </c>
      <c r="C125" s="267">
        <v>43891</v>
      </c>
      <c r="D125" s="265">
        <v>79.16</v>
      </c>
      <c r="E125">
        <f t="shared" si="0"/>
        <v>0.35400000000000009</v>
      </c>
    </row>
    <row r="126" spans="1:5">
      <c r="A126" s="265">
        <v>2020</v>
      </c>
      <c r="B126" s="265">
        <v>4</v>
      </c>
      <c r="C126" s="267">
        <v>43922</v>
      </c>
      <c r="D126" s="265">
        <v>79.13</v>
      </c>
      <c r="E126">
        <f t="shared" si="0"/>
        <v>0.35400000000000009</v>
      </c>
    </row>
    <row r="127" spans="1:5">
      <c r="A127" s="265">
        <v>2020</v>
      </c>
      <c r="B127" s="265">
        <v>5</v>
      </c>
      <c r="C127" s="267">
        <v>43952</v>
      </c>
      <c r="D127" s="265">
        <v>79.09</v>
      </c>
      <c r="E127">
        <f t="shared" si="0"/>
        <v>0.35499999999999998</v>
      </c>
    </row>
    <row r="128" spans="1:5">
      <c r="A128" s="265">
        <v>2020</v>
      </c>
      <c r="B128" s="265">
        <v>6</v>
      </c>
      <c r="C128" s="267">
        <v>43983</v>
      </c>
      <c r="D128" s="265">
        <v>79.03</v>
      </c>
      <c r="E128">
        <f t="shared" si="0"/>
        <v>0.35600000000000009</v>
      </c>
    </row>
    <row r="129" spans="1:5">
      <c r="A129" s="265">
        <v>2020</v>
      </c>
      <c r="B129" s="265">
        <v>7</v>
      </c>
      <c r="C129" s="267">
        <v>44013</v>
      </c>
      <c r="D129" s="265">
        <v>79.11</v>
      </c>
      <c r="E129">
        <f t="shared" si="0"/>
        <v>0.35499999999999998</v>
      </c>
    </row>
    <row r="130" spans="1:5">
      <c r="A130" s="265">
        <v>2020</v>
      </c>
      <c r="B130" s="265">
        <v>8</v>
      </c>
      <c r="C130" s="267">
        <v>44044</v>
      </c>
      <c r="D130" s="265">
        <v>79.22</v>
      </c>
      <c r="E130">
        <f t="shared" si="0"/>
        <v>0.35299999999999998</v>
      </c>
    </row>
    <row r="131" spans="1:5">
      <c r="A131" s="265">
        <v>2020</v>
      </c>
      <c r="B131" s="265">
        <v>9</v>
      </c>
      <c r="C131" s="267">
        <v>44075</v>
      </c>
      <c r="D131" s="265">
        <v>79.72</v>
      </c>
      <c r="E131">
        <f t="shared" si="0"/>
        <v>0.34400000000000008</v>
      </c>
    </row>
    <row r="132" spans="1:5">
      <c r="A132" s="265">
        <v>2020</v>
      </c>
      <c r="B132" s="265">
        <v>10</v>
      </c>
      <c r="C132" s="267">
        <v>44105</v>
      </c>
      <c r="D132" s="265">
        <v>80.27</v>
      </c>
      <c r="E132">
        <f t="shared" si="0"/>
        <v>0.33499999999999996</v>
      </c>
    </row>
    <row r="133" spans="1:5">
      <c r="A133" s="265">
        <v>2020</v>
      </c>
      <c r="B133" s="265">
        <v>11</v>
      </c>
      <c r="C133" s="267">
        <v>44136</v>
      </c>
      <c r="D133" s="265">
        <v>80.16</v>
      </c>
      <c r="E133">
        <f t="shared" si="0"/>
        <v>0.33699999999999997</v>
      </c>
    </row>
    <row r="134" spans="1:5">
      <c r="A134" s="265">
        <v>2020</v>
      </c>
      <c r="B134" s="265">
        <v>12</v>
      </c>
      <c r="C134" s="267">
        <v>44166</v>
      </c>
      <c r="D134" s="265">
        <v>80.430000000000007</v>
      </c>
      <c r="E134">
        <f t="shared" si="0"/>
        <v>0.33200000000000007</v>
      </c>
    </row>
    <row r="135" spans="1:5">
      <c r="A135" s="265">
        <v>2021</v>
      </c>
      <c r="B135" s="265">
        <v>1</v>
      </c>
      <c r="C135" s="267">
        <v>44197</v>
      </c>
      <c r="D135" s="265">
        <v>80.989999999999995</v>
      </c>
      <c r="E135">
        <f t="shared" si="0"/>
        <v>0.32299999999999995</v>
      </c>
    </row>
    <row r="136" spans="1:5">
      <c r="A136" s="265">
        <v>2021</v>
      </c>
      <c r="B136" s="265">
        <v>2</v>
      </c>
      <c r="C136" s="267">
        <v>44228</v>
      </c>
      <c r="D136" s="265">
        <v>81.14</v>
      </c>
      <c r="E136">
        <f t="shared" si="0"/>
        <v>0.32099999999999995</v>
      </c>
    </row>
    <row r="137" spans="1:5">
      <c r="A137" s="265">
        <v>2021</v>
      </c>
      <c r="B137" s="265">
        <v>3</v>
      </c>
      <c r="C137" s="267">
        <v>44256</v>
      </c>
      <c r="D137" s="265">
        <v>81.45</v>
      </c>
      <c r="E137">
        <f t="shared" si="0"/>
        <v>0.31600000000000006</v>
      </c>
    </row>
    <row r="138" spans="1:5">
      <c r="A138" s="265">
        <v>2021</v>
      </c>
      <c r="B138" s="265">
        <v>4</v>
      </c>
      <c r="C138" s="267">
        <v>44287</v>
      </c>
      <c r="D138" s="265">
        <v>81.75</v>
      </c>
      <c r="E138">
        <f t="shared" si="0"/>
        <v>0.31099999999999994</v>
      </c>
    </row>
    <row r="139" spans="1:5">
      <c r="A139" s="265">
        <v>2021</v>
      </c>
      <c r="B139" s="265">
        <v>5</v>
      </c>
      <c r="C139" s="267">
        <v>44317</v>
      </c>
      <c r="D139" s="265">
        <v>81.97</v>
      </c>
      <c r="E139">
        <f t="shared" si="0"/>
        <v>0.30699999999999994</v>
      </c>
    </row>
    <row r="140" spans="1:5">
      <c r="A140" s="265">
        <v>2021</v>
      </c>
      <c r="B140" s="265">
        <v>6</v>
      </c>
      <c r="C140" s="267">
        <v>44348</v>
      </c>
      <c r="D140" s="265">
        <v>82.04</v>
      </c>
      <c r="E140">
        <f t="shared" si="0"/>
        <v>0.30600000000000005</v>
      </c>
    </row>
    <row r="141" spans="1:5">
      <c r="A141" s="265">
        <v>2021</v>
      </c>
      <c r="B141" s="265">
        <v>7</v>
      </c>
      <c r="C141" s="267">
        <v>44378</v>
      </c>
      <c r="D141" s="265">
        <v>82.7</v>
      </c>
      <c r="E141">
        <f t="shared" si="0"/>
        <v>0.29600000000000004</v>
      </c>
    </row>
    <row r="142" spans="1:5">
      <c r="A142" s="265">
        <v>2021</v>
      </c>
      <c r="B142" s="265">
        <v>8</v>
      </c>
      <c r="C142" s="267">
        <v>44409</v>
      </c>
      <c r="D142" s="265">
        <v>83</v>
      </c>
      <c r="E142">
        <f t="shared" si="0"/>
        <v>0.29099999999999993</v>
      </c>
    </row>
    <row r="143" spans="1:5">
      <c r="A143" s="265">
        <v>2021</v>
      </c>
      <c r="B143" s="265">
        <v>9</v>
      </c>
      <c r="C143" s="267">
        <v>44440</v>
      </c>
      <c r="D143" s="265">
        <v>83.98</v>
      </c>
      <c r="E143">
        <f t="shared" si="0"/>
        <v>0.27600000000000002</v>
      </c>
    </row>
    <row r="144" spans="1:5">
      <c r="A144" s="265">
        <v>2021</v>
      </c>
      <c r="B144" s="265">
        <v>10</v>
      </c>
      <c r="C144" s="267">
        <v>44470</v>
      </c>
      <c r="D144" s="265">
        <v>85.1</v>
      </c>
      <c r="E144">
        <f t="shared" si="0"/>
        <v>0.2589999999999999</v>
      </c>
    </row>
    <row r="145" spans="1:5">
      <c r="A145" s="265">
        <v>2021</v>
      </c>
      <c r="B145" s="265">
        <v>11</v>
      </c>
      <c r="C145" s="267">
        <v>44501</v>
      </c>
      <c r="D145" s="265">
        <v>85.53</v>
      </c>
      <c r="E145">
        <f t="shared" si="0"/>
        <v>0.25299999999999989</v>
      </c>
    </row>
    <row r="146" spans="1:5">
      <c r="A146" s="265">
        <v>2021</v>
      </c>
      <c r="B146" s="265">
        <v>12</v>
      </c>
      <c r="C146" s="267">
        <v>44531</v>
      </c>
      <c r="D146" s="265">
        <v>86.2</v>
      </c>
      <c r="E146">
        <f t="shared" si="0"/>
        <v>0.2430000000000001</v>
      </c>
    </row>
    <row r="147" spans="1:5">
      <c r="A147" s="265">
        <v>2022</v>
      </c>
      <c r="B147" s="265">
        <v>1</v>
      </c>
      <c r="C147" s="267">
        <v>44562</v>
      </c>
      <c r="D147" s="265">
        <v>87.23</v>
      </c>
      <c r="E147">
        <f t="shared" si="0"/>
        <v>0.22799999999999998</v>
      </c>
    </row>
    <row r="148" spans="1:5">
      <c r="A148" s="265">
        <v>2022</v>
      </c>
      <c r="B148" s="265">
        <v>2</v>
      </c>
      <c r="C148" s="267">
        <v>44593</v>
      </c>
      <c r="D148" s="265">
        <v>87.48</v>
      </c>
      <c r="E148">
        <f t="shared" si="0"/>
        <v>0.22500000000000009</v>
      </c>
    </row>
    <row r="149" spans="1:5">
      <c r="A149" s="265">
        <v>2022</v>
      </c>
      <c r="B149" s="265">
        <v>3</v>
      </c>
      <c r="C149" s="267">
        <v>44621</v>
      </c>
      <c r="D149" s="265">
        <v>89.11</v>
      </c>
      <c r="E149">
        <f t="shared" si="0"/>
        <v>0.20300000000000007</v>
      </c>
    </row>
    <row r="150" spans="1:5">
      <c r="A150" s="265">
        <v>2022</v>
      </c>
      <c r="B150" s="265">
        <v>4</v>
      </c>
      <c r="C150" s="267">
        <v>44652</v>
      </c>
      <c r="D150" s="265">
        <v>90.35</v>
      </c>
      <c r="E150">
        <f t="shared" si="0"/>
        <v>0.18599999999999994</v>
      </c>
    </row>
    <row r="151" spans="1:5">
      <c r="A151" s="265">
        <v>2022</v>
      </c>
      <c r="B151" s="265">
        <v>5</v>
      </c>
      <c r="C151" s="267">
        <v>44682</v>
      </c>
      <c r="D151" s="265">
        <v>91.43</v>
      </c>
      <c r="E151">
        <f t="shared" si="0"/>
        <v>0.17199999999999993</v>
      </c>
    </row>
    <row r="152" spans="1:5">
      <c r="A152" s="265">
        <v>2022</v>
      </c>
      <c r="B152" s="265">
        <v>6</v>
      </c>
      <c r="C152" s="267">
        <v>44713</v>
      </c>
      <c r="D152" s="265">
        <v>92.29</v>
      </c>
      <c r="E152" s="293">
        <f t="shared" ref="E152:E195" si="1">ROUND($D$196/D152,3)-1</f>
        <v>0.18900000000000006</v>
      </c>
    </row>
    <row r="153" spans="1:5">
      <c r="A153" s="265">
        <v>2022</v>
      </c>
      <c r="B153" s="265">
        <v>7</v>
      </c>
      <c r="C153" s="267">
        <v>44743</v>
      </c>
      <c r="D153" s="265">
        <v>93.56</v>
      </c>
      <c r="E153" s="293">
        <f t="shared" si="1"/>
        <v>0.17300000000000004</v>
      </c>
    </row>
    <row r="154" spans="1:5">
      <c r="A154" s="265">
        <v>2022</v>
      </c>
      <c r="B154" s="265">
        <v>8</v>
      </c>
      <c r="C154" s="267">
        <v>44774</v>
      </c>
      <c r="D154" s="265">
        <v>94.69</v>
      </c>
      <c r="E154" s="293">
        <f t="shared" si="1"/>
        <v>0.15900000000000003</v>
      </c>
    </row>
    <row r="155" spans="1:5">
      <c r="A155" s="265">
        <v>2022</v>
      </c>
      <c r="B155" s="265">
        <v>9</v>
      </c>
      <c r="C155" s="267">
        <v>44805</v>
      </c>
      <c r="D155" s="265">
        <v>95.51</v>
      </c>
      <c r="E155" s="293">
        <f t="shared" si="1"/>
        <v>0.14900000000000002</v>
      </c>
    </row>
    <row r="156" spans="1:5">
      <c r="A156" s="265">
        <v>2022</v>
      </c>
      <c r="B156" s="265">
        <v>10</v>
      </c>
      <c r="C156" s="267">
        <v>44835</v>
      </c>
      <c r="D156" s="265">
        <v>96</v>
      </c>
      <c r="E156" s="293">
        <f t="shared" si="1"/>
        <v>0.14300000000000002</v>
      </c>
    </row>
    <row r="157" spans="1:5">
      <c r="A157" s="265">
        <v>2022</v>
      </c>
      <c r="B157" s="265">
        <v>11</v>
      </c>
      <c r="C157" s="267">
        <v>44866</v>
      </c>
      <c r="D157" s="265">
        <v>96.94</v>
      </c>
      <c r="E157" s="293">
        <f t="shared" si="1"/>
        <v>0.1319999999999999</v>
      </c>
    </row>
    <row r="158" spans="1:5">
      <c r="A158" s="265">
        <v>2022</v>
      </c>
      <c r="B158" s="265">
        <v>12</v>
      </c>
      <c r="C158" s="267">
        <v>44896</v>
      </c>
      <c r="D158" s="265">
        <v>97.21</v>
      </c>
      <c r="E158" s="293">
        <f t="shared" si="1"/>
        <v>0.12799999999999989</v>
      </c>
    </row>
    <row r="159" spans="1:5">
      <c r="A159" s="265">
        <v>2023</v>
      </c>
      <c r="B159" s="265">
        <v>1</v>
      </c>
      <c r="C159" s="267">
        <v>44927</v>
      </c>
      <c r="D159" s="265">
        <v>98</v>
      </c>
      <c r="E159" s="293">
        <f t="shared" si="1"/>
        <v>0.11899999999999999</v>
      </c>
    </row>
    <row r="160" spans="1:5">
      <c r="A160" s="265">
        <v>2023</v>
      </c>
      <c r="B160" s="265">
        <v>2</v>
      </c>
      <c r="C160" s="267">
        <v>44958</v>
      </c>
      <c r="D160" s="265">
        <v>97.93</v>
      </c>
      <c r="E160" s="293">
        <f t="shared" si="1"/>
        <v>0.12000000000000011</v>
      </c>
    </row>
    <row r="161" spans="1:5">
      <c r="A161" s="265">
        <v>2023</v>
      </c>
      <c r="B161" s="265">
        <v>3</v>
      </c>
      <c r="C161" s="267">
        <v>44986</v>
      </c>
      <c r="D161" s="265">
        <v>99</v>
      </c>
      <c r="E161" s="293">
        <f t="shared" si="1"/>
        <v>0.1080000000000001</v>
      </c>
    </row>
    <row r="162" spans="1:5">
      <c r="A162" s="265">
        <v>2023</v>
      </c>
      <c r="B162" s="265">
        <v>4</v>
      </c>
      <c r="C162" s="267">
        <v>45017</v>
      </c>
      <c r="D162" s="265">
        <v>99.3</v>
      </c>
      <c r="E162" s="293">
        <f t="shared" si="1"/>
        <v>0.10499999999999998</v>
      </c>
    </row>
    <row r="163" spans="1:5">
      <c r="A163" s="265">
        <v>2023</v>
      </c>
      <c r="B163" s="265">
        <v>5</v>
      </c>
      <c r="C163" s="267">
        <v>45047</v>
      </c>
      <c r="D163" s="265">
        <v>99.41</v>
      </c>
      <c r="E163" s="293">
        <f t="shared" si="1"/>
        <v>0.10400000000000009</v>
      </c>
    </row>
    <row r="164" spans="1:5">
      <c r="A164" s="265">
        <v>2023</v>
      </c>
      <c r="B164" s="265">
        <v>6</v>
      </c>
      <c r="C164" s="267">
        <v>45078</v>
      </c>
      <c r="D164" s="265">
        <v>99.26</v>
      </c>
      <c r="E164" s="293">
        <f t="shared" si="1"/>
        <v>0.10499999999999998</v>
      </c>
    </row>
    <row r="165" spans="1:5">
      <c r="A165" s="265">
        <v>2023</v>
      </c>
      <c r="B165" s="265">
        <v>7</v>
      </c>
      <c r="C165" s="267">
        <v>45108</v>
      </c>
      <c r="D165" s="265">
        <v>99.61</v>
      </c>
      <c r="E165" s="293">
        <f t="shared" si="1"/>
        <v>0.10099999999999998</v>
      </c>
    </row>
    <row r="166" spans="1:5">
      <c r="A166" s="265">
        <v>2023</v>
      </c>
      <c r="B166" s="265">
        <v>8</v>
      </c>
      <c r="C166" s="267">
        <v>45139</v>
      </c>
      <c r="D166" s="265">
        <v>99.72</v>
      </c>
      <c r="E166" s="293">
        <f t="shared" si="1"/>
        <v>0.10000000000000009</v>
      </c>
    </row>
    <row r="167" spans="1:5">
      <c r="A167" s="265">
        <v>2023</v>
      </c>
      <c r="B167" s="265">
        <v>9</v>
      </c>
      <c r="C167" s="267">
        <v>45170</v>
      </c>
      <c r="D167" s="265">
        <v>100.39</v>
      </c>
      <c r="E167" s="293">
        <f t="shared" si="1"/>
        <v>9.2999999999999972E-2</v>
      </c>
    </row>
    <row r="168" spans="1:5">
      <c r="A168" s="265">
        <v>2023</v>
      </c>
      <c r="B168" s="265">
        <v>10</v>
      </c>
      <c r="C168" s="267">
        <v>45200</v>
      </c>
      <c r="D168" s="265">
        <v>100.84</v>
      </c>
      <c r="E168" s="293">
        <f t="shared" si="1"/>
        <v>8.8000000000000078E-2</v>
      </c>
    </row>
    <row r="169" spans="1:5">
      <c r="A169" s="265">
        <v>2023</v>
      </c>
      <c r="B169" s="265">
        <v>11</v>
      </c>
      <c r="C169" s="267">
        <v>45231</v>
      </c>
      <c r="D169" s="265">
        <v>101.59</v>
      </c>
      <c r="E169" s="293">
        <f t="shared" si="1"/>
        <v>8.0000000000000071E-2</v>
      </c>
    </row>
    <row r="170" spans="1:5">
      <c r="A170" s="265">
        <v>2023</v>
      </c>
      <c r="B170" s="265">
        <v>12</v>
      </c>
      <c r="C170" s="267">
        <v>45261</v>
      </c>
      <c r="D170" s="265">
        <v>101.04</v>
      </c>
      <c r="E170" s="293">
        <f t="shared" si="1"/>
        <v>8.6000000000000076E-2</v>
      </c>
    </row>
    <row r="171" spans="1:5">
      <c r="A171" s="265">
        <v>2024</v>
      </c>
      <c r="B171" s="265">
        <v>1</v>
      </c>
      <c r="C171" s="267">
        <v>45292</v>
      </c>
      <c r="D171" s="265">
        <v>101.72</v>
      </c>
      <c r="E171" s="293">
        <f t="shared" si="1"/>
        <v>7.8000000000000069E-2</v>
      </c>
    </row>
    <row r="172" spans="1:5">
      <c r="A172" s="265">
        <v>2024</v>
      </c>
      <c r="B172" s="265">
        <v>2</v>
      </c>
      <c r="C172" s="267">
        <v>45323</v>
      </c>
      <c r="D172" s="265">
        <v>102.32</v>
      </c>
      <c r="E172" s="293">
        <f t="shared" si="1"/>
        <v>7.2000000000000064E-2</v>
      </c>
    </row>
    <row r="173" spans="1:5">
      <c r="A173" s="265">
        <v>2024</v>
      </c>
      <c r="B173" s="265">
        <v>3</v>
      </c>
      <c r="C173" s="267">
        <v>45352</v>
      </c>
      <c r="D173" s="265">
        <v>102.7</v>
      </c>
      <c r="E173" s="293">
        <f t="shared" si="1"/>
        <v>6.800000000000006E-2</v>
      </c>
    </row>
    <row r="174" spans="1:5">
      <c r="A174" s="265">
        <v>2024</v>
      </c>
      <c r="B174" s="265">
        <v>4</v>
      </c>
      <c r="C174" s="267">
        <v>45383</v>
      </c>
      <c r="D174" s="265">
        <v>103.24</v>
      </c>
      <c r="E174" s="293">
        <f t="shared" si="1"/>
        <v>6.2999999999999945E-2</v>
      </c>
    </row>
    <row r="175" spans="1:5">
      <c r="A175" s="265">
        <v>2024</v>
      </c>
      <c r="B175" s="265">
        <v>5</v>
      </c>
      <c r="C175" s="267">
        <v>45413</v>
      </c>
      <c r="D175" s="265">
        <v>103.52</v>
      </c>
      <c r="E175" s="293">
        <f t="shared" si="1"/>
        <v>6.0000000000000053E-2</v>
      </c>
    </row>
    <row r="176" spans="1:5">
      <c r="A176" s="265">
        <v>2024</v>
      </c>
      <c r="B176" s="265">
        <v>6</v>
      </c>
      <c r="C176" s="267">
        <v>45444</v>
      </c>
      <c r="D176" s="265">
        <v>103.42</v>
      </c>
      <c r="E176" s="293">
        <f t="shared" si="1"/>
        <v>6.0999999999999943E-2</v>
      </c>
    </row>
    <row r="177" spans="1:5">
      <c r="A177" s="265">
        <v>2024</v>
      </c>
      <c r="B177" s="265">
        <v>7</v>
      </c>
      <c r="C177" s="267">
        <v>45474</v>
      </c>
      <c r="D177" s="265">
        <v>104.19</v>
      </c>
      <c r="E177" s="293">
        <f t="shared" si="1"/>
        <v>5.2999999999999936E-2</v>
      </c>
    </row>
    <row r="178" spans="1:5">
      <c r="A178" s="265">
        <v>2024</v>
      </c>
      <c r="B178" s="265">
        <v>8</v>
      </c>
      <c r="C178" s="267">
        <v>45505</v>
      </c>
      <c r="D178" s="265">
        <v>104.45</v>
      </c>
      <c r="E178" s="293">
        <f t="shared" si="1"/>
        <v>5.0000000000000044E-2</v>
      </c>
    </row>
    <row r="179" spans="1:5">
      <c r="A179" s="265">
        <v>2024</v>
      </c>
      <c r="B179" s="265">
        <v>9</v>
      </c>
      <c r="C179" s="267">
        <v>45536</v>
      </c>
      <c r="D179" s="265">
        <v>104.54</v>
      </c>
      <c r="E179" s="293">
        <f t="shared" si="1"/>
        <v>4.8999999999999932E-2</v>
      </c>
    </row>
    <row r="180" spans="1:5">
      <c r="A180" s="265">
        <v>2024</v>
      </c>
      <c r="B180" s="265">
        <v>10</v>
      </c>
      <c r="C180" s="267">
        <v>45566</v>
      </c>
      <c r="D180" s="265">
        <v>105.56</v>
      </c>
      <c r="E180" s="293">
        <f t="shared" si="1"/>
        <v>3.8999999999999924E-2</v>
      </c>
    </row>
    <row r="181" spans="1:5">
      <c r="A181" s="265">
        <v>2024</v>
      </c>
      <c r="B181" s="265">
        <v>11</v>
      </c>
      <c r="C181" s="267">
        <v>45597</v>
      </c>
      <c r="D181" s="265">
        <v>105.83</v>
      </c>
      <c r="E181" s="293">
        <f t="shared" si="1"/>
        <v>3.6999999999999922E-2</v>
      </c>
    </row>
    <row r="182" spans="1:5">
      <c r="A182" s="265">
        <v>2024</v>
      </c>
      <c r="B182" s="265">
        <v>12</v>
      </c>
      <c r="C182" s="267">
        <v>45627</v>
      </c>
      <c r="D182" s="265">
        <v>105.62</v>
      </c>
      <c r="E182" s="293">
        <f t="shared" si="1"/>
        <v>3.8999999999999924E-2</v>
      </c>
    </row>
    <row r="183" spans="1:5">
      <c r="A183" s="265">
        <v>2025</v>
      </c>
      <c r="B183" s="265">
        <v>1</v>
      </c>
      <c r="C183" s="286">
        <v>45658</v>
      </c>
      <c r="D183" s="44">
        <v>106.74</v>
      </c>
      <c r="E183" s="293">
        <f t="shared" si="1"/>
        <v>2.8000000000000025E-2</v>
      </c>
    </row>
    <row r="184" spans="1:5">
      <c r="A184" s="265">
        <v>2025</v>
      </c>
      <c r="B184" s="265">
        <v>2</v>
      </c>
      <c r="C184" s="286">
        <v>45689</v>
      </c>
      <c r="D184" s="44">
        <v>107.16</v>
      </c>
      <c r="E184" s="293">
        <f t="shared" si="1"/>
        <v>2.4000000000000021E-2</v>
      </c>
    </row>
    <row r="185" spans="1:5">
      <c r="A185" s="44">
        <v>2025</v>
      </c>
      <c r="B185" s="44">
        <v>3</v>
      </c>
      <c r="C185" s="286">
        <v>45717</v>
      </c>
      <c r="D185" s="44">
        <v>107.7</v>
      </c>
      <c r="E185" s="293">
        <f t="shared" si="1"/>
        <v>1.8999999999999906E-2</v>
      </c>
    </row>
    <row r="186" spans="1:5">
      <c r="A186" s="44">
        <v>2025</v>
      </c>
      <c r="B186" s="44">
        <v>4</v>
      </c>
      <c r="C186" s="286">
        <v>45748</v>
      </c>
      <c r="D186" s="44">
        <v>107.91</v>
      </c>
      <c r="E186" s="293">
        <f t="shared" si="1"/>
        <v>1.6999999999999904E-2</v>
      </c>
    </row>
    <row r="187" spans="1:5">
      <c r="A187" s="44">
        <v>2025</v>
      </c>
      <c r="B187" s="44">
        <v>5</v>
      </c>
      <c r="C187" s="286">
        <v>45778</v>
      </c>
      <c r="D187" s="44">
        <v>108.12</v>
      </c>
      <c r="E187" s="293">
        <f t="shared" si="1"/>
        <v>1.4999999999999902E-2</v>
      </c>
    </row>
    <row r="188" spans="1:5">
      <c r="A188" s="44">
        <v>2025</v>
      </c>
      <c r="B188" s="44">
        <v>6</v>
      </c>
      <c r="C188" s="286">
        <v>45809</v>
      </c>
      <c r="D188" s="44">
        <v>107.68</v>
      </c>
      <c r="E188" s="293">
        <f t="shared" si="1"/>
        <v>1.8999999999999906E-2</v>
      </c>
    </row>
    <row r="189" spans="1:5">
      <c r="A189" s="44">
        <v>2025</v>
      </c>
      <c r="B189" s="44">
        <v>7</v>
      </c>
      <c r="C189" s="286">
        <v>45839</v>
      </c>
      <c r="D189" s="44">
        <v>108.62</v>
      </c>
      <c r="E189" s="293">
        <f t="shared" si="1"/>
        <v>1.0000000000000009E-2</v>
      </c>
    </row>
    <row r="190" spans="1:5">
      <c r="A190" s="44">
        <v>2025</v>
      </c>
      <c r="B190" s="44">
        <v>8</v>
      </c>
      <c r="C190" s="286">
        <v>45870</v>
      </c>
      <c r="D190" s="44">
        <v>108.66</v>
      </c>
      <c r="E190" s="293">
        <f t="shared" si="1"/>
        <v>1.0000000000000009E-2</v>
      </c>
    </row>
    <row r="191" spans="1:5">
      <c r="A191" s="44">
        <v>2025</v>
      </c>
      <c r="B191" s="44">
        <v>9</v>
      </c>
      <c r="C191" s="286">
        <v>45901</v>
      </c>
      <c r="D191" s="44">
        <v>109.14</v>
      </c>
      <c r="E191" s="293">
        <f t="shared" si="1"/>
        <v>4.9999999999998934E-3</v>
      </c>
    </row>
    <row r="192" spans="1:5">
      <c r="A192">
        <v>2025</v>
      </c>
      <c r="B192">
        <v>10</v>
      </c>
      <c r="C192" s="286">
        <v>45931</v>
      </c>
      <c r="D192" s="44">
        <v>109.19</v>
      </c>
      <c r="E192" s="293">
        <f t="shared" si="1"/>
        <v>4.9999999999998934E-3</v>
      </c>
    </row>
    <row r="193" spans="1:5">
      <c r="A193">
        <v>2025</v>
      </c>
      <c r="B193">
        <v>11</v>
      </c>
      <c r="C193" s="286">
        <v>45962</v>
      </c>
      <c r="D193" s="44">
        <v>109.47</v>
      </c>
      <c r="E193" s="293">
        <f t="shared" si="1"/>
        <v>2.0000000000000018E-3</v>
      </c>
    </row>
    <row r="194" spans="1:5">
      <c r="A194">
        <v>2025</v>
      </c>
      <c r="B194">
        <v>12</v>
      </c>
      <c r="C194" s="286">
        <v>45992</v>
      </c>
      <c r="D194" s="44">
        <v>109.26</v>
      </c>
      <c r="E194" s="293">
        <f t="shared" si="1"/>
        <v>4.0000000000000036E-3</v>
      </c>
    </row>
    <row r="195" spans="1:5">
      <c r="A195">
        <v>2026</v>
      </c>
      <c r="B195">
        <v>1</v>
      </c>
      <c r="C195" s="286">
        <v>46023</v>
      </c>
      <c r="D195" s="44">
        <v>109.71</v>
      </c>
      <c r="E195" s="293">
        <f t="shared" si="1"/>
        <v>0</v>
      </c>
    </row>
    <row r="196" spans="1:5">
      <c r="A196">
        <v>2026</v>
      </c>
      <c r="B196">
        <v>2</v>
      </c>
      <c r="C196" s="286">
        <v>46054</v>
      </c>
      <c r="D196" s="44">
        <v>109.7</v>
      </c>
      <c r="E196" s="293">
        <f>ROUND($D$196/D196,3)-1</f>
        <v>0</v>
      </c>
    </row>
  </sheetData>
  <sheetProtection algorithmName="SHA-512" hashValue="+l6izpRL+UwOdkn0BfhswOdM6s0mRC37xLVic5SLJOrG0RSxU6UPap6OKrhMWU76LzcYxgV94DSEEsV4oQ4mqA==" saltValue="noabYkiX/WfqS8hJ9rew3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5FB0-BF47-408E-A496-EE22CC52332C}">
  <sheetPr codeName="Hoja16"/>
  <dimension ref="A1:Q58"/>
  <sheetViews>
    <sheetView showGridLines="0" view="pageBreakPreview" zoomScaleNormal="100" zoomScaleSheetLayoutView="100" workbookViewId="0">
      <selection activeCell="B17" sqref="B17:K26"/>
    </sheetView>
  </sheetViews>
  <sheetFormatPr defaultColWidth="11.42578125" defaultRowHeight="16.5"/>
  <cols>
    <col min="1" max="1" width="6.85546875" style="65" customWidth="1"/>
    <col min="2" max="4" width="10.140625" style="65" customWidth="1"/>
    <col min="5" max="11" width="10.7109375" style="65" customWidth="1"/>
    <col min="12" max="12" width="6.85546875" style="65" customWidth="1"/>
    <col min="13" max="13" width="11.42578125" style="102"/>
    <col min="14" max="17" width="11.42578125" style="65"/>
  </cols>
  <sheetData>
    <row r="1" spans="2:13">
      <c r="K1" s="183" t="str">
        <f>'LEER - Instrucciones'!A2</f>
        <v>Versión 1.1 - 2025</v>
      </c>
    </row>
    <row r="2" spans="2:13" ht="18.75">
      <c r="B2" s="278" t="s">
        <v>322</v>
      </c>
      <c r="C2" s="184"/>
      <c r="D2" s="184"/>
      <c r="E2" s="184"/>
      <c r="F2" s="184"/>
      <c r="G2" s="184"/>
      <c r="H2" s="184"/>
      <c r="I2" s="184"/>
      <c r="J2" s="184"/>
      <c r="M2" s="102" t="s">
        <v>244</v>
      </c>
    </row>
    <row r="3" spans="2:13" ht="18.75">
      <c r="B3" s="184" t="s">
        <v>284</v>
      </c>
      <c r="C3" s="184"/>
      <c r="D3" s="184"/>
      <c r="E3" s="184"/>
      <c r="F3" s="184"/>
      <c r="G3" s="184"/>
      <c r="H3" s="184"/>
      <c r="I3" s="184"/>
      <c r="J3" s="184"/>
    </row>
    <row r="4" spans="2:13" ht="18.75">
      <c r="B4" s="248" t="str">
        <f>"BENEFICIARIOS DE CUPOS 2024 (REX "&amp;REX&amp;"/"&amp;AÑO_REX&amp;", MINISTERIO DE EDUCACIÓN)"</f>
        <v>BENEFICIARIOS DE CUPOS 2024 (REX 10395/2025, MINISTERIO DE EDUCACIÓN)</v>
      </c>
      <c r="C4" s="184"/>
      <c r="D4" s="184"/>
      <c r="E4" s="184"/>
      <c r="F4" s="184"/>
      <c r="G4" s="184"/>
      <c r="H4" s="184"/>
      <c r="I4" s="184"/>
      <c r="J4" s="184"/>
      <c r="K4" s="279"/>
    </row>
    <row r="6" spans="2:13" ht="17.25" thickBot="1"/>
    <row r="7" spans="2:13" ht="42" customHeight="1" thickBot="1">
      <c r="B7" s="424" t="s">
        <v>323</v>
      </c>
      <c r="C7" s="425"/>
      <c r="D7" s="426"/>
      <c r="E7" s="391"/>
      <c r="F7" s="392"/>
      <c r="G7" s="392"/>
      <c r="H7" s="392"/>
      <c r="I7" s="392"/>
      <c r="J7" s="392"/>
      <c r="K7" s="427"/>
      <c r="M7" s="280" t="s">
        <v>324</v>
      </c>
    </row>
    <row r="8" spans="2:13" ht="39" customHeight="1" thickBot="1">
      <c r="B8" s="424" t="s">
        <v>325</v>
      </c>
      <c r="C8" s="425"/>
      <c r="D8" s="426"/>
      <c r="E8" s="394"/>
      <c r="F8" s="428"/>
      <c r="G8" s="428"/>
      <c r="H8" s="428"/>
      <c r="I8" s="428"/>
      <c r="J8" s="428"/>
      <c r="K8" s="429"/>
      <c r="M8" s="280" t="s">
        <v>287</v>
      </c>
    </row>
    <row r="9" spans="2:13" ht="17.25" thickBot="1"/>
    <row r="10" spans="2:13" ht="17.25" thickBot="1">
      <c r="B10" s="430" t="str">
        <f>+IF(E7="Admin. Delegada","Certificado N°:",IF(E7="DAEM/DEM","Acuerdo Concejo N°:",IF(E7="SLEP","Certificado N°:",IF(E7="Corp. Municipal","Acuerdo Concejo N°:",""))))</f>
        <v/>
      </c>
      <c r="C10" s="431"/>
      <c r="D10" s="432"/>
      <c r="E10" s="433"/>
      <c r="F10" s="416"/>
      <c r="G10" s="416"/>
      <c r="H10" s="416"/>
      <c r="I10" s="416"/>
      <c r="J10" s="416"/>
      <c r="K10" s="417"/>
      <c r="M10" s="102" t="s">
        <v>326</v>
      </c>
    </row>
    <row r="11" spans="2:13" ht="17.25" thickBot="1">
      <c r="B11" s="271"/>
      <c r="C11" s="272"/>
      <c r="D11" s="273" t="s">
        <v>327</v>
      </c>
      <c r="E11" s="415"/>
      <c r="F11" s="416"/>
      <c r="G11" s="416"/>
      <c r="H11" s="416"/>
      <c r="I11" s="416"/>
      <c r="J11" s="416"/>
      <c r="K11" s="417"/>
      <c r="M11" s="102" t="s">
        <v>328</v>
      </c>
    </row>
    <row r="14" spans="2:13" ht="17.25">
      <c r="B14" s="78" t="s">
        <v>329</v>
      </c>
      <c r="C14" s="78"/>
      <c r="D14" s="78"/>
      <c r="E14" s="78"/>
      <c r="F14" s="78"/>
      <c r="G14" s="78"/>
      <c r="H14" s="78"/>
      <c r="I14" s="78"/>
      <c r="J14" s="78"/>
      <c r="K14" s="78"/>
    </row>
    <row r="15" spans="2:13" ht="17.25">
      <c r="B15" s="78"/>
      <c r="C15" s="78"/>
      <c r="D15" s="78"/>
      <c r="E15" s="78"/>
      <c r="F15" s="78"/>
      <c r="G15" s="78"/>
      <c r="H15" s="78"/>
      <c r="I15" s="78"/>
      <c r="J15" s="78"/>
      <c r="K15" s="78"/>
    </row>
    <row r="16" spans="2:13" ht="17.25">
      <c r="B16" s="78"/>
      <c r="C16" s="78"/>
      <c r="D16" s="78"/>
      <c r="E16" s="78"/>
      <c r="F16" s="78"/>
      <c r="G16" s="78"/>
      <c r="H16" s="78"/>
      <c r="I16" s="78"/>
      <c r="J16" s="78"/>
      <c r="K16" s="78"/>
    </row>
    <row r="17" spans="1:13" ht="15" customHeight="1">
      <c r="B17" s="418" t="str">
        <f>+IF(OR(E7="",E8=""),"Debe seleccionar el tipo de administración y nombre sostenedor para desplegar el texto.","Conforme a lo instruido por el Decreto N°366 de 2017 del Ministerio de Educación, por medio de la presente informo que "&amp;IF(E7="Admin. Delegada","la Institución que represento",IF(E7="DAEM/DEM","el Concejo Municipal de "&amp;VLOOKUP(E8,TablaSostenedores[[#All],[NombreCortoSostenedor]:[Sostenedor]],3,0),IF(E7="SLEP","este Servicio",IF(E7="Corp. Municipal","el Concejo Municipal de "&amp;VLOOKUP(E8,TablaSostenedores[[#All],[NombreCortoSostenedor]:[Sostenedor]],3,0),IF(E7="Admin. Provisional","el Administrador Provisional de "&amp;VLOOKUP(E8,TablaSostenedores[[#All],[NombreCortoSostenedor]:[Sostenedor]],1,0)))))&amp;" ha acordado aprobar la solicitud de anticipo de subvención que se requiere para financiar las bonificaciones de los Asistentes de la Educación dependientes de "&amp;IF(OR(E7="DAEM/DEM",E7="Corp. Municipal",E7="Admin. Delegada")," la ",IF(E7="SLEP","l ",""))&amp;VLOOKUP(E8,TablaSostenedores[[#All],[NombreCortoSostenedor]:[NombreLargoSostenedor]],8,0)&amp;", que en el marco de la Ley 20.964 han resultado beneficiarios de un cupo, en virtud de lo resuelto por la Resolución Exenta N°"&amp;REX&amp;"/"&amp;AÑO_REX&amp;" del Ministerio de Educación. "&amp;"
El monto del anticipo a solicitar corresponderá a lo que en base a la Ley se determine para los beneficiarios definidos en dicha Resolución."))</f>
        <v>Debe seleccionar el tipo de administración y nombre sostenedor para desplegar el texto.</v>
      </c>
      <c r="C17" s="418"/>
      <c r="D17" s="418"/>
      <c r="E17" s="418"/>
      <c r="F17" s="418"/>
      <c r="G17" s="418"/>
      <c r="H17" s="418"/>
      <c r="I17" s="418"/>
      <c r="J17" s="418"/>
      <c r="K17" s="419"/>
    </row>
    <row r="18" spans="1:13">
      <c r="B18" s="418"/>
      <c r="C18" s="418"/>
      <c r="D18" s="418"/>
      <c r="E18" s="418"/>
      <c r="F18" s="418"/>
      <c r="G18" s="418"/>
      <c r="H18" s="418"/>
      <c r="I18" s="418"/>
      <c r="J18" s="418"/>
      <c r="K18" s="419"/>
    </row>
    <row r="19" spans="1:13">
      <c r="B19" s="418"/>
      <c r="C19" s="418"/>
      <c r="D19" s="418"/>
      <c r="E19" s="418"/>
      <c r="F19" s="418"/>
      <c r="G19" s="418"/>
      <c r="H19" s="418"/>
      <c r="I19" s="418"/>
      <c r="J19" s="418"/>
      <c r="K19" s="419"/>
    </row>
    <row r="20" spans="1:13">
      <c r="B20" s="418"/>
      <c r="C20" s="418"/>
      <c r="D20" s="418"/>
      <c r="E20" s="418"/>
      <c r="F20" s="418"/>
      <c r="G20" s="418"/>
      <c r="H20" s="418"/>
      <c r="I20" s="418"/>
      <c r="J20" s="418"/>
      <c r="K20" s="419"/>
    </row>
    <row r="21" spans="1:13">
      <c r="B21" s="418"/>
      <c r="C21" s="418"/>
      <c r="D21" s="418"/>
      <c r="E21" s="418"/>
      <c r="F21" s="418"/>
      <c r="G21" s="418"/>
      <c r="H21" s="418"/>
      <c r="I21" s="418"/>
      <c r="J21" s="418"/>
      <c r="K21" s="419"/>
    </row>
    <row r="22" spans="1:13">
      <c r="B22" s="418"/>
      <c r="C22" s="418"/>
      <c r="D22" s="418"/>
      <c r="E22" s="418"/>
      <c r="F22" s="418"/>
      <c r="G22" s="418"/>
      <c r="H22" s="418"/>
      <c r="I22" s="418"/>
      <c r="J22" s="418"/>
      <c r="K22" s="419"/>
    </row>
    <row r="23" spans="1:13">
      <c r="B23" s="418"/>
      <c r="C23" s="418"/>
      <c r="D23" s="418"/>
      <c r="E23" s="418"/>
      <c r="F23" s="418"/>
      <c r="G23" s="418"/>
      <c r="H23" s="418"/>
      <c r="I23" s="418"/>
      <c r="J23" s="418"/>
      <c r="K23" s="419"/>
    </row>
    <row r="24" spans="1:13">
      <c r="B24" s="418"/>
      <c r="C24" s="418"/>
      <c r="D24" s="418"/>
      <c r="E24" s="418"/>
      <c r="F24" s="418"/>
      <c r="G24" s="418"/>
      <c r="H24" s="418"/>
      <c r="I24" s="418"/>
      <c r="J24" s="418"/>
      <c r="K24" s="419"/>
    </row>
    <row r="25" spans="1:13">
      <c r="B25" s="418"/>
      <c r="C25" s="418"/>
      <c r="D25" s="418"/>
      <c r="E25" s="418"/>
      <c r="F25" s="418"/>
      <c r="G25" s="418"/>
      <c r="H25" s="418"/>
      <c r="I25" s="418"/>
      <c r="J25" s="418"/>
      <c r="K25" s="419"/>
    </row>
    <row r="26" spans="1:13" ht="15" customHeight="1">
      <c r="B26" s="419"/>
      <c r="C26" s="419"/>
      <c r="D26" s="419"/>
      <c r="E26" s="419"/>
      <c r="F26" s="419"/>
      <c r="G26" s="419"/>
      <c r="H26" s="419"/>
      <c r="I26" s="419"/>
      <c r="J26" s="419"/>
      <c r="K26" s="419"/>
    </row>
    <row r="27" spans="1:13" ht="17.25">
      <c r="B27" s="281"/>
      <c r="C27" s="281"/>
      <c r="D27" s="281"/>
      <c r="E27" s="281"/>
      <c r="F27" s="281"/>
      <c r="G27" s="281"/>
      <c r="H27" s="281"/>
      <c r="I27" s="281"/>
      <c r="J27" s="281"/>
      <c r="K27" s="281"/>
    </row>
    <row r="28" spans="1:13" ht="17.25">
      <c r="A28" s="107"/>
      <c r="B28" s="420"/>
      <c r="C28" s="421"/>
      <c r="D28" s="421"/>
      <c r="E28" s="421"/>
      <c r="F28" s="421"/>
      <c r="G28" s="421"/>
      <c r="H28" s="421"/>
      <c r="I28" s="421"/>
      <c r="J28" s="421"/>
      <c r="K28" s="421"/>
      <c r="L28" s="107"/>
      <c r="M28" s="154"/>
    </row>
    <row r="29" spans="1:13">
      <c r="A29" s="107"/>
      <c r="B29" s="105"/>
      <c r="C29" s="105"/>
      <c r="D29" s="105"/>
      <c r="E29" s="105"/>
      <c r="F29" s="105"/>
      <c r="G29" s="105"/>
      <c r="H29" s="105"/>
      <c r="I29" s="105"/>
      <c r="J29" s="105"/>
      <c r="K29" s="105"/>
      <c r="L29" s="107"/>
      <c r="M29" s="280" t="s">
        <v>330</v>
      </c>
    </row>
    <row r="30" spans="1:13" ht="17.25">
      <c r="B30" s="78" t="s">
        <v>289</v>
      </c>
      <c r="M30" s="280" t="s">
        <v>331</v>
      </c>
    </row>
    <row r="32" spans="1:13">
      <c r="M32" s="282" t="s">
        <v>332</v>
      </c>
    </row>
    <row r="34" spans="2:13">
      <c r="M34" s="283" t="s">
        <v>333</v>
      </c>
    </row>
    <row r="35" spans="2:13" ht="17.25" thickBot="1">
      <c r="G35" s="98"/>
      <c r="H35" s="98"/>
      <c r="I35" s="98"/>
      <c r="J35" s="98"/>
      <c r="M35" s="136" t="s">
        <v>334</v>
      </c>
    </row>
    <row r="36" spans="2:13" ht="17.25" thickTop="1">
      <c r="G36" s="100" t="str">
        <f>+"Firma "&amp;IF(E7="Admin. Delegada","Representante Legal",IF(E7="DAEM/DEM","Secretario(a) Municipal",IF(E7="SLEP","Director(a) Ejecutivo(a)",IF(E7="Corp. Municipal","Secretario(a) Municipal",IF(E7="Admin. Provisional","Administrador Provisional")))))</f>
        <v>Firma FALSO</v>
      </c>
      <c r="H36" s="100"/>
      <c r="I36" s="100"/>
      <c r="J36" s="100"/>
      <c r="M36" s="280"/>
    </row>
    <row r="38" spans="2:13">
      <c r="G38" s="192" t="str">
        <f>"Nombre "&amp;IF(E7="Admin. Delegada","Representante Legal:",IF(E7="DAEM/DEM","Secretario(a) Municipal:",IF(E7="SLEP","Director(a) Ejecutivo(a):",IF(E7="Corp. Municipal","Secretario(a) Municipal:",""))))</f>
        <v xml:space="preserve">Nombre </v>
      </c>
      <c r="H38" s="422"/>
      <c r="I38" s="423"/>
      <c r="J38" s="423"/>
      <c r="K38" s="423"/>
      <c r="M38" s="280" t="s">
        <v>335</v>
      </c>
    </row>
    <row r="39" spans="2:13">
      <c r="M39" s="102" t="s">
        <v>336</v>
      </c>
    </row>
    <row r="41" spans="2:13">
      <c r="B41" s="97"/>
      <c r="C41" s="97"/>
      <c r="D41" s="97"/>
      <c r="E41" s="97"/>
    </row>
    <row r="42" spans="2:13">
      <c r="M42" s="280"/>
    </row>
    <row r="45" spans="2:13">
      <c r="M45" s="280"/>
    </row>
    <row r="47" spans="2:13">
      <c r="M47" s="280"/>
    </row>
    <row r="51" spans="13:13">
      <c r="M51" s="280"/>
    </row>
    <row r="55" spans="13:13">
      <c r="M55" s="284"/>
    </row>
    <row r="58" spans="13:13">
      <c r="M58" s="280"/>
    </row>
  </sheetData>
  <sheetProtection algorithmName="SHA-512" hashValue="78ddlcN14eIYPLc498pmeOpKbi7NQ1N5j750WMfZSqzeLLlUgATh75xjz+XvXWbHwz9c9k15nrD/jGdxht0J/g==" saltValue="N/0LthFQ5HIjgU8YQwPTiw==" spinCount="100000" sheet="1" objects="1" scenarios="1"/>
  <mergeCells count="10">
    <mergeCell ref="E11:K11"/>
    <mergeCell ref="B17:K26"/>
    <mergeCell ref="B28:K28"/>
    <mergeCell ref="H38:K38"/>
    <mergeCell ref="B7:D7"/>
    <mergeCell ref="E7:K7"/>
    <mergeCell ref="B8:D8"/>
    <mergeCell ref="E8:K8"/>
    <mergeCell ref="B10:D10"/>
    <mergeCell ref="E10:K10"/>
  </mergeCells>
  <dataValidations count="1">
    <dataValidation type="list" allowBlank="1" showInputMessage="1" showErrorMessage="1" sqref="E7:K7" xr:uid="{D256AF2D-B6F0-45DE-A1FB-2B6C32B66FC1}">
      <formula1>TipoAdminAnticipo</formula1>
    </dataValidation>
  </dataValidations>
  <pageMargins left="0.7" right="0.7" top="0.75" bottom="0.75" header="0.3" footer="0.3"/>
  <pageSetup scale="7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0206582-0B68-414F-A9B7-F8500D4DBF6B}">
          <x14:formula1>
            <xm:f>INDIRECT(VLOOKUP($E$7,Tablas!$A$2:$B$6,2,0))</xm:f>
          </x14:formula1>
          <xm:sqref>E8:K8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F9F3-8C26-479D-A2DE-F273FDECBCF1}">
  <sheetPr codeName="Hoja12"/>
  <dimension ref="A1:R149"/>
  <sheetViews>
    <sheetView showGridLines="0" zoomScaleNormal="100" zoomScaleSheetLayoutView="85" workbookViewId="0">
      <selection activeCell="A32" sqref="A32:N33"/>
    </sheetView>
  </sheetViews>
  <sheetFormatPr defaultColWidth="10.85546875" defaultRowHeight="16.5"/>
  <cols>
    <col min="1" max="1" width="10.85546875" style="221"/>
    <col min="2" max="8" width="10.85546875" style="105"/>
    <col min="9" max="9" width="12.7109375" style="105" customWidth="1"/>
    <col min="10" max="10" width="10.85546875" style="105"/>
    <col min="11" max="11" width="13" style="105" customWidth="1"/>
    <col min="12" max="15" width="10.85546875" style="105"/>
    <col min="16" max="16" width="18.42578125" style="105" customWidth="1"/>
    <col min="17" max="18" width="10.85546875" style="105"/>
    <col min="19" max="16384" width="10.85546875" style="55"/>
  </cols>
  <sheetData>
    <row r="1" spans="1:1">
      <c r="A1" s="221" t="str">
        <f>'LEER - Instrucciones'!A2</f>
        <v>Versión 1.1 - 2025</v>
      </c>
    </row>
    <row r="3" spans="1:1" ht="20.25">
      <c r="A3" s="222" t="s">
        <v>337</v>
      </c>
    </row>
    <row r="4" spans="1:1">
      <c r="A4" s="223" t="s">
        <v>338</v>
      </c>
    </row>
    <row r="5" spans="1:1">
      <c r="A5" s="221" t="s">
        <v>339</v>
      </c>
    </row>
    <row r="6" spans="1:1">
      <c r="A6" s="221" t="s">
        <v>340</v>
      </c>
    </row>
    <row r="7" spans="1:1">
      <c r="A7" s="221" t="s">
        <v>341</v>
      </c>
    </row>
    <row r="8" spans="1:1">
      <c r="A8" s="221" t="s">
        <v>342</v>
      </c>
    </row>
    <row r="9" spans="1:1" ht="20.65" customHeight="1">
      <c r="A9" s="221" t="s">
        <v>343</v>
      </c>
    </row>
    <row r="12" spans="1:1">
      <c r="A12" s="223" t="s">
        <v>344</v>
      </c>
    </row>
    <row r="13" spans="1:1">
      <c r="A13" s="221" t="s">
        <v>345</v>
      </c>
    </row>
    <row r="14" spans="1:1">
      <c r="A14" s="221" t="s">
        <v>346</v>
      </c>
    </row>
    <row r="15" spans="1:1">
      <c r="A15" s="221" t="s">
        <v>347</v>
      </c>
    </row>
    <row r="16" spans="1:1">
      <c r="A16" s="221" t="s">
        <v>348</v>
      </c>
    </row>
    <row r="17" spans="1:14">
      <c r="A17" s="221" t="s">
        <v>349</v>
      </c>
    </row>
    <row r="18" spans="1:14">
      <c r="A18" s="221" t="s">
        <v>350</v>
      </c>
    </row>
    <row r="20" spans="1:14">
      <c r="A20" s="294" t="s">
        <v>351</v>
      </c>
      <c r="B20" s="295"/>
      <c r="C20" s="295"/>
      <c r="D20" s="295"/>
      <c r="E20" s="295"/>
      <c r="F20" s="295"/>
      <c r="G20" s="295"/>
      <c r="H20" s="295"/>
      <c r="I20" s="295"/>
      <c r="J20" s="295"/>
      <c r="K20" s="295"/>
      <c r="L20" s="295"/>
      <c r="M20" s="295"/>
      <c r="N20" s="295"/>
    </row>
    <row r="21" spans="1:14">
      <c r="A21" s="295"/>
      <c r="B21" s="295"/>
      <c r="C21" s="295"/>
      <c r="D21" s="295"/>
      <c r="E21" s="295"/>
      <c r="F21" s="295"/>
      <c r="G21" s="295"/>
      <c r="H21" s="295"/>
      <c r="I21" s="295"/>
      <c r="J21" s="295"/>
      <c r="K21" s="295"/>
      <c r="L21" s="295"/>
      <c r="M21" s="295"/>
      <c r="N21" s="295"/>
    </row>
    <row r="22" spans="1:14">
      <c r="A22" s="295"/>
      <c r="B22" s="295"/>
      <c r="C22" s="295"/>
      <c r="D22" s="295"/>
      <c r="E22" s="295"/>
      <c r="F22" s="295"/>
      <c r="G22" s="295"/>
      <c r="H22" s="295"/>
      <c r="I22" s="295"/>
      <c r="J22" s="295"/>
      <c r="K22" s="295"/>
      <c r="L22" s="295"/>
      <c r="M22" s="295"/>
      <c r="N22" s="295"/>
    </row>
    <row r="23" spans="1:14">
      <c r="A23" s="295"/>
      <c r="B23" s="295"/>
      <c r="C23" s="295"/>
      <c r="D23" s="295"/>
      <c r="E23" s="295"/>
      <c r="F23" s="295"/>
      <c r="G23" s="295"/>
      <c r="H23" s="295"/>
      <c r="I23" s="295"/>
      <c r="J23" s="295"/>
      <c r="K23" s="295"/>
      <c r="L23" s="295"/>
      <c r="M23" s="295"/>
      <c r="N23" s="295"/>
    </row>
    <row r="24" spans="1:14" ht="14.45" customHeight="1">
      <c r="A24" s="481" t="s">
        <v>352</v>
      </c>
      <c r="B24" s="482"/>
      <c r="C24" s="482"/>
      <c r="D24" s="482"/>
      <c r="E24" s="482"/>
      <c r="F24" s="482"/>
      <c r="G24" s="482"/>
      <c r="H24" s="482"/>
      <c r="I24" s="482"/>
      <c r="J24" s="482"/>
      <c r="K24" s="482"/>
      <c r="L24" s="482"/>
      <c r="M24" s="482"/>
      <c r="N24" s="482"/>
    </row>
    <row r="25" spans="1:14" ht="14.45" customHeight="1">
      <c r="A25" s="481"/>
      <c r="B25" s="482"/>
      <c r="C25" s="482"/>
      <c r="D25" s="482"/>
      <c r="E25" s="482"/>
      <c r="F25" s="482"/>
      <c r="G25" s="482"/>
      <c r="H25" s="482"/>
      <c r="I25" s="482"/>
      <c r="J25" s="482"/>
      <c r="K25" s="482"/>
      <c r="L25" s="482"/>
      <c r="M25" s="482"/>
      <c r="N25" s="482"/>
    </row>
    <row r="26" spans="1:14" ht="14.45" customHeight="1">
      <c r="A26" s="481"/>
      <c r="B26" s="482"/>
      <c r="C26" s="482"/>
      <c r="D26" s="482"/>
      <c r="E26" s="482"/>
      <c r="F26" s="482"/>
      <c r="G26" s="482"/>
      <c r="H26" s="482"/>
      <c r="I26" s="482"/>
      <c r="J26" s="482"/>
      <c r="K26" s="482"/>
      <c r="L26" s="482"/>
      <c r="M26" s="482"/>
      <c r="N26" s="482"/>
    </row>
    <row r="27" spans="1:14" ht="14.45" customHeight="1">
      <c r="A27" s="481"/>
      <c r="B27" s="482"/>
      <c r="C27" s="482"/>
      <c r="D27" s="482"/>
      <c r="E27" s="482"/>
      <c r="F27" s="482"/>
      <c r="G27" s="482"/>
      <c r="H27" s="482"/>
      <c r="I27" s="482"/>
      <c r="J27" s="482"/>
      <c r="K27" s="482"/>
      <c r="L27" s="482"/>
      <c r="M27" s="482"/>
      <c r="N27" s="482"/>
    </row>
    <row r="28" spans="1:14" ht="30" customHeight="1">
      <c r="A28" s="482"/>
      <c r="B28" s="482"/>
      <c r="C28" s="482"/>
      <c r="D28" s="482"/>
      <c r="E28" s="482"/>
      <c r="F28" s="482"/>
      <c r="G28" s="482"/>
      <c r="H28" s="482"/>
      <c r="I28" s="482"/>
      <c r="J28" s="482"/>
      <c r="K28" s="482"/>
      <c r="L28" s="482"/>
      <c r="M28" s="482"/>
      <c r="N28" s="482"/>
    </row>
    <row r="29" spans="1:14" ht="30" customHeight="1">
      <c r="A29" s="224"/>
      <c r="B29" s="224"/>
      <c r="C29" s="224"/>
      <c r="D29" s="224"/>
      <c r="E29" s="224"/>
      <c r="F29" s="224"/>
      <c r="G29" s="224"/>
      <c r="H29" s="224"/>
      <c r="I29" s="224"/>
      <c r="J29" s="224"/>
      <c r="K29" s="224"/>
      <c r="L29" s="224"/>
      <c r="M29" s="224"/>
      <c r="N29" s="224"/>
    </row>
    <row r="30" spans="1:14">
      <c r="A30" s="225" t="s">
        <v>353</v>
      </c>
      <c r="B30" s="71"/>
      <c r="C30" s="71"/>
      <c r="D30" s="71"/>
      <c r="E30" s="71"/>
      <c r="F30" s="71"/>
      <c r="G30" s="71"/>
      <c r="H30" s="71"/>
      <c r="I30" s="71"/>
      <c r="J30" s="71"/>
      <c r="K30" s="71"/>
      <c r="L30" s="71"/>
      <c r="M30" s="71"/>
      <c r="N30" s="71"/>
    </row>
    <row r="31" spans="1:14">
      <c r="A31" s="73" t="s">
        <v>354</v>
      </c>
      <c r="B31" s="71"/>
      <c r="C31" s="71"/>
      <c r="D31" s="71"/>
      <c r="E31" s="71"/>
      <c r="F31" s="71"/>
      <c r="G31" s="71"/>
      <c r="H31" s="71"/>
      <c r="I31" s="71"/>
      <c r="J31" s="71"/>
      <c r="K31" s="71"/>
      <c r="L31" s="71"/>
      <c r="M31" s="71"/>
      <c r="N31" s="71"/>
    </row>
    <row r="32" spans="1:14">
      <c r="A32" s="483" t="s">
        <v>355</v>
      </c>
      <c r="B32" s="295"/>
      <c r="C32" s="295"/>
      <c r="D32" s="295"/>
      <c r="E32" s="295"/>
      <c r="F32" s="295"/>
      <c r="G32" s="295"/>
      <c r="H32" s="295"/>
      <c r="I32" s="295"/>
      <c r="J32" s="295"/>
      <c r="K32" s="295"/>
      <c r="L32" s="295"/>
      <c r="M32" s="295"/>
      <c r="N32" s="295"/>
    </row>
    <row r="33" spans="1:18" ht="18.399999999999999" customHeight="1">
      <c r="A33" s="295"/>
      <c r="B33" s="295"/>
      <c r="C33" s="295"/>
      <c r="D33" s="295"/>
      <c r="E33" s="295"/>
      <c r="F33" s="295"/>
      <c r="G33" s="295"/>
      <c r="H33" s="295"/>
      <c r="I33" s="295"/>
      <c r="J33" s="295"/>
      <c r="K33" s="295"/>
      <c r="L33" s="295"/>
      <c r="M33" s="295"/>
      <c r="N33" s="295"/>
    </row>
    <row r="34" spans="1:18" s="59" customFormat="1" ht="15" customHeight="1">
      <c r="A34" s="483" t="s">
        <v>356</v>
      </c>
      <c r="B34" s="483"/>
      <c r="C34" s="483"/>
      <c r="D34" s="483"/>
      <c r="E34" s="483"/>
      <c r="F34" s="483"/>
      <c r="G34" s="483"/>
      <c r="H34" s="483"/>
      <c r="I34" s="483"/>
      <c r="J34" s="483"/>
      <c r="K34" s="483"/>
      <c r="L34" s="483"/>
      <c r="M34" s="483"/>
      <c r="N34" s="483"/>
      <c r="O34" s="106"/>
      <c r="P34" s="106"/>
      <c r="Q34" s="106"/>
      <c r="R34" s="106"/>
    </row>
    <row r="35" spans="1:18" s="59" customFormat="1" ht="15" customHeight="1">
      <c r="A35" s="483"/>
      <c r="B35" s="483"/>
      <c r="C35" s="483"/>
      <c r="D35" s="483"/>
      <c r="E35" s="483"/>
      <c r="F35" s="483"/>
      <c r="G35" s="483"/>
      <c r="H35" s="483"/>
      <c r="I35" s="483"/>
      <c r="J35" s="483"/>
      <c r="K35" s="483"/>
      <c r="L35" s="483"/>
      <c r="M35" s="483"/>
      <c r="N35" s="483"/>
      <c r="O35" s="106"/>
      <c r="P35" s="106"/>
      <c r="Q35" s="106"/>
      <c r="R35" s="106"/>
    </row>
    <row r="36" spans="1:18" s="59" customFormat="1" ht="15" customHeight="1">
      <c r="A36" s="483"/>
      <c r="B36" s="483"/>
      <c r="C36" s="483"/>
      <c r="D36" s="483"/>
      <c r="E36" s="483"/>
      <c r="F36" s="483"/>
      <c r="G36" s="483"/>
      <c r="H36" s="483"/>
      <c r="I36" s="483"/>
      <c r="J36" s="483"/>
      <c r="K36" s="483"/>
      <c r="L36" s="483"/>
      <c r="M36" s="483"/>
      <c r="N36" s="483"/>
      <c r="O36" s="106"/>
      <c r="P36" s="106"/>
      <c r="Q36" s="106"/>
      <c r="R36" s="106"/>
    </row>
    <row r="37" spans="1:18" s="59" customFormat="1" ht="15" customHeight="1">
      <c r="A37" s="483"/>
      <c r="B37" s="483"/>
      <c r="C37" s="483"/>
      <c r="D37" s="483"/>
      <c r="E37" s="483"/>
      <c r="F37" s="483"/>
      <c r="G37" s="483"/>
      <c r="H37" s="483"/>
      <c r="I37" s="483"/>
      <c r="J37" s="483"/>
      <c r="K37" s="483"/>
      <c r="L37" s="483"/>
      <c r="M37" s="483"/>
      <c r="N37" s="483"/>
      <c r="O37" s="106"/>
      <c r="P37" s="106"/>
      <c r="Q37" s="106"/>
      <c r="R37" s="106"/>
    </row>
    <row r="38" spans="1:18" s="59" customFormat="1" ht="15" customHeight="1">
      <c r="A38" s="483"/>
      <c r="B38" s="483"/>
      <c r="C38" s="483"/>
      <c r="D38" s="483"/>
      <c r="E38" s="483"/>
      <c r="F38" s="483"/>
      <c r="G38" s="483"/>
      <c r="H38" s="483"/>
      <c r="I38" s="483"/>
      <c r="J38" s="483"/>
      <c r="K38" s="483"/>
      <c r="L38" s="483"/>
      <c r="M38" s="483"/>
      <c r="N38" s="483"/>
      <c r="O38" s="106"/>
      <c r="P38" s="106"/>
      <c r="Q38" s="106"/>
      <c r="R38" s="106"/>
    </row>
    <row r="39" spans="1:18" s="59" customFormat="1" ht="15" customHeight="1">
      <c r="A39" s="483"/>
      <c r="B39" s="483"/>
      <c r="C39" s="483"/>
      <c r="D39" s="483"/>
      <c r="E39" s="483"/>
      <c r="F39" s="483"/>
      <c r="G39" s="483"/>
      <c r="H39" s="483"/>
      <c r="I39" s="483"/>
      <c r="J39" s="483"/>
      <c r="K39" s="483"/>
      <c r="L39" s="483"/>
      <c r="M39" s="483"/>
      <c r="N39" s="483"/>
      <c r="O39" s="106"/>
      <c r="P39" s="106"/>
      <c r="Q39" s="106"/>
      <c r="R39" s="106"/>
    </row>
    <row r="40" spans="1:18" s="59" customFormat="1" ht="15" customHeight="1">
      <c r="A40" s="483"/>
      <c r="B40" s="483"/>
      <c r="C40" s="483"/>
      <c r="D40" s="483"/>
      <c r="E40" s="483"/>
      <c r="F40" s="483"/>
      <c r="G40" s="483"/>
      <c r="H40" s="483"/>
      <c r="I40" s="483"/>
      <c r="J40" s="483"/>
      <c r="K40" s="483"/>
      <c r="L40" s="483"/>
      <c r="M40" s="483"/>
      <c r="N40" s="483"/>
      <c r="O40" s="106"/>
      <c r="P40" s="106"/>
      <c r="Q40" s="106"/>
      <c r="R40" s="106"/>
    </row>
    <row r="41" spans="1:18" s="59" customFormat="1" ht="17.25" customHeight="1">
      <c r="A41" s="483"/>
      <c r="B41" s="483"/>
      <c r="C41" s="483"/>
      <c r="D41" s="483"/>
      <c r="E41" s="483"/>
      <c r="F41" s="483"/>
      <c r="G41" s="483"/>
      <c r="H41" s="483"/>
      <c r="I41" s="483"/>
      <c r="J41" s="483"/>
      <c r="K41" s="483"/>
      <c r="L41" s="483"/>
      <c r="M41" s="483"/>
      <c r="N41" s="483"/>
      <c r="O41" s="106"/>
      <c r="P41" s="106"/>
      <c r="Q41" s="106"/>
      <c r="R41" s="106"/>
    </row>
    <row r="42" spans="1:18" s="59" customFormat="1" ht="17.25" customHeight="1">
      <c r="A42" s="483"/>
      <c r="B42" s="483"/>
      <c r="C42" s="483"/>
      <c r="D42" s="483"/>
      <c r="E42" s="483"/>
      <c r="F42" s="483"/>
      <c r="G42" s="483"/>
      <c r="H42" s="483"/>
      <c r="I42" s="483"/>
      <c r="J42" s="483"/>
      <c r="K42" s="483"/>
      <c r="L42" s="483"/>
      <c r="M42" s="483"/>
      <c r="N42" s="483"/>
      <c r="O42" s="106"/>
      <c r="P42" s="106"/>
      <c r="Q42" s="106"/>
      <c r="R42" s="106"/>
    </row>
    <row r="43" spans="1:18" ht="17.25" thickBot="1">
      <c r="A43" s="226"/>
      <c r="B43" s="70"/>
      <c r="C43" s="70"/>
      <c r="D43" s="70"/>
      <c r="E43" s="70"/>
      <c r="F43" s="70"/>
      <c r="G43" s="70"/>
      <c r="H43" s="70"/>
      <c r="I43" s="70"/>
      <c r="J43" s="70"/>
      <c r="K43" s="70"/>
      <c r="L43" s="70"/>
      <c r="M43" s="70"/>
      <c r="N43" s="70"/>
    </row>
    <row r="44" spans="1:18" ht="34.9" customHeight="1" thickBot="1">
      <c r="A44" s="440" t="s">
        <v>357</v>
      </c>
      <c r="B44" s="443"/>
      <c r="C44" s="443"/>
      <c r="D44" s="443"/>
      <c r="E44" s="443"/>
      <c r="F44" s="443"/>
      <c r="G44" s="443"/>
      <c r="H44" s="484" t="s">
        <v>358</v>
      </c>
      <c r="I44" s="485"/>
      <c r="J44" s="485"/>
      <c r="K44" s="485"/>
      <c r="L44" s="485"/>
      <c r="M44" s="485"/>
      <c r="N44" s="486"/>
    </row>
    <row r="45" spans="1:18" ht="14.65" customHeight="1">
      <c r="A45" s="440" t="s">
        <v>359</v>
      </c>
      <c r="B45" s="443"/>
      <c r="C45" s="440" t="s">
        <v>360</v>
      </c>
      <c r="D45" s="435"/>
      <c r="E45" s="487" t="s">
        <v>361</v>
      </c>
      <c r="F45" s="443"/>
      <c r="G45" s="443"/>
      <c r="H45" s="434" t="s">
        <v>359</v>
      </c>
      <c r="I45" s="435"/>
      <c r="J45" s="440" t="s">
        <v>360</v>
      </c>
      <c r="K45" s="435"/>
      <c r="L45" s="440" t="s">
        <v>361</v>
      </c>
      <c r="M45" s="443"/>
      <c r="N45" s="435"/>
    </row>
    <row r="46" spans="1:18" ht="14.65" customHeight="1">
      <c r="A46" s="441"/>
      <c r="B46" s="444"/>
      <c r="C46" s="441"/>
      <c r="D46" s="437"/>
      <c r="E46" s="488"/>
      <c r="F46" s="444"/>
      <c r="G46" s="444"/>
      <c r="H46" s="436"/>
      <c r="I46" s="437"/>
      <c r="J46" s="441"/>
      <c r="K46" s="437"/>
      <c r="L46" s="441"/>
      <c r="M46" s="444"/>
      <c r="N46" s="437"/>
    </row>
    <row r="47" spans="1:18" ht="15" customHeight="1" thickBot="1">
      <c r="A47" s="442"/>
      <c r="B47" s="445"/>
      <c r="C47" s="442"/>
      <c r="D47" s="439"/>
      <c r="E47" s="445"/>
      <c r="F47" s="445"/>
      <c r="G47" s="445"/>
      <c r="H47" s="438"/>
      <c r="I47" s="439"/>
      <c r="J47" s="442"/>
      <c r="K47" s="439"/>
      <c r="L47" s="442"/>
      <c r="M47" s="445"/>
      <c r="N47" s="439"/>
    </row>
    <row r="48" spans="1:18" ht="17.25">
      <c r="A48" s="461" t="s">
        <v>362</v>
      </c>
      <c r="B48" s="462"/>
      <c r="C48" s="448" t="s">
        <v>363</v>
      </c>
      <c r="D48" s="449"/>
      <c r="E48" s="489" t="s">
        <v>364</v>
      </c>
      <c r="F48" s="418"/>
      <c r="G48" s="418"/>
      <c r="H48" s="446" t="s">
        <v>362</v>
      </c>
      <c r="I48" s="447"/>
      <c r="J48" s="448" t="s">
        <v>363</v>
      </c>
      <c r="K48" s="449"/>
      <c r="L48" s="450" t="s">
        <v>365</v>
      </c>
      <c r="M48" s="418"/>
      <c r="N48" s="451"/>
    </row>
    <row r="49" spans="1:15" ht="17.25">
      <c r="A49" s="461" t="s">
        <v>366</v>
      </c>
      <c r="B49" s="462"/>
      <c r="C49" s="448" t="s">
        <v>367</v>
      </c>
      <c r="D49" s="449"/>
      <c r="E49" s="418"/>
      <c r="F49" s="418"/>
      <c r="G49" s="418"/>
      <c r="H49" s="446" t="s">
        <v>366</v>
      </c>
      <c r="I49" s="447"/>
      <c r="J49" s="448" t="s">
        <v>367</v>
      </c>
      <c r="K49" s="449"/>
      <c r="L49" s="452"/>
      <c r="M49" s="418"/>
      <c r="N49" s="451"/>
    </row>
    <row r="50" spans="1:15" ht="17.25">
      <c r="A50" s="461" t="s">
        <v>368</v>
      </c>
      <c r="B50" s="462"/>
      <c r="C50" s="448" t="s">
        <v>369</v>
      </c>
      <c r="D50" s="449"/>
      <c r="E50" s="418"/>
      <c r="F50" s="418"/>
      <c r="G50" s="418"/>
      <c r="H50" s="446" t="s">
        <v>368</v>
      </c>
      <c r="I50" s="447"/>
      <c r="J50" s="448" t="s">
        <v>369</v>
      </c>
      <c r="K50" s="449"/>
      <c r="L50" s="452"/>
      <c r="M50" s="418"/>
      <c r="N50" s="451"/>
    </row>
    <row r="51" spans="1:15" ht="17.25">
      <c r="A51" s="461" t="s">
        <v>370</v>
      </c>
      <c r="B51" s="462"/>
      <c r="C51" s="456" t="s">
        <v>371</v>
      </c>
      <c r="D51" s="457"/>
      <c r="E51" s="418"/>
      <c r="F51" s="418"/>
      <c r="G51" s="418"/>
      <c r="H51" s="446" t="s">
        <v>370</v>
      </c>
      <c r="I51" s="447"/>
      <c r="J51" s="456" t="s">
        <v>371</v>
      </c>
      <c r="K51" s="457"/>
      <c r="L51" s="452"/>
      <c r="M51" s="418"/>
      <c r="N51" s="451"/>
    </row>
    <row r="52" spans="1:15" ht="18.399999999999999" customHeight="1">
      <c r="A52" s="461" t="s">
        <v>372</v>
      </c>
      <c r="B52" s="462"/>
      <c r="C52" s="228" t="s">
        <v>373</v>
      </c>
      <c r="D52" s="227"/>
      <c r="E52" s="418"/>
      <c r="F52" s="418"/>
      <c r="G52" s="418"/>
      <c r="H52" s="446" t="s">
        <v>372</v>
      </c>
      <c r="I52" s="447"/>
      <c r="J52" s="228" t="s">
        <v>373</v>
      </c>
      <c r="K52" s="227"/>
      <c r="L52" s="452"/>
      <c r="M52" s="418"/>
      <c r="N52" s="451"/>
    </row>
    <row r="53" spans="1:15" ht="17.25">
      <c r="A53" s="461" t="s">
        <v>374</v>
      </c>
      <c r="B53" s="462"/>
      <c r="C53" s="229"/>
      <c r="D53" s="230"/>
      <c r="E53" s="418"/>
      <c r="F53" s="418"/>
      <c r="G53" s="418"/>
      <c r="H53" s="446" t="s">
        <v>374</v>
      </c>
      <c r="I53" s="447"/>
      <c r="J53" s="229"/>
      <c r="K53" s="230"/>
      <c r="L53" s="452"/>
      <c r="M53" s="418"/>
      <c r="N53" s="451"/>
    </row>
    <row r="54" spans="1:15" ht="17.25">
      <c r="A54" s="461" t="s">
        <v>375</v>
      </c>
      <c r="B54" s="462"/>
      <c r="C54" s="229"/>
      <c r="D54" s="230"/>
      <c r="E54" s="418"/>
      <c r="F54" s="418"/>
      <c r="G54" s="418"/>
      <c r="H54" s="436" t="s">
        <v>376</v>
      </c>
      <c r="I54" s="460"/>
      <c r="J54" s="229"/>
      <c r="K54" s="230"/>
      <c r="L54" s="452"/>
      <c r="M54" s="418"/>
      <c r="N54" s="451"/>
    </row>
    <row r="55" spans="1:15" ht="18" thickBot="1">
      <c r="A55" s="461"/>
      <c r="B55" s="447"/>
      <c r="C55" s="231"/>
      <c r="D55" s="232"/>
      <c r="E55" s="454"/>
      <c r="F55" s="454"/>
      <c r="G55" s="454"/>
      <c r="H55" s="458" t="s">
        <v>375</v>
      </c>
      <c r="I55" s="459"/>
      <c r="J55" s="233"/>
      <c r="K55" s="234"/>
      <c r="L55" s="453"/>
      <c r="M55" s="454"/>
      <c r="N55" s="455"/>
    </row>
    <row r="56" spans="1:15" ht="18" thickBot="1">
      <c r="A56" s="468" t="s">
        <v>376</v>
      </c>
      <c r="B56" s="469"/>
      <c r="C56" s="469"/>
      <c r="D56" s="470"/>
      <c r="E56" s="465" t="s">
        <v>377</v>
      </c>
      <c r="F56" s="466"/>
      <c r="G56" s="466"/>
      <c r="H56" s="474"/>
      <c r="I56" s="475"/>
      <c r="J56" s="475"/>
      <c r="K56" s="476"/>
      <c r="L56" s="471" t="s">
        <v>378</v>
      </c>
      <c r="M56" s="472"/>
      <c r="N56" s="473"/>
    </row>
    <row r="57" spans="1:15" ht="16.899999999999999" customHeight="1" thickBot="1">
      <c r="A57" s="235"/>
      <c r="B57" s="236"/>
      <c r="C57" s="236"/>
      <c r="D57" s="237"/>
      <c r="E57" s="467"/>
      <c r="F57" s="467"/>
      <c r="G57" s="467"/>
      <c r="H57" s="477"/>
      <c r="I57" s="478"/>
      <c r="J57" s="478"/>
      <c r="K57" s="479"/>
      <c r="L57" s="471" t="s">
        <v>379</v>
      </c>
      <c r="M57" s="472"/>
      <c r="N57" s="473"/>
    </row>
    <row r="58" spans="1:15">
      <c r="A58" s="73"/>
      <c r="B58" s="71"/>
      <c r="C58" s="71"/>
      <c r="D58" s="71"/>
      <c r="E58" s="71"/>
      <c r="F58" s="71"/>
      <c r="G58" s="71"/>
      <c r="H58" s="71"/>
      <c r="I58" s="71"/>
      <c r="J58" s="71"/>
      <c r="K58" s="71"/>
      <c r="L58" s="71"/>
      <c r="M58" s="71"/>
      <c r="N58" s="71"/>
    </row>
    <row r="59" spans="1:15">
      <c r="A59" s="294" t="s">
        <v>380</v>
      </c>
      <c r="B59" s="298"/>
      <c r="C59" s="298"/>
      <c r="D59" s="298"/>
      <c r="E59" s="298"/>
      <c r="F59" s="298"/>
      <c r="G59" s="298"/>
      <c r="H59" s="298"/>
      <c r="I59" s="298"/>
      <c r="J59" s="298"/>
      <c r="K59" s="298"/>
      <c r="L59" s="298"/>
      <c r="M59" s="298"/>
      <c r="N59" s="298"/>
    </row>
    <row r="60" spans="1:15">
      <c r="A60" s="74"/>
      <c r="B60" s="70"/>
      <c r="C60" s="70"/>
      <c r="D60" s="70"/>
      <c r="E60" s="70"/>
      <c r="F60" s="70"/>
      <c r="G60" s="70"/>
      <c r="H60" s="70"/>
      <c r="I60" s="70"/>
      <c r="J60" s="70"/>
      <c r="K60" s="70"/>
      <c r="L60" s="70"/>
      <c r="M60" s="70"/>
      <c r="N60" s="70"/>
    </row>
    <row r="61" spans="1:15" ht="18">
      <c r="A61" s="238" t="s">
        <v>381</v>
      </c>
    </row>
    <row r="62" spans="1:15">
      <c r="A62" s="463" t="s">
        <v>382</v>
      </c>
      <c r="B62" s="304"/>
      <c r="C62" s="304"/>
      <c r="D62" s="304"/>
      <c r="E62" s="304"/>
      <c r="F62" s="304"/>
      <c r="G62" s="304"/>
      <c r="H62" s="304"/>
      <c r="I62" s="304"/>
      <c r="J62" s="304"/>
      <c r="K62" s="304"/>
      <c r="L62" s="304"/>
      <c r="M62" s="304"/>
      <c r="N62" s="304"/>
      <c r="O62" s="304"/>
    </row>
    <row r="63" spans="1:15" ht="19.899999999999999" customHeight="1">
      <c r="A63" s="463"/>
      <c r="B63" s="304"/>
      <c r="C63" s="304"/>
      <c r="D63" s="304"/>
      <c r="E63" s="304"/>
      <c r="F63" s="304"/>
      <c r="G63" s="304"/>
      <c r="H63" s="304"/>
      <c r="I63" s="304"/>
      <c r="J63" s="304"/>
      <c r="K63" s="304"/>
      <c r="L63" s="304"/>
      <c r="M63" s="304"/>
      <c r="N63" s="304"/>
      <c r="O63" s="304"/>
    </row>
    <row r="64" spans="1:15">
      <c r="A64" s="463" t="s">
        <v>383</v>
      </c>
      <c r="B64" s="304"/>
      <c r="C64" s="304"/>
      <c r="D64" s="304"/>
      <c r="E64" s="304"/>
      <c r="F64" s="304"/>
      <c r="G64" s="304"/>
      <c r="H64" s="304"/>
      <c r="I64" s="304"/>
      <c r="J64" s="304"/>
      <c r="K64" s="304"/>
      <c r="L64" s="304"/>
      <c r="M64" s="304"/>
      <c r="N64" s="304"/>
      <c r="O64" s="304"/>
    </row>
    <row r="65" spans="1:15" ht="24.4" customHeight="1">
      <c r="A65" s="304"/>
      <c r="B65" s="304"/>
      <c r="C65" s="304"/>
      <c r="D65" s="304"/>
      <c r="E65" s="304"/>
      <c r="F65" s="304"/>
      <c r="G65" s="304"/>
      <c r="H65" s="304"/>
      <c r="I65" s="304"/>
      <c r="J65" s="304"/>
      <c r="K65" s="304"/>
      <c r="L65" s="304"/>
      <c r="M65" s="304"/>
      <c r="N65" s="304"/>
      <c r="O65" s="304"/>
    </row>
    <row r="66" spans="1:15" ht="14.65" customHeight="1">
      <c r="A66" s="294" t="s">
        <v>384</v>
      </c>
      <c r="B66" s="294"/>
      <c r="C66" s="294"/>
      <c r="D66" s="294"/>
      <c r="E66" s="294"/>
      <c r="F66" s="294"/>
      <c r="G66" s="294"/>
      <c r="H66" s="294"/>
      <c r="I66" s="294"/>
      <c r="J66" s="294"/>
      <c r="K66" s="294"/>
      <c r="L66" s="294"/>
      <c r="M66" s="294"/>
      <c r="N66" s="294"/>
    </row>
    <row r="67" spans="1:15" ht="14.65" customHeight="1">
      <c r="A67" s="294"/>
      <c r="B67" s="294"/>
      <c r="C67" s="294"/>
      <c r="D67" s="294"/>
      <c r="E67" s="294"/>
      <c r="F67" s="294"/>
      <c r="G67" s="294"/>
      <c r="H67" s="294"/>
      <c r="I67" s="294"/>
      <c r="J67" s="294"/>
      <c r="K67" s="294"/>
      <c r="L67" s="294"/>
      <c r="M67" s="294"/>
      <c r="N67" s="294"/>
    </row>
    <row r="68" spans="1:15" ht="14.65" customHeight="1">
      <c r="A68" s="294"/>
      <c r="B68" s="294"/>
      <c r="C68" s="294"/>
      <c r="D68" s="294"/>
      <c r="E68" s="294"/>
      <c r="F68" s="294"/>
      <c r="G68" s="294"/>
      <c r="H68" s="294"/>
      <c r="I68" s="294"/>
      <c r="J68" s="294"/>
      <c r="K68" s="294"/>
      <c r="L68" s="294"/>
      <c r="M68" s="294"/>
      <c r="N68" s="294"/>
    </row>
    <row r="69" spans="1:15" ht="14.65" customHeight="1">
      <c r="A69" s="294"/>
      <c r="B69" s="294"/>
      <c r="C69" s="294"/>
      <c r="D69" s="294"/>
      <c r="E69" s="294"/>
      <c r="F69" s="294"/>
      <c r="G69" s="294"/>
      <c r="H69" s="294"/>
      <c r="I69" s="294"/>
      <c r="J69" s="294"/>
      <c r="K69" s="294"/>
      <c r="L69" s="294"/>
      <c r="M69" s="294"/>
      <c r="N69" s="294"/>
    </row>
    <row r="70" spans="1:15" ht="14.65" customHeight="1">
      <c r="A70" s="294"/>
      <c r="B70" s="294"/>
      <c r="C70" s="294"/>
      <c r="D70" s="294"/>
      <c r="E70" s="294"/>
      <c r="F70" s="294"/>
      <c r="G70" s="294"/>
      <c r="H70" s="294"/>
      <c r="I70" s="294"/>
      <c r="J70" s="294"/>
      <c r="K70" s="294"/>
      <c r="L70" s="294"/>
      <c r="M70" s="294"/>
      <c r="N70" s="294"/>
    </row>
    <row r="71" spans="1:15" ht="19.5" customHeight="1">
      <c r="A71" s="294"/>
      <c r="B71" s="294"/>
      <c r="C71" s="294"/>
      <c r="D71" s="294"/>
      <c r="E71" s="294"/>
      <c r="F71" s="294"/>
      <c r="G71" s="294"/>
      <c r="H71" s="294"/>
      <c r="I71" s="294"/>
      <c r="J71" s="294"/>
      <c r="K71" s="294"/>
      <c r="L71" s="294"/>
      <c r="M71" s="294"/>
      <c r="N71" s="294"/>
    </row>
    <row r="72" spans="1:15">
      <c r="A72" s="240" t="s">
        <v>385</v>
      </c>
    </row>
    <row r="73" spans="1:15">
      <c r="A73" s="240"/>
    </row>
    <row r="74" spans="1:15" ht="18" customHeight="1">
      <c r="A74" s="480" t="s">
        <v>386</v>
      </c>
      <c r="B74" s="480"/>
      <c r="C74" s="480"/>
      <c r="D74" s="480"/>
      <c r="E74" s="480"/>
      <c r="F74" s="480"/>
      <c r="G74" s="480"/>
      <c r="H74" s="480"/>
      <c r="I74" s="480"/>
      <c r="J74" s="480"/>
      <c r="K74" s="480"/>
      <c r="L74" s="480"/>
      <c r="M74" s="480"/>
      <c r="N74" s="480"/>
    </row>
    <row r="75" spans="1:15" ht="14.45" customHeight="1">
      <c r="A75" s="294" t="s">
        <v>387</v>
      </c>
      <c r="B75" s="304"/>
      <c r="C75" s="304"/>
      <c r="D75" s="304"/>
      <c r="E75" s="304"/>
      <c r="F75" s="304"/>
      <c r="G75" s="304"/>
      <c r="H75" s="304"/>
      <c r="I75" s="304"/>
      <c r="J75" s="304"/>
      <c r="K75" s="304"/>
      <c r="L75" s="304"/>
      <c r="M75" s="304"/>
      <c r="N75" s="304"/>
      <c r="O75" s="304"/>
    </row>
    <row r="76" spans="1:15" ht="14.45" customHeight="1">
      <c r="A76" s="294"/>
      <c r="B76" s="304"/>
      <c r="C76" s="304"/>
      <c r="D76" s="304"/>
      <c r="E76" s="304"/>
      <c r="F76" s="304"/>
      <c r="G76" s="304"/>
      <c r="H76" s="304"/>
      <c r="I76" s="304"/>
      <c r="J76" s="304"/>
      <c r="K76" s="304"/>
      <c r="L76" s="304"/>
      <c r="M76" s="304"/>
      <c r="N76" s="304"/>
      <c r="O76" s="304"/>
    </row>
    <row r="77" spans="1:15" ht="14.45" customHeight="1">
      <c r="A77" s="294"/>
      <c r="B77" s="304"/>
      <c r="C77" s="304"/>
      <c r="D77" s="304"/>
      <c r="E77" s="304"/>
      <c r="F77" s="304"/>
      <c r="G77" s="304"/>
      <c r="H77" s="304"/>
      <c r="I77" s="304"/>
      <c r="J77" s="304"/>
      <c r="K77" s="304"/>
      <c r="L77" s="304"/>
      <c r="M77" s="304"/>
      <c r="N77" s="304"/>
      <c r="O77" s="304"/>
    </row>
    <row r="78" spans="1:15" ht="14.45" customHeight="1">
      <c r="A78" s="294"/>
      <c r="B78" s="304"/>
      <c r="C78" s="304"/>
      <c r="D78" s="304"/>
      <c r="E78" s="304"/>
      <c r="F78" s="304"/>
      <c r="G78" s="304"/>
      <c r="H78" s="304"/>
      <c r="I78" s="304"/>
      <c r="J78" s="304"/>
      <c r="K78" s="304"/>
      <c r="L78" s="304"/>
      <c r="M78" s="304"/>
      <c r="N78" s="304"/>
      <c r="O78" s="304"/>
    </row>
    <row r="79" spans="1:15" ht="14.45" customHeight="1">
      <c r="A79" s="294"/>
      <c r="B79" s="304"/>
      <c r="C79" s="304"/>
      <c r="D79" s="304"/>
      <c r="E79" s="304"/>
      <c r="F79" s="304"/>
      <c r="G79" s="304"/>
      <c r="H79" s="304"/>
      <c r="I79" s="304"/>
      <c r="J79" s="304"/>
      <c r="K79" s="304"/>
      <c r="L79" s="304"/>
      <c r="M79" s="304"/>
      <c r="N79" s="304"/>
      <c r="O79" s="304"/>
    </row>
    <row r="80" spans="1:15" ht="19.899999999999999" customHeight="1">
      <c r="A80" s="241" t="s">
        <v>388</v>
      </c>
      <c r="B80" s="242"/>
      <c r="C80" s="242"/>
      <c r="D80" s="242"/>
      <c r="E80" s="242"/>
      <c r="F80" s="242"/>
      <c r="G80" s="242"/>
      <c r="H80" s="242"/>
      <c r="I80" s="242"/>
      <c r="J80" s="242"/>
      <c r="K80" s="242"/>
      <c r="L80" s="242"/>
      <c r="M80" s="242"/>
      <c r="N80" s="242"/>
      <c r="O80" s="242"/>
    </row>
    <row r="81" spans="1:16" ht="28.5" customHeight="1">
      <c r="A81" s="106"/>
      <c r="B81" s="106"/>
      <c r="C81" s="106"/>
      <c r="D81" s="106"/>
      <c r="E81" s="106"/>
      <c r="F81" s="106"/>
      <c r="G81" s="106"/>
      <c r="H81" s="106"/>
      <c r="I81" s="106"/>
      <c r="J81" s="106"/>
      <c r="K81" s="106"/>
      <c r="L81" s="106"/>
      <c r="M81" s="106"/>
      <c r="N81" s="106"/>
      <c r="O81" s="106"/>
    </row>
    <row r="82" spans="1:16" ht="14.45" customHeight="1">
      <c r="A82" s="463" t="s">
        <v>389</v>
      </c>
      <c r="B82" s="464"/>
      <c r="C82" s="464"/>
      <c r="D82" s="464"/>
      <c r="E82" s="464"/>
      <c r="F82" s="464"/>
      <c r="G82" s="464"/>
      <c r="H82" s="464"/>
      <c r="I82" s="464"/>
      <c r="J82" s="464"/>
      <c r="K82" s="464"/>
      <c r="L82" s="464"/>
      <c r="M82" s="464"/>
      <c r="N82" s="464"/>
      <c r="O82" s="464"/>
    </row>
    <row r="83" spans="1:16" ht="14.45" customHeight="1">
      <c r="A83" s="464"/>
      <c r="B83" s="464"/>
      <c r="C83" s="464"/>
      <c r="D83" s="464"/>
      <c r="E83" s="464"/>
      <c r="F83" s="464"/>
      <c r="G83" s="464"/>
      <c r="H83" s="464"/>
      <c r="I83" s="464"/>
      <c r="J83" s="464"/>
      <c r="K83" s="464"/>
      <c r="L83" s="464"/>
      <c r="M83" s="464"/>
      <c r="N83" s="464"/>
      <c r="O83" s="464"/>
    </row>
    <row r="84" spans="1:16" ht="14.45" customHeight="1">
      <c r="A84" s="464"/>
      <c r="B84" s="464"/>
      <c r="C84" s="464"/>
      <c r="D84" s="464"/>
      <c r="E84" s="464"/>
      <c r="F84" s="464"/>
      <c r="G84" s="464"/>
      <c r="H84" s="464"/>
      <c r="I84" s="464"/>
      <c r="J84" s="464"/>
      <c r="K84" s="464"/>
      <c r="L84" s="464"/>
      <c r="M84" s="464"/>
      <c r="N84" s="464"/>
      <c r="O84" s="464"/>
    </row>
    <row r="85" spans="1:16">
      <c r="A85" s="464"/>
      <c r="B85" s="464"/>
      <c r="C85" s="464"/>
      <c r="D85" s="464"/>
      <c r="E85" s="464"/>
      <c r="F85" s="464"/>
      <c r="G85" s="464"/>
      <c r="H85" s="464"/>
      <c r="I85" s="464"/>
      <c r="J85" s="464"/>
      <c r="K85" s="464"/>
      <c r="L85" s="464"/>
      <c r="M85" s="464"/>
      <c r="N85" s="464"/>
      <c r="O85" s="464"/>
    </row>
    <row r="86" spans="1:16">
      <c r="A86" s="464"/>
      <c r="B86" s="464"/>
      <c r="C86" s="464"/>
      <c r="D86" s="464"/>
      <c r="E86" s="464"/>
      <c r="F86" s="464"/>
      <c r="G86" s="464"/>
      <c r="H86" s="464"/>
      <c r="I86" s="464"/>
      <c r="J86" s="464"/>
      <c r="K86" s="464"/>
      <c r="L86" s="464"/>
      <c r="M86" s="464"/>
      <c r="N86" s="464"/>
      <c r="O86" s="464"/>
    </row>
    <row r="87" spans="1:16">
      <c r="A87" s="464"/>
      <c r="B87" s="464"/>
      <c r="C87" s="464"/>
      <c r="D87" s="464"/>
      <c r="E87" s="464"/>
      <c r="F87" s="464"/>
      <c r="G87" s="464"/>
      <c r="H87" s="464"/>
      <c r="I87" s="464"/>
      <c r="J87" s="464"/>
      <c r="K87" s="464"/>
      <c r="L87" s="464"/>
      <c r="M87" s="464"/>
      <c r="N87" s="464"/>
      <c r="O87" s="464"/>
    </row>
    <row r="88" spans="1:16">
      <c r="A88" s="464"/>
      <c r="B88" s="464"/>
      <c r="C88" s="464"/>
      <c r="D88" s="464"/>
      <c r="E88" s="464"/>
      <c r="F88" s="464"/>
      <c r="G88" s="464"/>
      <c r="H88" s="464"/>
      <c r="I88" s="464"/>
      <c r="J88" s="464"/>
      <c r="K88" s="464"/>
      <c r="L88" s="464"/>
      <c r="M88" s="464"/>
      <c r="N88" s="464"/>
      <c r="O88" s="464"/>
    </row>
    <row r="89" spans="1:16">
      <c r="A89" s="464"/>
      <c r="B89" s="464"/>
      <c r="C89" s="464"/>
      <c r="D89" s="464"/>
      <c r="E89" s="464"/>
      <c r="F89" s="464"/>
      <c r="G89" s="464"/>
      <c r="H89" s="464"/>
      <c r="I89" s="464"/>
      <c r="J89" s="464"/>
      <c r="K89" s="464"/>
      <c r="L89" s="464"/>
      <c r="M89" s="464"/>
      <c r="N89" s="464"/>
      <c r="O89" s="464"/>
    </row>
    <row r="90" spans="1:16">
      <c r="A90" s="464"/>
      <c r="B90" s="464"/>
      <c r="C90" s="464"/>
      <c r="D90" s="464"/>
      <c r="E90" s="464"/>
      <c r="F90" s="464"/>
      <c r="G90" s="464"/>
      <c r="H90" s="464"/>
      <c r="I90" s="464"/>
      <c r="J90" s="464"/>
      <c r="K90" s="464"/>
      <c r="L90" s="464"/>
      <c r="M90" s="464"/>
      <c r="N90" s="464"/>
      <c r="O90" s="464"/>
    </row>
    <row r="91" spans="1:16">
      <c r="A91" s="464"/>
      <c r="B91" s="464"/>
      <c r="C91" s="464"/>
      <c r="D91" s="464"/>
      <c r="E91" s="464"/>
      <c r="F91" s="464"/>
      <c r="G91" s="464"/>
      <c r="H91" s="464"/>
      <c r="I91" s="464"/>
      <c r="J91" s="464"/>
      <c r="K91" s="464"/>
      <c r="L91" s="464"/>
      <c r="M91" s="464"/>
      <c r="N91" s="464"/>
      <c r="O91" s="464"/>
    </row>
    <row r="92" spans="1:16">
      <c r="A92" s="242"/>
      <c r="B92" s="242"/>
      <c r="C92" s="242"/>
      <c r="D92" s="242"/>
      <c r="E92" s="242"/>
      <c r="F92" s="242"/>
      <c r="G92" s="242"/>
      <c r="H92" s="242"/>
      <c r="I92" s="242"/>
      <c r="J92" s="242"/>
      <c r="K92" s="242"/>
      <c r="L92" s="242"/>
      <c r="M92" s="242"/>
      <c r="N92" s="242"/>
      <c r="O92" s="242"/>
    </row>
    <row r="93" spans="1:16" ht="17.45" customHeight="1">
      <c r="A93" s="463" t="s">
        <v>390</v>
      </c>
      <c r="B93" s="304"/>
      <c r="C93" s="304"/>
      <c r="D93" s="304"/>
      <c r="E93" s="304"/>
      <c r="F93" s="304"/>
      <c r="G93" s="304"/>
      <c r="H93" s="304"/>
      <c r="I93" s="304"/>
      <c r="J93" s="304"/>
      <c r="K93" s="304"/>
      <c r="L93" s="304"/>
      <c r="M93" s="304"/>
      <c r="N93" s="304"/>
      <c r="O93" s="304"/>
      <c r="P93" s="242"/>
    </row>
    <row r="94" spans="1:16" ht="15.6" customHeight="1">
      <c r="A94" s="304"/>
      <c r="B94" s="304"/>
      <c r="C94" s="304"/>
      <c r="D94" s="304"/>
      <c r="E94" s="304"/>
      <c r="F94" s="304"/>
      <c r="G94" s="304"/>
      <c r="H94" s="304"/>
      <c r="I94" s="304"/>
      <c r="J94" s="304"/>
      <c r="K94" s="304"/>
      <c r="L94" s="304"/>
      <c r="M94" s="304"/>
      <c r="N94" s="304"/>
      <c r="O94" s="304"/>
      <c r="P94" s="242"/>
    </row>
    <row r="95" spans="1:16" ht="14.45" customHeight="1">
      <c r="A95" s="463" t="s">
        <v>391</v>
      </c>
      <c r="B95" s="304"/>
      <c r="C95" s="304"/>
      <c r="D95" s="304"/>
      <c r="E95" s="304"/>
      <c r="F95" s="304"/>
      <c r="G95" s="304"/>
      <c r="H95" s="304"/>
      <c r="I95" s="304"/>
      <c r="J95" s="304"/>
      <c r="K95" s="304"/>
      <c r="L95" s="304"/>
      <c r="M95" s="304"/>
      <c r="N95" s="304"/>
      <c r="O95" s="304"/>
      <c r="P95" s="242"/>
    </row>
    <row r="96" spans="1:16" ht="21.6" customHeight="1">
      <c r="A96" s="304"/>
      <c r="B96" s="304"/>
      <c r="C96" s="304"/>
      <c r="D96" s="304"/>
      <c r="E96" s="304"/>
      <c r="F96" s="304"/>
      <c r="G96" s="304"/>
      <c r="H96" s="304"/>
      <c r="I96" s="304"/>
      <c r="J96" s="304"/>
      <c r="K96" s="304"/>
      <c r="L96" s="304"/>
      <c r="M96" s="304"/>
      <c r="N96" s="304"/>
      <c r="O96" s="304"/>
      <c r="P96" s="242"/>
    </row>
    <row r="97" spans="1:16" ht="14.45" customHeight="1">
      <c r="A97" s="294" t="s">
        <v>392</v>
      </c>
      <c r="B97" s="294"/>
      <c r="C97" s="294"/>
      <c r="D97" s="294"/>
      <c r="E97" s="294"/>
      <c r="F97" s="294"/>
      <c r="G97" s="294"/>
      <c r="H97" s="294"/>
      <c r="I97" s="294"/>
      <c r="J97" s="294"/>
      <c r="K97" s="294"/>
      <c r="L97" s="294"/>
      <c r="M97" s="294"/>
      <c r="N97" s="294"/>
      <c r="P97" s="242"/>
    </row>
    <row r="98" spans="1:16" ht="14.45" customHeight="1">
      <c r="A98" s="294"/>
      <c r="B98" s="294"/>
      <c r="C98" s="294"/>
      <c r="D98" s="294"/>
      <c r="E98" s="294"/>
      <c r="F98" s="294"/>
      <c r="G98" s="294"/>
      <c r="H98" s="294"/>
      <c r="I98" s="294"/>
      <c r="J98" s="294"/>
      <c r="K98" s="294"/>
      <c r="L98" s="294"/>
      <c r="M98" s="294"/>
      <c r="N98" s="294"/>
      <c r="P98" s="242"/>
    </row>
    <row r="99" spans="1:16" ht="14.45" customHeight="1">
      <c r="A99" s="294"/>
      <c r="B99" s="294"/>
      <c r="C99" s="294"/>
      <c r="D99" s="294"/>
      <c r="E99" s="294"/>
      <c r="F99" s="294"/>
      <c r="G99" s="294"/>
      <c r="H99" s="294"/>
      <c r="I99" s="294"/>
      <c r="J99" s="294"/>
      <c r="K99" s="294"/>
      <c r="L99" s="294"/>
      <c r="M99" s="294"/>
      <c r="N99" s="294"/>
      <c r="P99" s="242"/>
    </row>
    <row r="100" spans="1:16" ht="19.899999999999999" customHeight="1">
      <c r="A100" s="294"/>
      <c r="B100" s="294"/>
      <c r="C100" s="294"/>
      <c r="D100" s="294"/>
      <c r="E100" s="294"/>
      <c r="F100" s="294"/>
      <c r="G100" s="294"/>
      <c r="H100" s="294"/>
      <c r="I100" s="294"/>
      <c r="J100" s="294"/>
      <c r="K100" s="294"/>
      <c r="L100" s="294"/>
      <c r="M100" s="294"/>
      <c r="N100" s="294"/>
      <c r="P100" s="242"/>
    </row>
    <row r="101" spans="1:16" ht="14.45" customHeight="1">
      <c r="A101" s="294"/>
      <c r="B101" s="294"/>
      <c r="C101" s="294"/>
      <c r="D101" s="294"/>
      <c r="E101" s="294"/>
      <c r="F101" s="294"/>
      <c r="G101" s="294"/>
      <c r="H101" s="294"/>
      <c r="I101" s="294"/>
      <c r="J101" s="294"/>
      <c r="K101" s="294"/>
      <c r="L101" s="294"/>
      <c r="M101" s="294"/>
      <c r="N101" s="294"/>
      <c r="P101" s="242"/>
    </row>
    <row r="102" spans="1:16" ht="14.45" customHeight="1">
      <c r="A102" s="294"/>
      <c r="B102" s="294"/>
      <c r="C102" s="294"/>
      <c r="D102" s="294"/>
      <c r="E102" s="294"/>
      <c r="F102" s="294"/>
      <c r="G102" s="294"/>
      <c r="H102" s="294"/>
      <c r="I102" s="294"/>
      <c r="J102" s="294"/>
      <c r="K102" s="294"/>
      <c r="L102" s="294"/>
      <c r="M102" s="294"/>
      <c r="N102" s="294"/>
      <c r="P102" s="242"/>
    </row>
    <row r="103" spans="1:16" ht="18" customHeight="1">
      <c r="A103" s="240" t="s">
        <v>393</v>
      </c>
    </row>
    <row r="104" spans="1:16" ht="18.600000000000001" customHeight="1">
      <c r="A104" s="221" t="s">
        <v>394</v>
      </c>
    </row>
    <row r="105" spans="1:16" ht="20.65" customHeight="1">
      <c r="A105" s="106"/>
      <c r="B105" s="106"/>
      <c r="C105" s="106"/>
      <c r="D105" s="106"/>
      <c r="E105" s="106"/>
      <c r="F105" s="106"/>
      <c r="G105" s="106"/>
      <c r="H105" s="106"/>
      <c r="I105" s="106"/>
      <c r="J105" s="106"/>
      <c r="K105" s="106"/>
      <c r="L105" s="106"/>
      <c r="M105" s="106"/>
      <c r="N105" s="106"/>
      <c r="O105" s="106"/>
    </row>
    <row r="106" spans="1:16" ht="20.65" customHeight="1">
      <c r="A106" s="106"/>
      <c r="B106" s="106"/>
      <c r="C106" s="106"/>
      <c r="D106" s="106"/>
      <c r="E106" s="106"/>
      <c r="F106" s="106"/>
      <c r="G106" s="106"/>
      <c r="H106" s="106"/>
      <c r="I106" s="106"/>
      <c r="J106" s="106"/>
      <c r="K106" s="106"/>
      <c r="L106" s="106"/>
      <c r="M106" s="106"/>
      <c r="N106" s="106"/>
      <c r="O106" s="106"/>
    </row>
    <row r="107" spans="1:16" ht="20.65" customHeight="1">
      <c r="A107" s="480" t="s">
        <v>395</v>
      </c>
      <c r="B107" s="480"/>
      <c r="C107" s="480"/>
      <c r="D107" s="480"/>
      <c r="E107" s="480"/>
      <c r="F107" s="480"/>
      <c r="G107" s="480"/>
      <c r="H107" s="480"/>
      <c r="I107" s="480"/>
      <c r="J107" s="480"/>
      <c r="K107" s="480"/>
      <c r="L107" s="480"/>
      <c r="M107" s="480"/>
      <c r="N107" s="480"/>
    </row>
    <row r="108" spans="1:16" ht="20.65" customHeight="1">
      <c r="A108" s="294" t="s">
        <v>396</v>
      </c>
      <c r="B108" s="464"/>
      <c r="C108" s="464"/>
      <c r="D108" s="464"/>
      <c r="E108" s="464"/>
      <c r="F108" s="464"/>
      <c r="G108" s="464"/>
      <c r="H108" s="464"/>
      <c r="I108" s="464"/>
      <c r="J108" s="464"/>
      <c r="K108" s="464"/>
      <c r="L108" s="464"/>
      <c r="M108" s="464"/>
      <c r="N108" s="464"/>
      <c r="O108" s="464"/>
    </row>
    <row r="109" spans="1:16" ht="20.65" customHeight="1">
      <c r="A109" s="294"/>
      <c r="B109" s="464"/>
      <c r="C109" s="464"/>
      <c r="D109" s="464"/>
      <c r="E109" s="464"/>
      <c r="F109" s="464"/>
      <c r="G109" s="464"/>
      <c r="H109" s="464"/>
      <c r="I109" s="464"/>
      <c r="J109" s="464"/>
      <c r="K109" s="464"/>
      <c r="L109" s="464"/>
      <c r="M109" s="464"/>
      <c r="N109" s="464"/>
      <c r="O109" s="464"/>
    </row>
    <row r="110" spans="1:16" ht="20.65" customHeight="1">
      <c r="A110" s="294"/>
      <c r="B110" s="464"/>
      <c r="C110" s="464"/>
      <c r="D110" s="464"/>
      <c r="E110" s="464"/>
      <c r="F110" s="464"/>
      <c r="G110" s="464"/>
      <c r="H110" s="464"/>
      <c r="I110" s="464"/>
      <c r="J110" s="464"/>
      <c r="K110" s="464"/>
      <c r="L110" s="464"/>
      <c r="M110" s="464"/>
      <c r="N110" s="464"/>
      <c r="O110" s="464"/>
    </row>
    <row r="111" spans="1:16">
      <c r="A111" s="294"/>
      <c r="B111" s="464"/>
      <c r="C111" s="464"/>
      <c r="D111" s="464"/>
      <c r="E111" s="464"/>
      <c r="F111" s="464"/>
      <c r="G111" s="464"/>
      <c r="H111" s="464"/>
      <c r="I111" s="464"/>
      <c r="J111" s="464"/>
      <c r="K111" s="464"/>
      <c r="L111" s="464"/>
      <c r="M111" s="464"/>
      <c r="N111" s="464"/>
      <c r="O111" s="464"/>
    </row>
    <row r="112" spans="1:16">
      <c r="A112" s="241" t="s">
        <v>388</v>
      </c>
      <c r="B112" s="106"/>
      <c r="C112" s="106"/>
      <c r="D112" s="106"/>
      <c r="E112" s="106"/>
      <c r="F112" s="106"/>
      <c r="G112" s="106"/>
      <c r="H112" s="106"/>
      <c r="I112" s="106"/>
      <c r="J112" s="106"/>
      <c r="K112" s="106"/>
      <c r="L112" s="106"/>
      <c r="M112" s="106"/>
      <c r="N112" s="106"/>
      <c r="O112" s="106"/>
    </row>
    <row r="113" spans="1:15" ht="18" customHeight="1">
      <c r="A113" s="106"/>
      <c r="B113" s="106"/>
      <c r="C113" s="106"/>
      <c r="D113" s="106"/>
      <c r="E113" s="106"/>
      <c r="F113" s="106"/>
      <c r="G113" s="106"/>
      <c r="H113" s="106"/>
      <c r="I113" s="106"/>
      <c r="J113" s="106"/>
      <c r="K113" s="106"/>
      <c r="L113" s="106"/>
      <c r="M113" s="106"/>
      <c r="N113" s="106"/>
      <c r="O113" s="106"/>
    </row>
    <row r="114" spans="1:15" ht="14.45" customHeight="1">
      <c r="A114" s="463" t="s">
        <v>397</v>
      </c>
      <c r="B114" s="464"/>
      <c r="C114" s="464"/>
      <c r="D114" s="464"/>
      <c r="E114" s="464"/>
      <c r="F114" s="464"/>
      <c r="G114" s="464"/>
      <c r="H114" s="464"/>
      <c r="I114" s="464"/>
      <c r="J114" s="464"/>
      <c r="K114" s="464"/>
      <c r="L114" s="464"/>
      <c r="M114" s="464"/>
      <c r="N114" s="464"/>
      <c r="O114" s="464"/>
    </row>
    <row r="115" spans="1:15" ht="14.45" customHeight="1">
      <c r="A115" s="464"/>
      <c r="B115" s="464"/>
      <c r="C115" s="464"/>
      <c r="D115" s="464"/>
      <c r="E115" s="464"/>
      <c r="F115" s="464"/>
      <c r="G115" s="464"/>
      <c r="H115" s="464"/>
      <c r="I115" s="464"/>
      <c r="J115" s="464"/>
      <c r="K115" s="464"/>
      <c r="L115" s="464"/>
      <c r="M115" s="464"/>
      <c r="N115" s="464"/>
      <c r="O115" s="464"/>
    </row>
    <row r="116" spans="1:15" ht="14.45" customHeight="1">
      <c r="A116" s="464"/>
      <c r="B116" s="464"/>
      <c r="C116" s="464"/>
      <c r="D116" s="464"/>
      <c r="E116" s="464"/>
      <c r="F116" s="464"/>
      <c r="G116" s="464"/>
      <c r="H116" s="464"/>
      <c r="I116" s="464"/>
      <c r="J116" s="464"/>
      <c r="K116" s="464"/>
      <c r="L116" s="464"/>
      <c r="M116" s="464"/>
      <c r="N116" s="464"/>
      <c r="O116" s="464"/>
    </row>
    <row r="117" spans="1:15" ht="13.9" customHeight="1">
      <c r="A117" s="464"/>
      <c r="B117" s="464"/>
      <c r="C117" s="464"/>
      <c r="D117" s="464"/>
      <c r="E117" s="464"/>
      <c r="F117" s="464"/>
      <c r="G117" s="464"/>
      <c r="H117" s="464"/>
      <c r="I117" s="464"/>
      <c r="J117" s="464"/>
      <c r="K117" s="464"/>
      <c r="L117" s="464"/>
      <c r="M117" s="464"/>
      <c r="N117" s="464"/>
      <c r="O117" s="464"/>
    </row>
    <row r="118" spans="1:15" ht="19.899999999999999" customHeight="1">
      <c r="A118" s="464"/>
      <c r="B118" s="464"/>
      <c r="C118" s="464"/>
      <c r="D118" s="464"/>
      <c r="E118" s="464"/>
      <c r="F118" s="464"/>
      <c r="G118" s="464"/>
      <c r="H118" s="464"/>
      <c r="I118" s="464"/>
      <c r="J118" s="464"/>
      <c r="K118" s="464"/>
      <c r="L118" s="464"/>
      <c r="M118" s="464"/>
      <c r="N118" s="464"/>
      <c r="O118" s="464"/>
    </row>
    <row r="119" spans="1:15" ht="28.5" customHeight="1">
      <c r="A119" s="464"/>
      <c r="B119" s="464"/>
      <c r="C119" s="464"/>
      <c r="D119" s="464"/>
      <c r="E119" s="464"/>
      <c r="F119" s="464"/>
      <c r="G119" s="464"/>
      <c r="H119" s="464"/>
      <c r="I119" s="464"/>
      <c r="J119" s="464"/>
      <c r="K119" s="464"/>
      <c r="L119" s="464"/>
      <c r="M119" s="464"/>
      <c r="N119" s="464"/>
      <c r="O119" s="464"/>
    </row>
    <row r="120" spans="1:15" ht="14.45" customHeight="1">
      <c r="A120" s="464"/>
      <c r="B120" s="464"/>
      <c r="C120" s="464"/>
      <c r="D120" s="464"/>
      <c r="E120" s="464"/>
      <c r="F120" s="464"/>
      <c r="G120" s="464"/>
      <c r="H120" s="464"/>
      <c r="I120" s="464"/>
      <c r="J120" s="464"/>
      <c r="K120" s="464"/>
      <c r="L120" s="464"/>
      <c r="M120" s="464"/>
      <c r="N120" s="464"/>
      <c r="O120" s="464"/>
    </row>
    <row r="121" spans="1:15" ht="14.45" customHeight="1">
      <c r="A121" s="464"/>
      <c r="B121" s="464"/>
      <c r="C121" s="464"/>
      <c r="D121" s="464"/>
      <c r="E121" s="464"/>
      <c r="F121" s="464"/>
      <c r="G121" s="464"/>
      <c r="H121" s="464"/>
      <c r="I121" s="464"/>
      <c r="J121" s="464"/>
      <c r="K121" s="464"/>
      <c r="L121" s="464"/>
      <c r="M121" s="464"/>
      <c r="N121" s="464"/>
      <c r="O121" s="464"/>
    </row>
    <row r="122" spans="1:15" ht="14.45" customHeight="1">
      <c r="A122" s="464"/>
      <c r="B122" s="464"/>
      <c r="C122" s="464"/>
      <c r="D122" s="464"/>
      <c r="E122" s="464"/>
      <c r="F122" s="464"/>
      <c r="G122" s="464"/>
      <c r="H122" s="464"/>
      <c r="I122" s="464"/>
      <c r="J122" s="464"/>
      <c r="K122" s="464"/>
      <c r="L122" s="464"/>
      <c r="M122" s="464"/>
      <c r="N122" s="464"/>
      <c r="O122" s="464"/>
    </row>
    <row r="123" spans="1:15" ht="7.15" customHeight="1">
      <c r="A123" s="294" t="s">
        <v>398</v>
      </c>
      <c r="B123" s="294"/>
      <c r="C123" s="294"/>
      <c r="D123" s="294"/>
      <c r="E123" s="294"/>
      <c r="F123" s="294"/>
      <c r="G123" s="294"/>
      <c r="H123" s="294"/>
      <c r="I123" s="294"/>
      <c r="J123" s="294"/>
      <c r="K123" s="294"/>
      <c r="L123" s="294"/>
      <c r="M123" s="294"/>
      <c r="N123" s="294"/>
      <c r="O123" s="294"/>
    </row>
    <row r="124" spans="1:15" ht="14.45" customHeight="1">
      <c r="A124" s="294"/>
      <c r="B124" s="294"/>
      <c r="C124" s="294"/>
      <c r="D124" s="294"/>
      <c r="E124" s="294"/>
      <c r="F124" s="294"/>
      <c r="G124" s="294"/>
      <c r="H124" s="294"/>
      <c r="I124" s="294"/>
      <c r="J124" s="294"/>
      <c r="K124" s="294"/>
      <c r="L124" s="294"/>
      <c r="M124" s="294"/>
      <c r="N124" s="294"/>
      <c r="O124" s="294"/>
    </row>
    <row r="125" spans="1:15" ht="14.45" customHeight="1">
      <c r="A125" s="294"/>
      <c r="B125" s="294"/>
      <c r="C125" s="294"/>
      <c r="D125" s="294"/>
      <c r="E125" s="294"/>
      <c r="F125" s="294"/>
      <c r="G125" s="294"/>
      <c r="H125" s="294"/>
      <c r="I125" s="294"/>
      <c r="J125" s="294"/>
      <c r="K125" s="294"/>
      <c r="L125" s="294"/>
      <c r="M125" s="294"/>
      <c r="N125" s="294"/>
      <c r="O125" s="294"/>
    </row>
    <row r="126" spans="1:15" ht="14.45" customHeight="1">
      <c r="A126" s="294"/>
      <c r="B126" s="294"/>
      <c r="C126" s="294"/>
      <c r="D126" s="294"/>
      <c r="E126" s="294"/>
      <c r="F126" s="294"/>
      <c r="G126" s="294"/>
      <c r="H126" s="294"/>
      <c r="I126" s="294"/>
      <c r="J126" s="294"/>
      <c r="K126" s="294"/>
      <c r="L126" s="294"/>
      <c r="M126" s="294"/>
      <c r="N126" s="294"/>
      <c r="O126" s="294"/>
    </row>
    <row r="127" spans="1:15" ht="23.45" customHeight="1">
      <c r="A127" s="294"/>
      <c r="B127" s="294"/>
      <c r="C127" s="294"/>
      <c r="D127" s="294"/>
      <c r="E127" s="294"/>
      <c r="F127" s="294"/>
      <c r="G127" s="294"/>
      <c r="H127" s="294"/>
      <c r="I127" s="294"/>
      <c r="J127" s="294"/>
      <c r="K127" s="294"/>
      <c r="L127" s="294"/>
      <c r="M127" s="294"/>
      <c r="N127" s="294"/>
      <c r="O127" s="294"/>
    </row>
    <row r="128" spans="1:15" ht="14.45" customHeight="1">
      <c r="A128" s="239"/>
      <c r="B128" s="239"/>
      <c r="C128" s="239"/>
      <c r="D128" s="239"/>
      <c r="E128" s="239"/>
      <c r="F128" s="239"/>
      <c r="G128" s="239"/>
      <c r="H128" s="239"/>
      <c r="I128" s="239"/>
      <c r="J128" s="239"/>
      <c r="K128" s="239"/>
      <c r="L128" s="239"/>
      <c r="M128" s="239"/>
      <c r="N128" s="239"/>
      <c r="O128" s="239"/>
    </row>
    <row r="129" spans="1:15" ht="14.45" customHeight="1">
      <c r="A129" s="106"/>
      <c r="B129" s="106"/>
      <c r="C129" s="106"/>
      <c r="D129" s="106"/>
      <c r="E129" s="106"/>
      <c r="F129" s="106"/>
      <c r="G129" s="106"/>
      <c r="H129" s="106"/>
      <c r="I129" s="106"/>
      <c r="J129" s="106"/>
      <c r="K129" s="106"/>
      <c r="L129" s="106"/>
      <c r="M129" s="106"/>
      <c r="N129" s="106"/>
      <c r="O129" s="106"/>
    </row>
    <row r="130" spans="1:15" ht="14.45" customHeight="1">
      <c r="A130" s="304"/>
      <c r="B130" s="304"/>
      <c r="C130" s="304"/>
      <c r="D130" s="304"/>
      <c r="E130" s="304"/>
      <c r="F130" s="304"/>
      <c r="G130" s="304"/>
      <c r="H130" s="304"/>
      <c r="I130" s="304"/>
      <c r="J130" s="304"/>
      <c r="K130" s="304"/>
      <c r="L130" s="304"/>
      <c r="M130" s="304"/>
      <c r="N130" s="304"/>
      <c r="O130" s="304"/>
    </row>
    <row r="131" spans="1:15" ht="14.45" customHeight="1">
      <c r="A131" s="490" t="s">
        <v>399</v>
      </c>
      <c r="B131" s="491"/>
      <c r="C131" s="491"/>
      <c r="D131" s="491"/>
      <c r="E131" s="491"/>
      <c r="F131" s="491"/>
      <c r="G131" s="491"/>
      <c r="H131" s="491"/>
      <c r="I131" s="491"/>
      <c r="J131" s="491"/>
      <c r="K131" s="491"/>
      <c r="L131" s="491"/>
      <c r="M131" s="491"/>
      <c r="N131" s="491"/>
      <c r="O131" s="491"/>
    </row>
    <row r="132" spans="1:15" ht="14.45" customHeight="1">
      <c r="A132" s="491"/>
      <c r="B132" s="491"/>
      <c r="C132" s="491"/>
      <c r="D132" s="491"/>
      <c r="E132" s="491"/>
      <c r="F132" s="491"/>
      <c r="G132" s="491"/>
      <c r="H132" s="491"/>
      <c r="I132" s="491"/>
      <c r="J132" s="491"/>
      <c r="K132" s="491"/>
      <c r="L132" s="491"/>
      <c r="M132" s="491"/>
      <c r="N132" s="491"/>
      <c r="O132" s="491"/>
    </row>
    <row r="133" spans="1:15" ht="14.45" customHeight="1">
      <c r="A133" s="491"/>
      <c r="B133" s="491"/>
      <c r="C133" s="491"/>
      <c r="D133" s="491"/>
      <c r="E133" s="491"/>
      <c r="F133" s="491"/>
      <c r="G133" s="491"/>
      <c r="H133" s="491"/>
      <c r="I133" s="491"/>
      <c r="J133" s="491"/>
      <c r="K133" s="491"/>
      <c r="L133" s="491"/>
      <c r="M133" s="491"/>
      <c r="N133" s="491"/>
      <c r="O133" s="491"/>
    </row>
    <row r="134" spans="1:15" ht="14.45" customHeight="1">
      <c r="A134" s="491"/>
      <c r="B134" s="491"/>
      <c r="C134" s="491"/>
      <c r="D134" s="491"/>
      <c r="E134" s="491"/>
      <c r="F134" s="491"/>
      <c r="G134" s="491"/>
      <c r="H134" s="491"/>
      <c r="I134" s="491"/>
      <c r="J134" s="491"/>
      <c r="K134" s="491"/>
      <c r="L134" s="491"/>
      <c r="M134" s="491"/>
      <c r="N134" s="491"/>
      <c r="O134" s="491"/>
    </row>
    <row r="135" spans="1:15" ht="14.45" customHeight="1">
      <c r="A135" s="491"/>
      <c r="B135" s="491"/>
      <c r="C135" s="491"/>
      <c r="D135" s="491"/>
      <c r="E135" s="491"/>
      <c r="F135" s="491"/>
      <c r="G135" s="491"/>
      <c r="H135" s="491"/>
      <c r="I135" s="491"/>
      <c r="J135" s="491"/>
      <c r="K135" s="491"/>
      <c r="L135" s="491"/>
      <c r="M135" s="491"/>
      <c r="N135" s="491"/>
      <c r="O135" s="491"/>
    </row>
    <row r="136" spans="1:15">
      <c r="A136" s="491"/>
      <c r="B136" s="491"/>
      <c r="C136" s="491"/>
      <c r="D136" s="491"/>
      <c r="E136" s="491"/>
      <c r="F136" s="491"/>
      <c r="G136" s="491"/>
      <c r="H136" s="491"/>
      <c r="I136" s="491"/>
      <c r="J136" s="491"/>
      <c r="K136" s="491"/>
      <c r="L136" s="491"/>
      <c r="M136" s="491"/>
      <c r="N136" s="491"/>
      <c r="O136" s="491"/>
    </row>
    <row r="137" spans="1:15">
      <c r="A137" s="463"/>
      <c r="B137" s="304"/>
      <c r="C137" s="304"/>
      <c r="D137" s="304"/>
      <c r="E137" s="304"/>
      <c r="F137" s="304"/>
      <c r="G137" s="304"/>
      <c r="H137" s="304"/>
      <c r="I137" s="304"/>
      <c r="J137" s="304"/>
      <c r="K137" s="304"/>
      <c r="L137" s="304"/>
      <c r="M137" s="304"/>
      <c r="N137" s="304"/>
      <c r="O137" s="304"/>
    </row>
    <row r="138" spans="1:15">
      <c r="A138" s="296"/>
      <c r="B138" s="296"/>
      <c r="C138" s="296"/>
      <c r="D138" s="296"/>
      <c r="E138" s="296"/>
      <c r="F138" s="296"/>
      <c r="G138" s="296"/>
      <c r="H138" s="296"/>
      <c r="I138" s="296"/>
      <c r="J138" s="296"/>
      <c r="K138" s="296"/>
      <c r="L138" s="296"/>
      <c r="M138" s="296"/>
      <c r="N138" s="296"/>
    </row>
    <row r="139" spans="1:15">
      <c r="A139" s="296"/>
      <c r="B139" s="296"/>
      <c r="C139" s="296"/>
      <c r="D139" s="296"/>
      <c r="E139" s="296"/>
      <c r="F139" s="296"/>
      <c r="G139" s="296"/>
      <c r="H139" s="296"/>
      <c r="I139" s="296"/>
      <c r="J139" s="296"/>
      <c r="K139" s="296"/>
      <c r="L139" s="296"/>
      <c r="M139" s="296"/>
      <c r="N139" s="296"/>
    </row>
    <row r="140" spans="1:15">
      <c r="A140" s="71"/>
      <c r="B140" s="71"/>
      <c r="C140" s="71"/>
      <c r="D140" s="71"/>
      <c r="E140" s="71"/>
      <c r="F140" s="71"/>
      <c r="G140" s="71"/>
      <c r="H140" s="71"/>
      <c r="I140" s="71"/>
      <c r="J140" s="71"/>
      <c r="K140" s="71"/>
      <c r="L140" s="71"/>
      <c r="M140" s="71"/>
      <c r="N140" s="71"/>
    </row>
    <row r="141" spans="1:15">
      <c r="A141" s="72"/>
      <c r="B141" s="71"/>
      <c r="C141" s="71"/>
      <c r="D141" s="71"/>
      <c r="E141" s="71"/>
      <c r="F141" s="71"/>
      <c r="G141" s="71"/>
      <c r="H141" s="71"/>
      <c r="I141" s="71"/>
      <c r="J141" s="71"/>
      <c r="K141" s="71"/>
      <c r="L141" s="71"/>
      <c r="M141" s="71"/>
      <c r="N141" s="71"/>
    </row>
    <row r="142" spans="1:15">
      <c r="A142" s="73"/>
      <c r="B142" s="71"/>
      <c r="C142" s="71"/>
      <c r="D142" s="71"/>
      <c r="E142" s="71"/>
      <c r="F142" s="71"/>
      <c r="G142" s="71"/>
      <c r="H142" s="71"/>
      <c r="I142" s="71"/>
      <c r="J142" s="71"/>
      <c r="K142" s="71"/>
      <c r="L142" s="71"/>
      <c r="M142" s="71"/>
      <c r="N142" s="71"/>
    </row>
    <row r="143" spans="1:15">
      <c r="A143" s="73"/>
      <c r="B143" s="71"/>
      <c r="C143" s="71"/>
      <c r="D143" s="71"/>
      <c r="E143" s="71"/>
      <c r="F143" s="71"/>
      <c r="G143" s="71"/>
      <c r="H143" s="71"/>
      <c r="I143" s="71"/>
      <c r="J143" s="71"/>
      <c r="K143" s="71"/>
      <c r="L143" s="71"/>
      <c r="M143" s="71"/>
      <c r="N143" s="71"/>
    </row>
    <row r="144" spans="1:15">
      <c r="A144" s="73"/>
      <c r="B144" s="71"/>
      <c r="C144" s="71"/>
      <c r="D144" s="71"/>
      <c r="E144" s="71"/>
      <c r="F144" s="71"/>
      <c r="G144" s="71"/>
      <c r="H144" s="71"/>
      <c r="I144" s="71"/>
      <c r="J144" s="71"/>
      <c r="K144" s="71"/>
      <c r="L144" s="71"/>
      <c r="M144" s="71"/>
      <c r="N144" s="71"/>
    </row>
    <row r="145" spans="1:14">
      <c r="A145" s="73"/>
      <c r="B145" s="71"/>
      <c r="C145" s="71"/>
      <c r="D145" s="71"/>
      <c r="E145" s="71"/>
      <c r="F145" s="71"/>
      <c r="G145" s="71"/>
      <c r="H145" s="71"/>
      <c r="I145" s="71"/>
      <c r="J145" s="71"/>
      <c r="K145" s="71"/>
      <c r="L145" s="71"/>
      <c r="M145" s="71"/>
      <c r="N145" s="71"/>
    </row>
    <row r="146" spans="1:14">
      <c r="A146" s="294"/>
      <c r="B146" s="294"/>
      <c r="C146" s="294"/>
      <c r="D146" s="294"/>
      <c r="E146" s="294"/>
      <c r="F146" s="294"/>
      <c r="G146" s="294"/>
      <c r="H146" s="294"/>
      <c r="I146" s="294"/>
      <c r="J146" s="294"/>
      <c r="K146" s="294"/>
      <c r="L146" s="294"/>
      <c r="M146" s="294"/>
      <c r="N146" s="294"/>
    </row>
    <row r="147" spans="1:14">
      <c r="A147" s="74"/>
      <c r="B147" s="70"/>
      <c r="C147" s="70"/>
      <c r="D147" s="70"/>
      <c r="E147" s="70"/>
      <c r="F147" s="70"/>
      <c r="G147" s="70"/>
      <c r="H147" s="70"/>
      <c r="I147" s="70"/>
      <c r="J147" s="70"/>
      <c r="K147" s="70"/>
      <c r="L147" s="70"/>
      <c r="M147" s="70"/>
      <c r="N147" s="70"/>
    </row>
    <row r="149" spans="1:14">
      <c r="A149" s="240"/>
    </row>
  </sheetData>
  <sheetProtection algorithmName="SHA-512" hashValue="P4c/5HSR8GoOiQ7ULRYOPW2CUtr/3dHk9dzfzAqVbL2MiIA4k0KC4qdNEqgPpQrWiW2kmGfxJmJyqDr2dZ9NrA==" saltValue="iqGyL1yGM854ffVChFyUSA==" spinCount="100000" sheet="1" formatColumns="0" formatRows="0"/>
  <mergeCells count="62">
    <mergeCell ref="A34:N42"/>
    <mergeCell ref="E45:G47"/>
    <mergeCell ref="A48:B48"/>
    <mergeCell ref="E48:G55"/>
    <mergeCell ref="A146:N146"/>
    <mergeCell ref="A130:O130"/>
    <mergeCell ref="A131:O136"/>
    <mergeCell ref="A108:O111"/>
    <mergeCell ref="A114:O122"/>
    <mergeCell ref="A123:O127"/>
    <mergeCell ref="A137:O137"/>
    <mergeCell ref="A138:N139"/>
    <mergeCell ref="A75:O79"/>
    <mergeCell ref="A93:O94"/>
    <mergeCell ref="A95:O96"/>
    <mergeCell ref="A97:N102"/>
    <mergeCell ref="A107:N107"/>
    <mergeCell ref="A20:N23"/>
    <mergeCell ref="A24:N28"/>
    <mergeCell ref="A59:N59"/>
    <mergeCell ref="A74:N74"/>
    <mergeCell ref="A66:N71"/>
    <mergeCell ref="A32:N33"/>
    <mergeCell ref="A44:G44"/>
    <mergeCell ref="H44:N44"/>
    <mergeCell ref="A52:B52"/>
    <mergeCell ref="A53:B53"/>
    <mergeCell ref="A45:B47"/>
    <mergeCell ref="C45:D47"/>
    <mergeCell ref="C48:D48"/>
    <mergeCell ref="C49:D49"/>
    <mergeCell ref="C50:D50"/>
    <mergeCell ref="C51:D51"/>
    <mergeCell ref="A49:B49"/>
    <mergeCell ref="A50:B50"/>
    <mergeCell ref="A51:B51"/>
    <mergeCell ref="A82:O91"/>
    <mergeCell ref="A62:O63"/>
    <mergeCell ref="A64:O65"/>
    <mergeCell ref="A54:B54"/>
    <mergeCell ref="E56:G57"/>
    <mergeCell ref="A56:D56"/>
    <mergeCell ref="L56:N56"/>
    <mergeCell ref="L57:N57"/>
    <mergeCell ref="A55:B55"/>
    <mergeCell ref="H56:K57"/>
    <mergeCell ref="H45:I47"/>
    <mergeCell ref="J45:K47"/>
    <mergeCell ref="L45:N47"/>
    <mergeCell ref="H48:I48"/>
    <mergeCell ref="J48:K48"/>
    <mergeCell ref="L48:N55"/>
    <mergeCell ref="H49:I49"/>
    <mergeCell ref="J49:K49"/>
    <mergeCell ref="H50:I50"/>
    <mergeCell ref="J50:K50"/>
    <mergeCell ref="H51:I51"/>
    <mergeCell ref="J51:K51"/>
    <mergeCell ref="H52:I52"/>
    <mergeCell ref="H53:I53"/>
    <mergeCell ref="H55:I55"/>
    <mergeCell ref="H54:I54"/>
  </mergeCells>
  <pageMargins left="0.70866141732283472" right="0.70866141732283472" top="0.74803149606299213" bottom="0.74803149606299213" header="0.31496062992125984" footer="0.31496062992125984"/>
  <pageSetup scale="62" fitToHeight="4" orientation="landscape" r:id="rId1"/>
  <rowBreaks count="2" manualBreakCount="2">
    <brk id="43" max="15" man="1"/>
    <brk id="102"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4CD16-E7AF-42D3-9AA2-381C563AA952}">
  <sheetPr codeName="Hoja13"/>
  <dimension ref="A2:AQ17561"/>
  <sheetViews>
    <sheetView zoomScale="85" zoomScaleNormal="85" workbookViewId="0">
      <selection activeCell="D358" sqref="D358:K367"/>
    </sheetView>
  </sheetViews>
  <sheetFormatPr defaultColWidth="11.42578125" defaultRowHeight="15"/>
  <cols>
    <col min="1" max="1" width="21.42578125" customWidth="1"/>
    <col min="3" max="3" width="6.7109375" customWidth="1"/>
    <col min="4" max="4" width="40.28515625" style="52" customWidth="1"/>
    <col min="5" max="5" width="20.42578125" style="52" customWidth="1"/>
    <col min="6" max="6" width="19.7109375" style="52" customWidth="1"/>
    <col min="7" max="9" width="10.85546875" style="52"/>
    <col min="10" max="10" width="15" style="52" customWidth="1"/>
    <col min="11" max="11" width="28.7109375" style="52" customWidth="1"/>
    <col min="12" max="12" width="21.42578125" style="52" customWidth="1"/>
    <col min="13" max="13" width="7.140625" style="52" customWidth="1"/>
    <col min="14" max="14" width="15.7109375" style="52" bestFit="1" customWidth="1"/>
    <col min="15" max="16" width="20.140625" customWidth="1"/>
    <col min="17" max="17" width="63.7109375" customWidth="1"/>
    <col min="18" max="18" width="67.28515625" customWidth="1"/>
    <col min="19" max="19" width="41" customWidth="1"/>
    <col min="23" max="23" width="42.7109375" customWidth="1"/>
    <col min="29" max="29" width="28.7109375" bestFit="1" customWidth="1"/>
    <col min="33" max="33" width="16.28515625" customWidth="1"/>
    <col min="34" max="34" width="22.7109375" customWidth="1"/>
    <col min="35" max="35" width="55" bestFit="1" customWidth="1"/>
    <col min="36" max="36" width="16.28515625" customWidth="1"/>
    <col min="39" max="39" width="19.28515625" bestFit="1" customWidth="1"/>
    <col min="40" max="40" width="17.85546875" customWidth="1"/>
    <col min="41" max="41" width="18.5703125" customWidth="1"/>
    <col min="42" max="42" width="11.42578125" style="57"/>
  </cols>
  <sheetData>
    <row r="2" spans="1:43">
      <c r="A2" t="s">
        <v>400</v>
      </c>
      <c r="B2" t="s">
        <v>401</v>
      </c>
      <c r="D2" s="52" t="s">
        <v>402</v>
      </c>
      <c r="E2" s="52" t="s">
        <v>403</v>
      </c>
      <c r="F2" s="52" t="s">
        <v>67</v>
      </c>
      <c r="G2" s="52" t="s">
        <v>404</v>
      </c>
      <c r="H2" s="52" t="s">
        <v>405</v>
      </c>
      <c r="I2" s="52" t="s">
        <v>406</v>
      </c>
      <c r="J2" s="52" t="s">
        <v>407</v>
      </c>
      <c r="K2" s="52" t="s">
        <v>408</v>
      </c>
      <c r="L2" s="52" t="s">
        <v>409</v>
      </c>
      <c r="M2" s="52" t="s">
        <v>410</v>
      </c>
      <c r="N2" s="52" t="s">
        <v>411</v>
      </c>
      <c r="O2" t="s">
        <v>401</v>
      </c>
      <c r="P2" t="s">
        <v>412</v>
      </c>
      <c r="Q2" t="s">
        <v>413</v>
      </c>
      <c r="R2" t="s">
        <v>414</v>
      </c>
      <c r="S2" t="s">
        <v>415</v>
      </c>
      <c r="U2" s="246" t="s">
        <v>206</v>
      </c>
      <c r="V2" s="246" t="s">
        <v>416</v>
      </c>
      <c r="W2" s="246" t="s">
        <v>417</v>
      </c>
      <c r="X2" s="246" t="s">
        <v>418</v>
      </c>
      <c r="Y2" s="246" t="s">
        <v>419</v>
      </c>
      <c r="Z2" s="246" t="s">
        <v>420</v>
      </c>
      <c r="AA2" s="246" t="s">
        <v>421</v>
      </c>
      <c r="AB2" s="246" t="s">
        <v>422</v>
      </c>
      <c r="AC2" s="246" t="s">
        <v>423</v>
      </c>
      <c r="AD2" s="246" t="s">
        <v>424</v>
      </c>
      <c r="AG2" s="54">
        <v>6919532</v>
      </c>
      <c r="AH2" t="s">
        <v>425</v>
      </c>
      <c r="AI2" t="s">
        <v>426</v>
      </c>
      <c r="AM2" t="s">
        <v>427</v>
      </c>
      <c r="AN2" t="s">
        <v>428</v>
      </c>
      <c r="AQ2" t="s">
        <v>429</v>
      </c>
    </row>
    <row r="3" spans="1:43">
      <c r="A3" t="s">
        <v>430</v>
      </c>
      <c r="B3" t="s">
        <v>413</v>
      </c>
      <c r="D3" s="52" t="s">
        <v>431</v>
      </c>
      <c r="E3" s="52" t="s">
        <v>432</v>
      </c>
      <c r="F3" s="52" t="s">
        <v>432</v>
      </c>
      <c r="G3" s="52" t="s">
        <v>433</v>
      </c>
      <c r="H3" s="52" t="s">
        <v>434</v>
      </c>
      <c r="I3" s="52">
        <v>8</v>
      </c>
      <c r="J3" s="52" t="s">
        <v>435</v>
      </c>
      <c r="K3" s="52" t="s">
        <v>431</v>
      </c>
      <c r="O3" t="s">
        <v>436</v>
      </c>
      <c r="P3" t="s">
        <v>437</v>
      </c>
      <c r="Q3" t="s">
        <v>438</v>
      </c>
      <c r="R3" t="s">
        <v>431</v>
      </c>
      <c r="S3" t="s">
        <v>439</v>
      </c>
      <c r="U3">
        <v>1</v>
      </c>
      <c r="V3">
        <v>9</v>
      </c>
      <c r="W3" t="s">
        <v>440</v>
      </c>
      <c r="X3">
        <v>15</v>
      </c>
      <c r="Y3" t="s">
        <v>441</v>
      </c>
      <c r="Z3">
        <v>15101</v>
      </c>
      <c r="AA3" t="s">
        <v>442</v>
      </c>
      <c r="AC3" t="s">
        <v>412</v>
      </c>
      <c r="AD3" t="s">
        <v>443</v>
      </c>
      <c r="AG3" s="54">
        <v>8948215</v>
      </c>
      <c r="AH3" t="s">
        <v>444</v>
      </c>
      <c r="AI3" t="s">
        <v>445</v>
      </c>
      <c r="AM3" t="s">
        <v>446</v>
      </c>
      <c r="AN3" t="s">
        <v>446</v>
      </c>
      <c r="AO3" t="s">
        <v>447</v>
      </c>
      <c r="AQ3" t="s">
        <v>448</v>
      </c>
    </row>
    <row r="4" spans="1:43">
      <c r="A4" t="s">
        <v>449</v>
      </c>
      <c r="B4" t="s">
        <v>412</v>
      </c>
      <c r="D4" s="52" t="s">
        <v>450</v>
      </c>
      <c r="E4" s="52" t="s">
        <v>451</v>
      </c>
      <c r="F4" s="52" t="s">
        <v>451</v>
      </c>
      <c r="G4" s="52" t="s">
        <v>452</v>
      </c>
      <c r="H4" s="52" t="s">
        <v>453</v>
      </c>
      <c r="I4" s="52">
        <v>13</v>
      </c>
      <c r="J4" s="52" t="s">
        <v>435</v>
      </c>
      <c r="K4" s="52" t="s">
        <v>450</v>
      </c>
      <c r="O4" t="s">
        <v>454</v>
      </c>
      <c r="P4" t="s">
        <v>455</v>
      </c>
      <c r="Q4" t="s">
        <v>456</v>
      </c>
      <c r="R4" t="s">
        <v>450</v>
      </c>
      <c r="S4" t="s">
        <v>457</v>
      </c>
      <c r="U4">
        <v>2</v>
      </c>
      <c r="V4">
        <v>7</v>
      </c>
      <c r="W4" t="s">
        <v>458</v>
      </c>
      <c r="X4">
        <v>15</v>
      </c>
      <c r="Y4" t="s">
        <v>441</v>
      </c>
      <c r="Z4">
        <v>15101</v>
      </c>
      <c r="AA4" t="s">
        <v>442</v>
      </c>
      <c r="AC4" t="s">
        <v>412</v>
      </c>
      <c r="AD4" t="s">
        <v>443</v>
      </c>
      <c r="AG4" s="54">
        <v>9407438</v>
      </c>
      <c r="AH4" t="s">
        <v>459</v>
      </c>
      <c r="AI4" t="s">
        <v>460</v>
      </c>
      <c r="AM4" t="s">
        <v>461</v>
      </c>
      <c r="AN4" t="s">
        <v>461</v>
      </c>
      <c r="AO4" t="s">
        <v>462</v>
      </c>
    </row>
    <row r="5" spans="1:43">
      <c r="A5" t="s">
        <v>463</v>
      </c>
      <c r="B5" t="s">
        <v>414</v>
      </c>
      <c r="D5" s="52" t="s">
        <v>464</v>
      </c>
      <c r="E5" s="52" t="s">
        <v>465</v>
      </c>
      <c r="F5" s="52" t="s">
        <v>465</v>
      </c>
      <c r="G5" s="52" t="s">
        <v>452</v>
      </c>
      <c r="H5" s="52" t="s">
        <v>453</v>
      </c>
      <c r="I5" s="52">
        <v>13</v>
      </c>
      <c r="J5" s="52" t="s">
        <v>435</v>
      </c>
      <c r="K5" s="52" t="s">
        <v>464</v>
      </c>
      <c r="O5" t="s">
        <v>466</v>
      </c>
      <c r="P5" t="s">
        <v>467</v>
      </c>
      <c r="Q5" t="s">
        <v>468</v>
      </c>
      <c r="R5" t="s">
        <v>464</v>
      </c>
      <c r="S5" t="s">
        <v>469</v>
      </c>
      <c r="U5">
        <v>3</v>
      </c>
      <c r="V5">
        <v>5</v>
      </c>
      <c r="W5" t="s">
        <v>470</v>
      </c>
      <c r="X5">
        <v>15</v>
      </c>
      <c r="Y5" t="s">
        <v>441</v>
      </c>
      <c r="Z5">
        <v>15101</v>
      </c>
      <c r="AA5" t="s">
        <v>442</v>
      </c>
      <c r="AC5" t="s">
        <v>412</v>
      </c>
      <c r="AD5" t="s">
        <v>443</v>
      </c>
      <c r="AG5" s="54">
        <v>9514539</v>
      </c>
      <c r="AH5" t="s">
        <v>471</v>
      </c>
      <c r="AI5" t="s">
        <v>472</v>
      </c>
      <c r="AM5" t="s">
        <v>473</v>
      </c>
      <c r="AN5" t="s">
        <v>473</v>
      </c>
      <c r="AO5" t="s">
        <v>474</v>
      </c>
    </row>
    <row r="6" spans="1:43">
      <c r="A6" t="s">
        <v>475</v>
      </c>
      <c r="B6" t="s">
        <v>415</v>
      </c>
      <c r="D6" s="52" t="s">
        <v>476</v>
      </c>
      <c r="E6" s="52" t="s">
        <v>477</v>
      </c>
      <c r="F6" s="52" t="s">
        <v>477</v>
      </c>
      <c r="G6" s="52" t="s">
        <v>452</v>
      </c>
      <c r="H6" s="52" t="s">
        <v>453</v>
      </c>
      <c r="I6" s="52">
        <v>13</v>
      </c>
      <c r="J6" s="52" t="s">
        <v>435</v>
      </c>
      <c r="K6" s="52" t="s">
        <v>476</v>
      </c>
      <c r="O6" t="s">
        <v>478</v>
      </c>
      <c r="P6" t="s">
        <v>479</v>
      </c>
      <c r="Q6" t="s">
        <v>480</v>
      </c>
      <c r="R6" t="s">
        <v>476</v>
      </c>
      <c r="U6">
        <v>4</v>
      </c>
      <c r="V6">
        <v>3</v>
      </c>
      <c r="W6" t="s">
        <v>481</v>
      </c>
      <c r="X6">
        <v>15</v>
      </c>
      <c r="Y6" t="s">
        <v>441</v>
      </c>
      <c r="Z6">
        <v>15101</v>
      </c>
      <c r="AA6" t="s">
        <v>442</v>
      </c>
      <c r="AC6" t="s">
        <v>412</v>
      </c>
      <c r="AD6" t="s">
        <v>443</v>
      </c>
      <c r="AG6" s="54">
        <v>6574116</v>
      </c>
      <c r="AH6" t="s">
        <v>482</v>
      </c>
      <c r="AI6" t="s">
        <v>483</v>
      </c>
      <c r="AM6" t="s">
        <v>484</v>
      </c>
      <c r="AN6" t="s">
        <v>484</v>
      </c>
      <c r="AO6" t="s">
        <v>485</v>
      </c>
    </row>
    <row r="7" spans="1:43">
      <c r="D7" s="52" t="s">
        <v>486</v>
      </c>
      <c r="E7" s="52" t="s">
        <v>487</v>
      </c>
      <c r="F7" s="52" t="s">
        <v>487</v>
      </c>
      <c r="G7" s="52" t="s">
        <v>452</v>
      </c>
      <c r="H7" s="52" t="s">
        <v>453</v>
      </c>
      <c r="I7" s="52">
        <v>13</v>
      </c>
      <c r="J7" s="52" t="s">
        <v>435</v>
      </c>
      <c r="K7" s="52" t="s">
        <v>486</v>
      </c>
      <c r="O7" t="s">
        <v>488</v>
      </c>
      <c r="P7" t="s">
        <v>489</v>
      </c>
      <c r="Q7" t="s">
        <v>490</v>
      </c>
      <c r="R7" t="s">
        <v>486</v>
      </c>
      <c r="U7">
        <v>5</v>
      </c>
      <c r="V7">
        <v>1</v>
      </c>
      <c r="W7" t="s">
        <v>491</v>
      </c>
      <c r="X7">
        <v>15</v>
      </c>
      <c r="Y7" t="s">
        <v>441</v>
      </c>
      <c r="Z7">
        <v>15101</v>
      </c>
      <c r="AA7" t="s">
        <v>442</v>
      </c>
      <c r="AC7" t="s">
        <v>412</v>
      </c>
      <c r="AD7" t="s">
        <v>443</v>
      </c>
      <c r="AG7" s="54">
        <v>10601404</v>
      </c>
      <c r="AH7" t="s">
        <v>492</v>
      </c>
      <c r="AI7" t="s">
        <v>493</v>
      </c>
    </row>
    <row r="8" spans="1:43">
      <c r="A8" t="s">
        <v>494</v>
      </c>
      <c r="B8" s="45">
        <v>45715</v>
      </c>
      <c r="D8" s="52" t="s">
        <v>495</v>
      </c>
      <c r="E8" s="52" t="s">
        <v>496</v>
      </c>
      <c r="F8" s="52" t="s">
        <v>496</v>
      </c>
      <c r="G8" s="52" t="s">
        <v>452</v>
      </c>
      <c r="H8" s="52" t="s">
        <v>453</v>
      </c>
      <c r="I8" s="52">
        <v>13</v>
      </c>
      <c r="J8" s="52" t="s">
        <v>435</v>
      </c>
      <c r="K8" s="52" t="s">
        <v>495</v>
      </c>
      <c r="O8" t="s">
        <v>497</v>
      </c>
      <c r="P8" t="s">
        <v>498</v>
      </c>
      <c r="Q8" t="s">
        <v>499</v>
      </c>
      <c r="R8" t="s">
        <v>495</v>
      </c>
      <c r="U8">
        <v>7</v>
      </c>
      <c r="V8">
        <v>8</v>
      </c>
      <c r="W8" t="s">
        <v>500</v>
      </c>
      <c r="X8">
        <v>15</v>
      </c>
      <c r="Y8" t="s">
        <v>441</v>
      </c>
      <c r="Z8">
        <v>15101</v>
      </c>
      <c r="AA8" t="s">
        <v>442</v>
      </c>
      <c r="AC8" t="s">
        <v>412</v>
      </c>
      <c r="AD8" t="s">
        <v>443</v>
      </c>
      <c r="AG8" s="54">
        <v>7550387</v>
      </c>
      <c r="AH8" t="s">
        <v>501</v>
      </c>
      <c r="AI8" t="s">
        <v>502</v>
      </c>
    </row>
    <row r="9" spans="1:43">
      <c r="D9" s="52" t="s">
        <v>503</v>
      </c>
      <c r="E9" s="52" t="s">
        <v>504</v>
      </c>
      <c r="F9" s="52" t="s">
        <v>504</v>
      </c>
      <c r="G9" s="52" t="s">
        <v>505</v>
      </c>
      <c r="H9" s="52" t="s">
        <v>505</v>
      </c>
      <c r="I9" s="52">
        <v>5</v>
      </c>
      <c r="J9" s="52" t="s">
        <v>435</v>
      </c>
      <c r="K9" s="52" t="s">
        <v>503</v>
      </c>
      <c r="O9" t="s">
        <v>506</v>
      </c>
      <c r="P9" t="s">
        <v>507</v>
      </c>
      <c r="Q9" t="s">
        <v>508</v>
      </c>
      <c r="R9" t="s">
        <v>503</v>
      </c>
      <c r="U9">
        <v>8</v>
      </c>
      <c r="V9">
        <v>6</v>
      </c>
      <c r="W9" t="s">
        <v>509</v>
      </c>
      <c r="X9">
        <v>15</v>
      </c>
      <c r="Y9" t="s">
        <v>441</v>
      </c>
      <c r="Z9">
        <v>15101</v>
      </c>
      <c r="AA9" t="s">
        <v>442</v>
      </c>
      <c r="AC9" t="s">
        <v>412</v>
      </c>
      <c r="AD9" t="s">
        <v>443</v>
      </c>
      <c r="AG9" s="54">
        <v>7032331</v>
      </c>
      <c r="AH9" t="s">
        <v>510</v>
      </c>
      <c r="AI9" t="s">
        <v>511</v>
      </c>
    </row>
    <row r="10" spans="1:43">
      <c r="A10" t="s">
        <v>512</v>
      </c>
      <c r="D10" s="52" t="s">
        <v>513</v>
      </c>
      <c r="E10" s="52" t="s">
        <v>514</v>
      </c>
      <c r="F10" s="52" t="s">
        <v>514</v>
      </c>
      <c r="G10" s="52" t="s">
        <v>452</v>
      </c>
      <c r="H10" s="52" t="s">
        <v>453</v>
      </c>
      <c r="I10" s="52">
        <v>13</v>
      </c>
      <c r="J10" s="52" t="s">
        <v>435</v>
      </c>
      <c r="K10" s="52" t="s">
        <v>513</v>
      </c>
      <c r="O10" t="s">
        <v>515</v>
      </c>
      <c r="P10" t="s">
        <v>516</v>
      </c>
      <c r="Q10" t="s">
        <v>517</v>
      </c>
      <c r="R10" t="s">
        <v>513</v>
      </c>
      <c r="U10">
        <v>9</v>
      </c>
      <c r="V10">
        <v>4</v>
      </c>
      <c r="W10" t="s">
        <v>518</v>
      </c>
      <c r="X10">
        <v>15</v>
      </c>
      <c r="Y10" t="s">
        <v>441</v>
      </c>
      <c r="Z10">
        <v>15101</v>
      </c>
      <c r="AA10" t="s">
        <v>442</v>
      </c>
      <c r="AC10" t="s">
        <v>412</v>
      </c>
      <c r="AD10" t="s">
        <v>443</v>
      </c>
      <c r="AG10" s="54">
        <v>9772336</v>
      </c>
      <c r="AH10" t="s">
        <v>519</v>
      </c>
      <c r="AI10" t="s">
        <v>520</v>
      </c>
    </row>
    <row r="11" spans="1:43">
      <c r="A11" t="s">
        <v>400</v>
      </c>
      <c r="D11" s="52" t="s">
        <v>521</v>
      </c>
      <c r="E11" s="52" t="s">
        <v>522</v>
      </c>
      <c r="F11" s="52" t="s">
        <v>522</v>
      </c>
      <c r="G11" s="52" t="s">
        <v>452</v>
      </c>
      <c r="H11" s="52" t="s">
        <v>453</v>
      </c>
      <c r="I11" s="52">
        <v>13</v>
      </c>
      <c r="J11" s="52" t="s">
        <v>435</v>
      </c>
      <c r="K11" s="52" t="s">
        <v>521</v>
      </c>
      <c r="O11" t="s">
        <v>523</v>
      </c>
      <c r="P11" t="s">
        <v>524</v>
      </c>
      <c r="Q11" t="s">
        <v>525</v>
      </c>
      <c r="R11" t="s">
        <v>521</v>
      </c>
      <c r="U11">
        <v>10</v>
      </c>
      <c r="V11">
        <v>8</v>
      </c>
      <c r="W11" s="246" t="s">
        <v>526</v>
      </c>
      <c r="X11">
        <v>15</v>
      </c>
      <c r="Y11" t="s">
        <v>441</v>
      </c>
      <c r="Z11">
        <v>15101</v>
      </c>
      <c r="AA11" t="s">
        <v>442</v>
      </c>
      <c r="AC11" t="s">
        <v>412</v>
      </c>
      <c r="AD11" t="s">
        <v>443</v>
      </c>
      <c r="AG11" s="54">
        <v>7288589</v>
      </c>
      <c r="AH11" t="s">
        <v>527</v>
      </c>
      <c r="AI11" t="s">
        <v>528</v>
      </c>
    </row>
    <row r="12" spans="1:43">
      <c r="A12" t="s">
        <v>430</v>
      </c>
      <c r="D12" s="52" t="s">
        <v>529</v>
      </c>
      <c r="E12" s="52" t="s">
        <v>530</v>
      </c>
      <c r="F12" s="52" t="s">
        <v>530</v>
      </c>
      <c r="G12" s="52" t="s">
        <v>452</v>
      </c>
      <c r="H12" s="52" t="s">
        <v>453</v>
      </c>
      <c r="I12" s="52">
        <v>13</v>
      </c>
      <c r="J12" s="52" t="s">
        <v>435</v>
      </c>
      <c r="K12" s="52" t="s">
        <v>531</v>
      </c>
      <c r="O12" t="s">
        <v>532</v>
      </c>
      <c r="P12" t="s">
        <v>533</v>
      </c>
      <c r="Q12" t="s">
        <v>534</v>
      </c>
      <c r="R12" t="s">
        <v>529</v>
      </c>
      <c r="U12">
        <v>11</v>
      </c>
      <c r="V12">
        <v>6</v>
      </c>
      <c r="W12" t="s">
        <v>535</v>
      </c>
      <c r="X12">
        <v>15</v>
      </c>
      <c r="Y12" t="s">
        <v>441</v>
      </c>
      <c r="Z12">
        <v>15101</v>
      </c>
      <c r="AA12" t="s">
        <v>442</v>
      </c>
      <c r="AC12" t="s">
        <v>412</v>
      </c>
      <c r="AD12" t="s">
        <v>443</v>
      </c>
      <c r="AG12" s="54">
        <v>9989273</v>
      </c>
      <c r="AH12" t="s">
        <v>536</v>
      </c>
      <c r="AI12" t="s">
        <v>537</v>
      </c>
      <c r="AM12" t="s">
        <v>449</v>
      </c>
      <c r="AO12" t="s">
        <v>538</v>
      </c>
      <c r="AP12" s="57" t="s">
        <v>539</v>
      </c>
    </row>
    <row r="13" spans="1:43">
      <c r="A13" t="s">
        <v>449</v>
      </c>
      <c r="D13" s="52" t="s">
        <v>540</v>
      </c>
      <c r="E13" s="52" t="s">
        <v>541</v>
      </c>
      <c r="F13" s="52" t="s">
        <v>541</v>
      </c>
      <c r="G13" s="52" t="s">
        <v>505</v>
      </c>
      <c r="H13" s="52" t="s">
        <v>505</v>
      </c>
      <c r="I13" s="52">
        <v>5</v>
      </c>
      <c r="J13" s="52" t="s">
        <v>435</v>
      </c>
      <c r="K13" s="52" t="s">
        <v>540</v>
      </c>
      <c r="O13" t="s">
        <v>542</v>
      </c>
      <c r="P13" t="s">
        <v>543</v>
      </c>
      <c r="Q13" t="s">
        <v>544</v>
      </c>
      <c r="R13" t="s">
        <v>540</v>
      </c>
      <c r="U13">
        <v>12</v>
      </c>
      <c r="V13">
        <v>4</v>
      </c>
      <c r="W13" t="s">
        <v>545</v>
      </c>
      <c r="X13">
        <v>15</v>
      </c>
      <c r="Y13" t="s">
        <v>441</v>
      </c>
      <c r="Z13">
        <v>15101</v>
      </c>
      <c r="AA13" t="s">
        <v>442</v>
      </c>
      <c r="AC13" t="s">
        <v>412</v>
      </c>
      <c r="AD13" t="s">
        <v>443</v>
      </c>
      <c r="AG13" s="54">
        <v>7398927</v>
      </c>
      <c r="AH13" t="s">
        <v>546</v>
      </c>
      <c r="AI13" t="s">
        <v>547</v>
      </c>
      <c r="AM13" t="s">
        <v>463</v>
      </c>
      <c r="AO13">
        <v>1</v>
      </c>
      <c r="AP13" s="57">
        <v>1</v>
      </c>
    </row>
    <row r="14" spans="1:43">
      <c r="A14" t="s">
        <v>475</v>
      </c>
      <c r="D14" s="52" t="s">
        <v>548</v>
      </c>
      <c r="E14" s="52" t="s">
        <v>549</v>
      </c>
      <c r="F14" s="52" t="s">
        <v>549</v>
      </c>
      <c r="G14" s="52" t="s">
        <v>452</v>
      </c>
      <c r="H14" s="52" t="s">
        <v>453</v>
      </c>
      <c r="I14" s="52">
        <v>13</v>
      </c>
      <c r="J14" s="52" t="s">
        <v>435</v>
      </c>
      <c r="K14" s="52" t="s">
        <v>548</v>
      </c>
      <c r="O14" t="s">
        <v>550</v>
      </c>
      <c r="P14" t="s">
        <v>551</v>
      </c>
      <c r="Q14" t="s">
        <v>552</v>
      </c>
      <c r="R14" t="s">
        <v>548</v>
      </c>
      <c r="U14">
        <v>13</v>
      </c>
      <c r="V14">
        <v>2</v>
      </c>
      <c r="W14" t="s">
        <v>553</v>
      </c>
      <c r="X14">
        <v>15</v>
      </c>
      <c r="Y14" t="s">
        <v>441</v>
      </c>
      <c r="Z14">
        <v>15101</v>
      </c>
      <c r="AA14" t="s">
        <v>442</v>
      </c>
      <c r="AC14" t="s">
        <v>412</v>
      </c>
      <c r="AD14" t="s">
        <v>443</v>
      </c>
      <c r="AG14" s="54">
        <v>9612480</v>
      </c>
      <c r="AH14" t="s">
        <v>554</v>
      </c>
      <c r="AI14" t="s">
        <v>555</v>
      </c>
      <c r="AO14">
        <v>2</v>
      </c>
      <c r="AP14" s="57">
        <v>2</v>
      </c>
    </row>
    <row r="15" spans="1:43">
      <c r="D15" s="52" t="s">
        <v>556</v>
      </c>
      <c r="E15" s="52" t="s">
        <v>557</v>
      </c>
      <c r="F15" s="52" t="s">
        <v>557</v>
      </c>
      <c r="G15" s="52" t="s">
        <v>558</v>
      </c>
      <c r="H15" s="52" t="s">
        <v>559</v>
      </c>
      <c r="I15" s="52">
        <v>9</v>
      </c>
      <c r="J15" s="52" t="s">
        <v>435</v>
      </c>
      <c r="K15" s="52" t="s">
        <v>556</v>
      </c>
      <c r="O15" t="s">
        <v>560</v>
      </c>
      <c r="P15" t="s">
        <v>561</v>
      </c>
      <c r="Q15" t="s">
        <v>562</v>
      </c>
      <c r="R15" t="s">
        <v>556</v>
      </c>
      <c r="U15">
        <v>14</v>
      </c>
      <c r="V15">
        <v>0</v>
      </c>
      <c r="W15" t="s">
        <v>563</v>
      </c>
      <c r="X15">
        <v>15</v>
      </c>
      <c r="Y15" t="s">
        <v>441</v>
      </c>
      <c r="Z15">
        <v>15101</v>
      </c>
      <c r="AA15" t="s">
        <v>442</v>
      </c>
      <c r="AC15" t="s">
        <v>412</v>
      </c>
      <c r="AD15" t="s">
        <v>443</v>
      </c>
      <c r="AG15" s="54">
        <v>8624688</v>
      </c>
      <c r="AH15" t="s">
        <v>564</v>
      </c>
      <c r="AI15" t="s">
        <v>565</v>
      </c>
      <c r="AO15">
        <v>3</v>
      </c>
      <c r="AP15" s="57">
        <v>3</v>
      </c>
    </row>
    <row r="16" spans="1:43">
      <c r="A16" t="s">
        <v>566</v>
      </c>
      <c r="B16">
        <v>10395</v>
      </c>
      <c r="D16" s="52" t="s">
        <v>567</v>
      </c>
      <c r="E16" s="52" t="s">
        <v>568</v>
      </c>
      <c r="F16" s="52" t="s">
        <v>568</v>
      </c>
      <c r="G16" s="52" t="s">
        <v>452</v>
      </c>
      <c r="H16" s="52" t="s">
        <v>453</v>
      </c>
      <c r="I16" s="52">
        <v>13</v>
      </c>
      <c r="J16" s="52" t="s">
        <v>435</v>
      </c>
      <c r="K16" s="52" t="s">
        <v>567</v>
      </c>
      <c r="O16" t="s">
        <v>569</v>
      </c>
      <c r="P16" t="s">
        <v>570</v>
      </c>
      <c r="Q16" t="s">
        <v>571</v>
      </c>
      <c r="R16" t="s">
        <v>567</v>
      </c>
      <c r="U16">
        <v>15</v>
      </c>
      <c r="V16">
        <v>9</v>
      </c>
      <c r="W16" t="s">
        <v>572</v>
      </c>
      <c r="X16">
        <v>15</v>
      </c>
      <c r="Y16" t="s">
        <v>441</v>
      </c>
      <c r="Z16">
        <v>15101</v>
      </c>
      <c r="AA16" t="s">
        <v>442</v>
      </c>
      <c r="AC16" t="s">
        <v>412</v>
      </c>
      <c r="AD16" t="s">
        <v>443</v>
      </c>
      <c r="AG16" s="54">
        <v>9787857</v>
      </c>
      <c r="AH16" t="s">
        <v>573</v>
      </c>
      <c r="AI16" t="s">
        <v>574</v>
      </c>
      <c r="AO16">
        <v>4</v>
      </c>
      <c r="AP16" s="57">
        <v>4</v>
      </c>
    </row>
    <row r="17" spans="1:42">
      <c r="A17" t="s">
        <v>575</v>
      </c>
      <c r="B17">
        <v>2025</v>
      </c>
      <c r="D17" s="52" t="s">
        <v>576</v>
      </c>
      <c r="E17" s="53" t="s">
        <v>577</v>
      </c>
      <c r="F17" s="52" t="s">
        <v>577</v>
      </c>
      <c r="G17" s="52" t="s">
        <v>452</v>
      </c>
      <c r="H17" s="52" t="s">
        <v>453</v>
      </c>
      <c r="I17" s="52">
        <v>13</v>
      </c>
      <c r="J17" s="52" t="s">
        <v>435</v>
      </c>
      <c r="K17" s="52" t="s">
        <v>576</v>
      </c>
      <c r="O17" t="s">
        <v>578</v>
      </c>
      <c r="P17" t="s">
        <v>579</v>
      </c>
      <c r="Q17" t="s">
        <v>580</v>
      </c>
      <c r="R17" t="s">
        <v>576</v>
      </c>
      <c r="U17">
        <v>16</v>
      </c>
      <c r="V17">
        <v>7</v>
      </c>
      <c r="W17" t="s">
        <v>581</v>
      </c>
      <c r="X17">
        <v>15</v>
      </c>
      <c r="Y17" t="s">
        <v>441</v>
      </c>
      <c r="Z17">
        <v>15101</v>
      </c>
      <c r="AA17" t="s">
        <v>442</v>
      </c>
      <c r="AC17" t="s">
        <v>412</v>
      </c>
      <c r="AD17" t="s">
        <v>443</v>
      </c>
      <c r="AG17" s="54">
        <v>9066421</v>
      </c>
      <c r="AH17" t="s">
        <v>582</v>
      </c>
      <c r="AI17" t="s">
        <v>583</v>
      </c>
      <c r="AO17">
        <v>5</v>
      </c>
      <c r="AP17" s="57">
        <v>5</v>
      </c>
    </row>
    <row r="18" spans="1:42">
      <c r="A18" t="s">
        <v>584</v>
      </c>
      <c r="B18">
        <v>2024</v>
      </c>
      <c r="D18" s="52" t="s">
        <v>585</v>
      </c>
      <c r="E18" s="52" t="s">
        <v>586</v>
      </c>
      <c r="F18" s="52" t="s">
        <v>586</v>
      </c>
      <c r="G18" s="52" t="s">
        <v>452</v>
      </c>
      <c r="H18" s="52" t="s">
        <v>453</v>
      </c>
      <c r="I18" s="52">
        <v>13</v>
      </c>
      <c r="J18" s="52" t="s">
        <v>435</v>
      </c>
      <c r="K18" s="52" t="s">
        <v>585</v>
      </c>
      <c r="O18" t="s">
        <v>587</v>
      </c>
      <c r="P18" t="s">
        <v>588</v>
      </c>
      <c r="Q18" t="s">
        <v>589</v>
      </c>
      <c r="R18" t="s">
        <v>585</v>
      </c>
      <c r="U18">
        <v>17</v>
      </c>
      <c r="V18">
        <v>5</v>
      </c>
      <c r="W18" t="s">
        <v>590</v>
      </c>
      <c r="X18">
        <v>15</v>
      </c>
      <c r="Y18" t="s">
        <v>441</v>
      </c>
      <c r="Z18">
        <v>15101</v>
      </c>
      <c r="AA18" t="s">
        <v>442</v>
      </c>
      <c r="AC18" t="s">
        <v>412</v>
      </c>
      <c r="AD18" t="s">
        <v>443</v>
      </c>
      <c r="AG18" s="54"/>
      <c r="AO18">
        <v>6</v>
      </c>
      <c r="AP18" s="57">
        <v>6</v>
      </c>
    </row>
    <row r="19" spans="1:42">
      <c r="A19" t="s">
        <v>591</v>
      </c>
      <c r="B19" s="45">
        <v>45898</v>
      </c>
      <c r="D19" s="52" t="s">
        <v>438</v>
      </c>
      <c r="E19" s="52" t="s">
        <v>592</v>
      </c>
      <c r="F19" s="52" t="s">
        <v>592</v>
      </c>
      <c r="G19" s="52" t="s">
        <v>593</v>
      </c>
      <c r="H19" s="52" t="s">
        <v>594</v>
      </c>
      <c r="I19" s="52">
        <v>1</v>
      </c>
      <c r="J19" s="52" t="s">
        <v>413</v>
      </c>
      <c r="K19" s="52" t="s">
        <v>595</v>
      </c>
      <c r="O19" t="s">
        <v>596</v>
      </c>
      <c r="P19" t="s">
        <v>597</v>
      </c>
      <c r="Q19" t="s">
        <v>598</v>
      </c>
      <c r="U19">
        <v>18</v>
      </c>
      <c r="V19">
        <v>3</v>
      </c>
      <c r="W19" t="s">
        <v>599</v>
      </c>
      <c r="X19">
        <v>15</v>
      </c>
      <c r="Y19" t="s">
        <v>441</v>
      </c>
      <c r="Z19">
        <v>15101</v>
      </c>
      <c r="AA19" t="s">
        <v>442</v>
      </c>
      <c r="AC19" t="s">
        <v>412</v>
      </c>
      <c r="AD19" t="s">
        <v>443</v>
      </c>
      <c r="AG19" s="54"/>
      <c r="AO19">
        <v>7</v>
      </c>
      <c r="AP19" s="57">
        <v>7</v>
      </c>
    </row>
    <row r="20" spans="1:42">
      <c r="D20" s="52" t="s">
        <v>456</v>
      </c>
      <c r="E20" s="52" t="s">
        <v>600</v>
      </c>
      <c r="F20" s="52" t="s">
        <v>600</v>
      </c>
      <c r="G20" s="52" t="s">
        <v>452</v>
      </c>
      <c r="H20" s="52" t="s">
        <v>453</v>
      </c>
      <c r="I20" s="52">
        <v>13</v>
      </c>
      <c r="J20" s="52" t="s">
        <v>413</v>
      </c>
      <c r="K20" s="52" t="s">
        <v>601</v>
      </c>
      <c r="O20" t="s">
        <v>602</v>
      </c>
      <c r="P20" t="s">
        <v>603</v>
      </c>
      <c r="Q20" t="s">
        <v>604</v>
      </c>
      <c r="U20">
        <v>19</v>
      </c>
      <c r="V20">
        <v>1</v>
      </c>
      <c r="W20" t="s">
        <v>605</v>
      </c>
      <c r="X20">
        <v>15</v>
      </c>
      <c r="Y20" t="s">
        <v>441</v>
      </c>
      <c r="Z20">
        <v>15101</v>
      </c>
      <c r="AA20" t="s">
        <v>442</v>
      </c>
      <c r="AC20" t="s">
        <v>412</v>
      </c>
      <c r="AD20" t="s">
        <v>443</v>
      </c>
      <c r="AG20" s="54"/>
      <c r="AO20">
        <v>8</v>
      </c>
      <c r="AP20" s="57">
        <v>8</v>
      </c>
    </row>
    <row r="21" spans="1:42">
      <c r="D21" s="52" t="s">
        <v>468</v>
      </c>
      <c r="E21" s="52" t="s">
        <v>606</v>
      </c>
      <c r="F21" s="52" t="s">
        <v>606</v>
      </c>
      <c r="G21" s="52" t="s">
        <v>607</v>
      </c>
      <c r="H21" s="52" t="s">
        <v>608</v>
      </c>
      <c r="I21" s="52">
        <v>6</v>
      </c>
      <c r="J21" s="52" t="s">
        <v>413</v>
      </c>
      <c r="K21" s="52" t="s">
        <v>609</v>
      </c>
      <c r="O21" t="s">
        <v>610</v>
      </c>
      <c r="P21" t="s">
        <v>611</v>
      </c>
      <c r="Q21" t="s">
        <v>612</v>
      </c>
      <c r="U21">
        <v>20</v>
      </c>
      <c r="V21">
        <v>5</v>
      </c>
      <c r="W21" t="s">
        <v>613</v>
      </c>
      <c r="X21">
        <v>15</v>
      </c>
      <c r="Y21" t="s">
        <v>441</v>
      </c>
      <c r="Z21">
        <v>15101</v>
      </c>
      <c r="AA21" t="s">
        <v>442</v>
      </c>
      <c r="AC21" t="s">
        <v>412</v>
      </c>
      <c r="AD21" t="s">
        <v>443</v>
      </c>
      <c r="AG21" s="54"/>
      <c r="AO21">
        <v>9</v>
      </c>
      <c r="AP21" s="57">
        <v>9</v>
      </c>
    </row>
    <row r="22" spans="1:42">
      <c r="D22" s="52" t="s">
        <v>480</v>
      </c>
      <c r="E22" s="52" t="s">
        <v>614</v>
      </c>
      <c r="F22" s="52" t="s">
        <v>614</v>
      </c>
      <c r="G22" s="52" t="s">
        <v>615</v>
      </c>
      <c r="H22" s="52" t="s">
        <v>616</v>
      </c>
      <c r="I22" s="52">
        <v>10</v>
      </c>
      <c r="J22" s="52" t="s">
        <v>413</v>
      </c>
      <c r="K22" s="52" t="s">
        <v>617</v>
      </c>
      <c r="O22" t="s">
        <v>618</v>
      </c>
      <c r="P22" t="s">
        <v>619</v>
      </c>
      <c r="Q22" t="s">
        <v>620</v>
      </c>
      <c r="U22">
        <v>22</v>
      </c>
      <c r="V22">
        <v>1</v>
      </c>
      <c r="W22" t="s">
        <v>621</v>
      </c>
      <c r="X22">
        <v>15</v>
      </c>
      <c r="Y22" t="s">
        <v>441</v>
      </c>
      <c r="Z22">
        <v>15101</v>
      </c>
      <c r="AA22" t="s">
        <v>442</v>
      </c>
      <c r="AC22" t="s">
        <v>412</v>
      </c>
      <c r="AD22" t="s">
        <v>443</v>
      </c>
      <c r="AG22" s="54"/>
      <c r="AO22">
        <v>10</v>
      </c>
      <c r="AP22" s="243" t="s">
        <v>622</v>
      </c>
    </row>
    <row r="23" spans="1:42">
      <c r="D23" s="52" t="s">
        <v>490</v>
      </c>
      <c r="E23" s="52" t="s">
        <v>623</v>
      </c>
      <c r="F23" s="52" t="s">
        <v>623</v>
      </c>
      <c r="G23" s="52" t="s">
        <v>624</v>
      </c>
      <c r="H23" s="52" t="s">
        <v>453</v>
      </c>
      <c r="I23" s="52">
        <v>13</v>
      </c>
      <c r="J23" s="52" t="s">
        <v>413</v>
      </c>
      <c r="K23" s="52" t="s">
        <v>625</v>
      </c>
      <c r="O23" t="s">
        <v>626</v>
      </c>
      <c r="P23" t="s">
        <v>627</v>
      </c>
      <c r="Q23" t="s">
        <v>628</v>
      </c>
      <c r="U23">
        <v>25</v>
      </c>
      <c r="V23">
        <v>6</v>
      </c>
      <c r="W23" t="s">
        <v>629</v>
      </c>
      <c r="X23">
        <v>15</v>
      </c>
      <c r="Y23" t="s">
        <v>441</v>
      </c>
      <c r="Z23">
        <v>15101</v>
      </c>
      <c r="AA23" t="s">
        <v>442</v>
      </c>
      <c r="AC23" t="s">
        <v>412</v>
      </c>
      <c r="AD23" t="s">
        <v>443</v>
      </c>
      <c r="AG23" s="54"/>
      <c r="AO23">
        <v>11</v>
      </c>
      <c r="AP23" s="244" t="s">
        <v>630</v>
      </c>
    </row>
    <row r="24" spans="1:42">
      <c r="D24" s="52" t="s">
        <v>499</v>
      </c>
      <c r="E24" s="52" t="s">
        <v>631</v>
      </c>
      <c r="F24" s="52" t="s">
        <v>631</v>
      </c>
      <c r="G24" s="52" t="s">
        <v>631</v>
      </c>
      <c r="H24" s="52" t="s">
        <v>631</v>
      </c>
      <c r="I24" s="52">
        <v>2</v>
      </c>
      <c r="J24" s="52" t="s">
        <v>413</v>
      </c>
      <c r="K24" s="52" t="s">
        <v>632</v>
      </c>
      <c r="O24" t="s">
        <v>633</v>
      </c>
      <c r="P24" t="s">
        <v>634</v>
      </c>
      <c r="Q24" t="s">
        <v>635</v>
      </c>
      <c r="U24">
        <v>26</v>
      </c>
      <c r="V24">
        <v>4</v>
      </c>
      <c r="W24" t="s">
        <v>636</v>
      </c>
      <c r="X24">
        <v>15</v>
      </c>
      <c r="Y24" t="s">
        <v>441</v>
      </c>
      <c r="Z24">
        <v>15101</v>
      </c>
      <c r="AA24" t="s">
        <v>442</v>
      </c>
      <c r="AC24" t="s">
        <v>412</v>
      </c>
      <c r="AD24" t="s">
        <v>443</v>
      </c>
      <c r="AG24" s="54"/>
      <c r="AP24" s="57">
        <v>20</v>
      </c>
    </row>
    <row r="25" spans="1:42">
      <c r="D25" s="52" t="s">
        <v>508</v>
      </c>
      <c r="E25" s="52" t="s">
        <v>114</v>
      </c>
      <c r="F25" s="52" t="s">
        <v>114</v>
      </c>
      <c r="G25" s="52" t="s">
        <v>637</v>
      </c>
      <c r="H25" s="52" t="s">
        <v>453</v>
      </c>
      <c r="I25" s="52">
        <v>13</v>
      </c>
      <c r="J25" s="52" t="s">
        <v>413</v>
      </c>
      <c r="K25" s="52" t="s">
        <v>638</v>
      </c>
      <c r="O25" t="s">
        <v>639</v>
      </c>
      <c r="P25" t="s">
        <v>640</v>
      </c>
      <c r="Q25" t="s">
        <v>641</v>
      </c>
      <c r="U25">
        <v>27</v>
      </c>
      <c r="V25">
        <v>2</v>
      </c>
      <c r="W25" t="s">
        <v>642</v>
      </c>
      <c r="X25">
        <v>15</v>
      </c>
      <c r="Y25" t="s">
        <v>441</v>
      </c>
      <c r="Z25">
        <v>15101</v>
      </c>
      <c r="AA25" t="s">
        <v>442</v>
      </c>
      <c r="AC25" t="s">
        <v>412</v>
      </c>
      <c r="AD25" t="s">
        <v>443</v>
      </c>
      <c r="AG25" s="54"/>
      <c r="AP25" s="57">
        <v>21</v>
      </c>
    </row>
    <row r="26" spans="1:42">
      <c r="D26" s="52" t="s">
        <v>439</v>
      </c>
      <c r="E26" s="52" t="s">
        <v>643</v>
      </c>
      <c r="F26" s="52" t="s">
        <v>643</v>
      </c>
      <c r="G26" s="52" t="s">
        <v>637</v>
      </c>
      <c r="H26" s="52" t="s">
        <v>453</v>
      </c>
      <c r="I26" s="52">
        <v>13</v>
      </c>
      <c r="J26" s="52" t="s">
        <v>413</v>
      </c>
      <c r="K26" s="52" t="s">
        <v>644</v>
      </c>
      <c r="O26" t="s">
        <v>645</v>
      </c>
      <c r="P26" t="s">
        <v>646</v>
      </c>
      <c r="Q26" t="s">
        <v>647</v>
      </c>
      <c r="U26">
        <v>28</v>
      </c>
      <c r="V26">
        <v>0</v>
      </c>
      <c r="W26" t="s">
        <v>648</v>
      </c>
      <c r="X26">
        <v>15</v>
      </c>
      <c r="Y26" t="s">
        <v>441</v>
      </c>
      <c r="Z26">
        <v>15101</v>
      </c>
      <c r="AA26" t="s">
        <v>442</v>
      </c>
      <c r="AC26" t="s">
        <v>412</v>
      </c>
      <c r="AD26" t="s">
        <v>443</v>
      </c>
      <c r="AG26" s="54"/>
      <c r="AP26" s="57">
        <v>22</v>
      </c>
    </row>
    <row r="27" spans="1:42">
      <c r="D27" s="52" t="s">
        <v>517</v>
      </c>
      <c r="E27" s="52" t="s">
        <v>649</v>
      </c>
      <c r="F27" s="52" t="s">
        <v>649</v>
      </c>
      <c r="G27" s="52" t="s">
        <v>615</v>
      </c>
      <c r="H27" s="52" t="s">
        <v>616</v>
      </c>
      <c r="I27" s="52">
        <v>10</v>
      </c>
      <c r="J27" s="52" t="s">
        <v>413</v>
      </c>
      <c r="K27" s="52" t="s">
        <v>650</v>
      </c>
      <c r="O27" t="s">
        <v>651</v>
      </c>
      <c r="P27" t="s">
        <v>652</v>
      </c>
      <c r="Q27" t="s">
        <v>653</v>
      </c>
      <c r="U27">
        <v>29</v>
      </c>
      <c r="V27">
        <v>9</v>
      </c>
      <c r="W27" t="s">
        <v>654</v>
      </c>
      <c r="X27">
        <v>15</v>
      </c>
      <c r="Y27" t="s">
        <v>441</v>
      </c>
      <c r="Z27">
        <v>15101</v>
      </c>
      <c r="AA27" t="s">
        <v>442</v>
      </c>
      <c r="AC27" t="s">
        <v>412</v>
      </c>
      <c r="AD27" t="s">
        <v>443</v>
      </c>
      <c r="AG27" s="54"/>
      <c r="AP27" s="57">
        <v>23</v>
      </c>
    </row>
    <row r="28" spans="1:42">
      <c r="D28" s="52" t="s">
        <v>525</v>
      </c>
      <c r="E28" s="52" t="s">
        <v>655</v>
      </c>
      <c r="F28" s="52" t="s">
        <v>655</v>
      </c>
      <c r="G28" s="52" t="s">
        <v>607</v>
      </c>
      <c r="H28" s="52" t="s">
        <v>608</v>
      </c>
      <c r="I28" s="52">
        <v>6</v>
      </c>
      <c r="J28" s="52" t="s">
        <v>413</v>
      </c>
      <c r="K28" s="52" t="s">
        <v>656</v>
      </c>
      <c r="O28" t="s">
        <v>657</v>
      </c>
      <c r="P28" t="s">
        <v>658</v>
      </c>
      <c r="Q28" t="s">
        <v>659</v>
      </c>
      <c r="U28">
        <v>30</v>
      </c>
      <c r="V28">
        <v>2</v>
      </c>
      <c r="W28" t="s">
        <v>660</v>
      </c>
      <c r="X28">
        <v>15</v>
      </c>
      <c r="Y28" t="s">
        <v>441</v>
      </c>
      <c r="Z28">
        <v>15101</v>
      </c>
      <c r="AA28" t="s">
        <v>442</v>
      </c>
      <c r="AC28" t="s">
        <v>412</v>
      </c>
      <c r="AD28" t="s">
        <v>443</v>
      </c>
      <c r="AG28" s="54"/>
      <c r="AP28" s="57">
        <v>24</v>
      </c>
    </row>
    <row r="29" spans="1:42">
      <c r="D29" s="52" t="s">
        <v>534</v>
      </c>
      <c r="E29" s="52" t="s">
        <v>661</v>
      </c>
      <c r="F29" s="52" t="s">
        <v>661</v>
      </c>
      <c r="G29" s="52" t="s">
        <v>662</v>
      </c>
      <c r="H29" s="52" t="s">
        <v>505</v>
      </c>
      <c r="I29" s="52">
        <v>5</v>
      </c>
      <c r="J29" s="52" t="s">
        <v>413</v>
      </c>
      <c r="K29" s="52" t="s">
        <v>663</v>
      </c>
      <c r="O29" t="s">
        <v>664</v>
      </c>
      <c r="Q29" t="s">
        <v>665</v>
      </c>
      <c r="U29">
        <v>31</v>
      </c>
      <c r="V29">
        <v>0</v>
      </c>
      <c r="W29" t="s">
        <v>666</v>
      </c>
      <c r="X29">
        <v>15</v>
      </c>
      <c r="Y29" t="s">
        <v>441</v>
      </c>
      <c r="Z29">
        <v>15101</v>
      </c>
      <c r="AA29" t="s">
        <v>442</v>
      </c>
      <c r="AC29" t="s">
        <v>412</v>
      </c>
      <c r="AD29" t="s">
        <v>443</v>
      </c>
      <c r="AG29" s="54"/>
      <c r="AP29" s="57">
        <v>25</v>
      </c>
    </row>
    <row r="30" spans="1:42">
      <c r="D30" s="52" t="s">
        <v>544</v>
      </c>
      <c r="E30" s="52" t="s">
        <v>667</v>
      </c>
      <c r="F30" s="52" t="s">
        <v>667</v>
      </c>
      <c r="G30" s="52" t="s">
        <v>668</v>
      </c>
      <c r="H30" s="52" t="s">
        <v>453</v>
      </c>
      <c r="I30" s="52">
        <v>13</v>
      </c>
      <c r="J30" s="52" t="s">
        <v>413</v>
      </c>
      <c r="K30" s="52" t="s">
        <v>669</v>
      </c>
      <c r="O30" t="s">
        <v>670</v>
      </c>
      <c r="Q30" t="s">
        <v>671</v>
      </c>
      <c r="U30">
        <v>32</v>
      </c>
      <c r="V30">
        <v>9</v>
      </c>
      <c r="W30" t="s">
        <v>672</v>
      </c>
      <c r="X30">
        <v>15</v>
      </c>
      <c r="Y30" t="s">
        <v>441</v>
      </c>
      <c r="Z30">
        <v>15101</v>
      </c>
      <c r="AA30" t="s">
        <v>442</v>
      </c>
      <c r="AC30" t="s">
        <v>412</v>
      </c>
      <c r="AD30" t="s">
        <v>443</v>
      </c>
      <c r="AG30" s="54"/>
      <c r="AP30" s="57">
        <v>26</v>
      </c>
    </row>
    <row r="31" spans="1:42">
      <c r="D31" s="52" t="s">
        <v>552</v>
      </c>
      <c r="E31" s="52" t="s">
        <v>673</v>
      </c>
      <c r="F31" s="52" t="s">
        <v>673</v>
      </c>
      <c r="G31" s="52" t="s">
        <v>452</v>
      </c>
      <c r="H31" s="52" t="s">
        <v>453</v>
      </c>
      <c r="I31" s="52">
        <v>13</v>
      </c>
      <c r="J31" s="52" t="s">
        <v>413</v>
      </c>
      <c r="K31" s="52" t="s">
        <v>674</v>
      </c>
      <c r="O31" t="s">
        <v>675</v>
      </c>
      <c r="Q31" t="s">
        <v>676</v>
      </c>
      <c r="U31">
        <v>33</v>
      </c>
      <c r="V31">
        <v>7</v>
      </c>
      <c r="W31" t="s">
        <v>677</v>
      </c>
      <c r="X31">
        <v>15</v>
      </c>
      <c r="Y31" t="s">
        <v>441</v>
      </c>
      <c r="Z31">
        <v>15101</v>
      </c>
      <c r="AA31" t="s">
        <v>442</v>
      </c>
      <c r="AC31" t="s">
        <v>412</v>
      </c>
      <c r="AD31" t="s">
        <v>443</v>
      </c>
      <c r="AG31" s="54"/>
      <c r="AP31" s="57">
        <v>27</v>
      </c>
    </row>
    <row r="32" spans="1:42">
      <c r="D32" s="52" t="s">
        <v>562</v>
      </c>
      <c r="E32" s="52" t="s">
        <v>678</v>
      </c>
      <c r="F32" s="52" t="s">
        <v>678</v>
      </c>
      <c r="G32" s="52" t="s">
        <v>452</v>
      </c>
      <c r="H32" s="52" t="s">
        <v>453</v>
      </c>
      <c r="I32" s="52">
        <v>13</v>
      </c>
      <c r="J32" s="52" t="s">
        <v>413</v>
      </c>
      <c r="K32" s="52" t="s">
        <v>679</v>
      </c>
      <c r="O32" t="s">
        <v>680</v>
      </c>
      <c r="Q32" t="s">
        <v>681</v>
      </c>
      <c r="U32">
        <v>35</v>
      </c>
      <c r="V32">
        <v>3</v>
      </c>
      <c r="W32" t="s">
        <v>682</v>
      </c>
      <c r="X32">
        <v>15</v>
      </c>
      <c r="Y32" t="s">
        <v>441</v>
      </c>
      <c r="Z32">
        <v>15101</v>
      </c>
      <c r="AA32" t="s">
        <v>442</v>
      </c>
      <c r="AC32" t="s">
        <v>412</v>
      </c>
      <c r="AD32" t="s">
        <v>443</v>
      </c>
      <c r="AG32" s="54"/>
      <c r="AP32" s="57">
        <v>28</v>
      </c>
    </row>
    <row r="33" spans="4:42">
      <c r="D33" s="52" t="s">
        <v>571</v>
      </c>
      <c r="E33" s="52" t="s">
        <v>683</v>
      </c>
      <c r="F33" s="52" t="s">
        <v>683</v>
      </c>
      <c r="G33" s="52" t="s">
        <v>452</v>
      </c>
      <c r="H33" s="52" t="s">
        <v>453</v>
      </c>
      <c r="I33" s="52">
        <v>13</v>
      </c>
      <c r="J33" s="52" t="s">
        <v>413</v>
      </c>
      <c r="K33" s="52" t="s">
        <v>684</v>
      </c>
      <c r="O33" t="s">
        <v>685</v>
      </c>
      <c r="Q33" t="s">
        <v>686</v>
      </c>
      <c r="U33">
        <v>36</v>
      </c>
      <c r="V33">
        <v>1</v>
      </c>
      <c r="W33" t="s">
        <v>687</v>
      </c>
      <c r="X33">
        <v>15</v>
      </c>
      <c r="Y33" t="s">
        <v>441</v>
      </c>
      <c r="Z33">
        <v>15101</v>
      </c>
      <c r="AA33" t="s">
        <v>442</v>
      </c>
      <c r="AC33" t="s">
        <v>412</v>
      </c>
      <c r="AD33" t="s">
        <v>443</v>
      </c>
      <c r="AG33" s="54"/>
      <c r="AP33" s="57">
        <v>29</v>
      </c>
    </row>
    <row r="34" spans="4:42">
      <c r="D34" s="52" t="s">
        <v>580</v>
      </c>
      <c r="E34" s="52" t="s">
        <v>688</v>
      </c>
      <c r="F34" s="52" t="s">
        <v>688</v>
      </c>
      <c r="G34" s="52" t="s">
        <v>452</v>
      </c>
      <c r="H34" s="52" t="s">
        <v>453</v>
      </c>
      <c r="I34" s="52">
        <v>13</v>
      </c>
      <c r="J34" s="52" t="s">
        <v>413</v>
      </c>
      <c r="K34" s="52" t="s">
        <v>689</v>
      </c>
      <c r="O34" t="s">
        <v>690</v>
      </c>
      <c r="Q34" t="s">
        <v>691</v>
      </c>
      <c r="U34">
        <v>38</v>
      </c>
      <c r="V34">
        <v>8</v>
      </c>
      <c r="W34" t="s">
        <v>692</v>
      </c>
      <c r="X34">
        <v>15</v>
      </c>
      <c r="Y34" t="s">
        <v>441</v>
      </c>
      <c r="Z34">
        <v>15101</v>
      </c>
      <c r="AA34" t="s">
        <v>442</v>
      </c>
      <c r="AC34" t="s">
        <v>412</v>
      </c>
      <c r="AD34" t="s">
        <v>443</v>
      </c>
      <c r="AG34" s="54"/>
      <c r="AP34" s="57">
        <v>30</v>
      </c>
    </row>
    <row r="35" spans="4:42">
      <c r="D35" s="52" t="s">
        <v>589</v>
      </c>
      <c r="E35" s="52" t="s">
        <v>693</v>
      </c>
      <c r="F35" s="52" t="s">
        <v>693</v>
      </c>
      <c r="G35" s="52" t="s">
        <v>615</v>
      </c>
      <c r="H35" s="52" t="s">
        <v>616</v>
      </c>
      <c r="I35" s="52">
        <v>10</v>
      </c>
      <c r="J35" s="52" t="s">
        <v>413</v>
      </c>
      <c r="K35" s="52" t="s">
        <v>694</v>
      </c>
      <c r="O35" t="s">
        <v>695</v>
      </c>
      <c r="Q35" t="s">
        <v>696</v>
      </c>
      <c r="U35">
        <v>39</v>
      </c>
      <c r="V35">
        <v>6</v>
      </c>
      <c r="W35" t="s">
        <v>697</v>
      </c>
      <c r="X35">
        <v>15</v>
      </c>
      <c r="Y35" t="s">
        <v>441</v>
      </c>
      <c r="Z35">
        <v>15101</v>
      </c>
      <c r="AA35" t="s">
        <v>442</v>
      </c>
      <c r="AC35" t="s">
        <v>412</v>
      </c>
      <c r="AD35" t="s">
        <v>443</v>
      </c>
      <c r="AG35" s="54"/>
      <c r="AP35" s="57">
        <v>31</v>
      </c>
    </row>
    <row r="36" spans="4:42">
      <c r="D36" s="52" t="s">
        <v>598</v>
      </c>
      <c r="E36" s="52" t="s">
        <v>698</v>
      </c>
      <c r="F36" s="52" t="s">
        <v>698</v>
      </c>
      <c r="G36" s="52" t="s">
        <v>505</v>
      </c>
      <c r="H36" s="52" t="s">
        <v>505</v>
      </c>
      <c r="I36" s="52">
        <v>5</v>
      </c>
      <c r="J36" s="52" t="s">
        <v>413</v>
      </c>
      <c r="K36" s="52" t="s">
        <v>699</v>
      </c>
      <c r="O36" t="s">
        <v>700</v>
      </c>
      <c r="Q36" t="s">
        <v>701</v>
      </c>
      <c r="U36">
        <v>41</v>
      </c>
      <c r="V36">
        <v>8</v>
      </c>
      <c r="W36" t="s">
        <v>702</v>
      </c>
      <c r="X36">
        <v>15</v>
      </c>
      <c r="Y36" t="s">
        <v>441</v>
      </c>
      <c r="Z36">
        <v>15101</v>
      </c>
      <c r="AA36" t="s">
        <v>442</v>
      </c>
      <c r="AC36" t="s">
        <v>412</v>
      </c>
      <c r="AD36" t="s">
        <v>443</v>
      </c>
      <c r="AG36" s="54"/>
      <c r="AP36" s="57">
        <v>32</v>
      </c>
    </row>
    <row r="37" spans="4:42">
      <c r="D37" s="52" t="s">
        <v>604</v>
      </c>
      <c r="E37" s="52" t="s">
        <v>703</v>
      </c>
      <c r="F37" s="52" t="s">
        <v>703</v>
      </c>
      <c r="G37" s="52" t="s">
        <v>452</v>
      </c>
      <c r="H37" s="52" t="s">
        <v>453</v>
      </c>
      <c r="I37" s="52">
        <v>13</v>
      </c>
      <c r="J37" s="52" t="s">
        <v>413</v>
      </c>
      <c r="K37" s="52" t="s">
        <v>704</v>
      </c>
      <c r="O37" t="s">
        <v>705</v>
      </c>
      <c r="Q37" t="s">
        <v>706</v>
      </c>
      <c r="U37">
        <v>42</v>
      </c>
      <c r="V37">
        <v>6</v>
      </c>
      <c r="W37" t="s">
        <v>707</v>
      </c>
      <c r="X37">
        <v>15</v>
      </c>
      <c r="Y37" t="s">
        <v>441</v>
      </c>
      <c r="Z37">
        <v>15101</v>
      </c>
      <c r="AA37" t="s">
        <v>442</v>
      </c>
      <c r="AC37" t="s">
        <v>412</v>
      </c>
      <c r="AD37" t="s">
        <v>443</v>
      </c>
      <c r="AG37" s="54"/>
      <c r="AP37" s="57">
        <v>33</v>
      </c>
    </row>
    <row r="38" spans="4:42">
      <c r="D38" s="52" t="s">
        <v>612</v>
      </c>
      <c r="E38" s="52" t="s">
        <v>708</v>
      </c>
      <c r="F38" s="52" t="s">
        <v>708</v>
      </c>
      <c r="G38" s="52" t="s">
        <v>452</v>
      </c>
      <c r="H38" s="52" t="s">
        <v>453</v>
      </c>
      <c r="I38" s="52">
        <v>13</v>
      </c>
      <c r="J38" s="52" t="s">
        <v>413</v>
      </c>
      <c r="K38" s="52" t="s">
        <v>709</v>
      </c>
      <c r="O38" t="s">
        <v>710</v>
      </c>
      <c r="Q38" t="s">
        <v>711</v>
      </c>
      <c r="U38">
        <v>43</v>
      </c>
      <c r="V38">
        <v>4</v>
      </c>
      <c r="W38" t="s">
        <v>712</v>
      </c>
      <c r="X38">
        <v>15</v>
      </c>
      <c r="Y38" t="s">
        <v>441</v>
      </c>
      <c r="Z38">
        <v>15101</v>
      </c>
      <c r="AA38" t="s">
        <v>442</v>
      </c>
      <c r="AC38" t="s">
        <v>713</v>
      </c>
      <c r="AD38" t="s">
        <v>443</v>
      </c>
      <c r="AG38" s="54"/>
      <c r="AP38" s="57">
        <v>34</v>
      </c>
    </row>
    <row r="39" spans="4:42">
      <c r="D39" s="52" t="s">
        <v>620</v>
      </c>
      <c r="E39" s="52" t="s">
        <v>714</v>
      </c>
      <c r="F39" s="52" t="s">
        <v>714</v>
      </c>
      <c r="G39" s="52" t="s">
        <v>715</v>
      </c>
      <c r="H39" s="52" t="s">
        <v>631</v>
      </c>
      <c r="I39" s="52">
        <v>2</v>
      </c>
      <c r="J39" s="52" t="s">
        <v>413</v>
      </c>
      <c r="K39" s="52" t="s">
        <v>716</v>
      </c>
      <c r="O39" t="s">
        <v>717</v>
      </c>
      <c r="Q39" t="s">
        <v>718</v>
      </c>
      <c r="U39">
        <v>45</v>
      </c>
      <c r="V39">
        <v>0</v>
      </c>
      <c r="W39" t="s">
        <v>719</v>
      </c>
      <c r="X39">
        <v>15</v>
      </c>
      <c r="Y39" t="s">
        <v>441</v>
      </c>
      <c r="Z39">
        <v>15101</v>
      </c>
      <c r="AA39" t="s">
        <v>442</v>
      </c>
      <c r="AC39" t="s">
        <v>713</v>
      </c>
      <c r="AD39" t="s">
        <v>443</v>
      </c>
      <c r="AG39" s="54"/>
      <c r="AP39" s="64" t="s">
        <v>720</v>
      </c>
    </row>
    <row r="40" spans="4:42">
      <c r="D40" s="52" t="s">
        <v>628</v>
      </c>
      <c r="E40" s="52" t="s">
        <v>98</v>
      </c>
      <c r="F40" s="52" t="s">
        <v>98</v>
      </c>
      <c r="G40" s="52" t="s">
        <v>624</v>
      </c>
      <c r="H40" s="52" t="s">
        <v>453</v>
      </c>
      <c r="I40" s="52">
        <v>13</v>
      </c>
      <c r="J40" s="52" t="s">
        <v>413</v>
      </c>
      <c r="K40" s="52" t="s">
        <v>721</v>
      </c>
      <c r="O40" t="s">
        <v>722</v>
      </c>
      <c r="Q40" t="s">
        <v>723</v>
      </c>
      <c r="U40">
        <v>47</v>
      </c>
      <c r="V40">
        <v>7</v>
      </c>
      <c r="W40" t="s">
        <v>724</v>
      </c>
      <c r="X40">
        <v>15</v>
      </c>
      <c r="Y40" t="s">
        <v>441</v>
      </c>
      <c r="Z40">
        <v>15101</v>
      </c>
      <c r="AA40" t="s">
        <v>442</v>
      </c>
      <c r="AC40" t="s">
        <v>725</v>
      </c>
      <c r="AD40" t="s">
        <v>443</v>
      </c>
      <c r="AG40" s="54"/>
    </row>
    <row r="41" spans="4:42">
      <c r="D41" s="52" t="s">
        <v>457</v>
      </c>
      <c r="E41" s="52" t="s">
        <v>726</v>
      </c>
      <c r="F41" s="52" t="s">
        <v>726</v>
      </c>
      <c r="G41" s="52" t="s">
        <v>624</v>
      </c>
      <c r="H41" s="52" t="s">
        <v>453</v>
      </c>
      <c r="I41" s="52">
        <v>13</v>
      </c>
      <c r="J41" s="52" t="s">
        <v>413</v>
      </c>
      <c r="K41" s="52" t="s">
        <v>727</v>
      </c>
      <c r="O41" t="s">
        <v>728</v>
      </c>
      <c r="Q41" t="s">
        <v>729</v>
      </c>
      <c r="U41">
        <v>49</v>
      </c>
      <c r="V41">
        <v>3</v>
      </c>
      <c r="W41" t="s">
        <v>730</v>
      </c>
      <c r="X41">
        <v>15</v>
      </c>
      <c r="Y41" t="s">
        <v>441</v>
      </c>
      <c r="Z41">
        <v>15101</v>
      </c>
      <c r="AA41" t="s">
        <v>442</v>
      </c>
      <c r="AC41" t="s">
        <v>713</v>
      </c>
      <c r="AD41" t="s">
        <v>443</v>
      </c>
      <c r="AG41" s="54"/>
    </row>
    <row r="42" spans="4:42">
      <c r="D42" s="52" t="s">
        <v>635</v>
      </c>
      <c r="E42" s="52" t="s">
        <v>731</v>
      </c>
      <c r="F42" s="52" t="s">
        <v>731</v>
      </c>
      <c r="G42" s="52" t="s">
        <v>668</v>
      </c>
      <c r="H42" s="52" t="s">
        <v>453</v>
      </c>
      <c r="I42" s="52">
        <v>13</v>
      </c>
      <c r="J42" s="52" t="s">
        <v>413</v>
      </c>
      <c r="K42" s="52" t="s">
        <v>732</v>
      </c>
      <c r="O42" t="s">
        <v>733</v>
      </c>
      <c r="Q42" t="s">
        <v>734</v>
      </c>
      <c r="U42">
        <v>50</v>
      </c>
      <c r="V42">
        <v>7</v>
      </c>
      <c r="W42" t="s">
        <v>735</v>
      </c>
      <c r="X42">
        <v>15</v>
      </c>
      <c r="Y42" t="s">
        <v>441</v>
      </c>
      <c r="Z42">
        <v>15101</v>
      </c>
      <c r="AA42" t="s">
        <v>442</v>
      </c>
      <c r="AC42" t="s">
        <v>713</v>
      </c>
      <c r="AD42" t="s">
        <v>443</v>
      </c>
      <c r="AG42" s="54"/>
    </row>
    <row r="43" spans="4:42">
      <c r="D43" s="52" t="s">
        <v>641</v>
      </c>
      <c r="E43" s="52" t="s">
        <v>736</v>
      </c>
      <c r="F43" s="52" t="s">
        <v>736</v>
      </c>
      <c r="G43" s="52" t="s">
        <v>615</v>
      </c>
      <c r="H43" s="52" t="s">
        <v>616</v>
      </c>
      <c r="I43" s="52">
        <v>10</v>
      </c>
      <c r="J43" s="52" t="s">
        <v>413</v>
      </c>
      <c r="K43" s="52" t="s">
        <v>737</v>
      </c>
      <c r="O43" t="s">
        <v>738</v>
      </c>
      <c r="Q43" t="s">
        <v>739</v>
      </c>
      <c r="U43">
        <v>52</v>
      </c>
      <c r="V43">
        <v>3</v>
      </c>
      <c r="W43" t="s">
        <v>740</v>
      </c>
      <c r="X43">
        <v>15</v>
      </c>
      <c r="Y43" t="s">
        <v>441</v>
      </c>
      <c r="Z43">
        <v>15101</v>
      </c>
      <c r="AA43" t="s">
        <v>442</v>
      </c>
      <c r="AC43" t="s">
        <v>713</v>
      </c>
      <c r="AD43" t="s">
        <v>443</v>
      </c>
      <c r="AG43" s="54"/>
    </row>
    <row r="44" spans="4:42">
      <c r="D44" s="52" t="s">
        <v>647</v>
      </c>
      <c r="E44" s="52" t="s">
        <v>741</v>
      </c>
      <c r="F44" s="52" t="s">
        <v>741</v>
      </c>
      <c r="G44" s="52" t="s">
        <v>452</v>
      </c>
      <c r="H44" s="52" t="s">
        <v>453</v>
      </c>
      <c r="I44" s="52">
        <v>13</v>
      </c>
      <c r="J44" s="52" t="s">
        <v>413</v>
      </c>
      <c r="K44" s="52" t="s">
        <v>742</v>
      </c>
      <c r="O44" t="s">
        <v>743</v>
      </c>
      <c r="Q44" t="s">
        <v>744</v>
      </c>
      <c r="U44">
        <v>56</v>
      </c>
      <c r="V44">
        <v>6</v>
      </c>
      <c r="W44" t="s">
        <v>745</v>
      </c>
      <c r="X44">
        <v>15</v>
      </c>
      <c r="Y44" t="s">
        <v>441</v>
      </c>
      <c r="Z44">
        <v>15101</v>
      </c>
      <c r="AA44" t="s">
        <v>442</v>
      </c>
      <c r="AC44" t="s">
        <v>713</v>
      </c>
      <c r="AD44" t="s">
        <v>443</v>
      </c>
      <c r="AG44" s="54"/>
    </row>
    <row r="45" spans="4:42">
      <c r="D45" s="52" t="s">
        <v>653</v>
      </c>
      <c r="E45" s="52" t="s">
        <v>746</v>
      </c>
      <c r="F45" s="52" t="s">
        <v>746</v>
      </c>
      <c r="G45" s="52" t="s">
        <v>452</v>
      </c>
      <c r="H45" s="52" t="s">
        <v>453</v>
      </c>
      <c r="I45" s="52">
        <v>13</v>
      </c>
      <c r="J45" s="52" t="s">
        <v>413</v>
      </c>
      <c r="K45" s="52" t="s">
        <v>747</v>
      </c>
      <c r="O45" t="s">
        <v>748</v>
      </c>
      <c r="Q45" t="s">
        <v>749</v>
      </c>
      <c r="U45">
        <v>59</v>
      </c>
      <c r="V45">
        <v>0</v>
      </c>
      <c r="W45" t="s">
        <v>750</v>
      </c>
      <c r="X45">
        <v>15</v>
      </c>
      <c r="Y45" t="s">
        <v>441</v>
      </c>
      <c r="Z45">
        <v>15101</v>
      </c>
      <c r="AA45" t="s">
        <v>442</v>
      </c>
      <c r="AC45" t="s">
        <v>725</v>
      </c>
      <c r="AD45" t="s">
        <v>443</v>
      </c>
      <c r="AG45" s="54"/>
    </row>
    <row r="46" spans="4:42">
      <c r="D46" s="52" t="s">
        <v>659</v>
      </c>
      <c r="E46" s="52" t="s">
        <v>751</v>
      </c>
      <c r="F46" s="52" t="s">
        <v>751</v>
      </c>
      <c r="G46" s="52" t="s">
        <v>662</v>
      </c>
      <c r="H46" s="52" t="s">
        <v>505</v>
      </c>
      <c r="I46" s="52">
        <v>5</v>
      </c>
      <c r="J46" s="52" t="s">
        <v>413</v>
      </c>
      <c r="K46" s="52" t="s">
        <v>752</v>
      </c>
      <c r="O46" t="s">
        <v>753</v>
      </c>
      <c r="Q46" t="s">
        <v>754</v>
      </c>
      <c r="U46">
        <v>60</v>
      </c>
      <c r="V46">
        <v>4</v>
      </c>
      <c r="W46" t="s">
        <v>755</v>
      </c>
      <c r="X46">
        <v>15</v>
      </c>
      <c r="Y46" t="s">
        <v>441</v>
      </c>
      <c r="Z46">
        <v>15101</v>
      </c>
      <c r="AA46" t="s">
        <v>442</v>
      </c>
      <c r="AC46" t="s">
        <v>713</v>
      </c>
      <c r="AD46" t="s">
        <v>443</v>
      </c>
      <c r="AG46" s="54"/>
    </row>
    <row r="47" spans="4:42">
      <c r="D47" s="52" t="s">
        <v>665</v>
      </c>
      <c r="E47" s="52" t="s">
        <v>756</v>
      </c>
      <c r="F47" s="52" t="s">
        <v>756</v>
      </c>
      <c r="G47" s="52" t="s">
        <v>452</v>
      </c>
      <c r="H47" s="52" t="s">
        <v>453</v>
      </c>
      <c r="I47" s="52">
        <v>13</v>
      </c>
      <c r="J47" s="52" t="s">
        <v>413</v>
      </c>
      <c r="K47" s="52" t="s">
        <v>757</v>
      </c>
      <c r="O47" t="s">
        <v>758</v>
      </c>
      <c r="Q47" t="s">
        <v>759</v>
      </c>
      <c r="U47">
        <v>66</v>
      </c>
      <c r="V47">
        <v>3</v>
      </c>
      <c r="W47" t="s">
        <v>760</v>
      </c>
      <c r="X47">
        <v>15</v>
      </c>
      <c r="Y47" t="s">
        <v>441</v>
      </c>
      <c r="Z47">
        <v>15101</v>
      </c>
      <c r="AA47" t="s">
        <v>442</v>
      </c>
      <c r="AC47" t="s">
        <v>713</v>
      </c>
      <c r="AD47" t="s">
        <v>443</v>
      </c>
      <c r="AG47" s="54"/>
    </row>
    <row r="48" spans="4:42">
      <c r="D48" s="52" t="s">
        <v>671</v>
      </c>
      <c r="E48" s="52" t="s">
        <v>761</v>
      </c>
      <c r="F48" s="52" t="s">
        <v>761</v>
      </c>
      <c r="G48" s="52" t="s">
        <v>452</v>
      </c>
      <c r="H48" s="52" t="s">
        <v>453</v>
      </c>
      <c r="I48" s="52">
        <v>13</v>
      </c>
      <c r="J48" s="52" t="s">
        <v>413</v>
      </c>
      <c r="K48" s="52" t="s">
        <v>762</v>
      </c>
      <c r="O48" t="s">
        <v>763</v>
      </c>
      <c r="Q48" t="s">
        <v>764</v>
      </c>
      <c r="U48">
        <v>67</v>
      </c>
      <c r="V48">
        <v>1</v>
      </c>
      <c r="W48" t="s">
        <v>765</v>
      </c>
      <c r="X48">
        <v>15</v>
      </c>
      <c r="Y48" t="s">
        <v>441</v>
      </c>
      <c r="Z48">
        <v>15101</v>
      </c>
      <c r="AA48" t="s">
        <v>442</v>
      </c>
      <c r="AC48" t="s">
        <v>713</v>
      </c>
      <c r="AD48" t="s">
        <v>443</v>
      </c>
      <c r="AG48" s="54"/>
    </row>
    <row r="49" spans="4:40">
      <c r="D49" s="52" t="s">
        <v>676</v>
      </c>
      <c r="E49" s="52" t="s">
        <v>766</v>
      </c>
      <c r="F49" s="52" t="s">
        <v>766</v>
      </c>
      <c r="G49" s="52" t="s">
        <v>668</v>
      </c>
      <c r="H49" s="52" t="s">
        <v>453</v>
      </c>
      <c r="I49" s="52">
        <v>13</v>
      </c>
      <c r="J49" s="52" t="s">
        <v>413</v>
      </c>
      <c r="K49" s="52" t="s">
        <v>767</v>
      </c>
      <c r="O49" t="s">
        <v>768</v>
      </c>
      <c r="Q49" t="s">
        <v>769</v>
      </c>
      <c r="U49">
        <v>69</v>
      </c>
      <c r="V49">
        <v>8</v>
      </c>
      <c r="W49" t="s">
        <v>770</v>
      </c>
      <c r="X49">
        <v>15</v>
      </c>
      <c r="Y49" t="s">
        <v>441</v>
      </c>
      <c r="Z49">
        <v>15101</v>
      </c>
      <c r="AA49" t="s">
        <v>442</v>
      </c>
      <c r="AC49" t="s">
        <v>725</v>
      </c>
      <c r="AD49" t="s">
        <v>443</v>
      </c>
      <c r="AG49" s="54"/>
      <c r="AN49" s="24"/>
    </row>
    <row r="50" spans="4:40">
      <c r="D50" s="52" t="s">
        <v>681</v>
      </c>
      <c r="E50" s="52" t="s">
        <v>771</v>
      </c>
      <c r="F50" s="52" t="s">
        <v>771</v>
      </c>
      <c r="G50" s="52" t="s">
        <v>452</v>
      </c>
      <c r="H50" s="52" t="s">
        <v>453</v>
      </c>
      <c r="I50" s="52">
        <v>13</v>
      </c>
      <c r="J50" s="52" t="s">
        <v>413</v>
      </c>
      <c r="K50" s="52" t="s">
        <v>772</v>
      </c>
      <c r="O50" t="s">
        <v>773</v>
      </c>
      <c r="U50">
        <v>70</v>
      </c>
      <c r="V50">
        <v>1</v>
      </c>
      <c r="W50" t="s">
        <v>774</v>
      </c>
      <c r="X50">
        <v>15</v>
      </c>
      <c r="Y50" t="s">
        <v>441</v>
      </c>
      <c r="Z50">
        <v>15102</v>
      </c>
      <c r="AA50" t="s">
        <v>775</v>
      </c>
      <c r="AC50" t="s">
        <v>412</v>
      </c>
      <c r="AD50" t="s">
        <v>443</v>
      </c>
      <c r="AG50" s="54"/>
    </row>
    <row r="51" spans="4:40">
      <c r="D51" s="52" t="s">
        <v>686</v>
      </c>
      <c r="E51" s="52" t="s">
        <v>776</v>
      </c>
      <c r="F51" s="52" t="s">
        <v>776</v>
      </c>
      <c r="G51" s="52" t="s">
        <v>777</v>
      </c>
      <c r="H51" s="52" t="s">
        <v>453</v>
      </c>
      <c r="I51" s="52">
        <v>13</v>
      </c>
      <c r="J51" s="52" t="s">
        <v>413</v>
      </c>
      <c r="K51" s="52" t="s">
        <v>778</v>
      </c>
      <c r="O51" t="s">
        <v>779</v>
      </c>
      <c r="U51">
        <v>72</v>
      </c>
      <c r="V51">
        <v>8</v>
      </c>
      <c r="W51" t="s">
        <v>780</v>
      </c>
      <c r="X51">
        <v>15</v>
      </c>
      <c r="Y51" t="s">
        <v>441</v>
      </c>
      <c r="Z51">
        <v>15102</v>
      </c>
      <c r="AA51" t="s">
        <v>775</v>
      </c>
      <c r="AC51" t="s">
        <v>412</v>
      </c>
      <c r="AD51" t="s">
        <v>443</v>
      </c>
      <c r="AG51" s="54"/>
    </row>
    <row r="52" spans="4:40">
      <c r="D52" s="52" t="s">
        <v>691</v>
      </c>
      <c r="E52" s="52" t="s">
        <v>781</v>
      </c>
      <c r="F52" s="52" t="s">
        <v>781</v>
      </c>
      <c r="G52" s="52" t="s">
        <v>637</v>
      </c>
      <c r="H52" s="52" t="s">
        <v>453</v>
      </c>
      <c r="I52" s="52">
        <v>13</v>
      </c>
      <c r="J52" s="52" t="s">
        <v>413</v>
      </c>
      <c r="K52" s="52" t="s">
        <v>782</v>
      </c>
      <c r="O52" t="s">
        <v>783</v>
      </c>
      <c r="U52">
        <v>73</v>
      </c>
      <c r="V52">
        <v>6</v>
      </c>
      <c r="W52" t="s">
        <v>784</v>
      </c>
      <c r="X52">
        <v>15</v>
      </c>
      <c r="Y52" t="s">
        <v>441</v>
      </c>
      <c r="Z52">
        <v>15102</v>
      </c>
      <c r="AA52" t="s">
        <v>775</v>
      </c>
      <c r="AC52" t="s">
        <v>412</v>
      </c>
      <c r="AD52" t="s">
        <v>443</v>
      </c>
      <c r="AG52" s="54"/>
    </row>
    <row r="53" spans="4:40">
      <c r="D53" s="52" t="s">
        <v>696</v>
      </c>
      <c r="E53" s="52" t="s">
        <v>785</v>
      </c>
      <c r="F53" s="52" t="s">
        <v>785</v>
      </c>
      <c r="G53" s="52" t="s">
        <v>615</v>
      </c>
      <c r="H53" s="52" t="s">
        <v>616</v>
      </c>
      <c r="I53" s="52">
        <v>10</v>
      </c>
      <c r="J53" s="52" t="s">
        <v>413</v>
      </c>
      <c r="K53" s="52" t="s">
        <v>786</v>
      </c>
      <c r="O53" t="s">
        <v>787</v>
      </c>
      <c r="U53">
        <v>74</v>
      </c>
      <c r="V53">
        <v>4</v>
      </c>
      <c r="W53" t="s">
        <v>788</v>
      </c>
      <c r="X53">
        <v>15</v>
      </c>
      <c r="Y53" t="s">
        <v>441</v>
      </c>
      <c r="Z53">
        <v>15102</v>
      </c>
      <c r="AA53" t="s">
        <v>775</v>
      </c>
      <c r="AC53" t="s">
        <v>412</v>
      </c>
      <c r="AD53" t="s">
        <v>443</v>
      </c>
      <c r="AG53" s="54"/>
    </row>
    <row r="54" spans="4:40">
      <c r="D54" s="52" t="s">
        <v>701</v>
      </c>
      <c r="E54" s="52" t="s">
        <v>120</v>
      </c>
      <c r="F54" s="52" t="s">
        <v>120</v>
      </c>
      <c r="G54" s="52" t="s">
        <v>615</v>
      </c>
      <c r="H54" s="52" t="s">
        <v>616</v>
      </c>
      <c r="I54" s="52">
        <v>10</v>
      </c>
      <c r="J54" s="52" t="s">
        <v>413</v>
      </c>
      <c r="K54" s="52" t="s">
        <v>789</v>
      </c>
      <c r="O54" t="s">
        <v>790</v>
      </c>
      <c r="U54">
        <v>75</v>
      </c>
      <c r="V54">
        <v>2</v>
      </c>
      <c r="W54" t="s">
        <v>791</v>
      </c>
      <c r="X54">
        <v>15</v>
      </c>
      <c r="Y54" t="s">
        <v>441</v>
      </c>
      <c r="Z54">
        <v>15102</v>
      </c>
      <c r="AA54" t="s">
        <v>775</v>
      </c>
      <c r="AC54" t="s">
        <v>412</v>
      </c>
      <c r="AD54" t="s">
        <v>443</v>
      </c>
      <c r="AG54" s="54"/>
    </row>
    <row r="55" spans="4:40">
      <c r="D55" s="52" t="s">
        <v>706</v>
      </c>
      <c r="E55" s="52" t="s">
        <v>792</v>
      </c>
      <c r="F55" s="52" t="s">
        <v>792</v>
      </c>
      <c r="G55" s="52" t="s">
        <v>615</v>
      </c>
      <c r="H55" s="52" t="s">
        <v>616</v>
      </c>
      <c r="I55" s="52">
        <v>10</v>
      </c>
      <c r="J55" s="52" t="s">
        <v>413</v>
      </c>
      <c r="K55" s="52" t="s">
        <v>793</v>
      </c>
      <c r="O55" t="s">
        <v>794</v>
      </c>
      <c r="U55">
        <v>76</v>
      </c>
      <c r="V55">
        <v>0</v>
      </c>
      <c r="W55" t="s">
        <v>795</v>
      </c>
      <c r="X55">
        <v>15</v>
      </c>
      <c r="Y55" t="s">
        <v>441</v>
      </c>
      <c r="Z55">
        <v>15102</v>
      </c>
      <c r="AA55" t="s">
        <v>775</v>
      </c>
      <c r="AC55" t="s">
        <v>412</v>
      </c>
      <c r="AD55" t="s">
        <v>443</v>
      </c>
      <c r="AG55" s="54"/>
    </row>
    <row r="56" spans="4:40">
      <c r="D56" s="52" t="s">
        <v>711</v>
      </c>
      <c r="E56" s="52" t="s">
        <v>777</v>
      </c>
      <c r="F56" s="52" t="s">
        <v>777</v>
      </c>
      <c r="G56" s="52" t="s">
        <v>777</v>
      </c>
      <c r="H56" s="52" t="s">
        <v>453</v>
      </c>
      <c r="I56" s="52">
        <v>13</v>
      </c>
      <c r="J56" s="52" t="s">
        <v>413</v>
      </c>
      <c r="K56" s="52" t="s">
        <v>796</v>
      </c>
      <c r="O56" t="s">
        <v>797</v>
      </c>
      <c r="U56">
        <v>78</v>
      </c>
      <c r="V56">
        <v>7</v>
      </c>
      <c r="W56" t="s">
        <v>798</v>
      </c>
      <c r="X56">
        <v>15</v>
      </c>
      <c r="Y56" t="s">
        <v>441</v>
      </c>
      <c r="Z56">
        <v>15201</v>
      </c>
      <c r="AA56" t="s">
        <v>799</v>
      </c>
      <c r="AC56" t="s">
        <v>412</v>
      </c>
      <c r="AD56" t="s">
        <v>443</v>
      </c>
      <c r="AG56" s="54"/>
    </row>
    <row r="57" spans="4:40">
      <c r="D57" s="52" t="s">
        <v>718</v>
      </c>
      <c r="E57" s="52" t="s">
        <v>800</v>
      </c>
      <c r="F57" s="52" t="s">
        <v>800</v>
      </c>
      <c r="G57" s="52" t="s">
        <v>615</v>
      </c>
      <c r="H57" s="52" t="s">
        <v>616</v>
      </c>
      <c r="I57" s="52">
        <v>10</v>
      </c>
      <c r="J57" s="52" t="s">
        <v>413</v>
      </c>
      <c r="K57" s="52" t="s">
        <v>801</v>
      </c>
      <c r="O57" t="s">
        <v>802</v>
      </c>
      <c r="U57">
        <v>79</v>
      </c>
      <c r="V57">
        <v>5</v>
      </c>
      <c r="W57" t="s">
        <v>803</v>
      </c>
      <c r="X57">
        <v>15</v>
      </c>
      <c r="Y57" t="s">
        <v>441</v>
      </c>
      <c r="Z57">
        <v>15201</v>
      </c>
      <c r="AA57" t="s">
        <v>799</v>
      </c>
      <c r="AC57" t="s">
        <v>412</v>
      </c>
      <c r="AD57" t="s">
        <v>443</v>
      </c>
      <c r="AG57" s="54"/>
    </row>
    <row r="58" spans="4:40">
      <c r="D58" s="52" t="s">
        <v>723</v>
      </c>
      <c r="E58" s="52" t="s">
        <v>804</v>
      </c>
      <c r="F58" s="52" t="s">
        <v>804</v>
      </c>
      <c r="G58" s="52" t="s">
        <v>452</v>
      </c>
      <c r="H58" s="52" t="s">
        <v>453</v>
      </c>
      <c r="I58" s="52">
        <v>13</v>
      </c>
      <c r="J58" s="52" t="s">
        <v>413</v>
      </c>
      <c r="K58" s="52" t="s">
        <v>805</v>
      </c>
      <c r="O58" t="s">
        <v>806</v>
      </c>
      <c r="U58">
        <v>81</v>
      </c>
      <c r="V58">
        <v>7</v>
      </c>
      <c r="W58" t="s">
        <v>807</v>
      </c>
      <c r="X58">
        <v>15</v>
      </c>
      <c r="Y58" t="s">
        <v>441</v>
      </c>
      <c r="Z58">
        <v>15201</v>
      </c>
      <c r="AA58" t="s">
        <v>799</v>
      </c>
      <c r="AC58" t="s">
        <v>412</v>
      </c>
      <c r="AD58" t="s">
        <v>443</v>
      </c>
      <c r="AG58" s="54"/>
    </row>
    <row r="59" spans="4:40">
      <c r="D59" s="52" t="s">
        <v>729</v>
      </c>
      <c r="E59" s="52" t="s">
        <v>808</v>
      </c>
      <c r="F59" s="52" t="s">
        <v>808</v>
      </c>
      <c r="G59" s="52" t="s">
        <v>809</v>
      </c>
      <c r="H59" s="52" t="s">
        <v>453</v>
      </c>
      <c r="I59" s="52">
        <v>13</v>
      </c>
      <c r="J59" s="52" t="s">
        <v>413</v>
      </c>
      <c r="K59" s="52" t="s">
        <v>810</v>
      </c>
      <c r="O59" t="s">
        <v>811</v>
      </c>
      <c r="U59">
        <v>82</v>
      </c>
      <c r="V59">
        <v>5</v>
      </c>
      <c r="W59" t="s">
        <v>812</v>
      </c>
      <c r="X59">
        <v>15</v>
      </c>
      <c r="Y59" t="s">
        <v>441</v>
      </c>
      <c r="Z59">
        <v>15201</v>
      </c>
      <c r="AA59" t="s">
        <v>799</v>
      </c>
      <c r="AC59" t="s">
        <v>412</v>
      </c>
      <c r="AD59" t="s">
        <v>443</v>
      </c>
      <c r="AG59" s="54"/>
    </row>
    <row r="60" spans="4:40">
      <c r="D60" s="52" t="s">
        <v>734</v>
      </c>
      <c r="E60" s="52" t="s">
        <v>809</v>
      </c>
      <c r="F60" s="52" t="s">
        <v>809</v>
      </c>
      <c r="G60" s="52" t="s">
        <v>809</v>
      </c>
      <c r="H60" s="52" t="s">
        <v>453</v>
      </c>
      <c r="I60" s="52">
        <v>13</v>
      </c>
      <c r="J60" s="52" t="s">
        <v>413</v>
      </c>
      <c r="K60" s="52" t="s">
        <v>813</v>
      </c>
      <c r="O60" t="s">
        <v>814</v>
      </c>
      <c r="U60">
        <v>83</v>
      </c>
      <c r="V60">
        <v>3</v>
      </c>
      <c r="W60" t="s">
        <v>815</v>
      </c>
      <c r="X60">
        <v>15</v>
      </c>
      <c r="Y60" t="s">
        <v>441</v>
      </c>
      <c r="Z60">
        <v>15201</v>
      </c>
      <c r="AA60" t="s">
        <v>799</v>
      </c>
      <c r="AC60" t="s">
        <v>412</v>
      </c>
      <c r="AD60" t="s">
        <v>443</v>
      </c>
      <c r="AG60" s="54"/>
    </row>
    <row r="61" spans="4:40">
      <c r="D61" s="52" t="s">
        <v>739</v>
      </c>
      <c r="E61" s="52" t="s">
        <v>816</v>
      </c>
      <c r="F61" s="52" t="s">
        <v>816</v>
      </c>
      <c r="G61" s="52" t="s">
        <v>817</v>
      </c>
      <c r="H61" s="52" t="s">
        <v>818</v>
      </c>
      <c r="I61" s="52">
        <v>14</v>
      </c>
      <c r="J61" s="52" t="s">
        <v>413</v>
      </c>
      <c r="K61" s="52" t="s">
        <v>819</v>
      </c>
      <c r="O61" t="s">
        <v>820</v>
      </c>
      <c r="U61">
        <v>84</v>
      </c>
      <c r="V61">
        <v>1</v>
      </c>
      <c r="W61" t="s">
        <v>821</v>
      </c>
      <c r="X61">
        <v>15</v>
      </c>
      <c r="Y61" t="s">
        <v>441</v>
      </c>
      <c r="Z61">
        <v>15201</v>
      </c>
      <c r="AA61" t="s">
        <v>799</v>
      </c>
      <c r="AC61" t="s">
        <v>412</v>
      </c>
      <c r="AD61" t="s">
        <v>443</v>
      </c>
      <c r="AG61" s="54"/>
    </row>
    <row r="62" spans="4:40">
      <c r="D62" s="52" t="s">
        <v>744</v>
      </c>
      <c r="E62" s="52" t="s">
        <v>822</v>
      </c>
      <c r="F62" s="52" t="s">
        <v>822</v>
      </c>
      <c r="G62" s="52" t="s">
        <v>452</v>
      </c>
      <c r="H62" s="52" t="s">
        <v>453</v>
      </c>
      <c r="I62" s="52">
        <v>13</v>
      </c>
      <c r="J62" s="52" t="s">
        <v>413</v>
      </c>
      <c r="K62" s="52" t="s">
        <v>823</v>
      </c>
      <c r="O62" t="s">
        <v>824</v>
      </c>
      <c r="U62">
        <v>86</v>
      </c>
      <c r="V62">
        <v>8</v>
      </c>
      <c r="W62" t="s">
        <v>825</v>
      </c>
      <c r="X62">
        <v>15</v>
      </c>
      <c r="Y62" t="s">
        <v>441</v>
      </c>
      <c r="Z62">
        <v>15201</v>
      </c>
      <c r="AA62" t="s">
        <v>799</v>
      </c>
      <c r="AC62" t="s">
        <v>412</v>
      </c>
      <c r="AD62" t="s">
        <v>443</v>
      </c>
      <c r="AG62" s="54"/>
    </row>
    <row r="63" spans="4:40">
      <c r="D63" s="52" t="s">
        <v>749</v>
      </c>
      <c r="E63" s="52" t="s">
        <v>826</v>
      </c>
      <c r="F63" s="52" t="s">
        <v>826</v>
      </c>
      <c r="G63" s="52" t="s">
        <v>615</v>
      </c>
      <c r="H63" s="52" t="s">
        <v>616</v>
      </c>
      <c r="I63" s="52">
        <v>10</v>
      </c>
      <c r="J63" s="52" t="s">
        <v>413</v>
      </c>
      <c r="K63" s="52" t="s">
        <v>827</v>
      </c>
      <c r="O63" t="s">
        <v>828</v>
      </c>
      <c r="U63">
        <v>87</v>
      </c>
      <c r="V63">
        <v>6</v>
      </c>
      <c r="W63" t="s">
        <v>829</v>
      </c>
      <c r="X63">
        <v>15</v>
      </c>
      <c r="Y63" t="s">
        <v>441</v>
      </c>
      <c r="Z63">
        <v>15202</v>
      </c>
      <c r="AA63" t="s">
        <v>830</v>
      </c>
      <c r="AC63" t="s">
        <v>412</v>
      </c>
      <c r="AD63" t="s">
        <v>443</v>
      </c>
      <c r="AG63" s="54"/>
    </row>
    <row r="64" spans="4:40">
      <c r="D64" s="52" t="s">
        <v>754</v>
      </c>
      <c r="E64" s="52" t="s">
        <v>831</v>
      </c>
      <c r="F64" s="52" t="s">
        <v>831</v>
      </c>
      <c r="G64" s="52" t="s">
        <v>452</v>
      </c>
      <c r="H64" s="52" t="s">
        <v>453</v>
      </c>
      <c r="I64" s="52">
        <v>13</v>
      </c>
      <c r="J64" s="52" t="s">
        <v>413</v>
      </c>
      <c r="K64" s="52" t="s">
        <v>832</v>
      </c>
      <c r="O64" t="s">
        <v>833</v>
      </c>
      <c r="U64">
        <v>88</v>
      </c>
      <c r="V64">
        <v>4</v>
      </c>
      <c r="W64" t="s">
        <v>834</v>
      </c>
      <c r="X64">
        <v>15</v>
      </c>
      <c r="Y64" t="s">
        <v>441</v>
      </c>
      <c r="Z64">
        <v>15202</v>
      </c>
      <c r="AA64" t="s">
        <v>830</v>
      </c>
      <c r="AC64" t="s">
        <v>412</v>
      </c>
      <c r="AD64" t="s">
        <v>443</v>
      </c>
      <c r="AG64" s="54"/>
    </row>
    <row r="65" spans="4:33">
      <c r="D65" s="52" t="s">
        <v>759</v>
      </c>
      <c r="E65" s="52" t="s">
        <v>835</v>
      </c>
      <c r="F65" s="52" t="s">
        <v>835</v>
      </c>
      <c r="G65" s="52" t="s">
        <v>836</v>
      </c>
      <c r="H65" s="52" t="s">
        <v>608</v>
      </c>
      <c r="I65" s="52">
        <v>6</v>
      </c>
      <c r="J65" s="52" t="s">
        <v>413</v>
      </c>
      <c r="K65" s="52" t="s">
        <v>837</v>
      </c>
      <c r="O65" t="s">
        <v>838</v>
      </c>
      <c r="U65">
        <v>89</v>
      </c>
      <c r="V65">
        <v>2</v>
      </c>
      <c r="W65" t="s">
        <v>839</v>
      </c>
      <c r="X65">
        <v>15</v>
      </c>
      <c r="Y65" t="s">
        <v>441</v>
      </c>
      <c r="Z65">
        <v>15202</v>
      </c>
      <c r="AA65" t="s">
        <v>830</v>
      </c>
      <c r="AC65" t="s">
        <v>412</v>
      </c>
      <c r="AD65" t="s">
        <v>443</v>
      </c>
      <c r="AG65" s="54"/>
    </row>
    <row r="66" spans="4:33">
      <c r="D66" s="52" t="s">
        <v>764</v>
      </c>
      <c r="E66" s="52" t="s">
        <v>840</v>
      </c>
      <c r="F66" s="52" t="s">
        <v>840</v>
      </c>
      <c r="G66" s="52" t="s">
        <v>452</v>
      </c>
      <c r="H66" s="52" t="s">
        <v>453</v>
      </c>
      <c r="I66" s="52">
        <v>13</v>
      </c>
      <c r="J66" s="52" t="s">
        <v>413</v>
      </c>
      <c r="K66" s="52" t="s">
        <v>841</v>
      </c>
      <c r="O66" t="s">
        <v>842</v>
      </c>
      <c r="U66">
        <v>90</v>
      </c>
      <c r="V66">
        <v>6</v>
      </c>
      <c r="W66" t="s">
        <v>843</v>
      </c>
      <c r="X66">
        <v>15</v>
      </c>
      <c r="Y66" t="s">
        <v>441</v>
      </c>
      <c r="Z66">
        <v>15202</v>
      </c>
      <c r="AA66" t="s">
        <v>830</v>
      </c>
      <c r="AC66" t="s">
        <v>412</v>
      </c>
      <c r="AD66" t="s">
        <v>443</v>
      </c>
      <c r="AG66" s="54"/>
    </row>
    <row r="67" spans="4:33">
      <c r="D67" s="52" t="s">
        <v>769</v>
      </c>
      <c r="E67" s="52" t="s">
        <v>844</v>
      </c>
      <c r="F67" s="52" t="s">
        <v>844</v>
      </c>
      <c r="G67" s="52" t="s">
        <v>845</v>
      </c>
      <c r="H67" s="52" t="s">
        <v>846</v>
      </c>
      <c r="I67" s="52">
        <v>4</v>
      </c>
      <c r="J67" s="52" t="s">
        <v>413</v>
      </c>
      <c r="K67" s="52" t="s">
        <v>847</v>
      </c>
      <c r="O67" t="s">
        <v>848</v>
      </c>
      <c r="U67">
        <v>91</v>
      </c>
      <c r="V67">
        <v>4</v>
      </c>
      <c r="W67" t="s">
        <v>849</v>
      </c>
      <c r="X67">
        <v>15</v>
      </c>
      <c r="Y67" t="s">
        <v>441</v>
      </c>
      <c r="Z67">
        <v>15202</v>
      </c>
      <c r="AA67" t="s">
        <v>830</v>
      </c>
      <c r="AC67" t="s">
        <v>412</v>
      </c>
      <c r="AD67" t="s">
        <v>443</v>
      </c>
      <c r="AG67" s="54"/>
    </row>
    <row r="68" spans="4:33">
      <c r="D68" s="52" t="s">
        <v>436</v>
      </c>
      <c r="E68" s="52" t="s">
        <v>850</v>
      </c>
      <c r="F68" s="52" t="s">
        <v>850</v>
      </c>
      <c r="G68" s="52" t="s">
        <v>452</v>
      </c>
      <c r="H68" s="52" t="s">
        <v>453</v>
      </c>
      <c r="I68" s="52">
        <v>13</v>
      </c>
      <c r="J68" s="52" t="s">
        <v>401</v>
      </c>
      <c r="K68" s="52" t="s">
        <v>851</v>
      </c>
      <c r="O68" t="s">
        <v>852</v>
      </c>
      <c r="U68">
        <v>92</v>
      </c>
      <c r="V68">
        <v>2</v>
      </c>
      <c r="W68" t="s">
        <v>853</v>
      </c>
      <c r="X68">
        <v>15</v>
      </c>
      <c r="Y68" t="s">
        <v>441</v>
      </c>
      <c r="Z68">
        <v>15202</v>
      </c>
      <c r="AA68" t="s">
        <v>830</v>
      </c>
      <c r="AC68" t="s">
        <v>412</v>
      </c>
      <c r="AD68" t="s">
        <v>443</v>
      </c>
      <c r="AG68" s="54"/>
    </row>
    <row r="69" spans="4:33">
      <c r="D69" s="52" t="s">
        <v>454</v>
      </c>
      <c r="E69" s="52" t="s">
        <v>854</v>
      </c>
      <c r="F69" s="52" t="s">
        <v>854</v>
      </c>
      <c r="G69" s="52" t="s">
        <v>855</v>
      </c>
      <c r="H69" s="52" t="s">
        <v>505</v>
      </c>
      <c r="I69" s="52">
        <v>5</v>
      </c>
      <c r="J69" s="52" t="s">
        <v>401</v>
      </c>
      <c r="K69" s="52" t="s">
        <v>856</v>
      </c>
      <c r="O69" t="s">
        <v>857</v>
      </c>
      <c r="U69">
        <v>93</v>
      </c>
      <c r="V69">
        <v>0</v>
      </c>
      <c r="W69" t="s">
        <v>858</v>
      </c>
      <c r="X69">
        <v>15</v>
      </c>
      <c r="Y69" t="s">
        <v>441</v>
      </c>
      <c r="Z69">
        <v>15202</v>
      </c>
      <c r="AA69" t="s">
        <v>830</v>
      </c>
      <c r="AC69" t="s">
        <v>412</v>
      </c>
      <c r="AD69" t="s">
        <v>443</v>
      </c>
      <c r="AG69" s="54"/>
    </row>
    <row r="70" spans="4:33">
      <c r="D70" s="52" t="s">
        <v>466</v>
      </c>
      <c r="E70" s="52" t="s">
        <v>859</v>
      </c>
      <c r="F70" s="52" t="s">
        <v>859</v>
      </c>
      <c r="G70" s="52" t="s">
        <v>809</v>
      </c>
      <c r="H70" s="52" t="s">
        <v>453</v>
      </c>
      <c r="I70" s="52">
        <v>13</v>
      </c>
      <c r="J70" s="52" t="s">
        <v>401</v>
      </c>
      <c r="K70" s="52" t="s">
        <v>860</v>
      </c>
      <c r="O70" t="s">
        <v>861</v>
      </c>
      <c r="U70">
        <v>94</v>
      </c>
      <c r="V70">
        <v>9</v>
      </c>
      <c r="W70" t="s">
        <v>862</v>
      </c>
      <c r="X70">
        <v>15</v>
      </c>
      <c r="Y70" t="s">
        <v>441</v>
      </c>
      <c r="Z70">
        <v>15202</v>
      </c>
      <c r="AA70" t="s">
        <v>830</v>
      </c>
      <c r="AC70" t="s">
        <v>412</v>
      </c>
      <c r="AD70" t="s">
        <v>443</v>
      </c>
      <c r="AG70" s="54"/>
    </row>
    <row r="71" spans="4:33">
      <c r="D71" s="52" t="s">
        <v>478</v>
      </c>
      <c r="E71" s="52" t="s">
        <v>863</v>
      </c>
      <c r="F71" s="52" t="s">
        <v>863</v>
      </c>
      <c r="G71" s="52" t="s">
        <v>434</v>
      </c>
      <c r="H71" s="52" t="s">
        <v>434</v>
      </c>
      <c r="I71" s="52">
        <v>8</v>
      </c>
      <c r="J71" s="52" t="s">
        <v>401</v>
      </c>
      <c r="K71" s="52" t="s">
        <v>864</v>
      </c>
      <c r="O71" t="s">
        <v>865</v>
      </c>
      <c r="U71">
        <v>95</v>
      </c>
      <c r="V71">
        <v>7</v>
      </c>
      <c r="W71" t="s">
        <v>866</v>
      </c>
      <c r="X71">
        <v>15</v>
      </c>
      <c r="Y71" t="s">
        <v>441</v>
      </c>
      <c r="Z71">
        <v>15202</v>
      </c>
      <c r="AA71" t="s">
        <v>830</v>
      </c>
      <c r="AC71" t="s">
        <v>412</v>
      </c>
      <c r="AD71" t="s">
        <v>443</v>
      </c>
      <c r="AG71" s="54"/>
    </row>
    <row r="72" spans="4:33">
      <c r="D72" s="52" t="s">
        <v>488</v>
      </c>
      <c r="E72" s="53" t="s">
        <v>867</v>
      </c>
      <c r="F72" s="52" t="s">
        <v>867</v>
      </c>
      <c r="G72" s="52" t="s">
        <v>868</v>
      </c>
      <c r="H72" s="52" t="s">
        <v>869</v>
      </c>
      <c r="I72" s="52">
        <v>3</v>
      </c>
      <c r="J72" s="52" t="s">
        <v>401</v>
      </c>
      <c r="K72" s="52" t="s">
        <v>870</v>
      </c>
      <c r="O72" t="s">
        <v>871</v>
      </c>
      <c r="U72">
        <v>97</v>
      </c>
      <c r="V72">
        <v>3</v>
      </c>
      <c r="W72" t="s">
        <v>872</v>
      </c>
      <c r="X72">
        <v>1</v>
      </c>
      <c r="Y72" t="s">
        <v>594</v>
      </c>
      <c r="Z72">
        <v>1101</v>
      </c>
      <c r="AA72" t="s">
        <v>593</v>
      </c>
      <c r="AC72" t="s">
        <v>412</v>
      </c>
      <c r="AD72" t="s">
        <v>443</v>
      </c>
      <c r="AG72" s="54"/>
    </row>
    <row r="73" spans="4:33">
      <c r="D73" s="52" t="s">
        <v>497</v>
      </c>
      <c r="E73" s="52" t="s">
        <v>873</v>
      </c>
      <c r="F73" s="52" t="s">
        <v>873</v>
      </c>
      <c r="G73" s="52" t="s">
        <v>845</v>
      </c>
      <c r="H73" s="52" t="s">
        <v>846</v>
      </c>
      <c r="I73" s="52">
        <v>4</v>
      </c>
      <c r="J73" s="52" t="s">
        <v>401</v>
      </c>
      <c r="K73" s="52" t="s">
        <v>874</v>
      </c>
      <c r="O73" t="s">
        <v>875</v>
      </c>
      <c r="U73">
        <v>102</v>
      </c>
      <c r="V73">
        <v>3</v>
      </c>
      <c r="W73" t="s">
        <v>876</v>
      </c>
      <c r="X73">
        <v>1</v>
      </c>
      <c r="Y73" t="s">
        <v>594</v>
      </c>
      <c r="Z73">
        <v>1101</v>
      </c>
      <c r="AA73" t="s">
        <v>593</v>
      </c>
      <c r="AC73" t="s">
        <v>412</v>
      </c>
      <c r="AD73" t="s">
        <v>443</v>
      </c>
      <c r="AG73" s="54"/>
    </row>
    <row r="74" spans="4:33">
      <c r="D74" s="52" t="s">
        <v>506</v>
      </c>
      <c r="E74" s="52" t="s">
        <v>877</v>
      </c>
      <c r="F74" s="52" t="s">
        <v>877</v>
      </c>
      <c r="G74" s="52" t="s">
        <v>878</v>
      </c>
      <c r="H74" s="52" t="s">
        <v>559</v>
      </c>
      <c r="I74" s="52">
        <v>9</v>
      </c>
      <c r="J74" s="52" t="s">
        <v>401</v>
      </c>
      <c r="K74" s="52" t="s">
        <v>879</v>
      </c>
      <c r="O74" t="s">
        <v>880</v>
      </c>
      <c r="U74">
        <v>103</v>
      </c>
      <c r="V74">
        <v>1</v>
      </c>
      <c r="W74" t="s">
        <v>881</v>
      </c>
      <c r="X74">
        <v>1</v>
      </c>
      <c r="Y74" t="s">
        <v>594</v>
      </c>
      <c r="Z74">
        <v>1101</v>
      </c>
      <c r="AA74" t="s">
        <v>593</v>
      </c>
      <c r="AC74" t="s">
        <v>412</v>
      </c>
      <c r="AD74" t="s">
        <v>443</v>
      </c>
      <c r="AG74" s="54"/>
    </row>
    <row r="75" spans="4:33">
      <c r="D75" s="52" t="s">
        <v>515</v>
      </c>
      <c r="E75" s="52" t="s">
        <v>882</v>
      </c>
      <c r="F75" s="52" t="s">
        <v>882</v>
      </c>
      <c r="G75" s="52" t="s">
        <v>434</v>
      </c>
      <c r="H75" s="52" t="s">
        <v>434</v>
      </c>
      <c r="I75" s="52">
        <v>8</v>
      </c>
      <c r="J75" s="52" t="s">
        <v>401</v>
      </c>
      <c r="K75" s="52" t="s">
        <v>883</v>
      </c>
      <c r="O75" t="s">
        <v>884</v>
      </c>
      <c r="U75">
        <v>105</v>
      </c>
      <c r="V75">
        <v>8</v>
      </c>
      <c r="W75" t="s">
        <v>885</v>
      </c>
      <c r="X75">
        <v>1</v>
      </c>
      <c r="Y75" t="s">
        <v>594</v>
      </c>
      <c r="Z75">
        <v>1101</v>
      </c>
      <c r="AA75" t="s">
        <v>593</v>
      </c>
      <c r="AC75" t="s">
        <v>412</v>
      </c>
      <c r="AD75" t="s">
        <v>443</v>
      </c>
      <c r="AG75" s="54"/>
    </row>
    <row r="76" spans="4:33">
      <c r="D76" s="52" t="s">
        <v>523</v>
      </c>
      <c r="E76" s="52" t="s">
        <v>886</v>
      </c>
      <c r="F76" s="52" t="s">
        <v>886</v>
      </c>
      <c r="G76" s="52" t="s">
        <v>886</v>
      </c>
      <c r="H76" s="52" t="s">
        <v>434</v>
      </c>
      <c r="I76" s="52">
        <v>8</v>
      </c>
      <c r="J76" s="52" t="s">
        <v>401</v>
      </c>
      <c r="K76" s="52" t="s">
        <v>887</v>
      </c>
      <c r="O76" t="s">
        <v>888</v>
      </c>
      <c r="U76">
        <v>106</v>
      </c>
      <c r="V76">
        <v>6</v>
      </c>
      <c r="W76" t="s">
        <v>889</v>
      </c>
      <c r="X76">
        <v>1</v>
      </c>
      <c r="Y76" t="s">
        <v>594</v>
      </c>
      <c r="Z76">
        <v>1101</v>
      </c>
      <c r="AA76" t="s">
        <v>593</v>
      </c>
      <c r="AC76" t="s">
        <v>890</v>
      </c>
      <c r="AD76" t="s">
        <v>443</v>
      </c>
      <c r="AG76" s="54"/>
    </row>
    <row r="77" spans="4:33">
      <c r="D77" s="52" t="s">
        <v>532</v>
      </c>
      <c r="E77" s="52" t="s">
        <v>442</v>
      </c>
      <c r="F77" s="52" t="s">
        <v>442</v>
      </c>
      <c r="G77" s="52" t="s">
        <v>442</v>
      </c>
      <c r="H77" s="52" t="s">
        <v>441</v>
      </c>
      <c r="I77" s="52">
        <v>15</v>
      </c>
      <c r="J77" s="52" t="s">
        <v>401</v>
      </c>
      <c r="K77" s="52" t="s">
        <v>891</v>
      </c>
      <c r="O77" t="s">
        <v>892</v>
      </c>
      <c r="U77">
        <v>107</v>
      </c>
      <c r="V77">
        <v>4</v>
      </c>
      <c r="W77" t="s">
        <v>893</v>
      </c>
      <c r="X77">
        <v>1</v>
      </c>
      <c r="Y77" t="s">
        <v>594</v>
      </c>
      <c r="Z77">
        <v>1101</v>
      </c>
      <c r="AA77" t="s">
        <v>593</v>
      </c>
      <c r="AC77" t="s">
        <v>412</v>
      </c>
      <c r="AD77" t="s">
        <v>443</v>
      </c>
      <c r="AG77" s="54"/>
    </row>
    <row r="78" spans="4:33">
      <c r="D78" s="52" t="s">
        <v>542</v>
      </c>
      <c r="E78" s="52" t="s">
        <v>894</v>
      </c>
      <c r="F78" s="52" t="s">
        <v>894</v>
      </c>
      <c r="G78" s="52" t="s">
        <v>895</v>
      </c>
      <c r="H78" s="52" t="s">
        <v>896</v>
      </c>
      <c r="I78" s="52">
        <v>16</v>
      </c>
      <c r="J78" s="52" t="s">
        <v>401</v>
      </c>
      <c r="K78" s="52" t="s">
        <v>897</v>
      </c>
      <c r="O78" t="s">
        <v>898</v>
      </c>
      <c r="U78">
        <v>108</v>
      </c>
      <c r="V78">
        <v>2</v>
      </c>
      <c r="W78" t="s">
        <v>899</v>
      </c>
      <c r="X78">
        <v>1</v>
      </c>
      <c r="Y78" t="s">
        <v>594</v>
      </c>
      <c r="Z78">
        <v>1101</v>
      </c>
      <c r="AA78" t="s">
        <v>593</v>
      </c>
      <c r="AC78" t="s">
        <v>412</v>
      </c>
      <c r="AD78" t="s">
        <v>443</v>
      </c>
      <c r="AG78" s="54"/>
    </row>
    <row r="79" spans="4:33">
      <c r="D79" s="52" t="s">
        <v>550</v>
      </c>
      <c r="E79" s="52" t="s">
        <v>77</v>
      </c>
      <c r="F79" s="52" t="s">
        <v>77</v>
      </c>
      <c r="G79" s="52" t="s">
        <v>900</v>
      </c>
      <c r="H79" s="52" t="s">
        <v>505</v>
      </c>
      <c r="I79" s="52">
        <v>5</v>
      </c>
      <c r="J79" s="52" t="s">
        <v>401</v>
      </c>
      <c r="K79" s="52" t="s">
        <v>901</v>
      </c>
      <c r="O79" t="s">
        <v>902</v>
      </c>
      <c r="U79">
        <v>109</v>
      </c>
      <c r="V79">
        <v>0</v>
      </c>
      <c r="W79" t="s">
        <v>903</v>
      </c>
      <c r="X79">
        <v>1</v>
      </c>
      <c r="Y79" t="s">
        <v>594</v>
      </c>
      <c r="Z79">
        <v>1101</v>
      </c>
      <c r="AA79" t="s">
        <v>593</v>
      </c>
      <c r="AC79" t="s">
        <v>412</v>
      </c>
      <c r="AD79" t="s">
        <v>443</v>
      </c>
      <c r="AG79" s="54"/>
    </row>
    <row r="80" spans="4:33">
      <c r="D80" s="52" t="s">
        <v>560</v>
      </c>
      <c r="E80" s="52" t="s">
        <v>904</v>
      </c>
      <c r="F80" s="52" t="s">
        <v>904</v>
      </c>
      <c r="G80" s="52" t="s">
        <v>434</v>
      </c>
      <c r="H80" s="52" t="s">
        <v>434</v>
      </c>
      <c r="I80" s="52">
        <v>8</v>
      </c>
      <c r="J80" s="52" t="s">
        <v>401</v>
      </c>
      <c r="K80" s="52" t="s">
        <v>905</v>
      </c>
      <c r="O80" t="s">
        <v>906</v>
      </c>
      <c r="U80">
        <v>110</v>
      </c>
      <c r="V80">
        <v>4</v>
      </c>
      <c r="W80" t="s">
        <v>907</v>
      </c>
      <c r="X80">
        <v>1</v>
      </c>
      <c r="Y80" t="s">
        <v>594</v>
      </c>
      <c r="Z80">
        <v>1101</v>
      </c>
      <c r="AA80" t="s">
        <v>593</v>
      </c>
      <c r="AC80" t="s">
        <v>412</v>
      </c>
      <c r="AD80" t="s">
        <v>443</v>
      </c>
      <c r="AG80" s="54"/>
    </row>
    <row r="81" spans="4:33">
      <c r="D81" s="52" t="s">
        <v>569</v>
      </c>
      <c r="E81" s="53" t="s">
        <v>908</v>
      </c>
      <c r="F81" s="52" t="s">
        <v>908</v>
      </c>
      <c r="G81" s="52" t="s">
        <v>909</v>
      </c>
      <c r="H81" s="52" t="s">
        <v>616</v>
      </c>
      <c r="I81" s="52">
        <v>10</v>
      </c>
      <c r="J81" s="52" t="s">
        <v>401</v>
      </c>
      <c r="K81" s="52" t="s">
        <v>910</v>
      </c>
      <c r="O81" t="s">
        <v>911</v>
      </c>
      <c r="U81">
        <v>111</v>
      </c>
      <c r="V81">
        <v>2</v>
      </c>
      <c r="W81" t="s">
        <v>621</v>
      </c>
      <c r="X81">
        <v>1</v>
      </c>
      <c r="Y81" t="s">
        <v>594</v>
      </c>
      <c r="Z81">
        <v>1101</v>
      </c>
      <c r="AA81" t="s">
        <v>593</v>
      </c>
      <c r="AC81" t="s">
        <v>412</v>
      </c>
      <c r="AD81" t="s">
        <v>443</v>
      </c>
      <c r="AG81" s="54"/>
    </row>
    <row r="82" spans="4:33">
      <c r="D82" s="52" t="s">
        <v>578</v>
      </c>
      <c r="E82" s="52" t="s">
        <v>912</v>
      </c>
      <c r="F82" s="52" t="s">
        <v>912</v>
      </c>
      <c r="G82" s="52" t="s">
        <v>913</v>
      </c>
      <c r="H82" s="52" t="s">
        <v>869</v>
      </c>
      <c r="I82" s="52">
        <v>3</v>
      </c>
      <c r="J82" s="52" t="s">
        <v>401</v>
      </c>
      <c r="K82" s="52" t="s">
        <v>914</v>
      </c>
      <c r="O82" t="s">
        <v>915</v>
      </c>
      <c r="U82">
        <v>112</v>
      </c>
      <c r="V82">
        <v>0</v>
      </c>
      <c r="W82" t="s">
        <v>916</v>
      </c>
      <c r="X82">
        <v>1</v>
      </c>
      <c r="Y82" t="s">
        <v>594</v>
      </c>
      <c r="Z82">
        <v>1101</v>
      </c>
      <c r="AA82" t="s">
        <v>593</v>
      </c>
      <c r="AC82" t="s">
        <v>412</v>
      </c>
      <c r="AD82" t="s">
        <v>443</v>
      </c>
      <c r="AG82" s="54"/>
    </row>
    <row r="83" spans="4:33">
      <c r="D83" s="52" t="s">
        <v>587</v>
      </c>
      <c r="E83" s="52" t="s">
        <v>917</v>
      </c>
      <c r="F83" s="52" t="s">
        <v>917</v>
      </c>
      <c r="G83" s="52" t="s">
        <v>918</v>
      </c>
      <c r="H83" s="52" t="s">
        <v>505</v>
      </c>
      <c r="I83" s="52">
        <v>5</v>
      </c>
      <c r="J83" s="52" t="s">
        <v>401</v>
      </c>
      <c r="K83" s="52" t="s">
        <v>919</v>
      </c>
      <c r="O83" t="s">
        <v>920</v>
      </c>
      <c r="U83">
        <v>113</v>
      </c>
      <c r="V83">
        <v>9</v>
      </c>
      <c r="W83" t="s">
        <v>921</v>
      </c>
      <c r="X83">
        <v>1</v>
      </c>
      <c r="Y83" t="s">
        <v>594</v>
      </c>
      <c r="Z83">
        <v>1101</v>
      </c>
      <c r="AA83" t="s">
        <v>593</v>
      </c>
      <c r="AC83" t="s">
        <v>412</v>
      </c>
      <c r="AD83" t="s">
        <v>443</v>
      </c>
      <c r="AG83" s="54"/>
    </row>
    <row r="84" spans="4:33">
      <c r="D84" s="52" t="s">
        <v>596</v>
      </c>
      <c r="E84" s="52" t="s">
        <v>922</v>
      </c>
      <c r="F84" s="52" t="s">
        <v>922</v>
      </c>
      <c r="G84" s="52" t="s">
        <v>923</v>
      </c>
      <c r="H84" s="52" t="s">
        <v>594</v>
      </c>
      <c r="I84" s="52">
        <v>1</v>
      </c>
      <c r="J84" s="52" t="s">
        <v>401</v>
      </c>
      <c r="K84" s="52" t="s">
        <v>924</v>
      </c>
      <c r="O84" t="s">
        <v>925</v>
      </c>
      <c r="U84">
        <v>114</v>
      </c>
      <c r="V84">
        <v>7</v>
      </c>
      <c r="W84" t="s">
        <v>926</v>
      </c>
      <c r="X84">
        <v>1</v>
      </c>
      <c r="Y84" t="s">
        <v>594</v>
      </c>
      <c r="Z84">
        <v>1101</v>
      </c>
      <c r="AA84" t="s">
        <v>593</v>
      </c>
      <c r="AC84" t="s">
        <v>412</v>
      </c>
      <c r="AD84" t="s">
        <v>443</v>
      </c>
      <c r="AG84" s="54"/>
    </row>
    <row r="85" spans="4:33">
      <c r="D85" s="52" t="s">
        <v>602</v>
      </c>
      <c r="E85" s="52" t="s">
        <v>927</v>
      </c>
      <c r="F85" s="52" t="s">
        <v>927</v>
      </c>
      <c r="G85" s="52" t="s">
        <v>928</v>
      </c>
      <c r="H85" s="52" t="s">
        <v>846</v>
      </c>
      <c r="I85" s="52">
        <v>4</v>
      </c>
      <c r="J85" s="52" t="s">
        <v>401</v>
      </c>
      <c r="K85" s="52" t="s">
        <v>929</v>
      </c>
      <c r="O85" t="s">
        <v>930</v>
      </c>
      <c r="U85">
        <v>116</v>
      </c>
      <c r="V85">
        <v>3</v>
      </c>
      <c r="W85" t="s">
        <v>931</v>
      </c>
      <c r="X85">
        <v>1</v>
      </c>
      <c r="Y85" t="s">
        <v>594</v>
      </c>
      <c r="Z85">
        <v>1101</v>
      </c>
      <c r="AA85" t="s">
        <v>593</v>
      </c>
      <c r="AC85" t="s">
        <v>412</v>
      </c>
      <c r="AD85" t="s">
        <v>443</v>
      </c>
      <c r="AG85" s="54"/>
    </row>
    <row r="86" spans="4:33">
      <c r="D86" s="52" t="s">
        <v>610</v>
      </c>
      <c r="E86" s="52" t="s">
        <v>932</v>
      </c>
      <c r="F86" s="52" t="s">
        <v>932</v>
      </c>
      <c r="G86" s="52" t="s">
        <v>886</v>
      </c>
      <c r="H86" s="52" t="s">
        <v>434</v>
      </c>
      <c r="I86" s="52">
        <v>8</v>
      </c>
      <c r="J86" s="52" t="s">
        <v>401</v>
      </c>
      <c r="K86" s="52" t="s">
        <v>933</v>
      </c>
      <c r="O86" t="s">
        <v>934</v>
      </c>
      <c r="U86">
        <v>117</v>
      </c>
      <c r="V86">
        <v>1</v>
      </c>
      <c r="W86" t="s">
        <v>935</v>
      </c>
      <c r="X86">
        <v>1</v>
      </c>
      <c r="Y86" t="s">
        <v>594</v>
      </c>
      <c r="Z86">
        <v>1101</v>
      </c>
      <c r="AA86" t="s">
        <v>593</v>
      </c>
      <c r="AC86" t="s">
        <v>412</v>
      </c>
      <c r="AD86" t="s">
        <v>443</v>
      </c>
      <c r="AG86" s="54"/>
    </row>
    <row r="87" spans="4:33">
      <c r="D87" s="52" t="s">
        <v>618</v>
      </c>
      <c r="E87" s="52" t="s">
        <v>936</v>
      </c>
      <c r="F87" s="52" t="s">
        <v>936</v>
      </c>
      <c r="G87" s="52" t="s">
        <v>558</v>
      </c>
      <c r="H87" s="52" t="s">
        <v>559</v>
      </c>
      <c r="I87" s="52">
        <v>9</v>
      </c>
      <c r="J87" s="52" t="s">
        <v>401</v>
      </c>
      <c r="K87" s="52" t="s">
        <v>937</v>
      </c>
      <c r="O87" t="s">
        <v>938</v>
      </c>
      <c r="U87">
        <v>119</v>
      </c>
      <c r="V87">
        <v>8</v>
      </c>
      <c r="W87" t="s">
        <v>939</v>
      </c>
      <c r="X87">
        <v>1</v>
      </c>
      <c r="Y87" t="s">
        <v>594</v>
      </c>
      <c r="Z87">
        <v>1101</v>
      </c>
      <c r="AA87" t="s">
        <v>593</v>
      </c>
      <c r="AC87" t="s">
        <v>412</v>
      </c>
      <c r="AD87" t="s">
        <v>443</v>
      </c>
      <c r="AG87" s="54"/>
    </row>
    <row r="88" spans="4:33">
      <c r="D88" s="52" t="s">
        <v>626</v>
      </c>
      <c r="E88" s="52" t="s">
        <v>940</v>
      </c>
      <c r="F88" s="52" t="s">
        <v>940</v>
      </c>
      <c r="G88" s="52" t="s">
        <v>855</v>
      </c>
      <c r="H88" s="52" t="s">
        <v>505</v>
      </c>
      <c r="I88" s="52">
        <v>5</v>
      </c>
      <c r="J88" s="52" t="s">
        <v>401</v>
      </c>
      <c r="K88" s="52" t="s">
        <v>941</v>
      </c>
      <c r="O88" t="s">
        <v>942</v>
      </c>
      <c r="U88">
        <v>122</v>
      </c>
      <c r="V88">
        <v>8</v>
      </c>
      <c r="W88" t="s">
        <v>943</v>
      </c>
      <c r="X88">
        <v>1</v>
      </c>
      <c r="Y88" t="s">
        <v>594</v>
      </c>
      <c r="Z88">
        <v>1101</v>
      </c>
      <c r="AA88" t="s">
        <v>593</v>
      </c>
      <c r="AC88" t="s">
        <v>412</v>
      </c>
      <c r="AD88" t="s">
        <v>443</v>
      </c>
      <c r="AG88" s="54"/>
    </row>
    <row r="89" spans="4:33">
      <c r="D89" s="52" t="s">
        <v>633</v>
      </c>
      <c r="E89" s="52" t="s">
        <v>944</v>
      </c>
      <c r="F89" s="52" t="s">
        <v>944</v>
      </c>
      <c r="G89" s="52" t="s">
        <v>505</v>
      </c>
      <c r="H89" s="52" t="s">
        <v>505</v>
      </c>
      <c r="I89" s="52">
        <v>5</v>
      </c>
      <c r="J89" s="52" t="s">
        <v>401</v>
      </c>
      <c r="K89" s="52" t="s">
        <v>945</v>
      </c>
      <c r="O89" t="s">
        <v>946</v>
      </c>
      <c r="U89">
        <v>123</v>
      </c>
      <c r="V89">
        <v>6</v>
      </c>
      <c r="W89" t="s">
        <v>947</v>
      </c>
      <c r="X89">
        <v>1</v>
      </c>
      <c r="Y89" t="s">
        <v>594</v>
      </c>
      <c r="Z89">
        <v>1101</v>
      </c>
      <c r="AA89" t="s">
        <v>593</v>
      </c>
      <c r="AC89" t="s">
        <v>412</v>
      </c>
      <c r="AD89" t="s">
        <v>443</v>
      </c>
      <c r="AG89" s="54"/>
    </row>
    <row r="90" spans="4:33">
      <c r="D90" s="52" t="s">
        <v>639</v>
      </c>
      <c r="E90" s="52" t="s">
        <v>84</v>
      </c>
      <c r="F90" s="52" t="s">
        <v>84</v>
      </c>
      <c r="G90" s="52" t="s">
        <v>948</v>
      </c>
      <c r="H90" s="52" t="s">
        <v>505</v>
      </c>
      <c r="I90" s="52">
        <v>5</v>
      </c>
      <c r="J90" s="52" t="s">
        <v>401</v>
      </c>
      <c r="K90" s="52" t="s">
        <v>949</v>
      </c>
      <c r="O90" t="s">
        <v>950</v>
      </c>
      <c r="U90">
        <v>124</v>
      </c>
      <c r="V90">
        <v>4</v>
      </c>
      <c r="W90" t="s">
        <v>951</v>
      </c>
      <c r="X90">
        <v>1</v>
      </c>
      <c r="Y90" t="s">
        <v>594</v>
      </c>
      <c r="Z90">
        <v>1101</v>
      </c>
      <c r="AA90" t="s">
        <v>593</v>
      </c>
      <c r="AC90" t="s">
        <v>412</v>
      </c>
      <c r="AD90" t="s">
        <v>443</v>
      </c>
      <c r="AG90" s="54"/>
    </row>
    <row r="91" spans="4:33">
      <c r="D91" s="52" t="s">
        <v>645</v>
      </c>
      <c r="E91" s="52" t="s">
        <v>952</v>
      </c>
      <c r="F91" s="52" t="s">
        <v>952</v>
      </c>
      <c r="G91" s="52" t="s">
        <v>952</v>
      </c>
      <c r="H91" s="52" t="s">
        <v>953</v>
      </c>
      <c r="I91" s="52">
        <v>7</v>
      </c>
      <c r="J91" s="52" t="s">
        <v>401</v>
      </c>
      <c r="K91" s="52" t="s">
        <v>954</v>
      </c>
      <c r="O91" t="s">
        <v>955</v>
      </c>
      <c r="U91">
        <v>125</v>
      </c>
      <c r="V91">
        <v>2</v>
      </c>
      <c r="W91" t="s">
        <v>956</v>
      </c>
      <c r="X91">
        <v>1</v>
      </c>
      <c r="Y91" t="s">
        <v>594</v>
      </c>
      <c r="Z91">
        <v>1101</v>
      </c>
      <c r="AA91" t="s">
        <v>593</v>
      </c>
      <c r="AC91" t="s">
        <v>412</v>
      </c>
      <c r="AD91" t="s">
        <v>443</v>
      </c>
      <c r="AG91" s="54"/>
    </row>
    <row r="92" spans="4:33">
      <c r="D92" s="52" t="s">
        <v>651</v>
      </c>
      <c r="E92" s="52" t="s">
        <v>957</v>
      </c>
      <c r="F92" s="52" t="s">
        <v>957</v>
      </c>
      <c r="G92" s="52" t="s">
        <v>452</v>
      </c>
      <c r="H92" s="52" t="s">
        <v>453</v>
      </c>
      <c r="I92" s="52">
        <v>13</v>
      </c>
      <c r="J92" s="52" t="s">
        <v>401</v>
      </c>
      <c r="K92" s="52" t="s">
        <v>958</v>
      </c>
      <c r="O92" t="s">
        <v>959</v>
      </c>
      <c r="U92">
        <v>126</v>
      </c>
      <c r="V92">
        <v>0</v>
      </c>
      <c r="W92" t="s">
        <v>960</v>
      </c>
      <c r="X92">
        <v>1</v>
      </c>
      <c r="Y92" t="s">
        <v>594</v>
      </c>
      <c r="Z92">
        <v>1101</v>
      </c>
      <c r="AA92" t="s">
        <v>593</v>
      </c>
      <c r="AC92" t="s">
        <v>412</v>
      </c>
      <c r="AD92" t="s">
        <v>443</v>
      </c>
      <c r="AG92" s="54"/>
    </row>
    <row r="93" spans="4:33">
      <c r="D93" s="52" t="s">
        <v>657</v>
      </c>
      <c r="E93" s="52" t="s">
        <v>961</v>
      </c>
      <c r="F93" s="52" t="s">
        <v>961</v>
      </c>
      <c r="G93" s="52" t="s">
        <v>962</v>
      </c>
      <c r="H93" s="52" t="s">
        <v>616</v>
      </c>
      <c r="I93" s="52">
        <v>10</v>
      </c>
      <c r="J93" s="52" t="s">
        <v>401</v>
      </c>
      <c r="K93" s="52" t="s">
        <v>963</v>
      </c>
      <c r="O93" t="s">
        <v>964</v>
      </c>
      <c r="U93">
        <v>127</v>
      </c>
      <c r="V93">
        <v>9</v>
      </c>
      <c r="W93" t="s">
        <v>965</v>
      </c>
      <c r="X93">
        <v>1</v>
      </c>
      <c r="Y93" t="s">
        <v>594</v>
      </c>
      <c r="Z93">
        <v>1101</v>
      </c>
      <c r="AA93" t="s">
        <v>593</v>
      </c>
      <c r="AC93" t="s">
        <v>713</v>
      </c>
      <c r="AD93" t="s">
        <v>443</v>
      </c>
      <c r="AG93" s="54"/>
    </row>
    <row r="94" spans="4:33">
      <c r="D94" s="52" t="s">
        <v>664</v>
      </c>
      <c r="E94" s="52" t="s">
        <v>966</v>
      </c>
      <c r="F94" s="52" t="s">
        <v>966</v>
      </c>
      <c r="G94" s="52" t="s">
        <v>967</v>
      </c>
      <c r="H94" s="52" t="s">
        <v>869</v>
      </c>
      <c r="I94" s="52">
        <v>3</v>
      </c>
      <c r="J94" s="52" t="s">
        <v>401</v>
      </c>
      <c r="K94" s="52" t="s">
        <v>968</v>
      </c>
      <c r="O94" t="s">
        <v>969</v>
      </c>
      <c r="U94">
        <v>129</v>
      </c>
      <c r="V94">
        <v>5</v>
      </c>
      <c r="W94" t="s">
        <v>970</v>
      </c>
      <c r="X94">
        <v>1</v>
      </c>
      <c r="Y94" t="s">
        <v>594</v>
      </c>
      <c r="Z94">
        <v>1101</v>
      </c>
      <c r="AA94" t="s">
        <v>593</v>
      </c>
      <c r="AC94" t="s">
        <v>713</v>
      </c>
      <c r="AD94" t="s">
        <v>443</v>
      </c>
      <c r="AG94" s="54"/>
    </row>
    <row r="95" spans="4:33">
      <c r="D95" s="52" t="s">
        <v>670</v>
      </c>
      <c r="E95" s="52" t="s">
        <v>971</v>
      </c>
      <c r="F95" s="52" t="s">
        <v>971</v>
      </c>
      <c r="G95" s="52" t="s">
        <v>952</v>
      </c>
      <c r="H95" s="52" t="s">
        <v>953</v>
      </c>
      <c r="I95" s="52">
        <v>7</v>
      </c>
      <c r="J95" s="52" t="s">
        <v>401</v>
      </c>
      <c r="K95" s="52" t="s">
        <v>972</v>
      </c>
      <c r="O95" t="s">
        <v>973</v>
      </c>
      <c r="U95">
        <v>130</v>
      </c>
      <c r="V95">
        <v>9</v>
      </c>
      <c r="W95" t="s">
        <v>974</v>
      </c>
      <c r="X95">
        <v>1</v>
      </c>
      <c r="Y95" t="s">
        <v>594</v>
      </c>
      <c r="Z95">
        <v>1101</v>
      </c>
      <c r="AA95" t="s">
        <v>593</v>
      </c>
      <c r="AC95" t="s">
        <v>713</v>
      </c>
      <c r="AD95" t="s">
        <v>443</v>
      </c>
      <c r="AG95" s="54"/>
    </row>
    <row r="96" spans="4:33">
      <c r="D96" s="52" t="s">
        <v>675</v>
      </c>
      <c r="E96" s="52" t="s">
        <v>975</v>
      </c>
      <c r="F96" s="52" t="s">
        <v>975</v>
      </c>
      <c r="G96" s="52" t="s">
        <v>836</v>
      </c>
      <c r="H96" s="52" t="s">
        <v>608</v>
      </c>
      <c r="I96" s="52">
        <v>6</v>
      </c>
      <c r="J96" s="52" t="s">
        <v>401</v>
      </c>
      <c r="K96" s="52" t="s">
        <v>976</v>
      </c>
      <c r="O96" t="s">
        <v>977</v>
      </c>
      <c r="U96">
        <v>131</v>
      </c>
      <c r="V96">
        <v>7</v>
      </c>
      <c r="W96" t="s">
        <v>978</v>
      </c>
      <c r="X96">
        <v>1</v>
      </c>
      <c r="Y96" t="s">
        <v>594</v>
      </c>
      <c r="Z96">
        <v>1101</v>
      </c>
      <c r="AA96" t="s">
        <v>593</v>
      </c>
      <c r="AC96" t="s">
        <v>713</v>
      </c>
      <c r="AD96" t="s">
        <v>443</v>
      </c>
      <c r="AG96" s="54"/>
    </row>
    <row r="97" spans="4:33">
      <c r="D97" s="52" t="s">
        <v>680</v>
      </c>
      <c r="E97" s="52" t="s">
        <v>979</v>
      </c>
      <c r="F97" s="52" t="s">
        <v>979</v>
      </c>
      <c r="G97" s="52" t="s">
        <v>433</v>
      </c>
      <c r="H97" s="52" t="s">
        <v>434</v>
      </c>
      <c r="I97" s="52">
        <v>8</v>
      </c>
      <c r="J97" s="52" t="s">
        <v>401</v>
      </c>
      <c r="K97" s="52" t="s">
        <v>980</v>
      </c>
      <c r="O97" t="s">
        <v>981</v>
      </c>
      <c r="U97">
        <v>132</v>
      </c>
      <c r="V97">
        <v>5</v>
      </c>
      <c r="W97" t="s">
        <v>982</v>
      </c>
      <c r="X97">
        <v>1</v>
      </c>
      <c r="Y97" t="s">
        <v>594</v>
      </c>
      <c r="Z97">
        <v>1101</v>
      </c>
      <c r="AA97" t="s">
        <v>593</v>
      </c>
      <c r="AC97" t="s">
        <v>713</v>
      </c>
      <c r="AD97" t="s">
        <v>443</v>
      </c>
      <c r="AG97" s="54"/>
    </row>
    <row r="98" spans="4:33">
      <c r="D98" s="52" t="s">
        <v>685</v>
      </c>
      <c r="E98" s="52" t="s">
        <v>983</v>
      </c>
      <c r="F98" s="52" t="s">
        <v>983</v>
      </c>
      <c r="G98" s="52" t="s">
        <v>895</v>
      </c>
      <c r="H98" s="52" t="s">
        <v>896</v>
      </c>
      <c r="I98" s="52">
        <v>16</v>
      </c>
      <c r="J98" s="52" t="s">
        <v>401</v>
      </c>
      <c r="K98" s="52" t="s">
        <v>984</v>
      </c>
      <c r="O98" t="s">
        <v>985</v>
      </c>
      <c r="U98">
        <v>133</v>
      </c>
      <c r="V98">
        <v>3</v>
      </c>
      <c r="W98" t="s">
        <v>986</v>
      </c>
      <c r="X98">
        <v>1</v>
      </c>
      <c r="Y98" t="s">
        <v>594</v>
      </c>
      <c r="Z98">
        <v>1101</v>
      </c>
      <c r="AA98" t="s">
        <v>593</v>
      </c>
      <c r="AC98" t="s">
        <v>713</v>
      </c>
      <c r="AD98" t="s">
        <v>443</v>
      </c>
      <c r="AG98" s="54"/>
    </row>
    <row r="99" spans="4:33">
      <c r="D99" s="52" t="s">
        <v>690</v>
      </c>
      <c r="E99" s="52" t="s">
        <v>987</v>
      </c>
      <c r="F99" s="52" t="s">
        <v>987</v>
      </c>
      <c r="G99" s="52" t="s">
        <v>895</v>
      </c>
      <c r="H99" s="52" t="s">
        <v>896</v>
      </c>
      <c r="I99" s="52">
        <v>16</v>
      </c>
      <c r="J99" s="52" t="s">
        <v>401</v>
      </c>
      <c r="K99" s="52" t="s">
        <v>988</v>
      </c>
      <c r="O99" t="s">
        <v>989</v>
      </c>
      <c r="U99">
        <v>134</v>
      </c>
      <c r="V99">
        <v>1</v>
      </c>
      <c r="W99" t="s">
        <v>990</v>
      </c>
      <c r="X99">
        <v>1</v>
      </c>
      <c r="Y99" t="s">
        <v>594</v>
      </c>
      <c r="Z99">
        <v>1101</v>
      </c>
      <c r="AA99" t="s">
        <v>593</v>
      </c>
      <c r="AC99" t="s">
        <v>713</v>
      </c>
      <c r="AD99" t="s">
        <v>443</v>
      </c>
      <c r="AG99" s="54"/>
    </row>
    <row r="100" spans="4:33">
      <c r="D100" s="52" t="s">
        <v>695</v>
      </c>
      <c r="E100" s="52" t="s">
        <v>991</v>
      </c>
      <c r="F100" s="52" t="s">
        <v>991</v>
      </c>
      <c r="G100" s="52" t="s">
        <v>836</v>
      </c>
      <c r="H100" s="52" t="s">
        <v>608</v>
      </c>
      <c r="I100" s="52">
        <v>6</v>
      </c>
      <c r="J100" s="52" t="s">
        <v>401</v>
      </c>
      <c r="K100" s="52" t="s">
        <v>992</v>
      </c>
      <c r="O100" t="s">
        <v>993</v>
      </c>
      <c r="U100">
        <v>136</v>
      </c>
      <c r="V100">
        <v>8</v>
      </c>
      <c r="W100" t="s">
        <v>994</v>
      </c>
      <c r="X100">
        <v>1</v>
      </c>
      <c r="Y100" t="s">
        <v>594</v>
      </c>
      <c r="Z100">
        <v>1101</v>
      </c>
      <c r="AA100" t="s">
        <v>593</v>
      </c>
      <c r="AC100" t="s">
        <v>725</v>
      </c>
      <c r="AD100" t="s">
        <v>443</v>
      </c>
      <c r="AG100" s="54"/>
    </row>
    <row r="101" spans="4:33">
      <c r="D101" s="52" t="s">
        <v>700</v>
      </c>
      <c r="E101" s="52" t="s">
        <v>995</v>
      </c>
      <c r="F101" s="52" t="s">
        <v>995</v>
      </c>
      <c r="G101" s="52" t="s">
        <v>558</v>
      </c>
      <c r="H101" s="52" t="s">
        <v>559</v>
      </c>
      <c r="I101" s="52">
        <v>9</v>
      </c>
      <c r="J101" s="52" t="s">
        <v>401</v>
      </c>
      <c r="K101" s="52" t="s">
        <v>996</v>
      </c>
      <c r="O101" t="s">
        <v>997</v>
      </c>
      <c r="U101">
        <v>139</v>
      </c>
      <c r="V101">
        <v>2</v>
      </c>
      <c r="W101" t="s">
        <v>998</v>
      </c>
      <c r="X101">
        <v>1</v>
      </c>
      <c r="Y101" t="s">
        <v>594</v>
      </c>
      <c r="Z101">
        <v>1101</v>
      </c>
      <c r="AA101" t="s">
        <v>593</v>
      </c>
      <c r="AC101" t="s">
        <v>725</v>
      </c>
      <c r="AD101" t="s">
        <v>443</v>
      </c>
      <c r="AG101" s="54"/>
    </row>
    <row r="102" spans="4:33">
      <c r="D102" s="52" t="s">
        <v>705</v>
      </c>
      <c r="E102" s="52" t="s">
        <v>999</v>
      </c>
      <c r="F102" s="52" t="s">
        <v>999</v>
      </c>
      <c r="G102" s="52" t="s">
        <v>1000</v>
      </c>
      <c r="H102" s="52" t="s">
        <v>896</v>
      </c>
      <c r="I102" s="52">
        <v>16</v>
      </c>
      <c r="J102" s="52" t="s">
        <v>401</v>
      </c>
      <c r="K102" s="52" t="s">
        <v>1001</v>
      </c>
      <c r="O102" t="s">
        <v>1002</v>
      </c>
      <c r="U102">
        <v>144</v>
      </c>
      <c r="V102">
        <v>9</v>
      </c>
      <c r="W102" t="s">
        <v>1003</v>
      </c>
      <c r="X102">
        <v>1</v>
      </c>
      <c r="Y102" t="s">
        <v>594</v>
      </c>
      <c r="Z102">
        <v>1101</v>
      </c>
      <c r="AA102" t="s">
        <v>593</v>
      </c>
      <c r="AC102" t="s">
        <v>713</v>
      </c>
      <c r="AD102" t="s">
        <v>443</v>
      </c>
      <c r="AG102" s="54"/>
    </row>
    <row r="103" spans="4:33">
      <c r="D103" s="52" t="s">
        <v>710</v>
      </c>
      <c r="E103" s="52" t="s">
        <v>1004</v>
      </c>
      <c r="F103" s="52" t="s">
        <v>1004</v>
      </c>
      <c r="G103" s="52" t="s">
        <v>909</v>
      </c>
      <c r="H103" s="52" t="s">
        <v>616</v>
      </c>
      <c r="I103" s="52">
        <v>10</v>
      </c>
      <c r="J103" s="52" t="s">
        <v>401</v>
      </c>
      <c r="K103" s="52" t="s">
        <v>1005</v>
      </c>
      <c r="O103" t="s">
        <v>1006</v>
      </c>
      <c r="U103">
        <v>154</v>
      </c>
      <c r="V103">
        <v>6</v>
      </c>
      <c r="W103" t="s">
        <v>1007</v>
      </c>
      <c r="X103">
        <v>1</v>
      </c>
      <c r="Y103" t="s">
        <v>594</v>
      </c>
      <c r="Z103">
        <v>1404</v>
      </c>
      <c r="AA103" t="s">
        <v>1008</v>
      </c>
      <c r="AC103" t="s">
        <v>1009</v>
      </c>
      <c r="AD103" t="s">
        <v>443</v>
      </c>
      <c r="AG103" s="54"/>
    </row>
    <row r="104" spans="4:33">
      <c r="D104" s="52" t="s">
        <v>717</v>
      </c>
      <c r="E104" s="53" t="s">
        <v>1010</v>
      </c>
      <c r="F104" s="52" t="s">
        <v>1010</v>
      </c>
      <c r="G104" s="52" t="s">
        <v>607</v>
      </c>
      <c r="H104" s="52" t="s">
        <v>608</v>
      </c>
      <c r="I104" s="52">
        <v>6</v>
      </c>
      <c r="J104" s="52" t="s">
        <v>401</v>
      </c>
      <c r="K104" s="52" t="s">
        <v>1011</v>
      </c>
      <c r="O104" t="s">
        <v>1012</v>
      </c>
      <c r="U104">
        <v>156</v>
      </c>
      <c r="V104">
        <v>2</v>
      </c>
      <c r="W104" t="s">
        <v>1013</v>
      </c>
      <c r="X104">
        <v>1</v>
      </c>
      <c r="Y104" t="s">
        <v>594</v>
      </c>
      <c r="Z104">
        <v>1404</v>
      </c>
      <c r="AA104" t="s">
        <v>1008</v>
      </c>
      <c r="AC104" t="s">
        <v>1009</v>
      </c>
      <c r="AD104" t="s">
        <v>443</v>
      </c>
      <c r="AG104" s="54"/>
    </row>
    <row r="105" spans="4:33">
      <c r="D105" s="52" t="s">
        <v>722</v>
      </c>
      <c r="E105" s="53" t="s">
        <v>1014</v>
      </c>
      <c r="F105" s="52" t="s">
        <v>1014</v>
      </c>
      <c r="G105" s="52" t="s">
        <v>1000</v>
      </c>
      <c r="H105" s="52" t="s">
        <v>896</v>
      </c>
      <c r="I105" s="52">
        <v>16</v>
      </c>
      <c r="J105" s="52" t="s">
        <v>401</v>
      </c>
      <c r="K105" s="52" t="s">
        <v>1015</v>
      </c>
      <c r="O105" t="s">
        <v>1016</v>
      </c>
      <c r="U105">
        <v>158</v>
      </c>
      <c r="V105">
        <v>9</v>
      </c>
      <c r="W105" t="s">
        <v>1017</v>
      </c>
      <c r="X105">
        <v>1</v>
      </c>
      <c r="Y105" t="s">
        <v>594</v>
      </c>
      <c r="Z105">
        <v>1404</v>
      </c>
      <c r="AA105" t="s">
        <v>1008</v>
      </c>
      <c r="AC105" t="s">
        <v>1009</v>
      </c>
      <c r="AD105" t="s">
        <v>443</v>
      </c>
      <c r="AG105" s="54"/>
    </row>
    <row r="106" spans="4:33">
      <c r="D106" s="52" t="s">
        <v>728</v>
      </c>
      <c r="E106" s="53" t="s">
        <v>1018</v>
      </c>
      <c r="F106" s="52" t="s">
        <v>1018</v>
      </c>
      <c r="G106" s="52" t="s">
        <v>607</v>
      </c>
      <c r="H106" s="52" t="s">
        <v>608</v>
      </c>
      <c r="I106" s="52">
        <v>6</v>
      </c>
      <c r="J106" s="52" t="s">
        <v>401</v>
      </c>
      <c r="K106" s="52" t="s">
        <v>1019</v>
      </c>
      <c r="O106" t="s">
        <v>1020</v>
      </c>
      <c r="U106">
        <v>159</v>
      </c>
      <c r="V106">
        <v>7</v>
      </c>
      <c r="W106" t="s">
        <v>1021</v>
      </c>
      <c r="X106">
        <v>1</v>
      </c>
      <c r="Y106" t="s">
        <v>594</v>
      </c>
      <c r="Z106">
        <v>1404</v>
      </c>
      <c r="AA106" t="s">
        <v>1008</v>
      </c>
      <c r="AC106" t="s">
        <v>1009</v>
      </c>
      <c r="AD106" t="s">
        <v>443</v>
      </c>
      <c r="AG106" s="54"/>
    </row>
    <row r="107" spans="4:33">
      <c r="D107" s="52" t="s">
        <v>733</v>
      </c>
      <c r="E107" s="52" t="s">
        <v>1022</v>
      </c>
      <c r="F107" s="52" t="s">
        <v>1022</v>
      </c>
      <c r="G107" s="52" t="s">
        <v>1023</v>
      </c>
      <c r="H107" s="52" t="s">
        <v>953</v>
      </c>
      <c r="I107" s="52">
        <v>7</v>
      </c>
      <c r="J107" s="52" t="s">
        <v>401</v>
      </c>
      <c r="K107" s="52" t="s">
        <v>1024</v>
      </c>
      <c r="O107" t="s">
        <v>1025</v>
      </c>
      <c r="U107">
        <v>160</v>
      </c>
      <c r="V107">
        <v>0</v>
      </c>
      <c r="W107" t="s">
        <v>1026</v>
      </c>
      <c r="X107">
        <v>1</v>
      </c>
      <c r="Y107" t="s">
        <v>594</v>
      </c>
      <c r="Z107">
        <v>1404</v>
      </c>
      <c r="AA107" t="s">
        <v>1008</v>
      </c>
      <c r="AC107" t="s">
        <v>1009</v>
      </c>
      <c r="AD107" t="s">
        <v>443</v>
      </c>
      <c r="AG107" s="54"/>
    </row>
    <row r="108" spans="4:33">
      <c r="D108" s="52" t="s">
        <v>738</v>
      </c>
      <c r="E108" s="52" t="s">
        <v>1027</v>
      </c>
      <c r="F108" s="52" t="s">
        <v>1027</v>
      </c>
      <c r="G108" s="52" t="s">
        <v>923</v>
      </c>
      <c r="H108" s="52" t="s">
        <v>594</v>
      </c>
      <c r="I108" s="52">
        <v>1</v>
      </c>
      <c r="J108" s="52" t="s">
        <v>401</v>
      </c>
      <c r="K108" s="52" t="s">
        <v>1028</v>
      </c>
      <c r="O108" t="s">
        <v>1029</v>
      </c>
      <c r="U108">
        <v>161</v>
      </c>
      <c r="V108">
        <v>9</v>
      </c>
      <c r="W108" t="s">
        <v>1030</v>
      </c>
      <c r="X108">
        <v>1</v>
      </c>
      <c r="Y108" t="s">
        <v>594</v>
      </c>
      <c r="Z108">
        <v>1404</v>
      </c>
      <c r="AA108" t="s">
        <v>1008</v>
      </c>
      <c r="AC108" t="s">
        <v>1009</v>
      </c>
      <c r="AD108" t="s">
        <v>443</v>
      </c>
      <c r="AG108" s="54"/>
    </row>
    <row r="109" spans="4:33">
      <c r="D109" s="52" t="s">
        <v>743</v>
      </c>
      <c r="E109" s="52" t="s">
        <v>1031</v>
      </c>
      <c r="F109" s="52" t="s">
        <v>1031</v>
      </c>
      <c r="G109" s="52" t="s">
        <v>878</v>
      </c>
      <c r="H109" s="52" t="s">
        <v>559</v>
      </c>
      <c r="I109" s="52">
        <v>9</v>
      </c>
      <c r="J109" s="52" t="s">
        <v>401</v>
      </c>
      <c r="K109" s="52" t="s">
        <v>1032</v>
      </c>
      <c r="O109" t="s">
        <v>1033</v>
      </c>
      <c r="U109">
        <v>162</v>
      </c>
      <c r="V109">
        <v>7</v>
      </c>
      <c r="W109" t="s">
        <v>1034</v>
      </c>
      <c r="X109">
        <v>1</v>
      </c>
      <c r="Y109" t="s">
        <v>594</v>
      </c>
      <c r="Z109">
        <v>1404</v>
      </c>
      <c r="AA109" t="s">
        <v>1008</v>
      </c>
      <c r="AC109" t="s">
        <v>1009</v>
      </c>
      <c r="AD109" t="s">
        <v>443</v>
      </c>
      <c r="AG109" s="54"/>
    </row>
    <row r="110" spans="4:33">
      <c r="D110" s="52" t="s">
        <v>748</v>
      </c>
      <c r="E110" s="53" t="s">
        <v>1035</v>
      </c>
      <c r="F110" s="52" t="s">
        <v>1035</v>
      </c>
      <c r="G110" s="52" t="s">
        <v>607</v>
      </c>
      <c r="H110" s="52" t="s">
        <v>608</v>
      </c>
      <c r="I110" s="52">
        <v>6</v>
      </c>
      <c r="J110" s="52" t="s">
        <v>401</v>
      </c>
      <c r="K110" s="52" t="s">
        <v>1036</v>
      </c>
      <c r="O110" t="s">
        <v>1037</v>
      </c>
      <c r="U110">
        <v>165</v>
      </c>
      <c r="V110">
        <v>1</v>
      </c>
      <c r="W110" t="s">
        <v>1038</v>
      </c>
      <c r="X110">
        <v>1</v>
      </c>
      <c r="Y110" t="s">
        <v>594</v>
      </c>
      <c r="Z110">
        <v>1404</v>
      </c>
      <c r="AA110" t="s">
        <v>1008</v>
      </c>
      <c r="AC110" t="s">
        <v>1009</v>
      </c>
      <c r="AD110" t="s">
        <v>443</v>
      </c>
      <c r="AG110" s="54"/>
    </row>
    <row r="111" spans="4:33">
      <c r="D111" s="52" t="s">
        <v>753</v>
      </c>
      <c r="E111" s="52" t="s">
        <v>1039</v>
      </c>
      <c r="F111" s="52" t="s">
        <v>1039</v>
      </c>
      <c r="G111" s="52" t="s">
        <v>1040</v>
      </c>
      <c r="H111" s="52" t="s">
        <v>846</v>
      </c>
      <c r="I111" s="52">
        <v>4</v>
      </c>
      <c r="J111" s="52" t="s">
        <v>401</v>
      </c>
      <c r="K111" s="52" t="s">
        <v>1041</v>
      </c>
      <c r="O111" t="s">
        <v>1042</v>
      </c>
      <c r="U111">
        <v>167</v>
      </c>
      <c r="V111">
        <v>8</v>
      </c>
      <c r="W111" t="s">
        <v>1043</v>
      </c>
      <c r="X111">
        <v>1</v>
      </c>
      <c r="Y111" t="s">
        <v>594</v>
      </c>
      <c r="Z111">
        <v>1402</v>
      </c>
      <c r="AA111" t="s">
        <v>1044</v>
      </c>
      <c r="AC111" t="s">
        <v>1009</v>
      </c>
      <c r="AD111" t="s">
        <v>443</v>
      </c>
      <c r="AG111" s="54"/>
    </row>
    <row r="112" spans="4:33">
      <c r="D112" s="52" t="s">
        <v>758</v>
      </c>
      <c r="E112" s="52" t="s">
        <v>1045</v>
      </c>
      <c r="F112" s="52" t="s">
        <v>1045</v>
      </c>
      <c r="G112" s="52" t="s">
        <v>505</v>
      </c>
      <c r="H112" s="52" t="s">
        <v>505</v>
      </c>
      <c r="I112" s="52">
        <v>5</v>
      </c>
      <c r="J112" s="52" t="s">
        <v>401</v>
      </c>
      <c r="K112" s="52" t="s">
        <v>1046</v>
      </c>
      <c r="O112" t="s">
        <v>1047</v>
      </c>
      <c r="U112">
        <v>168</v>
      </c>
      <c r="V112">
        <v>6</v>
      </c>
      <c r="W112" t="s">
        <v>1048</v>
      </c>
      <c r="X112">
        <v>1</v>
      </c>
      <c r="Y112" t="s">
        <v>594</v>
      </c>
      <c r="Z112">
        <v>1402</v>
      </c>
      <c r="AA112" t="s">
        <v>1044</v>
      </c>
      <c r="AC112" t="s">
        <v>1009</v>
      </c>
      <c r="AD112" t="s">
        <v>443</v>
      </c>
      <c r="AG112" s="54"/>
    </row>
    <row r="113" spans="4:33">
      <c r="D113" s="52" t="s">
        <v>763</v>
      </c>
      <c r="E113" s="52" t="s">
        <v>1049</v>
      </c>
      <c r="F113" s="52" t="s">
        <v>1049</v>
      </c>
      <c r="G113" s="52" t="s">
        <v>433</v>
      </c>
      <c r="H113" s="52" t="s">
        <v>434</v>
      </c>
      <c r="I113" s="52">
        <v>8</v>
      </c>
      <c r="J113" s="52" t="s">
        <v>401</v>
      </c>
      <c r="K113" s="52" t="s">
        <v>1050</v>
      </c>
      <c r="O113" t="s">
        <v>1051</v>
      </c>
      <c r="U113">
        <v>169</v>
      </c>
      <c r="V113">
        <v>4</v>
      </c>
      <c r="W113" t="s">
        <v>1052</v>
      </c>
      <c r="X113">
        <v>1</v>
      </c>
      <c r="Y113" t="s">
        <v>594</v>
      </c>
      <c r="Z113">
        <v>1402</v>
      </c>
      <c r="AA113" t="s">
        <v>1044</v>
      </c>
      <c r="AC113" t="s">
        <v>1009</v>
      </c>
      <c r="AD113" t="s">
        <v>443</v>
      </c>
      <c r="AG113" s="54"/>
    </row>
    <row r="114" spans="4:33">
      <c r="D114" s="52" t="s">
        <v>768</v>
      </c>
      <c r="E114" s="53" t="s">
        <v>1053</v>
      </c>
      <c r="F114" s="52" t="s">
        <v>1053</v>
      </c>
      <c r="G114" s="52" t="s">
        <v>1054</v>
      </c>
      <c r="H114" s="52" t="s">
        <v>953</v>
      </c>
      <c r="I114" s="52">
        <v>7</v>
      </c>
      <c r="J114" s="52" t="s">
        <v>401</v>
      </c>
      <c r="K114" s="52" t="s">
        <v>1055</v>
      </c>
      <c r="O114" t="s">
        <v>1056</v>
      </c>
      <c r="U114">
        <v>170</v>
      </c>
      <c r="V114">
        <v>8</v>
      </c>
      <c r="W114" t="s">
        <v>1057</v>
      </c>
      <c r="X114">
        <v>1</v>
      </c>
      <c r="Y114" t="s">
        <v>594</v>
      </c>
      <c r="Z114">
        <v>1402</v>
      </c>
      <c r="AA114" t="s">
        <v>1044</v>
      </c>
      <c r="AC114" t="s">
        <v>1009</v>
      </c>
      <c r="AD114" t="s">
        <v>443</v>
      </c>
      <c r="AG114" s="54"/>
    </row>
    <row r="115" spans="4:33">
      <c r="D115" s="52" t="s">
        <v>773</v>
      </c>
      <c r="E115" s="52" t="s">
        <v>1058</v>
      </c>
      <c r="F115" s="52" t="s">
        <v>1058</v>
      </c>
      <c r="G115" s="52" t="s">
        <v>886</v>
      </c>
      <c r="H115" s="52" t="s">
        <v>434</v>
      </c>
      <c r="I115" s="52">
        <v>8</v>
      </c>
      <c r="J115" s="52" t="s">
        <v>401</v>
      </c>
      <c r="K115" s="52" t="s">
        <v>1059</v>
      </c>
      <c r="O115" t="s">
        <v>1060</v>
      </c>
      <c r="U115">
        <v>171</v>
      </c>
      <c r="V115">
        <v>6</v>
      </c>
      <c r="W115" t="s">
        <v>1061</v>
      </c>
      <c r="X115">
        <v>1</v>
      </c>
      <c r="Y115" t="s">
        <v>594</v>
      </c>
      <c r="Z115">
        <v>1402</v>
      </c>
      <c r="AA115" t="s">
        <v>1044</v>
      </c>
      <c r="AC115" t="s">
        <v>1009</v>
      </c>
      <c r="AD115" t="s">
        <v>443</v>
      </c>
      <c r="AG115" s="54"/>
    </row>
    <row r="116" spans="4:33">
      <c r="D116" s="52" t="s">
        <v>779</v>
      </c>
      <c r="E116" s="52" t="s">
        <v>1062</v>
      </c>
      <c r="F116" s="52" t="s">
        <v>1062</v>
      </c>
      <c r="G116" s="52" t="s">
        <v>913</v>
      </c>
      <c r="H116" s="52" t="s">
        <v>869</v>
      </c>
      <c r="I116" s="52">
        <v>3</v>
      </c>
      <c r="J116" s="52" t="s">
        <v>401</v>
      </c>
      <c r="K116" s="52" t="s">
        <v>1063</v>
      </c>
      <c r="O116" t="s">
        <v>1064</v>
      </c>
      <c r="U116">
        <v>172</v>
      </c>
      <c r="V116">
        <v>4</v>
      </c>
      <c r="W116" t="s">
        <v>1065</v>
      </c>
      <c r="X116">
        <v>1</v>
      </c>
      <c r="Y116" t="s">
        <v>594</v>
      </c>
      <c r="Z116">
        <v>1402</v>
      </c>
      <c r="AA116" t="s">
        <v>1044</v>
      </c>
      <c r="AC116" t="s">
        <v>1009</v>
      </c>
      <c r="AD116" t="s">
        <v>443</v>
      </c>
      <c r="AG116" s="54"/>
    </row>
    <row r="117" spans="4:33">
      <c r="D117" s="52" t="s">
        <v>783</v>
      </c>
      <c r="E117" s="52" t="s">
        <v>846</v>
      </c>
      <c r="F117" s="52" t="s">
        <v>846</v>
      </c>
      <c r="G117" s="52" t="s">
        <v>845</v>
      </c>
      <c r="H117" s="52" t="s">
        <v>846</v>
      </c>
      <c r="I117" s="52">
        <v>4</v>
      </c>
      <c r="J117" s="52" t="s">
        <v>401</v>
      </c>
      <c r="K117" s="52" t="s">
        <v>1066</v>
      </c>
      <c r="O117" t="s">
        <v>1067</v>
      </c>
      <c r="U117">
        <v>173</v>
      </c>
      <c r="V117">
        <v>2</v>
      </c>
      <c r="W117" t="s">
        <v>1068</v>
      </c>
      <c r="X117">
        <v>1</v>
      </c>
      <c r="Y117" t="s">
        <v>594</v>
      </c>
      <c r="Z117">
        <v>1402</v>
      </c>
      <c r="AA117" t="s">
        <v>1044</v>
      </c>
      <c r="AC117" t="s">
        <v>1009</v>
      </c>
      <c r="AD117" t="s">
        <v>443</v>
      </c>
      <c r="AG117" s="54"/>
    </row>
    <row r="118" spans="4:33">
      <c r="D118" s="52" t="s">
        <v>787</v>
      </c>
      <c r="E118" s="52" t="s">
        <v>1069</v>
      </c>
      <c r="F118" s="52" t="s">
        <v>1069</v>
      </c>
      <c r="G118" s="52" t="s">
        <v>433</v>
      </c>
      <c r="H118" s="52" t="s">
        <v>434</v>
      </c>
      <c r="I118" s="52">
        <v>8</v>
      </c>
      <c r="J118" s="52" t="s">
        <v>401</v>
      </c>
      <c r="K118" s="52" t="s">
        <v>1070</v>
      </c>
      <c r="O118" t="s">
        <v>1071</v>
      </c>
      <c r="U118">
        <v>174</v>
      </c>
      <c r="V118">
        <v>0</v>
      </c>
      <c r="W118" t="s">
        <v>1072</v>
      </c>
      <c r="X118">
        <v>1</v>
      </c>
      <c r="Y118" t="s">
        <v>594</v>
      </c>
      <c r="Z118">
        <v>1402</v>
      </c>
      <c r="AA118" t="s">
        <v>1044</v>
      </c>
      <c r="AC118" t="s">
        <v>1009</v>
      </c>
      <c r="AD118" t="s">
        <v>443</v>
      </c>
      <c r="AG118" s="54"/>
    </row>
    <row r="119" spans="4:33">
      <c r="D119" s="52" t="s">
        <v>790</v>
      </c>
      <c r="E119" s="52" t="s">
        <v>1073</v>
      </c>
      <c r="F119" s="52" t="s">
        <v>1073</v>
      </c>
      <c r="G119" s="52" t="s">
        <v>817</v>
      </c>
      <c r="H119" s="52" t="s">
        <v>818</v>
      </c>
      <c r="I119" s="52">
        <v>14</v>
      </c>
      <c r="J119" s="52" t="s">
        <v>401</v>
      </c>
      <c r="K119" s="52" t="s">
        <v>1074</v>
      </c>
      <c r="O119" t="s">
        <v>1075</v>
      </c>
      <c r="U119">
        <v>175</v>
      </c>
      <c r="V119">
        <v>9</v>
      </c>
      <c r="W119" t="s">
        <v>1076</v>
      </c>
      <c r="X119">
        <v>1</v>
      </c>
      <c r="Y119" t="s">
        <v>594</v>
      </c>
      <c r="Z119">
        <v>1402</v>
      </c>
      <c r="AA119" t="s">
        <v>1044</v>
      </c>
      <c r="AC119" t="s">
        <v>1009</v>
      </c>
      <c r="AD119" t="s">
        <v>443</v>
      </c>
      <c r="AG119" s="54"/>
    </row>
    <row r="120" spans="4:33">
      <c r="D120" s="52" t="s">
        <v>794</v>
      </c>
      <c r="E120" s="52" t="s">
        <v>1077</v>
      </c>
      <c r="F120" s="52" t="s">
        <v>1077</v>
      </c>
      <c r="G120" s="52" t="s">
        <v>558</v>
      </c>
      <c r="H120" s="52" t="s">
        <v>559</v>
      </c>
      <c r="I120" s="52">
        <v>9</v>
      </c>
      <c r="J120" s="52" t="s">
        <v>401</v>
      </c>
      <c r="K120" s="52" t="s">
        <v>1078</v>
      </c>
      <c r="O120" t="s">
        <v>1079</v>
      </c>
      <c r="U120">
        <v>177</v>
      </c>
      <c r="V120">
        <v>5</v>
      </c>
      <c r="W120" t="s">
        <v>1080</v>
      </c>
      <c r="X120">
        <v>1</v>
      </c>
      <c r="Y120" t="s">
        <v>594</v>
      </c>
      <c r="Z120">
        <v>1403</v>
      </c>
      <c r="AA120" t="s">
        <v>1027</v>
      </c>
      <c r="AC120" t="s">
        <v>1009</v>
      </c>
      <c r="AD120" t="s">
        <v>443</v>
      </c>
      <c r="AG120" s="54"/>
    </row>
    <row r="121" spans="4:33">
      <c r="D121" s="52" t="s">
        <v>797</v>
      </c>
      <c r="E121" s="52" t="s">
        <v>1081</v>
      </c>
      <c r="F121" s="52" t="s">
        <v>1081</v>
      </c>
      <c r="G121" s="52" t="s">
        <v>878</v>
      </c>
      <c r="H121" s="52" t="s">
        <v>559</v>
      </c>
      <c r="I121" s="52">
        <v>9</v>
      </c>
      <c r="J121" s="52" t="s">
        <v>401</v>
      </c>
      <c r="K121" s="52" t="s">
        <v>1082</v>
      </c>
      <c r="O121" t="s">
        <v>1083</v>
      </c>
      <c r="U121">
        <v>178</v>
      </c>
      <c r="V121">
        <v>3</v>
      </c>
      <c r="W121" t="s">
        <v>1084</v>
      </c>
      <c r="X121">
        <v>1</v>
      </c>
      <c r="Y121" t="s">
        <v>594</v>
      </c>
      <c r="Z121">
        <v>1403</v>
      </c>
      <c r="AA121" t="s">
        <v>1027</v>
      </c>
      <c r="AC121" t="s">
        <v>1009</v>
      </c>
      <c r="AD121" t="s">
        <v>443</v>
      </c>
      <c r="AG121" s="54"/>
    </row>
    <row r="122" spans="4:33">
      <c r="D122" s="52" t="s">
        <v>802</v>
      </c>
      <c r="E122" s="52" t="s">
        <v>1085</v>
      </c>
      <c r="F122" s="52" t="s">
        <v>1085</v>
      </c>
      <c r="G122" s="52" t="s">
        <v>809</v>
      </c>
      <c r="H122" s="52" t="s">
        <v>453</v>
      </c>
      <c r="I122" s="52">
        <v>13</v>
      </c>
      <c r="J122" s="52" t="s">
        <v>401</v>
      </c>
      <c r="K122" s="52" t="s">
        <v>1086</v>
      </c>
      <c r="O122" t="s">
        <v>1087</v>
      </c>
      <c r="U122">
        <v>179</v>
      </c>
      <c r="V122">
        <v>1</v>
      </c>
      <c r="W122" t="s">
        <v>1088</v>
      </c>
      <c r="X122">
        <v>1</v>
      </c>
      <c r="Y122" t="s">
        <v>594</v>
      </c>
      <c r="Z122">
        <v>1403</v>
      </c>
      <c r="AA122" t="s">
        <v>1027</v>
      </c>
      <c r="AC122" t="s">
        <v>1009</v>
      </c>
      <c r="AD122" t="s">
        <v>443</v>
      </c>
      <c r="AG122" s="54"/>
    </row>
    <row r="123" spans="4:33">
      <c r="D123" s="52" t="s">
        <v>806</v>
      </c>
      <c r="E123" s="52" t="s">
        <v>1089</v>
      </c>
      <c r="F123" s="52" t="s">
        <v>1089</v>
      </c>
      <c r="G123" s="52" t="s">
        <v>886</v>
      </c>
      <c r="H123" s="52" t="s">
        <v>434</v>
      </c>
      <c r="I123" s="52">
        <v>8</v>
      </c>
      <c r="J123" s="52" t="s">
        <v>401</v>
      </c>
      <c r="K123" s="52" t="s">
        <v>1090</v>
      </c>
      <c r="O123" t="s">
        <v>1091</v>
      </c>
      <c r="U123">
        <v>185</v>
      </c>
      <c r="V123">
        <v>6</v>
      </c>
      <c r="W123" t="s">
        <v>1092</v>
      </c>
      <c r="X123">
        <v>1</v>
      </c>
      <c r="Y123" t="s">
        <v>594</v>
      </c>
      <c r="Z123">
        <v>1403</v>
      </c>
      <c r="AA123" t="s">
        <v>1027</v>
      </c>
      <c r="AC123" t="s">
        <v>1009</v>
      </c>
      <c r="AD123" t="s">
        <v>443</v>
      </c>
      <c r="AG123" s="54"/>
    </row>
    <row r="124" spans="4:33">
      <c r="D124" s="52" t="s">
        <v>811</v>
      </c>
      <c r="E124" s="52" t="s">
        <v>1093</v>
      </c>
      <c r="F124" s="52" t="s">
        <v>1093</v>
      </c>
      <c r="G124" s="52" t="s">
        <v>558</v>
      </c>
      <c r="H124" s="52" t="s">
        <v>559</v>
      </c>
      <c r="I124" s="52">
        <v>9</v>
      </c>
      <c r="J124" s="52" t="s">
        <v>401</v>
      </c>
      <c r="K124" s="52" t="s">
        <v>1094</v>
      </c>
      <c r="O124" t="s">
        <v>1095</v>
      </c>
      <c r="U124">
        <v>186</v>
      </c>
      <c r="V124">
        <v>4</v>
      </c>
      <c r="W124" t="s">
        <v>1096</v>
      </c>
      <c r="X124">
        <v>1</v>
      </c>
      <c r="Y124" t="s">
        <v>594</v>
      </c>
      <c r="Z124">
        <v>1403</v>
      </c>
      <c r="AA124" t="s">
        <v>1027</v>
      </c>
      <c r="AC124" t="s">
        <v>1009</v>
      </c>
      <c r="AD124" t="s">
        <v>443</v>
      </c>
      <c r="AG124" s="54"/>
    </row>
    <row r="125" spans="4:33">
      <c r="D125" s="52" t="s">
        <v>814</v>
      </c>
      <c r="E125" s="52" t="s">
        <v>1097</v>
      </c>
      <c r="F125" s="52" t="s">
        <v>1097</v>
      </c>
      <c r="G125" s="52" t="s">
        <v>1054</v>
      </c>
      <c r="H125" s="52" t="s">
        <v>953</v>
      </c>
      <c r="I125" s="52">
        <v>7</v>
      </c>
      <c r="J125" s="52" t="s">
        <v>401</v>
      </c>
      <c r="K125" s="52" t="s">
        <v>1098</v>
      </c>
      <c r="O125" t="s">
        <v>1099</v>
      </c>
      <c r="U125">
        <v>187</v>
      </c>
      <c r="V125">
        <v>2</v>
      </c>
      <c r="W125" t="s">
        <v>1100</v>
      </c>
      <c r="X125">
        <v>1</v>
      </c>
      <c r="Y125" t="s">
        <v>594</v>
      </c>
      <c r="Z125">
        <v>1405</v>
      </c>
      <c r="AA125" t="s">
        <v>1101</v>
      </c>
      <c r="AC125" t="s">
        <v>1009</v>
      </c>
      <c r="AD125" t="s">
        <v>443</v>
      </c>
      <c r="AG125" s="54"/>
    </row>
    <row r="126" spans="4:33">
      <c r="D126" s="52" t="s">
        <v>820</v>
      </c>
      <c r="E126" s="52" t="s">
        <v>1102</v>
      </c>
      <c r="F126" s="52" t="s">
        <v>1102</v>
      </c>
      <c r="G126" s="52" t="s">
        <v>1103</v>
      </c>
      <c r="H126" s="52" t="s">
        <v>953</v>
      </c>
      <c r="I126" s="52">
        <v>7</v>
      </c>
      <c r="J126" s="52" t="s">
        <v>401</v>
      </c>
      <c r="K126" s="52" t="s">
        <v>1104</v>
      </c>
      <c r="O126" t="s">
        <v>1105</v>
      </c>
      <c r="U126">
        <v>188</v>
      </c>
      <c r="V126">
        <v>0</v>
      </c>
      <c r="W126" t="s">
        <v>1106</v>
      </c>
      <c r="X126">
        <v>1</v>
      </c>
      <c r="Y126" t="s">
        <v>594</v>
      </c>
      <c r="Z126">
        <v>1405</v>
      </c>
      <c r="AA126" t="s">
        <v>1101</v>
      </c>
      <c r="AC126" t="s">
        <v>1009</v>
      </c>
      <c r="AD126" t="s">
        <v>443</v>
      </c>
      <c r="AG126" s="54"/>
    </row>
    <row r="127" spans="4:33">
      <c r="D127" s="52" t="s">
        <v>824</v>
      </c>
      <c r="E127" s="52" t="s">
        <v>1107</v>
      </c>
      <c r="F127" s="52" t="s">
        <v>1107</v>
      </c>
      <c r="G127" s="52" t="s">
        <v>967</v>
      </c>
      <c r="H127" s="52" t="s">
        <v>869</v>
      </c>
      <c r="I127" s="52">
        <v>3</v>
      </c>
      <c r="J127" s="52" t="s">
        <v>401</v>
      </c>
      <c r="K127" s="52" t="s">
        <v>1108</v>
      </c>
      <c r="O127" t="s">
        <v>1109</v>
      </c>
      <c r="U127">
        <v>191</v>
      </c>
      <c r="V127">
        <v>0</v>
      </c>
      <c r="W127" t="s">
        <v>1110</v>
      </c>
      <c r="X127">
        <v>1</v>
      </c>
      <c r="Y127" t="s">
        <v>594</v>
      </c>
      <c r="Z127">
        <v>1401</v>
      </c>
      <c r="AA127" t="s">
        <v>592</v>
      </c>
      <c r="AC127" t="s">
        <v>1111</v>
      </c>
      <c r="AD127" t="s">
        <v>443</v>
      </c>
      <c r="AG127" s="54"/>
    </row>
    <row r="128" spans="4:33">
      <c r="D128" s="52" t="s">
        <v>828</v>
      </c>
      <c r="E128" s="52" t="s">
        <v>1112</v>
      </c>
      <c r="F128" s="52" t="s">
        <v>1112</v>
      </c>
      <c r="G128" s="52" t="s">
        <v>607</v>
      </c>
      <c r="H128" s="52" t="s">
        <v>608</v>
      </c>
      <c r="I128" s="52">
        <v>6</v>
      </c>
      <c r="J128" s="52" t="s">
        <v>401</v>
      </c>
      <c r="K128" s="52" t="s">
        <v>1113</v>
      </c>
      <c r="O128" t="s">
        <v>1114</v>
      </c>
      <c r="U128">
        <v>192</v>
      </c>
      <c r="V128">
        <v>9</v>
      </c>
      <c r="W128" t="s">
        <v>1115</v>
      </c>
      <c r="X128">
        <v>1</v>
      </c>
      <c r="Y128" t="s">
        <v>594</v>
      </c>
      <c r="Z128">
        <v>1401</v>
      </c>
      <c r="AA128" t="s">
        <v>592</v>
      </c>
      <c r="AC128" t="s">
        <v>1111</v>
      </c>
      <c r="AD128" t="s">
        <v>443</v>
      </c>
      <c r="AG128" s="54"/>
    </row>
    <row r="129" spans="4:33">
      <c r="D129" s="52" t="s">
        <v>833</v>
      </c>
      <c r="E129" s="52" t="s">
        <v>1116</v>
      </c>
      <c r="F129" s="52" t="s">
        <v>1116</v>
      </c>
      <c r="G129" s="52" t="s">
        <v>895</v>
      </c>
      <c r="H129" s="52" t="s">
        <v>896</v>
      </c>
      <c r="I129" s="52">
        <v>16</v>
      </c>
      <c r="J129" s="52" t="s">
        <v>401</v>
      </c>
      <c r="K129" s="52" t="s">
        <v>1117</v>
      </c>
      <c r="O129" t="s">
        <v>1118</v>
      </c>
      <c r="U129">
        <v>193</v>
      </c>
      <c r="V129">
        <v>7</v>
      </c>
      <c r="W129" t="s">
        <v>1119</v>
      </c>
      <c r="X129">
        <v>1</v>
      </c>
      <c r="Y129" t="s">
        <v>594</v>
      </c>
      <c r="Z129">
        <v>1401</v>
      </c>
      <c r="AA129" t="s">
        <v>592</v>
      </c>
      <c r="AC129" t="s">
        <v>1111</v>
      </c>
      <c r="AD129" t="s">
        <v>443</v>
      </c>
      <c r="AG129" s="54"/>
    </row>
    <row r="130" spans="4:33">
      <c r="D130" s="52" t="s">
        <v>838</v>
      </c>
      <c r="E130" s="52" t="s">
        <v>1120</v>
      </c>
      <c r="F130" s="52" t="s">
        <v>1120</v>
      </c>
      <c r="G130" s="52" t="s">
        <v>777</v>
      </c>
      <c r="H130" s="52" t="s">
        <v>453</v>
      </c>
      <c r="I130" s="52">
        <v>13</v>
      </c>
      <c r="J130" s="52" t="s">
        <v>401</v>
      </c>
      <c r="K130" s="52" t="s">
        <v>1121</v>
      </c>
      <c r="O130" t="s">
        <v>1122</v>
      </c>
      <c r="U130">
        <v>195</v>
      </c>
      <c r="V130">
        <v>3</v>
      </c>
      <c r="W130" t="s">
        <v>1123</v>
      </c>
      <c r="X130">
        <v>1</v>
      </c>
      <c r="Y130" t="s">
        <v>594</v>
      </c>
      <c r="Z130">
        <v>1401</v>
      </c>
      <c r="AA130" t="s">
        <v>592</v>
      </c>
      <c r="AC130" t="s">
        <v>1111</v>
      </c>
      <c r="AD130" t="s">
        <v>443</v>
      </c>
      <c r="AG130" s="54"/>
    </row>
    <row r="131" spans="4:33">
      <c r="D131" s="52" t="s">
        <v>842</v>
      </c>
      <c r="E131" s="52" t="s">
        <v>1124</v>
      </c>
      <c r="F131" s="52" t="s">
        <v>1124</v>
      </c>
      <c r="G131" s="52" t="s">
        <v>855</v>
      </c>
      <c r="H131" s="52" t="s">
        <v>505</v>
      </c>
      <c r="I131" s="52">
        <v>5</v>
      </c>
      <c r="J131" s="52" t="s">
        <v>401</v>
      </c>
      <c r="K131" s="52" t="s">
        <v>1125</v>
      </c>
      <c r="O131" t="s">
        <v>1126</v>
      </c>
      <c r="U131">
        <v>196</v>
      </c>
      <c r="V131">
        <v>1</v>
      </c>
      <c r="W131" t="s">
        <v>1127</v>
      </c>
      <c r="X131">
        <v>1</v>
      </c>
      <c r="Y131" t="s">
        <v>594</v>
      </c>
      <c r="Z131">
        <v>1401</v>
      </c>
      <c r="AA131" t="s">
        <v>592</v>
      </c>
      <c r="AC131" t="s">
        <v>1111</v>
      </c>
      <c r="AD131" t="s">
        <v>443</v>
      </c>
      <c r="AG131" s="54"/>
    </row>
    <row r="132" spans="4:33">
      <c r="D132" s="52" t="s">
        <v>848</v>
      </c>
      <c r="E132" s="52" t="s">
        <v>1128</v>
      </c>
      <c r="F132" s="52" t="s">
        <v>1128</v>
      </c>
      <c r="G132" s="52" t="s">
        <v>855</v>
      </c>
      <c r="H132" s="52" t="s">
        <v>505</v>
      </c>
      <c r="I132" s="52">
        <v>5</v>
      </c>
      <c r="J132" s="52" t="s">
        <v>401</v>
      </c>
      <c r="K132" s="52" t="s">
        <v>1129</v>
      </c>
      <c r="O132" t="s">
        <v>1130</v>
      </c>
      <c r="U132">
        <v>198</v>
      </c>
      <c r="V132">
        <v>8</v>
      </c>
      <c r="W132" t="s">
        <v>1131</v>
      </c>
      <c r="X132">
        <v>1</v>
      </c>
      <c r="Y132" t="s">
        <v>594</v>
      </c>
      <c r="Z132">
        <v>1401</v>
      </c>
      <c r="AA132" t="s">
        <v>592</v>
      </c>
      <c r="AC132" t="s">
        <v>1111</v>
      </c>
      <c r="AD132" t="s">
        <v>443</v>
      </c>
      <c r="AG132" s="54"/>
    </row>
    <row r="133" spans="4:33">
      <c r="D133" s="52" t="s">
        <v>852</v>
      </c>
      <c r="E133" s="52" t="s">
        <v>1132</v>
      </c>
      <c r="F133" s="52" t="s">
        <v>1132</v>
      </c>
      <c r="G133" s="52" t="s">
        <v>1054</v>
      </c>
      <c r="H133" s="52" t="s">
        <v>953</v>
      </c>
      <c r="I133" s="52">
        <v>7</v>
      </c>
      <c r="J133" s="52" t="s">
        <v>401</v>
      </c>
      <c r="K133" s="52" t="s">
        <v>1133</v>
      </c>
      <c r="O133" t="s">
        <v>1134</v>
      </c>
      <c r="U133">
        <v>199</v>
      </c>
      <c r="V133">
        <v>6</v>
      </c>
      <c r="W133" t="s">
        <v>1135</v>
      </c>
      <c r="X133">
        <v>2</v>
      </c>
      <c r="Y133" t="s">
        <v>631</v>
      </c>
      <c r="Z133">
        <v>2301</v>
      </c>
      <c r="AA133" t="s">
        <v>1136</v>
      </c>
      <c r="AC133" t="s">
        <v>1009</v>
      </c>
      <c r="AD133" t="s">
        <v>443</v>
      </c>
      <c r="AG133" s="54"/>
    </row>
    <row r="134" spans="4:33">
      <c r="D134" s="52" t="s">
        <v>857</v>
      </c>
      <c r="E134" s="52" t="s">
        <v>1137</v>
      </c>
      <c r="F134" s="52" t="s">
        <v>1137</v>
      </c>
      <c r="G134" s="52" t="s">
        <v>878</v>
      </c>
      <c r="H134" s="52" t="s">
        <v>559</v>
      </c>
      <c r="I134" s="52">
        <v>9</v>
      </c>
      <c r="J134" s="52" t="s">
        <v>401</v>
      </c>
      <c r="K134" s="52" t="s">
        <v>1138</v>
      </c>
      <c r="O134" t="s">
        <v>1139</v>
      </c>
      <c r="U134">
        <v>200</v>
      </c>
      <c r="V134">
        <v>3</v>
      </c>
      <c r="W134" t="s">
        <v>1140</v>
      </c>
      <c r="X134">
        <v>2</v>
      </c>
      <c r="Y134" t="s">
        <v>631</v>
      </c>
      <c r="Z134">
        <v>2301</v>
      </c>
      <c r="AA134" t="s">
        <v>1136</v>
      </c>
      <c r="AC134" t="s">
        <v>1009</v>
      </c>
      <c r="AD134" t="s">
        <v>443</v>
      </c>
      <c r="AG134" s="54"/>
    </row>
    <row r="135" spans="4:33">
      <c r="D135" s="52" t="s">
        <v>861</v>
      </c>
      <c r="E135" s="52" t="s">
        <v>1141</v>
      </c>
      <c r="F135" s="52" t="s">
        <v>1141</v>
      </c>
      <c r="G135" s="52" t="s">
        <v>433</v>
      </c>
      <c r="H135" s="52" t="s">
        <v>434</v>
      </c>
      <c r="I135" s="52">
        <v>8</v>
      </c>
      <c r="J135" s="52" t="s">
        <v>401</v>
      </c>
      <c r="K135" s="52" t="s">
        <v>1142</v>
      </c>
      <c r="O135" t="s">
        <v>1143</v>
      </c>
      <c r="U135">
        <v>201</v>
      </c>
      <c r="V135">
        <v>1</v>
      </c>
      <c r="W135" t="s">
        <v>677</v>
      </c>
      <c r="X135">
        <v>2</v>
      </c>
      <c r="Y135" t="s">
        <v>631</v>
      </c>
      <c r="Z135">
        <v>2301</v>
      </c>
      <c r="AA135" t="s">
        <v>1136</v>
      </c>
      <c r="AC135" t="s">
        <v>1009</v>
      </c>
      <c r="AD135" t="s">
        <v>443</v>
      </c>
      <c r="AG135" s="54"/>
    </row>
    <row r="136" spans="4:33">
      <c r="D136" s="52" t="s">
        <v>865</v>
      </c>
      <c r="E136" s="52" t="s">
        <v>93</v>
      </c>
      <c r="F136" s="52" t="s">
        <v>93</v>
      </c>
      <c r="G136" s="52" t="s">
        <v>558</v>
      </c>
      <c r="H136" s="52" t="s">
        <v>559</v>
      </c>
      <c r="I136" s="52">
        <v>9</v>
      </c>
      <c r="J136" s="52" t="s">
        <v>401</v>
      </c>
      <c r="K136" s="52" t="s">
        <v>1144</v>
      </c>
      <c r="O136" t="s">
        <v>1145</v>
      </c>
      <c r="U136">
        <v>203</v>
      </c>
      <c r="V136">
        <v>8</v>
      </c>
      <c r="W136" t="s">
        <v>1146</v>
      </c>
      <c r="X136">
        <v>2</v>
      </c>
      <c r="Y136" t="s">
        <v>631</v>
      </c>
      <c r="Z136">
        <v>2301</v>
      </c>
      <c r="AA136" t="s">
        <v>1136</v>
      </c>
      <c r="AC136" t="s">
        <v>1009</v>
      </c>
      <c r="AD136" t="s">
        <v>443</v>
      </c>
      <c r="AG136" s="54"/>
    </row>
    <row r="137" spans="4:33">
      <c r="D137" s="52" t="s">
        <v>871</v>
      </c>
      <c r="E137" s="52" t="s">
        <v>1147</v>
      </c>
      <c r="F137" s="52" t="s">
        <v>1147</v>
      </c>
      <c r="G137" s="52" t="s">
        <v>868</v>
      </c>
      <c r="H137" s="52" t="s">
        <v>869</v>
      </c>
      <c r="I137" s="52">
        <v>3</v>
      </c>
      <c r="J137" s="52" t="s">
        <v>401</v>
      </c>
      <c r="K137" s="52" t="s">
        <v>1148</v>
      </c>
      <c r="O137" t="s">
        <v>1149</v>
      </c>
      <c r="U137">
        <v>204</v>
      </c>
      <c r="V137">
        <v>6</v>
      </c>
      <c r="W137" t="s">
        <v>1150</v>
      </c>
      <c r="X137">
        <v>2</v>
      </c>
      <c r="Y137" t="s">
        <v>631</v>
      </c>
      <c r="Z137">
        <v>2301</v>
      </c>
      <c r="AA137" t="s">
        <v>1136</v>
      </c>
      <c r="AC137" t="s">
        <v>1009</v>
      </c>
      <c r="AD137" t="s">
        <v>443</v>
      </c>
      <c r="AG137" s="54"/>
    </row>
    <row r="138" spans="4:33">
      <c r="D138" s="52" t="s">
        <v>875</v>
      </c>
      <c r="E138" s="52" t="s">
        <v>1151</v>
      </c>
      <c r="F138" s="52" t="s">
        <v>1151</v>
      </c>
      <c r="G138" s="52" t="s">
        <v>909</v>
      </c>
      <c r="H138" s="52" t="s">
        <v>616</v>
      </c>
      <c r="I138" s="52">
        <v>10</v>
      </c>
      <c r="J138" s="52" t="s">
        <v>401</v>
      </c>
      <c r="K138" s="52" t="s">
        <v>1152</v>
      </c>
      <c r="O138" t="s">
        <v>1153</v>
      </c>
      <c r="U138">
        <v>205</v>
      </c>
      <c r="V138">
        <v>4</v>
      </c>
      <c r="W138" t="s">
        <v>1154</v>
      </c>
      <c r="X138">
        <v>2</v>
      </c>
      <c r="Y138" t="s">
        <v>631</v>
      </c>
      <c r="Z138">
        <v>2301</v>
      </c>
      <c r="AA138" t="s">
        <v>1136</v>
      </c>
      <c r="AC138" t="s">
        <v>1009</v>
      </c>
      <c r="AD138" t="s">
        <v>443</v>
      </c>
      <c r="AG138" s="54"/>
    </row>
    <row r="139" spans="4:33">
      <c r="D139" s="52" t="s">
        <v>880</v>
      </c>
      <c r="E139" s="52" t="s">
        <v>1155</v>
      </c>
      <c r="F139" s="52" t="s">
        <v>1155</v>
      </c>
      <c r="G139" s="52" t="s">
        <v>909</v>
      </c>
      <c r="H139" s="52" t="s">
        <v>616</v>
      </c>
      <c r="I139" s="52">
        <v>10</v>
      </c>
      <c r="J139" s="52" t="s">
        <v>401</v>
      </c>
      <c r="K139" s="52" t="s">
        <v>1156</v>
      </c>
      <c r="O139" t="s">
        <v>1157</v>
      </c>
      <c r="U139">
        <v>206</v>
      </c>
      <c r="V139">
        <v>2</v>
      </c>
      <c r="W139" t="s">
        <v>1158</v>
      </c>
      <c r="X139">
        <v>2</v>
      </c>
      <c r="Y139" t="s">
        <v>631</v>
      </c>
      <c r="Z139">
        <v>2301</v>
      </c>
      <c r="AA139" t="s">
        <v>1136</v>
      </c>
      <c r="AC139" t="s">
        <v>1009</v>
      </c>
      <c r="AD139" t="s">
        <v>443</v>
      </c>
      <c r="AG139" s="54"/>
    </row>
    <row r="140" spans="4:33">
      <c r="D140" s="52" t="s">
        <v>884</v>
      </c>
      <c r="E140" s="52" t="s">
        <v>1159</v>
      </c>
      <c r="F140" s="52" t="s">
        <v>1159</v>
      </c>
      <c r="G140" s="52" t="s">
        <v>962</v>
      </c>
      <c r="H140" s="52" t="s">
        <v>616</v>
      </c>
      <c r="I140" s="52">
        <v>10</v>
      </c>
      <c r="J140" s="52" t="s">
        <v>401</v>
      </c>
      <c r="K140" s="52" t="s">
        <v>1160</v>
      </c>
      <c r="O140" t="s">
        <v>1161</v>
      </c>
      <c r="U140">
        <v>207</v>
      </c>
      <c r="V140">
        <v>0</v>
      </c>
      <c r="W140" t="s">
        <v>1162</v>
      </c>
      <c r="X140">
        <v>2</v>
      </c>
      <c r="Y140" t="s">
        <v>631</v>
      </c>
      <c r="Z140">
        <v>2301</v>
      </c>
      <c r="AA140" t="s">
        <v>1136</v>
      </c>
      <c r="AC140" t="s">
        <v>1009</v>
      </c>
      <c r="AD140" t="s">
        <v>443</v>
      </c>
      <c r="AG140" s="54"/>
    </row>
    <row r="141" spans="4:33">
      <c r="D141" s="52" t="s">
        <v>888</v>
      </c>
      <c r="E141" s="52" t="s">
        <v>1163</v>
      </c>
      <c r="F141" s="52" t="s">
        <v>1163</v>
      </c>
      <c r="G141" s="52" t="s">
        <v>1164</v>
      </c>
      <c r="H141" s="52" t="s">
        <v>818</v>
      </c>
      <c r="I141" s="52">
        <v>14</v>
      </c>
      <c r="J141" s="52" t="s">
        <v>401</v>
      </c>
      <c r="K141" s="52" t="s">
        <v>1165</v>
      </c>
      <c r="O141" t="s">
        <v>1166</v>
      </c>
      <c r="U141">
        <v>208</v>
      </c>
      <c r="V141">
        <v>9</v>
      </c>
      <c r="W141" t="s">
        <v>1167</v>
      </c>
      <c r="X141">
        <v>2</v>
      </c>
      <c r="Y141" t="s">
        <v>631</v>
      </c>
      <c r="Z141">
        <v>2301</v>
      </c>
      <c r="AA141" t="s">
        <v>1136</v>
      </c>
      <c r="AC141" t="s">
        <v>713</v>
      </c>
      <c r="AD141" t="s">
        <v>443</v>
      </c>
      <c r="AG141" s="54"/>
    </row>
    <row r="142" spans="4:33">
      <c r="D142" s="52" t="s">
        <v>892</v>
      </c>
      <c r="E142" s="52" t="s">
        <v>1168</v>
      </c>
      <c r="F142" s="52" t="s">
        <v>1168</v>
      </c>
      <c r="G142" s="52" t="s">
        <v>558</v>
      </c>
      <c r="H142" s="52" t="s">
        <v>559</v>
      </c>
      <c r="I142" s="52">
        <v>9</v>
      </c>
      <c r="J142" s="52" t="s">
        <v>401</v>
      </c>
      <c r="K142" s="52" t="s">
        <v>1169</v>
      </c>
      <c r="O142" t="s">
        <v>1170</v>
      </c>
      <c r="U142">
        <v>210</v>
      </c>
      <c r="V142">
        <v>0</v>
      </c>
      <c r="W142" t="s">
        <v>1171</v>
      </c>
      <c r="X142">
        <v>2</v>
      </c>
      <c r="Y142" t="s">
        <v>631</v>
      </c>
      <c r="Z142">
        <v>2302</v>
      </c>
      <c r="AA142" t="s">
        <v>1172</v>
      </c>
      <c r="AC142" t="s">
        <v>1009</v>
      </c>
      <c r="AD142" t="s">
        <v>443</v>
      </c>
      <c r="AG142" s="54"/>
    </row>
    <row r="143" spans="4:33">
      <c r="D143" s="52" t="s">
        <v>898</v>
      </c>
      <c r="E143" s="53" t="s">
        <v>1173</v>
      </c>
      <c r="F143" s="52" t="s">
        <v>1173</v>
      </c>
      <c r="G143" s="52" t="s">
        <v>558</v>
      </c>
      <c r="H143" s="52" t="s">
        <v>559</v>
      </c>
      <c r="I143" s="52">
        <v>9</v>
      </c>
      <c r="J143" s="52" t="s">
        <v>401</v>
      </c>
      <c r="K143" s="52" t="s">
        <v>1174</v>
      </c>
      <c r="O143" t="s">
        <v>1175</v>
      </c>
      <c r="U143">
        <v>211</v>
      </c>
      <c r="V143">
        <v>9</v>
      </c>
      <c r="W143" t="s">
        <v>1176</v>
      </c>
      <c r="X143">
        <v>2</v>
      </c>
      <c r="Y143" t="s">
        <v>631</v>
      </c>
      <c r="Z143">
        <v>2302</v>
      </c>
      <c r="AA143" t="s">
        <v>1172</v>
      </c>
      <c r="AC143" t="s">
        <v>1009</v>
      </c>
      <c r="AD143" t="s">
        <v>443</v>
      </c>
      <c r="AG143" s="54"/>
    </row>
    <row r="144" spans="4:33">
      <c r="D144" s="52" t="s">
        <v>902</v>
      </c>
      <c r="E144" s="52" t="s">
        <v>1177</v>
      </c>
      <c r="F144" s="52" t="s">
        <v>1177</v>
      </c>
      <c r="G144" s="52" t="s">
        <v>607</v>
      </c>
      <c r="H144" s="52" t="s">
        <v>608</v>
      </c>
      <c r="I144" s="52">
        <v>6</v>
      </c>
      <c r="J144" s="52" t="s">
        <v>401</v>
      </c>
      <c r="K144" s="52" t="s">
        <v>1178</v>
      </c>
      <c r="O144" t="s">
        <v>1179</v>
      </c>
      <c r="U144">
        <v>214</v>
      </c>
      <c r="V144">
        <v>3</v>
      </c>
      <c r="W144" t="s">
        <v>687</v>
      </c>
      <c r="X144">
        <v>2</v>
      </c>
      <c r="Y144" t="s">
        <v>631</v>
      </c>
      <c r="Z144">
        <v>2302</v>
      </c>
      <c r="AA144" t="s">
        <v>1172</v>
      </c>
      <c r="AC144" t="s">
        <v>1009</v>
      </c>
      <c r="AD144" t="s">
        <v>443</v>
      </c>
      <c r="AG144" s="54"/>
    </row>
    <row r="145" spans="4:33">
      <c r="D145" s="52" t="s">
        <v>906</v>
      </c>
      <c r="E145" s="52" t="s">
        <v>1180</v>
      </c>
      <c r="F145" s="52" t="s">
        <v>1180</v>
      </c>
      <c r="G145" s="52" t="s">
        <v>1181</v>
      </c>
      <c r="H145" s="52" t="s">
        <v>505</v>
      </c>
      <c r="I145" s="52">
        <v>5</v>
      </c>
      <c r="J145" s="52" t="s">
        <v>401</v>
      </c>
      <c r="K145" s="52" t="s">
        <v>1182</v>
      </c>
      <c r="O145" t="s">
        <v>1183</v>
      </c>
      <c r="U145">
        <v>217</v>
      </c>
      <c r="V145">
        <v>8</v>
      </c>
      <c r="W145" t="s">
        <v>1184</v>
      </c>
      <c r="X145">
        <v>2</v>
      </c>
      <c r="Y145" t="s">
        <v>631</v>
      </c>
      <c r="Z145">
        <v>2201</v>
      </c>
      <c r="AA145" t="s">
        <v>714</v>
      </c>
      <c r="AC145" t="s">
        <v>1111</v>
      </c>
      <c r="AD145" t="s">
        <v>443</v>
      </c>
      <c r="AG145" s="54"/>
    </row>
    <row r="146" spans="4:33">
      <c r="D146" s="52" t="s">
        <v>911</v>
      </c>
      <c r="E146" s="52" t="s">
        <v>1185</v>
      </c>
      <c r="F146" s="52" t="s">
        <v>1185</v>
      </c>
      <c r="G146" s="52" t="s">
        <v>962</v>
      </c>
      <c r="H146" s="52" t="s">
        <v>616</v>
      </c>
      <c r="I146" s="52">
        <v>10</v>
      </c>
      <c r="J146" s="52" t="s">
        <v>401</v>
      </c>
      <c r="K146" s="52" t="s">
        <v>1186</v>
      </c>
      <c r="O146" t="s">
        <v>1187</v>
      </c>
      <c r="U146">
        <v>218</v>
      </c>
      <c r="V146">
        <v>6</v>
      </c>
      <c r="W146" t="s">
        <v>1188</v>
      </c>
      <c r="X146">
        <v>2</v>
      </c>
      <c r="Y146" t="s">
        <v>631</v>
      </c>
      <c r="Z146">
        <v>2201</v>
      </c>
      <c r="AA146" t="s">
        <v>714</v>
      </c>
      <c r="AC146" t="s">
        <v>1111</v>
      </c>
      <c r="AD146" t="s">
        <v>443</v>
      </c>
      <c r="AG146" s="54"/>
    </row>
    <row r="147" spans="4:33">
      <c r="D147" s="52" t="s">
        <v>915</v>
      </c>
      <c r="E147" s="52" t="s">
        <v>1189</v>
      </c>
      <c r="F147" s="52" t="s">
        <v>1189</v>
      </c>
      <c r="G147" s="52" t="s">
        <v>1103</v>
      </c>
      <c r="H147" s="52" t="s">
        <v>953</v>
      </c>
      <c r="I147" s="52">
        <v>7</v>
      </c>
      <c r="J147" s="52" t="s">
        <v>401</v>
      </c>
      <c r="K147" s="52" t="s">
        <v>1190</v>
      </c>
      <c r="O147" t="s">
        <v>1191</v>
      </c>
      <c r="U147">
        <v>219</v>
      </c>
      <c r="V147">
        <v>4</v>
      </c>
      <c r="W147" t="s">
        <v>1192</v>
      </c>
      <c r="X147">
        <v>2</v>
      </c>
      <c r="Y147" t="s">
        <v>631</v>
      </c>
      <c r="Z147">
        <v>2201</v>
      </c>
      <c r="AA147" t="s">
        <v>714</v>
      </c>
      <c r="AC147" t="s">
        <v>1111</v>
      </c>
      <c r="AD147" t="s">
        <v>443</v>
      </c>
      <c r="AG147" s="54"/>
    </row>
    <row r="148" spans="4:33">
      <c r="D148" s="52" t="s">
        <v>920</v>
      </c>
      <c r="E148" s="52" t="s">
        <v>1193</v>
      </c>
      <c r="F148" s="52" t="s">
        <v>1193</v>
      </c>
      <c r="G148" s="52" t="s">
        <v>433</v>
      </c>
      <c r="H148" s="52" t="s">
        <v>434</v>
      </c>
      <c r="I148" s="52">
        <v>8</v>
      </c>
      <c r="J148" s="52" t="s">
        <v>401</v>
      </c>
      <c r="K148" s="52" t="s">
        <v>1194</v>
      </c>
      <c r="O148" t="s">
        <v>1195</v>
      </c>
      <c r="U148">
        <v>220</v>
      </c>
      <c r="V148">
        <v>8</v>
      </c>
      <c r="W148" t="s">
        <v>1196</v>
      </c>
      <c r="X148">
        <v>2</v>
      </c>
      <c r="Y148" t="s">
        <v>631</v>
      </c>
      <c r="Z148">
        <v>2201</v>
      </c>
      <c r="AA148" t="s">
        <v>714</v>
      </c>
      <c r="AC148" t="s">
        <v>1111</v>
      </c>
      <c r="AD148" t="s">
        <v>443</v>
      </c>
      <c r="AG148" s="54"/>
    </row>
    <row r="149" spans="4:33">
      <c r="D149" s="52" t="s">
        <v>925</v>
      </c>
      <c r="E149" s="52" t="s">
        <v>1197</v>
      </c>
      <c r="F149" s="52" t="s">
        <v>1197</v>
      </c>
      <c r="G149" s="52" t="s">
        <v>433</v>
      </c>
      <c r="H149" s="52" t="s">
        <v>434</v>
      </c>
      <c r="I149" s="52">
        <v>8</v>
      </c>
      <c r="J149" s="52" t="s">
        <v>401</v>
      </c>
      <c r="K149" s="52" t="s">
        <v>1198</v>
      </c>
      <c r="O149" t="s">
        <v>1199</v>
      </c>
      <c r="U149">
        <v>222</v>
      </c>
      <c r="V149">
        <v>4</v>
      </c>
      <c r="W149" t="s">
        <v>1200</v>
      </c>
      <c r="X149">
        <v>2</v>
      </c>
      <c r="Y149" t="s">
        <v>631</v>
      </c>
      <c r="Z149">
        <v>2201</v>
      </c>
      <c r="AA149" t="s">
        <v>714</v>
      </c>
      <c r="AC149" t="s">
        <v>1111</v>
      </c>
      <c r="AD149" t="s">
        <v>443</v>
      </c>
      <c r="AG149" s="54"/>
    </row>
    <row r="150" spans="4:33">
      <c r="D150" s="52" t="s">
        <v>930</v>
      </c>
      <c r="E150" s="52" t="s">
        <v>1008</v>
      </c>
      <c r="F150" s="52" t="s">
        <v>1008</v>
      </c>
      <c r="G150" s="52" t="s">
        <v>923</v>
      </c>
      <c r="H150" s="52" t="s">
        <v>594</v>
      </c>
      <c r="I150" s="52">
        <v>1</v>
      </c>
      <c r="J150" s="52" t="s">
        <v>401</v>
      </c>
      <c r="K150" s="52" t="s">
        <v>1201</v>
      </c>
      <c r="O150" t="s">
        <v>1202</v>
      </c>
      <c r="U150">
        <v>223</v>
      </c>
      <c r="V150">
        <v>2</v>
      </c>
      <c r="W150" t="s">
        <v>1203</v>
      </c>
      <c r="X150">
        <v>2</v>
      </c>
      <c r="Y150" t="s">
        <v>631</v>
      </c>
      <c r="Z150">
        <v>2201</v>
      </c>
      <c r="AA150" t="s">
        <v>714</v>
      </c>
      <c r="AC150" t="s">
        <v>1111</v>
      </c>
      <c r="AD150" t="s">
        <v>443</v>
      </c>
      <c r="AG150" s="54"/>
    </row>
    <row r="151" spans="4:33">
      <c r="D151" s="52" t="s">
        <v>934</v>
      </c>
      <c r="E151" s="52" t="s">
        <v>1204</v>
      </c>
      <c r="F151" s="52" t="s">
        <v>1204</v>
      </c>
      <c r="G151" s="52" t="s">
        <v>452</v>
      </c>
      <c r="H151" s="52" t="s">
        <v>453</v>
      </c>
      <c r="I151" s="52">
        <v>13</v>
      </c>
      <c r="J151" s="52" t="s">
        <v>401</v>
      </c>
      <c r="K151" s="52" t="s">
        <v>1205</v>
      </c>
      <c r="O151" t="s">
        <v>1206</v>
      </c>
      <c r="U151">
        <v>224</v>
      </c>
      <c r="V151">
        <v>0</v>
      </c>
      <c r="W151" t="s">
        <v>1207</v>
      </c>
      <c r="X151">
        <v>2</v>
      </c>
      <c r="Y151" t="s">
        <v>631</v>
      </c>
      <c r="Z151">
        <v>2201</v>
      </c>
      <c r="AA151" t="s">
        <v>714</v>
      </c>
      <c r="AC151" t="s">
        <v>1111</v>
      </c>
      <c r="AD151" t="s">
        <v>443</v>
      </c>
      <c r="AG151" s="54"/>
    </row>
    <row r="152" spans="4:33">
      <c r="D152" s="52" t="s">
        <v>938</v>
      </c>
      <c r="E152" s="52" t="s">
        <v>1208</v>
      </c>
      <c r="F152" s="52" t="s">
        <v>1208</v>
      </c>
      <c r="G152" s="52" t="s">
        <v>928</v>
      </c>
      <c r="H152" s="52" t="s">
        <v>846</v>
      </c>
      <c r="I152" s="52">
        <v>4</v>
      </c>
      <c r="J152" s="52" t="s">
        <v>401</v>
      </c>
      <c r="K152" s="52" t="s">
        <v>1209</v>
      </c>
      <c r="O152" t="s">
        <v>1210</v>
      </c>
      <c r="U152">
        <v>225</v>
      </c>
      <c r="V152">
        <v>9</v>
      </c>
      <c r="W152" t="s">
        <v>1211</v>
      </c>
      <c r="X152">
        <v>2</v>
      </c>
      <c r="Y152" t="s">
        <v>631</v>
      </c>
      <c r="Z152">
        <v>2201</v>
      </c>
      <c r="AA152" t="s">
        <v>714</v>
      </c>
      <c r="AC152" t="s">
        <v>1111</v>
      </c>
      <c r="AD152" t="s">
        <v>443</v>
      </c>
      <c r="AG152" s="54"/>
    </row>
    <row r="153" spans="4:33">
      <c r="D153" s="52" t="s">
        <v>942</v>
      </c>
      <c r="E153" s="52" t="s">
        <v>1212</v>
      </c>
      <c r="F153" s="52" t="s">
        <v>1212</v>
      </c>
      <c r="G153" s="52" t="s">
        <v>452</v>
      </c>
      <c r="H153" s="52" t="s">
        <v>453</v>
      </c>
      <c r="I153" s="52">
        <v>13</v>
      </c>
      <c r="J153" s="52" t="s">
        <v>401</v>
      </c>
      <c r="K153" s="52" t="s">
        <v>1213</v>
      </c>
      <c r="O153" t="s">
        <v>1214</v>
      </c>
      <c r="U153">
        <v>226</v>
      </c>
      <c r="V153">
        <v>7</v>
      </c>
      <c r="W153" t="s">
        <v>1215</v>
      </c>
      <c r="X153">
        <v>2</v>
      </c>
      <c r="Y153" t="s">
        <v>631</v>
      </c>
      <c r="Z153">
        <v>2201</v>
      </c>
      <c r="AA153" t="s">
        <v>714</v>
      </c>
      <c r="AC153" t="s">
        <v>1111</v>
      </c>
      <c r="AD153" t="s">
        <v>443</v>
      </c>
      <c r="AG153" s="54"/>
    </row>
    <row r="154" spans="4:33">
      <c r="D154" s="52" t="s">
        <v>946</v>
      </c>
      <c r="E154" s="52" t="s">
        <v>1216</v>
      </c>
      <c r="F154" s="52" t="s">
        <v>1216</v>
      </c>
      <c r="G154" s="52" t="s">
        <v>1216</v>
      </c>
      <c r="H154" s="52" t="s">
        <v>505</v>
      </c>
      <c r="I154" s="52">
        <v>5</v>
      </c>
      <c r="J154" s="52" t="s">
        <v>401</v>
      </c>
      <c r="K154" s="52" t="s">
        <v>1217</v>
      </c>
      <c r="O154" t="s">
        <v>1218</v>
      </c>
      <c r="U154">
        <v>227</v>
      </c>
      <c r="V154">
        <v>5</v>
      </c>
      <c r="W154" t="s">
        <v>1219</v>
      </c>
      <c r="X154">
        <v>2</v>
      </c>
      <c r="Y154" t="s">
        <v>631</v>
      </c>
      <c r="Z154">
        <v>2201</v>
      </c>
      <c r="AA154" t="s">
        <v>714</v>
      </c>
      <c r="AC154" t="s">
        <v>1111</v>
      </c>
      <c r="AD154" t="s">
        <v>443</v>
      </c>
      <c r="AG154" s="54"/>
    </row>
    <row r="155" spans="4:33">
      <c r="D155" s="52" t="s">
        <v>950</v>
      </c>
      <c r="E155" s="52" t="s">
        <v>1220</v>
      </c>
      <c r="F155" s="52" t="s">
        <v>1220</v>
      </c>
      <c r="G155" s="52" t="s">
        <v>1181</v>
      </c>
      <c r="H155" s="52" t="s">
        <v>505</v>
      </c>
      <c r="I155" s="52">
        <v>5</v>
      </c>
      <c r="J155" s="52" t="s">
        <v>401</v>
      </c>
      <c r="K155" s="52" t="s">
        <v>1221</v>
      </c>
      <c r="O155" t="s">
        <v>1222</v>
      </c>
      <c r="U155">
        <v>228</v>
      </c>
      <c r="V155">
        <v>3</v>
      </c>
      <c r="W155" t="s">
        <v>1223</v>
      </c>
      <c r="X155">
        <v>2</v>
      </c>
      <c r="Y155" t="s">
        <v>631</v>
      </c>
      <c r="Z155">
        <v>2201</v>
      </c>
      <c r="AA155" t="s">
        <v>714</v>
      </c>
      <c r="AC155" t="s">
        <v>1111</v>
      </c>
      <c r="AD155" t="s">
        <v>443</v>
      </c>
      <c r="AG155" s="54"/>
    </row>
    <row r="156" spans="4:33">
      <c r="D156" s="52" t="s">
        <v>955</v>
      </c>
      <c r="E156" s="52" t="s">
        <v>1224</v>
      </c>
      <c r="F156" s="52" t="s">
        <v>1224</v>
      </c>
      <c r="G156" s="52" t="s">
        <v>452</v>
      </c>
      <c r="H156" s="52" t="s">
        <v>453</v>
      </c>
      <c r="I156" s="52">
        <v>13</v>
      </c>
      <c r="J156" s="52" t="s">
        <v>401</v>
      </c>
      <c r="K156" s="52" t="s">
        <v>1225</v>
      </c>
      <c r="O156" t="s">
        <v>1226</v>
      </c>
      <c r="U156">
        <v>229</v>
      </c>
      <c r="V156">
        <v>1</v>
      </c>
      <c r="W156" t="s">
        <v>1227</v>
      </c>
      <c r="X156">
        <v>2</v>
      </c>
      <c r="Y156" t="s">
        <v>631</v>
      </c>
      <c r="Z156">
        <v>2201</v>
      </c>
      <c r="AA156" t="s">
        <v>714</v>
      </c>
      <c r="AC156" t="s">
        <v>1111</v>
      </c>
      <c r="AD156" t="s">
        <v>443</v>
      </c>
      <c r="AG156" s="54"/>
    </row>
    <row r="157" spans="4:33">
      <c r="D157" s="52" t="s">
        <v>959</v>
      </c>
      <c r="E157" s="52" t="s">
        <v>1228</v>
      </c>
      <c r="F157" s="52" t="s">
        <v>1228</v>
      </c>
      <c r="G157" s="52" t="s">
        <v>1181</v>
      </c>
      <c r="H157" s="52" t="s">
        <v>505</v>
      </c>
      <c r="I157" s="52">
        <v>5</v>
      </c>
      <c r="J157" s="52" t="s">
        <v>401</v>
      </c>
      <c r="K157" s="52" t="s">
        <v>1229</v>
      </c>
      <c r="O157" t="s">
        <v>1230</v>
      </c>
      <c r="U157">
        <v>230</v>
      </c>
      <c r="V157">
        <v>5</v>
      </c>
      <c r="W157" t="s">
        <v>1231</v>
      </c>
      <c r="X157">
        <v>2</v>
      </c>
      <c r="Y157" t="s">
        <v>631</v>
      </c>
      <c r="Z157">
        <v>2201</v>
      </c>
      <c r="AA157" t="s">
        <v>714</v>
      </c>
      <c r="AC157" t="s">
        <v>1111</v>
      </c>
      <c r="AD157" t="s">
        <v>443</v>
      </c>
      <c r="AG157" s="54"/>
    </row>
    <row r="158" spans="4:33">
      <c r="D158" s="52" t="s">
        <v>964</v>
      </c>
      <c r="E158" s="52" t="s">
        <v>1232</v>
      </c>
      <c r="F158" s="52" t="s">
        <v>1232</v>
      </c>
      <c r="G158" s="52" t="s">
        <v>1233</v>
      </c>
      <c r="H158" s="52" t="s">
        <v>608</v>
      </c>
      <c r="I158" s="52">
        <v>6</v>
      </c>
      <c r="J158" s="52" t="s">
        <v>401</v>
      </c>
      <c r="K158" s="52" t="s">
        <v>1234</v>
      </c>
      <c r="O158" t="s">
        <v>1235</v>
      </c>
      <c r="U158">
        <v>231</v>
      </c>
      <c r="V158">
        <v>3</v>
      </c>
      <c r="W158" t="s">
        <v>1236</v>
      </c>
      <c r="X158">
        <v>2</v>
      </c>
      <c r="Y158" t="s">
        <v>631</v>
      </c>
      <c r="Z158">
        <v>2201</v>
      </c>
      <c r="AA158" t="s">
        <v>714</v>
      </c>
      <c r="AC158" t="s">
        <v>1111</v>
      </c>
      <c r="AD158" t="s">
        <v>443</v>
      </c>
      <c r="AG158" s="54"/>
    </row>
    <row r="159" spans="4:33">
      <c r="D159" s="52" t="s">
        <v>969</v>
      </c>
      <c r="E159" s="52" t="s">
        <v>1237</v>
      </c>
      <c r="F159" s="52" t="s">
        <v>1237</v>
      </c>
      <c r="G159" s="52" t="s">
        <v>452</v>
      </c>
      <c r="H159" s="52" t="s">
        <v>453</v>
      </c>
      <c r="I159" s="52">
        <v>13</v>
      </c>
      <c r="J159" s="52" t="s">
        <v>401</v>
      </c>
      <c r="K159" s="52" t="s">
        <v>1238</v>
      </c>
      <c r="O159" t="s">
        <v>1239</v>
      </c>
      <c r="U159">
        <v>232</v>
      </c>
      <c r="V159">
        <v>1</v>
      </c>
      <c r="W159" t="s">
        <v>1240</v>
      </c>
      <c r="X159">
        <v>2</v>
      </c>
      <c r="Y159" t="s">
        <v>631</v>
      </c>
      <c r="Z159">
        <v>2201</v>
      </c>
      <c r="AA159" t="s">
        <v>714</v>
      </c>
      <c r="AC159" t="s">
        <v>1111</v>
      </c>
      <c r="AD159" t="s">
        <v>443</v>
      </c>
      <c r="AG159" s="54"/>
    </row>
    <row r="160" spans="4:33">
      <c r="D160" s="52" t="s">
        <v>973</v>
      </c>
      <c r="E160" s="52" t="s">
        <v>1241</v>
      </c>
      <c r="F160" s="52" t="s">
        <v>1241</v>
      </c>
      <c r="G160" s="52" t="s">
        <v>845</v>
      </c>
      <c r="H160" s="52" t="s">
        <v>846</v>
      </c>
      <c r="I160" s="52">
        <v>4</v>
      </c>
      <c r="J160" s="52" t="s">
        <v>401</v>
      </c>
      <c r="K160" s="52" t="s">
        <v>1242</v>
      </c>
      <c r="O160" t="s">
        <v>1243</v>
      </c>
      <c r="U160">
        <v>236</v>
      </c>
      <c r="V160">
        <v>4</v>
      </c>
      <c r="W160" t="s">
        <v>1244</v>
      </c>
      <c r="X160">
        <v>2</v>
      </c>
      <c r="Y160" t="s">
        <v>631</v>
      </c>
      <c r="Z160">
        <v>2201</v>
      </c>
      <c r="AA160" t="s">
        <v>714</v>
      </c>
      <c r="AC160" t="s">
        <v>1111</v>
      </c>
      <c r="AD160" t="s">
        <v>443</v>
      </c>
      <c r="AG160" s="54"/>
    </row>
    <row r="161" spans="4:33">
      <c r="D161" s="52" t="s">
        <v>977</v>
      </c>
      <c r="E161" s="52" t="s">
        <v>1245</v>
      </c>
      <c r="F161" s="52" t="s">
        <v>1245</v>
      </c>
      <c r="G161" s="52" t="s">
        <v>900</v>
      </c>
      <c r="H161" s="52" t="s">
        <v>505</v>
      </c>
      <c r="I161" s="52">
        <v>5</v>
      </c>
      <c r="J161" s="52" t="s">
        <v>401</v>
      </c>
      <c r="K161" s="52" t="s">
        <v>1246</v>
      </c>
      <c r="O161" t="s">
        <v>1247</v>
      </c>
      <c r="U161">
        <v>237</v>
      </c>
      <c r="V161">
        <v>2</v>
      </c>
      <c r="W161" t="s">
        <v>1248</v>
      </c>
      <c r="X161">
        <v>2</v>
      </c>
      <c r="Y161" t="s">
        <v>631</v>
      </c>
      <c r="Z161">
        <v>2201</v>
      </c>
      <c r="AA161" t="s">
        <v>714</v>
      </c>
      <c r="AC161" t="s">
        <v>1111</v>
      </c>
      <c r="AD161" t="s">
        <v>443</v>
      </c>
      <c r="AG161" s="54"/>
    </row>
    <row r="162" spans="4:33">
      <c r="D162" s="52" t="s">
        <v>981</v>
      </c>
      <c r="E162" s="52" t="s">
        <v>1249</v>
      </c>
      <c r="F162" s="52" t="s">
        <v>1249</v>
      </c>
      <c r="G162" s="52" t="s">
        <v>452</v>
      </c>
      <c r="H162" s="52" t="s">
        <v>453</v>
      </c>
      <c r="I162" s="52">
        <v>13</v>
      </c>
      <c r="J162" s="52" t="s">
        <v>401</v>
      </c>
      <c r="K162" s="52" t="s">
        <v>1250</v>
      </c>
      <c r="O162" t="s">
        <v>1251</v>
      </c>
      <c r="U162">
        <v>238</v>
      </c>
      <c r="V162">
        <v>0</v>
      </c>
      <c r="W162" t="s">
        <v>1252</v>
      </c>
      <c r="X162">
        <v>2</v>
      </c>
      <c r="Y162" t="s">
        <v>631</v>
      </c>
      <c r="Z162">
        <v>2201</v>
      </c>
      <c r="AA162" t="s">
        <v>714</v>
      </c>
      <c r="AC162" t="s">
        <v>1111</v>
      </c>
      <c r="AD162" t="s">
        <v>443</v>
      </c>
      <c r="AG162" s="54"/>
    </row>
    <row r="163" spans="4:33">
      <c r="D163" s="52" t="s">
        <v>985</v>
      </c>
      <c r="E163" s="52" t="s">
        <v>1253</v>
      </c>
      <c r="F163" s="52" t="s">
        <v>1253</v>
      </c>
      <c r="G163" s="52" t="s">
        <v>1164</v>
      </c>
      <c r="H163" s="52" t="s">
        <v>818</v>
      </c>
      <c r="I163" s="52">
        <v>14</v>
      </c>
      <c r="J163" s="52" t="s">
        <v>401</v>
      </c>
      <c r="K163" s="52" t="s">
        <v>1254</v>
      </c>
      <c r="O163" t="s">
        <v>1255</v>
      </c>
      <c r="U163">
        <v>239</v>
      </c>
      <c r="V163">
        <v>9</v>
      </c>
      <c r="W163" t="s">
        <v>1256</v>
      </c>
      <c r="X163">
        <v>2</v>
      </c>
      <c r="Y163" t="s">
        <v>631</v>
      </c>
      <c r="Z163">
        <v>2201</v>
      </c>
      <c r="AA163" t="s">
        <v>714</v>
      </c>
      <c r="AC163" t="s">
        <v>1111</v>
      </c>
      <c r="AD163" t="s">
        <v>443</v>
      </c>
      <c r="AG163" s="54"/>
    </row>
    <row r="164" spans="4:33">
      <c r="D164" s="52" t="s">
        <v>989</v>
      </c>
      <c r="E164" s="52" t="s">
        <v>1257</v>
      </c>
      <c r="F164" s="52" t="s">
        <v>1257</v>
      </c>
      <c r="G164" s="52" t="s">
        <v>434</v>
      </c>
      <c r="H164" s="52" t="s">
        <v>434</v>
      </c>
      <c r="I164" s="52">
        <v>8</v>
      </c>
      <c r="J164" s="52" t="s">
        <v>401</v>
      </c>
      <c r="K164" s="52" t="s">
        <v>1258</v>
      </c>
      <c r="O164" t="s">
        <v>1259</v>
      </c>
      <c r="U164">
        <v>240</v>
      </c>
      <c r="V164">
        <v>2</v>
      </c>
      <c r="W164" t="s">
        <v>1260</v>
      </c>
      <c r="X164">
        <v>2</v>
      </c>
      <c r="Y164" t="s">
        <v>631</v>
      </c>
      <c r="Z164">
        <v>2201</v>
      </c>
      <c r="AA164" t="s">
        <v>714</v>
      </c>
      <c r="AC164" t="s">
        <v>1111</v>
      </c>
      <c r="AD164" t="s">
        <v>443</v>
      </c>
      <c r="AG164" s="54"/>
    </row>
    <row r="165" spans="4:33">
      <c r="D165" s="52" t="s">
        <v>993</v>
      </c>
      <c r="E165" s="52" t="s">
        <v>1261</v>
      </c>
      <c r="F165" s="52" t="s">
        <v>1261</v>
      </c>
      <c r="G165" s="52" t="s">
        <v>817</v>
      </c>
      <c r="H165" s="52" t="s">
        <v>818</v>
      </c>
      <c r="I165" s="52">
        <v>14</v>
      </c>
      <c r="J165" s="52" t="s">
        <v>401</v>
      </c>
      <c r="K165" s="52" t="s">
        <v>1262</v>
      </c>
      <c r="O165" t="s">
        <v>1263</v>
      </c>
      <c r="U165">
        <v>241</v>
      </c>
      <c r="V165">
        <v>0</v>
      </c>
      <c r="W165" t="s">
        <v>1264</v>
      </c>
      <c r="X165">
        <v>2</v>
      </c>
      <c r="Y165" t="s">
        <v>631</v>
      </c>
      <c r="Z165">
        <v>2201</v>
      </c>
      <c r="AA165" t="s">
        <v>714</v>
      </c>
      <c r="AC165" t="s">
        <v>1111</v>
      </c>
      <c r="AD165" t="s">
        <v>443</v>
      </c>
      <c r="AG165" s="54"/>
    </row>
    <row r="166" spans="4:33">
      <c r="D166" s="52" t="s">
        <v>997</v>
      </c>
      <c r="E166" s="52" t="s">
        <v>1265</v>
      </c>
      <c r="F166" s="52" t="s">
        <v>1265</v>
      </c>
      <c r="G166" s="52" t="s">
        <v>607</v>
      </c>
      <c r="H166" s="52" t="s">
        <v>608</v>
      </c>
      <c r="I166" s="52">
        <v>6</v>
      </c>
      <c r="J166" s="52" t="s">
        <v>401</v>
      </c>
      <c r="K166" s="52" t="s">
        <v>1266</v>
      </c>
      <c r="O166" t="s">
        <v>1267</v>
      </c>
      <c r="U166">
        <v>243</v>
      </c>
      <c r="V166">
        <v>7</v>
      </c>
      <c r="W166" t="s">
        <v>1268</v>
      </c>
      <c r="X166">
        <v>2</v>
      </c>
      <c r="Y166" t="s">
        <v>631</v>
      </c>
      <c r="Z166">
        <v>2201</v>
      </c>
      <c r="AA166" t="s">
        <v>714</v>
      </c>
      <c r="AC166" t="s">
        <v>1111</v>
      </c>
      <c r="AD166" t="s">
        <v>443</v>
      </c>
      <c r="AG166" s="54"/>
    </row>
    <row r="167" spans="4:33">
      <c r="D167" s="52" t="s">
        <v>1002</v>
      </c>
      <c r="E167" s="52" t="s">
        <v>1269</v>
      </c>
      <c r="F167" s="52" t="s">
        <v>1269</v>
      </c>
      <c r="G167" s="52" t="s">
        <v>558</v>
      </c>
      <c r="H167" s="52" t="s">
        <v>559</v>
      </c>
      <c r="I167" s="52">
        <v>9</v>
      </c>
      <c r="J167" s="52" t="s">
        <v>401</v>
      </c>
      <c r="K167" s="52" t="s">
        <v>1270</v>
      </c>
      <c r="O167" t="s">
        <v>1271</v>
      </c>
      <c r="U167">
        <v>244</v>
      </c>
      <c r="V167">
        <v>5</v>
      </c>
      <c r="W167" t="s">
        <v>1272</v>
      </c>
      <c r="X167">
        <v>2</v>
      </c>
      <c r="Y167" t="s">
        <v>631</v>
      </c>
      <c r="Z167">
        <v>2201</v>
      </c>
      <c r="AA167" t="s">
        <v>714</v>
      </c>
      <c r="AC167" t="s">
        <v>1111</v>
      </c>
      <c r="AD167" t="s">
        <v>443</v>
      </c>
      <c r="AG167" s="54"/>
    </row>
    <row r="168" spans="4:33">
      <c r="D168" s="52" t="s">
        <v>1006</v>
      </c>
      <c r="E168" s="53" t="s">
        <v>1273</v>
      </c>
      <c r="F168" s="52" t="s">
        <v>1273</v>
      </c>
      <c r="G168" s="52" t="s">
        <v>886</v>
      </c>
      <c r="H168" s="52" t="s">
        <v>434</v>
      </c>
      <c r="I168" s="52">
        <v>8</v>
      </c>
      <c r="J168" s="52" t="s">
        <v>401</v>
      </c>
      <c r="K168" s="52" t="s">
        <v>1274</v>
      </c>
      <c r="O168" t="s">
        <v>1275</v>
      </c>
      <c r="U168">
        <v>245</v>
      </c>
      <c r="V168">
        <v>3</v>
      </c>
      <c r="W168" t="s">
        <v>1276</v>
      </c>
      <c r="X168">
        <v>2</v>
      </c>
      <c r="Y168" t="s">
        <v>631</v>
      </c>
      <c r="Z168">
        <v>2201</v>
      </c>
      <c r="AA168" t="s">
        <v>714</v>
      </c>
      <c r="AC168" t="s">
        <v>1111</v>
      </c>
      <c r="AD168" t="s">
        <v>443</v>
      </c>
      <c r="AG168" s="54"/>
    </row>
    <row r="169" spans="4:33">
      <c r="D169" s="52" t="s">
        <v>1012</v>
      </c>
      <c r="E169" s="52" t="s">
        <v>1277</v>
      </c>
      <c r="F169" s="52" t="s">
        <v>1277</v>
      </c>
      <c r="G169" s="52" t="s">
        <v>1103</v>
      </c>
      <c r="H169" s="52" t="s">
        <v>953</v>
      </c>
      <c r="I169" s="52">
        <v>7</v>
      </c>
      <c r="J169" s="52" t="s">
        <v>401</v>
      </c>
      <c r="K169" s="52" t="s">
        <v>1278</v>
      </c>
      <c r="O169" t="s">
        <v>1279</v>
      </c>
      <c r="U169">
        <v>246</v>
      </c>
      <c r="V169">
        <v>1</v>
      </c>
      <c r="W169" t="s">
        <v>1280</v>
      </c>
      <c r="X169">
        <v>2</v>
      </c>
      <c r="Y169" t="s">
        <v>631</v>
      </c>
      <c r="Z169">
        <v>2201</v>
      </c>
      <c r="AA169" t="s">
        <v>714</v>
      </c>
      <c r="AC169" t="s">
        <v>1111</v>
      </c>
      <c r="AD169" t="s">
        <v>443</v>
      </c>
      <c r="AG169" s="54"/>
    </row>
    <row r="170" spans="4:33">
      <c r="D170" s="52" t="s">
        <v>1016</v>
      </c>
      <c r="E170" s="52" t="s">
        <v>1281</v>
      </c>
      <c r="F170" s="52" t="s">
        <v>1281</v>
      </c>
      <c r="G170" s="52" t="s">
        <v>662</v>
      </c>
      <c r="H170" s="52" t="s">
        <v>505</v>
      </c>
      <c r="I170" s="52">
        <v>5</v>
      </c>
      <c r="J170" s="52" t="s">
        <v>401</v>
      </c>
      <c r="K170" s="52" t="s">
        <v>1282</v>
      </c>
      <c r="O170" t="s">
        <v>1283</v>
      </c>
      <c r="U170">
        <v>248</v>
      </c>
      <c r="V170">
        <v>8</v>
      </c>
      <c r="W170" t="s">
        <v>1284</v>
      </c>
      <c r="X170">
        <v>2</v>
      </c>
      <c r="Y170" t="s">
        <v>631</v>
      </c>
      <c r="Z170">
        <v>2201</v>
      </c>
      <c r="AA170" t="s">
        <v>714</v>
      </c>
      <c r="AC170" t="s">
        <v>1111</v>
      </c>
      <c r="AD170" t="s">
        <v>443</v>
      </c>
      <c r="AG170" s="54"/>
    </row>
    <row r="171" spans="4:33">
      <c r="D171" s="52" t="s">
        <v>1020</v>
      </c>
      <c r="E171" s="52" t="s">
        <v>1023</v>
      </c>
      <c r="F171" s="52" t="s">
        <v>1023</v>
      </c>
      <c r="G171" s="52" t="s">
        <v>1023</v>
      </c>
      <c r="H171" s="52" t="s">
        <v>953</v>
      </c>
      <c r="I171" s="52">
        <v>7</v>
      </c>
      <c r="J171" s="52" t="s">
        <v>401</v>
      </c>
      <c r="K171" s="52" t="s">
        <v>1285</v>
      </c>
      <c r="O171" t="s">
        <v>1286</v>
      </c>
      <c r="U171">
        <v>252</v>
      </c>
      <c r="V171">
        <v>6</v>
      </c>
      <c r="W171" t="s">
        <v>1287</v>
      </c>
      <c r="X171">
        <v>2</v>
      </c>
      <c r="Y171" t="s">
        <v>631</v>
      </c>
      <c r="Z171">
        <v>2201</v>
      </c>
      <c r="AA171" t="s">
        <v>714</v>
      </c>
      <c r="AC171" t="s">
        <v>1111</v>
      </c>
      <c r="AD171" t="s">
        <v>443</v>
      </c>
      <c r="AG171" s="54"/>
    </row>
    <row r="172" spans="4:33">
      <c r="D172" s="52" t="s">
        <v>1025</v>
      </c>
      <c r="E172" s="52" t="s">
        <v>1288</v>
      </c>
      <c r="F172" s="52" t="s">
        <v>1288</v>
      </c>
      <c r="G172" s="52" t="s">
        <v>1233</v>
      </c>
      <c r="H172" s="52" t="s">
        <v>608</v>
      </c>
      <c r="I172" s="52">
        <v>6</v>
      </c>
      <c r="J172" s="52" t="s">
        <v>401</v>
      </c>
      <c r="K172" s="52" t="s">
        <v>1289</v>
      </c>
      <c r="O172" t="s">
        <v>1290</v>
      </c>
      <c r="U172">
        <v>253</v>
      </c>
      <c r="V172">
        <v>4</v>
      </c>
      <c r="W172" t="s">
        <v>1291</v>
      </c>
      <c r="X172">
        <v>2</v>
      </c>
      <c r="Y172" t="s">
        <v>631</v>
      </c>
      <c r="Z172">
        <v>2201</v>
      </c>
      <c r="AA172" t="s">
        <v>714</v>
      </c>
      <c r="AC172" t="s">
        <v>713</v>
      </c>
      <c r="AD172" t="s">
        <v>443</v>
      </c>
      <c r="AG172" s="54"/>
    </row>
    <row r="173" spans="4:33">
      <c r="D173" s="52" t="s">
        <v>1029</v>
      </c>
      <c r="E173" s="52" t="s">
        <v>1292</v>
      </c>
      <c r="F173" s="52" t="s">
        <v>1292</v>
      </c>
      <c r="G173" s="52" t="s">
        <v>948</v>
      </c>
      <c r="H173" s="52" t="s">
        <v>505</v>
      </c>
      <c r="I173" s="52">
        <v>5</v>
      </c>
      <c r="J173" s="52" t="s">
        <v>401</v>
      </c>
      <c r="K173" s="52" t="s">
        <v>1293</v>
      </c>
      <c r="O173" t="s">
        <v>1294</v>
      </c>
      <c r="U173">
        <v>254</v>
      </c>
      <c r="V173">
        <v>2</v>
      </c>
      <c r="W173" t="s">
        <v>1295</v>
      </c>
      <c r="X173">
        <v>2</v>
      </c>
      <c r="Y173" t="s">
        <v>631</v>
      </c>
      <c r="Z173">
        <v>2201</v>
      </c>
      <c r="AA173" t="s">
        <v>714</v>
      </c>
      <c r="AC173" t="s">
        <v>713</v>
      </c>
      <c r="AD173" t="s">
        <v>443</v>
      </c>
      <c r="AG173" s="54"/>
    </row>
    <row r="174" spans="4:33">
      <c r="D174" s="52" t="s">
        <v>1033</v>
      </c>
      <c r="E174" s="52" t="s">
        <v>1296</v>
      </c>
      <c r="F174" s="52" t="s">
        <v>1296</v>
      </c>
      <c r="G174" s="52" t="s">
        <v>452</v>
      </c>
      <c r="H174" s="52" t="s">
        <v>453</v>
      </c>
      <c r="I174" s="52">
        <v>13</v>
      </c>
      <c r="J174" s="52" t="s">
        <v>401</v>
      </c>
      <c r="K174" s="52" t="s">
        <v>1297</v>
      </c>
      <c r="O174" t="s">
        <v>1298</v>
      </c>
      <c r="U174">
        <v>255</v>
      </c>
      <c r="V174">
        <v>0</v>
      </c>
      <c r="W174" t="s">
        <v>1299</v>
      </c>
      <c r="X174">
        <v>2</v>
      </c>
      <c r="Y174" t="s">
        <v>631</v>
      </c>
      <c r="Z174">
        <v>2201</v>
      </c>
      <c r="AA174" t="s">
        <v>714</v>
      </c>
      <c r="AC174" t="s">
        <v>713</v>
      </c>
      <c r="AD174" t="s">
        <v>443</v>
      </c>
      <c r="AG174" s="54"/>
    </row>
    <row r="175" spans="4:33">
      <c r="D175" s="52" t="s">
        <v>1037</v>
      </c>
      <c r="E175" s="52" t="s">
        <v>1300</v>
      </c>
      <c r="F175" s="52" t="s">
        <v>1300</v>
      </c>
      <c r="G175" s="52" t="s">
        <v>836</v>
      </c>
      <c r="H175" s="52" t="s">
        <v>608</v>
      </c>
      <c r="I175" s="52">
        <v>6</v>
      </c>
      <c r="J175" s="52" t="s">
        <v>401</v>
      </c>
      <c r="K175" s="52" t="s">
        <v>1301</v>
      </c>
      <c r="O175" t="s">
        <v>1302</v>
      </c>
      <c r="U175">
        <v>256</v>
      </c>
      <c r="V175">
        <v>9</v>
      </c>
      <c r="W175" t="s">
        <v>1303</v>
      </c>
      <c r="X175">
        <v>2</v>
      </c>
      <c r="Y175" t="s">
        <v>631</v>
      </c>
      <c r="Z175">
        <v>2201</v>
      </c>
      <c r="AA175" t="s">
        <v>714</v>
      </c>
      <c r="AC175" t="s">
        <v>713</v>
      </c>
      <c r="AD175" t="s">
        <v>443</v>
      </c>
      <c r="AG175" s="54"/>
    </row>
    <row r="176" spans="4:33">
      <c r="D176" s="52" t="s">
        <v>1042</v>
      </c>
      <c r="E176" s="52" t="s">
        <v>1304</v>
      </c>
      <c r="F176" s="52" t="s">
        <v>1304</v>
      </c>
      <c r="G176" s="52" t="s">
        <v>558</v>
      </c>
      <c r="H176" s="52" t="s">
        <v>559</v>
      </c>
      <c r="I176" s="52">
        <v>9</v>
      </c>
      <c r="J176" s="52" t="s">
        <v>401</v>
      </c>
      <c r="K176" s="52" t="s">
        <v>1305</v>
      </c>
      <c r="O176" t="s">
        <v>1306</v>
      </c>
      <c r="U176">
        <v>257</v>
      </c>
      <c r="V176">
        <v>7</v>
      </c>
      <c r="W176" t="s">
        <v>1307</v>
      </c>
      <c r="X176">
        <v>2</v>
      </c>
      <c r="Y176" t="s">
        <v>631</v>
      </c>
      <c r="Z176">
        <v>2201</v>
      </c>
      <c r="AA176" t="s">
        <v>714</v>
      </c>
      <c r="AC176" t="s">
        <v>725</v>
      </c>
      <c r="AD176" t="s">
        <v>443</v>
      </c>
      <c r="AG176" s="54"/>
    </row>
    <row r="177" spans="4:33">
      <c r="D177" s="52" t="s">
        <v>1047</v>
      </c>
      <c r="E177" s="52" t="s">
        <v>1308</v>
      </c>
      <c r="F177" s="52" t="s">
        <v>1308</v>
      </c>
      <c r="G177" s="52" t="s">
        <v>1023</v>
      </c>
      <c r="H177" s="52" t="s">
        <v>953</v>
      </c>
      <c r="I177" s="52">
        <v>7</v>
      </c>
      <c r="J177" s="52" t="s">
        <v>401</v>
      </c>
      <c r="K177" s="52" t="s">
        <v>1309</v>
      </c>
      <c r="O177" t="s">
        <v>1310</v>
      </c>
      <c r="U177">
        <v>259</v>
      </c>
      <c r="V177">
        <v>3</v>
      </c>
      <c r="W177" t="s">
        <v>1311</v>
      </c>
      <c r="X177">
        <v>2</v>
      </c>
      <c r="Y177" t="s">
        <v>631</v>
      </c>
      <c r="Z177">
        <v>2201</v>
      </c>
      <c r="AA177" t="s">
        <v>714</v>
      </c>
      <c r="AC177" t="s">
        <v>725</v>
      </c>
      <c r="AD177" t="s">
        <v>443</v>
      </c>
      <c r="AG177" s="54"/>
    </row>
    <row r="178" spans="4:33">
      <c r="D178" s="52" t="s">
        <v>1051</v>
      </c>
      <c r="E178" s="52" t="s">
        <v>1312</v>
      </c>
      <c r="F178" s="52" t="s">
        <v>1312</v>
      </c>
      <c r="G178" s="52" t="s">
        <v>878</v>
      </c>
      <c r="H178" s="52" t="s">
        <v>559</v>
      </c>
      <c r="I178" s="52">
        <v>9</v>
      </c>
      <c r="J178" s="52" t="s">
        <v>401</v>
      </c>
      <c r="K178" s="52" t="s">
        <v>1313</v>
      </c>
      <c r="O178" t="s">
        <v>1314</v>
      </c>
      <c r="U178">
        <v>262</v>
      </c>
      <c r="V178">
        <v>3</v>
      </c>
      <c r="W178" t="s">
        <v>1315</v>
      </c>
      <c r="X178">
        <v>2</v>
      </c>
      <c r="Y178" t="s">
        <v>631</v>
      </c>
      <c r="Z178">
        <v>2201</v>
      </c>
      <c r="AA178" t="s">
        <v>714</v>
      </c>
      <c r="AC178" t="s">
        <v>713</v>
      </c>
      <c r="AD178" t="s">
        <v>443</v>
      </c>
      <c r="AG178" s="54"/>
    </row>
    <row r="179" spans="4:33">
      <c r="D179" s="52" t="s">
        <v>1056</v>
      </c>
      <c r="E179" s="52" t="s">
        <v>1316</v>
      </c>
      <c r="F179" s="52" t="s">
        <v>1316</v>
      </c>
      <c r="G179" s="52" t="s">
        <v>886</v>
      </c>
      <c r="H179" s="52" t="s">
        <v>434</v>
      </c>
      <c r="I179" s="52">
        <v>8</v>
      </c>
      <c r="J179" s="52" t="s">
        <v>401</v>
      </c>
      <c r="K179" s="52" t="s">
        <v>1317</v>
      </c>
      <c r="O179" t="s">
        <v>1318</v>
      </c>
      <c r="U179">
        <v>265</v>
      </c>
      <c r="V179">
        <v>8</v>
      </c>
      <c r="W179" t="s">
        <v>1319</v>
      </c>
      <c r="X179">
        <v>2</v>
      </c>
      <c r="Y179" t="s">
        <v>631</v>
      </c>
      <c r="Z179">
        <v>2201</v>
      </c>
      <c r="AA179" t="s">
        <v>714</v>
      </c>
      <c r="AC179" t="s">
        <v>1111</v>
      </c>
      <c r="AD179" t="s">
        <v>443</v>
      </c>
      <c r="AG179" s="54"/>
    </row>
    <row r="180" spans="4:33">
      <c r="D180" s="52" t="s">
        <v>1060</v>
      </c>
      <c r="E180" s="53" t="s">
        <v>918</v>
      </c>
      <c r="F180" s="52" t="s">
        <v>918</v>
      </c>
      <c r="G180" s="52" t="s">
        <v>918</v>
      </c>
      <c r="H180" s="52" t="s">
        <v>505</v>
      </c>
      <c r="I180" s="52">
        <v>5</v>
      </c>
      <c r="J180" s="52" t="s">
        <v>401</v>
      </c>
      <c r="K180" s="52" t="s">
        <v>1320</v>
      </c>
      <c r="O180" t="s">
        <v>1321</v>
      </c>
      <c r="U180">
        <v>268</v>
      </c>
      <c r="V180">
        <v>2</v>
      </c>
      <c r="W180" t="s">
        <v>1322</v>
      </c>
      <c r="X180">
        <v>2</v>
      </c>
      <c r="Y180" t="s">
        <v>631</v>
      </c>
      <c r="Z180">
        <v>2202</v>
      </c>
      <c r="AA180" t="s">
        <v>1323</v>
      </c>
      <c r="AC180" t="s">
        <v>1009</v>
      </c>
      <c r="AD180" t="s">
        <v>443</v>
      </c>
      <c r="AG180" s="54"/>
    </row>
    <row r="181" spans="4:33">
      <c r="D181" s="52" t="s">
        <v>1064</v>
      </c>
      <c r="E181" s="52" t="s">
        <v>1324</v>
      </c>
      <c r="F181" s="52" t="s">
        <v>1324</v>
      </c>
      <c r="G181" s="52" t="s">
        <v>434</v>
      </c>
      <c r="H181" s="52" t="s">
        <v>434</v>
      </c>
      <c r="I181" s="52">
        <v>8</v>
      </c>
      <c r="J181" s="52" t="s">
        <v>401</v>
      </c>
      <c r="K181" s="52" t="s">
        <v>1325</v>
      </c>
      <c r="O181" t="s">
        <v>1326</v>
      </c>
      <c r="U181">
        <v>269</v>
      </c>
      <c r="V181">
        <v>0</v>
      </c>
      <c r="W181" t="s">
        <v>1327</v>
      </c>
      <c r="X181">
        <v>2</v>
      </c>
      <c r="Y181" t="s">
        <v>631</v>
      </c>
      <c r="Z181">
        <v>2203</v>
      </c>
      <c r="AA181" t="s">
        <v>1328</v>
      </c>
      <c r="AC181" t="s">
        <v>1009</v>
      </c>
      <c r="AD181" t="s">
        <v>443</v>
      </c>
      <c r="AG181" s="54"/>
    </row>
    <row r="182" spans="4:33">
      <c r="D182" s="52" t="s">
        <v>1067</v>
      </c>
      <c r="E182" s="52" t="s">
        <v>616</v>
      </c>
      <c r="F182" s="52" t="s">
        <v>616</v>
      </c>
      <c r="G182" s="52" t="s">
        <v>817</v>
      </c>
      <c r="H182" s="52" t="s">
        <v>818</v>
      </c>
      <c r="I182" s="52">
        <v>14</v>
      </c>
      <c r="J182" s="52" t="s">
        <v>401</v>
      </c>
      <c r="K182" s="52" t="s">
        <v>1329</v>
      </c>
      <c r="O182" t="s">
        <v>1330</v>
      </c>
      <c r="U182">
        <v>270</v>
      </c>
      <c r="V182">
        <v>4</v>
      </c>
      <c r="W182" t="s">
        <v>1331</v>
      </c>
      <c r="X182">
        <v>2</v>
      </c>
      <c r="Y182" t="s">
        <v>631</v>
      </c>
      <c r="Z182">
        <v>2203</v>
      </c>
      <c r="AA182" t="s">
        <v>1328</v>
      </c>
      <c r="AC182" t="s">
        <v>1009</v>
      </c>
      <c r="AD182" t="s">
        <v>443</v>
      </c>
      <c r="AG182" s="54"/>
    </row>
    <row r="183" spans="4:33">
      <c r="D183" s="52" t="s">
        <v>1071</v>
      </c>
      <c r="E183" s="52" t="s">
        <v>1332</v>
      </c>
      <c r="F183" s="52" t="s">
        <v>1332</v>
      </c>
      <c r="G183" s="52" t="s">
        <v>909</v>
      </c>
      <c r="H183" s="52" t="s">
        <v>616</v>
      </c>
      <c r="I183" s="52">
        <v>10</v>
      </c>
      <c r="J183" s="52" t="s">
        <v>401</v>
      </c>
      <c r="K183" s="52" t="s">
        <v>1333</v>
      </c>
      <c r="O183" t="s">
        <v>1334</v>
      </c>
      <c r="U183">
        <v>271</v>
      </c>
      <c r="V183">
        <v>2</v>
      </c>
      <c r="W183" t="s">
        <v>1335</v>
      </c>
      <c r="X183">
        <v>2</v>
      </c>
      <c r="Y183" t="s">
        <v>631</v>
      </c>
      <c r="Z183">
        <v>2203</v>
      </c>
      <c r="AA183" t="s">
        <v>1328</v>
      </c>
      <c r="AC183" t="s">
        <v>1009</v>
      </c>
      <c r="AD183" t="s">
        <v>443</v>
      </c>
      <c r="AG183" s="54"/>
    </row>
    <row r="184" spans="4:33">
      <c r="D184" s="52" t="s">
        <v>1075</v>
      </c>
      <c r="E184" s="52" t="s">
        <v>1336</v>
      </c>
      <c r="F184" s="52" t="s">
        <v>1336</v>
      </c>
      <c r="G184" s="52" t="s">
        <v>878</v>
      </c>
      <c r="H184" s="52" t="s">
        <v>559</v>
      </c>
      <c r="I184" s="52">
        <v>9</v>
      </c>
      <c r="J184" s="52" t="s">
        <v>401</v>
      </c>
      <c r="K184" s="52" t="s">
        <v>1337</v>
      </c>
      <c r="O184" t="s">
        <v>1338</v>
      </c>
      <c r="U184">
        <v>273</v>
      </c>
      <c r="V184">
        <v>9</v>
      </c>
      <c r="W184" t="s">
        <v>1339</v>
      </c>
      <c r="X184">
        <v>2</v>
      </c>
      <c r="Y184" t="s">
        <v>631</v>
      </c>
      <c r="Z184">
        <v>2203</v>
      </c>
      <c r="AA184" t="s">
        <v>1328</v>
      </c>
      <c r="AC184" t="s">
        <v>1009</v>
      </c>
      <c r="AD184" t="s">
        <v>443</v>
      </c>
      <c r="AG184" s="54"/>
    </row>
    <row r="185" spans="4:33">
      <c r="D185" s="52" t="s">
        <v>1079</v>
      </c>
      <c r="E185" s="52" t="s">
        <v>1340</v>
      </c>
      <c r="F185" s="52" t="s">
        <v>1340</v>
      </c>
      <c r="G185" s="52" t="s">
        <v>928</v>
      </c>
      <c r="H185" s="52" t="s">
        <v>846</v>
      </c>
      <c r="I185" s="52">
        <v>4</v>
      </c>
      <c r="J185" s="52" t="s">
        <v>401</v>
      </c>
      <c r="K185" s="52" t="s">
        <v>1341</v>
      </c>
      <c r="O185" t="s">
        <v>1342</v>
      </c>
      <c r="U185">
        <v>274</v>
      </c>
      <c r="V185">
        <v>7</v>
      </c>
      <c r="W185" t="s">
        <v>1343</v>
      </c>
      <c r="X185">
        <v>2</v>
      </c>
      <c r="Y185" t="s">
        <v>631</v>
      </c>
      <c r="Z185">
        <v>2203</v>
      </c>
      <c r="AA185" t="s">
        <v>1328</v>
      </c>
      <c r="AC185" t="s">
        <v>1009</v>
      </c>
      <c r="AD185" t="s">
        <v>443</v>
      </c>
      <c r="AG185" s="54"/>
    </row>
    <row r="186" spans="4:33">
      <c r="D186" s="52" t="s">
        <v>1083</v>
      </c>
      <c r="E186" s="52" t="s">
        <v>1344</v>
      </c>
      <c r="F186" s="52" t="s">
        <v>1344</v>
      </c>
      <c r="G186" s="52" t="s">
        <v>433</v>
      </c>
      <c r="H186" s="52" t="s">
        <v>434</v>
      </c>
      <c r="I186" s="52">
        <v>8</v>
      </c>
      <c r="J186" s="52" t="s">
        <v>401</v>
      </c>
      <c r="K186" s="52" t="s">
        <v>1345</v>
      </c>
      <c r="O186" t="s">
        <v>1346</v>
      </c>
      <c r="U186">
        <v>275</v>
      </c>
      <c r="V186">
        <v>5</v>
      </c>
      <c r="W186" t="s">
        <v>1347</v>
      </c>
      <c r="X186">
        <v>2</v>
      </c>
      <c r="Y186" t="s">
        <v>631</v>
      </c>
      <c r="Z186">
        <v>2203</v>
      </c>
      <c r="AA186" t="s">
        <v>1328</v>
      </c>
      <c r="AC186" t="s">
        <v>1009</v>
      </c>
      <c r="AD186" t="s">
        <v>443</v>
      </c>
      <c r="AG186" s="54"/>
    </row>
    <row r="187" spans="4:33">
      <c r="D187" s="52" t="s">
        <v>1087</v>
      </c>
      <c r="E187" s="52" t="s">
        <v>1348</v>
      </c>
      <c r="F187" s="52" t="s">
        <v>1348</v>
      </c>
      <c r="G187" s="52" t="s">
        <v>878</v>
      </c>
      <c r="H187" s="52" t="s">
        <v>559</v>
      </c>
      <c r="I187" s="52">
        <v>9</v>
      </c>
      <c r="J187" s="52" t="s">
        <v>401</v>
      </c>
      <c r="K187" s="52" t="s">
        <v>1349</v>
      </c>
      <c r="O187" t="s">
        <v>1350</v>
      </c>
      <c r="U187">
        <v>276</v>
      </c>
      <c r="V187">
        <v>3</v>
      </c>
      <c r="W187" t="s">
        <v>1351</v>
      </c>
      <c r="X187">
        <v>2</v>
      </c>
      <c r="Y187" t="s">
        <v>631</v>
      </c>
      <c r="Z187">
        <v>2203</v>
      </c>
      <c r="AA187" t="s">
        <v>1328</v>
      </c>
      <c r="AC187" t="s">
        <v>1009</v>
      </c>
      <c r="AD187" t="s">
        <v>443</v>
      </c>
      <c r="AG187" s="54"/>
    </row>
    <row r="188" spans="4:33">
      <c r="D188" s="52" t="s">
        <v>1091</v>
      </c>
      <c r="E188" s="52" t="s">
        <v>1352</v>
      </c>
      <c r="F188" s="52" t="s">
        <v>1352</v>
      </c>
      <c r="G188" s="52" t="s">
        <v>607</v>
      </c>
      <c r="H188" s="52" t="s">
        <v>608</v>
      </c>
      <c r="I188" s="52">
        <v>6</v>
      </c>
      <c r="J188" s="52" t="s">
        <v>401</v>
      </c>
      <c r="K188" s="52" t="s">
        <v>1353</v>
      </c>
      <c r="O188" t="s">
        <v>1354</v>
      </c>
      <c r="U188">
        <v>277</v>
      </c>
      <c r="V188">
        <v>1</v>
      </c>
      <c r="W188" t="s">
        <v>1355</v>
      </c>
      <c r="X188">
        <v>2</v>
      </c>
      <c r="Y188" t="s">
        <v>631</v>
      </c>
      <c r="Z188">
        <v>2203</v>
      </c>
      <c r="AA188" t="s">
        <v>1328</v>
      </c>
      <c r="AC188" t="s">
        <v>1009</v>
      </c>
      <c r="AD188" t="s">
        <v>443</v>
      </c>
      <c r="AG188" s="54"/>
    </row>
    <row r="189" spans="4:33">
      <c r="D189" s="52" t="s">
        <v>1095</v>
      </c>
      <c r="E189" s="52" t="s">
        <v>1356</v>
      </c>
      <c r="F189" s="52" t="s">
        <v>1356</v>
      </c>
      <c r="G189" s="52" t="s">
        <v>817</v>
      </c>
      <c r="H189" s="52" t="s">
        <v>818</v>
      </c>
      <c r="I189" s="52">
        <v>14</v>
      </c>
      <c r="J189" s="52" t="s">
        <v>401</v>
      </c>
      <c r="K189" s="52" t="s">
        <v>1357</v>
      </c>
      <c r="O189" t="s">
        <v>1358</v>
      </c>
      <c r="U189">
        <v>279</v>
      </c>
      <c r="V189">
        <v>8</v>
      </c>
      <c r="W189" t="s">
        <v>1359</v>
      </c>
      <c r="X189">
        <v>2</v>
      </c>
      <c r="Y189" t="s">
        <v>631</v>
      </c>
      <c r="Z189">
        <v>2101</v>
      </c>
      <c r="AA189" t="s">
        <v>631</v>
      </c>
      <c r="AC189" t="s">
        <v>1111</v>
      </c>
      <c r="AD189" t="s">
        <v>443</v>
      </c>
      <c r="AG189" s="54"/>
    </row>
    <row r="190" spans="4:33">
      <c r="D190" s="52" t="s">
        <v>1099</v>
      </c>
      <c r="E190" s="52" t="s">
        <v>1360</v>
      </c>
      <c r="F190" s="52" t="s">
        <v>1360</v>
      </c>
      <c r="G190" s="52" t="s">
        <v>607</v>
      </c>
      <c r="H190" s="52" t="s">
        <v>608</v>
      </c>
      <c r="I190" s="52">
        <v>6</v>
      </c>
      <c r="J190" s="52" t="s">
        <v>401</v>
      </c>
      <c r="K190" s="52" t="s">
        <v>1361</v>
      </c>
      <c r="O190" t="s">
        <v>1362</v>
      </c>
      <c r="U190">
        <v>280</v>
      </c>
      <c r="V190">
        <v>1</v>
      </c>
      <c r="W190" t="s">
        <v>1363</v>
      </c>
      <c r="X190">
        <v>2</v>
      </c>
      <c r="Y190" t="s">
        <v>631</v>
      </c>
      <c r="Z190">
        <v>2101</v>
      </c>
      <c r="AA190" t="s">
        <v>631</v>
      </c>
      <c r="AC190" t="s">
        <v>1111</v>
      </c>
      <c r="AD190" t="s">
        <v>443</v>
      </c>
      <c r="AG190" s="54"/>
    </row>
    <row r="191" spans="4:33">
      <c r="D191" s="52" t="s">
        <v>1105</v>
      </c>
      <c r="E191" s="52" t="s">
        <v>1364</v>
      </c>
      <c r="F191" s="52" t="s">
        <v>1364</v>
      </c>
      <c r="G191" s="52" t="s">
        <v>1233</v>
      </c>
      <c r="H191" s="52" t="s">
        <v>608</v>
      </c>
      <c r="I191" s="52">
        <v>6</v>
      </c>
      <c r="J191" s="52" t="s">
        <v>401</v>
      </c>
      <c r="K191" s="52" t="s">
        <v>1365</v>
      </c>
      <c r="O191" t="s">
        <v>1366</v>
      </c>
      <c r="U191">
        <v>282</v>
      </c>
      <c r="V191">
        <v>8</v>
      </c>
      <c r="W191" t="s">
        <v>1367</v>
      </c>
      <c r="X191">
        <v>2</v>
      </c>
      <c r="Y191" t="s">
        <v>631</v>
      </c>
      <c r="Z191">
        <v>2101</v>
      </c>
      <c r="AA191" t="s">
        <v>631</v>
      </c>
      <c r="AC191" t="s">
        <v>1111</v>
      </c>
      <c r="AD191" t="s">
        <v>443</v>
      </c>
      <c r="AG191" s="54"/>
    </row>
    <row r="192" spans="4:33">
      <c r="D192" s="52" t="s">
        <v>1109</v>
      </c>
      <c r="E192" s="52" t="s">
        <v>1368</v>
      </c>
      <c r="F192" s="52" t="s">
        <v>1368</v>
      </c>
      <c r="G192" s="52" t="s">
        <v>1136</v>
      </c>
      <c r="H192" s="52" t="s">
        <v>631</v>
      </c>
      <c r="I192" s="52">
        <v>2</v>
      </c>
      <c r="J192" s="52" t="s">
        <v>401</v>
      </c>
      <c r="K192" s="52" t="s">
        <v>1369</v>
      </c>
      <c r="O192" t="s">
        <v>1370</v>
      </c>
      <c r="U192">
        <v>283</v>
      </c>
      <c r="V192">
        <v>6</v>
      </c>
      <c r="W192" t="s">
        <v>1371</v>
      </c>
      <c r="X192">
        <v>2</v>
      </c>
      <c r="Y192" t="s">
        <v>631</v>
      </c>
      <c r="Z192">
        <v>2101</v>
      </c>
      <c r="AA192" t="s">
        <v>631</v>
      </c>
      <c r="AC192" t="s">
        <v>1111</v>
      </c>
      <c r="AD192" t="s">
        <v>443</v>
      </c>
      <c r="AG192" s="54"/>
    </row>
    <row r="193" spans="4:33">
      <c r="D193" s="52" t="s">
        <v>1114</v>
      </c>
      <c r="E193" s="52" t="s">
        <v>1372</v>
      </c>
      <c r="F193" s="52" t="s">
        <v>1372</v>
      </c>
      <c r="G193" s="52" t="s">
        <v>817</v>
      </c>
      <c r="H193" s="52" t="s">
        <v>818</v>
      </c>
      <c r="I193" s="52">
        <v>14</v>
      </c>
      <c r="J193" s="52" t="s">
        <v>401</v>
      </c>
      <c r="K193" s="52" t="s">
        <v>1373</v>
      </c>
      <c r="O193" t="s">
        <v>1374</v>
      </c>
      <c r="U193">
        <v>284</v>
      </c>
      <c r="V193">
        <v>4</v>
      </c>
      <c r="W193" t="s">
        <v>1375</v>
      </c>
      <c r="X193">
        <v>2</v>
      </c>
      <c r="Y193" t="s">
        <v>631</v>
      </c>
      <c r="Z193">
        <v>2101</v>
      </c>
      <c r="AA193" t="s">
        <v>631</v>
      </c>
      <c r="AC193" t="s">
        <v>1111</v>
      </c>
      <c r="AD193" t="s">
        <v>443</v>
      </c>
      <c r="AG193" s="54"/>
    </row>
    <row r="194" spans="4:33">
      <c r="D194" s="52" t="s">
        <v>1118</v>
      </c>
      <c r="E194" s="52" t="s">
        <v>953</v>
      </c>
      <c r="F194" s="52" t="s">
        <v>953</v>
      </c>
      <c r="G194" s="52" t="s">
        <v>1054</v>
      </c>
      <c r="H194" s="52" t="s">
        <v>953</v>
      </c>
      <c r="I194" s="52">
        <v>7</v>
      </c>
      <c r="J194" s="52" t="s">
        <v>401</v>
      </c>
      <c r="K194" s="52" t="s">
        <v>1376</v>
      </c>
      <c r="O194" t="s">
        <v>1377</v>
      </c>
      <c r="U194">
        <v>285</v>
      </c>
      <c r="V194">
        <v>2</v>
      </c>
      <c r="W194" t="s">
        <v>1378</v>
      </c>
      <c r="X194">
        <v>2</v>
      </c>
      <c r="Y194" t="s">
        <v>631</v>
      </c>
      <c r="Z194">
        <v>2101</v>
      </c>
      <c r="AA194" t="s">
        <v>631</v>
      </c>
      <c r="AC194" t="s">
        <v>1111</v>
      </c>
      <c r="AD194" t="s">
        <v>443</v>
      </c>
      <c r="AG194" s="54"/>
    </row>
    <row r="195" spans="4:33">
      <c r="D195" s="52" t="s">
        <v>1122</v>
      </c>
      <c r="E195" s="52" t="s">
        <v>1379</v>
      </c>
      <c r="F195" s="52" t="s">
        <v>1379</v>
      </c>
      <c r="G195" s="52" t="s">
        <v>909</v>
      </c>
      <c r="H195" s="52" t="s">
        <v>616</v>
      </c>
      <c r="I195" s="52">
        <v>10</v>
      </c>
      <c r="J195" s="52" t="s">
        <v>401</v>
      </c>
      <c r="K195" s="52" t="s">
        <v>1380</v>
      </c>
      <c r="O195" t="s">
        <v>1381</v>
      </c>
      <c r="U195">
        <v>286</v>
      </c>
      <c r="V195">
        <v>0</v>
      </c>
      <c r="W195" t="s">
        <v>1382</v>
      </c>
      <c r="X195">
        <v>2</v>
      </c>
      <c r="Y195" t="s">
        <v>631</v>
      </c>
      <c r="Z195">
        <v>2101</v>
      </c>
      <c r="AA195" t="s">
        <v>631</v>
      </c>
      <c r="AC195" t="s">
        <v>1111</v>
      </c>
      <c r="AD195" t="s">
        <v>443</v>
      </c>
      <c r="AG195" s="54"/>
    </row>
    <row r="196" spans="4:33">
      <c r="D196" s="52" t="s">
        <v>1126</v>
      </c>
      <c r="E196" s="52" t="s">
        <v>1383</v>
      </c>
      <c r="F196" s="52" t="s">
        <v>1383</v>
      </c>
      <c r="G196" s="52" t="s">
        <v>631</v>
      </c>
      <c r="H196" s="52" t="s">
        <v>631</v>
      </c>
      <c r="I196" s="52">
        <v>2</v>
      </c>
      <c r="J196" s="52" t="s">
        <v>401</v>
      </c>
      <c r="K196" s="52" t="s">
        <v>1384</v>
      </c>
      <c r="O196" t="s">
        <v>1385</v>
      </c>
      <c r="U196">
        <v>287</v>
      </c>
      <c r="V196">
        <v>9</v>
      </c>
      <c r="W196" t="s">
        <v>1386</v>
      </c>
      <c r="X196">
        <v>2</v>
      </c>
      <c r="Y196" t="s">
        <v>631</v>
      </c>
      <c r="Z196">
        <v>2101</v>
      </c>
      <c r="AA196" t="s">
        <v>631</v>
      </c>
      <c r="AC196" t="s">
        <v>1111</v>
      </c>
      <c r="AD196" t="s">
        <v>443</v>
      </c>
      <c r="AG196" s="54"/>
    </row>
    <row r="197" spans="4:33">
      <c r="D197" s="52" t="s">
        <v>1130</v>
      </c>
      <c r="E197" s="52" t="s">
        <v>1387</v>
      </c>
      <c r="F197" s="52" t="s">
        <v>1387</v>
      </c>
      <c r="G197" s="52" t="s">
        <v>558</v>
      </c>
      <c r="H197" s="52" t="s">
        <v>559</v>
      </c>
      <c r="I197" s="52">
        <v>9</v>
      </c>
      <c r="J197" s="52" t="s">
        <v>401</v>
      </c>
      <c r="K197" s="52" t="s">
        <v>1388</v>
      </c>
      <c r="O197" t="s">
        <v>1389</v>
      </c>
      <c r="U197">
        <v>288</v>
      </c>
      <c r="V197">
        <v>7</v>
      </c>
      <c r="W197" t="s">
        <v>1390</v>
      </c>
      <c r="X197">
        <v>2</v>
      </c>
      <c r="Y197" t="s">
        <v>631</v>
      </c>
      <c r="Z197">
        <v>2101</v>
      </c>
      <c r="AA197" t="s">
        <v>631</v>
      </c>
      <c r="AC197" t="s">
        <v>1111</v>
      </c>
      <c r="AD197" t="s">
        <v>443</v>
      </c>
      <c r="AG197" s="54"/>
    </row>
    <row r="198" spans="4:33">
      <c r="D198" s="52" t="s">
        <v>1134</v>
      </c>
      <c r="E198" s="52" t="s">
        <v>1391</v>
      </c>
      <c r="F198" s="52" t="s">
        <v>1391</v>
      </c>
      <c r="G198" s="52" t="s">
        <v>1103</v>
      </c>
      <c r="H198" s="52" t="s">
        <v>953</v>
      </c>
      <c r="I198" s="52">
        <v>7</v>
      </c>
      <c r="J198" s="52" t="s">
        <v>401</v>
      </c>
      <c r="K198" s="52" t="s">
        <v>1392</v>
      </c>
      <c r="O198" t="s">
        <v>1393</v>
      </c>
      <c r="U198">
        <v>289</v>
      </c>
      <c r="V198">
        <v>5</v>
      </c>
      <c r="W198" t="s">
        <v>1394</v>
      </c>
      <c r="X198">
        <v>2</v>
      </c>
      <c r="Y198" t="s">
        <v>631</v>
      </c>
      <c r="Z198">
        <v>2101</v>
      </c>
      <c r="AA198" t="s">
        <v>631</v>
      </c>
      <c r="AC198" t="s">
        <v>1111</v>
      </c>
      <c r="AD198" t="s">
        <v>443</v>
      </c>
      <c r="AG198" s="54"/>
    </row>
    <row r="199" spans="4:33">
      <c r="D199" s="52" t="s">
        <v>1139</v>
      </c>
      <c r="E199" s="52" t="s">
        <v>1395</v>
      </c>
      <c r="F199" s="52" t="s">
        <v>1395</v>
      </c>
      <c r="G199" s="52" t="s">
        <v>1040</v>
      </c>
      <c r="H199" s="52" t="s">
        <v>846</v>
      </c>
      <c r="I199" s="52">
        <v>4</v>
      </c>
      <c r="J199" s="52" t="s">
        <v>401</v>
      </c>
      <c r="K199" s="52" t="s">
        <v>1396</v>
      </c>
      <c r="O199" t="s">
        <v>1397</v>
      </c>
      <c r="U199">
        <v>291</v>
      </c>
      <c r="V199">
        <v>7</v>
      </c>
      <c r="W199" t="s">
        <v>1398</v>
      </c>
      <c r="X199">
        <v>2</v>
      </c>
      <c r="Y199" t="s">
        <v>631</v>
      </c>
      <c r="Z199">
        <v>2101</v>
      </c>
      <c r="AA199" t="s">
        <v>631</v>
      </c>
      <c r="AC199" t="s">
        <v>1111</v>
      </c>
      <c r="AD199" t="s">
        <v>443</v>
      </c>
      <c r="AG199" s="54"/>
    </row>
    <row r="200" spans="4:33">
      <c r="D200" s="52" t="s">
        <v>1143</v>
      </c>
      <c r="E200" s="52" t="s">
        <v>1399</v>
      </c>
      <c r="F200" s="52" t="s">
        <v>1399</v>
      </c>
      <c r="G200" s="52" t="s">
        <v>434</v>
      </c>
      <c r="H200" s="52" t="s">
        <v>434</v>
      </c>
      <c r="I200" s="52">
        <v>8</v>
      </c>
      <c r="J200" s="52" t="s">
        <v>401</v>
      </c>
      <c r="K200" s="52" t="s">
        <v>1400</v>
      </c>
      <c r="O200" t="s">
        <v>1401</v>
      </c>
      <c r="U200">
        <v>292</v>
      </c>
      <c r="V200">
        <v>5</v>
      </c>
      <c r="W200" t="s">
        <v>1402</v>
      </c>
      <c r="X200">
        <v>2</v>
      </c>
      <c r="Y200" t="s">
        <v>631</v>
      </c>
      <c r="Z200">
        <v>2101</v>
      </c>
      <c r="AA200" t="s">
        <v>631</v>
      </c>
      <c r="AC200" t="s">
        <v>1111</v>
      </c>
      <c r="AD200" t="s">
        <v>443</v>
      </c>
      <c r="AG200" s="54"/>
    </row>
    <row r="201" spans="4:33">
      <c r="D201" s="52" t="s">
        <v>1145</v>
      </c>
      <c r="E201" s="52" t="s">
        <v>1403</v>
      </c>
      <c r="F201" s="52" t="s">
        <v>1403</v>
      </c>
      <c r="G201" s="52" t="s">
        <v>434</v>
      </c>
      <c r="H201" s="52" t="s">
        <v>434</v>
      </c>
      <c r="I201" s="52">
        <v>8</v>
      </c>
      <c r="J201" s="52" t="s">
        <v>401</v>
      </c>
      <c r="K201" s="52" t="s">
        <v>1404</v>
      </c>
      <c r="O201" t="s">
        <v>1405</v>
      </c>
      <c r="U201">
        <v>293</v>
      </c>
      <c r="V201">
        <v>3</v>
      </c>
      <c r="W201" t="s">
        <v>1406</v>
      </c>
      <c r="X201">
        <v>2</v>
      </c>
      <c r="Y201" t="s">
        <v>631</v>
      </c>
      <c r="Z201">
        <v>2101</v>
      </c>
      <c r="AA201" t="s">
        <v>631</v>
      </c>
      <c r="AC201" t="s">
        <v>1111</v>
      </c>
      <c r="AD201" t="s">
        <v>443</v>
      </c>
      <c r="AG201" s="54"/>
    </row>
    <row r="202" spans="4:33">
      <c r="D202" s="52" t="s">
        <v>1149</v>
      </c>
      <c r="E202" s="52" t="s">
        <v>1407</v>
      </c>
      <c r="F202" s="52" t="s">
        <v>1407</v>
      </c>
      <c r="G202" s="52" t="s">
        <v>836</v>
      </c>
      <c r="H202" s="52" t="s">
        <v>608</v>
      </c>
      <c r="I202" s="52">
        <v>6</v>
      </c>
      <c r="J202" s="52" t="s">
        <v>401</v>
      </c>
      <c r="K202" s="52" t="s">
        <v>1408</v>
      </c>
      <c r="O202" t="s">
        <v>1409</v>
      </c>
      <c r="U202">
        <v>294</v>
      </c>
      <c r="V202">
        <v>1</v>
      </c>
      <c r="W202" t="s">
        <v>1410</v>
      </c>
      <c r="X202">
        <v>2</v>
      </c>
      <c r="Y202" t="s">
        <v>631</v>
      </c>
      <c r="Z202">
        <v>2101</v>
      </c>
      <c r="AA202" t="s">
        <v>631</v>
      </c>
      <c r="AC202" t="s">
        <v>1111</v>
      </c>
      <c r="AD202" t="s">
        <v>443</v>
      </c>
      <c r="AG202" s="54"/>
    </row>
    <row r="203" spans="4:33">
      <c r="D203" s="52" t="s">
        <v>1153</v>
      </c>
      <c r="E203" s="52" t="s">
        <v>1411</v>
      </c>
      <c r="F203" s="52" t="s">
        <v>1411</v>
      </c>
      <c r="G203" s="52" t="s">
        <v>1233</v>
      </c>
      <c r="H203" s="52" t="s">
        <v>608</v>
      </c>
      <c r="I203" s="52">
        <v>6</v>
      </c>
      <c r="J203" s="52" t="s">
        <v>401</v>
      </c>
      <c r="K203" s="52" t="s">
        <v>1412</v>
      </c>
      <c r="O203" t="s">
        <v>1413</v>
      </c>
      <c r="U203">
        <v>296</v>
      </c>
      <c r="V203">
        <v>8</v>
      </c>
      <c r="W203" t="s">
        <v>1414</v>
      </c>
      <c r="X203">
        <v>2</v>
      </c>
      <c r="Y203" t="s">
        <v>631</v>
      </c>
      <c r="Z203">
        <v>2101</v>
      </c>
      <c r="AA203" t="s">
        <v>631</v>
      </c>
      <c r="AC203" t="s">
        <v>1111</v>
      </c>
      <c r="AD203" t="s">
        <v>443</v>
      </c>
      <c r="AG203" s="54"/>
    </row>
    <row r="204" spans="4:33">
      <c r="D204" s="52" t="s">
        <v>1157</v>
      </c>
      <c r="E204" s="52" t="s">
        <v>1415</v>
      </c>
      <c r="F204" s="52" t="s">
        <v>1415</v>
      </c>
      <c r="G204" s="52" t="s">
        <v>434</v>
      </c>
      <c r="H204" s="52" t="s">
        <v>434</v>
      </c>
      <c r="I204" s="52">
        <v>8</v>
      </c>
      <c r="J204" s="52" t="s">
        <v>401</v>
      </c>
      <c r="K204" s="52" t="s">
        <v>1416</v>
      </c>
      <c r="O204" t="s">
        <v>1417</v>
      </c>
      <c r="U204">
        <v>297</v>
      </c>
      <c r="V204">
        <v>6</v>
      </c>
      <c r="W204" t="s">
        <v>1418</v>
      </c>
      <c r="X204">
        <v>2</v>
      </c>
      <c r="Y204" t="s">
        <v>631</v>
      </c>
      <c r="Z204">
        <v>2101</v>
      </c>
      <c r="AA204" t="s">
        <v>631</v>
      </c>
      <c r="AC204" t="s">
        <v>1111</v>
      </c>
      <c r="AD204" t="s">
        <v>443</v>
      </c>
      <c r="AG204" s="54"/>
    </row>
    <row r="205" spans="4:33">
      <c r="D205" s="52" t="s">
        <v>1161</v>
      </c>
      <c r="E205" s="52" t="s">
        <v>1419</v>
      </c>
      <c r="F205" s="52" t="s">
        <v>1419</v>
      </c>
      <c r="G205" s="52" t="s">
        <v>1000</v>
      </c>
      <c r="H205" s="52" t="s">
        <v>896</v>
      </c>
      <c r="I205" s="52">
        <v>16</v>
      </c>
      <c r="J205" s="52" t="s">
        <v>401</v>
      </c>
      <c r="K205" s="52" t="s">
        <v>1420</v>
      </c>
      <c r="O205" t="s">
        <v>1421</v>
      </c>
      <c r="U205">
        <v>298</v>
      </c>
      <c r="V205">
        <v>4</v>
      </c>
      <c r="W205" t="s">
        <v>666</v>
      </c>
      <c r="X205">
        <v>2</v>
      </c>
      <c r="Y205" t="s">
        <v>631</v>
      </c>
      <c r="Z205">
        <v>2101</v>
      </c>
      <c r="AA205" t="s">
        <v>631</v>
      </c>
      <c r="AC205" t="s">
        <v>1111</v>
      </c>
      <c r="AD205" t="s">
        <v>443</v>
      </c>
      <c r="AG205" s="54"/>
    </row>
    <row r="206" spans="4:33">
      <c r="D206" s="52" t="s">
        <v>1166</v>
      </c>
      <c r="E206" s="52" t="s">
        <v>1422</v>
      </c>
      <c r="F206" s="52" t="s">
        <v>1422</v>
      </c>
      <c r="G206" s="52" t="s">
        <v>1181</v>
      </c>
      <c r="H206" s="52" t="s">
        <v>505</v>
      </c>
      <c r="I206" s="52">
        <v>5</v>
      </c>
      <c r="J206" s="52" t="s">
        <v>401</v>
      </c>
      <c r="K206" s="52" t="s">
        <v>1423</v>
      </c>
      <c r="O206" t="s">
        <v>1424</v>
      </c>
      <c r="U206">
        <v>301</v>
      </c>
      <c r="V206">
        <v>8</v>
      </c>
      <c r="W206" t="s">
        <v>563</v>
      </c>
      <c r="X206">
        <v>2</v>
      </c>
      <c r="Y206" t="s">
        <v>631</v>
      </c>
      <c r="Z206">
        <v>2101</v>
      </c>
      <c r="AA206" t="s">
        <v>631</v>
      </c>
      <c r="AC206" t="s">
        <v>1111</v>
      </c>
      <c r="AD206" t="s">
        <v>443</v>
      </c>
      <c r="AG206" s="54"/>
    </row>
    <row r="207" spans="4:33">
      <c r="D207" s="52" t="s">
        <v>1170</v>
      </c>
      <c r="E207" s="52" t="s">
        <v>1425</v>
      </c>
      <c r="F207" s="52" t="s">
        <v>1425</v>
      </c>
      <c r="G207" s="52" t="s">
        <v>558</v>
      </c>
      <c r="H207" s="52" t="s">
        <v>559</v>
      </c>
      <c r="I207" s="52">
        <v>9</v>
      </c>
      <c r="J207" s="52" t="s">
        <v>401</v>
      </c>
      <c r="K207" s="52" t="s">
        <v>1426</v>
      </c>
      <c r="O207" t="s">
        <v>1427</v>
      </c>
      <c r="U207">
        <v>302</v>
      </c>
      <c r="V207">
        <v>6</v>
      </c>
      <c r="W207" t="s">
        <v>1428</v>
      </c>
      <c r="X207">
        <v>2</v>
      </c>
      <c r="Y207" t="s">
        <v>631</v>
      </c>
      <c r="Z207">
        <v>2101</v>
      </c>
      <c r="AA207" t="s">
        <v>631</v>
      </c>
      <c r="AC207" t="s">
        <v>1111</v>
      </c>
      <c r="AD207" t="s">
        <v>443</v>
      </c>
      <c r="AG207" s="54"/>
    </row>
    <row r="208" spans="4:33">
      <c r="D208" s="52" t="s">
        <v>1175</v>
      </c>
      <c r="E208" s="52" t="s">
        <v>1429</v>
      </c>
      <c r="F208" s="52" t="s">
        <v>1429</v>
      </c>
      <c r="G208" s="52" t="s">
        <v>607</v>
      </c>
      <c r="H208" s="52" t="s">
        <v>608</v>
      </c>
      <c r="I208" s="52">
        <v>6</v>
      </c>
      <c r="J208" s="52" t="s">
        <v>401</v>
      </c>
      <c r="K208" s="52" t="s">
        <v>1430</v>
      </c>
      <c r="O208" t="s">
        <v>1431</v>
      </c>
      <c r="U208">
        <v>303</v>
      </c>
      <c r="V208">
        <v>4</v>
      </c>
      <c r="W208" t="s">
        <v>1432</v>
      </c>
      <c r="X208">
        <v>2</v>
      </c>
      <c r="Y208" t="s">
        <v>631</v>
      </c>
      <c r="Z208">
        <v>2101</v>
      </c>
      <c r="AA208" t="s">
        <v>631</v>
      </c>
      <c r="AC208" t="s">
        <v>1111</v>
      </c>
      <c r="AD208" t="s">
        <v>443</v>
      </c>
      <c r="AG208" s="54"/>
    </row>
    <row r="209" spans="4:33">
      <c r="D209" s="52" t="s">
        <v>1179</v>
      </c>
      <c r="E209" s="52" t="s">
        <v>1433</v>
      </c>
      <c r="F209" s="52" t="s">
        <v>1433</v>
      </c>
      <c r="G209" s="52" t="s">
        <v>715</v>
      </c>
      <c r="H209" s="52" t="s">
        <v>631</v>
      </c>
      <c r="I209" s="52">
        <v>2</v>
      </c>
      <c r="J209" s="52" t="s">
        <v>401</v>
      </c>
      <c r="K209" s="52" t="s">
        <v>1434</v>
      </c>
      <c r="O209" t="s">
        <v>1435</v>
      </c>
      <c r="U209">
        <v>304</v>
      </c>
      <c r="V209">
        <v>2</v>
      </c>
      <c r="W209" t="s">
        <v>1436</v>
      </c>
      <c r="X209">
        <v>2</v>
      </c>
      <c r="Y209" t="s">
        <v>631</v>
      </c>
      <c r="Z209">
        <v>2101</v>
      </c>
      <c r="AA209" t="s">
        <v>631</v>
      </c>
      <c r="AC209" t="s">
        <v>1111</v>
      </c>
      <c r="AD209" t="s">
        <v>443</v>
      </c>
      <c r="AG209" s="54"/>
    </row>
    <row r="210" spans="4:33">
      <c r="D210" s="52" t="s">
        <v>1183</v>
      </c>
      <c r="E210" s="52" t="s">
        <v>1437</v>
      </c>
      <c r="F210" s="52" t="s">
        <v>1437</v>
      </c>
      <c r="G210" s="52" t="s">
        <v>662</v>
      </c>
      <c r="H210" s="52" t="s">
        <v>505</v>
      </c>
      <c r="I210" s="52">
        <v>5</v>
      </c>
      <c r="J210" s="52" t="s">
        <v>401</v>
      </c>
      <c r="K210" s="52" t="s">
        <v>1438</v>
      </c>
      <c r="O210" t="s">
        <v>1439</v>
      </c>
      <c r="U210">
        <v>305</v>
      </c>
      <c r="V210">
        <v>0</v>
      </c>
      <c r="W210" t="s">
        <v>1440</v>
      </c>
      <c r="X210">
        <v>2</v>
      </c>
      <c r="Y210" t="s">
        <v>631</v>
      </c>
      <c r="Z210">
        <v>2101</v>
      </c>
      <c r="AA210" t="s">
        <v>631</v>
      </c>
      <c r="AC210" t="s">
        <v>1111</v>
      </c>
      <c r="AD210" t="s">
        <v>443</v>
      </c>
      <c r="AG210" s="54"/>
    </row>
    <row r="211" spans="4:33">
      <c r="D211" s="52" t="s">
        <v>1187</v>
      </c>
      <c r="E211" s="52" t="s">
        <v>1441</v>
      </c>
      <c r="F211" s="52" t="s">
        <v>1441</v>
      </c>
      <c r="G211" s="52" t="s">
        <v>1441</v>
      </c>
      <c r="H211" s="52" t="s">
        <v>616</v>
      </c>
      <c r="I211" s="52">
        <v>10</v>
      </c>
      <c r="J211" s="52" t="s">
        <v>401</v>
      </c>
      <c r="K211" s="52" t="s">
        <v>1442</v>
      </c>
      <c r="O211" t="s">
        <v>1443</v>
      </c>
      <c r="U211">
        <v>306</v>
      </c>
      <c r="V211">
        <v>9</v>
      </c>
      <c r="W211" t="s">
        <v>1444</v>
      </c>
      <c r="X211">
        <v>2</v>
      </c>
      <c r="Y211" t="s">
        <v>631</v>
      </c>
      <c r="Z211">
        <v>2101</v>
      </c>
      <c r="AA211" t="s">
        <v>631</v>
      </c>
      <c r="AC211" t="s">
        <v>1111</v>
      </c>
      <c r="AD211" t="s">
        <v>443</v>
      </c>
      <c r="AG211" s="54"/>
    </row>
    <row r="212" spans="4:33">
      <c r="D212" s="52" t="s">
        <v>1191</v>
      </c>
      <c r="E212" s="52" t="s">
        <v>112</v>
      </c>
      <c r="F212" s="52" t="s">
        <v>112</v>
      </c>
      <c r="G212" s="52" t="s">
        <v>1040</v>
      </c>
      <c r="H212" s="52" t="s">
        <v>846</v>
      </c>
      <c r="I212" s="52">
        <v>4</v>
      </c>
      <c r="J212" s="52" t="s">
        <v>401</v>
      </c>
      <c r="K212" s="52" t="s">
        <v>1445</v>
      </c>
      <c r="O212" t="s">
        <v>1446</v>
      </c>
      <c r="U212">
        <v>307</v>
      </c>
      <c r="V212">
        <v>7</v>
      </c>
      <c r="W212" t="s">
        <v>1447</v>
      </c>
      <c r="X212">
        <v>2</v>
      </c>
      <c r="Y212" t="s">
        <v>631</v>
      </c>
      <c r="Z212">
        <v>2101</v>
      </c>
      <c r="AA212" t="s">
        <v>631</v>
      </c>
      <c r="AC212" t="s">
        <v>1111</v>
      </c>
      <c r="AD212" t="s">
        <v>443</v>
      </c>
      <c r="AG212" s="54"/>
    </row>
    <row r="213" spans="4:33">
      <c r="D213" s="52" t="s">
        <v>1195</v>
      </c>
      <c r="E213" s="52" t="s">
        <v>1448</v>
      </c>
      <c r="F213" s="52" t="s">
        <v>1448</v>
      </c>
      <c r="G213" s="52" t="s">
        <v>777</v>
      </c>
      <c r="H213" s="52" t="s">
        <v>453</v>
      </c>
      <c r="I213" s="52">
        <v>13</v>
      </c>
      <c r="J213" s="52" t="s">
        <v>401</v>
      </c>
      <c r="K213" s="52" t="s">
        <v>1449</v>
      </c>
      <c r="O213" t="s">
        <v>1450</v>
      </c>
      <c r="U213">
        <v>310</v>
      </c>
      <c r="V213">
        <v>7</v>
      </c>
      <c r="W213" t="s">
        <v>1451</v>
      </c>
      <c r="X213">
        <v>2</v>
      </c>
      <c r="Y213" t="s">
        <v>631</v>
      </c>
      <c r="Z213">
        <v>2101</v>
      </c>
      <c r="AA213" t="s">
        <v>631</v>
      </c>
      <c r="AC213" t="s">
        <v>1111</v>
      </c>
      <c r="AD213" t="s">
        <v>443</v>
      </c>
      <c r="AG213" s="54"/>
    </row>
    <row r="214" spans="4:33">
      <c r="D214" s="52" t="s">
        <v>1199</v>
      </c>
      <c r="E214" s="52" t="s">
        <v>1452</v>
      </c>
      <c r="F214" s="52" t="s">
        <v>1452</v>
      </c>
      <c r="G214" s="52" t="s">
        <v>558</v>
      </c>
      <c r="H214" s="52" t="s">
        <v>559</v>
      </c>
      <c r="I214" s="52">
        <v>9</v>
      </c>
      <c r="J214" s="52" t="s">
        <v>401</v>
      </c>
      <c r="K214" s="52" t="s">
        <v>1453</v>
      </c>
      <c r="O214" t="s">
        <v>1454</v>
      </c>
      <c r="U214">
        <v>311</v>
      </c>
      <c r="V214">
        <v>5</v>
      </c>
      <c r="W214" t="s">
        <v>1455</v>
      </c>
      <c r="X214">
        <v>2</v>
      </c>
      <c r="Y214" t="s">
        <v>631</v>
      </c>
      <c r="Z214">
        <v>2101</v>
      </c>
      <c r="AA214" t="s">
        <v>631</v>
      </c>
      <c r="AC214" t="s">
        <v>1111</v>
      </c>
      <c r="AD214" t="s">
        <v>443</v>
      </c>
      <c r="AG214" s="54"/>
    </row>
    <row r="215" spans="4:33">
      <c r="D215" s="52" t="s">
        <v>1202</v>
      </c>
      <c r="E215" s="52" t="s">
        <v>1456</v>
      </c>
      <c r="F215" s="52" t="s">
        <v>1456</v>
      </c>
      <c r="G215" s="52" t="s">
        <v>845</v>
      </c>
      <c r="H215" s="52" t="s">
        <v>846</v>
      </c>
      <c r="I215" s="52">
        <v>4</v>
      </c>
      <c r="J215" s="52" t="s">
        <v>401</v>
      </c>
      <c r="K215" s="52" t="s">
        <v>1457</v>
      </c>
      <c r="O215" t="s">
        <v>1458</v>
      </c>
      <c r="U215">
        <v>312</v>
      </c>
      <c r="V215">
        <v>3</v>
      </c>
      <c r="W215" t="s">
        <v>1459</v>
      </c>
      <c r="X215">
        <v>2</v>
      </c>
      <c r="Y215" t="s">
        <v>631</v>
      </c>
      <c r="Z215">
        <v>2101</v>
      </c>
      <c r="AA215" t="s">
        <v>631</v>
      </c>
      <c r="AC215" t="s">
        <v>1111</v>
      </c>
      <c r="AD215" t="s">
        <v>443</v>
      </c>
      <c r="AG215" s="54"/>
    </row>
    <row r="216" spans="4:33">
      <c r="D216" s="52" t="s">
        <v>1206</v>
      </c>
      <c r="E216" s="52" t="s">
        <v>1460</v>
      </c>
      <c r="F216" s="52" t="s">
        <v>1460</v>
      </c>
      <c r="G216" s="52" t="s">
        <v>817</v>
      </c>
      <c r="H216" s="52" t="s">
        <v>818</v>
      </c>
      <c r="I216" s="52">
        <v>14</v>
      </c>
      <c r="J216" s="52" t="s">
        <v>401</v>
      </c>
      <c r="K216" s="52" t="s">
        <v>1461</v>
      </c>
      <c r="O216" t="s">
        <v>1462</v>
      </c>
      <c r="U216">
        <v>313</v>
      </c>
      <c r="V216">
        <v>1</v>
      </c>
      <c r="W216" t="s">
        <v>1463</v>
      </c>
      <c r="X216">
        <v>2</v>
      </c>
      <c r="Y216" t="s">
        <v>631</v>
      </c>
      <c r="Z216">
        <v>2101</v>
      </c>
      <c r="AA216" t="s">
        <v>631</v>
      </c>
      <c r="AC216" t="s">
        <v>1111</v>
      </c>
      <c r="AD216" t="s">
        <v>443</v>
      </c>
      <c r="AG216" s="54"/>
    </row>
    <row r="217" spans="4:33">
      <c r="D217" s="52" t="s">
        <v>1210</v>
      </c>
      <c r="E217" s="52" t="s">
        <v>1464</v>
      </c>
      <c r="F217" s="52" t="s">
        <v>1464</v>
      </c>
      <c r="G217" s="52" t="s">
        <v>668</v>
      </c>
      <c r="H217" s="52" t="s">
        <v>453</v>
      </c>
      <c r="I217" s="52">
        <v>13</v>
      </c>
      <c r="J217" s="52" t="s">
        <v>401</v>
      </c>
      <c r="K217" s="52" t="s">
        <v>1465</v>
      </c>
      <c r="O217" t="s">
        <v>1466</v>
      </c>
      <c r="U217">
        <v>315</v>
      </c>
      <c r="V217">
        <v>8</v>
      </c>
      <c r="W217" t="s">
        <v>1467</v>
      </c>
      <c r="X217">
        <v>2</v>
      </c>
      <c r="Y217" t="s">
        <v>631</v>
      </c>
      <c r="Z217">
        <v>2101</v>
      </c>
      <c r="AA217" t="s">
        <v>631</v>
      </c>
      <c r="AC217" t="s">
        <v>1111</v>
      </c>
      <c r="AD217" t="s">
        <v>443</v>
      </c>
      <c r="AG217" s="54"/>
    </row>
    <row r="218" spans="4:33">
      <c r="D218" s="52" t="s">
        <v>1214</v>
      </c>
      <c r="E218" s="52" t="s">
        <v>962</v>
      </c>
      <c r="F218" s="52" t="s">
        <v>962</v>
      </c>
      <c r="G218" s="52" t="s">
        <v>962</v>
      </c>
      <c r="H218" s="52" t="s">
        <v>616</v>
      </c>
      <c r="I218" s="52">
        <v>10</v>
      </c>
      <c r="J218" s="52" t="s">
        <v>401</v>
      </c>
      <c r="K218" s="52" t="s">
        <v>1468</v>
      </c>
      <c r="O218" t="s">
        <v>1469</v>
      </c>
      <c r="U218">
        <v>316</v>
      </c>
      <c r="V218">
        <v>6</v>
      </c>
      <c r="W218" t="s">
        <v>1470</v>
      </c>
      <c r="X218">
        <v>2</v>
      </c>
      <c r="Y218" t="s">
        <v>631</v>
      </c>
      <c r="Z218">
        <v>2101</v>
      </c>
      <c r="AA218" t="s">
        <v>631</v>
      </c>
      <c r="AC218" t="s">
        <v>1111</v>
      </c>
      <c r="AD218" t="s">
        <v>443</v>
      </c>
      <c r="AG218" s="54"/>
    </row>
    <row r="219" spans="4:33">
      <c r="D219" s="52" t="s">
        <v>1218</v>
      </c>
      <c r="E219" s="52" t="s">
        <v>1471</v>
      </c>
      <c r="F219" s="52" t="s">
        <v>1471</v>
      </c>
      <c r="G219" s="52" t="s">
        <v>836</v>
      </c>
      <c r="H219" s="52" t="s">
        <v>608</v>
      </c>
      <c r="I219" s="52">
        <v>6</v>
      </c>
      <c r="J219" s="52" t="s">
        <v>401</v>
      </c>
      <c r="K219" s="52" t="s">
        <v>1472</v>
      </c>
      <c r="O219" t="s">
        <v>1473</v>
      </c>
      <c r="U219">
        <v>317</v>
      </c>
      <c r="V219">
        <v>4</v>
      </c>
      <c r="W219" t="s">
        <v>1474</v>
      </c>
      <c r="X219">
        <v>2</v>
      </c>
      <c r="Y219" t="s">
        <v>631</v>
      </c>
      <c r="Z219">
        <v>2101</v>
      </c>
      <c r="AA219" t="s">
        <v>631</v>
      </c>
      <c r="AC219" t="s">
        <v>1111</v>
      </c>
      <c r="AD219" t="s">
        <v>443</v>
      </c>
      <c r="AG219" s="54"/>
    </row>
    <row r="220" spans="4:33">
      <c r="D220" s="52" t="s">
        <v>1222</v>
      </c>
      <c r="E220" s="52" t="s">
        <v>1475</v>
      </c>
      <c r="F220" s="52" t="s">
        <v>1475</v>
      </c>
      <c r="G220" s="52" t="s">
        <v>948</v>
      </c>
      <c r="H220" s="52" t="s">
        <v>505</v>
      </c>
      <c r="I220" s="52">
        <v>5</v>
      </c>
      <c r="J220" s="52" t="s">
        <v>401</v>
      </c>
      <c r="K220" s="52" t="s">
        <v>1476</v>
      </c>
      <c r="O220" t="s">
        <v>1477</v>
      </c>
      <c r="U220">
        <v>318</v>
      </c>
      <c r="V220">
        <v>2</v>
      </c>
      <c r="W220" t="s">
        <v>1478</v>
      </c>
      <c r="X220">
        <v>2</v>
      </c>
      <c r="Y220" t="s">
        <v>631</v>
      </c>
      <c r="Z220">
        <v>2101</v>
      </c>
      <c r="AA220" t="s">
        <v>631</v>
      </c>
      <c r="AC220" t="s">
        <v>1111</v>
      </c>
      <c r="AD220" t="s">
        <v>443</v>
      </c>
      <c r="AG220" s="54"/>
    </row>
    <row r="221" spans="4:33">
      <c r="D221" s="52" t="s">
        <v>1226</v>
      </c>
      <c r="E221" s="52" t="s">
        <v>1479</v>
      </c>
      <c r="F221" s="52" t="s">
        <v>1479</v>
      </c>
      <c r="G221" s="52" t="s">
        <v>900</v>
      </c>
      <c r="H221" s="52" t="s">
        <v>505</v>
      </c>
      <c r="I221" s="52">
        <v>5</v>
      </c>
      <c r="J221" s="52" t="s">
        <v>401</v>
      </c>
      <c r="K221" s="52" t="s">
        <v>1480</v>
      </c>
      <c r="O221" t="s">
        <v>1481</v>
      </c>
      <c r="U221">
        <v>319</v>
      </c>
      <c r="V221">
        <v>0</v>
      </c>
      <c r="W221" t="s">
        <v>1482</v>
      </c>
      <c r="X221">
        <v>2</v>
      </c>
      <c r="Y221" t="s">
        <v>631</v>
      </c>
      <c r="Z221">
        <v>2101</v>
      </c>
      <c r="AA221" t="s">
        <v>631</v>
      </c>
      <c r="AC221" t="s">
        <v>1111</v>
      </c>
      <c r="AD221" t="s">
        <v>443</v>
      </c>
      <c r="AG221" s="54"/>
    </row>
    <row r="222" spans="4:33">
      <c r="D222" s="52" t="s">
        <v>1230</v>
      </c>
      <c r="E222" s="52" t="s">
        <v>1483</v>
      </c>
      <c r="F222" s="52" t="s">
        <v>1483</v>
      </c>
      <c r="G222" s="52" t="s">
        <v>1233</v>
      </c>
      <c r="H222" s="52" t="s">
        <v>608</v>
      </c>
      <c r="I222" s="52">
        <v>6</v>
      </c>
      <c r="J222" s="52" t="s">
        <v>401</v>
      </c>
      <c r="K222" s="52" t="s">
        <v>1484</v>
      </c>
      <c r="O222" t="s">
        <v>1485</v>
      </c>
      <c r="U222">
        <v>320</v>
      </c>
      <c r="V222">
        <v>4</v>
      </c>
      <c r="W222" t="s">
        <v>1486</v>
      </c>
      <c r="X222">
        <v>2</v>
      </c>
      <c r="Y222" t="s">
        <v>631</v>
      </c>
      <c r="Z222">
        <v>2101</v>
      </c>
      <c r="AA222" t="s">
        <v>631</v>
      </c>
      <c r="AC222" t="s">
        <v>1111</v>
      </c>
      <c r="AD222" t="s">
        <v>443</v>
      </c>
      <c r="AG222" s="54"/>
    </row>
    <row r="223" spans="4:33">
      <c r="D223" s="52" t="s">
        <v>1235</v>
      </c>
      <c r="E223" s="52" t="s">
        <v>1487</v>
      </c>
      <c r="F223" s="52" t="s">
        <v>1487</v>
      </c>
      <c r="G223" s="52" t="s">
        <v>1023</v>
      </c>
      <c r="H223" s="52" t="s">
        <v>953</v>
      </c>
      <c r="I223" s="52">
        <v>7</v>
      </c>
      <c r="J223" s="52" t="s">
        <v>401</v>
      </c>
      <c r="K223" s="52" t="s">
        <v>1488</v>
      </c>
      <c r="O223" t="s">
        <v>1489</v>
      </c>
      <c r="U223">
        <v>322</v>
      </c>
      <c r="V223">
        <v>0</v>
      </c>
      <c r="W223" t="s">
        <v>1490</v>
      </c>
      <c r="X223">
        <v>2</v>
      </c>
      <c r="Y223" t="s">
        <v>631</v>
      </c>
      <c r="Z223">
        <v>2101</v>
      </c>
      <c r="AA223" t="s">
        <v>631</v>
      </c>
      <c r="AC223" t="s">
        <v>1111</v>
      </c>
      <c r="AD223" t="s">
        <v>443</v>
      </c>
      <c r="AG223" s="54"/>
    </row>
    <row r="224" spans="4:33">
      <c r="D224" s="52" t="s">
        <v>1239</v>
      </c>
      <c r="E224" s="52" t="s">
        <v>1491</v>
      </c>
      <c r="F224" s="52" t="s">
        <v>1491</v>
      </c>
      <c r="G224" s="52" t="s">
        <v>452</v>
      </c>
      <c r="H224" s="52" t="s">
        <v>453</v>
      </c>
      <c r="I224" s="52">
        <v>13</v>
      </c>
      <c r="J224" s="52" t="s">
        <v>401</v>
      </c>
      <c r="K224" s="52" t="s">
        <v>1492</v>
      </c>
      <c r="O224" t="s">
        <v>1493</v>
      </c>
      <c r="U224">
        <v>324</v>
      </c>
      <c r="V224">
        <v>7</v>
      </c>
      <c r="W224" t="s">
        <v>1494</v>
      </c>
      <c r="X224">
        <v>2</v>
      </c>
      <c r="Y224" t="s">
        <v>631</v>
      </c>
      <c r="Z224">
        <v>2101</v>
      </c>
      <c r="AA224" t="s">
        <v>631</v>
      </c>
      <c r="AC224" t="s">
        <v>1111</v>
      </c>
      <c r="AD224" t="s">
        <v>443</v>
      </c>
      <c r="AG224" s="54"/>
    </row>
    <row r="225" spans="4:33">
      <c r="D225" s="52" t="s">
        <v>1243</v>
      </c>
      <c r="E225" s="52" t="s">
        <v>1495</v>
      </c>
      <c r="F225" s="52" t="s">
        <v>1495</v>
      </c>
      <c r="G225" s="52" t="s">
        <v>1054</v>
      </c>
      <c r="H225" s="52" t="s">
        <v>953</v>
      </c>
      <c r="I225" s="52">
        <v>7</v>
      </c>
      <c r="J225" s="52" t="s">
        <v>401</v>
      </c>
      <c r="K225" s="52" t="s">
        <v>1496</v>
      </c>
      <c r="O225" t="s">
        <v>1497</v>
      </c>
      <c r="U225">
        <v>326</v>
      </c>
      <c r="V225">
        <v>3</v>
      </c>
      <c r="W225" t="s">
        <v>1498</v>
      </c>
      <c r="X225">
        <v>2</v>
      </c>
      <c r="Y225" t="s">
        <v>631</v>
      </c>
      <c r="Z225">
        <v>2101</v>
      </c>
      <c r="AA225" t="s">
        <v>631</v>
      </c>
      <c r="AC225" t="s">
        <v>1111</v>
      </c>
      <c r="AD225" t="s">
        <v>443</v>
      </c>
      <c r="AG225" s="54"/>
    </row>
    <row r="226" spans="4:33">
      <c r="D226" s="52" t="s">
        <v>1247</v>
      </c>
      <c r="E226" s="52" t="s">
        <v>1499</v>
      </c>
      <c r="F226" s="52" t="s">
        <v>1499</v>
      </c>
      <c r="G226" s="52" t="s">
        <v>952</v>
      </c>
      <c r="H226" s="52" t="s">
        <v>953</v>
      </c>
      <c r="I226" s="52">
        <v>7</v>
      </c>
      <c r="J226" s="52" t="s">
        <v>401</v>
      </c>
      <c r="K226" s="52" t="s">
        <v>1500</v>
      </c>
      <c r="O226" t="s">
        <v>1501</v>
      </c>
      <c r="U226">
        <v>329</v>
      </c>
      <c r="V226">
        <v>8</v>
      </c>
      <c r="W226" t="s">
        <v>1502</v>
      </c>
      <c r="X226">
        <v>2</v>
      </c>
      <c r="Y226" t="s">
        <v>631</v>
      </c>
      <c r="Z226">
        <v>2101</v>
      </c>
      <c r="AA226" t="s">
        <v>631</v>
      </c>
      <c r="AC226" t="s">
        <v>1111</v>
      </c>
      <c r="AD226" t="s">
        <v>443</v>
      </c>
      <c r="AG226" s="54"/>
    </row>
    <row r="227" spans="4:33">
      <c r="D227" s="52" t="s">
        <v>1251</v>
      </c>
      <c r="E227" s="52" t="s">
        <v>1503</v>
      </c>
      <c r="F227" s="52" t="s">
        <v>1503</v>
      </c>
      <c r="G227" s="52" t="s">
        <v>895</v>
      </c>
      <c r="H227" s="52" t="s">
        <v>896</v>
      </c>
      <c r="I227" s="52">
        <v>16</v>
      </c>
      <c r="J227" s="52" t="s">
        <v>401</v>
      </c>
      <c r="K227" s="52" t="s">
        <v>1504</v>
      </c>
      <c r="O227" t="s">
        <v>1505</v>
      </c>
      <c r="U227">
        <v>330</v>
      </c>
      <c r="V227">
        <v>1</v>
      </c>
      <c r="W227" t="s">
        <v>1506</v>
      </c>
      <c r="X227">
        <v>2</v>
      </c>
      <c r="Y227" t="s">
        <v>631</v>
      </c>
      <c r="Z227">
        <v>2101</v>
      </c>
      <c r="AA227" t="s">
        <v>631</v>
      </c>
      <c r="AC227" t="s">
        <v>1111</v>
      </c>
      <c r="AD227" t="s">
        <v>443</v>
      </c>
      <c r="AG227" s="54"/>
    </row>
    <row r="228" spans="4:33">
      <c r="D228" s="52" t="s">
        <v>1255</v>
      </c>
      <c r="E228" s="52" t="s">
        <v>1507</v>
      </c>
      <c r="F228" s="52" t="s">
        <v>1507</v>
      </c>
      <c r="G228" s="52" t="s">
        <v>777</v>
      </c>
      <c r="H228" s="52" t="s">
        <v>453</v>
      </c>
      <c r="I228" s="52">
        <v>13</v>
      </c>
      <c r="J228" s="52" t="s">
        <v>401</v>
      </c>
      <c r="K228" s="52" t="s">
        <v>1508</v>
      </c>
      <c r="O228" t="s">
        <v>1509</v>
      </c>
      <c r="U228">
        <v>332</v>
      </c>
      <c r="V228">
        <v>8</v>
      </c>
      <c r="W228" t="s">
        <v>621</v>
      </c>
      <c r="X228">
        <v>2</v>
      </c>
      <c r="Y228" t="s">
        <v>631</v>
      </c>
      <c r="Z228">
        <v>2101</v>
      </c>
      <c r="AA228" t="s">
        <v>631</v>
      </c>
      <c r="AC228" t="s">
        <v>1111</v>
      </c>
      <c r="AD228" t="s">
        <v>443</v>
      </c>
      <c r="AG228" s="54"/>
    </row>
    <row r="229" spans="4:33">
      <c r="D229" s="52" t="s">
        <v>1259</v>
      </c>
      <c r="E229" s="52" t="s">
        <v>1510</v>
      </c>
      <c r="F229" s="52" t="s">
        <v>1510</v>
      </c>
      <c r="G229" s="52" t="s">
        <v>1054</v>
      </c>
      <c r="H229" s="52" t="s">
        <v>953</v>
      </c>
      <c r="I229" s="52">
        <v>7</v>
      </c>
      <c r="J229" s="52" t="s">
        <v>401</v>
      </c>
      <c r="K229" s="52" t="s">
        <v>1511</v>
      </c>
      <c r="O229" t="s">
        <v>1512</v>
      </c>
      <c r="U229">
        <v>333</v>
      </c>
      <c r="V229">
        <v>6</v>
      </c>
      <c r="W229" t="s">
        <v>1513</v>
      </c>
      <c r="X229">
        <v>2</v>
      </c>
      <c r="Y229" t="s">
        <v>631</v>
      </c>
      <c r="Z229">
        <v>2101</v>
      </c>
      <c r="AA229" t="s">
        <v>631</v>
      </c>
      <c r="AC229" t="s">
        <v>1111</v>
      </c>
      <c r="AD229" t="s">
        <v>443</v>
      </c>
      <c r="AG229" s="54"/>
    </row>
    <row r="230" spans="4:33">
      <c r="D230" s="52" t="s">
        <v>1263</v>
      </c>
      <c r="E230" s="52" t="s">
        <v>1514</v>
      </c>
      <c r="F230" s="52" t="s">
        <v>1514</v>
      </c>
      <c r="G230" s="52" t="s">
        <v>433</v>
      </c>
      <c r="H230" s="52" t="s">
        <v>434</v>
      </c>
      <c r="I230" s="52">
        <v>8</v>
      </c>
      <c r="J230" s="52" t="s">
        <v>401</v>
      </c>
      <c r="K230" s="52" t="s">
        <v>1515</v>
      </c>
      <c r="O230" t="s">
        <v>1516</v>
      </c>
      <c r="U230">
        <v>335</v>
      </c>
      <c r="V230">
        <v>2</v>
      </c>
      <c r="W230" t="s">
        <v>1517</v>
      </c>
      <c r="X230">
        <v>2</v>
      </c>
      <c r="Y230" t="s">
        <v>631</v>
      </c>
      <c r="Z230">
        <v>2101</v>
      </c>
      <c r="AA230" t="s">
        <v>631</v>
      </c>
      <c r="AC230" t="s">
        <v>713</v>
      </c>
      <c r="AD230" t="s">
        <v>443</v>
      </c>
      <c r="AG230" s="54"/>
    </row>
    <row r="231" spans="4:33">
      <c r="D231" s="52" t="s">
        <v>1267</v>
      </c>
      <c r="E231" s="52" t="s">
        <v>1518</v>
      </c>
      <c r="F231" s="52" t="s">
        <v>1518</v>
      </c>
      <c r="G231" s="52" t="s">
        <v>836</v>
      </c>
      <c r="H231" s="52" t="s">
        <v>608</v>
      </c>
      <c r="I231" s="52">
        <v>6</v>
      </c>
      <c r="J231" s="52" t="s">
        <v>401</v>
      </c>
      <c r="K231" s="52" t="s">
        <v>1519</v>
      </c>
      <c r="O231" t="s">
        <v>1520</v>
      </c>
      <c r="U231">
        <v>336</v>
      </c>
      <c r="V231">
        <v>0</v>
      </c>
      <c r="W231" t="s">
        <v>1521</v>
      </c>
      <c r="X231">
        <v>2</v>
      </c>
      <c r="Y231" t="s">
        <v>631</v>
      </c>
      <c r="Z231">
        <v>2101</v>
      </c>
      <c r="AA231" t="s">
        <v>631</v>
      </c>
      <c r="AC231" t="s">
        <v>713</v>
      </c>
      <c r="AD231" t="s">
        <v>443</v>
      </c>
      <c r="AG231" s="54"/>
    </row>
    <row r="232" spans="4:33">
      <c r="D232" s="52" t="s">
        <v>1271</v>
      </c>
      <c r="E232" s="52" t="s">
        <v>1522</v>
      </c>
      <c r="F232" s="52" t="s">
        <v>1522</v>
      </c>
      <c r="G232" s="52" t="s">
        <v>558</v>
      </c>
      <c r="H232" s="52" t="s">
        <v>559</v>
      </c>
      <c r="I232" s="52">
        <v>9</v>
      </c>
      <c r="J232" s="52" t="s">
        <v>401</v>
      </c>
      <c r="K232" s="52" t="s">
        <v>1523</v>
      </c>
      <c r="O232" t="s">
        <v>1524</v>
      </c>
      <c r="U232">
        <v>337</v>
      </c>
      <c r="V232">
        <v>9</v>
      </c>
      <c r="W232" t="s">
        <v>1525</v>
      </c>
      <c r="X232">
        <v>2</v>
      </c>
      <c r="Y232" t="s">
        <v>631</v>
      </c>
      <c r="Z232">
        <v>2101</v>
      </c>
      <c r="AA232" t="s">
        <v>631</v>
      </c>
      <c r="AC232" t="s">
        <v>713</v>
      </c>
      <c r="AD232" t="s">
        <v>443</v>
      </c>
      <c r="AG232" s="54"/>
    </row>
    <row r="233" spans="4:33">
      <c r="D233" s="52" t="s">
        <v>1275</v>
      </c>
      <c r="E233" s="52" t="s">
        <v>900</v>
      </c>
      <c r="F233" s="52" t="s">
        <v>900</v>
      </c>
      <c r="G233" s="52" t="s">
        <v>900</v>
      </c>
      <c r="H233" s="52" t="s">
        <v>505</v>
      </c>
      <c r="I233" s="52">
        <v>5</v>
      </c>
      <c r="J233" s="52" t="s">
        <v>401</v>
      </c>
      <c r="K233" s="52" t="s">
        <v>1526</v>
      </c>
      <c r="O233" t="s">
        <v>1527</v>
      </c>
      <c r="U233">
        <v>340</v>
      </c>
      <c r="V233">
        <v>9</v>
      </c>
      <c r="W233" t="s">
        <v>1528</v>
      </c>
      <c r="X233">
        <v>2</v>
      </c>
      <c r="Y233" t="s">
        <v>631</v>
      </c>
      <c r="Z233">
        <v>2101</v>
      </c>
      <c r="AA233" t="s">
        <v>631</v>
      </c>
      <c r="AC233" t="s">
        <v>713</v>
      </c>
      <c r="AD233" t="s">
        <v>443</v>
      </c>
      <c r="AG233" s="54"/>
    </row>
    <row r="234" spans="4:33">
      <c r="D234" s="52" t="s">
        <v>1279</v>
      </c>
      <c r="E234" s="52" t="s">
        <v>1529</v>
      </c>
      <c r="F234" s="52" t="s">
        <v>1529</v>
      </c>
      <c r="G234" s="52" t="s">
        <v>607</v>
      </c>
      <c r="H234" s="52" t="s">
        <v>608</v>
      </c>
      <c r="I234" s="52">
        <v>6</v>
      </c>
      <c r="J234" s="52" t="s">
        <v>401</v>
      </c>
      <c r="K234" s="52" t="s">
        <v>1530</v>
      </c>
      <c r="O234" t="s">
        <v>1531</v>
      </c>
      <c r="U234">
        <v>341</v>
      </c>
      <c r="V234">
        <v>7</v>
      </c>
      <c r="W234" t="s">
        <v>1532</v>
      </c>
      <c r="X234">
        <v>2</v>
      </c>
      <c r="Y234" t="s">
        <v>631</v>
      </c>
      <c r="Z234">
        <v>2101</v>
      </c>
      <c r="AA234" t="s">
        <v>631</v>
      </c>
      <c r="AC234" t="s">
        <v>713</v>
      </c>
      <c r="AD234" t="s">
        <v>443</v>
      </c>
      <c r="AG234" s="54"/>
    </row>
    <row r="235" spans="4:33">
      <c r="D235" s="52" t="s">
        <v>1283</v>
      </c>
      <c r="E235" s="52" t="s">
        <v>1101</v>
      </c>
      <c r="F235" s="52" t="s">
        <v>1101</v>
      </c>
      <c r="G235" s="52" t="s">
        <v>923</v>
      </c>
      <c r="H235" s="52" t="s">
        <v>594</v>
      </c>
      <c r="I235" s="52">
        <v>1</v>
      </c>
      <c r="J235" s="52" t="s">
        <v>401</v>
      </c>
      <c r="K235" s="52" t="s">
        <v>1533</v>
      </c>
      <c r="O235" t="s">
        <v>1534</v>
      </c>
      <c r="U235">
        <v>342</v>
      </c>
      <c r="V235">
        <v>5</v>
      </c>
      <c r="W235" t="s">
        <v>1535</v>
      </c>
      <c r="X235">
        <v>2</v>
      </c>
      <c r="Y235" t="s">
        <v>631</v>
      </c>
      <c r="Z235">
        <v>2101</v>
      </c>
      <c r="AA235" t="s">
        <v>631</v>
      </c>
      <c r="AC235" t="s">
        <v>713</v>
      </c>
      <c r="AD235" t="s">
        <v>443</v>
      </c>
      <c r="AG235" s="54"/>
    </row>
    <row r="236" spans="4:33">
      <c r="D236" s="52" t="s">
        <v>1286</v>
      </c>
      <c r="E236" s="52" t="s">
        <v>103</v>
      </c>
      <c r="F236" s="52" t="s">
        <v>103</v>
      </c>
      <c r="G236" s="52" t="s">
        <v>607</v>
      </c>
      <c r="H236" s="52" t="s">
        <v>608</v>
      </c>
      <c r="I236" s="52">
        <v>6</v>
      </c>
      <c r="J236" s="52" t="s">
        <v>401</v>
      </c>
      <c r="K236" s="52" t="s">
        <v>1536</v>
      </c>
      <c r="O236" t="s">
        <v>1537</v>
      </c>
      <c r="U236">
        <v>343</v>
      </c>
      <c r="V236">
        <v>3</v>
      </c>
      <c r="W236" t="s">
        <v>1538</v>
      </c>
      <c r="X236">
        <v>2</v>
      </c>
      <c r="Y236" t="s">
        <v>631</v>
      </c>
      <c r="Z236">
        <v>2101</v>
      </c>
      <c r="AA236" t="s">
        <v>631</v>
      </c>
      <c r="AC236" t="s">
        <v>713</v>
      </c>
      <c r="AD236" t="s">
        <v>443</v>
      </c>
      <c r="AG236" s="54"/>
    </row>
    <row r="237" spans="4:33">
      <c r="D237" s="52" t="s">
        <v>1290</v>
      </c>
      <c r="E237" s="52" t="s">
        <v>1539</v>
      </c>
      <c r="F237" s="52" t="s">
        <v>1539</v>
      </c>
      <c r="G237" s="52" t="s">
        <v>1233</v>
      </c>
      <c r="H237" s="52" t="s">
        <v>608</v>
      </c>
      <c r="I237" s="52">
        <v>6</v>
      </c>
      <c r="J237" s="52" t="s">
        <v>401</v>
      </c>
      <c r="K237" s="52" t="s">
        <v>1540</v>
      </c>
      <c r="O237" t="s">
        <v>1541</v>
      </c>
      <c r="U237">
        <v>344</v>
      </c>
      <c r="V237">
        <v>1</v>
      </c>
      <c r="W237" t="s">
        <v>1542</v>
      </c>
      <c r="X237">
        <v>2</v>
      </c>
      <c r="Y237" t="s">
        <v>631</v>
      </c>
      <c r="Z237">
        <v>2101</v>
      </c>
      <c r="AA237" t="s">
        <v>631</v>
      </c>
      <c r="AC237" t="s">
        <v>713</v>
      </c>
      <c r="AD237" t="s">
        <v>443</v>
      </c>
      <c r="AG237" s="54"/>
    </row>
    <row r="238" spans="4:33">
      <c r="D238" s="52" t="s">
        <v>1294</v>
      </c>
      <c r="E238" s="52" t="s">
        <v>1543</v>
      </c>
      <c r="F238" s="52" t="s">
        <v>1543</v>
      </c>
      <c r="G238" s="52" t="s">
        <v>558</v>
      </c>
      <c r="H238" s="52" t="s">
        <v>559</v>
      </c>
      <c r="I238" s="52">
        <v>9</v>
      </c>
      <c r="J238" s="52" t="s">
        <v>401</v>
      </c>
      <c r="K238" s="52" t="s">
        <v>1544</v>
      </c>
      <c r="O238" t="s">
        <v>1545</v>
      </c>
      <c r="U238">
        <v>349</v>
      </c>
      <c r="V238">
        <v>2</v>
      </c>
      <c r="W238" t="s">
        <v>1546</v>
      </c>
      <c r="X238">
        <v>2</v>
      </c>
      <c r="Y238" t="s">
        <v>631</v>
      </c>
      <c r="Z238">
        <v>2101</v>
      </c>
      <c r="AA238" t="s">
        <v>631</v>
      </c>
      <c r="AC238" t="s">
        <v>725</v>
      </c>
      <c r="AD238" t="s">
        <v>443</v>
      </c>
      <c r="AG238" s="54"/>
    </row>
    <row r="239" spans="4:33">
      <c r="D239" s="52" t="s">
        <v>1298</v>
      </c>
      <c r="E239" s="52" t="s">
        <v>1547</v>
      </c>
      <c r="F239" s="52" t="s">
        <v>1547</v>
      </c>
      <c r="G239" s="52" t="s">
        <v>1000</v>
      </c>
      <c r="H239" s="52" t="s">
        <v>896</v>
      </c>
      <c r="I239" s="52">
        <v>16</v>
      </c>
      <c r="J239" s="52" t="s">
        <v>401</v>
      </c>
      <c r="K239" s="52" t="s">
        <v>1548</v>
      </c>
      <c r="O239" t="s">
        <v>1549</v>
      </c>
      <c r="U239">
        <v>350</v>
      </c>
      <c r="V239">
        <v>6</v>
      </c>
      <c r="W239" t="s">
        <v>1550</v>
      </c>
      <c r="X239">
        <v>2</v>
      </c>
      <c r="Y239" t="s">
        <v>631</v>
      </c>
      <c r="Z239">
        <v>2101</v>
      </c>
      <c r="AA239" t="s">
        <v>631</v>
      </c>
      <c r="AC239" t="s">
        <v>713</v>
      </c>
      <c r="AD239" t="s">
        <v>443</v>
      </c>
      <c r="AG239" s="54"/>
    </row>
    <row r="240" spans="4:33">
      <c r="D240" s="52" t="s">
        <v>1302</v>
      </c>
      <c r="E240" s="52" t="s">
        <v>1551</v>
      </c>
      <c r="F240" s="52" t="s">
        <v>1551</v>
      </c>
      <c r="G240" s="52" t="s">
        <v>505</v>
      </c>
      <c r="H240" s="52" t="s">
        <v>505</v>
      </c>
      <c r="I240" s="52">
        <v>5</v>
      </c>
      <c r="J240" s="52" t="s">
        <v>401</v>
      </c>
      <c r="K240" s="52" t="s">
        <v>1552</v>
      </c>
      <c r="O240" t="s">
        <v>1553</v>
      </c>
      <c r="U240">
        <v>352</v>
      </c>
      <c r="V240">
        <v>2</v>
      </c>
      <c r="W240" t="s">
        <v>1554</v>
      </c>
      <c r="X240">
        <v>2</v>
      </c>
      <c r="Y240" t="s">
        <v>631</v>
      </c>
      <c r="Z240">
        <v>2101</v>
      </c>
      <c r="AA240" t="s">
        <v>631</v>
      </c>
      <c r="AC240" t="s">
        <v>725</v>
      </c>
      <c r="AD240" t="s">
        <v>443</v>
      </c>
      <c r="AG240" s="54"/>
    </row>
    <row r="241" spans="4:33">
      <c r="D241" s="52" t="s">
        <v>1306</v>
      </c>
      <c r="E241" s="52" t="s">
        <v>1555</v>
      </c>
      <c r="F241" s="52" t="s">
        <v>1555</v>
      </c>
      <c r="G241" s="52" t="s">
        <v>558</v>
      </c>
      <c r="H241" s="52" t="s">
        <v>559</v>
      </c>
      <c r="I241" s="52">
        <v>9</v>
      </c>
      <c r="J241" s="52" t="s">
        <v>401</v>
      </c>
      <c r="K241" s="52" t="s">
        <v>1556</v>
      </c>
      <c r="O241" t="s">
        <v>1557</v>
      </c>
      <c r="U241">
        <v>354</v>
      </c>
      <c r="V241">
        <v>9</v>
      </c>
      <c r="W241" t="s">
        <v>1558</v>
      </c>
      <c r="X241">
        <v>2</v>
      </c>
      <c r="Y241" t="s">
        <v>631</v>
      </c>
      <c r="Z241">
        <v>2101</v>
      </c>
      <c r="AA241" t="s">
        <v>631</v>
      </c>
      <c r="AC241" t="s">
        <v>725</v>
      </c>
      <c r="AD241" t="s">
        <v>443</v>
      </c>
      <c r="AG241" s="54"/>
    </row>
    <row r="242" spans="4:33">
      <c r="D242" s="52" t="s">
        <v>1310</v>
      </c>
      <c r="E242" s="52" t="s">
        <v>1559</v>
      </c>
      <c r="F242" s="52" t="s">
        <v>1559</v>
      </c>
      <c r="G242" s="52" t="s">
        <v>909</v>
      </c>
      <c r="H242" s="52" t="s">
        <v>616</v>
      </c>
      <c r="I242" s="52">
        <v>10</v>
      </c>
      <c r="J242" s="52" t="s">
        <v>401</v>
      </c>
      <c r="K242" s="52" t="s">
        <v>1560</v>
      </c>
      <c r="O242" t="s">
        <v>1561</v>
      </c>
      <c r="U242">
        <v>355</v>
      </c>
      <c r="V242">
        <v>7</v>
      </c>
      <c r="W242" t="s">
        <v>1562</v>
      </c>
      <c r="X242">
        <v>2</v>
      </c>
      <c r="Y242" t="s">
        <v>631</v>
      </c>
      <c r="Z242">
        <v>2101</v>
      </c>
      <c r="AA242" t="s">
        <v>631</v>
      </c>
      <c r="AC242" t="s">
        <v>725</v>
      </c>
      <c r="AD242" t="s">
        <v>443</v>
      </c>
      <c r="AG242" s="54"/>
    </row>
    <row r="243" spans="4:33">
      <c r="D243" s="52" t="s">
        <v>1314</v>
      </c>
      <c r="E243" s="52" t="s">
        <v>1563</v>
      </c>
      <c r="F243" s="52" t="s">
        <v>1563</v>
      </c>
      <c r="G243" s="52" t="s">
        <v>1441</v>
      </c>
      <c r="H243" s="52" t="s">
        <v>616</v>
      </c>
      <c r="I243" s="52">
        <v>10</v>
      </c>
      <c r="J243" s="52" t="s">
        <v>401</v>
      </c>
      <c r="K243" s="52" t="s">
        <v>1564</v>
      </c>
      <c r="O243" t="s">
        <v>1565</v>
      </c>
      <c r="U243">
        <v>356</v>
      </c>
      <c r="V243">
        <v>5</v>
      </c>
      <c r="W243" t="s">
        <v>1566</v>
      </c>
      <c r="X243">
        <v>2</v>
      </c>
      <c r="Y243" t="s">
        <v>631</v>
      </c>
      <c r="Z243">
        <v>2101</v>
      </c>
      <c r="AA243" t="s">
        <v>631</v>
      </c>
      <c r="AC243" t="s">
        <v>713</v>
      </c>
      <c r="AD243" t="s">
        <v>443</v>
      </c>
      <c r="AG243" s="54"/>
    </row>
    <row r="244" spans="4:33">
      <c r="D244" s="52" t="s">
        <v>1318</v>
      </c>
      <c r="E244" s="52" t="s">
        <v>1567</v>
      </c>
      <c r="F244" s="52" t="s">
        <v>1567</v>
      </c>
      <c r="G244" s="52" t="s">
        <v>909</v>
      </c>
      <c r="H244" s="52" t="s">
        <v>616</v>
      </c>
      <c r="I244" s="52">
        <v>10</v>
      </c>
      <c r="J244" s="52" t="s">
        <v>401</v>
      </c>
      <c r="K244" s="52" t="s">
        <v>1568</v>
      </c>
      <c r="O244" t="s">
        <v>1569</v>
      </c>
      <c r="U244">
        <v>357</v>
      </c>
      <c r="V244">
        <v>3</v>
      </c>
      <c r="W244" t="s">
        <v>1570</v>
      </c>
      <c r="X244">
        <v>2</v>
      </c>
      <c r="Y244" t="s">
        <v>631</v>
      </c>
      <c r="Z244">
        <v>2101</v>
      </c>
      <c r="AA244" t="s">
        <v>631</v>
      </c>
      <c r="AC244" t="s">
        <v>725</v>
      </c>
      <c r="AD244" t="s">
        <v>443</v>
      </c>
      <c r="AG244" s="54"/>
    </row>
    <row r="245" spans="4:33">
      <c r="D245" s="52" t="s">
        <v>1321</v>
      </c>
      <c r="E245" s="52" t="s">
        <v>1571</v>
      </c>
      <c r="F245" s="52" t="s">
        <v>1571</v>
      </c>
      <c r="G245" s="52" t="s">
        <v>836</v>
      </c>
      <c r="H245" s="52" t="s">
        <v>608</v>
      </c>
      <c r="I245" s="52">
        <v>6</v>
      </c>
      <c r="J245" s="52" t="s">
        <v>401</v>
      </c>
      <c r="K245" s="52" t="s">
        <v>1572</v>
      </c>
      <c r="O245" t="s">
        <v>1573</v>
      </c>
      <c r="U245">
        <v>358</v>
      </c>
      <c r="V245">
        <v>1</v>
      </c>
      <c r="W245" t="s">
        <v>1574</v>
      </c>
      <c r="X245">
        <v>2</v>
      </c>
      <c r="Y245" t="s">
        <v>631</v>
      </c>
      <c r="Z245">
        <v>2101</v>
      </c>
      <c r="AA245" t="s">
        <v>631</v>
      </c>
      <c r="AC245" t="s">
        <v>725</v>
      </c>
      <c r="AD245" t="s">
        <v>443</v>
      </c>
      <c r="AG245" s="54"/>
    </row>
    <row r="246" spans="4:33">
      <c r="D246" s="52" t="s">
        <v>1326</v>
      </c>
      <c r="E246" s="52" t="s">
        <v>1575</v>
      </c>
      <c r="F246" s="52" t="s">
        <v>1575</v>
      </c>
      <c r="G246" s="52" t="s">
        <v>1040</v>
      </c>
      <c r="H246" s="52" t="s">
        <v>846</v>
      </c>
      <c r="I246" s="52">
        <v>4</v>
      </c>
      <c r="J246" s="52" t="s">
        <v>401</v>
      </c>
      <c r="K246" s="52" t="s">
        <v>1576</v>
      </c>
      <c r="O246" t="s">
        <v>1577</v>
      </c>
      <c r="U246">
        <v>361</v>
      </c>
      <c r="V246">
        <v>1</v>
      </c>
      <c r="W246" t="s">
        <v>1578</v>
      </c>
      <c r="X246">
        <v>2</v>
      </c>
      <c r="Y246" t="s">
        <v>631</v>
      </c>
      <c r="Z246">
        <v>2101</v>
      </c>
      <c r="AA246" t="s">
        <v>631</v>
      </c>
      <c r="AC246" t="s">
        <v>725</v>
      </c>
      <c r="AD246" t="s">
        <v>443</v>
      </c>
      <c r="AG246" s="54"/>
    </row>
    <row r="247" spans="4:33">
      <c r="D247" s="52" t="s">
        <v>1330</v>
      </c>
      <c r="E247" s="52" t="s">
        <v>1579</v>
      </c>
      <c r="F247" s="52" t="s">
        <v>1579</v>
      </c>
      <c r="G247" s="52" t="s">
        <v>878</v>
      </c>
      <c r="H247" s="52" t="s">
        <v>559</v>
      </c>
      <c r="I247" s="52">
        <v>9</v>
      </c>
      <c r="J247" s="52" t="s">
        <v>401</v>
      </c>
      <c r="K247" s="52" t="s">
        <v>1580</v>
      </c>
      <c r="O247" t="s">
        <v>1581</v>
      </c>
      <c r="U247">
        <v>364</v>
      </c>
      <c r="V247">
        <v>6</v>
      </c>
      <c r="W247" t="s">
        <v>1582</v>
      </c>
      <c r="X247">
        <v>2</v>
      </c>
      <c r="Y247" t="s">
        <v>631</v>
      </c>
      <c r="Z247">
        <v>2101</v>
      </c>
      <c r="AA247" t="s">
        <v>631</v>
      </c>
      <c r="AC247" t="s">
        <v>725</v>
      </c>
      <c r="AD247" t="s">
        <v>443</v>
      </c>
      <c r="AG247" s="54"/>
    </row>
    <row r="248" spans="4:33">
      <c r="D248" s="52" t="s">
        <v>1334</v>
      </c>
      <c r="E248" s="52" t="s">
        <v>1583</v>
      </c>
      <c r="F248" s="52" t="s">
        <v>1583</v>
      </c>
      <c r="G248" s="52" t="s">
        <v>1441</v>
      </c>
      <c r="H248" s="52" t="s">
        <v>616</v>
      </c>
      <c r="I248" s="52">
        <v>10</v>
      </c>
      <c r="J248" s="52" t="s">
        <v>401</v>
      </c>
      <c r="K248" s="52" t="s">
        <v>1584</v>
      </c>
      <c r="O248" t="s">
        <v>1585</v>
      </c>
      <c r="U248">
        <v>365</v>
      </c>
      <c r="V248">
        <v>4</v>
      </c>
      <c r="W248" t="s">
        <v>1586</v>
      </c>
      <c r="X248">
        <v>2</v>
      </c>
      <c r="Y248" t="s">
        <v>631</v>
      </c>
      <c r="Z248">
        <v>2101</v>
      </c>
      <c r="AA248" t="s">
        <v>631</v>
      </c>
      <c r="AC248" t="s">
        <v>713</v>
      </c>
      <c r="AD248" t="s">
        <v>443</v>
      </c>
      <c r="AG248" s="54"/>
    </row>
    <row r="249" spans="4:33">
      <c r="D249" s="52" t="s">
        <v>1338</v>
      </c>
      <c r="E249" s="52" t="s">
        <v>1587</v>
      </c>
      <c r="F249" s="52" t="s">
        <v>1587</v>
      </c>
      <c r="G249" s="52" t="s">
        <v>948</v>
      </c>
      <c r="H249" s="52" t="s">
        <v>505</v>
      </c>
      <c r="I249" s="52">
        <v>5</v>
      </c>
      <c r="J249" s="52" t="s">
        <v>401</v>
      </c>
      <c r="K249" s="52" t="s">
        <v>1588</v>
      </c>
      <c r="O249" t="s">
        <v>1589</v>
      </c>
      <c r="U249">
        <v>366</v>
      </c>
      <c r="V249">
        <v>2</v>
      </c>
      <c r="W249" t="s">
        <v>1590</v>
      </c>
      <c r="X249">
        <v>2</v>
      </c>
      <c r="Y249" t="s">
        <v>631</v>
      </c>
      <c r="Z249">
        <v>2101</v>
      </c>
      <c r="AA249" t="s">
        <v>631</v>
      </c>
      <c r="AC249" t="s">
        <v>725</v>
      </c>
      <c r="AD249" t="s">
        <v>443</v>
      </c>
      <c r="AG249" s="54"/>
    </row>
    <row r="250" spans="4:33">
      <c r="D250" s="52" t="s">
        <v>1342</v>
      </c>
      <c r="E250" s="52" t="s">
        <v>799</v>
      </c>
      <c r="F250" s="52" t="s">
        <v>799</v>
      </c>
      <c r="G250" s="52" t="s">
        <v>1591</v>
      </c>
      <c r="H250" s="52" t="s">
        <v>441</v>
      </c>
      <c r="I250" s="52">
        <v>15</v>
      </c>
      <c r="J250" s="52" t="s">
        <v>401</v>
      </c>
      <c r="K250" s="52" t="s">
        <v>1592</v>
      </c>
      <c r="O250" t="s">
        <v>1593</v>
      </c>
      <c r="U250">
        <v>367</v>
      </c>
      <c r="V250">
        <v>0</v>
      </c>
      <c r="W250" t="s">
        <v>1594</v>
      </c>
      <c r="X250">
        <v>2</v>
      </c>
      <c r="Y250" t="s">
        <v>631</v>
      </c>
      <c r="Z250">
        <v>2102</v>
      </c>
      <c r="AA250" t="s">
        <v>1383</v>
      </c>
      <c r="AC250" t="s">
        <v>1009</v>
      </c>
      <c r="AD250" t="s">
        <v>443</v>
      </c>
      <c r="AG250" s="54"/>
    </row>
    <row r="251" spans="4:33">
      <c r="D251" s="52" t="s">
        <v>1346</v>
      </c>
      <c r="E251" s="52" t="s">
        <v>1595</v>
      </c>
      <c r="F251" s="52" t="s">
        <v>1595</v>
      </c>
      <c r="G251" s="52" t="s">
        <v>1441</v>
      </c>
      <c r="H251" s="52" t="s">
        <v>616</v>
      </c>
      <c r="I251" s="52">
        <v>10</v>
      </c>
      <c r="J251" s="52" t="s">
        <v>401</v>
      </c>
      <c r="K251" s="52" t="s">
        <v>1596</v>
      </c>
      <c r="O251" t="s">
        <v>1597</v>
      </c>
      <c r="U251">
        <v>368</v>
      </c>
      <c r="V251">
        <v>9</v>
      </c>
      <c r="W251" t="s">
        <v>1598</v>
      </c>
      <c r="X251">
        <v>2</v>
      </c>
      <c r="Y251" t="s">
        <v>631</v>
      </c>
      <c r="Z251">
        <v>2102</v>
      </c>
      <c r="AA251" t="s">
        <v>1383</v>
      </c>
      <c r="AC251" t="s">
        <v>1009</v>
      </c>
      <c r="AD251" t="s">
        <v>443</v>
      </c>
      <c r="AG251" s="54"/>
    </row>
    <row r="252" spans="4:33">
      <c r="D252" s="52" t="s">
        <v>1350</v>
      </c>
      <c r="E252" s="52" t="s">
        <v>1599</v>
      </c>
      <c r="F252" s="52" t="s">
        <v>1599</v>
      </c>
      <c r="G252" s="52" t="s">
        <v>615</v>
      </c>
      <c r="H252" s="52" t="s">
        <v>616</v>
      </c>
      <c r="I252" s="52">
        <v>10</v>
      </c>
      <c r="J252" s="52" t="s">
        <v>401</v>
      </c>
      <c r="K252" s="52" t="s">
        <v>1600</v>
      </c>
      <c r="O252" t="s">
        <v>1601</v>
      </c>
      <c r="U252">
        <v>369</v>
      </c>
      <c r="V252">
        <v>7</v>
      </c>
      <c r="W252" t="s">
        <v>1602</v>
      </c>
      <c r="X252">
        <v>2</v>
      </c>
      <c r="Y252" t="s">
        <v>631</v>
      </c>
      <c r="Z252">
        <v>2102</v>
      </c>
      <c r="AA252" t="s">
        <v>1383</v>
      </c>
      <c r="AC252" t="s">
        <v>1009</v>
      </c>
      <c r="AD252" t="s">
        <v>443</v>
      </c>
      <c r="AG252" s="54"/>
    </row>
    <row r="253" spans="4:33">
      <c r="D253" s="52" t="s">
        <v>1354</v>
      </c>
      <c r="E253" s="52" t="s">
        <v>1603</v>
      </c>
      <c r="F253" s="52" t="s">
        <v>1603</v>
      </c>
      <c r="G253" s="52" t="s">
        <v>434</v>
      </c>
      <c r="H253" s="52" t="s">
        <v>434</v>
      </c>
      <c r="I253" s="52">
        <v>8</v>
      </c>
      <c r="J253" s="52" t="s">
        <v>401</v>
      </c>
      <c r="K253" s="52" t="s">
        <v>1604</v>
      </c>
      <c r="O253" t="s">
        <v>1605</v>
      </c>
      <c r="U253">
        <v>370</v>
      </c>
      <c r="V253">
        <v>0</v>
      </c>
      <c r="W253" t="s">
        <v>1606</v>
      </c>
      <c r="X253">
        <v>2</v>
      </c>
      <c r="Y253" t="s">
        <v>631</v>
      </c>
      <c r="Z253">
        <v>2103</v>
      </c>
      <c r="AA253" t="s">
        <v>1607</v>
      </c>
      <c r="AC253" t="s">
        <v>1009</v>
      </c>
      <c r="AD253" t="s">
        <v>443</v>
      </c>
      <c r="AG253" s="54"/>
    </row>
    <row r="254" spans="4:33">
      <c r="D254" s="52" t="s">
        <v>1358</v>
      </c>
      <c r="E254" s="52" t="s">
        <v>1608</v>
      </c>
      <c r="F254" s="52" t="s">
        <v>1608</v>
      </c>
      <c r="G254" s="52" t="s">
        <v>452</v>
      </c>
      <c r="H254" s="52" t="s">
        <v>453</v>
      </c>
      <c r="I254" s="52">
        <v>13</v>
      </c>
      <c r="J254" s="52" t="s">
        <v>401</v>
      </c>
      <c r="K254" s="52" t="s">
        <v>1609</v>
      </c>
      <c r="O254" t="s">
        <v>1610</v>
      </c>
      <c r="U254">
        <v>371</v>
      </c>
      <c r="V254">
        <v>9</v>
      </c>
      <c r="W254" t="s">
        <v>1611</v>
      </c>
      <c r="X254">
        <v>2</v>
      </c>
      <c r="Y254" t="s">
        <v>631</v>
      </c>
      <c r="Z254">
        <v>2103</v>
      </c>
      <c r="AA254" t="s">
        <v>1607</v>
      </c>
      <c r="AC254" t="s">
        <v>1009</v>
      </c>
      <c r="AD254" t="s">
        <v>443</v>
      </c>
      <c r="AG254" s="54"/>
    </row>
    <row r="255" spans="4:33">
      <c r="D255" s="52" t="s">
        <v>1362</v>
      </c>
      <c r="E255" s="52" t="s">
        <v>1612</v>
      </c>
      <c r="F255" s="52" t="s">
        <v>1612</v>
      </c>
      <c r="G255" s="52" t="s">
        <v>434</v>
      </c>
      <c r="H255" s="52" t="s">
        <v>434</v>
      </c>
      <c r="I255" s="52">
        <v>8</v>
      </c>
      <c r="J255" s="52" t="s">
        <v>401</v>
      </c>
      <c r="K255" s="52" t="s">
        <v>1613</v>
      </c>
      <c r="O255" t="s">
        <v>1614</v>
      </c>
      <c r="U255">
        <v>372</v>
      </c>
      <c r="V255">
        <v>7</v>
      </c>
      <c r="W255" t="s">
        <v>1615</v>
      </c>
      <c r="X255">
        <v>2</v>
      </c>
      <c r="Y255" t="s">
        <v>631</v>
      </c>
      <c r="Z255">
        <v>2104</v>
      </c>
      <c r="AA255" t="s">
        <v>1616</v>
      </c>
      <c r="AC255" t="s">
        <v>1009</v>
      </c>
      <c r="AD255" t="s">
        <v>443</v>
      </c>
      <c r="AG255" s="54"/>
    </row>
    <row r="256" spans="4:33">
      <c r="D256" s="52" t="s">
        <v>1366</v>
      </c>
      <c r="E256" s="52" t="s">
        <v>1617</v>
      </c>
      <c r="F256" s="52" t="s">
        <v>1617</v>
      </c>
      <c r="G256" s="52" t="s">
        <v>895</v>
      </c>
      <c r="H256" s="52" t="s">
        <v>896</v>
      </c>
      <c r="I256" s="52">
        <v>16</v>
      </c>
      <c r="J256" s="52" t="s">
        <v>401</v>
      </c>
      <c r="K256" s="52" t="s">
        <v>1618</v>
      </c>
      <c r="O256" t="s">
        <v>1619</v>
      </c>
      <c r="U256">
        <v>373</v>
      </c>
      <c r="V256">
        <v>5</v>
      </c>
      <c r="W256" t="s">
        <v>1620</v>
      </c>
      <c r="X256">
        <v>2</v>
      </c>
      <c r="Y256" t="s">
        <v>631</v>
      </c>
      <c r="Z256">
        <v>2104</v>
      </c>
      <c r="AA256" t="s">
        <v>1616</v>
      </c>
      <c r="AC256" t="s">
        <v>1009</v>
      </c>
      <c r="AD256" t="s">
        <v>443</v>
      </c>
      <c r="AG256" s="54"/>
    </row>
    <row r="257" spans="4:33">
      <c r="D257" s="52" t="s">
        <v>1370</v>
      </c>
      <c r="E257" s="52" t="s">
        <v>1181</v>
      </c>
      <c r="F257" s="52" t="s">
        <v>1181</v>
      </c>
      <c r="G257" s="52" t="s">
        <v>1181</v>
      </c>
      <c r="H257" s="52" t="s">
        <v>505</v>
      </c>
      <c r="I257" s="52">
        <v>5</v>
      </c>
      <c r="J257" s="52" t="s">
        <v>401</v>
      </c>
      <c r="K257" s="52" t="s">
        <v>1621</v>
      </c>
      <c r="O257" t="s">
        <v>1622</v>
      </c>
      <c r="U257">
        <v>374</v>
      </c>
      <c r="V257">
        <v>3</v>
      </c>
      <c r="W257" t="s">
        <v>1623</v>
      </c>
      <c r="X257">
        <v>2</v>
      </c>
      <c r="Y257" t="s">
        <v>631</v>
      </c>
      <c r="Z257">
        <v>2104</v>
      </c>
      <c r="AA257" t="s">
        <v>1616</v>
      </c>
      <c r="AC257" t="s">
        <v>1009</v>
      </c>
      <c r="AD257" t="s">
        <v>443</v>
      </c>
      <c r="AG257" s="54"/>
    </row>
    <row r="258" spans="4:33">
      <c r="D258" s="52" t="s">
        <v>1374</v>
      </c>
      <c r="E258" s="53" t="s">
        <v>1624</v>
      </c>
      <c r="F258" s="52" t="s">
        <v>1624</v>
      </c>
      <c r="G258" s="52" t="s">
        <v>505</v>
      </c>
      <c r="H258" s="52" t="s">
        <v>505</v>
      </c>
      <c r="I258" s="52">
        <v>5</v>
      </c>
      <c r="J258" s="52" t="s">
        <v>401</v>
      </c>
      <c r="K258" s="52" t="s">
        <v>1625</v>
      </c>
      <c r="O258" t="s">
        <v>1626</v>
      </c>
      <c r="U258">
        <v>375</v>
      </c>
      <c r="V258">
        <v>1</v>
      </c>
      <c r="W258" t="s">
        <v>1627</v>
      </c>
      <c r="X258">
        <v>2</v>
      </c>
      <c r="Y258" t="s">
        <v>631</v>
      </c>
      <c r="Z258">
        <v>2104</v>
      </c>
      <c r="AA258" t="s">
        <v>1616</v>
      </c>
      <c r="AC258" t="s">
        <v>1009</v>
      </c>
      <c r="AD258" t="s">
        <v>443</v>
      </c>
      <c r="AG258" s="54"/>
    </row>
    <row r="259" spans="4:33">
      <c r="D259" s="52" t="s">
        <v>1377</v>
      </c>
      <c r="E259" s="52" t="s">
        <v>1628</v>
      </c>
      <c r="F259" s="52" t="s">
        <v>1628</v>
      </c>
      <c r="G259" s="52" t="s">
        <v>1000</v>
      </c>
      <c r="H259" s="52" t="s">
        <v>896</v>
      </c>
      <c r="I259" s="52">
        <v>16</v>
      </c>
      <c r="J259" s="52" t="s">
        <v>401</v>
      </c>
      <c r="K259" s="52" t="s">
        <v>1629</v>
      </c>
      <c r="O259" t="s">
        <v>1630</v>
      </c>
      <c r="U259">
        <v>377</v>
      </c>
      <c r="V259">
        <v>8</v>
      </c>
      <c r="W259" t="s">
        <v>1631</v>
      </c>
      <c r="X259">
        <v>2</v>
      </c>
      <c r="Y259" t="s">
        <v>631</v>
      </c>
      <c r="Z259">
        <v>2104</v>
      </c>
      <c r="AA259" t="s">
        <v>1616</v>
      </c>
      <c r="AC259" t="s">
        <v>1009</v>
      </c>
      <c r="AD259" t="s">
        <v>443</v>
      </c>
      <c r="AG259" s="54"/>
    </row>
    <row r="260" spans="4:33">
      <c r="D260" s="52" t="s">
        <v>1381</v>
      </c>
      <c r="E260" s="52" t="s">
        <v>1632</v>
      </c>
      <c r="F260" s="52" t="s">
        <v>1632</v>
      </c>
      <c r="G260" s="52" t="s">
        <v>1000</v>
      </c>
      <c r="H260" s="52" t="s">
        <v>896</v>
      </c>
      <c r="I260" s="52">
        <v>16</v>
      </c>
      <c r="J260" s="52" t="s">
        <v>401</v>
      </c>
      <c r="K260" s="52" t="s">
        <v>1633</v>
      </c>
      <c r="O260" t="s">
        <v>1634</v>
      </c>
      <c r="U260">
        <v>379</v>
      </c>
      <c r="V260">
        <v>4</v>
      </c>
      <c r="W260" t="s">
        <v>1635</v>
      </c>
      <c r="X260">
        <v>3</v>
      </c>
      <c r="Y260" t="s">
        <v>869</v>
      </c>
      <c r="Z260">
        <v>3201</v>
      </c>
      <c r="AA260" t="s">
        <v>967</v>
      </c>
      <c r="AC260" t="s">
        <v>412</v>
      </c>
      <c r="AD260" t="s">
        <v>443</v>
      </c>
      <c r="AG260" s="54"/>
    </row>
    <row r="261" spans="4:33">
      <c r="D261" s="52" t="s">
        <v>1385</v>
      </c>
      <c r="E261" s="52" t="s">
        <v>1636</v>
      </c>
      <c r="F261" s="52" t="s">
        <v>1636</v>
      </c>
      <c r="G261" s="52" t="s">
        <v>1103</v>
      </c>
      <c r="H261" s="52" t="s">
        <v>953</v>
      </c>
      <c r="I261" s="52">
        <v>7</v>
      </c>
      <c r="J261" s="52" t="s">
        <v>401</v>
      </c>
      <c r="K261" s="52" t="s">
        <v>1637</v>
      </c>
      <c r="O261" t="s">
        <v>1638</v>
      </c>
      <c r="U261">
        <v>380</v>
      </c>
      <c r="V261">
        <v>8</v>
      </c>
      <c r="W261" t="s">
        <v>1639</v>
      </c>
      <c r="X261">
        <v>3</v>
      </c>
      <c r="Y261" t="s">
        <v>869</v>
      </c>
      <c r="Z261">
        <v>3201</v>
      </c>
      <c r="AA261" t="s">
        <v>967</v>
      </c>
      <c r="AC261" t="s">
        <v>412</v>
      </c>
      <c r="AD261" t="s">
        <v>443</v>
      </c>
      <c r="AG261" s="54"/>
    </row>
    <row r="262" spans="4:33">
      <c r="D262" s="52" t="s">
        <v>1389</v>
      </c>
      <c r="E262" s="52" t="s">
        <v>1640</v>
      </c>
      <c r="F262" s="52" t="s">
        <v>1640</v>
      </c>
      <c r="G262" s="52" t="s">
        <v>452</v>
      </c>
      <c r="H262" s="52" t="s">
        <v>453</v>
      </c>
      <c r="I262" s="52">
        <v>13</v>
      </c>
      <c r="J262" s="52" t="s">
        <v>401</v>
      </c>
      <c r="K262" s="52" t="s">
        <v>1641</v>
      </c>
      <c r="O262" t="s">
        <v>1642</v>
      </c>
      <c r="U262">
        <v>381</v>
      </c>
      <c r="V262">
        <v>6</v>
      </c>
      <c r="W262" t="s">
        <v>1643</v>
      </c>
      <c r="X262">
        <v>3</v>
      </c>
      <c r="Y262" t="s">
        <v>869</v>
      </c>
      <c r="Z262">
        <v>3201</v>
      </c>
      <c r="AA262" t="s">
        <v>967</v>
      </c>
      <c r="AC262" t="s">
        <v>412</v>
      </c>
      <c r="AD262" t="s">
        <v>443</v>
      </c>
      <c r="AG262" s="54"/>
    </row>
    <row r="263" spans="4:33">
      <c r="D263" s="52" t="s">
        <v>1393</v>
      </c>
      <c r="E263" s="52" t="s">
        <v>129</v>
      </c>
      <c r="F263" s="52" t="s">
        <v>129</v>
      </c>
      <c r="G263" s="52" t="s">
        <v>878</v>
      </c>
      <c r="H263" s="52" t="s">
        <v>559</v>
      </c>
      <c r="I263" s="52">
        <v>9</v>
      </c>
      <c r="J263" s="52" t="s">
        <v>401</v>
      </c>
      <c r="K263" s="52" t="s">
        <v>1644</v>
      </c>
      <c r="O263" t="s">
        <v>1645</v>
      </c>
      <c r="U263">
        <v>382</v>
      </c>
      <c r="V263">
        <v>4</v>
      </c>
      <c r="W263" t="s">
        <v>1646</v>
      </c>
      <c r="X263">
        <v>3</v>
      </c>
      <c r="Y263" t="s">
        <v>869</v>
      </c>
      <c r="Z263">
        <v>3201</v>
      </c>
      <c r="AA263" t="s">
        <v>967</v>
      </c>
      <c r="AC263" t="s">
        <v>412</v>
      </c>
      <c r="AD263" t="s">
        <v>443</v>
      </c>
      <c r="AG263" s="54"/>
    </row>
    <row r="264" spans="4:33">
      <c r="D264" s="52" t="s">
        <v>1397</v>
      </c>
      <c r="E264" s="52" t="s">
        <v>1647</v>
      </c>
      <c r="F264" s="52" t="s">
        <v>1647</v>
      </c>
      <c r="G264" s="52" t="s">
        <v>607</v>
      </c>
      <c r="H264" s="52" t="s">
        <v>608</v>
      </c>
      <c r="I264" s="52">
        <v>6</v>
      </c>
      <c r="J264" s="52" t="s">
        <v>401</v>
      </c>
      <c r="K264" s="52" t="s">
        <v>1648</v>
      </c>
      <c r="O264" t="s">
        <v>1649</v>
      </c>
      <c r="U264">
        <v>383</v>
      </c>
      <c r="V264">
        <v>2</v>
      </c>
      <c r="W264" t="s">
        <v>1650</v>
      </c>
      <c r="X264">
        <v>3</v>
      </c>
      <c r="Y264" t="s">
        <v>869</v>
      </c>
      <c r="Z264">
        <v>3201</v>
      </c>
      <c r="AA264" t="s">
        <v>967</v>
      </c>
      <c r="AC264" t="s">
        <v>412</v>
      </c>
      <c r="AD264" t="s">
        <v>443</v>
      </c>
      <c r="AG264" s="54"/>
    </row>
    <row r="265" spans="4:33">
      <c r="D265" s="52" t="s">
        <v>1401</v>
      </c>
      <c r="E265" s="52" t="s">
        <v>1651</v>
      </c>
      <c r="F265" s="52" t="s">
        <v>1651</v>
      </c>
      <c r="G265" s="52" t="s">
        <v>607</v>
      </c>
      <c r="H265" s="52" t="s">
        <v>608</v>
      </c>
      <c r="I265" s="52">
        <v>6</v>
      </c>
      <c r="J265" s="52" t="s">
        <v>401</v>
      </c>
      <c r="K265" s="52" t="s">
        <v>1652</v>
      </c>
      <c r="O265" t="s">
        <v>1435</v>
      </c>
      <c r="U265">
        <v>384</v>
      </c>
      <c r="V265">
        <v>0</v>
      </c>
      <c r="W265" t="s">
        <v>1653</v>
      </c>
      <c r="X265">
        <v>3</v>
      </c>
      <c r="Y265" t="s">
        <v>869</v>
      </c>
      <c r="Z265">
        <v>3202</v>
      </c>
      <c r="AA265" t="s">
        <v>1654</v>
      </c>
      <c r="AC265" t="s">
        <v>412</v>
      </c>
      <c r="AD265" t="s">
        <v>443</v>
      </c>
      <c r="AG265" s="54"/>
    </row>
    <row r="266" spans="4:33">
      <c r="D266" s="52" t="s">
        <v>1405</v>
      </c>
      <c r="E266" s="52" t="s">
        <v>1655</v>
      </c>
      <c r="F266" s="52" t="s">
        <v>1655</v>
      </c>
      <c r="G266" s="52" t="s">
        <v>1023</v>
      </c>
      <c r="H266" s="52" t="s">
        <v>953</v>
      </c>
      <c r="I266" s="52">
        <v>7</v>
      </c>
      <c r="J266" s="52" t="s">
        <v>401</v>
      </c>
      <c r="K266" s="52" t="s">
        <v>1656</v>
      </c>
      <c r="U266">
        <v>386</v>
      </c>
      <c r="V266">
        <v>7</v>
      </c>
      <c r="W266" t="s">
        <v>1657</v>
      </c>
      <c r="X266">
        <v>3</v>
      </c>
      <c r="Y266" t="s">
        <v>869</v>
      </c>
      <c r="Z266">
        <v>3202</v>
      </c>
      <c r="AA266" t="s">
        <v>1654</v>
      </c>
      <c r="AC266" t="s">
        <v>412</v>
      </c>
      <c r="AD266" t="s">
        <v>443</v>
      </c>
      <c r="AG266" s="54"/>
    </row>
    <row r="267" spans="4:33">
      <c r="D267" s="52" t="s">
        <v>1409</v>
      </c>
      <c r="E267" s="52" t="s">
        <v>1658</v>
      </c>
      <c r="F267" s="52" t="s">
        <v>1658</v>
      </c>
      <c r="G267" s="52" t="s">
        <v>918</v>
      </c>
      <c r="H267" s="52" t="s">
        <v>505</v>
      </c>
      <c r="I267" s="52">
        <v>5</v>
      </c>
      <c r="J267" s="52" t="s">
        <v>401</v>
      </c>
      <c r="K267" s="52" t="s">
        <v>1659</v>
      </c>
      <c r="U267">
        <v>387</v>
      </c>
      <c r="V267">
        <v>5</v>
      </c>
      <c r="W267" t="s">
        <v>1660</v>
      </c>
      <c r="X267">
        <v>3</v>
      </c>
      <c r="Y267" t="s">
        <v>869</v>
      </c>
      <c r="Z267">
        <v>3202</v>
      </c>
      <c r="AA267" t="s">
        <v>1654</v>
      </c>
      <c r="AC267" t="s">
        <v>412</v>
      </c>
      <c r="AD267" t="s">
        <v>443</v>
      </c>
      <c r="AG267" s="54"/>
    </row>
    <row r="268" spans="4:33">
      <c r="D268" s="52" t="s">
        <v>1413</v>
      </c>
      <c r="E268" s="52" t="s">
        <v>1661</v>
      </c>
      <c r="F268" s="52" t="s">
        <v>1661</v>
      </c>
      <c r="G268" s="52" t="s">
        <v>1164</v>
      </c>
      <c r="H268" s="52" t="s">
        <v>818</v>
      </c>
      <c r="I268" s="52">
        <v>14</v>
      </c>
      <c r="J268" s="52" t="s">
        <v>401</v>
      </c>
      <c r="K268" s="52" t="s">
        <v>1662</v>
      </c>
      <c r="U268">
        <v>390</v>
      </c>
      <c r="V268">
        <v>5</v>
      </c>
      <c r="W268" t="s">
        <v>1663</v>
      </c>
      <c r="X268">
        <v>3</v>
      </c>
      <c r="Y268" t="s">
        <v>869</v>
      </c>
      <c r="Z268">
        <v>3202</v>
      </c>
      <c r="AA268" t="s">
        <v>1654</v>
      </c>
      <c r="AC268" t="s">
        <v>713</v>
      </c>
      <c r="AD268" t="s">
        <v>443</v>
      </c>
      <c r="AG268" s="54"/>
    </row>
    <row r="269" spans="4:33">
      <c r="D269" s="52" t="s">
        <v>1417</v>
      </c>
      <c r="E269" s="52" t="s">
        <v>1664</v>
      </c>
      <c r="F269" s="52" t="s">
        <v>1664</v>
      </c>
      <c r="G269" s="52" t="s">
        <v>1054</v>
      </c>
      <c r="H269" s="52" t="s">
        <v>953</v>
      </c>
      <c r="I269" s="52">
        <v>7</v>
      </c>
      <c r="J269" s="52" t="s">
        <v>401</v>
      </c>
      <c r="K269" s="52" t="s">
        <v>1665</v>
      </c>
      <c r="U269">
        <v>392</v>
      </c>
      <c r="V269">
        <v>1</v>
      </c>
      <c r="W269" t="s">
        <v>1666</v>
      </c>
      <c r="X269">
        <v>3</v>
      </c>
      <c r="Y269" t="s">
        <v>869</v>
      </c>
      <c r="Z269">
        <v>3202</v>
      </c>
      <c r="AA269" t="s">
        <v>1654</v>
      </c>
      <c r="AC269" t="s">
        <v>713</v>
      </c>
      <c r="AD269" t="s">
        <v>443</v>
      </c>
      <c r="AG269" s="54"/>
    </row>
    <row r="270" spans="4:33">
      <c r="D270" s="52" t="s">
        <v>1421</v>
      </c>
      <c r="E270" s="52" t="s">
        <v>1667</v>
      </c>
      <c r="F270" s="52" t="s">
        <v>1667</v>
      </c>
      <c r="G270" s="52" t="s">
        <v>1040</v>
      </c>
      <c r="H270" s="52" t="s">
        <v>846</v>
      </c>
      <c r="I270" s="52">
        <v>4</v>
      </c>
      <c r="J270" s="52" t="s">
        <v>401</v>
      </c>
      <c r="K270" s="52" t="s">
        <v>1668</v>
      </c>
      <c r="U270">
        <v>396</v>
      </c>
      <c r="V270">
        <v>4</v>
      </c>
      <c r="W270" t="s">
        <v>1669</v>
      </c>
      <c r="X270">
        <v>3</v>
      </c>
      <c r="Y270" t="s">
        <v>869</v>
      </c>
      <c r="Z270">
        <v>3101</v>
      </c>
      <c r="AA270" t="s">
        <v>913</v>
      </c>
      <c r="AC270" t="s">
        <v>412</v>
      </c>
      <c r="AD270" t="s">
        <v>443</v>
      </c>
      <c r="AG270" s="54"/>
    </row>
    <row r="271" spans="4:33">
      <c r="D271" s="52" t="s">
        <v>1424</v>
      </c>
      <c r="E271" s="52" t="s">
        <v>1670</v>
      </c>
      <c r="F271" s="52" t="s">
        <v>1670</v>
      </c>
      <c r="G271" s="52" t="s">
        <v>1441</v>
      </c>
      <c r="H271" s="52" t="s">
        <v>616</v>
      </c>
      <c r="I271" s="52">
        <v>10</v>
      </c>
      <c r="J271" s="52" t="s">
        <v>401</v>
      </c>
      <c r="K271" s="52" t="s">
        <v>1671</v>
      </c>
      <c r="U271">
        <v>397</v>
      </c>
      <c r="V271">
        <v>2</v>
      </c>
      <c r="W271" t="s">
        <v>1672</v>
      </c>
      <c r="X271">
        <v>3</v>
      </c>
      <c r="Y271" t="s">
        <v>869</v>
      </c>
      <c r="Z271">
        <v>3101</v>
      </c>
      <c r="AA271" t="s">
        <v>913</v>
      </c>
      <c r="AC271" t="s">
        <v>412</v>
      </c>
      <c r="AD271" t="s">
        <v>443</v>
      </c>
      <c r="AG271" s="54"/>
    </row>
    <row r="272" spans="4:33">
      <c r="D272" s="52" t="s">
        <v>1427</v>
      </c>
      <c r="E272" s="52" t="s">
        <v>1673</v>
      </c>
      <c r="F272" s="52" t="s">
        <v>1673</v>
      </c>
      <c r="G272" s="52" t="s">
        <v>1103</v>
      </c>
      <c r="H272" s="52" t="s">
        <v>953</v>
      </c>
      <c r="I272" s="52">
        <v>7</v>
      </c>
      <c r="J272" s="52" t="s">
        <v>401</v>
      </c>
      <c r="K272" s="52" t="s">
        <v>1674</v>
      </c>
      <c r="U272">
        <v>399</v>
      </c>
      <c r="V272">
        <v>9</v>
      </c>
      <c r="W272" t="s">
        <v>1675</v>
      </c>
      <c r="X272">
        <v>3</v>
      </c>
      <c r="Y272" t="s">
        <v>869</v>
      </c>
      <c r="Z272">
        <v>3101</v>
      </c>
      <c r="AA272" t="s">
        <v>913</v>
      </c>
      <c r="AC272" t="s">
        <v>412</v>
      </c>
      <c r="AD272" t="s">
        <v>443</v>
      </c>
      <c r="AG272" s="54"/>
    </row>
    <row r="273" spans="4:33">
      <c r="D273" s="52" t="s">
        <v>1431</v>
      </c>
      <c r="E273" s="52" t="s">
        <v>1676</v>
      </c>
      <c r="F273" s="52" t="s">
        <v>1676</v>
      </c>
      <c r="G273" s="52" t="s">
        <v>1103</v>
      </c>
      <c r="H273" s="52" t="s">
        <v>953</v>
      </c>
      <c r="I273" s="52">
        <v>7</v>
      </c>
      <c r="J273" s="52" t="s">
        <v>401</v>
      </c>
      <c r="K273" s="52" t="s">
        <v>1677</v>
      </c>
      <c r="U273">
        <v>400</v>
      </c>
      <c r="V273">
        <v>6</v>
      </c>
      <c r="W273" t="s">
        <v>1678</v>
      </c>
      <c r="X273">
        <v>3</v>
      </c>
      <c r="Y273" t="s">
        <v>869</v>
      </c>
      <c r="Z273">
        <v>3101</v>
      </c>
      <c r="AA273" t="s">
        <v>913</v>
      </c>
      <c r="AC273" t="s">
        <v>412</v>
      </c>
      <c r="AD273" t="s">
        <v>443</v>
      </c>
      <c r="AG273" s="54"/>
    </row>
    <row r="274" spans="4:33">
      <c r="D274" s="52" t="s">
        <v>1435</v>
      </c>
      <c r="E274" s="52" t="s">
        <v>1679</v>
      </c>
      <c r="F274" s="52" t="s">
        <v>1679</v>
      </c>
      <c r="G274" s="52" t="s">
        <v>928</v>
      </c>
      <c r="H274" s="52" t="s">
        <v>846</v>
      </c>
      <c r="I274" s="52">
        <v>4</v>
      </c>
      <c r="J274" s="52" t="s">
        <v>401</v>
      </c>
      <c r="K274" s="52" t="s">
        <v>1680</v>
      </c>
      <c r="U274">
        <v>401</v>
      </c>
      <c r="V274">
        <v>4</v>
      </c>
      <c r="W274" t="s">
        <v>1681</v>
      </c>
      <c r="X274">
        <v>3</v>
      </c>
      <c r="Y274" t="s">
        <v>869</v>
      </c>
      <c r="Z274">
        <v>3101</v>
      </c>
      <c r="AA274" t="s">
        <v>913</v>
      </c>
      <c r="AC274" t="s">
        <v>412</v>
      </c>
      <c r="AD274" t="s">
        <v>443</v>
      </c>
      <c r="AG274" s="54"/>
    </row>
    <row r="275" spans="4:33">
      <c r="D275" s="52" t="s">
        <v>1439</v>
      </c>
      <c r="E275" s="52" t="s">
        <v>855</v>
      </c>
      <c r="F275" s="52" t="s">
        <v>855</v>
      </c>
      <c r="G275" s="52" t="s">
        <v>855</v>
      </c>
      <c r="H275" s="52" t="s">
        <v>505</v>
      </c>
      <c r="I275" s="52">
        <v>5</v>
      </c>
      <c r="J275" s="52" t="s">
        <v>401</v>
      </c>
      <c r="K275" s="52" t="s">
        <v>1682</v>
      </c>
      <c r="U275">
        <v>403</v>
      </c>
      <c r="V275">
        <v>0</v>
      </c>
      <c r="W275" t="s">
        <v>1683</v>
      </c>
      <c r="X275">
        <v>3</v>
      </c>
      <c r="Y275" t="s">
        <v>869</v>
      </c>
      <c r="Z275">
        <v>3101</v>
      </c>
      <c r="AA275" t="s">
        <v>913</v>
      </c>
      <c r="AC275" t="s">
        <v>412</v>
      </c>
      <c r="AD275" t="s">
        <v>443</v>
      </c>
      <c r="AG275" s="54"/>
    </row>
    <row r="276" spans="4:33">
      <c r="D276" s="52" t="s">
        <v>1443</v>
      </c>
      <c r="E276" s="52" t="s">
        <v>1684</v>
      </c>
      <c r="F276" s="52" t="s">
        <v>1684</v>
      </c>
      <c r="G276" s="52" t="s">
        <v>1054</v>
      </c>
      <c r="H276" s="52" t="s">
        <v>953</v>
      </c>
      <c r="I276" s="52">
        <v>7</v>
      </c>
      <c r="J276" s="52" t="s">
        <v>401</v>
      </c>
      <c r="K276" s="52" t="s">
        <v>1685</v>
      </c>
      <c r="U276">
        <v>404</v>
      </c>
      <c r="V276">
        <v>9</v>
      </c>
      <c r="W276" t="s">
        <v>1686</v>
      </c>
      <c r="X276">
        <v>3</v>
      </c>
      <c r="Y276" t="s">
        <v>869</v>
      </c>
      <c r="Z276">
        <v>3101</v>
      </c>
      <c r="AA276" t="s">
        <v>913</v>
      </c>
      <c r="AC276" t="s">
        <v>412</v>
      </c>
      <c r="AD276" t="s">
        <v>443</v>
      </c>
      <c r="AG276" s="54"/>
    </row>
    <row r="277" spans="4:33">
      <c r="D277" s="52" t="s">
        <v>1446</v>
      </c>
      <c r="E277" s="52" t="s">
        <v>1687</v>
      </c>
      <c r="F277" s="52" t="s">
        <v>1687</v>
      </c>
      <c r="G277" s="52" t="s">
        <v>918</v>
      </c>
      <c r="H277" s="52" t="s">
        <v>505</v>
      </c>
      <c r="I277" s="52">
        <v>5</v>
      </c>
      <c r="J277" s="52" t="s">
        <v>401</v>
      </c>
      <c r="K277" s="52" t="s">
        <v>1688</v>
      </c>
      <c r="U277">
        <v>405</v>
      </c>
      <c r="V277">
        <v>7</v>
      </c>
      <c r="W277" t="s">
        <v>1689</v>
      </c>
      <c r="X277">
        <v>3</v>
      </c>
      <c r="Y277" t="s">
        <v>869</v>
      </c>
      <c r="Z277">
        <v>3101</v>
      </c>
      <c r="AA277" t="s">
        <v>913</v>
      </c>
      <c r="AC277" t="s">
        <v>412</v>
      </c>
      <c r="AD277" t="s">
        <v>443</v>
      </c>
      <c r="AG277" s="54"/>
    </row>
    <row r="278" spans="4:33">
      <c r="D278" s="52" t="s">
        <v>1450</v>
      </c>
      <c r="E278" s="52" t="s">
        <v>1690</v>
      </c>
      <c r="F278" s="52" t="s">
        <v>1690</v>
      </c>
      <c r="G278" s="52" t="s">
        <v>948</v>
      </c>
      <c r="H278" s="52" t="s">
        <v>505</v>
      </c>
      <c r="I278" s="52">
        <v>5</v>
      </c>
      <c r="J278" s="52" t="s">
        <v>401</v>
      </c>
      <c r="K278" s="52" t="s">
        <v>1691</v>
      </c>
      <c r="U278">
        <v>406</v>
      </c>
      <c r="V278">
        <v>5</v>
      </c>
      <c r="W278" t="s">
        <v>1692</v>
      </c>
      <c r="X278">
        <v>3</v>
      </c>
      <c r="Y278" t="s">
        <v>869</v>
      </c>
      <c r="Z278">
        <v>3101</v>
      </c>
      <c r="AA278" t="s">
        <v>913</v>
      </c>
      <c r="AC278" t="s">
        <v>412</v>
      </c>
      <c r="AD278" t="s">
        <v>443</v>
      </c>
      <c r="AG278" s="54"/>
    </row>
    <row r="279" spans="4:33">
      <c r="D279" s="52" t="s">
        <v>1454</v>
      </c>
      <c r="E279" s="52" t="s">
        <v>1693</v>
      </c>
      <c r="F279" s="52" t="s">
        <v>1693</v>
      </c>
      <c r="G279" s="52" t="s">
        <v>895</v>
      </c>
      <c r="H279" s="52" t="s">
        <v>896</v>
      </c>
      <c r="I279" s="52">
        <v>16</v>
      </c>
      <c r="J279" s="52" t="s">
        <v>401</v>
      </c>
      <c r="K279" s="52" t="s">
        <v>1694</v>
      </c>
      <c r="U279">
        <v>407</v>
      </c>
      <c r="V279">
        <v>3</v>
      </c>
      <c r="W279" t="s">
        <v>1695</v>
      </c>
      <c r="X279">
        <v>3</v>
      </c>
      <c r="Y279" t="s">
        <v>869</v>
      </c>
      <c r="Z279">
        <v>3101</v>
      </c>
      <c r="AA279" t="s">
        <v>913</v>
      </c>
      <c r="AC279" t="s">
        <v>412</v>
      </c>
      <c r="AD279" t="s">
        <v>443</v>
      </c>
      <c r="AG279" s="54"/>
    </row>
    <row r="280" spans="4:33">
      <c r="D280" s="52" t="s">
        <v>1458</v>
      </c>
      <c r="E280" s="52" t="s">
        <v>1696</v>
      </c>
      <c r="F280" s="52" t="s">
        <v>1696</v>
      </c>
      <c r="G280" s="52" t="s">
        <v>1023</v>
      </c>
      <c r="H280" s="52" t="s">
        <v>953</v>
      </c>
      <c r="I280" s="52">
        <v>7</v>
      </c>
      <c r="J280" s="52" t="s">
        <v>401</v>
      </c>
      <c r="K280" s="52" t="s">
        <v>1697</v>
      </c>
      <c r="U280">
        <v>408</v>
      </c>
      <c r="V280">
        <v>1</v>
      </c>
      <c r="W280" t="s">
        <v>1698</v>
      </c>
      <c r="X280">
        <v>3</v>
      </c>
      <c r="Y280" t="s">
        <v>869</v>
      </c>
      <c r="Z280">
        <v>3101</v>
      </c>
      <c r="AA280" t="s">
        <v>913</v>
      </c>
      <c r="AC280" t="s">
        <v>412</v>
      </c>
      <c r="AD280" t="s">
        <v>443</v>
      </c>
      <c r="AG280" s="54"/>
    </row>
    <row r="281" spans="4:33">
      <c r="D281" s="52" t="s">
        <v>1462</v>
      </c>
      <c r="E281" s="52" t="s">
        <v>1699</v>
      </c>
      <c r="F281" s="52" t="s">
        <v>1699</v>
      </c>
      <c r="G281" s="52" t="s">
        <v>1441</v>
      </c>
      <c r="H281" s="52" t="s">
        <v>616</v>
      </c>
      <c r="I281" s="52">
        <v>10</v>
      </c>
      <c r="J281" s="52" t="s">
        <v>401</v>
      </c>
      <c r="K281" s="52" t="s">
        <v>1700</v>
      </c>
      <c r="U281">
        <v>410</v>
      </c>
      <c r="V281">
        <v>3</v>
      </c>
      <c r="W281" t="s">
        <v>1701</v>
      </c>
      <c r="X281">
        <v>3</v>
      </c>
      <c r="Y281" t="s">
        <v>869</v>
      </c>
      <c r="Z281">
        <v>3101</v>
      </c>
      <c r="AA281" t="s">
        <v>913</v>
      </c>
      <c r="AC281" t="s">
        <v>412</v>
      </c>
      <c r="AD281" t="s">
        <v>443</v>
      </c>
      <c r="AG281" s="54"/>
    </row>
    <row r="282" spans="4:33">
      <c r="D282" s="52" t="s">
        <v>1466</v>
      </c>
      <c r="E282" s="52" t="s">
        <v>1702</v>
      </c>
      <c r="F282" s="52" t="s">
        <v>1702</v>
      </c>
      <c r="G282" s="52" t="s">
        <v>1703</v>
      </c>
      <c r="H282" s="52" t="s">
        <v>896</v>
      </c>
      <c r="I282" s="52">
        <v>16</v>
      </c>
      <c r="J282" s="52" t="s">
        <v>401</v>
      </c>
      <c r="K282" s="52" t="s">
        <v>1704</v>
      </c>
      <c r="U282">
        <v>411</v>
      </c>
      <c r="V282">
        <v>1</v>
      </c>
      <c r="W282" t="s">
        <v>1705</v>
      </c>
      <c r="X282">
        <v>3</v>
      </c>
      <c r="Y282" t="s">
        <v>869</v>
      </c>
      <c r="Z282">
        <v>3101</v>
      </c>
      <c r="AA282" t="s">
        <v>913</v>
      </c>
      <c r="AC282" t="s">
        <v>412</v>
      </c>
      <c r="AD282" t="s">
        <v>443</v>
      </c>
      <c r="AG282" s="54"/>
    </row>
    <row r="283" spans="4:33">
      <c r="D283" s="52" t="s">
        <v>1469</v>
      </c>
      <c r="E283" s="52" t="s">
        <v>1706</v>
      </c>
      <c r="F283" s="52" t="s">
        <v>1706</v>
      </c>
      <c r="G283" s="52" t="s">
        <v>1441</v>
      </c>
      <c r="H283" s="52" t="s">
        <v>616</v>
      </c>
      <c r="I283" s="52">
        <v>10</v>
      </c>
      <c r="J283" s="52" t="s">
        <v>401</v>
      </c>
      <c r="K283" s="52" t="s">
        <v>1707</v>
      </c>
      <c r="U283">
        <v>413</v>
      </c>
      <c r="V283">
        <v>8</v>
      </c>
      <c r="W283" t="s">
        <v>1708</v>
      </c>
      <c r="X283">
        <v>3</v>
      </c>
      <c r="Y283" t="s">
        <v>869</v>
      </c>
      <c r="Z283">
        <v>3101</v>
      </c>
      <c r="AA283" t="s">
        <v>913</v>
      </c>
      <c r="AC283" t="s">
        <v>412</v>
      </c>
      <c r="AD283" t="s">
        <v>443</v>
      </c>
      <c r="AG283" s="54"/>
    </row>
    <row r="284" spans="4:33">
      <c r="D284" s="52" t="s">
        <v>1473</v>
      </c>
      <c r="E284" s="52" t="s">
        <v>1709</v>
      </c>
      <c r="F284" s="52" t="s">
        <v>1709</v>
      </c>
      <c r="G284" s="52" t="s">
        <v>809</v>
      </c>
      <c r="H284" s="52" t="s">
        <v>453</v>
      </c>
      <c r="I284" s="52">
        <v>13</v>
      </c>
      <c r="J284" s="52" t="s">
        <v>401</v>
      </c>
      <c r="K284" s="52" t="s">
        <v>1710</v>
      </c>
      <c r="U284">
        <v>415</v>
      </c>
      <c r="V284">
        <v>4</v>
      </c>
      <c r="W284" t="s">
        <v>1711</v>
      </c>
      <c r="X284">
        <v>3</v>
      </c>
      <c r="Y284" t="s">
        <v>869</v>
      </c>
      <c r="Z284">
        <v>3101</v>
      </c>
      <c r="AA284" t="s">
        <v>913</v>
      </c>
      <c r="AC284" t="s">
        <v>412</v>
      </c>
      <c r="AD284" t="s">
        <v>443</v>
      </c>
      <c r="AG284" s="54"/>
    </row>
    <row r="285" spans="4:33">
      <c r="D285" s="52" t="s">
        <v>1477</v>
      </c>
      <c r="E285" s="52" t="s">
        <v>1328</v>
      </c>
      <c r="F285" s="52" t="s">
        <v>1328</v>
      </c>
      <c r="G285" s="52" t="s">
        <v>715</v>
      </c>
      <c r="H285" s="52" t="s">
        <v>631</v>
      </c>
      <c r="I285" s="52">
        <v>2</v>
      </c>
      <c r="J285" s="52" t="s">
        <v>401</v>
      </c>
      <c r="K285" s="52" t="s">
        <v>1712</v>
      </c>
      <c r="U285">
        <v>416</v>
      </c>
      <c r="V285">
        <v>2</v>
      </c>
      <c r="W285" t="s">
        <v>1713</v>
      </c>
      <c r="X285">
        <v>3</v>
      </c>
      <c r="Y285" t="s">
        <v>869</v>
      </c>
      <c r="Z285">
        <v>3101</v>
      </c>
      <c r="AA285" t="s">
        <v>913</v>
      </c>
      <c r="AC285" t="s">
        <v>412</v>
      </c>
      <c r="AD285" t="s">
        <v>443</v>
      </c>
      <c r="AG285" s="54"/>
    </row>
    <row r="286" spans="4:33">
      <c r="D286" s="52" t="s">
        <v>1481</v>
      </c>
      <c r="E286" s="52" t="s">
        <v>1714</v>
      </c>
      <c r="F286" s="52" t="s">
        <v>1714</v>
      </c>
      <c r="G286" s="52" t="s">
        <v>1054</v>
      </c>
      <c r="H286" s="52" t="s">
        <v>953</v>
      </c>
      <c r="I286" s="52">
        <v>7</v>
      </c>
      <c r="J286" s="52" t="s">
        <v>401</v>
      </c>
      <c r="K286" s="52" t="s">
        <v>1715</v>
      </c>
      <c r="U286">
        <v>417</v>
      </c>
      <c r="V286">
        <v>0</v>
      </c>
      <c r="W286" t="s">
        <v>1716</v>
      </c>
      <c r="X286">
        <v>3</v>
      </c>
      <c r="Y286" t="s">
        <v>869</v>
      </c>
      <c r="Z286">
        <v>3101</v>
      </c>
      <c r="AA286" t="s">
        <v>913</v>
      </c>
      <c r="AC286" t="s">
        <v>412</v>
      </c>
      <c r="AD286" t="s">
        <v>443</v>
      </c>
      <c r="AG286" s="54"/>
    </row>
    <row r="287" spans="4:33">
      <c r="D287" s="52" t="s">
        <v>1485</v>
      </c>
      <c r="E287" s="52" t="s">
        <v>1717</v>
      </c>
      <c r="F287" s="52" t="s">
        <v>1717</v>
      </c>
      <c r="G287" s="52" t="s">
        <v>452</v>
      </c>
      <c r="H287" s="52" t="s">
        <v>453</v>
      </c>
      <c r="I287" s="52">
        <v>13</v>
      </c>
      <c r="J287" s="52" t="s">
        <v>401</v>
      </c>
      <c r="K287" s="52" t="s">
        <v>1718</v>
      </c>
      <c r="U287">
        <v>418</v>
      </c>
      <c r="V287">
        <v>9</v>
      </c>
      <c r="W287" t="s">
        <v>1719</v>
      </c>
      <c r="X287">
        <v>3</v>
      </c>
      <c r="Y287" t="s">
        <v>869</v>
      </c>
      <c r="Z287">
        <v>3101</v>
      </c>
      <c r="AA287" t="s">
        <v>913</v>
      </c>
      <c r="AC287" t="s">
        <v>412</v>
      </c>
      <c r="AD287" t="s">
        <v>443</v>
      </c>
      <c r="AG287" s="54"/>
    </row>
    <row r="288" spans="4:33">
      <c r="D288" s="52" t="s">
        <v>1489</v>
      </c>
      <c r="E288" s="52" t="s">
        <v>1720</v>
      </c>
      <c r="F288" s="52" t="s">
        <v>1720</v>
      </c>
      <c r="G288" s="52" t="s">
        <v>434</v>
      </c>
      <c r="H288" s="52" t="s">
        <v>434</v>
      </c>
      <c r="I288" s="52">
        <v>8</v>
      </c>
      <c r="J288" s="52" t="s">
        <v>401</v>
      </c>
      <c r="K288" s="52" t="s">
        <v>1721</v>
      </c>
      <c r="U288">
        <v>419</v>
      </c>
      <c r="V288">
        <v>7</v>
      </c>
      <c r="W288" t="s">
        <v>1722</v>
      </c>
      <c r="X288">
        <v>3</v>
      </c>
      <c r="Y288" t="s">
        <v>869</v>
      </c>
      <c r="Z288">
        <v>3101</v>
      </c>
      <c r="AA288" t="s">
        <v>913</v>
      </c>
      <c r="AC288" t="s">
        <v>412</v>
      </c>
      <c r="AD288" t="s">
        <v>443</v>
      </c>
      <c r="AG288" s="54"/>
    </row>
    <row r="289" spans="4:33">
      <c r="D289" s="52" t="s">
        <v>1493</v>
      </c>
      <c r="E289" s="52" t="s">
        <v>1723</v>
      </c>
      <c r="F289" s="52" t="s">
        <v>1723</v>
      </c>
      <c r="G289" s="52" t="s">
        <v>434</v>
      </c>
      <c r="H289" s="52" t="s">
        <v>434</v>
      </c>
      <c r="I289" s="52">
        <v>8</v>
      </c>
      <c r="J289" s="52" t="s">
        <v>401</v>
      </c>
      <c r="K289" s="52" t="s">
        <v>1724</v>
      </c>
      <c r="U289">
        <v>420</v>
      </c>
      <c r="V289">
        <v>0</v>
      </c>
      <c r="W289" t="s">
        <v>1725</v>
      </c>
      <c r="X289">
        <v>3</v>
      </c>
      <c r="Y289" t="s">
        <v>869</v>
      </c>
      <c r="Z289">
        <v>3101</v>
      </c>
      <c r="AA289" t="s">
        <v>913</v>
      </c>
      <c r="AC289" t="s">
        <v>412</v>
      </c>
      <c r="AD289" t="s">
        <v>443</v>
      </c>
      <c r="AG289" s="54"/>
    </row>
    <row r="290" spans="4:33">
      <c r="D290" s="52" t="s">
        <v>1497</v>
      </c>
      <c r="E290" s="52" t="s">
        <v>1726</v>
      </c>
      <c r="F290" s="52" t="s">
        <v>1726</v>
      </c>
      <c r="G290" s="52" t="s">
        <v>836</v>
      </c>
      <c r="H290" s="52" t="s">
        <v>608</v>
      </c>
      <c r="I290" s="52">
        <v>6</v>
      </c>
      <c r="J290" s="52" t="s">
        <v>401</v>
      </c>
      <c r="K290" s="52" t="s">
        <v>1727</v>
      </c>
      <c r="U290">
        <v>421</v>
      </c>
      <c r="V290">
        <v>9</v>
      </c>
      <c r="W290" t="s">
        <v>1728</v>
      </c>
      <c r="X290">
        <v>3</v>
      </c>
      <c r="Y290" t="s">
        <v>869</v>
      </c>
      <c r="Z290">
        <v>3101</v>
      </c>
      <c r="AA290" t="s">
        <v>913</v>
      </c>
      <c r="AC290" t="s">
        <v>412</v>
      </c>
      <c r="AD290" t="s">
        <v>443</v>
      </c>
      <c r="AG290" s="54"/>
    </row>
    <row r="291" spans="4:33">
      <c r="D291" s="52" t="s">
        <v>1501</v>
      </c>
      <c r="E291" s="52" t="s">
        <v>1729</v>
      </c>
      <c r="F291" s="52" t="s">
        <v>1729</v>
      </c>
      <c r="G291" s="52" t="s">
        <v>433</v>
      </c>
      <c r="H291" s="52" t="s">
        <v>434</v>
      </c>
      <c r="I291" s="52">
        <v>8</v>
      </c>
      <c r="J291" s="52" t="s">
        <v>401</v>
      </c>
      <c r="K291" s="52" t="s">
        <v>1730</v>
      </c>
      <c r="U291">
        <v>423</v>
      </c>
      <c r="V291">
        <v>5</v>
      </c>
      <c r="W291" t="s">
        <v>1731</v>
      </c>
      <c r="X291">
        <v>3</v>
      </c>
      <c r="Y291" t="s">
        <v>869</v>
      </c>
      <c r="Z291">
        <v>3101</v>
      </c>
      <c r="AA291" t="s">
        <v>913</v>
      </c>
      <c r="AC291" t="s">
        <v>412</v>
      </c>
      <c r="AD291" t="s">
        <v>443</v>
      </c>
      <c r="AG291" s="54"/>
    </row>
    <row r="292" spans="4:33">
      <c r="D292" s="52" t="s">
        <v>1505</v>
      </c>
      <c r="E292" s="52" t="s">
        <v>1732</v>
      </c>
      <c r="F292" s="52" t="s">
        <v>1732</v>
      </c>
      <c r="G292" s="52" t="s">
        <v>948</v>
      </c>
      <c r="H292" s="52" t="s">
        <v>505</v>
      </c>
      <c r="I292" s="52">
        <v>5</v>
      </c>
      <c r="J292" s="52" t="s">
        <v>401</v>
      </c>
      <c r="K292" s="52" t="s">
        <v>1733</v>
      </c>
      <c r="U292">
        <v>427</v>
      </c>
      <c r="V292">
        <v>8</v>
      </c>
      <c r="W292" t="s">
        <v>1734</v>
      </c>
      <c r="X292">
        <v>3</v>
      </c>
      <c r="Y292" t="s">
        <v>869</v>
      </c>
      <c r="Z292">
        <v>3101</v>
      </c>
      <c r="AA292" t="s">
        <v>913</v>
      </c>
      <c r="AC292" t="s">
        <v>412</v>
      </c>
      <c r="AD292" t="s">
        <v>443</v>
      </c>
      <c r="AG292" s="54"/>
    </row>
    <row r="293" spans="4:33">
      <c r="D293" s="52" t="s">
        <v>1509</v>
      </c>
      <c r="E293" s="52" t="s">
        <v>452</v>
      </c>
      <c r="F293" s="52" t="s">
        <v>452</v>
      </c>
      <c r="G293" s="52" t="s">
        <v>452</v>
      </c>
      <c r="H293" s="52" t="s">
        <v>453</v>
      </c>
      <c r="I293" s="52">
        <v>13</v>
      </c>
      <c r="J293" s="52" t="s">
        <v>401</v>
      </c>
      <c r="K293" s="52" t="s">
        <v>1735</v>
      </c>
      <c r="U293">
        <v>429</v>
      </c>
      <c r="V293">
        <v>4</v>
      </c>
      <c r="W293" t="s">
        <v>1736</v>
      </c>
      <c r="X293">
        <v>3</v>
      </c>
      <c r="Y293" t="s">
        <v>869</v>
      </c>
      <c r="Z293">
        <v>3101</v>
      </c>
      <c r="AA293" t="s">
        <v>913</v>
      </c>
      <c r="AC293" t="s">
        <v>713</v>
      </c>
      <c r="AD293" t="s">
        <v>443</v>
      </c>
      <c r="AG293" s="54"/>
    </row>
    <row r="294" spans="4:33">
      <c r="D294" s="52" t="s">
        <v>1512</v>
      </c>
      <c r="E294" s="52" t="s">
        <v>1737</v>
      </c>
      <c r="F294" s="52" t="s">
        <v>1737</v>
      </c>
      <c r="G294" s="52" t="s">
        <v>855</v>
      </c>
      <c r="H294" s="52" t="s">
        <v>505</v>
      </c>
      <c r="I294" s="52">
        <v>5</v>
      </c>
      <c r="J294" s="52" t="s">
        <v>401</v>
      </c>
      <c r="K294" s="52" t="s">
        <v>1738</v>
      </c>
      <c r="U294">
        <v>430</v>
      </c>
      <c r="V294">
        <v>8</v>
      </c>
      <c r="W294" t="s">
        <v>1739</v>
      </c>
      <c r="X294">
        <v>3</v>
      </c>
      <c r="Y294" t="s">
        <v>869</v>
      </c>
      <c r="Z294">
        <v>3101</v>
      </c>
      <c r="AA294" t="s">
        <v>913</v>
      </c>
      <c r="AC294" t="s">
        <v>713</v>
      </c>
      <c r="AD294" t="s">
        <v>443</v>
      </c>
      <c r="AG294" s="54"/>
    </row>
    <row r="295" spans="4:33">
      <c r="D295" s="52" t="s">
        <v>1516</v>
      </c>
      <c r="E295" s="52" t="s">
        <v>1607</v>
      </c>
      <c r="F295" s="52" t="s">
        <v>1607</v>
      </c>
      <c r="G295" s="52" t="s">
        <v>631</v>
      </c>
      <c r="H295" s="52" t="s">
        <v>631</v>
      </c>
      <c r="I295" s="52">
        <v>2</v>
      </c>
      <c r="J295" s="52" t="s">
        <v>401</v>
      </c>
      <c r="K295" s="52" t="s">
        <v>1740</v>
      </c>
      <c r="U295">
        <v>431</v>
      </c>
      <c r="V295">
        <v>6</v>
      </c>
      <c r="W295" t="s">
        <v>1741</v>
      </c>
      <c r="X295">
        <v>3</v>
      </c>
      <c r="Y295" t="s">
        <v>869</v>
      </c>
      <c r="Z295">
        <v>3101</v>
      </c>
      <c r="AA295" t="s">
        <v>913</v>
      </c>
      <c r="AC295" t="s">
        <v>713</v>
      </c>
      <c r="AD295" t="s">
        <v>443</v>
      </c>
      <c r="AG295" s="54"/>
    </row>
    <row r="296" spans="4:33">
      <c r="D296" s="52" t="s">
        <v>1520</v>
      </c>
      <c r="E296" s="52" t="s">
        <v>1742</v>
      </c>
      <c r="F296" s="52" t="s">
        <v>1742</v>
      </c>
      <c r="G296" s="52" t="s">
        <v>607</v>
      </c>
      <c r="H296" s="52" t="s">
        <v>608</v>
      </c>
      <c r="I296" s="52">
        <v>6</v>
      </c>
      <c r="J296" s="52" t="s">
        <v>401</v>
      </c>
      <c r="K296" s="52" t="s">
        <v>1743</v>
      </c>
      <c r="U296">
        <v>433</v>
      </c>
      <c r="V296">
        <v>2</v>
      </c>
      <c r="W296" t="s">
        <v>1744</v>
      </c>
      <c r="X296">
        <v>3</v>
      </c>
      <c r="Y296" t="s">
        <v>869</v>
      </c>
      <c r="Z296">
        <v>3101</v>
      </c>
      <c r="AA296" t="s">
        <v>913</v>
      </c>
      <c r="AC296" t="s">
        <v>713</v>
      </c>
      <c r="AD296" t="s">
        <v>443</v>
      </c>
      <c r="AG296" s="54"/>
    </row>
    <row r="297" spans="4:33">
      <c r="D297" s="52" t="s">
        <v>1524</v>
      </c>
      <c r="E297" s="52" t="s">
        <v>1054</v>
      </c>
      <c r="F297" s="52" t="s">
        <v>1054</v>
      </c>
      <c r="G297" s="52" t="s">
        <v>1054</v>
      </c>
      <c r="H297" s="52" t="s">
        <v>953</v>
      </c>
      <c r="I297" s="52">
        <v>7</v>
      </c>
      <c r="J297" s="52" t="s">
        <v>401</v>
      </c>
      <c r="K297" s="52" t="s">
        <v>1745</v>
      </c>
      <c r="U297">
        <v>434</v>
      </c>
      <c r="V297">
        <v>0</v>
      </c>
      <c r="W297" t="s">
        <v>1746</v>
      </c>
      <c r="X297">
        <v>3</v>
      </c>
      <c r="Y297" t="s">
        <v>869</v>
      </c>
      <c r="Z297">
        <v>3101</v>
      </c>
      <c r="AA297" t="s">
        <v>913</v>
      </c>
      <c r="AC297" t="s">
        <v>713</v>
      </c>
      <c r="AD297" t="s">
        <v>443</v>
      </c>
      <c r="AG297" s="54"/>
    </row>
    <row r="298" spans="4:33">
      <c r="D298" s="52" t="s">
        <v>469</v>
      </c>
      <c r="E298" s="52" t="s">
        <v>1747</v>
      </c>
      <c r="F298" s="52" t="s">
        <v>1747</v>
      </c>
      <c r="G298" s="52" t="s">
        <v>433</v>
      </c>
      <c r="H298" s="52" t="s">
        <v>434</v>
      </c>
      <c r="I298" s="52">
        <v>8</v>
      </c>
      <c r="J298" s="52" t="s">
        <v>401</v>
      </c>
      <c r="K298" s="52" t="s">
        <v>1748</v>
      </c>
      <c r="U298">
        <v>437</v>
      </c>
      <c r="V298">
        <v>5</v>
      </c>
      <c r="W298" t="s">
        <v>1749</v>
      </c>
      <c r="X298">
        <v>3</v>
      </c>
      <c r="Y298" t="s">
        <v>869</v>
      </c>
      <c r="Z298">
        <v>3101</v>
      </c>
      <c r="AA298" t="s">
        <v>913</v>
      </c>
      <c r="AC298" t="s">
        <v>713</v>
      </c>
      <c r="AD298" t="s">
        <v>443</v>
      </c>
      <c r="AG298" s="54"/>
    </row>
    <row r="299" spans="4:33">
      <c r="D299" s="52" t="s">
        <v>1527</v>
      </c>
      <c r="E299" s="52" t="s">
        <v>1616</v>
      </c>
      <c r="F299" s="52" t="s">
        <v>1616</v>
      </c>
      <c r="G299" s="52" t="s">
        <v>631</v>
      </c>
      <c r="H299" s="52" t="s">
        <v>631</v>
      </c>
      <c r="I299" s="52">
        <v>2</v>
      </c>
      <c r="J299" s="52" t="s">
        <v>401</v>
      </c>
      <c r="K299" s="52" t="s">
        <v>1750</v>
      </c>
      <c r="U299">
        <v>438</v>
      </c>
      <c r="V299">
        <v>3</v>
      </c>
      <c r="W299" t="s">
        <v>1751</v>
      </c>
      <c r="X299">
        <v>3</v>
      </c>
      <c r="Y299" t="s">
        <v>869</v>
      </c>
      <c r="Z299">
        <v>3102</v>
      </c>
      <c r="AA299" t="s">
        <v>912</v>
      </c>
      <c r="AC299" t="s">
        <v>412</v>
      </c>
      <c r="AD299" t="s">
        <v>443</v>
      </c>
      <c r="AG299" s="54"/>
    </row>
    <row r="300" spans="4:33">
      <c r="D300" s="52" t="s">
        <v>1531</v>
      </c>
      <c r="E300" s="52" t="s">
        <v>133</v>
      </c>
      <c r="F300" s="52" t="s">
        <v>133</v>
      </c>
      <c r="G300" s="52" t="s">
        <v>558</v>
      </c>
      <c r="H300" s="52" t="s">
        <v>559</v>
      </c>
      <c r="I300" s="52">
        <v>9</v>
      </c>
      <c r="J300" s="52" t="s">
        <v>401</v>
      </c>
      <c r="K300" s="52" t="s">
        <v>1752</v>
      </c>
      <c r="U300">
        <v>439</v>
      </c>
      <c r="V300">
        <v>1</v>
      </c>
      <c r="W300" t="s">
        <v>1753</v>
      </c>
      <c r="X300">
        <v>3</v>
      </c>
      <c r="Y300" t="s">
        <v>869</v>
      </c>
      <c r="Z300">
        <v>3101</v>
      </c>
      <c r="AA300" t="s">
        <v>913</v>
      </c>
      <c r="AC300" t="s">
        <v>412</v>
      </c>
      <c r="AD300" t="s">
        <v>443</v>
      </c>
      <c r="AG300" s="54"/>
    </row>
    <row r="301" spans="4:33">
      <c r="D301" s="52" t="s">
        <v>1534</v>
      </c>
      <c r="E301" s="52" t="s">
        <v>1754</v>
      </c>
      <c r="F301" s="52" t="s">
        <v>1754</v>
      </c>
      <c r="G301" s="52" t="s">
        <v>1103</v>
      </c>
      <c r="H301" s="52" t="s">
        <v>953</v>
      </c>
      <c r="I301" s="52">
        <v>7</v>
      </c>
      <c r="J301" s="52" t="s">
        <v>401</v>
      </c>
      <c r="K301" s="52" t="s">
        <v>1755</v>
      </c>
      <c r="U301">
        <v>440</v>
      </c>
      <c r="V301">
        <v>5</v>
      </c>
      <c r="W301" t="s">
        <v>1756</v>
      </c>
      <c r="X301">
        <v>3</v>
      </c>
      <c r="Y301" t="s">
        <v>869</v>
      </c>
      <c r="Z301">
        <v>3102</v>
      </c>
      <c r="AA301" t="s">
        <v>912</v>
      </c>
      <c r="AC301" t="s">
        <v>713</v>
      </c>
      <c r="AD301" t="s">
        <v>443</v>
      </c>
      <c r="AG301" s="54"/>
    </row>
    <row r="302" spans="4:33">
      <c r="D302" s="52" t="s">
        <v>1537</v>
      </c>
      <c r="E302" s="52" t="s">
        <v>1757</v>
      </c>
      <c r="F302" s="52" t="s">
        <v>1757</v>
      </c>
      <c r="G302" s="52" t="s">
        <v>558</v>
      </c>
      <c r="H302" s="52" t="s">
        <v>559</v>
      </c>
      <c r="I302" s="52">
        <v>9</v>
      </c>
      <c r="J302" s="52" t="s">
        <v>401</v>
      </c>
      <c r="K302" s="52" t="s">
        <v>1758</v>
      </c>
      <c r="U302">
        <v>441</v>
      </c>
      <c r="V302">
        <v>3</v>
      </c>
      <c r="W302" t="s">
        <v>1759</v>
      </c>
      <c r="X302">
        <v>3</v>
      </c>
      <c r="Y302" t="s">
        <v>869</v>
      </c>
      <c r="Z302">
        <v>3103</v>
      </c>
      <c r="AA302" t="s">
        <v>1760</v>
      </c>
      <c r="AC302" t="s">
        <v>412</v>
      </c>
      <c r="AD302" t="s">
        <v>443</v>
      </c>
      <c r="AG302" s="54"/>
    </row>
    <row r="303" spans="4:33">
      <c r="D303" s="52" t="s">
        <v>1541</v>
      </c>
      <c r="E303" s="52" t="s">
        <v>1760</v>
      </c>
      <c r="F303" s="52" t="s">
        <v>1760</v>
      </c>
      <c r="G303" s="52" t="s">
        <v>913</v>
      </c>
      <c r="H303" s="52" t="s">
        <v>869</v>
      </c>
      <c r="I303" s="52">
        <v>3</v>
      </c>
      <c r="J303" s="52" t="s">
        <v>401</v>
      </c>
      <c r="K303" s="52" t="s">
        <v>1761</v>
      </c>
      <c r="U303">
        <v>442</v>
      </c>
      <c r="V303">
        <v>1</v>
      </c>
      <c r="W303" t="s">
        <v>1762</v>
      </c>
      <c r="X303">
        <v>3</v>
      </c>
      <c r="Y303" t="s">
        <v>869</v>
      </c>
      <c r="Z303">
        <v>3103</v>
      </c>
      <c r="AA303" t="s">
        <v>1760</v>
      </c>
      <c r="AC303" t="s">
        <v>412</v>
      </c>
      <c r="AD303" t="s">
        <v>443</v>
      </c>
      <c r="AG303" s="54"/>
    </row>
    <row r="304" spans="4:33">
      <c r="D304" s="52" t="s">
        <v>1545</v>
      </c>
      <c r="E304" s="52" t="s">
        <v>1763</v>
      </c>
      <c r="F304" s="52" t="s">
        <v>1763</v>
      </c>
      <c r="G304" s="52" t="s">
        <v>886</v>
      </c>
      <c r="H304" s="52" t="s">
        <v>434</v>
      </c>
      <c r="I304" s="52">
        <v>8</v>
      </c>
      <c r="J304" s="52" t="s">
        <v>401</v>
      </c>
      <c r="K304" s="52" t="s">
        <v>1764</v>
      </c>
      <c r="U304">
        <v>444</v>
      </c>
      <c r="V304">
        <v>8</v>
      </c>
      <c r="W304" t="s">
        <v>1765</v>
      </c>
      <c r="X304">
        <v>3</v>
      </c>
      <c r="Y304" t="s">
        <v>869</v>
      </c>
      <c r="Z304">
        <v>3103</v>
      </c>
      <c r="AA304" t="s">
        <v>1760</v>
      </c>
      <c r="AC304" t="s">
        <v>412</v>
      </c>
      <c r="AD304" t="s">
        <v>443</v>
      </c>
      <c r="AG304" s="54"/>
    </row>
    <row r="305" spans="4:33">
      <c r="D305" s="52" t="s">
        <v>1549</v>
      </c>
      <c r="E305" s="52" t="s">
        <v>1136</v>
      </c>
      <c r="F305" s="52" t="s">
        <v>1136</v>
      </c>
      <c r="G305" s="52" t="s">
        <v>1136</v>
      </c>
      <c r="H305" s="52" t="s">
        <v>631</v>
      </c>
      <c r="I305" s="52">
        <v>2</v>
      </c>
      <c r="J305" s="52" t="s">
        <v>401</v>
      </c>
      <c r="K305" s="52" t="s">
        <v>1766</v>
      </c>
      <c r="U305">
        <v>445</v>
      </c>
      <c r="V305">
        <v>6</v>
      </c>
      <c r="W305" t="s">
        <v>1767</v>
      </c>
      <c r="X305">
        <v>3</v>
      </c>
      <c r="Y305" t="s">
        <v>869</v>
      </c>
      <c r="Z305">
        <v>3103</v>
      </c>
      <c r="AA305" t="s">
        <v>1760</v>
      </c>
      <c r="AC305" t="s">
        <v>412</v>
      </c>
      <c r="AD305" t="s">
        <v>443</v>
      </c>
      <c r="AG305" s="54"/>
    </row>
    <row r="306" spans="4:33">
      <c r="D306" s="52" t="s">
        <v>1553</v>
      </c>
      <c r="E306" s="52" t="s">
        <v>1768</v>
      </c>
      <c r="F306" s="52" t="s">
        <v>1768</v>
      </c>
      <c r="G306" s="52" t="s">
        <v>558</v>
      </c>
      <c r="H306" s="52" t="s">
        <v>559</v>
      </c>
      <c r="I306" s="52">
        <v>9</v>
      </c>
      <c r="J306" s="52" t="s">
        <v>401</v>
      </c>
      <c r="K306" s="52" t="s">
        <v>1769</v>
      </c>
      <c r="U306">
        <v>446</v>
      </c>
      <c r="V306">
        <v>4</v>
      </c>
      <c r="W306" t="s">
        <v>1770</v>
      </c>
      <c r="X306">
        <v>3</v>
      </c>
      <c r="Y306" t="s">
        <v>869</v>
      </c>
      <c r="Z306">
        <v>3103</v>
      </c>
      <c r="AA306" t="s">
        <v>1760</v>
      </c>
      <c r="AC306" t="s">
        <v>412</v>
      </c>
      <c r="AD306" t="s">
        <v>443</v>
      </c>
      <c r="AG306" s="54"/>
    </row>
    <row r="307" spans="4:33">
      <c r="D307" s="52" t="s">
        <v>1557</v>
      </c>
      <c r="E307" s="52" t="s">
        <v>1771</v>
      </c>
      <c r="F307" s="52" t="s">
        <v>1771</v>
      </c>
      <c r="G307" s="52" t="s">
        <v>433</v>
      </c>
      <c r="H307" s="52" t="s">
        <v>434</v>
      </c>
      <c r="I307" s="52">
        <v>8</v>
      </c>
      <c r="J307" s="52" t="s">
        <v>401</v>
      </c>
      <c r="K307" s="52" t="s">
        <v>1772</v>
      </c>
      <c r="U307">
        <v>447</v>
      </c>
      <c r="V307">
        <v>2</v>
      </c>
      <c r="W307" t="s">
        <v>1773</v>
      </c>
      <c r="X307">
        <v>3</v>
      </c>
      <c r="Y307" t="s">
        <v>869</v>
      </c>
      <c r="Z307">
        <v>3103</v>
      </c>
      <c r="AA307" t="s">
        <v>1760</v>
      </c>
      <c r="AC307" t="s">
        <v>412</v>
      </c>
      <c r="AD307" t="s">
        <v>443</v>
      </c>
      <c r="AG307" s="54"/>
    </row>
    <row r="308" spans="4:33">
      <c r="D308" s="52" t="s">
        <v>1561</v>
      </c>
      <c r="E308" s="52" t="s">
        <v>138</v>
      </c>
      <c r="F308" s="52" t="s">
        <v>138</v>
      </c>
      <c r="G308" s="52" t="s">
        <v>878</v>
      </c>
      <c r="H308" s="52" t="s">
        <v>559</v>
      </c>
      <c r="I308" s="52">
        <v>9</v>
      </c>
      <c r="J308" s="52" t="s">
        <v>401</v>
      </c>
      <c r="K308" s="52" t="s">
        <v>1774</v>
      </c>
      <c r="U308">
        <v>448</v>
      </c>
      <c r="V308">
        <v>0</v>
      </c>
      <c r="W308" t="s">
        <v>1775</v>
      </c>
      <c r="X308">
        <v>3</v>
      </c>
      <c r="Y308" t="s">
        <v>869</v>
      </c>
      <c r="Z308">
        <v>3301</v>
      </c>
      <c r="AA308" t="s">
        <v>1776</v>
      </c>
      <c r="AC308" t="s">
        <v>412</v>
      </c>
      <c r="AD308" t="s">
        <v>443</v>
      </c>
      <c r="AG308" s="54"/>
    </row>
    <row r="309" spans="4:33">
      <c r="D309" s="52" t="s">
        <v>1565</v>
      </c>
      <c r="E309" s="52" t="s">
        <v>1777</v>
      </c>
      <c r="F309" s="52" t="s">
        <v>1777</v>
      </c>
      <c r="G309" s="52" t="s">
        <v>1000</v>
      </c>
      <c r="H309" s="52" t="s">
        <v>896</v>
      </c>
      <c r="I309" s="52">
        <v>16</v>
      </c>
      <c r="J309" s="52" t="s">
        <v>401</v>
      </c>
      <c r="K309" s="52" t="s">
        <v>1778</v>
      </c>
      <c r="U309">
        <v>449</v>
      </c>
      <c r="V309">
        <v>9</v>
      </c>
      <c r="W309" t="s">
        <v>1779</v>
      </c>
      <c r="X309">
        <v>3</v>
      </c>
      <c r="Y309" t="s">
        <v>869</v>
      </c>
      <c r="Z309">
        <v>3301</v>
      </c>
      <c r="AA309" t="s">
        <v>1776</v>
      </c>
      <c r="AC309" t="s">
        <v>412</v>
      </c>
      <c r="AD309" t="s">
        <v>443</v>
      </c>
      <c r="AG309" s="54"/>
    </row>
    <row r="310" spans="4:33">
      <c r="D310" s="52" t="s">
        <v>1569</v>
      </c>
      <c r="E310" s="52" t="s">
        <v>1780</v>
      </c>
      <c r="F310" s="52" t="s">
        <v>1780</v>
      </c>
      <c r="G310" s="52" t="s">
        <v>434</v>
      </c>
      <c r="H310" s="52" t="s">
        <v>434</v>
      </c>
      <c r="I310" s="52">
        <v>8</v>
      </c>
      <c r="J310" s="52" t="s">
        <v>401</v>
      </c>
      <c r="K310" s="52" t="s">
        <v>1781</v>
      </c>
      <c r="U310">
        <v>450</v>
      </c>
      <c r="V310">
        <v>2</v>
      </c>
      <c r="W310" t="s">
        <v>1782</v>
      </c>
      <c r="X310">
        <v>3</v>
      </c>
      <c r="Y310" t="s">
        <v>869</v>
      </c>
      <c r="Z310">
        <v>3301</v>
      </c>
      <c r="AA310" t="s">
        <v>1776</v>
      </c>
      <c r="AC310" t="s">
        <v>412</v>
      </c>
      <c r="AD310" t="s">
        <v>443</v>
      </c>
      <c r="AG310" s="54"/>
    </row>
    <row r="311" spans="4:33">
      <c r="D311" s="52" t="s">
        <v>1573</v>
      </c>
      <c r="E311" s="52" t="s">
        <v>817</v>
      </c>
      <c r="F311" s="52" t="s">
        <v>817</v>
      </c>
      <c r="G311" s="52" t="s">
        <v>817</v>
      </c>
      <c r="H311" s="52" t="s">
        <v>818</v>
      </c>
      <c r="I311" s="52">
        <v>14</v>
      </c>
      <c r="J311" s="52" t="s">
        <v>401</v>
      </c>
      <c r="K311" s="52" t="s">
        <v>1783</v>
      </c>
      <c r="U311">
        <v>452</v>
      </c>
      <c r="V311">
        <v>9</v>
      </c>
      <c r="W311" t="s">
        <v>621</v>
      </c>
      <c r="X311">
        <v>3</v>
      </c>
      <c r="Y311" t="s">
        <v>869</v>
      </c>
      <c r="Z311">
        <v>3301</v>
      </c>
      <c r="AA311" t="s">
        <v>1776</v>
      </c>
      <c r="AC311" t="s">
        <v>412</v>
      </c>
      <c r="AD311" t="s">
        <v>443</v>
      </c>
      <c r="AG311" s="54"/>
    </row>
    <row r="312" spans="4:33">
      <c r="D312" s="52" t="s">
        <v>1577</v>
      </c>
      <c r="E312" s="52" t="s">
        <v>1776</v>
      </c>
      <c r="F312" s="52" t="s">
        <v>1776</v>
      </c>
      <c r="G312" s="52" t="s">
        <v>868</v>
      </c>
      <c r="H312" s="52" t="s">
        <v>869</v>
      </c>
      <c r="I312" s="52">
        <v>3</v>
      </c>
      <c r="J312" s="52" t="s">
        <v>401</v>
      </c>
      <c r="K312" s="52" t="s">
        <v>1784</v>
      </c>
      <c r="U312">
        <v>453</v>
      </c>
      <c r="V312">
        <v>7</v>
      </c>
      <c r="W312" t="s">
        <v>687</v>
      </c>
      <c r="X312">
        <v>3</v>
      </c>
      <c r="Y312" t="s">
        <v>869</v>
      </c>
      <c r="Z312">
        <v>3301</v>
      </c>
      <c r="AA312" t="s">
        <v>1776</v>
      </c>
      <c r="AC312" t="s">
        <v>412</v>
      </c>
      <c r="AD312" t="s">
        <v>443</v>
      </c>
      <c r="AG312" s="54"/>
    </row>
    <row r="313" spans="4:33">
      <c r="D313" s="52" t="s">
        <v>1581</v>
      </c>
      <c r="E313" s="52" t="s">
        <v>1785</v>
      </c>
      <c r="F313" s="52" t="s">
        <v>1785</v>
      </c>
      <c r="G313" s="52" t="s">
        <v>1103</v>
      </c>
      <c r="H313" s="52" t="s">
        <v>953</v>
      </c>
      <c r="I313" s="52">
        <v>7</v>
      </c>
      <c r="J313" s="52" t="s">
        <v>401</v>
      </c>
      <c r="K313" s="52" t="s">
        <v>1786</v>
      </c>
      <c r="U313">
        <v>454</v>
      </c>
      <c r="V313">
        <v>5</v>
      </c>
      <c r="W313" t="s">
        <v>1787</v>
      </c>
      <c r="X313">
        <v>3</v>
      </c>
      <c r="Y313" t="s">
        <v>869</v>
      </c>
      <c r="Z313">
        <v>3301</v>
      </c>
      <c r="AA313" t="s">
        <v>1776</v>
      </c>
      <c r="AC313" t="s">
        <v>412</v>
      </c>
      <c r="AD313" t="s">
        <v>443</v>
      </c>
      <c r="AG313" s="54"/>
    </row>
    <row r="314" spans="4:33">
      <c r="D314" s="52" t="s">
        <v>1585</v>
      </c>
      <c r="E314" s="52" t="s">
        <v>1788</v>
      </c>
      <c r="F314" s="52" t="s">
        <v>1788</v>
      </c>
      <c r="G314" s="52" t="s">
        <v>878</v>
      </c>
      <c r="H314" s="52" t="s">
        <v>559</v>
      </c>
      <c r="I314" s="52">
        <v>9</v>
      </c>
      <c r="J314" s="52" t="s">
        <v>401</v>
      </c>
      <c r="K314" s="52" t="s">
        <v>1789</v>
      </c>
      <c r="U314">
        <v>455</v>
      </c>
      <c r="V314">
        <v>3</v>
      </c>
      <c r="W314" t="s">
        <v>1790</v>
      </c>
      <c r="X314">
        <v>3</v>
      </c>
      <c r="Y314" t="s">
        <v>869</v>
      </c>
      <c r="Z314">
        <v>3301</v>
      </c>
      <c r="AA314" t="s">
        <v>1776</v>
      </c>
      <c r="AC314" t="s">
        <v>412</v>
      </c>
      <c r="AD314" t="s">
        <v>443</v>
      </c>
      <c r="AG314" s="54"/>
    </row>
    <row r="315" spans="4:33">
      <c r="D315" s="52" t="s">
        <v>1589</v>
      </c>
      <c r="E315" s="52" t="s">
        <v>1791</v>
      </c>
      <c r="F315" s="52" t="s">
        <v>1791</v>
      </c>
      <c r="G315" s="52" t="s">
        <v>845</v>
      </c>
      <c r="H315" s="52" t="s">
        <v>846</v>
      </c>
      <c r="I315" s="52">
        <v>4</v>
      </c>
      <c r="J315" s="52" t="s">
        <v>401</v>
      </c>
      <c r="K315" s="52" t="s">
        <v>1792</v>
      </c>
      <c r="U315">
        <v>456</v>
      </c>
      <c r="V315">
        <v>1</v>
      </c>
      <c r="W315" t="s">
        <v>1793</v>
      </c>
      <c r="X315">
        <v>3</v>
      </c>
      <c r="Y315" t="s">
        <v>869</v>
      </c>
      <c r="Z315">
        <v>3301</v>
      </c>
      <c r="AA315" t="s">
        <v>1776</v>
      </c>
      <c r="AC315" t="s">
        <v>412</v>
      </c>
      <c r="AD315" t="s">
        <v>443</v>
      </c>
      <c r="AG315" s="54"/>
    </row>
    <row r="316" spans="4:33">
      <c r="D316" s="52" t="s">
        <v>1593</v>
      </c>
      <c r="E316" s="52" t="s">
        <v>1794</v>
      </c>
      <c r="F316" s="52" t="s">
        <v>1794</v>
      </c>
      <c r="G316" s="52" t="s">
        <v>558</v>
      </c>
      <c r="H316" s="52" t="s">
        <v>559</v>
      </c>
      <c r="I316" s="52">
        <v>9</v>
      </c>
      <c r="J316" s="52" t="s">
        <v>401</v>
      </c>
      <c r="K316" s="52" t="s">
        <v>1795</v>
      </c>
      <c r="U316">
        <v>458</v>
      </c>
      <c r="V316">
        <v>8</v>
      </c>
      <c r="W316" t="s">
        <v>1796</v>
      </c>
      <c r="X316">
        <v>3</v>
      </c>
      <c r="Y316" t="s">
        <v>869</v>
      </c>
      <c r="Z316">
        <v>3301</v>
      </c>
      <c r="AA316" t="s">
        <v>1776</v>
      </c>
      <c r="AC316" t="s">
        <v>412</v>
      </c>
      <c r="AD316" t="s">
        <v>443</v>
      </c>
      <c r="AG316" s="54"/>
    </row>
    <row r="317" spans="4:33">
      <c r="D317" s="52" t="s">
        <v>1597</v>
      </c>
      <c r="E317" s="52" t="s">
        <v>1797</v>
      </c>
      <c r="F317" s="52" t="s">
        <v>1797</v>
      </c>
      <c r="G317" s="52" t="s">
        <v>1023</v>
      </c>
      <c r="H317" s="52" t="s">
        <v>953</v>
      </c>
      <c r="I317" s="52">
        <v>7</v>
      </c>
      <c r="J317" s="52" t="s">
        <v>401</v>
      </c>
      <c r="K317" s="52" t="s">
        <v>1798</v>
      </c>
      <c r="U317">
        <v>459</v>
      </c>
      <c r="V317">
        <v>6</v>
      </c>
      <c r="W317" t="s">
        <v>1799</v>
      </c>
      <c r="X317">
        <v>3</v>
      </c>
      <c r="Y317" t="s">
        <v>869</v>
      </c>
      <c r="Z317">
        <v>3301</v>
      </c>
      <c r="AA317" t="s">
        <v>1776</v>
      </c>
      <c r="AC317" t="s">
        <v>412</v>
      </c>
      <c r="AD317" t="s">
        <v>443</v>
      </c>
      <c r="AG317" s="54"/>
    </row>
    <row r="318" spans="4:33">
      <c r="D318" s="52" t="s">
        <v>1601</v>
      </c>
      <c r="E318" s="53" t="s">
        <v>1800</v>
      </c>
      <c r="F318" s="52" t="s">
        <v>1800</v>
      </c>
      <c r="G318" s="52" t="s">
        <v>558</v>
      </c>
      <c r="H318" s="52" t="s">
        <v>559</v>
      </c>
      <c r="I318" s="52">
        <v>9</v>
      </c>
      <c r="J318" s="52" t="s">
        <v>401</v>
      </c>
      <c r="K318" s="52" t="s">
        <v>1801</v>
      </c>
      <c r="U318">
        <v>461</v>
      </c>
      <c r="V318">
        <v>8</v>
      </c>
      <c r="W318" t="s">
        <v>1734</v>
      </c>
      <c r="X318">
        <v>3</v>
      </c>
      <c r="Y318" t="s">
        <v>869</v>
      </c>
      <c r="Z318">
        <v>3301</v>
      </c>
      <c r="AA318" t="s">
        <v>1776</v>
      </c>
      <c r="AC318" t="s">
        <v>412</v>
      </c>
      <c r="AD318" t="s">
        <v>443</v>
      </c>
      <c r="AG318" s="54"/>
    </row>
    <row r="319" spans="4:33">
      <c r="D319" s="52" t="s">
        <v>1605</v>
      </c>
      <c r="E319" s="52" t="s">
        <v>1802</v>
      </c>
      <c r="F319" s="52" t="s">
        <v>1802</v>
      </c>
      <c r="G319" s="52" t="s">
        <v>452</v>
      </c>
      <c r="H319" s="52" t="s">
        <v>453</v>
      </c>
      <c r="I319" s="52">
        <v>13</v>
      </c>
      <c r="J319" s="52" t="s">
        <v>401</v>
      </c>
      <c r="K319" s="52" t="s">
        <v>1803</v>
      </c>
      <c r="U319">
        <v>462</v>
      </c>
      <c r="V319">
        <v>6</v>
      </c>
      <c r="W319" t="s">
        <v>1804</v>
      </c>
      <c r="X319">
        <v>3</v>
      </c>
      <c r="Y319" t="s">
        <v>869</v>
      </c>
      <c r="Z319">
        <v>3301</v>
      </c>
      <c r="AA319" t="s">
        <v>1776</v>
      </c>
      <c r="AC319" t="s">
        <v>412</v>
      </c>
      <c r="AD319" t="s">
        <v>443</v>
      </c>
      <c r="AG319" s="54"/>
    </row>
    <row r="320" spans="4:33">
      <c r="D320" s="52" t="s">
        <v>1610</v>
      </c>
      <c r="E320" s="52" t="s">
        <v>1805</v>
      </c>
      <c r="F320" s="52" t="s">
        <v>1805</v>
      </c>
      <c r="G320" s="52" t="s">
        <v>1023</v>
      </c>
      <c r="H320" s="52" t="s">
        <v>953</v>
      </c>
      <c r="I320" s="52">
        <v>7</v>
      </c>
      <c r="J320" s="52" t="s">
        <v>401</v>
      </c>
      <c r="K320" s="52" t="s">
        <v>1806</v>
      </c>
      <c r="U320">
        <v>463</v>
      </c>
      <c r="V320">
        <v>4</v>
      </c>
      <c r="W320" t="s">
        <v>1807</v>
      </c>
      <c r="X320">
        <v>3</v>
      </c>
      <c r="Y320" t="s">
        <v>869</v>
      </c>
      <c r="Z320">
        <v>3301</v>
      </c>
      <c r="AA320" t="s">
        <v>1776</v>
      </c>
      <c r="AC320" t="s">
        <v>412</v>
      </c>
      <c r="AD320" t="s">
        <v>443</v>
      </c>
      <c r="AG320" s="54"/>
    </row>
    <row r="321" spans="4:33">
      <c r="D321" s="52" t="s">
        <v>1614</v>
      </c>
      <c r="E321" s="52" t="s">
        <v>1808</v>
      </c>
      <c r="F321" s="52" t="s">
        <v>1808</v>
      </c>
      <c r="G321" s="52" t="s">
        <v>434</v>
      </c>
      <c r="H321" s="52" t="s">
        <v>434</v>
      </c>
      <c r="I321" s="52">
        <v>8</v>
      </c>
      <c r="J321" s="52" t="s">
        <v>401</v>
      </c>
      <c r="K321" s="52" t="s">
        <v>1809</v>
      </c>
      <c r="U321">
        <v>464</v>
      </c>
      <c r="V321">
        <v>2</v>
      </c>
      <c r="W321" t="s">
        <v>1810</v>
      </c>
      <c r="X321">
        <v>3</v>
      </c>
      <c r="Y321" t="s">
        <v>869</v>
      </c>
      <c r="Z321">
        <v>3301</v>
      </c>
      <c r="AA321" t="s">
        <v>1776</v>
      </c>
      <c r="AC321" t="s">
        <v>412</v>
      </c>
      <c r="AD321" t="s">
        <v>443</v>
      </c>
      <c r="AG321" s="54"/>
    </row>
    <row r="322" spans="4:33">
      <c r="D322" s="52" t="s">
        <v>1619</v>
      </c>
      <c r="E322" s="52" t="s">
        <v>1811</v>
      </c>
      <c r="F322" s="52" t="s">
        <v>1811</v>
      </c>
      <c r="G322" s="52" t="s">
        <v>895</v>
      </c>
      <c r="H322" s="52" t="s">
        <v>896</v>
      </c>
      <c r="I322" s="52">
        <v>16</v>
      </c>
      <c r="J322" s="52" t="s">
        <v>401</v>
      </c>
      <c r="K322" s="52" t="s">
        <v>1812</v>
      </c>
      <c r="U322">
        <v>467</v>
      </c>
      <c r="V322">
        <v>7</v>
      </c>
      <c r="W322" t="s">
        <v>1813</v>
      </c>
      <c r="X322">
        <v>3</v>
      </c>
      <c r="Y322" t="s">
        <v>869</v>
      </c>
      <c r="Z322">
        <v>3301</v>
      </c>
      <c r="AA322" t="s">
        <v>1776</v>
      </c>
      <c r="AC322" t="s">
        <v>412</v>
      </c>
      <c r="AD322" t="s">
        <v>443</v>
      </c>
      <c r="AG322" s="54"/>
    </row>
    <row r="323" spans="4:33">
      <c r="D323" s="52" t="s">
        <v>1622</v>
      </c>
      <c r="E323" s="52" t="s">
        <v>1814</v>
      </c>
      <c r="F323" s="52" t="s">
        <v>1814</v>
      </c>
      <c r="G323" s="52" t="s">
        <v>900</v>
      </c>
      <c r="H323" s="52" t="s">
        <v>505</v>
      </c>
      <c r="I323" s="52">
        <v>5</v>
      </c>
      <c r="J323" s="52" t="s">
        <v>401</v>
      </c>
      <c r="K323" s="52" t="s">
        <v>1815</v>
      </c>
      <c r="U323">
        <v>468</v>
      </c>
      <c r="V323">
        <v>5</v>
      </c>
      <c r="W323" t="s">
        <v>1816</v>
      </c>
      <c r="X323">
        <v>3</v>
      </c>
      <c r="Y323" t="s">
        <v>869</v>
      </c>
      <c r="Z323">
        <v>3301</v>
      </c>
      <c r="AA323" t="s">
        <v>1776</v>
      </c>
      <c r="AC323" t="s">
        <v>412</v>
      </c>
      <c r="AD323" t="s">
        <v>443</v>
      </c>
      <c r="AG323" s="54"/>
    </row>
    <row r="324" spans="4:33">
      <c r="D324" s="52" t="s">
        <v>1626</v>
      </c>
      <c r="E324" s="52" t="s">
        <v>1817</v>
      </c>
      <c r="F324" s="52" t="s">
        <v>1817</v>
      </c>
      <c r="G324" s="52" t="s">
        <v>452</v>
      </c>
      <c r="H324" s="52" t="s">
        <v>453</v>
      </c>
      <c r="I324" s="52">
        <v>13</v>
      </c>
      <c r="J324" s="52" t="s">
        <v>401</v>
      </c>
      <c r="K324" s="52" t="s">
        <v>1818</v>
      </c>
      <c r="U324">
        <v>469</v>
      </c>
      <c r="V324">
        <v>3</v>
      </c>
      <c r="W324" t="s">
        <v>1819</v>
      </c>
      <c r="X324">
        <v>3</v>
      </c>
      <c r="Y324" t="s">
        <v>869</v>
      </c>
      <c r="Z324">
        <v>3301</v>
      </c>
      <c r="AA324" t="s">
        <v>1776</v>
      </c>
      <c r="AC324" t="s">
        <v>412</v>
      </c>
      <c r="AD324" t="s">
        <v>443</v>
      </c>
      <c r="AG324" s="54"/>
    </row>
    <row r="325" spans="4:33">
      <c r="D325" s="52" t="s">
        <v>1630</v>
      </c>
      <c r="E325" s="52" t="s">
        <v>1820</v>
      </c>
      <c r="F325" s="52" t="s">
        <v>1820</v>
      </c>
      <c r="G325" s="52" t="s">
        <v>452</v>
      </c>
      <c r="H325" s="52" t="s">
        <v>453</v>
      </c>
      <c r="I325" s="52">
        <v>13</v>
      </c>
      <c r="J325" s="52" t="s">
        <v>401</v>
      </c>
      <c r="K325" s="52" t="s">
        <v>1821</v>
      </c>
      <c r="U325">
        <v>471</v>
      </c>
      <c r="V325">
        <v>5</v>
      </c>
      <c r="W325" t="s">
        <v>1822</v>
      </c>
      <c r="X325">
        <v>3</v>
      </c>
      <c r="Y325" t="s">
        <v>869</v>
      </c>
      <c r="Z325">
        <v>3301</v>
      </c>
      <c r="AA325" t="s">
        <v>1776</v>
      </c>
      <c r="AC325" t="s">
        <v>412</v>
      </c>
      <c r="AD325" t="s">
        <v>443</v>
      </c>
      <c r="AG325" s="54"/>
    </row>
    <row r="326" spans="4:33">
      <c r="D326" s="52" t="s">
        <v>1634</v>
      </c>
      <c r="E326" s="52" t="s">
        <v>1823</v>
      </c>
      <c r="F326" s="52" t="s">
        <v>1823</v>
      </c>
      <c r="G326" s="52" t="s">
        <v>1164</v>
      </c>
      <c r="H326" s="52" t="s">
        <v>818</v>
      </c>
      <c r="I326" s="52">
        <v>14</v>
      </c>
      <c r="J326" s="52" t="s">
        <v>401</v>
      </c>
      <c r="K326" s="52" t="s">
        <v>1824</v>
      </c>
      <c r="U326">
        <v>476</v>
      </c>
      <c r="V326">
        <v>6</v>
      </c>
      <c r="W326" t="s">
        <v>1825</v>
      </c>
      <c r="X326">
        <v>3</v>
      </c>
      <c r="Y326" t="s">
        <v>869</v>
      </c>
      <c r="Z326">
        <v>3301</v>
      </c>
      <c r="AA326" t="s">
        <v>1776</v>
      </c>
      <c r="AC326" t="s">
        <v>412</v>
      </c>
      <c r="AD326" t="s">
        <v>443</v>
      </c>
      <c r="AG326" s="54"/>
    </row>
    <row r="327" spans="4:33">
      <c r="D327" s="52" t="s">
        <v>1638</v>
      </c>
      <c r="E327" s="52" t="s">
        <v>1826</v>
      </c>
      <c r="F327" s="52" t="s">
        <v>1826</v>
      </c>
      <c r="G327" s="52" t="s">
        <v>452</v>
      </c>
      <c r="H327" s="52" t="s">
        <v>453</v>
      </c>
      <c r="I327" s="52">
        <v>13</v>
      </c>
      <c r="J327" s="52" t="s">
        <v>401</v>
      </c>
      <c r="K327" s="52" t="s">
        <v>1827</v>
      </c>
      <c r="U327">
        <v>478</v>
      </c>
      <c r="V327">
        <v>2</v>
      </c>
      <c r="W327" t="s">
        <v>1828</v>
      </c>
      <c r="X327">
        <v>3</v>
      </c>
      <c r="Y327" t="s">
        <v>869</v>
      </c>
      <c r="Z327">
        <v>3301</v>
      </c>
      <c r="AA327" t="s">
        <v>1776</v>
      </c>
      <c r="AC327" t="s">
        <v>713</v>
      </c>
      <c r="AD327" t="s">
        <v>443</v>
      </c>
      <c r="AG327" s="54"/>
    </row>
    <row r="328" spans="4:33">
      <c r="D328" s="52" t="s">
        <v>1642</v>
      </c>
      <c r="E328" s="52" t="s">
        <v>1829</v>
      </c>
      <c r="F328" s="52" t="s">
        <v>1829</v>
      </c>
      <c r="G328" s="52" t="s">
        <v>607</v>
      </c>
      <c r="H328" s="52" t="s">
        <v>608</v>
      </c>
      <c r="I328" s="52">
        <v>6</v>
      </c>
      <c r="J328" s="52" t="s">
        <v>401</v>
      </c>
      <c r="K328" s="52" t="s">
        <v>1830</v>
      </c>
      <c r="U328">
        <v>479</v>
      </c>
      <c r="V328">
        <v>0</v>
      </c>
      <c r="W328" t="s">
        <v>1831</v>
      </c>
      <c r="X328">
        <v>3</v>
      </c>
      <c r="Y328" t="s">
        <v>869</v>
      </c>
      <c r="Z328">
        <v>3301</v>
      </c>
      <c r="AA328" t="s">
        <v>1776</v>
      </c>
      <c r="AC328" t="s">
        <v>713</v>
      </c>
      <c r="AD328" t="s">
        <v>443</v>
      </c>
      <c r="AG328" s="54"/>
    </row>
    <row r="329" spans="4:33">
      <c r="D329" s="52" t="s">
        <v>1645</v>
      </c>
      <c r="E329" s="52" t="s">
        <v>1832</v>
      </c>
      <c r="F329" s="52" t="s">
        <v>1832</v>
      </c>
      <c r="G329" s="52" t="s">
        <v>433</v>
      </c>
      <c r="H329" s="52" t="s">
        <v>434</v>
      </c>
      <c r="I329" s="52">
        <v>8</v>
      </c>
      <c r="J329" s="52" t="s">
        <v>401</v>
      </c>
      <c r="K329" s="52" t="s">
        <v>1833</v>
      </c>
      <c r="U329">
        <v>481</v>
      </c>
      <c r="V329">
        <v>2</v>
      </c>
      <c r="W329" t="s">
        <v>1834</v>
      </c>
      <c r="X329">
        <v>3</v>
      </c>
      <c r="Y329" t="s">
        <v>869</v>
      </c>
      <c r="Z329">
        <v>3303</v>
      </c>
      <c r="AA329" t="s">
        <v>1147</v>
      </c>
      <c r="AC329" t="s">
        <v>412</v>
      </c>
      <c r="AD329" t="s">
        <v>443</v>
      </c>
      <c r="AG329" s="54"/>
    </row>
    <row r="330" spans="4:33">
      <c r="D330" s="52" t="s">
        <v>1649</v>
      </c>
      <c r="E330" s="52" t="s">
        <v>1835</v>
      </c>
      <c r="F330" s="52" t="s">
        <v>1835</v>
      </c>
      <c r="G330" s="52" t="s">
        <v>1836</v>
      </c>
      <c r="H330" s="52" t="s">
        <v>1837</v>
      </c>
      <c r="I330" s="52">
        <v>12</v>
      </c>
      <c r="J330" s="52" t="s">
        <v>401</v>
      </c>
      <c r="K330" s="52" t="s">
        <v>1838</v>
      </c>
      <c r="U330">
        <v>482</v>
      </c>
      <c r="V330">
        <v>0</v>
      </c>
      <c r="W330" t="s">
        <v>1839</v>
      </c>
      <c r="X330">
        <v>3</v>
      </c>
      <c r="Y330" t="s">
        <v>869</v>
      </c>
      <c r="Z330">
        <v>3303</v>
      </c>
      <c r="AA330" t="s">
        <v>1147</v>
      </c>
      <c r="AC330" t="s">
        <v>412</v>
      </c>
      <c r="AD330" t="s">
        <v>443</v>
      </c>
      <c r="AG330" s="54"/>
    </row>
    <row r="331" spans="4:33">
      <c r="D331" s="52" t="s">
        <v>1435</v>
      </c>
      <c r="E331" s="52" t="s">
        <v>1679</v>
      </c>
      <c r="F331" s="52" t="s">
        <v>1679</v>
      </c>
      <c r="G331" s="52" t="s">
        <v>928</v>
      </c>
      <c r="H331" s="52" t="s">
        <v>846</v>
      </c>
      <c r="I331" s="52">
        <v>4</v>
      </c>
      <c r="J331" s="52" t="s">
        <v>401</v>
      </c>
      <c r="K331" s="52" t="s">
        <v>1840</v>
      </c>
      <c r="U331">
        <v>483</v>
      </c>
      <c r="V331">
        <v>9</v>
      </c>
      <c r="W331" t="s">
        <v>1841</v>
      </c>
      <c r="X331">
        <v>3</v>
      </c>
      <c r="Y331" t="s">
        <v>869</v>
      </c>
      <c r="Z331">
        <v>3303</v>
      </c>
      <c r="AA331" t="s">
        <v>1147</v>
      </c>
      <c r="AC331" t="s">
        <v>412</v>
      </c>
      <c r="AD331" t="s">
        <v>443</v>
      </c>
      <c r="AG331" s="54"/>
    </row>
    <row r="332" spans="4:33">
      <c r="D332" s="52" t="s">
        <v>437</v>
      </c>
      <c r="E332" s="52" t="s">
        <v>437</v>
      </c>
      <c r="F332" s="52" t="s">
        <v>437</v>
      </c>
      <c r="G332" s="52" t="s">
        <v>1842</v>
      </c>
      <c r="H332" s="52" t="s">
        <v>1843</v>
      </c>
      <c r="I332" s="52">
        <v>11</v>
      </c>
      <c r="J332" s="52" t="s">
        <v>412</v>
      </c>
      <c r="K332" s="52" t="s">
        <v>1844</v>
      </c>
      <c r="U332">
        <v>484</v>
      </c>
      <c r="V332">
        <v>7</v>
      </c>
      <c r="W332" t="s">
        <v>1845</v>
      </c>
      <c r="X332">
        <v>3</v>
      </c>
      <c r="Y332" t="s">
        <v>869</v>
      </c>
      <c r="Z332">
        <v>3303</v>
      </c>
      <c r="AA332" t="s">
        <v>1147</v>
      </c>
      <c r="AC332" t="s">
        <v>412</v>
      </c>
      <c r="AD332" t="s">
        <v>443</v>
      </c>
      <c r="AG332" s="54"/>
    </row>
    <row r="333" spans="4:33">
      <c r="D333" s="52" t="s">
        <v>455</v>
      </c>
      <c r="E333" s="52" t="s">
        <v>455</v>
      </c>
      <c r="F333" s="52" t="s">
        <v>455</v>
      </c>
      <c r="G333" s="52" t="s">
        <v>558</v>
      </c>
      <c r="H333" s="52" t="s">
        <v>559</v>
      </c>
      <c r="I333" s="52">
        <v>9</v>
      </c>
      <c r="J333" s="52" t="s">
        <v>412</v>
      </c>
      <c r="K333" s="52" t="s">
        <v>1846</v>
      </c>
      <c r="U333">
        <v>485</v>
      </c>
      <c r="V333">
        <v>5</v>
      </c>
      <c r="W333" t="s">
        <v>1847</v>
      </c>
      <c r="X333">
        <v>3</v>
      </c>
      <c r="Y333" t="s">
        <v>869</v>
      </c>
      <c r="Z333">
        <v>3301</v>
      </c>
      <c r="AA333" t="s">
        <v>1776</v>
      </c>
      <c r="AC333" t="s">
        <v>412</v>
      </c>
      <c r="AD333" t="s">
        <v>443</v>
      </c>
      <c r="AG333" s="54"/>
    </row>
    <row r="334" spans="4:33">
      <c r="D334" s="52" t="s">
        <v>467</v>
      </c>
      <c r="E334" s="52" t="s">
        <v>467</v>
      </c>
      <c r="F334" s="52" t="s">
        <v>467</v>
      </c>
      <c r="G334" s="52" t="s">
        <v>836</v>
      </c>
      <c r="H334" s="52" t="s">
        <v>608</v>
      </c>
      <c r="I334" s="52">
        <v>6</v>
      </c>
      <c r="J334" s="52" t="s">
        <v>412</v>
      </c>
      <c r="K334" s="52" t="s">
        <v>1848</v>
      </c>
      <c r="U334">
        <v>486</v>
      </c>
      <c r="V334">
        <v>3</v>
      </c>
      <c r="W334" t="s">
        <v>1849</v>
      </c>
      <c r="X334">
        <v>3</v>
      </c>
      <c r="Y334" t="s">
        <v>869</v>
      </c>
      <c r="Z334">
        <v>3304</v>
      </c>
      <c r="AA334" t="s">
        <v>868</v>
      </c>
      <c r="AC334" t="s">
        <v>412</v>
      </c>
      <c r="AD334" t="s">
        <v>443</v>
      </c>
      <c r="AG334" s="54"/>
    </row>
    <row r="335" spans="4:33">
      <c r="D335" s="52" t="s">
        <v>479</v>
      </c>
      <c r="E335" s="52" t="s">
        <v>479</v>
      </c>
      <c r="F335" s="52" t="s">
        <v>479</v>
      </c>
      <c r="G335" s="52" t="s">
        <v>433</v>
      </c>
      <c r="H335" s="52" t="s">
        <v>434</v>
      </c>
      <c r="I335" s="52">
        <v>8</v>
      </c>
      <c r="J335" s="52" t="s">
        <v>412</v>
      </c>
      <c r="K335" s="52" t="s">
        <v>1850</v>
      </c>
      <c r="U335">
        <v>487</v>
      </c>
      <c r="V335">
        <v>1</v>
      </c>
      <c r="W335" t="s">
        <v>1851</v>
      </c>
      <c r="X335">
        <v>3</v>
      </c>
      <c r="Y335" t="s">
        <v>869</v>
      </c>
      <c r="Z335">
        <v>3304</v>
      </c>
      <c r="AA335" t="s">
        <v>868</v>
      </c>
      <c r="AC335" t="s">
        <v>412</v>
      </c>
      <c r="AD335" t="s">
        <v>443</v>
      </c>
      <c r="AG335" s="54"/>
    </row>
    <row r="336" spans="4:33">
      <c r="D336" s="52" t="s">
        <v>489</v>
      </c>
      <c r="E336" s="52" t="s">
        <v>489</v>
      </c>
      <c r="F336" s="52" t="s">
        <v>489</v>
      </c>
      <c r="G336" s="52" t="s">
        <v>967</v>
      </c>
      <c r="H336" s="52" t="s">
        <v>869</v>
      </c>
      <c r="I336" s="52">
        <v>3</v>
      </c>
      <c r="J336" s="52" t="s">
        <v>412</v>
      </c>
      <c r="K336" s="52" t="s">
        <v>1852</v>
      </c>
      <c r="U336">
        <v>489</v>
      </c>
      <c r="V336">
        <v>8</v>
      </c>
      <c r="W336" t="s">
        <v>1853</v>
      </c>
      <c r="X336">
        <v>3</v>
      </c>
      <c r="Y336" t="s">
        <v>869</v>
      </c>
      <c r="Z336">
        <v>3304</v>
      </c>
      <c r="AA336" t="s">
        <v>868</v>
      </c>
      <c r="AC336" t="s">
        <v>412</v>
      </c>
      <c r="AD336" t="s">
        <v>443</v>
      </c>
      <c r="AG336" s="54"/>
    </row>
    <row r="337" spans="4:33">
      <c r="D337" s="52" t="s">
        <v>498</v>
      </c>
      <c r="E337" s="52" t="s">
        <v>498</v>
      </c>
      <c r="F337" s="52" t="s">
        <v>498</v>
      </c>
      <c r="G337" s="52" t="s">
        <v>442</v>
      </c>
      <c r="H337" s="52" t="s">
        <v>441</v>
      </c>
      <c r="I337" s="52">
        <v>15</v>
      </c>
      <c r="J337" s="52" t="s">
        <v>412</v>
      </c>
      <c r="K337" s="52" t="s">
        <v>1854</v>
      </c>
      <c r="U337">
        <v>490</v>
      </c>
      <c r="V337">
        <v>1</v>
      </c>
      <c r="W337" t="s">
        <v>1146</v>
      </c>
      <c r="X337">
        <v>3</v>
      </c>
      <c r="Y337" t="s">
        <v>869</v>
      </c>
      <c r="Z337">
        <v>3304</v>
      </c>
      <c r="AA337" t="s">
        <v>868</v>
      </c>
      <c r="AC337" t="s">
        <v>412</v>
      </c>
      <c r="AD337" t="s">
        <v>443</v>
      </c>
      <c r="AG337" s="54"/>
    </row>
    <row r="338" spans="4:33">
      <c r="D338" s="52" t="s">
        <v>507</v>
      </c>
      <c r="E338" s="52" t="s">
        <v>507</v>
      </c>
      <c r="F338" s="52" t="s">
        <v>507</v>
      </c>
      <c r="G338" s="52" t="s">
        <v>868</v>
      </c>
      <c r="H338" s="52" t="s">
        <v>869</v>
      </c>
      <c r="I338" s="52">
        <v>3</v>
      </c>
      <c r="J338" s="52" t="s">
        <v>412</v>
      </c>
      <c r="K338" s="52" t="s">
        <v>1855</v>
      </c>
      <c r="U338">
        <v>492</v>
      </c>
      <c r="V338">
        <v>8</v>
      </c>
      <c r="W338" t="s">
        <v>1856</v>
      </c>
      <c r="X338">
        <v>3</v>
      </c>
      <c r="Y338" t="s">
        <v>869</v>
      </c>
      <c r="Z338">
        <v>3304</v>
      </c>
      <c r="AA338" t="s">
        <v>868</v>
      </c>
      <c r="AC338" t="s">
        <v>713</v>
      </c>
      <c r="AD338" t="s">
        <v>443</v>
      </c>
      <c r="AG338" s="54"/>
    </row>
    <row r="339" spans="4:33">
      <c r="D339" s="52" t="s">
        <v>516</v>
      </c>
      <c r="E339" s="52" t="s">
        <v>516</v>
      </c>
      <c r="F339" s="52" t="s">
        <v>516</v>
      </c>
      <c r="G339" s="52" t="s">
        <v>593</v>
      </c>
      <c r="H339" s="52" t="s">
        <v>594</v>
      </c>
      <c r="I339" s="52">
        <v>1</v>
      </c>
      <c r="J339" s="52" t="s">
        <v>412</v>
      </c>
      <c r="K339" s="52" t="s">
        <v>1857</v>
      </c>
      <c r="U339">
        <v>493</v>
      </c>
      <c r="V339">
        <v>6</v>
      </c>
      <c r="W339" t="s">
        <v>1858</v>
      </c>
      <c r="X339">
        <v>3</v>
      </c>
      <c r="Y339" t="s">
        <v>869</v>
      </c>
      <c r="Z339">
        <v>3302</v>
      </c>
      <c r="AA339" t="s">
        <v>867</v>
      </c>
      <c r="AC339" t="s">
        <v>412</v>
      </c>
      <c r="AD339" t="s">
        <v>443</v>
      </c>
      <c r="AG339" s="54"/>
    </row>
    <row r="340" spans="4:33">
      <c r="D340" s="52" t="s">
        <v>524</v>
      </c>
      <c r="E340" s="52" t="s">
        <v>524</v>
      </c>
      <c r="F340" s="52" t="s">
        <v>524</v>
      </c>
      <c r="G340" s="52" t="s">
        <v>909</v>
      </c>
      <c r="H340" s="52" t="s">
        <v>616</v>
      </c>
      <c r="I340" s="52">
        <v>10</v>
      </c>
      <c r="J340" s="52" t="s">
        <v>412</v>
      </c>
      <c r="K340" s="52" t="s">
        <v>1859</v>
      </c>
      <c r="U340">
        <v>495</v>
      </c>
      <c r="V340">
        <v>2</v>
      </c>
      <c r="W340" t="s">
        <v>1860</v>
      </c>
      <c r="X340">
        <v>3</v>
      </c>
      <c r="Y340" t="s">
        <v>869</v>
      </c>
      <c r="Z340">
        <v>3302</v>
      </c>
      <c r="AA340" t="s">
        <v>867</v>
      </c>
      <c r="AC340" t="s">
        <v>412</v>
      </c>
      <c r="AD340" t="s">
        <v>443</v>
      </c>
      <c r="AG340" s="54"/>
    </row>
    <row r="341" spans="4:33">
      <c r="D341" s="52" t="s">
        <v>533</v>
      </c>
      <c r="E341" s="52" t="s">
        <v>533</v>
      </c>
      <c r="F341" s="52" t="s">
        <v>533</v>
      </c>
      <c r="G341" s="52" t="s">
        <v>1861</v>
      </c>
      <c r="H341" s="52" t="s">
        <v>1837</v>
      </c>
      <c r="I341" s="52">
        <v>12</v>
      </c>
      <c r="J341" s="52" t="s">
        <v>412</v>
      </c>
      <c r="K341" s="52" t="s">
        <v>1862</v>
      </c>
      <c r="U341">
        <v>496</v>
      </c>
      <c r="V341">
        <v>0</v>
      </c>
      <c r="W341" t="s">
        <v>1863</v>
      </c>
      <c r="X341">
        <v>3</v>
      </c>
      <c r="Y341" t="s">
        <v>869</v>
      </c>
      <c r="Z341">
        <v>3302</v>
      </c>
      <c r="AA341" t="s">
        <v>867</v>
      </c>
      <c r="AC341" t="s">
        <v>412</v>
      </c>
      <c r="AD341" t="s">
        <v>443</v>
      </c>
      <c r="AG341" s="54"/>
    </row>
    <row r="342" spans="4:33">
      <c r="D342" s="52" t="s">
        <v>543</v>
      </c>
      <c r="E342" s="52" t="s">
        <v>543</v>
      </c>
      <c r="F342" s="52" t="s">
        <v>543</v>
      </c>
      <c r="G342" s="52" t="s">
        <v>1703</v>
      </c>
      <c r="H342" s="52" t="s">
        <v>896</v>
      </c>
      <c r="I342" s="52">
        <v>16</v>
      </c>
      <c r="J342" s="52" t="s">
        <v>412</v>
      </c>
      <c r="K342" s="52" t="s">
        <v>1864</v>
      </c>
      <c r="U342">
        <v>497</v>
      </c>
      <c r="V342">
        <v>9</v>
      </c>
      <c r="W342" t="s">
        <v>1865</v>
      </c>
      <c r="X342">
        <v>3</v>
      </c>
      <c r="Y342" t="s">
        <v>869</v>
      </c>
      <c r="Z342">
        <v>3302</v>
      </c>
      <c r="AA342" t="s">
        <v>867</v>
      </c>
      <c r="AC342" t="s">
        <v>412</v>
      </c>
      <c r="AD342" t="s">
        <v>443</v>
      </c>
      <c r="AG342" s="54"/>
    </row>
    <row r="343" spans="4:33">
      <c r="D343" s="52" t="s">
        <v>551</v>
      </c>
      <c r="E343" s="52" t="s">
        <v>551</v>
      </c>
      <c r="F343" s="52" t="s">
        <v>551</v>
      </c>
      <c r="G343" s="52" t="s">
        <v>505</v>
      </c>
      <c r="H343" s="52" t="s">
        <v>505</v>
      </c>
      <c r="I343" s="52">
        <v>5</v>
      </c>
      <c r="J343" s="52" t="s">
        <v>412</v>
      </c>
      <c r="K343" s="52" t="s">
        <v>1866</v>
      </c>
      <c r="U343">
        <v>498</v>
      </c>
      <c r="V343">
        <v>7</v>
      </c>
      <c r="W343" t="s">
        <v>1867</v>
      </c>
      <c r="X343">
        <v>3</v>
      </c>
      <c r="Y343" t="s">
        <v>869</v>
      </c>
      <c r="Z343">
        <v>3302</v>
      </c>
      <c r="AA343" t="s">
        <v>867</v>
      </c>
      <c r="AC343" t="s">
        <v>412</v>
      </c>
      <c r="AD343" t="s">
        <v>443</v>
      </c>
      <c r="AG343" s="54"/>
    </row>
    <row r="344" spans="4:33">
      <c r="D344" s="52" t="s">
        <v>561</v>
      </c>
      <c r="E344" s="52" t="s">
        <v>561</v>
      </c>
      <c r="F344" s="52" t="s">
        <v>561</v>
      </c>
      <c r="G344" s="52" t="s">
        <v>452</v>
      </c>
      <c r="H344" s="52" t="s">
        <v>453</v>
      </c>
      <c r="I344" s="52">
        <v>13</v>
      </c>
      <c r="J344" s="52" t="s">
        <v>412</v>
      </c>
      <c r="K344" s="52" t="s">
        <v>1868</v>
      </c>
      <c r="U344">
        <v>499</v>
      </c>
      <c r="V344">
        <v>5</v>
      </c>
      <c r="W344" t="s">
        <v>1869</v>
      </c>
      <c r="X344">
        <v>3</v>
      </c>
      <c r="Y344" t="s">
        <v>869</v>
      </c>
      <c r="Z344">
        <v>3302</v>
      </c>
      <c r="AA344" t="s">
        <v>867</v>
      </c>
      <c r="AC344" t="s">
        <v>412</v>
      </c>
      <c r="AD344" t="s">
        <v>443</v>
      </c>
      <c r="AG344" s="54"/>
    </row>
    <row r="345" spans="4:33">
      <c r="D345" s="52" t="s">
        <v>570</v>
      </c>
      <c r="E345" s="52" t="s">
        <v>570</v>
      </c>
      <c r="F345" s="52" t="s">
        <v>570</v>
      </c>
      <c r="G345" s="52" t="s">
        <v>452</v>
      </c>
      <c r="H345" s="52" t="s">
        <v>453</v>
      </c>
      <c r="I345" s="52">
        <v>13</v>
      </c>
      <c r="J345" s="52" t="s">
        <v>412</v>
      </c>
      <c r="K345" s="52" t="s">
        <v>1870</v>
      </c>
      <c r="U345">
        <v>500</v>
      </c>
      <c r="V345">
        <v>2</v>
      </c>
      <c r="W345" t="s">
        <v>1871</v>
      </c>
      <c r="X345">
        <v>3</v>
      </c>
      <c r="Y345" t="s">
        <v>869</v>
      </c>
      <c r="Z345">
        <v>3302</v>
      </c>
      <c r="AA345" t="s">
        <v>867</v>
      </c>
      <c r="AC345" t="s">
        <v>412</v>
      </c>
      <c r="AD345" t="s">
        <v>443</v>
      </c>
      <c r="AG345" s="54"/>
    </row>
    <row r="346" spans="4:33">
      <c r="D346" s="52" t="s">
        <v>579</v>
      </c>
      <c r="E346" s="52" t="s">
        <v>579</v>
      </c>
      <c r="F346" s="52" t="s">
        <v>579</v>
      </c>
      <c r="G346" s="52" t="s">
        <v>845</v>
      </c>
      <c r="H346" s="52" t="s">
        <v>846</v>
      </c>
      <c r="I346" s="52">
        <v>4</v>
      </c>
      <c r="J346" s="52" t="s">
        <v>412</v>
      </c>
      <c r="K346" s="52" t="s">
        <v>1872</v>
      </c>
      <c r="U346">
        <v>502</v>
      </c>
      <c r="V346">
        <v>9</v>
      </c>
      <c r="W346" t="s">
        <v>1873</v>
      </c>
      <c r="X346">
        <v>3</v>
      </c>
      <c r="Y346" t="s">
        <v>869</v>
      </c>
      <c r="Z346">
        <v>3302</v>
      </c>
      <c r="AA346" t="s">
        <v>867</v>
      </c>
      <c r="AC346" t="s">
        <v>412</v>
      </c>
      <c r="AD346" t="s">
        <v>443</v>
      </c>
      <c r="AG346" s="54"/>
    </row>
    <row r="347" spans="4:33">
      <c r="D347" t="s">
        <v>588</v>
      </c>
      <c r="E347" t="s">
        <v>588</v>
      </c>
      <c r="F347" t="s">
        <v>588</v>
      </c>
      <c r="G347" s="52" t="str">
        <f>UPPER("El Loa")</f>
        <v>EL LOA</v>
      </c>
      <c r="H347" s="52" t="s">
        <v>631</v>
      </c>
      <c r="I347" s="52">
        <v>2</v>
      </c>
      <c r="J347" s="52" t="s">
        <v>412</v>
      </c>
      <c r="K347" s="52" t="s">
        <v>1874</v>
      </c>
      <c r="U347">
        <v>503</v>
      </c>
      <c r="V347">
        <v>7</v>
      </c>
      <c r="W347" t="s">
        <v>1875</v>
      </c>
      <c r="X347">
        <v>3</v>
      </c>
      <c r="Y347" t="s">
        <v>869</v>
      </c>
      <c r="Z347">
        <v>3302</v>
      </c>
      <c r="AA347" t="s">
        <v>867</v>
      </c>
      <c r="AC347" t="s">
        <v>412</v>
      </c>
      <c r="AD347" t="s">
        <v>443</v>
      </c>
      <c r="AG347" s="54"/>
    </row>
    <row r="348" spans="4:33">
      <c r="D348" t="s">
        <v>597</v>
      </c>
      <c r="E348" t="s">
        <v>597</v>
      </c>
      <c r="F348" t="s">
        <v>597</v>
      </c>
      <c r="G348" s="52" t="s">
        <v>952</v>
      </c>
      <c r="H348" s="52" t="s">
        <v>953</v>
      </c>
      <c r="I348" s="52">
        <v>7</v>
      </c>
      <c r="J348" s="52" t="s">
        <v>412</v>
      </c>
      <c r="K348" s="52" t="s">
        <v>1876</v>
      </c>
      <c r="U348">
        <v>504</v>
      </c>
      <c r="V348">
        <v>5</v>
      </c>
      <c r="W348" t="s">
        <v>621</v>
      </c>
      <c r="X348">
        <v>3</v>
      </c>
      <c r="Y348" t="s">
        <v>869</v>
      </c>
      <c r="Z348">
        <v>3302</v>
      </c>
      <c r="AA348" t="s">
        <v>867</v>
      </c>
      <c r="AC348" t="s">
        <v>412</v>
      </c>
      <c r="AD348" t="s">
        <v>443</v>
      </c>
      <c r="AG348" s="54"/>
    </row>
    <row r="349" spans="4:33">
      <c r="D349" t="s">
        <v>603</v>
      </c>
      <c r="E349" t="s">
        <v>603</v>
      </c>
      <c r="F349" t="s">
        <v>603</v>
      </c>
      <c r="G349" s="52" t="s">
        <v>452</v>
      </c>
      <c r="H349" s="52" t="s">
        <v>453</v>
      </c>
      <c r="I349" s="52">
        <v>13</v>
      </c>
      <c r="J349" s="52" t="s">
        <v>412</v>
      </c>
      <c r="K349" s="52" t="s">
        <v>1877</v>
      </c>
      <c r="U349">
        <v>508</v>
      </c>
      <c r="V349">
        <v>8</v>
      </c>
      <c r="W349" t="s">
        <v>1878</v>
      </c>
      <c r="X349">
        <v>3</v>
      </c>
      <c r="Y349" t="s">
        <v>869</v>
      </c>
      <c r="Z349">
        <v>3302</v>
      </c>
      <c r="AA349" t="s">
        <v>867</v>
      </c>
      <c r="AC349" t="s">
        <v>412</v>
      </c>
      <c r="AD349" t="s">
        <v>443</v>
      </c>
      <c r="AG349" s="54"/>
    </row>
    <row r="350" spans="4:33">
      <c r="D350" t="s">
        <v>611</v>
      </c>
      <c r="E350" t="s">
        <v>611</v>
      </c>
      <c r="F350" t="s">
        <v>611</v>
      </c>
      <c r="G350" s="52" t="s">
        <v>452</v>
      </c>
      <c r="H350" s="52" t="s">
        <v>453</v>
      </c>
      <c r="I350" s="52">
        <v>13</v>
      </c>
      <c r="J350" s="52" t="s">
        <v>412</v>
      </c>
      <c r="K350" s="52" t="s">
        <v>1879</v>
      </c>
      <c r="U350">
        <v>514</v>
      </c>
      <c r="V350">
        <v>2</v>
      </c>
      <c r="W350" t="s">
        <v>1880</v>
      </c>
      <c r="X350">
        <v>3</v>
      </c>
      <c r="Y350" t="s">
        <v>869</v>
      </c>
      <c r="Z350">
        <v>3302</v>
      </c>
      <c r="AA350" t="s">
        <v>867</v>
      </c>
      <c r="AC350" t="s">
        <v>412</v>
      </c>
      <c r="AD350" t="s">
        <v>443</v>
      </c>
      <c r="AG350" s="54"/>
    </row>
    <row r="351" spans="4:33">
      <c r="D351" t="s">
        <v>619</v>
      </c>
      <c r="E351" t="s">
        <v>619</v>
      </c>
      <c r="F351" t="s">
        <v>619</v>
      </c>
      <c r="G351" s="52" t="s">
        <v>452</v>
      </c>
      <c r="H351" s="52" t="s">
        <v>453</v>
      </c>
      <c r="I351" s="52">
        <v>13</v>
      </c>
      <c r="J351" s="52" t="s">
        <v>412</v>
      </c>
      <c r="K351" s="52" t="s">
        <v>1881</v>
      </c>
      <c r="U351">
        <v>516</v>
      </c>
      <c r="V351">
        <v>9</v>
      </c>
      <c r="W351" t="s">
        <v>1882</v>
      </c>
      <c r="X351">
        <v>4</v>
      </c>
      <c r="Y351" t="s">
        <v>846</v>
      </c>
      <c r="Z351">
        <v>4101</v>
      </c>
      <c r="AA351" t="s">
        <v>844</v>
      </c>
      <c r="AC351" t="s">
        <v>1111</v>
      </c>
      <c r="AD351" t="s">
        <v>443</v>
      </c>
      <c r="AG351" s="54"/>
    </row>
    <row r="352" spans="4:33">
      <c r="D352" t="s">
        <v>627</v>
      </c>
      <c r="E352" t="s">
        <v>627</v>
      </c>
      <c r="F352" t="s">
        <v>627</v>
      </c>
      <c r="G352" s="52" t="s">
        <v>452</v>
      </c>
      <c r="H352" s="52" t="s">
        <v>453</v>
      </c>
      <c r="I352" s="52">
        <v>13</v>
      </c>
      <c r="J352" s="52" t="s">
        <v>412</v>
      </c>
      <c r="K352" s="52" t="s">
        <v>1883</v>
      </c>
      <c r="U352">
        <v>517</v>
      </c>
      <c r="V352">
        <v>7</v>
      </c>
      <c r="W352" t="s">
        <v>1884</v>
      </c>
      <c r="X352">
        <v>4</v>
      </c>
      <c r="Y352" t="s">
        <v>846</v>
      </c>
      <c r="Z352">
        <v>4101</v>
      </c>
      <c r="AA352" t="s">
        <v>844</v>
      </c>
      <c r="AC352" t="s">
        <v>1111</v>
      </c>
      <c r="AD352" t="s">
        <v>443</v>
      </c>
      <c r="AG352" s="54"/>
    </row>
    <row r="353" spans="4:33">
      <c r="D353" t="s">
        <v>634</v>
      </c>
      <c r="E353" t="s">
        <v>634</v>
      </c>
      <c r="F353" t="s">
        <v>634</v>
      </c>
      <c r="G353" s="52" t="s">
        <v>433</v>
      </c>
      <c r="H353" s="52" t="s">
        <v>434</v>
      </c>
      <c r="I353" s="52">
        <v>8</v>
      </c>
      <c r="J353" s="52" t="s">
        <v>412</v>
      </c>
      <c r="K353" s="52" t="s">
        <v>1885</v>
      </c>
      <c r="U353">
        <v>518</v>
      </c>
      <c r="V353">
        <v>5</v>
      </c>
      <c r="W353" t="s">
        <v>1886</v>
      </c>
      <c r="X353">
        <v>4</v>
      </c>
      <c r="Y353" t="s">
        <v>846</v>
      </c>
      <c r="Z353">
        <v>4101</v>
      </c>
      <c r="AA353" t="s">
        <v>844</v>
      </c>
      <c r="AC353" t="s">
        <v>1111</v>
      </c>
      <c r="AD353" t="s">
        <v>443</v>
      </c>
      <c r="AG353" s="54"/>
    </row>
    <row r="354" spans="4:33">
      <c r="D354" t="s">
        <v>640</v>
      </c>
      <c r="E354" t="s">
        <v>640</v>
      </c>
      <c r="F354" t="s">
        <v>640</v>
      </c>
      <c r="G354" s="52" t="s">
        <v>817</v>
      </c>
      <c r="H354" s="52" t="s">
        <v>1887</v>
      </c>
      <c r="I354" s="52">
        <v>14</v>
      </c>
      <c r="J354" s="52" t="s">
        <v>412</v>
      </c>
      <c r="K354" s="52" t="s">
        <v>1888</v>
      </c>
      <c r="U354">
        <v>519</v>
      </c>
      <c r="V354">
        <v>3</v>
      </c>
      <c r="W354" t="s">
        <v>1889</v>
      </c>
      <c r="X354">
        <v>4</v>
      </c>
      <c r="Y354" t="s">
        <v>846</v>
      </c>
      <c r="Z354">
        <v>4101</v>
      </c>
      <c r="AA354" t="s">
        <v>844</v>
      </c>
      <c r="AC354" t="s">
        <v>1111</v>
      </c>
      <c r="AD354" t="s">
        <v>443</v>
      </c>
      <c r="AG354" s="54"/>
    </row>
    <row r="355" spans="4:33">
      <c r="D355" t="s">
        <v>646</v>
      </c>
      <c r="E355" t="s">
        <v>646</v>
      </c>
      <c r="F355" t="s">
        <v>646</v>
      </c>
      <c r="G355" s="52" t="s">
        <v>615</v>
      </c>
      <c r="H355" s="52" t="s">
        <v>616</v>
      </c>
      <c r="I355" s="52">
        <v>14</v>
      </c>
      <c r="J355" s="52" t="s">
        <v>412</v>
      </c>
      <c r="K355" s="52" t="s">
        <v>1890</v>
      </c>
      <c r="U355">
        <v>521</v>
      </c>
      <c r="V355">
        <v>5</v>
      </c>
      <c r="W355" t="s">
        <v>1891</v>
      </c>
      <c r="X355">
        <v>4</v>
      </c>
      <c r="Y355" t="s">
        <v>846</v>
      </c>
      <c r="Z355">
        <v>4101</v>
      </c>
      <c r="AA355" t="s">
        <v>844</v>
      </c>
      <c r="AC355" t="s">
        <v>1111</v>
      </c>
      <c r="AD355" t="s">
        <v>443</v>
      </c>
      <c r="AG355" s="54"/>
    </row>
    <row r="356" spans="4:33">
      <c r="D356" s="52" t="s">
        <v>652</v>
      </c>
      <c r="E356" s="52" t="s">
        <v>652</v>
      </c>
      <c r="F356" s="52" t="s">
        <v>652</v>
      </c>
      <c r="G356" s="52" t="s">
        <v>845</v>
      </c>
      <c r="H356" s="52" t="s">
        <v>846</v>
      </c>
      <c r="I356" s="52">
        <v>14</v>
      </c>
      <c r="J356" s="52" t="s">
        <v>412</v>
      </c>
      <c r="K356" s="52" t="s">
        <v>1892</v>
      </c>
      <c r="U356">
        <v>522</v>
      </c>
      <c r="V356">
        <v>3</v>
      </c>
      <c r="W356" t="s">
        <v>1893</v>
      </c>
      <c r="X356">
        <v>4</v>
      </c>
      <c r="Y356" t="s">
        <v>846</v>
      </c>
      <c r="Z356">
        <v>4101</v>
      </c>
      <c r="AA356" t="s">
        <v>844</v>
      </c>
      <c r="AC356" t="s">
        <v>1111</v>
      </c>
      <c r="AD356" t="s">
        <v>443</v>
      </c>
      <c r="AG356" s="54"/>
    </row>
    <row r="357" spans="4:33">
      <c r="D357" s="52" t="s">
        <v>658</v>
      </c>
      <c r="E357" s="52" t="s">
        <v>658</v>
      </c>
      <c r="F357" s="52" t="s">
        <v>658</v>
      </c>
      <c r="G357" s="52" t="s">
        <v>505</v>
      </c>
      <c r="H357" s="52" t="s">
        <v>505</v>
      </c>
      <c r="I357" s="52">
        <v>14</v>
      </c>
      <c r="J357" s="52" t="s">
        <v>412</v>
      </c>
      <c r="K357" s="52" t="s">
        <v>1894</v>
      </c>
      <c r="U357">
        <v>523</v>
      </c>
      <c r="V357">
        <v>1</v>
      </c>
      <c r="W357" t="s">
        <v>1895</v>
      </c>
      <c r="X357">
        <v>4</v>
      </c>
      <c r="Y357" t="s">
        <v>846</v>
      </c>
      <c r="Z357">
        <v>4101</v>
      </c>
      <c r="AA357" t="s">
        <v>844</v>
      </c>
      <c r="AC357" t="s">
        <v>1111</v>
      </c>
      <c r="AD357" t="s">
        <v>443</v>
      </c>
      <c r="AG357" s="54"/>
    </row>
    <row r="358" spans="4:33">
      <c r="D358" s="52" t="s">
        <v>1896</v>
      </c>
      <c r="E358" s="52" t="s">
        <v>1896</v>
      </c>
      <c r="F358" s="52" t="s">
        <v>1896</v>
      </c>
      <c r="G358" s="52" t="s">
        <v>923</v>
      </c>
      <c r="H358" s="52" t="s">
        <v>1897</v>
      </c>
      <c r="I358" s="52">
        <v>1</v>
      </c>
      <c r="J358" s="52" t="s">
        <v>412</v>
      </c>
      <c r="K358" s="52" t="s">
        <v>1898</v>
      </c>
      <c r="U358">
        <v>525</v>
      </c>
      <c r="V358">
        <v>8</v>
      </c>
      <c r="W358" t="s">
        <v>1899</v>
      </c>
      <c r="X358">
        <v>4</v>
      </c>
      <c r="Y358" t="s">
        <v>846</v>
      </c>
      <c r="Z358">
        <v>4101</v>
      </c>
      <c r="AA358" t="s">
        <v>844</v>
      </c>
      <c r="AC358" t="s">
        <v>1111</v>
      </c>
      <c r="AD358" t="s">
        <v>443</v>
      </c>
      <c r="AG358" s="54"/>
    </row>
    <row r="359" spans="4:33">
      <c r="D359" s="52" t="s">
        <v>1900</v>
      </c>
      <c r="E359" s="52" t="s">
        <v>1900</v>
      </c>
      <c r="F359" s="52" t="s">
        <v>1900</v>
      </c>
      <c r="G359" s="52" t="s">
        <v>1901</v>
      </c>
      <c r="H359" s="52" t="s">
        <v>896</v>
      </c>
      <c r="I359" s="52">
        <v>16</v>
      </c>
      <c r="J359" s="52" t="s">
        <v>412</v>
      </c>
      <c r="K359" s="52" t="s">
        <v>1902</v>
      </c>
      <c r="U359">
        <v>526</v>
      </c>
      <c r="V359">
        <v>6</v>
      </c>
      <c r="W359" t="s">
        <v>1903</v>
      </c>
      <c r="X359">
        <v>4</v>
      </c>
      <c r="Y359" t="s">
        <v>846</v>
      </c>
      <c r="Z359">
        <v>4101</v>
      </c>
      <c r="AA359" t="s">
        <v>844</v>
      </c>
      <c r="AC359" t="s">
        <v>1111</v>
      </c>
      <c r="AD359" t="s">
        <v>443</v>
      </c>
      <c r="AG359" s="54"/>
    </row>
    <row r="360" spans="4:33">
      <c r="D360" s="52" t="s">
        <v>1904</v>
      </c>
      <c r="E360" s="52" t="s">
        <v>1904</v>
      </c>
      <c r="F360" s="52" t="s">
        <v>1904</v>
      </c>
      <c r="G360" s="52" t="s">
        <v>1023</v>
      </c>
      <c r="H360" s="52" t="s">
        <v>953</v>
      </c>
      <c r="I360" s="52">
        <v>7</v>
      </c>
      <c r="J360" s="52" t="s">
        <v>412</v>
      </c>
      <c r="K360" s="52" t="s">
        <v>1905</v>
      </c>
      <c r="U360">
        <v>527</v>
      </c>
      <c r="V360">
        <v>4</v>
      </c>
      <c r="W360" t="s">
        <v>1906</v>
      </c>
      <c r="X360">
        <v>4</v>
      </c>
      <c r="Y360" t="s">
        <v>846</v>
      </c>
      <c r="Z360">
        <v>4101</v>
      </c>
      <c r="AA360" t="s">
        <v>844</v>
      </c>
      <c r="AC360" t="s">
        <v>1111</v>
      </c>
      <c r="AD360" t="s">
        <v>443</v>
      </c>
      <c r="AG360" s="54"/>
    </row>
    <row r="361" spans="4:33">
      <c r="D361" s="52" t="s">
        <v>1907</v>
      </c>
      <c r="E361" s="52" t="s">
        <v>1907</v>
      </c>
      <c r="F361" s="52" t="s">
        <v>1907</v>
      </c>
      <c r="G361" s="52" t="s">
        <v>918</v>
      </c>
      <c r="H361" s="52" t="s">
        <v>1908</v>
      </c>
      <c r="I361" s="52">
        <v>5</v>
      </c>
      <c r="J361" s="52" t="s">
        <v>412</v>
      </c>
      <c r="K361" s="52" t="s">
        <v>1909</v>
      </c>
      <c r="U361">
        <v>528</v>
      </c>
      <c r="V361">
        <v>2</v>
      </c>
      <c r="W361" t="s">
        <v>1910</v>
      </c>
      <c r="X361">
        <v>4</v>
      </c>
      <c r="Y361" t="s">
        <v>846</v>
      </c>
      <c r="Z361">
        <v>4101</v>
      </c>
      <c r="AA361" t="s">
        <v>844</v>
      </c>
      <c r="AC361" t="s">
        <v>1111</v>
      </c>
      <c r="AD361" t="s">
        <v>443</v>
      </c>
      <c r="AG361" s="54"/>
    </row>
    <row r="362" spans="4:33">
      <c r="D362" s="52" t="s">
        <v>1911</v>
      </c>
      <c r="E362" s="52" t="s">
        <v>1911</v>
      </c>
      <c r="F362" s="52" t="s">
        <v>1911</v>
      </c>
      <c r="G362" s="52" t="s">
        <v>452</v>
      </c>
      <c r="H362" s="52" t="s">
        <v>453</v>
      </c>
      <c r="I362" s="52">
        <v>13</v>
      </c>
      <c r="J362" s="52" t="s">
        <v>412</v>
      </c>
      <c r="K362" s="52" t="s">
        <v>1912</v>
      </c>
      <c r="U362">
        <v>529</v>
      </c>
      <c r="V362">
        <v>0</v>
      </c>
      <c r="W362" t="s">
        <v>1913</v>
      </c>
      <c r="X362">
        <v>4</v>
      </c>
      <c r="Y362" t="s">
        <v>846</v>
      </c>
      <c r="Z362">
        <v>4101</v>
      </c>
      <c r="AA362" t="s">
        <v>844</v>
      </c>
      <c r="AC362" t="s">
        <v>1111</v>
      </c>
      <c r="AD362" t="s">
        <v>443</v>
      </c>
      <c r="AG362" s="54"/>
    </row>
    <row r="363" spans="4:33">
      <c r="D363" s="52" t="s">
        <v>1914</v>
      </c>
      <c r="E363" s="52" t="s">
        <v>1914</v>
      </c>
      <c r="F363" s="52" t="s">
        <v>1914</v>
      </c>
      <c r="G363" s="52" t="s">
        <v>662</v>
      </c>
      <c r="H363" s="52" t="s">
        <v>1908</v>
      </c>
      <c r="I363" s="52">
        <v>5</v>
      </c>
      <c r="J363" s="52" t="s">
        <v>412</v>
      </c>
      <c r="K363" s="52" t="s">
        <v>1915</v>
      </c>
      <c r="U363">
        <v>530</v>
      </c>
      <c r="V363">
        <v>4</v>
      </c>
      <c r="W363" t="s">
        <v>1916</v>
      </c>
      <c r="X363">
        <v>4</v>
      </c>
      <c r="Y363" t="s">
        <v>846</v>
      </c>
      <c r="Z363">
        <v>4101</v>
      </c>
      <c r="AA363" t="s">
        <v>844</v>
      </c>
      <c r="AC363" t="s">
        <v>1111</v>
      </c>
      <c r="AD363" t="s">
        <v>443</v>
      </c>
      <c r="AG363" s="54"/>
    </row>
    <row r="364" spans="4:33">
      <c r="D364" s="52" t="s">
        <v>1917</v>
      </c>
      <c r="E364" s="52" t="s">
        <v>1917</v>
      </c>
      <c r="F364" s="52" t="s">
        <v>1917</v>
      </c>
      <c r="G364" s="52" t="s">
        <v>900</v>
      </c>
      <c r="H364" s="52" t="s">
        <v>1908</v>
      </c>
      <c r="I364" s="52">
        <v>5</v>
      </c>
      <c r="J364" s="52" t="s">
        <v>412</v>
      </c>
      <c r="K364" s="52" t="s">
        <v>1918</v>
      </c>
      <c r="U364">
        <v>531</v>
      </c>
      <c r="V364">
        <v>2</v>
      </c>
      <c r="W364" t="s">
        <v>1919</v>
      </c>
      <c r="X364">
        <v>4</v>
      </c>
      <c r="Y364" t="s">
        <v>846</v>
      </c>
      <c r="Z364">
        <v>4101</v>
      </c>
      <c r="AA364" t="s">
        <v>844</v>
      </c>
      <c r="AC364" t="s">
        <v>1111</v>
      </c>
      <c r="AD364" t="s">
        <v>443</v>
      </c>
      <c r="AG364" s="54"/>
    </row>
    <row r="365" spans="4:33">
      <c r="D365" s="52" t="s">
        <v>1920</v>
      </c>
      <c r="E365" s="52" t="s">
        <v>1920</v>
      </c>
      <c r="F365" s="52" t="s">
        <v>1920</v>
      </c>
      <c r="G365" s="52" t="s">
        <v>1921</v>
      </c>
      <c r="H365" s="52" t="s">
        <v>1921</v>
      </c>
      <c r="I365" s="52">
        <v>8</v>
      </c>
      <c r="J365" s="52" t="s">
        <v>412</v>
      </c>
      <c r="K365" s="52" t="s">
        <v>1922</v>
      </c>
      <c r="U365">
        <v>532</v>
      </c>
      <c r="V365">
        <v>0</v>
      </c>
      <c r="W365" t="s">
        <v>1923</v>
      </c>
      <c r="X365">
        <v>4</v>
      </c>
      <c r="Y365" t="s">
        <v>846</v>
      </c>
      <c r="Z365">
        <v>4101</v>
      </c>
      <c r="AA365" t="s">
        <v>844</v>
      </c>
      <c r="AC365" t="s">
        <v>1111</v>
      </c>
      <c r="AD365" t="s">
        <v>443</v>
      </c>
      <c r="AG365" s="54"/>
    </row>
    <row r="366" spans="4:33">
      <c r="D366" s="52" t="s">
        <v>1924</v>
      </c>
      <c r="E366" s="52" t="s">
        <v>1924</v>
      </c>
      <c r="F366" s="52" t="s">
        <v>1924</v>
      </c>
      <c r="G366" s="52" t="s">
        <v>452</v>
      </c>
      <c r="H366" s="52" t="s">
        <v>453</v>
      </c>
      <c r="I366" s="52">
        <v>13</v>
      </c>
      <c r="J366" s="52" t="s">
        <v>412</v>
      </c>
      <c r="K366" s="52" t="s">
        <v>1925</v>
      </c>
      <c r="U366">
        <v>533</v>
      </c>
      <c r="V366">
        <v>9</v>
      </c>
      <c r="W366" t="s">
        <v>1926</v>
      </c>
      <c r="X366">
        <v>4</v>
      </c>
      <c r="Y366" t="s">
        <v>846</v>
      </c>
      <c r="Z366">
        <v>4101</v>
      </c>
      <c r="AA366" t="s">
        <v>844</v>
      </c>
      <c r="AC366" t="s">
        <v>1111</v>
      </c>
      <c r="AD366" t="s">
        <v>443</v>
      </c>
      <c r="AG366" s="54"/>
    </row>
    <row r="367" spans="4:33">
      <c r="D367" s="52" t="s">
        <v>1927</v>
      </c>
      <c r="E367" s="52" t="s">
        <v>1927</v>
      </c>
      <c r="F367" s="52" t="s">
        <v>1927</v>
      </c>
      <c r="G367" s="52" t="s">
        <v>1690</v>
      </c>
      <c r="H367" s="52" t="s">
        <v>1908</v>
      </c>
      <c r="I367" s="52">
        <v>5</v>
      </c>
      <c r="J367" s="52" t="s">
        <v>412</v>
      </c>
      <c r="K367" s="52" t="s">
        <v>1928</v>
      </c>
      <c r="U367">
        <v>534</v>
      </c>
      <c r="V367">
        <v>7</v>
      </c>
      <c r="W367" t="s">
        <v>1929</v>
      </c>
      <c r="X367">
        <v>4</v>
      </c>
      <c r="Y367" t="s">
        <v>846</v>
      </c>
      <c r="Z367">
        <v>4101</v>
      </c>
      <c r="AA367" t="s">
        <v>844</v>
      </c>
      <c r="AC367" t="s">
        <v>1111</v>
      </c>
      <c r="AD367" t="s">
        <v>443</v>
      </c>
      <c r="AG367" s="54"/>
    </row>
    <row r="368" spans="4:33">
      <c r="U368">
        <v>535</v>
      </c>
      <c r="V368">
        <v>5</v>
      </c>
      <c r="W368" t="s">
        <v>1930</v>
      </c>
      <c r="X368">
        <v>4</v>
      </c>
      <c r="Y368" t="s">
        <v>846</v>
      </c>
      <c r="Z368">
        <v>4101</v>
      </c>
      <c r="AA368" t="s">
        <v>844</v>
      </c>
      <c r="AC368" t="s">
        <v>1111</v>
      </c>
      <c r="AD368" t="s">
        <v>443</v>
      </c>
      <c r="AG368" s="54"/>
    </row>
    <row r="369" spans="5:33">
      <c r="E369" s="53"/>
      <c r="U369">
        <v>536</v>
      </c>
      <c r="V369">
        <v>3</v>
      </c>
      <c r="W369" t="s">
        <v>1931</v>
      </c>
      <c r="X369">
        <v>4</v>
      </c>
      <c r="Y369" t="s">
        <v>846</v>
      </c>
      <c r="Z369">
        <v>4101</v>
      </c>
      <c r="AA369" t="s">
        <v>844</v>
      </c>
      <c r="AC369" t="s">
        <v>1111</v>
      </c>
      <c r="AD369" t="s">
        <v>443</v>
      </c>
      <c r="AG369" s="54"/>
    </row>
    <row r="370" spans="5:33">
      <c r="U370">
        <v>537</v>
      </c>
      <c r="V370">
        <v>1</v>
      </c>
      <c r="W370" t="s">
        <v>1932</v>
      </c>
      <c r="X370">
        <v>4</v>
      </c>
      <c r="Y370" t="s">
        <v>846</v>
      </c>
      <c r="Z370">
        <v>4101</v>
      </c>
      <c r="AA370" t="s">
        <v>844</v>
      </c>
      <c r="AC370" t="s">
        <v>1111</v>
      </c>
      <c r="AD370" t="s">
        <v>443</v>
      </c>
      <c r="AG370" s="54"/>
    </row>
    <row r="371" spans="5:33">
      <c r="U371">
        <v>539</v>
      </c>
      <c r="V371">
        <v>8</v>
      </c>
      <c r="W371" t="s">
        <v>1933</v>
      </c>
      <c r="X371">
        <v>4</v>
      </c>
      <c r="Y371" t="s">
        <v>846</v>
      </c>
      <c r="Z371">
        <v>4101</v>
      </c>
      <c r="AA371" t="s">
        <v>844</v>
      </c>
      <c r="AC371" t="s">
        <v>1111</v>
      </c>
      <c r="AD371" t="s">
        <v>443</v>
      </c>
      <c r="AG371" s="54"/>
    </row>
    <row r="372" spans="5:33">
      <c r="U372">
        <v>540</v>
      </c>
      <c r="V372">
        <v>1</v>
      </c>
      <c r="W372" t="s">
        <v>1934</v>
      </c>
      <c r="X372">
        <v>4</v>
      </c>
      <c r="Y372" t="s">
        <v>846</v>
      </c>
      <c r="Z372">
        <v>4101</v>
      </c>
      <c r="AA372" t="s">
        <v>844</v>
      </c>
      <c r="AC372" t="s">
        <v>1111</v>
      </c>
      <c r="AD372" t="s">
        <v>443</v>
      </c>
      <c r="AG372" s="54"/>
    </row>
    <row r="373" spans="5:33">
      <c r="U373">
        <v>542</v>
      </c>
      <c r="V373">
        <v>8</v>
      </c>
      <c r="W373" t="s">
        <v>1935</v>
      </c>
      <c r="X373">
        <v>4</v>
      </c>
      <c r="Y373" t="s">
        <v>846</v>
      </c>
      <c r="Z373">
        <v>4101</v>
      </c>
      <c r="AA373" t="s">
        <v>844</v>
      </c>
      <c r="AC373" t="s">
        <v>1111</v>
      </c>
      <c r="AD373" t="s">
        <v>443</v>
      </c>
      <c r="AG373" s="54"/>
    </row>
    <row r="374" spans="5:33">
      <c r="U374">
        <v>543</v>
      </c>
      <c r="V374">
        <v>6</v>
      </c>
      <c r="W374" t="s">
        <v>1936</v>
      </c>
      <c r="X374">
        <v>4</v>
      </c>
      <c r="Y374" t="s">
        <v>846</v>
      </c>
      <c r="Z374">
        <v>4101</v>
      </c>
      <c r="AA374" t="s">
        <v>844</v>
      </c>
      <c r="AC374" t="s">
        <v>1111</v>
      </c>
      <c r="AD374" t="s">
        <v>443</v>
      </c>
      <c r="AG374" s="54"/>
    </row>
    <row r="375" spans="5:33">
      <c r="U375">
        <v>544</v>
      </c>
      <c r="V375">
        <v>4</v>
      </c>
      <c r="W375" t="s">
        <v>1937</v>
      </c>
      <c r="X375">
        <v>4</v>
      </c>
      <c r="Y375" t="s">
        <v>846</v>
      </c>
      <c r="Z375">
        <v>4101</v>
      </c>
      <c r="AA375" t="s">
        <v>844</v>
      </c>
      <c r="AC375" t="s">
        <v>1111</v>
      </c>
      <c r="AD375" t="s">
        <v>443</v>
      </c>
      <c r="AG375" s="54"/>
    </row>
    <row r="376" spans="5:33">
      <c r="U376">
        <v>546</v>
      </c>
      <c r="V376">
        <v>0</v>
      </c>
      <c r="W376" t="s">
        <v>1938</v>
      </c>
      <c r="X376">
        <v>4</v>
      </c>
      <c r="Y376" t="s">
        <v>846</v>
      </c>
      <c r="Z376">
        <v>4101</v>
      </c>
      <c r="AA376" t="s">
        <v>844</v>
      </c>
      <c r="AC376" t="s">
        <v>1111</v>
      </c>
      <c r="AD376" t="s">
        <v>443</v>
      </c>
      <c r="AG376" s="54"/>
    </row>
    <row r="377" spans="5:33">
      <c r="U377">
        <v>548</v>
      </c>
      <c r="V377">
        <v>7</v>
      </c>
      <c r="W377" t="s">
        <v>1939</v>
      </c>
      <c r="X377">
        <v>4</v>
      </c>
      <c r="Y377" t="s">
        <v>846</v>
      </c>
      <c r="Z377">
        <v>4101</v>
      </c>
      <c r="AA377" t="s">
        <v>844</v>
      </c>
      <c r="AC377" t="s">
        <v>1111</v>
      </c>
      <c r="AD377" t="s">
        <v>443</v>
      </c>
      <c r="AG377" s="54"/>
    </row>
    <row r="378" spans="5:33">
      <c r="U378">
        <v>550</v>
      </c>
      <c r="V378">
        <v>9</v>
      </c>
      <c r="W378" t="s">
        <v>1940</v>
      </c>
      <c r="X378">
        <v>4</v>
      </c>
      <c r="Y378" t="s">
        <v>846</v>
      </c>
      <c r="Z378">
        <v>4101</v>
      </c>
      <c r="AA378" t="s">
        <v>844</v>
      </c>
      <c r="AC378" t="s">
        <v>1111</v>
      </c>
      <c r="AD378" t="s">
        <v>443</v>
      </c>
      <c r="AG378" s="54"/>
    </row>
    <row r="379" spans="5:33">
      <c r="U379">
        <v>551</v>
      </c>
      <c r="V379">
        <v>7</v>
      </c>
      <c r="W379" t="s">
        <v>1941</v>
      </c>
      <c r="X379">
        <v>4</v>
      </c>
      <c r="Y379" t="s">
        <v>846</v>
      </c>
      <c r="Z379">
        <v>4101</v>
      </c>
      <c r="AA379" t="s">
        <v>844</v>
      </c>
      <c r="AC379" t="s">
        <v>1111</v>
      </c>
      <c r="AD379" t="s">
        <v>443</v>
      </c>
      <c r="AG379" s="54"/>
    </row>
    <row r="380" spans="5:33">
      <c r="U380">
        <v>552</v>
      </c>
      <c r="V380">
        <v>5</v>
      </c>
      <c r="W380" t="s">
        <v>1942</v>
      </c>
      <c r="X380">
        <v>4</v>
      </c>
      <c r="Y380" t="s">
        <v>846</v>
      </c>
      <c r="Z380">
        <v>4101</v>
      </c>
      <c r="AA380" t="s">
        <v>844</v>
      </c>
      <c r="AC380" t="s">
        <v>1111</v>
      </c>
      <c r="AD380" t="s">
        <v>443</v>
      </c>
      <c r="AG380" s="54"/>
    </row>
    <row r="381" spans="5:33">
      <c r="U381">
        <v>554</v>
      </c>
      <c r="V381">
        <v>1</v>
      </c>
      <c r="W381" t="s">
        <v>1943</v>
      </c>
      <c r="X381">
        <v>4</v>
      </c>
      <c r="Y381" t="s">
        <v>846</v>
      </c>
      <c r="Z381">
        <v>4101</v>
      </c>
      <c r="AA381" t="s">
        <v>844</v>
      </c>
      <c r="AC381" t="s">
        <v>1111</v>
      </c>
      <c r="AD381" t="s">
        <v>443</v>
      </c>
      <c r="AG381" s="54"/>
    </row>
    <row r="382" spans="5:33">
      <c r="U382">
        <v>556</v>
      </c>
      <c r="V382">
        <v>8</v>
      </c>
      <c r="W382" t="s">
        <v>1944</v>
      </c>
      <c r="X382">
        <v>4</v>
      </c>
      <c r="Y382" t="s">
        <v>846</v>
      </c>
      <c r="Z382">
        <v>4101</v>
      </c>
      <c r="AA382" t="s">
        <v>844</v>
      </c>
      <c r="AC382" t="s">
        <v>1111</v>
      </c>
      <c r="AD382" t="s">
        <v>443</v>
      </c>
      <c r="AG382" s="54"/>
    </row>
    <row r="383" spans="5:33">
      <c r="U383">
        <v>557</v>
      </c>
      <c r="V383">
        <v>6</v>
      </c>
      <c r="W383" t="s">
        <v>1945</v>
      </c>
      <c r="X383">
        <v>4</v>
      </c>
      <c r="Y383" t="s">
        <v>846</v>
      </c>
      <c r="Z383">
        <v>4101</v>
      </c>
      <c r="AA383" t="s">
        <v>844</v>
      </c>
      <c r="AC383" t="s">
        <v>1111</v>
      </c>
      <c r="AD383" t="s">
        <v>443</v>
      </c>
      <c r="AG383" s="54"/>
    </row>
    <row r="384" spans="5:33">
      <c r="U384">
        <v>558</v>
      </c>
      <c r="V384">
        <v>4</v>
      </c>
      <c r="W384" t="s">
        <v>1946</v>
      </c>
      <c r="X384">
        <v>4</v>
      </c>
      <c r="Y384" t="s">
        <v>846</v>
      </c>
      <c r="Z384">
        <v>4101</v>
      </c>
      <c r="AA384" t="s">
        <v>844</v>
      </c>
      <c r="AC384" t="s">
        <v>1111</v>
      </c>
      <c r="AD384" t="s">
        <v>443</v>
      </c>
      <c r="AG384" s="54"/>
    </row>
    <row r="385" spans="21:33">
      <c r="U385">
        <v>560</v>
      </c>
      <c r="V385">
        <v>6</v>
      </c>
      <c r="W385" t="s">
        <v>1947</v>
      </c>
      <c r="X385">
        <v>4</v>
      </c>
      <c r="Y385" t="s">
        <v>846</v>
      </c>
      <c r="Z385">
        <v>4101</v>
      </c>
      <c r="AA385" t="s">
        <v>844</v>
      </c>
      <c r="AC385" t="s">
        <v>1111</v>
      </c>
      <c r="AD385" t="s">
        <v>443</v>
      </c>
      <c r="AG385" s="54"/>
    </row>
    <row r="386" spans="21:33">
      <c r="U386">
        <v>561</v>
      </c>
      <c r="V386">
        <v>4</v>
      </c>
      <c r="W386" t="s">
        <v>1948</v>
      </c>
      <c r="X386">
        <v>4</v>
      </c>
      <c r="Y386" t="s">
        <v>846</v>
      </c>
      <c r="Z386">
        <v>4101</v>
      </c>
      <c r="AA386" t="s">
        <v>844</v>
      </c>
      <c r="AC386" t="s">
        <v>1111</v>
      </c>
      <c r="AD386" t="s">
        <v>443</v>
      </c>
      <c r="AG386" s="54"/>
    </row>
    <row r="387" spans="21:33">
      <c r="U387">
        <v>562</v>
      </c>
      <c r="V387">
        <v>2</v>
      </c>
      <c r="W387" t="s">
        <v>1949</v>
      </c>
      <c r="X387">
        <v>4</v>
      </c>
      <c r="Y387" t="s">
        <v>846</v>
      </c>
      <c r="Z387">
        <v>4101</v>
      </c>
      <c r="AA387" t="s">
        <v>844</v>
      </c>
      <c r="AC387" t="s">
        <v>1111</v>
      </c>
      <c r="AD387" t="s">
        <v>443</v>
      </c>
      <c r="AG387" s="54"/>
    </row>
    <row r="388" spans="21:33">
      <c r="U388">
        <v>564</v>
      </c>
      <c r="V388">
        <v>9</v>
      </c>
      <c r="W388" t="s">
        <v>1950</v>
      </c>
      <c r="X388">
        <v>4</v>
      </c>
      <c r="Y388" t="s">
        <v>846</v>
      </c>
      <c r="Z388">
        <v>4101</v>
      </c>
      <c r="AA388" t="s">
        <v>844</v>
      </c>
      <c r="AC388" t="s">
        <v>1111</v>
      </c>
      <c r="AD388" t="s">
        <v>443</v>
      </c>
      <c r="AG388" s="54"/>
    </row>
    <row r="389" spans="21:33">
      <c r="U389">
        <v>565</v>
      </c>
      <c r="V389">
        <v>7</v>
      </c>
      <c r="W389" t="s">
        <v>1951</v>
      </c>
      <c r="X389">
        <v>4</v>
      </c>
      <c r="Y389" t="s">
        <v>846</v>
      </c>
      <c r="Z389">
        <v>4101</v>
      </c>
      <c r="AA389" t="s">
        <v>844</v>
      </c>
      <c r="AC389" t="s">
        <v>713</v>
      </c>
      <c r="AD389" t="s">
        <v>443</v>
      </c>
      <c r="AG389" s="54"/>
    </row>
    <row r="390" spans="21:33">
      <c r="U390">
        <v>566</v>
      </c>
      <c r="V390">
        <v>5</v>
      </c>
      <c r="W390" t="s">
        <v>1952</v>
      </c>
      <c r="X390">
        <v>4</v>
      </c>
      <c r="Y390" t="s">
        <v>846</v>
      </c>
      <c r="Z390">
        <v>4101</v>
      </c>
      <c r="AA390" t="s">
        <v>844</v>
      </c>
      <c r="AC390" t="s">
        <v>713</v>
      </c>
      <c r="AD390" t="s">
        <v>443</v>
      </c>
      <c r="AG390" s="54"/>
    </row>
    <row r="391" spans="21:33">
      <c r="U391">
        <v>567</v>
      </c>
      <c r="V391">
        <v>3</v>
      </c>
      <c r="W391" t="s">
        <v>1953</v>
      </c>
      <c r="X391">
        <v>4</v>
      </c>
      <c r="Y391" t="s">
        <v>846</v>
      </c>
      <c r="Z391">
        <v>4101</v>
      </c>
      <c r="AA391" t="s">
        <v>844</v>
      </c>
      <c r="AC391" t="s">
        <v>713</v>
      </c>
      <c r="AD391" t="s">
        <v>443</v>
      </c>
      <c r="AG391" s="54"/>
    </row>
    <row r="392" spans="21:33">
      <c r="U392">
        <v>568</v>
      </c>
      <c r="V392">
        <v>1</v>
      </c>
      <c r="W392" t="s">
        <v>1954</v>
      </c>
      <c r="X392">
        <v>4</v>
      </c>
      <c r="Y392" t="s">
        <v>846</v>
      </c>
      <c r="Z392">
        <v>4101</v>
      </c>
      <c r="AA392" t="s">
        <v>844</v>
      </c>
      <c r="AC392" t="s">
        <v>713</v>
      </c>
      <c r="AD392" t="s">
        <v>443</v>
      </c>
      <c r="AG392" s="54"/>
    </row>
    <row r="393" spans="21:33">
      <c r="U393">
        <v>570</v>
      </c>
      <c r="V393">
        <v>3</v>
      </c>
      <c r="W393" t="s">
        <v>1955</v>
      </c>
      <c r="X393">
        <v>4</v>
      </c>
      <c r="Y393" t="s">
        <v>846</v>
      </c>
      <c r="Z393">
        <v>4101</v>
      </c>
      <c r="AA393" t="s">
        <v>844</v>
      </c>
      <c r="AC393" t="s">
        <v>713</v>
      </c>
      <c r="AD393" t="s">
        <v>443</v>
      </c>
      <c r="AG393" s="54"/>
    </row>
    <row r="394" spans="21:33">
      <c r="U394">
        <v>571</v>
      </c>
      <c r="V394">
        <v>1</v>
      </c>
      <c r="W394" t="s">
        <v>1956</v>
      </c>
      <c r="X394">
        <v>4</v>
      </c>
      <c r="Y394" t="s">
        <v>846</v>
      </c>
      <c r="Z394">
        <v>4101</v>
      </c>
      <c r="AA394" t="s">
        <v>844</v>
      </c>
      <c r="AC394" t="s">
        <v>713</v>
      </c>
      <c r="AD394" t="s">
        <v>443</v>
      </c>
      <c r="AG394" s="54"/>
    </row>
    <row r="395" spans="21:33">
      <c r="U395">
        <v>573</v>
      </c>
      <c r="V395">
        <v>8</v>
      </c>
      <c r="W395" t="s">
        <v>1957</v>
      </c>
      <c r="X395">
        <v>4</v>
      </c>
      <c r="Y395" t="s">
        <v>846</v>
      </c>
      <c r="Z395">
        <v>4101</v>
      </c>
      <c r="AA395" t="s">
        <v>844</v>
      </c>
      <c r="AC395" t="s">
        <v>713</v>
      </c>
      <c r="AD395" t="s">
        <v>443</v>
      </c>
      <c r="AG395" s="54"/>
    </row>
    <row r="396" spans="21:33">
      <c r="U396">
        <v>574</v>
      </c>
      <c r="V396">
        <v>6</v>
      </c>
      <c r="W396" t="s">
        <v>1958</v>
      </c>
      <c r="X396">
        <v>4</v>
      </c>
      <c r="Y396" t="s">
        <v>846</v>
      </c>
      <c r="Z396">
        <v>4101</v>
      </c>
      <c r="AA396" t="s">
        <v>844</v>
      </c>
      <c r="AC396" t="s">
        <v>713</v>
      </c>
      <c r="AD396" t="s">
        <v>443</v>
      </c>
      <c r="AG396" s="54"/>
    </row>
    <row r="397" spans="21:33">
      <c r="U397">
        <v>575</v>
      </c>
      <c r="V397">
        <v>4</v>
      </c>
      <c r="W397" t="s">
        <v>1959</v>
      </c>
      <c r="X397">
        <v>4</v>
      </c>
      <c r="Y397" t="s">
        <v>846</v>
      </c>
      <c r="Z397">
        <v>4101</v>
      </c>
      <c r="AA397" t="s">
        <v>844</v>
      </c>
      <c r="AC397" t="s">
        <v>713</v>
      </c>
      <c r="AD397" t="s">
        <v>443</v>
      </c>
      <c r="AG397" s="54"/>
    </row>
    <row r="398" spans="21:33">
      <c r="U398">
        <v>578</v>
      </c>
      <c r="V398">
        <v>9</v>
      </c>
      <c r="W398" t="s">
        <v>1960</v>
      </c>
      <c r="X398">
        <v>4</v>
      </c>
      <c r="Y398" t="s">
        <v>846</v>
      </c>
      <c r="Z398">
        <v>4101</v>
      </c>
      <c r="AA398" t="s">
        <v>844</v>
      </c>
      <c r="AC398" t="s">
        <v>1111</v>
      </c>
      <c r="AD398" t="s">
        <v>443</v>
      </c>
      <c r="AG398" s="54"/>
    </row>
    <row r="399" spans="21:33">
      <c r="U399">
        <v>579</v>
      </c>
      <c r="V399">
        <v>7</v>
      </c>
      <c r="W399" t="s">
        <v>1961</v>
      </c>
      <c r="X399">
        <v>4</v>
      </c>
      <c r="Y399" t="s">
        <v>846</v>
      </c>
      <c r="Z399">
        <v>4101</v>
      </c>
      <c r="AA399" t="s">
        <v>844</v>
      </c>
      <c r="AC399" t="s">
        <v>713</v>
      </c>
      <c r="AD399" t="s">
        <v>443</v>
      </c>
      <c r="AG399" s="54"/>
    </row>
    <row r="400" spans="21:33">
      <c r="U400">
        <v>580</v>
      </c>
      <c r="V400">
        <v>0</v>
      </c>
      <c r="W400" t="s">
        <v>1962</v>
      </c>
      <c r="X400">
        <v>4</v>
      </c>
      <c r="Y400" t="s">
        <v>846</v>
      </c>
      <c r="Z400">
        <v>4101</v>
      </c>
      <c r="AA400" t="s">
        <v>844</v>
      </c>
      <c r="AC400" t="s">
        <v>725</v>
      </c>
      <c r="AD400" t="s">
        <v>443</v>
      </c>
      <c r="AG400" s="54"/>
    </row>
    <row r="401" spans="21:33">
      <c r="U401">
        <v>581</v>
      </c>
      <c r="V401">
        <v>9</v>
      </c>
      <c r="W401" t="s">
        <v>1963</v>
      </c>
      <c r="X401">
        <v>4</v>
      </c>
      <c r="Y401" t="s">
        <v>846</v>
      </c>
      <c r="Z401">
        <v>4101</v>
      </c>
      <c r="AA401" t="s">
        <v>844</v>
      </c>
      <c r="AC401" t="s">
        <v>713</v>
      </c>
      <c r="AD401" t="s">
        <v>443</v>
      </c>
      <c r="AG401" s="54"/>
    </row>
    <row r="402" spans="21:33">
      <c r="U402">
        <v>582</v>
      </c>
      <c r="V402">
        <v>7</v>
      </c>
      <c r="W402" t="s">
        <v>1964</v>
      </c>
      <c r="X402">
        <v>4</v>
      </c>
      <c r="Y402" t="s">
        <v>846</v>
      </c>
      <c r="Z402">
        <v>4101</v>
      </c>
      <c r="AA402" t="s">
        <v>844</v>
      </c>
      <c r="AC402" t="s">
        <v>725</v>
      </c>
      <c r="AD402" t="s">
        <v>443</v>
      </c>
      <c r="AG402" s="54"/>
    </row>
    <row r="403" spans="21:33">
      <c r="U403">
        <v>583</v>
      </c>
      <c r="V403">
        <v>5</v>
      </c>
      <c r="W403" t="s">
        <v>1965</v>
      </c>
      <c r="X403">
        <v>4</v>
      </c>
      <c r="Y403" t="s">
        <v>846</v>
      </c>
      <c r="Z403">
        <v>4101</v>
      </c>
      <c r="AA403" t="s">
        <v>844</v>
      </c>
      <c r="AC403" t="s">
        <v>713</v>
      </c>
      <c r="AD403" t="s">
        <v>443</v>
      </c>
      <c r="AG403" s="54"/>
    </row>
    <row r="404" spans="21:33">
      <c r="U404">
        <v>585</v>
      </c>
      <c r="V404">
        <v>1</v>
      </c>
      <c r="W404" t="s">
        <v>1966</v>
      </c>
      <c r="X404">
        <v>4</v>
      </c>
      <c r="Y404" t="s">
        <v>846</v>
      </c>
      <c r="Z404">
        <v>4101</v>
      </c>
      <c r="AA404" t="s">
        <v>844</v>
      </c>
      <c r="AC404" t="s">
        <v>725</v>
      </c>
      <c r="AD404" t="s">
        <v>443</v>
      </c>
      <c r="AG404" s="54"/>
    </row>
    <row r="405" spans="21:33">
      <c r="U405">
        <v>587</v>
      </c>
      <c r="V405">
        <v>8</v>
      </c>
      <c r="W405" t="s">
        <v>1967</v>
      </c>
      <c r="X405">
        <v>4</v>
      </c>
      <c r="Y405" t="s">
        <v>846</v>
      </c>
      <c r="Z405">
        <v>4101</v>
      </c>
      <c r="AA405" t="s">
        <v>844</v>
      </c>
      <c r="AC405" t="s">
        <v>725</v>
      </c>
      <c r="AD405" t="s">
        <v>443</v>
      </c>
      <c r="AG405" s="54"/>
    </row>
    <row r="406" spans="21:33">
      <c r="U406">
        <v>589</v>
      </c>
      <c r="V406">
        <v>4</v>
      </c>
      <c r="W406" t="s">
        <v>1968</v>
      </c>
      <c r="X406">
        <v>4</v>
      </c>
      <c r="Y406" t="s">
        <v>846</v>
      </c>
      <c r="Z406">
        <v>4101</v>
      </c>
      <c r="AA406" t="s">
        <v>844</v>
      </c>
      <c r="AC406" t="s">
        <v>713</v>
      </c>
      <c r="AD406" t="s">
        <v>443</v>
      </c>
      <c r="AG406" s="54"/>
    </row>
    <row r="407" spans="21:33">
      <c r="U407">
        <v>590</v>
      </c>
      <c r="V407">
        <v>8</v>
      </c>
      <c r="W407" t="s">
        <v>1969</v>
      </c>
      <c r="X407">
        <v>4</v>
      </c>
      <c r="Y407" t="s">
        <v>846</v>
      </c>
      <c r="Z407">
        <v>4101</v>
      </c>
      <c r="AA407" t="s">
        <v>844</v>
      </c>
      <c r="AC407" t="s">
        <v>725</v>
      </c>
      <c r="AD407" t="s">
        <v>443</v>
      </c>
      <c r="AG407" s="54"/>
    </row>
    <row r="408" spans="21:33">
      <c r="U408">
        <v>591</v>
      </c>
      <c r="V408">
        <v>6</v>
      </c>
      <c r="W408" t="s">
        <v>1970</v>
      </c>
      <c r="X408">
        <v>4</v>
      </c>
      <c r="Y408" t="s">
        <v>846</v>
      </c>
      <c r="Z408">
        <v>4101</v>
      </c>
      <c r="AA408" t="s">
        <v>844</v>
      </c>
      <c r="AC408" t="s">
        <v>725</v>
      </c>
      <c r="AD408" t="s">
        <v>443</v>
      </c>
      <c r="AG408" s="54"/>
    </row>
    <row r="409" spans="21:33">
      <c r="U409">
        <v>597</v>
      </c>
      <c r="V409">
        <v>5</v>
      </c>
      <c r="W409" t="s">
        <v>1971</v>
      </c>
      <c r="X409">
        <v>4</v>
      </c>
      <c r="Y409" t="s">
        <v>846</v>
      </c>
      <c r="Z409">
        <v>4104</v>
      </c>
      <c r="AA409" t="s">
        <v>1241</v>
      </c>
      <c r="AC409" t="s">
        <v>1009</v>
      </c>
      <c r="AD409" t="s">
        <v>443</v>
      </c>
      <c r="AG409" s="54"/>
    </row>
    <row r="410" spans="21:33">
      <c r="U410">
        <v>598</v>
      </c>
      <c r="V410">
        <v>3</v>
      </c>
      <c r="W410" t="s">
        <v>1972</v>
      </c>
      <c r="X410">
        <v>4</v>
      </c>
      <c r="Y410" t="s">
        <v>846</v>
      </c>
      <c r="Z410">
        <v>4104</v>
      </c>
      <c r="AA410" t="s">
        <v>1241</v>
      </c>
      <c r="AC410" t="s">
        <v>1009</v>
      </c>
      <c r="AD410" t="s">
        <v>443</v>
      </c>
      <c r="AG410" s="54"/>
    </row>
    <row r="411" spans="21:33">
      <c r="U411">
        <v>599</v>
      </c>
      <c r="V411">
        <v>1</v>
      </c>
      <c r="W411" t="s">
        <v>1973</v>
      </c>
      <c r="X411">
        <v>4</v>
      </c>
      <c r="Y411" t="s">
        <v>846</v>
      </c>
      <c r="Z411">
        <v>4104</v>
      </c>
      <c r="AA411" t="s">
        <v>1241</v>
      </c>
      <c r="AC411" t="s">
        <v>1009</v>
      </c>
      <c r="AD411" t="s">
        <v>443</v>
      </c>
      <c r="AG411" s="54"/>
    </row>
    <row r="412" spans="21:33">
      <c r="U412">
        <v>602</v>
      </c>
      <c r="V412">
        <v>5</v>
      </c>
      <c r="W412" t="s">
        <v>1974</v>
      </c>
      <c r="X412">
        <v>4</v>
      </c>
      <c r="Y412" t="s">
        <v>846</v>
      </c>
      <c r="Z412">
        <v>4104</v>
      </c>
      <c r="AA412" t="s">
        <v>1241</v>
      </c>
      <c r="AC412" t="s">
        <v>1009</v>
      </c>
      <c r="AD412" t="s">
        <v>443</v>
      </c>
      <c r="AG412" s="54"/>
    </row>
    <row r="413" spans="21:33">
      <c r="U413">
        <v>604</v>
      </c>
      <c r="V413">
        <v>1</v>
      </c>
      <c r="W413" t="s">
        <v>1975</v>
      </c>
      <c r="X413">
        <v>4</v>
      </c>
      <c r="Y413" t="s">
        <v>846</v>
      </c>
      <c r="Z413">
        <v>4104</v>
      </c>
      <c r="AA413" t="s">
        <v>1241</v>
      </c>
      <c r="AC413" t="s">
        <v>1009</v>
      </c>
      <c r="AD413" t="s">
        <v>443</v>
      </c>
      <c r="AG413" s="54"/>
    </row>
    <row r="414" spans="21:33">
      <c r="U414">
        <v>606</v>
      </c>
      <c r="V414">
        <v>8</v>
      </c>
      <c r="W414" t="s">
        <v>1976</v>
      </c>
      <c r="X414">
        <v>4</v>
      </c>
      <c r="Y414" t="s">
        <v>846</v>
      </c>
      <c r="Z414">
        <v>4104</v>
      </c>
      <c r="AA414" t="s">
        <v>1241</v>
      </c>
      <c r="AC414" t="s">
        <v>1009</v>
      </c>
      <c r="AD414" t="s">
        <v>443</v>
      </c>
      <c r="AG414" s="54"/>
    </row>
    <row r="415" spans="21:33">
      <c r="U415">
        <v>608</v>
      </c>
      <c r="V415">
        <v>4</v>
      </c>
      <c r="W415" t="s">
        <v>1977</v>
      </c>
      <c r="X415">
        <v>4</v>
      </c>
      <c r="Y415" t="s">
        <v>846</v>
      </c>
      <c r="Z415">
        <v>4104</v>
      </c>
      <c r="AA415" t="s">
        <v>1241</v>
      </c>
      <c r="AC415" t="s">
        <v>1009</v>
      </c>
      <c r="AD415" t="s">
        <v>443</v>
      </c>
      <c r="AG415" s="54"/>
    </row>
    <row r="416" spans="21:33">
      <c r="U416">
        <v>609</v>
      </c>
      <c r="V416">
        <v>2</v>
      </c>
      <c r="W416" t="s">
        <v>1978</v>
      </c>
      <c r="X416">
        <v>4</v>
      </c>
      <c r="Y416" t="s">
        <v>846</v>
      </c>
      <c r="Z416">
        <v>4102</v>
      </c>
      <c r="AA416" t="s">
        <v>846</v>
      </c>
      <c r="AC416" t="s">
        <v>412</v>
      </c>
      <c r="AD416" t="s">
        <v>443</v>
      </c>
      <c r="AG416" s="54"/>
    </row>
    <row r="417" spans="21:33">
      <c r="U417">
        <v>610</v>
      </c>
      <c r="V417">
        <v>6</v>
      </c>
      <c r="W417" t="s">
        <v>1979</v>
      </c>
      <c r="X417">
        <v>4</v>
      </c>
      <c r="Y417" t="s">
        <v>846</v>
      </c>
      <c r="Z417">
        <v>4102</v>
      </c>
      <c r="AA417" t="s">
        <v>846</v>
      </c>
      <c r="AC417" t="s">
        <v>412</v>
      </c>
      <c r="AD417" t="s">
        <v>443</v>
      </c>
      <c r="AG417" s="54"/>
    </row>
    <row r="418" spans="21:33">
      <c r="U418">
        <v>611</v>
      </c>
      <c r="V418">
        <v>4</v>
      </c>
      <c r="W418" t="s">
        <v>1980</v>
      </c>
      <c r="X418">
        <v>4</v>
      </c>
      <c r="Y418" t="s">
        <v>846</v>
      </c>
      <c r="Z418">
        <v>4102</v>
      </c>
      <c r="AA418" t="s">
        <v>846</v>
      </c>
      <c r="AC418" t="s">
        <v>412</v>
      </c>
      <c r="AD418" t="s">
        <v>443</v>
      </c>
      <c r="AG418" s="54"/>
    </row>
    <row r="419" spans="21:33">
      <c r="U419">
        <v>612</v>
      </c>
      <c r="V419">
        <v>2</v>
      </c>
      <c r="W419" t="s">
        <v>1981</v>
      </c>
      <c r="X419">
        <v>4</v>
      </c>
      <c r="Y419" t="s">
        <v>846</v>
      </c>
      <c r="Z419">
        <v>4102</v>
      </c>
      <c r="AA419" t="s">
        <v>846</v>
      </c>
      <c r="AC419" t="s">
        <v>412</v>
      </c>
      <c r="AD419" t="s">
        <v>443</v>
      </c>
      <c r="AG419" s="54"/>
    </row>
    <row r="420" spans="21:33">
      <c r="U420">
        <v>613</v>
      </c>
      <c r="V420">
        <v>0</v>
      </c>
      <c r="W420" t="s">
        <v>1982</v>
      </c>
      <c r="X420">
        <v>4</v>
      </c>
      <c r="Y420" t="s">
        <v>846</v>
      </c>
      <c r="Z420">
        <v>4102</v>
      </c>
      <c r="AA420" t="s">
        <v>846</v>
      </c>
      <c r="AC420" t="s">
        <v>412</v>
      </c>
      <c r="AD420" t="s">
        <v>443</v>
      </c>
      <c r="AG420" s="54"/>
    </row>
    <row r="421" spans="21:33">
      <c r="U421">
        <v>614</v>
      </c>
      <c r="V421">
        <v>9</v>
      </c>
      <c r="W421" t="s">
        <v>1983</v>
      </c>
      <c r="X421">
        <v>4</v>
      </c>
      <c r="Y421" t="s">
        <v>846</v>
      </c>
      <c r="Z421">
        <v>4102</v>
      </c>
      <c r="AA421" t="s">
        <v>846</v>
      </c>
      <c r="AC421" t="s">
        <v>412</v>
      </c>
      <c r="AD421" t="s">
        <v>443</v>
      </c>
      <c r="AG421" s="54"/>
    </row>
    <row r="422" spans="21:33">
      <c r="U422">
        <v>615</v>
      </c>
      <c r="V422">
        <v>7</v>
      </c>
      <c r="W422" t="s">
        <v>1984</v>
      </c>
      <c r="X422">
        <v>4</v>
      </c>
      <c r="Y422" t="s">
        <v>846</v>
      </c>
      <c r="Z422">
        <v>4102</v>
      </c>
      <c r="AA422" t="s">
        <v>846</v>
      </c>
      <c r="AC422" t="s">
        <v>412</v>
      </c>
      <c r="AD422" t="s">
        <v>443</v>
      </c>
      <c r="AG422" s="54"/>
    </row>
    <row r="423" spans="21:33">
      <c r="U423">
        <v>616</v>
      </c>
      <c r="V423">
        <v>5</v>
      </c>
      <c r="W423" t="s">
        <v>1985</v>
      </c>
      <c r="X423">
        <v>4</v>
      </c>
      <c r="Y423" t="s">
        <v>846</v>
      </c>
      <c r="Z423">
        <v>4102</v>
      </c>
      <c r="AA423" t="s">
        <v>846</v>
      </c>
      <c r="AC423" t="s">
        <v>412</v>
      </c>
      <c r="AD423" t="s">
        <v>443</v>
      </c>
      <c r="AG423" s="54"/>
    </row>
    <row r="424" spans="21:33">
      <c r="U424">
        <v>617</v>
      </c>
      <c r="V424">
        <v>3</v>
      </c>
      <c r="W424" t="s">
        <v>1986</v>
      </c>
      <c r="X424">
        <v>4</v>
      </c>
      <c r="Y424" t="s">
        <v>846</v>
      </c>
      <c r="Z424">
        <v>4102</v>
      </c>
      <c r="AA424" t="s">
        <v>846</v>
      </c>
      <c r="AC424" t="s">
        <v>412</v>
      </c>
      <c r="AD424" t="s">
        <v>443</v>
      </c>
      <c r="AG424" s="54"/>
    </row>
    <row r="425" spans="21:33">
      <c r="U425">
        <v>618</v>
      </c>
      <c r="V425">
        <v>1</v>
      </c>
      <c r="W425" t="s">
        <v>1987</v>
      </c>
      <c r="X425">
        <v>4</v>
      </c>
      <c r="Y425" t="s">
        <v>846</v>
      </c>
      <c r="Z425">
        <v>4102</v>
      </c>
      <c r="AA425" t="s">
        <v>846</v>
      </c>
      <c r="AC425" t="s">
        <v>412</v>
      </c>
      <c r="AD425" t="s">
        <v>443</v>
      </c>
      <c r="AG425" s="54"/>
    </row>
    <row r="426" spans="21:33">
      <c r="U426">
        <v>620</v>
      </c>
      <c r="V426">
        <v>3</v>
      </c>
      <c r="W426" t="s">
        <v>1988</v>
      </c>
      <c r="X426">
        <v>4</v>
      </c>
      <c r="Y426" t="s">
        <v>846</v>
      </c>
      <c r="Z426">
        <v>4102</v>
      </c>
      <c r="AA426" t="s">
        <v>846</v>
      </c>
      <c r="AC426" t="s">
        <v>412</v>
      </c>
      <c r="AD426" t="s">
        <v>443</v>
      </c>
      <c r="AG426" s="54"/>
    </row>
    <row r="427" spans="21:33">
      <c r="U427">
        <v>621</v>
      </c>
      <c r="V427">
        <v>1</v>
      </c>
      <c r="W427" t="s">
        <v>1989</v>
      </c>
      <c r="X427">
        <v>4</v>
      </c>
      <c r="Y427" t="s">
        <v>846</v>
      </c>
      <c r="Z427">
        <v>4102</v>
      </c>
      <c r="AA427" t="s">
        <v>846</v>
      </c>
      <c r="AC427" t="s">
        <v>412</v>
      </c>
      <c r="AD427" t="s">
        <v>443</v>
      </c>
      <c r="AG427" s="54"/>
    </row>
    <row r="428" spans="21:33">
      <c r="U428">
        <v>623</v>
      </c>
      <c r="V428">
        <v>8</v>
      </c>
      <c r="W428" t="s">
        <v>1990</v>
      </c>
      <c r="X428">
        <v>4</v>
      </c>
      <c r="Y428" t="s">
        <v>846</v>
      </c>
      <c r="Z428">
        <v>4102</v>
      </c>
      <c r="AA428" t="s">
        <v>846</v>
      </c>
      <c r="AC428" t="s">
        <v>412</v>
      </c>
      <c r="AD428" t="s">
        <v>443</v>
      </c>
      <c r="AG428" s="54"/>
    </row>
    <row r="429" spans="21:33">
      <c r="U429">
        <v>624</v>
      </c>
      <c r="V429">
        <v>6</v>
      </c>
      <c r="W429" t="s">
        <v>1991</v>
      </c>
      <c r="X429">
        <v>4</v>
      </c>
      <c r="Y429" t="s">
        <v>846</v>
      </c>
      <c r="Z429">
        <v>4102</v>
      </c>
      <c r="AA429" t="s">
        <v>846</v>
      </c>
      <c r="AC429" t="s">
        <v>412</v>
      </c>
      <c r="AD429" t="s">
        <v>443</v>
      </c>
      <c r="AG429" s="54"/>
    </row>
    <row r="430" spans="21:33">
      <c r="U430">
        <v>625</v>
      </c>
      <c r="V430">
        <v>4</v>
      </c>
      <c r="W430" t="s">
        <v>1992</v>
      </c>
      <c r="X430">
        <v>4</v>
      </c>
      <c r="Y430" t="s">
        <v>846</v>
      </c>
      <c r="Z430">
        <v>4102</v>
      </c>
      <c r="AA430" t="s">
        <v>846</v>
      </c>
      <c r="AC430" t="s">
        <v>412</v>
      </c>
      <c r="AD430" t="s">
        <v>443</v>
      </c>
      <c r="AG430" s="54"/>
    </row>
    <row r="431" spans="21:33">
      <c r="U431">
        <v>626</v>
      </c>
      <c r="V431">
        <v>2</v>
      </c>
      <c r="W431" t="s">
        <v>1993</v>
      </c>
      <c r="X431">
        <v>4</v>
      </c>
      <c r="Y431" t="s">
        <v>846</v>
      </c>
      <c r="Z431">
        <v>4102</v>
      </c>
      <c r="AA431" t="s">
        <v>846</v>
      </c>
      <c r="AC431" t="s">
        <v>412</v>
      </c>
      <c r="AD431" t="s">
        <v>443</v>
      </c>
      <c r="AG431" s="54"/>
    </row>
    <row r="432" spans="21:33">
      <c r="U432">
        <v>628</v>
      </c>
      <c r="V432">
        <v>9</v>
      </c>
      <c r="W432" t="s">
        <v>1994</v>
      </c>
      <c r="X432">
        <v>4</v>
      </c>
      <c r="Y432" t="s">
        <v>846</v>
      </c>
      <c r="Z432">
        <v>4102</v>
      </c>
      <c r="AA432" t="s">
        <v>846</v>
      </c>
      <c r="AC432" t="s">
        <v>412</v>
      </c>
      <c r="AD432" t="s">
        <v>443</v>
      </c>
      <c r="AG432" s="54"/>
    </row>
    <row r="433" spans="21:33">
      <c r="U433">
        <v>629</v>
      </c>
      <c r="V433">
        <v>7</v>
      </c>
      <c r="W433" t="s">
        <v>1995</v>
      </c>
      <c r="X433">
        <v>4</v>
      </c>
      <c r="Y433" t="s">
        <v>846</v>
      </c>
      <c r="Z433">
        <v>4102</v>
      </c>
      <c r="AA433" t="s">
        <v>846</v>
      </c>
      <c r="AC433" t="s">
        <v>412</v>
      </c>
      <c r="AD433" t="s">
        <v>443</v>
      </c>
      <c r="AG433" s="54"/>
    </row>
    <row r="434" spans="21:33">
      <c r="U434">
        <v>630</v>
      </c>
      <c r="V434">
        <v>0</v>
      </c>
      <c r="W434" t="s">
        <v>1996</v>
      </c>
      <c r="X434">
        <v>4</v>
      </c>
      <c r="Y434" t="s">
        <v>846</v>
      </c>
      <c r="Z434">
        <v>4102</v>
      </c>
      <c r="AA434" t="s">
        <v>846</v>
      </c>
      <c r="AC434" t="s">
        <v>412</v>
      </c>
      <c r="AD434" t="s">
        <v>443</v>
      </c>
      <c r="AG434" s="54"/>
    </row>
    <row r="435" spans="21:33">
      <c r="U435">
        <v>631</v>
      </c>
      <c r="V435">
        <v>9</v>
      </c>
      <c r="W435" t="s">
        <v>1997</v>
      </c>
      <c r="X435">
        <v>4</v>
      </c>
      <c r="Y435" t="s">
        <v>846</v>
      </c>
      <c r="Z435">
        <v>4102</v>
      </c>
      <c r="AA435" t="s">
        <v>846</v>
      </c>
      <c r="AC435" t="s">
        <v>412</v>
      </c>
      <c r="AD435" t="s">
        <v>443</v>
      </c>
      <c r="AG435" s="54"/>
    </row>
    <row r="436" spans="21:33">
      <c r="U436">
        <v>632</v>
      </c>
      <c r="V436">
        <v>7</v>
      </c>
      <c r="W436" t="s">
        <v>1998</v>
      </c>
      <c r="X436">
        <v>4</v>
      </c>
      <c r="Y436" t="s">
        <v>846</v>
      </c>
      <c r="Z436">
        <v>4102</v>
      </c>
      <c r="AA436" t="s">
        <v>846</v>
      </c>
      <c r="AC436" t="s">
        <v>412</v>
      </c>
      <c r="AD436" t="s">
        <v>443</v>
      </c>
      <c r="AG436" s="54"/>
    </row>
    <row r="437" spans="21:33">
      <c r="U437">
        <v>634</v>
      </c>
      <c r="V437">
        <v>3</v>
      </c>
      <c r="W437" t="s">
        <v>1999</v>
      </c>
      <c r="X437">
        <v>4</v>
      </c>
      <c r="Y437" t="s">
        <v>846</v>
      </c>
      <c r="Z437">
        <v>4102</v>
      </c>
      <c r="AA437" t="s">
        <v>846</v>
      </c>
      <c r="AC437" t="s">
        <v>412</v>
      </c>
      <c r="AD437" t="s">
        <v>443</v>
      </c>
      <c r="AG437" s="54"/>
    </row>
    <row r="438" spans="21:33">
      <c r="U438">
        <v>635</v>
      </c>
      <c r="V438">
        <v>1</v>
      </c>
      <c r="W438" t="s">
        <v>2000</v>
      </c>
      <c r="X438">
        <v>4</v>
      </c>
      <c r="Y438" t="s">
        <v>846</v>
      </c>
      <c r="Z438">
        <v>4102</v>
      </c>
      <c r="AA438" t="s">
        <v>846</v>
      </c>
      <c r="AC438" t="s">
        <v>412</v>
      </c>
      <c r="AD438" t="s">
        <v>443</v>
      </c>
      <c r="AG438" s="54"/>
    </row>
    <row r="439" spans="21:33">
      <c r="U439">
        <v>637</v>
      </c>
      <c r="V439">
        <v>8</v>
      </c>
      <c r="W439" t="s">
        <v>1602</v>
      </c>
      <c r="X439">
        <v>4</v>
      </c>
      <c r="Y439" t="s">
        <v>846</v>
      </c>
      <c r="Z439">
        <v>4102</v>
      </c>
      <c r="AA439" t="s">
        <v>846</v>
      </c>
      <c r="AC439" t="s">
        <v>412</v>
      </c>
      <c r="AD439" t="s">
        <v>443</v>
      </c>
      <c r="AG439" s="54"/>
    </row>
    <row r="440" spans="21:33">
      <c r="U440">
        <v>638</v>
      </c>
      <c r="V440">
        <v>6</v>
      </c>
      <c r="W440" t="s">
        <v>2001</v>
      </c>
      <c r="X440">
        <v>4</v>
      </c>
      <c r="Y440" t="s">
        <v>846</v>
      </c>
      <c r="Z440">
        <v>4102</v>
      </c>
      <c r="AA440" t="s">
        <v>846</v>
      </c>
      <c r="AC440" t="s">
        <v>412</v>
      </c>
      <c r="AD440" t="s">
        <v>443</v>
      </c>
      <c r="AG440" s="54"/>
    </row>
    <row r="441" spans="21:33">
      <c r="U441">
        <v>639</v>
      </c>
      <c r="V441">
        <v>4</v>
      </c>
      <c r="W441" t="s">
        <v>2002</v>
      </c>
      <c r="X441">
        <v>4</v>
      </c>
      <c r="Y441" t="s">
        <v>846</v>
      </c>
      <c r="Z441">
        <v>4102</v>
      </c>
      <c r="AA441" t="s">
        <v>846</v>
      </c>
      <c r="AC441" t="s">
        <v>412</v>
      </c>
      <c r="AD441" t="s">
        <v>443</v>
      </c>
      <c r="AG441" s="54"/>
    </row>
    <row r="442" spans="21:33">
      <c r="U442">
        <v>641</v>
      </c>
      <c r="V442">
        <v>6</v>
      </c>
      <c r="W442" t="s">
        <v>2003</v>
      </c>
      <c r="X442">
        <v>4</v>
      </c>
      <c r="Y442" t="s">
        <v>846</v>
      </c>
      <c r="Z442">
        <v>4102</v>
      </c>
      <c r="AA442" t="s">
        <v>846</v>
      </c>
      <c r="AC442" t="s">
        <v>412</v>
      </c>
      <c r="AD442" t="s">
        <v>443</v>
      </c>
      <c r="AG442" s="54"/>
    </row>
    <row r="443" spans="21:33">
      <c r="U443">
        <v>642</v>
      </c>
      <c r="V443">
        <v>4</v>
      </c>
      <c r="W443" t="s">
        <v>2004</v>
      </c>
      <c r="X443">
        <v>4</v>
      </c>
      <c r="Y443" t="s">
        <v>846</v>
      </c>
      <c r="Z443">
        <v>4102</v>
      </c>
      <c r="AA443" t="s">
        <v>846</v>
      </c>
      <c r="AC443" t="s">
        <v>412</v>
      </c>
      <c r="AD443" t="s">
        <v>443</v>
      </c>
      <c r="AG443" s="54"/>
    </row>
    <row r="444" spans="21:33">
      <c r="U444">
        <v>643</v>
      </c>
      <c r="V444">
        <v>2</v>
      </c>
      <c r="W444" t="s">
        <v>2005</v>
      </c>
      <c r="X444">
        <v>4</v>
      </c>
      <c r="Y444" t="s">
        <v>846</v>
      </c>
      <c r="Z444">
        <v>4102</v>
      </c>
      <c r="AA444" t="s">
        <v>846</v>
      </c>
      <c r="AC444" t="s">
        <v>412</v>
      </c>
      <c r="AD444" t="s">
        <v>443</v>
      </c>
      <c r="AG444" s="54"/>
    </row>
    <row r="445" spans="21:33">
      <c r="U445">
        <v>644</v>
      </c>
      <c r="V445">
        <v>0</v>
      </c>
      <c r="W445" t="s">
        <v>2006</v>
      </c>
      <c r="X445">
        <v>4</v>
      </c>
      <c r="Y445" t="s">
        <v>846</v>
      </c>
      <c r="Z445">
        <v>4102</v>
      </c>
      <c r="AA445" t="s">
        <v>846</v>
      </c>
      <c r="AC445" t="s">
        <v>412</v>
      </c>
      <c r="AD445" t="s">
        <v>443</v>
      </c>
      <c r="AG445" s="54"/>
    </row>
    <row r="446" spans="21:33">
      <c r="U446">
        <v>645</v>
      </c>
      <c r="V446">
        <v>9</v>
      </c>
      <c r="W446" t="s">
        <v>2007</v>
      </c>
      <c r="X446">
        <v>4</v>
      </c>
      <c r="Y446" t="s">
        <v>846</v>
      </c>
      <c r="Z446">
        <v>4102</v>
      </c>
      <c r="AA446" t="s">
        <v>846</v>
      </c>
      <c r="AC446" t="s">
        <v>412</v>
      </c>
      <c r="AD446" t="s">
        <v>443</v>
      </c>
      <c r="AG446" s="54"/>
    </row>
    <row r="447" spans="21:33">
      <c r="U447">
        <v>646</v>
      </c>
      <c r="V447">
        <v>7</v>
      </c>
      <c r="W447" t="s">
        <v>2008</v>
      </c>
      <c r="X447">
        <v>4</v>
      </c>
      <c r="Y447" t="s">
        <v>846</v>
      </c>
      <c r="Z447">
        <v>4102</v>
      </c>
      <c r="AA447" t="s">
        <v>846</v>
      </c>
      <c r="AC447" t="s">
        <v>713</v>
      </c>
      <c r="AD447" t="s">
        <v>443</v>
      </c>
      <c r="AG447" s="54"/>
    </row>
    <row r="448" spans="21:33">
      <c r="U448">
        <v>647</v>
      </c>
      <c r="V448">
        <v>5</v>
      </c>
      <c r="W448" t="s">
        <v>2009</v>
      </c>
      <c r="X448">
        <v>4</v>
      </c>
      <c r="Y448" t="s">
        <v>846</v>
      </c>
      <c r="Z448">
        <v>4102</v>
      </c>
      <c r="AA448" t="s">
        <v>846</v>
      </c>
      <c r="AC448" t="s">
        <v>713</v>
      </c>
      <c r="AD448" t="s">
        <v>443</v>
      </c>
      <c r="AG448" s="54"/>
    </row>
    <row r="449" spans="21:33">
      <c r="U449">
        <v>648</v>
      </c>
      <c r="V449">
        <v>3</v>
      </c>
      <c r="W449" t="s">
        <v>2010</v>
      </c>
      <c r="X449">
        <v>4</v>
      </c>
      <c r="Y449" t="s">
        <v>846</v>
      </c>
      <c r="Z449">
        <v>4102</v>
      </c>
      <c r="AA449" t="s">
        <v>846</v>
      </c>
      <c r="AC449" t="s">
        <v>713</v>
      </c>
      <c r="AD449" t="s">
        <v>443</v>
      </c>
      <c r="AG449" s="54"/>
    </row>
    <row r="450" spans="21:33">
      <c r="U450">
        <v>649</v>
      </c>
      <c r="V450">
        <v>1</v>
      </c>
      <c r="W450" t="s">
        <v>2011</v>
      </c>
      <c r="X450">
        <v>4</v>
      </c>
      <c r="Y450" t="s">
        <v>846</v>
      </c>
      <c r="Z450">
        <v>4102</v>
      </c>
      <c r="AA450" t="s">
        <v>846</v>
      </c>
      <c r="AC450" t="s">
        <v>713</v>
      </c>
      <c r="AD450" t="s">
        <v>443</v>
      </c>
      <c r="AG450" s="54"/>
    </row>
    <row r="451" spans="21:33">
      <c r="U451">
        <v>650</v>
      </c>
      <c r="V451">
        <v>5</v>
      </c>
      <c r="W451" t="s">
        <v>2012</v>
      </c>
      <c r="X451">
        <v>4</v>
      </c>
      <c r="Y451" t="s">
        <v>846</v>
      </c>
      <c r="Z451">
        <v>4102</v>
      </c>
      <c r="AA451" t="s">
        <v>846</v>
      </c>
      <c r="AC451" t="s">
        <v>713</v>
      </c>
      <c r="AD451" t="s">
        <v>443</v>
      </c>
      <c r="AG451" s="54"/>
    </row>
    <row r="452" spans="21:33">
      <c r="U452">
        <v>655</v>
      </c>
      <c r="V452">
        <v>6</v>
      </c>
      <c r="W452" t="s">
        <v>2013</v>
      </c>
      <c r="X452">
        <v>4</v>
      </c>
      <c r="Y452" t="s">
        <v>846</v>
      </c>
      <c r="Z452">
        <v>4102</v>
      </c>
      <c r="AA452" t="s">
        <v>846</v>
      </c>
      <c r="AC452" t="s">
        <v>713</v>
      </c>
      <c r="AD452" t="s">
        <v>443</v>
      </c>
      <c r="AG452" s="54"/>
    </row>
    <row r="453" spans="21:33">
      <c r="U453">
        <v>656</v>
      </c>
      <c r="V453">
        <v>4</v>
      </c>
      <c r="W453" t="s">
        <v>2014</v>
      </c>
      <c r="X453">
        <v>4</v>
      </c>
      <c r="Y453" t="s">
        <v>846</v>
      </c>
      <c r="Z453">
        <v>4103</v>
      </c>
      <c r="AA453" t="s">
        <v>873</v>
      </c>
      <c r="AC453" t="s">
        <v>412</v>
      </c>
      <c r="AD453" t="s">
        <v>443</v>
      </c>
      <c r="AG453" s="54"/>
    </row>
    <row r="454" spans="21:33">
      <c r="U454">
        <v>657</v>
      </c>
      <c r="V454">
        <v>2</v>
      </c>
      <c r="W454" t="s">
        <v>2015</v>
      </c>
      <c r="X454">
        <v>4</v>
      </c>
      <c r="Y454" t="s">
        <v>846</v>
      </c>
      <c r="Z454">
        <v>4103</v>
      </c>
      <c r="AA454" t="s">
        <v>873</v>
      </c>
      <c r="AC454" t="s">
        <v>412</v>
      </c>
      <c r="AD454" t="s">
        <v>443</v>
      </c>
      <c r="AG454" s="54"/>
    </row>
    <row r="455" spans="21:33">
      <c r="U455">
        <v>658</v>
      </c>
      <c r="V455">
        <v>0</v>
      </c>
      <c r="W455" t="s">
        <v>2016</v>
      </c>
      <c r="X455">
        <v>4</v>
      </c>
      <c r="Y455" t="s">
        <v>846</v>
      </c>
      <c r="Z455">
        <v>4103</v>
      </c>
      <c r="AA455" t="s">
        <v>873</v>
      </c>
      <c r="AC455" t="s">
        <v>412</v>
      </c>
      <c r="AD455" t="s">
        <v>443</v>
      </c>
      <c r="AG455" s="54"/>
    </row>
    <row r="456" spans="21:33">
      <c r="U456">
        <v>659</v>
      </c>
      <c r="V456">
        <v>9</v>
      </c>
      <c r="W456" t="s">
        <v>2017</v>
      </c>
      <c r="X456">
        <v>4</v>
      </c>
      <c r="Y456" t="s">
        <v>846</v>
      </c>
      <c r="Z456">
        <v>4103</v>
      </c>
      <c r="AA456" t="s">
        <v>873</v>
      </c>
      <c r="AC456" t="s">
        <v>412</v>
      </c>
      <c r="AD456" t="s">
        <v>443</v>
      </c>
      <c r="AG456" s="54"/>
    </row>
    <row r="457" spans="21:33">
      <c r="U457">
        <v>661</v>
      </c>
      <c r="V457">
        <v>0</v>
      </c>
      <c r="W457" t="s">
        <v>2018</v>
      </c>
      <c r="X457">
        <v>4</v>
      </c>
      <c r="Y457" t="s">
        <v>846</v>
      </c>
      <c r="Z457">
        <v>4103</v>
      </c>
      <c r="AA457" t="s">
        <v>873</v>
      </c>
      <c r="AC457" t="s">
        <v>412</v>
      </c>
      <c r="AD457" t="s">
        <v>443</v>
      </c>
      <c r="AG457" s="54"/>
    </row>
    <row r="458" spans="21:33">
      <c r="U458">
        <v>662</v>
      </c>
      <c r="V458">
        <v>9</v>
      </c>
      <c r="W458" t="s">
        <v>1845</v>
      </c>
      <c r="X458">
        <v>4</v>
      </c>
      <c r="Y458" t="s">
        <v>846</v>
      </c>
      <c r="Z458">
        <v>4103</v>
      </c>
      <c r="AA458" t="s">
        <v>873</v>
      </c>
      <c r="AC458" t="s">
        <v>412</v>
      </c>
      <c r="AD458" t="s">
        <v>443</v>
      </c>
      <c r="AG458" s="54"/>
    </row>
    <row r="459" spans="21:33">
      <c r="U459">
        <v>664</v>
      </c>
      <c r="V459">
        <v>5</v>
      </c>
      <c r="W459" t="s">
        <v>2019</v>
      </c>
      <c r="X459">
        <v>4</v>
      </c>
      <c r="Y459" t="s">
        <v>846</v>
      </c>
      <c r="Z459">
        <v>4103</v>
      </c>
      <c r="AA459" t="s">
        <v>873</v>
      </c>
      <c r="AC459" t="s">
        <v>713</v>
      </c>
      <c r="AD459" t="s">
        <v>443</v>
      </c>
      <c r="AG459" s="54"/>
    </row>
    <row r="460" spans="21:33">
      <c r="U460">
        <v>665</v>
      </c>
      <c r="V460">
        <v>3</v>
      </c>
      <c r="W460" t="s">
        <v>2020</v>
      </c>
      <c r="X460">
        <v>4</v>
      </c>
      <c r="Y460" t="s">
        <v>846</v>
      </c>
      <c r="Z460">
        <v>4106</v>
      </c>
      <c r="AA460" t="s">
        <v>2021</v>
      </c>
      <c r="AC460" t="s">
        <v>1009</v>
      </c>
      <c r="AD460" t="s">
        <v>443</v>
      </c>
      <c r="AG460" s="54"/>
    </row>
    <row r="461" spans="21:33">
      <c r="U461">
        <v>666</v>
      </c>
      <c r="V461">
        <v>1</v>
      </c>
      <c r="W461" t="s">
        <v>2022</v>
      </c>
      <c r="X461">
        <v>4</v>
      </c>
      <c r="Y461" t="s">
        <v>846</v>
      </c>
      <c r="Z461">
        <v>4106</v>
      </c>
      <c r="AA461" t="s">
        <v>2021</v>
      </c>
      <c r="AC461" t="s">
        <v>1009</v>
      </c>
      <c r="AD461" t="s">
        <v>443</v>
      </c>
      <c r="AG461" s="54"/>
    </row>
    <row r="462" spans="21:33">
      <c r="U462">
        <v>668</v>
      </c>
      <c r="V462">
        <v>8</v>
      </c>
      <c r="W462" t="s">
        <v>2023</v>
      </c>
      <c r="X462">
        <v>4</v>
      </c>
      <c r="Y462" t="s">
        <v>846</v>
      </c>
      <c r="Z462">
        <v>4106</v>
      </c>
      <c r="AA462" t="s">
        <v>2021</v>
      </c>
      <c r="AC462" t="s">
        <v>1009</v>
      </c>
      <c r="AD462" t="s">
        <v>443</v>
      </c>
      <c r="AG462" s="54"/>
    </row>
    <row r="463" spans="21:33">
      <c r="U463">
        <v>669</v>
      </c>
      <c r="V463">
        <v>6</v>
      </c>
      <c r="W463" t="s">
        <v>2024</v>
      </c>
      <c r="X463">
        <v>4</v>
      </c>
      <c r="Y463" t="s">
        <v>846</v>
      </c>
      <c r="Z463">
        <v>4106</v>
      </c>
      <c r="AA463" t="s">
        <v>2021</v>
      </c>
      <c r="AC463" t="s">
        <v>1009</v>
      </c>
      <c r="AD463" t="s">
        <v>443</v>
      </c>
      <c r="AG463" s="54"/>
    </row>
    <row r="464" spans="21:33">
      <c r="U464">
        <v>671</v>
      </c>
      <c r="V464">
        <v>8</v>
      </c>
      <c r="W464" t="s">
        <v>2025</v>
      </c>
      <c r="X464">
        <v>4</v>
      </c>
      <c r="Y464" t="s">
        <v>846</v>
      </c>
      <c r="Z464">
        <v>4106</v>
      </c>
      <c r="AA464" t="s">
        <v>2021</v>
      </c>
      <c r="AC464" t="s">
        <v>1009</v>
      </c>
      <c r="AD464" t="s">
        <v>443</v>
      </c>
      <c r="AG464" s="54"/>
    </row>
    <row r="465" spans="21:33">
      <c r="U465">
        <v>672</v>
      </c>
      <c r="V465">
        <v>6</v>
      </c>
      <c r="W465" t="s">
        <v>2026</v>
      </c>
      <c r="X465">
        <v>4</v>
      </c>
      <c r="Y465" t="s">
        <v>846</v>
      </c>
      <c r="Z465">
        <v>4106</v>
      </c>
      <c r="AA465" t="s">
        <v>2021</v>
      </c>
      <c r="AC465" t="s">
        <v>1009</v>
      </c>
      <c r="AD465" t="s">
        <v>443</v>
      </c>
      <c r="AG465" s="54"/>
    </row>
    <row r="466" spans="21:33">
      <c r="U466">
        <v>673</v>
      </c>
      <c r="V466">
        <v>4</v>
      </c>
      <c r="W466" t="s">
        <v>2027</v>
      </c>
      <c r="X466">
        <v>4</v>
      </c>
      <c r="Y466" t="s">
        <v>846</v>
      </c>
      <c r="Z466">
        <v>4106</v>
      </c>
      <c r="AA466" t="s">
        <v>2021</v>
      </c>
      <c r="AC466" t="s">
        <v>1009</v>
      </c>
      <c r="AD466" t="s">
        <v>443</v>
      </c>
      <c r="AG466" s="54"/>
    </row>
    <row r="467" spans="21:33">
      <c r="U467">
        <v>674</v>
      </c>
      <c r="V467">
        <v>2</v>
      </c>
      <c r="W467" t="s">
        <v>2028</v>
      </c>
      <c r="X467">
        <v>4</v>
      </c>
      <c r="Y467" t="s">
        <v>846</v>
      </c>
      <c r="Z467">
        <v>4106</v>
      </c>
      <c r="AA467" t="s">
        <v>2021</v>
      </c>
      <c r="AC467" t="s">
        <v>1009</v>
      </c>
      <c r="AD467" t="s">
        <v>443</v>
      </c>
      <c r="AG467" s="54"/>
    </row>
    <row r="468" spans="21:33">
      <c r="U468">
        <v>676</v>
      </c>
      <c r="V468">
        <v>9</v>
      </c>
      <c r="W468" t="s">
        <v>2029</v>
      </c>
      <c r="X468">
        <v>4</v>
      </c>
      <c r="Y468" t="s">
        <v>846</v>
      </c>
      <c r="Z468">
        <v>4106</v>
      </c>
      <c r="AA468" t="s">
        <v>2021</v>
      </c>
      <c r="AC468" t="s">
        <v>1009</v>
      </c>
      <c r="AD468" t="s">
        <v>443</v>
      </c>
      <c r="AG468" s="54"/>
    </row>
    <row r="469" spans="21:33">
      <c r="U469">
        <v>678</v>
      </c>
      <c r="V469">
        <v>5</v>
      </c>
      <c r="W469" t="s">
        <v>2030</v>
      </c>
      <c r="X469">
        <v>4</v>
      </c>
      <c r="Y469" t="s">
        <v>846</v>
      </c>
      <c r="Z469">
        <v>4106</v>
      </c>
      <c r="AA469" t="s">
        <v>2021</v>
      </c>
      <c r="AC469" t="s">
        <v>1009</v>
      </c>
      <c r="AD469" t="s">
        <v>443</v>
      </c>
      <c r="AG469" s="54"/>
    </row>
    <row r="470" spans="21:33">
      <c r="U470">
        <v>680</v>
      </c>
      <c r="V470">
        <v>7</v>
      </c>
      <c r="W470" t="s">
        <v>2031</v>
      </c>
      <c r="X470">
        <v>4</v>
      </c>
      <c r="Y470" t="s">
        <v>846</v>
      </c>
      <c r="Z470">
        <v>4106</v>
      </c>
      <c r="AA470" t="s">
        <v>2021</v>
      </c>
      <c r="AC470" t="s">
        <v>1009</v>
      </c>
      <c r="AD470" t="s">
        <v>443</v>
      </c>
      <c r="AG470" s="54"/>
    </row>
    <row r="471" spans="21:33">
      <c r="U471">
        <v>681</v>
      </c>
      <c r="V471">
        <v>5</v>
      </c>
      <c r="W471" t="s">
        <v>2032</v>
      </c>
      <c r="X471">
        <v>4</v>
      </c>
      <c r="Y471" t="s">
        <v>846</v>
      </c>
      <c r="Z471">
        <v>4106</v>
      </c>
      <c r="AA471" t="s">
        <v>2021</v>
      </c>
      <c r="AC471" t="s">
        <v>1009</v>
      </c>
      <c r="AD471" t="s">
        <v>443</v>
      </c>
      <c r="AG471" s="54"/>
    </row>
    <row r="472" spans="21:33">
      <c r="U472">
        <v>682</v>
      </c>
      <c r="V472">
        <v>3</v>
      </c>
      <c r="W472" t="s">
        <v>2033</v>
      </c>
      <c r="X472">
        <v>4</v>
      </c>
      <c r="Y472" t="s">
        <v>846</v>
      </c>
      <c r="Z472">
        <v>4106</v>
      </c>
      <c r="AA472" t="s">
        <v>2021</v>
      </c>
      <c r="AC472" t="s">
        <v>1009</v>
      </c>
      <c r="AD472" t="s">
        <v>443</v>
      </c>
      <c r="AG472" s="54"/>
    </row>
    <row r="473" spans="21:33">
      <c r="U473">
        <v>683</v>
      </c>
      <c r="V473">
        <v>1</v>
      </c>
      <c r="W473" t="s">
        <v>2034</v>
      </c>
      <c r="X473">
        <v>4</v>
      </c>
      <c r="Y473" t="s">
        <v>846</v>
      </c>
      <c r="Z473">
        <v>4106</v>
      </c>
      <c r="AA473" t="s">
        <v>2021</v>
      </c>
      <c r="AC473" t="s">
        <v>1009</v>
      </c>
      <c r="AD473" t="s">
        <v>443</v>
      </c>
      <c r="AG473" s="54"/>
    </row>
    <row r="474" spans="21:33">
      <c r="U474">
        <v>686</v>
      </c>
      <c r="V474">
        <v>6</v>
      </c>
      <c r="W474" t="s">
        <v>2035</v>
      </c>
      <c r="X474">
        <v>4</v>
      </c>
      <c r="Y474" t="s">
        <v>846</v>
      </c>
      <c r="Z474">
        <v>4105</v>
      </c>
      <c r="AA474" t="s">
        <v>1456</v>
      </c>
      <c r="AC474" t="s">
        <v>1009</v>
      </c>
      <c r="AD474" t="s">
        <v>443</v>
      </c>
      <c r="AG474" s="54"/>
    </row>
    <row r="475" spans="21:33">
      <c r="U475">
        <v>687</v>
      </c>
      <c r="V475">
        <v>4</v>
      </c>
      <c r="W475" t="s">
        <v>2036</v>
      </c>
      <c r="X475">
        <v>4</v>
      </c>
      <c r="Y475" t="s">
        <v>846</v>
      </c>
      <c r="Z475">
        <v>4106</v>
      </c>
      <c r="AA475" t="s">
        <v>2021</v>
      </c>
      <c r="AC475" t="s">
        <v>1009</v>
      </c>
      <c r="AD475" t="s">
        <v>443</v>
      </c>
      <c r="AG475" s="54"/>
    </row>
    <row r="476" spans="21:33">
      <c r="U476">
        <v>688</v>
      </c>
      <c r="V476">
        <v>2</v>
      </c>
      <c r="W476" t="s">
        <v>2037</v>
      </c>
      <c r="X476">
        <v>4</v>
      </c>
      <c r="Y476" t="s">
        <v>846</v>
      </c>
      <c r="Z476">
        <v>4106</v>
      </c>
      <c r="AA476" t="s">
        <v>2021</v>
      </c>
      <c r="AC476" t="s">
        <v>1009</v>
      </c>
      <c r="AD476" t="s">
        <v>443</v>
      </c>
      <c r="AG476" s="54"/>
    </row>
    <row r="477" spans="21:33">
      <c r="U477">
        <v>689</v>
      </c>
      <c r="V477">
        <v>0</v>
      </c>
      <c r="W477" t="s">
        <v>2038</v>
      </c>
      <c r="X477">
        <v>4</v>
      </c>
      <c r="Y477" t="s">
        <v>846</v>
      </c>
      <c r="Z477">
        <v>4106</v>
      </c>
      <c r="AA477" t="s">
        <v>2021</v>
      </c>
      <c r="AC477" t="s">
        <v>1009</v>
      </c>
      <c r="AD477" t="s">
        <v>443</v>
      </c>
      <c r="AG477" s="54"/>
    </row>
    <row r="478" spans="21:33">
      <c r="U478">
        <v>690</v>
      </c>
      <c r="V478">
        <v>4</v>
      </c>
      <c r="W478" t="s">
        <v>2039</v>
      </c>
      <c r="X478">
        <v>4</v>
      </c>
      <c r="Y478" t="s">
        <v>846</v>
      </c>
      <c r="Z478">
        <v>4106</v>
      </c>
      <c r="AA478" t="s">
        <v>2021</v>
      </c>
      <c r="AC478" t="s">
        <v>713</v>
      </c>
      <c r="AD478" t="s">
        <v>443</v>
      </c>
      <c r="AG478" s="54"/>
    </row>
    <row r="479" spans="21:33">
      <c r="U479">
        <v>691</v>
      </c>
      <c r="V479">
        <v>2</v>
      </c>
      <c r="W479" t="s">
        <v>2040</v>
      </c>
      <c r="X479">
        <v>4</v>
      </c>
      <c r="Y479" t="s">
        <v>846</v>
      </c>
      <c r="Z479">
        <v>4105</v>
      </c>
      <c r="AA479" t="s">
        <v>1456</v>
      </c>
      <c r="AC479" t="s">
        <v>1009</v>
      </c>
      <c r="AD479" t="s">
        <v>443</v>
      </c>
      <c r="AG479" s="54"/>
    </row>
    <row r="480" spans="21:33">
      <c r="U480">
        <v>692</v>
      </c>
      <c r="V480">
        <v>0</v>
      </c>
      <c r="W480" t="s">
        <v>2041</v>
      </c>
      <c r="X480">
        <v>4</v>
      </c>
      <c r="Y480" t="s">
        <v>846</v>
      </c>
      <c r="Z480">
        <v>4105</v>
      </c>
      <c r="AA480" t="s">
        <v>1456</v>
      </c>
      <c r="AC480" t="s">
        <v>1009</v>
      </c>
      <c r="AD480" t="s">
        <v>443</v>
      </c>
      <c r="AG480" s="54"/>
    </row>
    <row r="481" spans="21:33">
      <c r="U481">
        <v>693</v>
      </c>
      <c r="V481">
        <v>9</v>
      </c>
      <c r="W481" t="s">
        <v>2042</v>
      </c>
      <c r="X481">
        <v>4</v>
      </c>
      <c r="Y481" t="s">
        <v>846</v>
      </c>
      <c r="Z481">
        <v>4105</v>
      </c>
      <c r="AA481" t="s">
        <v>1456</v>
      </c>
      <c r="AC481" t="s">
        <v>1009</v>
      </c>
      <c r="AD481" t="s">
        <v>443</v>
      </c>
      <c r="AG481" s="54"/>
    </row>
    <row r="482" spans="21:33">
      <c r="U482">
        <v>694</v>
      </c>
      <c r="V482">
        <v>7</v>
      </c>
      <c r="W482" t="s">
        <v>621</v>
      </c>
      <c r="X482">
        <v>4</v>
      </c>
      <c r="Y482" t="s">
        <v>846</v>
      </c>
      <c r="Z482">
        <v>4105</v>
      </c>
      <c r="AA482" t="s">
        <v>1456</v>
      </c>
      <c r="AC482" t="s">
        <v>1009</v>
      </c>
      <c r="AD482" t="s">
        <v>443</v>
      </c>
      <c r="AG482" s="54"/>
    </row>
    <row r="483" spans="21:33">
      <c r="U483">
        <v>695</v>
      </c>
      <c r="V483">
        <v>5</v>
      </c>
      <c r="W483" t="s">
        <v>2043</v>
      </c>
      <c r="X483">
        <v>4</v>
      </c>
      <c r="Y483" t="s">
        <v>846</v>
      </c>
      <c r="Z483">
        <v>4105</v>
      </c>
      <c r="AA483" t="s">
        <v>1456</v>
      </c>
      <c r="AC483" t="s">
        <v>1009</v>
      </c>
      <c r="AD483" t="s">
        <v>443</v>
      </c>
      <c r="AG483" s="54"/>
    </row>
    <row r="484" spans="21:33">
      <c r="U484">
        <v>696</v>
      </c>
      <c r="V484">
        <v>3</v>
      </c>
      <c r="W484" t="s">
        <v>2044</v>
      </c>
      <c r="X484">
        <v>4</v>
      </c>
      <c r="Y484" t="s">
        <v>846</v>
      </c>
      <c r="Z484">
        <v>4105</v>
      </c>
      <c r="AA484" t="s">
        <v>1456</v>
      </c>
      <c r="AC484" t="s">
        <v>1009</v>
      </c>
      <c r="AD484" t="s">
        <v>443</v>
      </c>
      <c r="AG484" s="54"/>
    </row>
    <row r="485" spans="21:33">
      <c r="U485">
        <v>697</v>
      </c>
      <c r="V485">
        <v>1</v>
      </c>
      <c r="W485" t="s">
        <v>2045</v>
      </c>
      <c r="X485">
        <v>4</v>
      </c>
      <c r="Y485" t="s">
        <v>846</v>
      </c>
      <c r="Z485">
        <v>4105</v>
      </c>
      <c r="AA485" t="s">
        <v>1456</v>
      </c>
      <c r="AC485" t="s">
        <v>1009</v>
      </c>
      <c r="AD485" t="s">
        <v>443</v>
      </c>
      <c r="AG485" s="54"/>
    </row>
    <row r="486" spans="21:33">
      <c r="U486">
        <v>699</v>
      </c>
      <c r="V486">
        <v>8</v>
      </c>
      <c r="W486" t="s">
        <v>2046</v>
      </c>
      <c r="X486">
        <v>4</v>
      </c>
      <c r="Y486" t="s">
        <v>846</v>
      </c>
      <c r="Z486">
        <v>4105</v>
      </c>
      <c r="AA486" t="s">
        <v>1456</v>
      </c>
      <c r="AC486" t="s">
        <v>1009</v>
      </c>
      <c r="AD486" t="s">
        <v>443</v>
      </c>
      <c r="AG486" s="54"/>
    </row>
    <row r="487" spans="21:33">
      <c r="U487">
        <v>701</v>
      </c>
      <c r="V487">
        <v>3</v>
      </c>
      <c r="W487" t="s">
        <v>2047</v>
      </c>
      <c r="X487">
        <v>4</v>
      </c>
      <c r="Y487" t="s">
        <v>846</v>
      </c>
      <c r="Z487">
        <v>4301</v>
      </c>
      <c r="AA487" t="s">
        <v>112</v>
      </c>
      <c r="AC487" t="s">
        <v>1009</v>
      </c>
      <c r="AD487" t="s">
        <v>443</v>
      </c>
      <c r="AG487" s="54"/>
    </row>
    <row r="488" spans="21:33">
      <c r="U488">
        <v>704</v>
      </c>
      <c r="V488">
        <v>8</v>
      </c>
      <c r="W488" t="s">
        <v>2048</v>
      </c>
      <c r="X488">
        <v>4</v>
      </c>
      <c r="Y488" t="s">
        <v>846</v>
      </c>
      <c r="Z488">
        <v>4301</v>
      </c>
      <c r="AA488" t="s">
        <v>112</v>
      </c>
      <c r="AC488" t="s">
        <v>1009</v>
      </c>
      <c r="AD488" t="s">
        <v>443</v>
      </c>
      <c r="AG488" s="54"/>
    </row>
    <row r="489" spans="21:33">
      <c r="U489">
        <v>705</v>
      </c>
      <c r="V489">
        <v>6</v>
      </c>
      <c r="W489" t="s">
        <v>2049</v>
      </c>
      <c r="X489">
        <v>4</v>
      </c>
      <c r="Y489" t="s">
        <v>846</v>
      </c>
      <c r="Z489">
        <v>4301</v>
      </c>
      <c r="AA489" t="s">
        <v>112</v>
      </c>
      <c r="AC489" t="s">
        <v>1009</v>
      </c>
      <c r="AD489" t="s">
        <v>443</v>
      </c>
      <c r="AG489" s="54"/>
    </row>
    <row r="490" spans="21:33">
      <c r="U490">
        <v>706</v>
      </c>
      <c r="V490">
        <v>4</v>
      </c>
      <c r="W490" t="s">
        <v>2050</v>
      </c>
      <c r="X490">
        <v>4</v>
      </c>
      <c r="Y490" t="s">
        <v>846</v>
      </c>
      <c r="Z490">
        <v>4301</v>
      </c>
      <c r="AA490" t="s">
        <v>112</v>
      </c>
      <c r="AC490" t="s">
        <v>1009</v>
      </c>
      <c r="AD490" t="s">
        <v>443</v>
      </c>
      <c r="AG490" s="54"/>
    </row>
    <row r="491" spans="21:33">
      <c r="U491">
        <v>707</v>
      </c>
      <c r="V491">
        <v>2</v>
      </c>
      <c r="W491" t="s">
        <v>2051</v>
      </c>
      <c r="X491">
        <v>4</v>
      </c>
      <c r="Y491" t="s">
        <v>846</v>
      </c>
      <c r="Z491">
        <v>4301</v>
      </c>
      <c r="AA491" t="s">
        <v>112</v>
      </c>
      <c r="AC491" t="s">
        <v>1009</v>
      </c>
      <c r="AD491" t="s">
        <v>443</v>
      </c>
      <c r="AG491" s="54"/>
    </row>
    <row r="492" spans="21:33">
      <c r="U492">
        <v>708</v>
      </c>
      <c r="V492">
        <v>0</v>
      </c>
      <c r="W492" t="s">
        <v>2052</v>
      </c>
      <c r="X492">
        <v>4</v>
      </c>
      <c r="Y492" t="s">
        <v>846</v>
      </c>
      <c r="Z492">
        <v>4301</v>
      </c>
      <c r="AA492" t="s">
        <v>112</v>
      </c>
      <c r="AC492" t="s">
        <v>1009</v>
      </c>
      <c r="AD492" t="s">
        <v>443</v>
      </c>
      <c r="AG492" s="54"/>
    </row>
    <row r="493" spans="21:33">
      <c r="U493">
        <v>709</v>
      </c>
      <c r="V493">
        <v>9</v>
      </c>
      <c r="W493" t="s">
        <v>2053</v>
      </c>
      <c r="X493">
        <v>4</v>
      </c>
      <c r="Y493" t="s">
        <v>846</v>
      </c>
      <c r="Z493">
        <v>4301</v>
      </c>
      <c r="AA493" t="s">
        <v>112</v>
      </c>
      <c r="AC493" t="s">
        <v>1009</v>
      </c>
      <c r="AD493" t="s">
        <v>443</v>
      </c>
      <c r="AG493" s="54"/>
    </row>
    <row r="494" spans="21:33">
      <c r="U494">
        <v>710</v>
      </c>
      <c r="V494">
        <v>2</v>
      </c>
      <c r="W494" t="s">
        <v>2054</v>
      </c>
      <c r="X494">
        <v>4</v>
      </c>
      <c r="Y494" t="s">
        <v>846</v>
      </c>
      <c r="Z494">
        <v>4301</v>
      </c>
      <c r="AA494" t="s">
        <v>112</v>
      </c>
      <c r="AC494" t="s">
        <v>1009</v>
      </c>
      <c r="AD494" t="s">
        <v>443</v>
      </c>
      <c r="AG494" s="54"/>
    </row>
    <row r="495" spans="21:33">
      <c r="U495">
        <v>711</v>
      </c>
      <c r="V495">
        <v>0</v>
      </c>
      <c r="W495" t="s">
        <v>2055</v>
      </c>
      <c r="X495">
        <v>4</v>
      </c>
      <c r="Y495" t="s">
        <v>846</v>
      </c>
      <c r="Z495">
        <v>4301</v>
      </c>
      <c r="AA495" t="s">
        <v>112</v>
      </c>
      <c r="AC495" t="s">
        <v>1009</v>
      </c>
      <c r="AD495" t="s">
        <v>443</v>
      </c>
      <c r="AG495" s="54"/>
    </row>
    <row r="496" spans="21:33">
      <c r="U496">
        <v>712</v>
      </c>
      <c r="V496">
        <v>9</v>
      </c>
      <c r="W496" t="s">
        <v>2056</v>
      </c>
      <c r="X496">
        <v>4</v>
      </c>
      <c r="Y496" t="s">
        <v>846</v>
      </c>
      <c r="Z496">
        <v>4301</v>
      </c>
      <c r="AA496" t="s">
        <v>112</v>
      </c>
      <c r="AC496" t="s">
        <v>1009</v>
      </c>
      <c r="AD496" t="s">
        <v>443</v>
      </c>
      <c r="AG496" s="54"/>
    </row>
    <row r="497" spans="21:33">
      <c r="U497">
        <v>713</v>
      </c>
      <c r="V497">
        <v>7</v>
      </c>
      <c r="W497" t="s">
        <v>2057</v>
      </c>
      <c r="X497">
        <v>4</v>
      </c>
      <c r="Y497" t="s">
        <v>846</v>
      </c>
      <c r="Z497">
        <v>4301</v>
      </c>
      <c r="AA497" t="s">
        <v>112</v>
      </c>
      <c r="AC497" t="s">
        <v>1009</v>
      </c>
      <c r="AD497" t="s">
        <v>443</v>
      </c>
      <c r="AG497" s="54"/>
    </row>
    <row r="498" spans="21:33">
      <c r="U498">
        <v>714</v>
      </c>
      <c r="V498">
        <v>5</v>
      </c>
      <c r="W498" t="s">
        <v>2058</v>
      </c>
      <c r="X498">
        <v>4</v>
      </c>
      <c r="Y498" t="s">
        <v>846</v>
      </c>
      <c r="Z498">
        <v>4301</v>
      </c>
      <c r="AA498" t="s">
        <v>112</v>
      </c>
      <c r="AC498" t="s">
        <v>1009</v>
      </c>
      <c r="AD498" t="s">
        <v>443</v>
      </c>
      <c r="AG498" s="54"/>
    </row>
    <row r="499" spans="21:33">
      <c r="U499">
        <v>715</v>
      </c>
      <c r="V499">
        <v>3</v>
      </c>
      <c r="W499" t="s">
        <v>2059</v>
      </c>
      <c r="X499">
        <v>4</v>
      </c>
      <c r="Y499" t="s">
        <v>846</v>
      </c>
      <c r="Z499">
        <v>4301</v>
      </c>
      <c r="AA499" t="s">
        <v>112</v>
      </c>
      <c r="AC499" t="s">
        <v>1009</v>
      </c>
      <c r="AD499" t="s">
        <v>443</v>
      </c>
      <c r="AG499" s="54"/>
    </row>
    <row r="500" spans="21:33">
      <c r="U500">
        <v>716</v>
      </c>
      <c r="V500">
        <v>1</v>
      </c>
      <c r="W500" t="s">
        <v>2060</v>
      </c>
      <c r="X500">
        <v>4</v>
      </c>
      <c r="Y500" t="s">
        <v>846</v>
      </c>
      <c r="Z500">
        <v>4301</v>
      </c>
      <c r="AA500" t="s">
        <v>112</v>
      </c>
      <c r="AC500" t="s">
        <v>1009</v>
      </c>
      <c r="AD500" t="s">
        <v>443</v>
      </c>
      <c r="AG500" s="54"/>
    </row>
    <row r="501" spans="21:33">
      <c r="U501">
        <v>718</v>
      </c>
      <c r="V501">
        <v>8</v>
      </c>
      <c r="W501" t="s">
        <v>2061</v>
      </c>
      <c r="X501">
        <v>4</v>
      </c>
      <c r="Y501" t="s">
        <v>846</v>
      </c>
      <c r="Z501">
        <v>4301</v>
      </c>
      <c r="AA501" t="s">
        <v>112</v>
      </c>
      <c r="AC501" t="s">
        <v>1009</v>
      </c>
      <c r="AD501" t="s">
        <v>443</v>
      </c>
      <c r="AG501" s="54"/>
    </row>
    <row r="502" spans="21:33">
      <c r="U502">
        <v>719</v>
      </c>
      <c r="V502">
        <v>6</v>
      </c>
      <c r="W502" t="s">
        <v>2062</v>
      </c>
      <c r="X502">
        <v>4</v>
      </c>
      <c r="Y502" t="s">
        <v>846</v>
      </c>
      <c r="Z502">
        <v>4301</v>
      </c>
      <c r="AA502" t="s">
        <v>112</v>
      </c>
      <c r="AC502" t="s">
        <v>1009</v>
      </c>
      <c r="AD502" t="s">
        <v>443</v>
      </c>
      <c r="AG502" s="54"/>
    </row>
    <row r="503" spans="21:33">
      <c r="U503">
        <v>721</v>
      </c>
      <c r="V503">
        <v>8</v>
      </c>
      <c r="W503" t="s">
        <v>2063</v>
      </c>
      <c r="X503">
        <v>4</v>
      </c>
      <c r="Y503" t="s">
        <v>846</v>
      </c>
      <c r="Z503">
        <v>4301</v>
      </c>
      <c r="AA503" t="s">
        <v>112</v>
      </c>
      <c r="AC503" t="s">
        <v>1009</v>
      </c>
      <c r="AD503" t="s">
        <v>443</v>
      </c>
      <c r="AG503" s="54"/>
    </row>
    <row r="504" spans="21:33">
      <c r="U504">
        <v>722</v>
      </c>
      <c r="V504">
        <v>6</v>
      </c>
      <c r="W504" t="s">
        <v>2064</v>
      </c>
      <c r="X504">
        <v>4</v>
      </c>
      <c r="Y504" t="s">
        <v>846</v>
      </c>
      <c r="Z504">
        <v>4301</v>
      </c>
      <c r="AA504" t="s">
        <v>112</v>
      </c>
      <c r="AC504" t="s">
        <v>1009</v>
      </c>
      <c r="AD504" t="s">
        <v>443</v>
      </c>
      <c r="AG504" s="54"/>
    </row>
    <row r="505" spans="21:33">
      <c r="U505">
        <v>723</v>
      </c>
      <c r="V505">
        <v>4</v>
      </c>
      <c r="W505" t="s">
        <v>2065</v>
      </c>
      <c r="X505">
        <v>4</v>
      </c>
      <c r="Y505" t="s">
        <v>846</v>
      </c>
      <c r="Z505">
        <v>4301</v>
      </c>
      <c r="AA505" t="s">
        <v>112</v>
      </c>
      <c r="AC505" t="s">
        <v>1009</v>
      </c>
      <c r="AD505" t="s">
        <v>443</v>
      </c>
      <c r="AG505" s="54"/>
    </row>
    <row r="506" spans="21:33">
      <c r="U506">
        <v>724</v>
      </c>
      <c r="V506">
        <v>2</v>
      </c>
      <c r="W506" t="s">
        <v>2066</v>
      </c>
      <c r="X506">
        <v>4</v>
      </c>
      <c r="Y506" t="s">
        <v>846</v>
      </c>
      <c r="Z506">
        <v>4301</v>
      </c>
      <c r="AA506" t="s">
        <v>112</v>
      </c>
      <c r="AC506" t="s">
        <v>1009</v>
      </c>
      <c r="AD506" t="s">
        <v>443</v>
      </c>
      <c r="AG506" s="54"/>
    </row>
    <row r="507" spans="21:33">
      <c r="U507">
        <v>725</v>
      </c>
      <c r="V507">
        <v>0</v>
      </c>
      <c r="W507" t="s">
        <v>2067</v>
      </c>
      <c r="X507">
        <v>4</v>
      </c>
      <c r="Y507" t="s">
        <v>846</v>
      </c>
      <c r="Z507">
        <v>4301</v>
      </c>
      <c r="AA507" t="s">
        <v>112</v>
      </c>
      <c r="AC507" t="s">
        <v>1009</v>
      </c>
      <c r="AD507" t="s">
        <v>443</v>
      </c>
      <c r="AG507" s="54"/>
    </row>
    <row r="508" spans="21:33">
      <c r="U508">
        <v>726</v>
      </c>
      <c r="V508">
        <v>9</v>
      </c>
      <c r="W508" t="s">
        <v>2068</v>
      </c>
      <c r="X508">
        <v>4</v>
      </c>
      <c r="Y508" t="s">
        <v>846</v>
      </c>
      <c r="Z508">
        <v>4301</v>
      </c>
      <c r="AA508" t="s">
        <v>112</v>
      </c>
      <c r="AC508" t="s">
        <v>1009</v>
      </c>
      <c r="AD508" t="s">
        <v>443</v>
      </c>
      <c r="AG508" s="54"/>
    </row>
    <row r="509" spans="21:33">
      <c r="U509">
        <v>727</v>
      </c>
      <c r="V509">
        <v>7</v>
      </c>
      <c r="W509" t="s">
        <v>2069</v>
      </c>
      <c r="X509">
        <v>4</v>
      </c>
      <c r="Y509" t="s">
        <v>846</v>
      </c>
      <c r="Z509">
        <v>4301</v>
      </c>
      <c r="AA509" t="s">
        <v>112</v>
      </c>
      <c r="AC509" t="s">
        <v>1009</v>
      </c>
      <c r="AD509" t="s">
        <v>443</v>
      </c>
      <c r="AG509" s="54"/>
    </row>
    <row r="510" spans="21:33">
      <c r="U510">
        <v>728</v>
      </c>
      <c r="V510">
        <v>5</v>
      </c>
      <c r="W510" t="s">
        <v>2070</v>
      </c>
      <c r="X510">
        <v>4</v>
      </c>
      <c r="Y510" t="s">
        <v>846</v>
      </c>
      <c r="Z510">
        <v>4301</v>
      </c>
      <c r="AA510" t="s">
        <v>112</v>
      </c>
      <c r="AC510" t="s">
        <v>1009</v>
      </c>
      <c r="AD510" t="s">
        <v>443</v>
      </c>
      <c r="AG510" s="54"/>
    </row>
    <row r="511" spans="21:33">
      <c r="U511">
        <v>729</v>
      </c>
      <c r="V511">
        <v>3</v>
      </c>
      <c r="W511" t="s">
        <v>2071</v>
      </c>
      <c r="X511">
        <v>4</v>
      </c>
      <c r="Y511" t="s">
        <v>846</v>
      </c>
      <c r="Z511">
        <v>4301</v>
      </c>
      <c r="AA511" t="s">
        <v>112</v>
      </c>
      <c r="AC511" t="s">
        <v>1009</v>
      </c>
      <c r="AD511" t="s">
        <v>443</v>
      </c>
      <c r="AG511" s="54"/>
    </row>
    <row r="512" spans="21:33">
      <c r="U512">
        <v>730</v>
      </c>
      <c r="V512">
        <v>7</v>
      </c>
      <c r="W512" t="s">
        <v>2072</v>
      </c>
      <c r="X512">
        <v>4</v>
      </c>
      <c r="Y512" t="s">
        <v>846</v>
      </c>
      <c r="Z512">
        <v>4301</v>
      </c>
      <c r="AA512" t="s">
        <v>112</v>
      </c>
      <c r="AC512" t="s">
        <v>1009</v>
      </c>
      <c r="AD512" t="s">
        <v>443</v>
      </c>
      <c r="AG512" s="54"/>
    </row>
    <row r="513" spans="21:33">
      <c r="U513">
        <v>731</v>
      </c>
      <c r="V513">
        <v>5</v>
      </c>
      <c r="W513" t="s">
        <v>2073</v>
      </c>
      <c r="X513">
        <v>4</v>
      </c>
      <c r="Y513" t="s">
        <v>846</v>
      </c>
      <c r="Z513">
        <v>4301</v>
      </c>
      <c r="AA513" t="s">
        <v>112</v>
      </c>
      <c r="AC513" t="s">
        <v>1009</v>
      </c>
      <c r="AD513" t="s">
        <v>443</v>
      </c>
      <c r="AG513" s="54"/>
    </row>
    <row r="514" spans="21:33">
      <c r="U514">
        <v>733</v>
      </c>
      <c r="V514">
        <v>1</v>
      </c>
      <c r="W514" t="s">
        <v>2074</v>
      </c>
      <c r="X514">
        <v>4</v>
      </c>
      <c r="Y514" t="s">
        <v>846</v>
      </c>
      <c r="Z514">
        <v>4301</v>
      </c>
      <c r="AA514" t="s">
        <v>112</v>
      </c>
      <c r="AC514" t="s">
        <v>1009</v>
      </c>
      <c r="AD514" t="s">
        <v>443</v>
      </c>
      <c r="AG514" s="54"/>
    </row>
    <row r="515" spans="21:33">
      <c r="U515">
        <v>735</v>
      </c>
      <c r="V515">
        <v>8</v>
      </c>
      <c r="W515" t="s">
        <v>2075</v>
      </c>
      <c r="X515">
        <v>4</v>
      </c>
      <c r="Y515" t="s">
        <v>846</v>
      </c>
      <c r="Z515">
        <v>4301</v>
      </c>
      <c r="AA515" t="s">
        <v>112</v>
      </c>
      <c r="AC515" t="s">
        <v>1009</v>
      </c>
      <c r="AD515" t="s">
        <v>443</v>
      </c>
      <c r="AG515" s="54"/>
    </row>
    <row r="516" spans="21:33">
      <c r="U516">
        <v>736</v>
      </c>
      <c r="V516">
        <v>6</v>
      </c>
      <c r="W516" t="s">
        <v>2076</v>
      </c>
      <c r="X516">
        <v>4</v>
      </c>
      <c r="Y516" t="s">
        <v>846</v>
      </c>
      <c r="Z516">
        <v>4301</v>
      </c>
      <c r="AA516" t="s">
        <v>112</v>
      </c>
      <c r="AC516" t="s">
        <v>1009</v>
      </c>
      <c r="AD516" t="s">
        <v>443</v>
      </c>
      <c r="AG516" s="54"/>
    </row>
    <row r="517" spans="21:33">
      <c r="U517">
        <v>737</v>
      </c>
      <c r="V517">
        <v>4</v>
      </c>
      <c r="W517" t="s">
        <v>2077</v>
      </c>
      <c r="X517">
        <v>4</v>
      </c>
      <c r="Y517" t="s">
        <v>846</v>
      </c>
      <c r="Z517">
        <v>4301</v>
      </c>
      <c r="AA517" t="s">
        <v>112</v>
      </c>
      <c r="AC517" t="s">
        <v>1009</v>
      </c>
      <c r="AD517" t="s">
        <v>443</v>
      </c>
      <c r="AG517" s="54"/>
    </row>
    <row r="518" spans="21:33">
      <c r="U518">
        <v>740</v>
      </c>
      <c r="V518">
        <v>4</v>
      </c>
      <c r="W518" t="s">
        <v>2078</v>
      </c>
      <c r="X518">
        <v>4</v>
      </c>
      <c r="Y518" t="s">
        <v>846</v>
      </c>
      <c r="Z518">
        <v>4301</v>
      </c>
      <c r="AA518" t="s">
        <v>112</v>
      </c>
      <c r="AC518" t="s">
        <v>1009</v>
      </c>
      <c r="AD518" t="s">
        <v>443</v>
      </c>
      <c r="AG518" s="54"/>
    </row>
    <row r="519" spans="21:33">
      <c r="U519">
        <v>743</v>
      </c>
      <c r="V519">
        <v>9</v>
      </c>
      <c r="W519" t="s">
        <v>2079</v>
      </c>
      <c r="X519">
        <v>4</v>
      </c>
      <c r="Y519" t="s">
        <v>846</v>
      </c>
      <c r="Z519">
        <v>4301</v>
      </c>
      <c r="AA519" t="s">
        <v>112</v>
      </c>
      <c r="AC519" t="s">
        <v>1009</v>
      </c>
      <c r="AD519" t="s">
        <v>443</v>
      </c>
      <c r="AG519" s="54"/>
    </row>
    <row r="520" spans="21:33">
      <c r="U520">
        <v>744</v>
      </c>
      <c r="V520">
        <v>7</v>
      </c>
      <c r="W520" t="s">
        <v>2080</v>
      </c>
      <c r="X520">
        <v>4</v>
      </c>
      <c r="Y520" t="s">
        <v>846</v>
      </c>
      <c r="Z520">
        <v>4301</v>
      </c>
      <c r="AA520" t="s">
        <v>112</v>
      </c>
      <c r="AC520" t="s">
        <v>1009</v>
      </c>
      <c r="AD520" t="s">
        <v>443</v>
      </c>
      <c r="AG520" s="54"/>
    </row>
    <row r="521" spans="21:33">
      <c r="U521">
        <v>745</v>
      </c>
      <c r="V521">
        <v>5</v>
      </c>
      <c r="W521" t="s">
        <v>2081</v>
      </c>
      <c r="X521">
        <v>4</v>
      </c>
      <c r="Y521" t="s">
        <v>846</v>
      </c>
      <c r="Z521">
        <v>4301</v>
      </c>
      <c r="AA521" t="s">
        <v>112</v>
      </c>
      <c r="AC521" t="s">
        <v>1009</v>
      </c>
      <c r="AD521" t="s">
        <v>443</v>
      </c>
      <c r="AG521" s="54"/>
    </row>
    <row r="522" spans="21:33">
      <c r="U522">
        <v>746</v>
      </c>
      <c r="V522">
        <v>3</v>
      </c>
      <c r="W522" t="s">
        <v>2082</v>
      </c>
      <c r="X522">
        <v>4</v>
      </c>
      <c r="Y522" t="s">
        <v>846</v>
      </c>
      <c r="Z522">
        <v>4301</v>
      </c>
      <c r="AA522" t="s">
        <v>112</v>
      </c>
      <c r="AC522" t="s">
        <v>1009</v>
      </c>
      <c r="AD522" t="s">
        <v>443</v>
      </c>
      <c r="AG522" s="54"/>
    </row>
    <row r="523" spans="21:33">
      <c r="U523">
        <v>747</v>
      </c>
      <c r="V523">
        <v>1</v>
      </c>
      <c r="W523" t="s">
        <v>2083</v>
      </c>
      <c r="X523">
        <v>4</v>
      </c>
      <c r="Y523" t="s">
        <v>846</v>
      </c>
      <c r="Z523">
        <v>4301</v>
      </c>
      <c r="AA523" t="s">
        <v>112</v>
      </c>
      <c r="AC523" t="s">
        <v>1009</v>
      </c>
      <c r="AD523" t="s">
        <v>443</v>
      </c>
      <c r="AG523" s="54"/>
    </row>
    <row r="524" spans="21:33">
      <c r="U524">
        <v>749</v>
      </c>
      <c r="V524">
        <v>8</v>
      </c>
      <c r="W524" t="s">
        <v>2084</v>
      </c>
      <c r="X524">
        <v>4</v>
      </c>
      <c r="Y524" t="s">
        <v>846</v>
      </c>
      <c r="Z524">
        <v>4301</v>
      </c>
      <c r="AA524" t="s">
        <v>112</v>
      </c>
      <c r="AC524" t="s">
        <v>1009</v>
      </c>
      <c r="AD524" t="s">
        <v>443</v>
      </c>
      <c r="AG524" s="54"/>
    </row>
    <row r="525" spans="21:33">
      <c r="U525">
        <v>750</v>
      </c>
      <c r="V525">
        <v>1</v>
      </c>
      <c r="W525" t="s">
        <v>2085</v>
      </c>
      <c r="X525">
        <v>4</v>
      </c>
      <c r="Y525" t="s">
        <v>846</v>
      </c>
      <c r="Z525">
        <v>4301</v>
      </c>
      <c r="AA525" t="s">
        <v>112</v>
      </c>
      <c r="AC525" t="s">
        <v>1009</v>
      </c>
      <c r="AD525" t="s">
        <v>443</v>
      </c>
      <c r="AG525" s="54"/>
    </row>
    <row r="526" spans="21:33">
      <c r="U526">
        <v>752</v>
      </c>
      <c r="V526">
        <v>8</v>
      </c>
      <c r="W526" t="s">
        <v>2086</v>
      </c>
      <c r="X526">
        <v>4</v>
      </c>
      <c r="Y526" t="s">
        <v>846</v>
      </c>
      <c r="Z526">
        <v>4301</v>
      </c>
      <c r="AA526" t="s">
        <v>112</v>
      </c>
      <c r="AC526" t="s">
        <v>1009</v>
      </c>
      <c r="AD526" t="s">
        <v>443</v>
      </c>
      <c r="AG526" s="54"/>
    </row>
    <row r="527" spans="21:33">
      <c r="U527">
        <v>753</v>
      </c>
      <c r="V527">
        <v>6</v>
      </c>
      <c r="W527" t="s">
        <v>2087</v>
      </c>
      <c r="X527">
        <v>4</v>
      </c>
      <c r="Y527" t="s">
        <v>846</v>
      </c>
      <c r="Z527">
        <v>4301</v>
      </c>
      <c r="AA527" t="s">
        <v>112</v>
      </c>
      <c r="AC527" t="s">
        <v>1009</v>
      </c>
      <c r="AD527" t="s">
        <v>443</v>
      </c>
      <c r="AG527" s="54"/>
    </row>
    <row r="528" spans="21:33">
      <c r="U528">
        <v>754</v>
      </c>
      <c r="V528">
        <v>4</v>
      </c>
      <c r="W528" t="s">
        <v>2088</v>
      </c>
      <c r="X528">
        <v>4</v>
      </c>
      <c r="Y528" t="s">
        <v>846</v>
      </c>
      <c r="Z528">
        <v>4301</v>
      </c>
      <c r="AA528" t="s">
        <v>112</v>
      </c>
      <c r="AC528" t="s">
        <v>1009</v>
      </c>
      <c r="AD528" t="s">
        <v>443</v>
      </c>
      <c r="AG528" s="54"/>
    </row>
    <row r="529" spans="21:33">
      <c r="U529">
        <v>755</v>
      </c>
      <c r="V529">
        <v>2</v>
      </c>
      <c r="W529" t="s">
        <v>2089</v>
      </c>
      <c r="X529">
        <v>4</v>
      </c>
      <c r="Y529" t="s">
        <v>846</v>
      </c>
      <c r="Z529">
        <v>4301</v>
      </c>
      <c r="AA529" t="s">
        <v>112</v>
      </c>
      <c r="AC529" t="s">
        <v>1009</v>
      </c>
      <c r="AD529" t="s">
        <v>443</v>
      </c>
      <c r="AG529" s="54"/>
    </row>
    <row r="530" spans="21:33">
      <c r="U530">
        <v>756</v>
      </c>
      <c r="V530">
        <v>0</v>
      </c>
      <c r="W530" t="s">
        <v>2090</v>
      </c>
      <c r="X530">
        <v>4</v>
      </c>
      <c r="Y530" t="s">
        <v>846</v>
      </c>
      <c r="Z530">
        <v>4301</v>
      </c>
      <c r="AA530" t="s">
        <v>112</v>
      </c>
      <c r="AC530" t="s">
        <v>1009</v>
      </c>
      <c r="AD530" t="s">
        <v>443</v>
      </c>
      <c r="AG530" s="54"/>
    </row>
    <row r="531" spans="21:33">
      <c r="U531">
        <v>757</v>
      </c>
      <c r="V531">
        <v>9</v>
      </c>
      <c r="W531" t="s">
        <v>2091</v>
      </c>
      <c r="X531">
        <v>4</v>
      </c>
      <c r="Y531" t="s">
        <v>846</v>
      </c>
      <c r="Z531">
        <v>4301</v>
      </c>
      <c r="AA531" t="s">
        <v>112</v>
      </c>
      <c r="AC531" t="s">
        <v>1009</v>
      </c>
      <c r="AD531" t="s">
        <v>443</v>
      </c>
      <c r="AG531" s="54"/>
    </row>
    <row r="532" spans="21:33">
      <c r="U532">
        <v>758</v>
      </c>
      <c r="V532">
        <v>7</v>
      </c>
      <c r="W532" t="s">
        <v>2092</v>
      </c>
      <c r="X532">
        <v>4</v>
      </c>
      <c r="Y532" t="s">
        <v>846</v>
      </c>
      <c r="Z532">
        <v>4301</v>
      </c>
      <c r="AA532" t="s">
        <v>112</v>
      </c>
      <c r="AC532" t="s">
        <v>1009</v>
      </c>
      <c r="AD532" t="s">
        <v>443</v>
      </c>
      <c r="AG532" s="54"/>
    </row>
    <row r="533" spans="21:33">
      <c r="U533">
        <v>759</v>
      </c>
      <c r="V533">
        <v>5</v>
      </c>
      <c r="W533" t="s">
        <v>2093</v>
      </c>
      <c r="X533">
        <v>4</v>
      </c>
      <c r="Y533" t="s">
        <v>846</v>
      </c>
      <c r="Z533">
        <v>4301</v>
      </c>
      <c r="AA533" t="s">
        <v>112</v>
      </c>
      <c r="AC533" t="s">
        <v>1009</v>
      </c>
      <c r="AD533" t="s">
        <v>443</v>
      </c>
      <c r="AG533" s="54"/>
    </row>
    <row r="534" spans="21:33">
      <c r="U534">
        <v>760</v>
      </c>
      <c r="V534">
        <v>9</v>
      </c>
      <c r="W534" t="s">
        <v>2094</v>
      </c>
      <c r="X534">
        <v>4</v>
      </c>
      <c r="Y534" t="s">
        <v>846</v>
      </c>
      <c r="Z534">
        <v>4301</v>
      </c>
      <c r="AA534" t="s">
        <v>112</v>
      </c>
      <c r="AC534" t="s">
        <v>1009</v>
      </c>
      <c r="AD534" t="s">
        <v>443</v>
      </c>
      <c r="AG534" s="54"/>
    </row>
    <row r="535" spans="21:33">
      <c r="U535">
        <v>762</v>
      </c>
      <c r="V535">
        <v>5</v>
      </c>
      <c r="W535" t="s">
        <v>2095</v>
      </c>
      <c r="X535">
        <v>4</v>
      </c>
      <c r="Y535" t="s">
        <v>846</v>
      </c>
      <c r="Z535">
        <v>4301</v>
      </c>
      <c r="AA535" t="s">
        <v>112</v>
      </c>
      <c r="AC535" t="s">
        <v>1009</v>
      </c>
      <c r="AD535" t="s">
        <v>443</v>
      </c>
      <c r="AG535" s="54"/>
    </row>
    <row r="536" spans="21:33">
      <c r="U536">
        <v>763</v>
      </c>
      <c r="V536">
        <v>3</v>
      </c>
      <c r="W536" t="s">
        <v>2096</v>
      </c>
      <c r="X536">
        <v>4</v>
      </c>
      <c r="Y536" t="s">
        <v>846</v>
      </c>
      <c r="Z536">
        <v>4301</v>
      </c>
      <c r="AA536" t="s">
        <v>112</v>
      </c>
      <c r="AC536" t="s">
        <v>713</v>
      </c>
      <c r="AD536" t="s">
        <v>443</v>
      </c>
      <c r="AG536" s="54"/>
    </row>
    <row r="537" spans="21:33">
      <c r="U537">
        <v>766</v>
      </c>
      <c r="V537">
        <v>8</v>
      </c>
      <c r="W537" t="s">
        <v>2097</v>
      </c>
      <c r="X537">
        <v>4</v>
      </c>
      <c r="Y537" t="s">
        <v>846</v>
      </c>
      <c r="Z537">
        <v>4301</v>
      </c>
      <c r="AA537" t="s">
        <v>112</v>
      </c>
      <c r="AC537" t="s">
        <v>713</v>
      </c>
      <c r="AD537" t="s">
        <v>443</v>
      </c>
      <c r="AG537" s="54"/>
    </row>
    <row r="538" spans="21:33">
      <c r="U538">
        <v>767</v>
      </c>
      <c r="V538">
        <v>6</v>
      </c>
      <c r="W538" t="s">
        <v>2011</v>
      </c>
      <c r="X538">
        <v>4</v>
      </c>
      <c r="Y538" t="s">
        <v>846</v>
      </c>
      <c r="Z538">
        <v>4301</v>
      </c>
      <c r="AA538" t="s">
        <v>112</v>
      </c>
      <c r="AC538" t="s">
        <v>713</v>
      </c>
      <c r="AD538" t="s">
        <v>443</v>
      </c>
      <c r="AG538" s="54"/>
    </row>
    <row r="539" spans="21:33">
      <c r="U539">
        <v>768</v>
      </c>
      <c r="V539">
        <v>4</v>
      </c>
      <c r="W539" t="s">
        <v>2098</v>
      </c>
      <c r="X539">
        <v>4</v>
      </c>
      <c r="Y539" t="s">
        <v>846</v>
      </c>
      <c r="Z539">
        <v>4301</v>
      </c>
      <c r="AA539" t="s">
        <v>112</v>
      </c>
      <c r="AC539" t="s">
        <v>713</v>
      </c>
      <c r="AD539" t="s">
        <v>443</v>
      </c>
      <c r="AG539" s="54"/>
    </row>
    <row r="540" spans="21:33">
      <c r="U540">
        <v>769</v>
      </c>
      <c r="V540">
        <v>2</v>
      </c>
      <c r="W540" t="s">
        <v>2099</v>
      </c>
      <c r="X540">
        <v>4</v>
      </c>
      <c r="Y540" t="s">
        <v>846</v>
      </c>
      <c r="Z540">
        <v>4301</v>
      </c>
      <c r="AA540" t="s">
        <v>112</v>
      </c>
      <c r="AC540" t="s">
        <v>713</v>
      </c>
      <c r="AD540" t="s">
        <v>443</v>
      </c>
      <c r="AG540" s="54"/>
    </row>
    <row r="541" spans="21:33">
      <c r="U541">
        <v>770</v>
      </c>
      <c r="V541">
        <v>6</v>
      </c>
      <c r="W541" t="s">
        <v>2100</v>
      </c>
      <c r="X541">
        <v>4</v>
      </c>
      <c r="Y541" t="s">
        <v>846</v>
      </c>
      <c r="Z541">
        <v>4301</v>
      </c>
      <c r="AA541" t="s">
        <v>112</v>
      </c>
      <c r="AC541" t="s">
        <v>725</v>
      </c>
      <c r="AD541" t="s">
        <v>443</v>
      </c>
      <c r="AG541" s="54"/>
    </row>
    <row r="542" spans="21:33">
      <c r="U542">
        <v>771</v>
      </c>
      <c r="V542">
        <v>4</v>
      </c>
      <c r="W542" t="s">
        <v>2101</v>
      </c>
      <c r="X542">
        <v>4</v>
      </c>
      <c r="Y542" t="s">
        <v>846</v>
      </c>
      <c r="Z542">
        <v>4301</v>
      </c>
      <c r="AA542" t="s">
        <v>112</v>
      </c>
      <c r="AC542" t="s">
        <v>713</v>
      </c>
      <c r="AD542" t="s">
        <v>443</v>
      </c>
      <c r="AG542" s="54"/>
    </row>
    <row r="543" spans="21:33">
      <c r="U543">
        <v>772</v>
      </c>
      <c r="V543">
        <v>2</v>
      </c>
      <c r="W543" t="s">
        <v>2102</v>
      </c>
      <c r="X543">
        <v>4</v>
      </c>
      <c r="Y543" t="s">
        <v>846</v>
      </c>
      <c r="Z543">
        <v>4301</v>
      </c>
      <c r="AA543" t="s">
        <v>112</v>
      </c>
      <c r="AC543" t="s">
        <v>890</v>
      </c>
      <c r="AD543" t="s">
        <v>443</v>
      </c>
      <c r="AG543" s="54"/>
    </row>
    <row r="544" spans="21:33">
      <c r="U544">
        <v>773</v>
      </c>
      <c r="V544">
        <v>0</v>
      </c>
      <c r="W544" t="s">
        <v>2103</v>
      </c>
      <c r="X544">
        <v>4</v>
      </c>
      <c r="Y544" t="s">
        <v>846</v>
      </c>
      <c r="Z544">
        <v>4305</v>
      </c>
      <c r="AA544" t="s">
        <v>2104</v>
      </c>
      <c r="AC544" t="s">
        <v>1009</v>
      </c>
      <c r="AD544" t="s">
        <v>443</v>
      </c>
      <c r="AG544" s="54"/>
    </row>
    <row r="545" spans="21:33">
      <c r="U545">
        <v>774</v>
      </c>
      <c r="V545">
        <v>9</v>
      </c>
      <c r="W545" t="s">
        <v>2105</v>
      </c>
      <c r="X545">
        <v>4</v>
      </c>
      <c r="Y545" t="s">
        <v>846</v>
      </c>
      <c r="Z545">
        <v>4305</v>
      </c>
      <c r="AA545" t="s">
        <v>2104</v>
      </c>
      <c r="AC545" t="s">
        <v>1009</v>
      </c>
      <c r="AD545" t="s">
        <v>443</v>
      </c>
      <c r="AG545" s="54"/>
    </row>
    <row r="546" spans="21:33">
      <c r="U546">
        <v>775</v>
      </c>
      <c r="V546">
        <v>7</v>
      </c>
      <c r="W546" t="s">
        <v>2106</v>
      </c>
      <c r="X546">
        <v>4</v>
      </c>
      <c r="Y546" t="s">
        <v>846</v>
      </c>
      <c r="Z546">
        <v>4305</v>
      </c>
      <c r="AA546" t="s">
        <v>2104</v>
      </c>
      <c r="AC546" t="s">
        <v>1009</v>
      </c>
      <c r="AD546" t="s">
        <v>443</v>
      </c>
      <c r="AG546" s="54"/>
    </row>
    <row r="547" spans="21:33">
      <c r="U547">
        <v>776</v>
      </c>
      <c r="V547">
        <v>5</v>
      </c>
      <c r="W547" t="s">
        <v>2107</v>
      </c>
      <c r="X547">
        <v>4</v>
      </c>
      <c r="Y547" t="s">
        <v>846</v>
      </c>
      <c r="Z547">
        <v>4305</v>
      </c>
      <c r="AA547" t="s">
        <v>2104</v>
      </c>
      <c r="AC547" t="s">
        <v>1009</v>
      </c>
      <c r="AD547" t="s">
        <v>443</v>
      </c>
      <c r="AG547" s="54"/>
    </row>
    <row r="548" spans="21:33">
      <c r="U548">
        <v>777</v>
      </c>
      <c r="V548">
        <v>3</v>
      </c>
      <c r="W548" t="s">
        <v>2108</v>
      </c>
      <c r="X548">
        <v>4</v>
      </c>
      <c r="Y548" t="s">
        <v>846</v>
      </c>
      <c r="Z548">
        <v>4305</v>
      </c>
      <c r="AA548" t="s">
        <v>2104</v>
      </c>
      <c r="AC548" t="s">
        <v>1009</v>
      </c>
      <c r="AD548" t="s">
        <v>443</v>
      </c>
      <c r="AG548" s="54"/>
    </row>
    <row r="549" spans="21:33">
      <c r="U549">
        <v>778</v>
      </c>
      <c r="V549">
        <v>1</v>
      </c>
      <c r="W549" t="s">
        <v>2109</v>
      </c>
      <c r="X549">
        <v>4</v>
      </c>
      <c r="Y549" t="s">
        <v>846</v>
      </c>
      <c r="Z549">
        <v>4305</v>
      </c>
      <c r="AA549" t="s">
        <v>2104</v>
      </c>
      <c r="AC549" t="s">
        <v>1009</v>
      </c>
      <c r="AD549" t="s">
        <v>443</v>
      </c>
      <c r="AG549" s="54"/>
    </row>
    <row r="550" spans="21:33">
      <c r="U550">
        <v>780</v>
      </c>
      <c r="V550">
        <v>3</v>
      </c>
      <c r="W550" t="s">
        <v>2110</v>
      </c>
      <c r="X550">
        <v>4</v>
      </c>
      <c r="Y550" t="s">
        <v>846</v>
      </c>
      <c r="Z550">
        <v>4305</v>
      </c>
      <c r="AA550" t="s">
        <v>2104</v>
      </c>
      <c r="AC550" t="s">
        <v>1009</v>
      </c>
      <c r="AD550" t="s">
        <v>443</v>
      </c>
      <c r="AG550" s="54"/>
    </row>
    <row r="551" spans="21:33">
      <c r="U551">
        <v>783</v>
      </c>
      <c r="V551">
        <v>8</v>
      </c>
      <c r="W551" t="s">
        <v>2111</v>
      </c>
      <c r="X551">
        <v>4</v>
      </c>
      <c r="Y551" t="s">
        <v>846</v>
      </c>
      <c r="Z551">
        <v>4103</v>
      </c>
      <c r="AA551" t="s">
        <v>873</v>
      </c>
      <c r="AC551" t="s">
        <v>412</v>
      </c>
      <c r="AD551" t="s">
        <v>443</v>
      </c>
      <c r="AG551" s="54"/>
    </row>
    <row r="552" spans="21:33">
      <c r="U552">
        <v>784</v>
      </c>
      <c r="V552">
        <v>6</v>
      </c>
      <c r="W552" t="s">
        <v>2112</v>
      </c>
      <c r="X552">
        <v>4</v>
      </c>
      <c r="Y552" t="s">
        <v>846</v>
      </c>
      <c r="Z552">
        <v>4305</v>
      </c>
      <c r="AA552" t="s">
        <v>2104</v>
      </c>
      <c r="AC552" t="s">
        <v>1009</v>
      </c>
      <c r="AD552" t="s">
        <v>443</v>
      </c>
      <c r="AG552" s="54"/>
    </row>
    <row r="553" spans="21:33">
      <c r="U553">
        <v>785</v>
      </c>
      <c r="V553">
        <v>4</v>
      </c>
      <c r="W553" t="s">
        <v>2113</v>
      </c>
      <c r="X553">
        <v>4</v>
      </c>
      <c r="Y553" t="s">
        <v>846</v>
      </c>
      <c r="Z553">
        <v>4305</v>
      </c>
      <c r="AA553" t="s">
        <v>2104</v>
      </c>
      <c r="AC553" t="s">
        <v>1009</v>
      </c>
      <c r="AD553" t="s">
        <v>443</v>
      </c>
      <c r="AG553" s="54"/>
    </row>
    <row r="554" spans="21:33">
      <c r="U554">
        <v>786</v>
      </c>
      <c r="V554">
        <v>2</v>
      </c>
      <c r="W554" t="s">
        <v>2114</v>
      </c>
      <c r="X554">
        <v>4</v>
      </c>
      <c r="Y554" t="s">
        <v>846</v>
      </c>
      <c r="Z554">
        <v>4305</v>
      </c>
      <c r="AA554" t="s">
        <v>2104</v>
      </c>
      <c r="AC554" t="s">
        <v>1009</v>
      </c>
      <c r="AD554" t="s">
        <v>443</v>
      </c>
      <c r="AG554" s="54"/>
    </row>
    <row r="555" spans="21:33">
      <c r="U555">
        <v>787</v>
      </c>
      <c r="V555">
        <v>0</v>
      </c>
      <c r="W555" t="s">
        <v>2115</v>
      </c>
      <c r="X555">
        <v>4</v>
      </c>
      <c r="Y555" t="s">
        <v>846</v>
      </c>
      <c r="Z555">
        <v>4305</v>
      </c>
      <c r="AA555" t="s">
        <v>2104</v>
      </c>
      <c r="AC555" t="s">
        <v>1009</v>
      </c>
      <c r="AD555" t="s">
        <v>443</v>
      </c>
      <c r="AG555" s="54"/>
    </row>
    <row r="556" spans="21:33">
      <c r="U556">
        <v>788</v>
      </c>
      <c r="V556">
        <v>9</v>
      </c>
      <c r="W556" t="s">
        <v>2116</v>
      </c>
      <c r="X556">
        <v>4</v>
      </c>
      <c r="Y556" t="s">
        <v>846</v>
      </c>
      <c r="Z556">
        <v>4305</v>
      </c>
      <c r="AA556" t="s">
        <v>2104</v>
      </c>
      <c r="AC556" t="s">
        <v>1009</v>
      </c>
      <c r="AD556" t="s">
        <v>443</v>
      </c>
      <c r="AG556" s="54"/>
    </row>
    <row r="557" spans="21:33">
      <c r="U557">
        <v>789</v>
      </c>
      <c r="V557">
        <v>7</v>
      </c>
      <c r="W557" t="s">
        <v>2117</v>
      </c>
      <c r="X557">
        <v>4</v>
      </c>
      <c r="Y557" t="s">
        <v>846</v>
      </c>
      <c r="Z557">
        <v>4305</v>
      </c>
      <c r="AA557" t="s">
        <v>2104</v>
      </c>
      <c r="AC557" t="s">
        <v>1009</v>
      </c>
      <c r="AD557" t="s">
        <v>443</v>
      </c>
      <c r="AG557" s="54"/>
    </row>
    <row r="558" spans="21:33">
      <c r="U558">
        <v>790</v>
      </c>
      <c r="V558">
        <v>0</v>
      </c>
      <c r="W558" t="s">
        <v>2118</v>
      </c>
      <c r="X558">
        <v>4</v>
      </c>
      <c r="Y558" t="s">
        <v>846</v>
      </c>
      <c r="Z558">
        <v>4305</v>
      </c>
      <c r="AA558" t="s">
        <v>2104</v>
      </c>
      <c r="AC558" t="s">
        <v>1009</v>
      </c>
      <c r="AD558" t="s">
        <v>443</v>
      </c>
      <c r="AG558" s="54"/>
    </row>
    <row r="559" spans="21:33">
      <c r="U559">
        <v>792</v>
      </c>
      <c r="V559">
        <v>7</v>
      </c>
      <c r="W559" t="s">
        <v>2119</v>
      </c>
      <c r="X559">
        <v>4</v>
      </c>
      <c r="Y559" t="s">
        <v>846</v>
      </c>
      <c r="Z559">
        <v>4305</v>
      </c>
      <c r="AA559" t="s">
        <v>2104</v>
      </c>
      <c r="AC559" t="s">
        <v>1009</v>
      </c>
      <c r="AD559" t="s">
        <v>443</v>
      </c>
      <c r="AG559" s="54"/>
    </row>
    <row r="560" spans="21:33">
      <c r="U560">
        <v>793</v>
      </c>
      <c r="V560">
        <v>5</v>
      </c>
      <c r="W560" t="s">
        <v>2120</v>
      </c>
      <c r="X560">
        <v>4</v>
      </c>
      <c r="Y560" t="s">
        <v>846</v>
      </c>
      <c r="Z560">
        <v>4305</v>
      </c>
      <c r="AA560" t="s">
        <v>2104</v>
      </c>
      <c r="AC560" t="s">
        <v>1009</v>
      </c>
      <c r="AD560" t="s">
        <v>443</v>
      </c>
      <c r="AG560" s="54"/>
    </row>
    <row r="561" spans="21:33">
      <c r="U561">
        <v>795</v>
      </c>
      <c r="V561">
        <v>1</v>
      </c>
      <c r="W561" t="s">
        <v>2121</v>
      </c>
      <c r="X561">
        <v>4</v>
      </c>
      <c r="Y561" t="s">
        <v>846</v>
      </c>
      <c r="Z561">
        <v>4103</v>
      </c>
      <c r="AA561" t="s">
        <v>873</v>
      </c>
      <c r="AC561" t="s">
        <v>412</v>
      </c>
      <c r="AD561" t="s">
        <v>443</v>
      </c>
      <c r="AG561" s="54"/>
    </row>
    <row r="562" spans="21:33">
      <c r="U562">
        <v>797</v>
      </c>
      <c r="V562">
        <v>8</v>
      </c>
      <c r="W562" t="s">
        <v>2122</v>
      </c>
      <c r="X562">
        <v>4</v>
      </c>
      <c r="Y562" t="s">
        <v>846</v>
      </c>
      <c r="Z562">
        <v>4305</v>
      </c>
      <c r="AA562" t="s">
        <v>2104</v>
      </c>
      <c r="AC562" t="s">
        <v>1009</v>
      </c>
      <c r="AD562" t="s">
        <v>443</v>
      </c>
      <c r="AG562" s="54"/>
    </row>
    <row r="563" spans="21:33">
      <c r="U563">
        <v>798</v>
      </c>
      <c r="V563">
        <v>6</v>
      </c>
      <c r="W563" t="s">
        <v>2123</v>
      </c>
      <c r="X563">
        <v>4</v>
      </c>
      <c r="Y563" t="s">
        <v>846</v>
      </c>
      <c r="Z563">
        <v>4303</v>
      </c>
      <c r="AA563" t="s">
        <v>1395</v>
      </c>
      <c r="AC563" t="s">
        <v>1009</v>
      </c>
      <c r="AD563" t="s">
        <v>443</v>
      </c>
      <c r="AG563" s="54"/>
    </row>
    <row r="564" spans="21:33">
      <c r="U564">
        <v>799</v>
      </c>
      <c r="V564">
        <v>4</v>
      </c>
      <c r="W564" t="s">
        <v>2124</v>
      </c>
      <c r="X564">
        <v>4</v>
      </c>
      <c r="Y564" t="s">
        <v>846</v>
      </c>
      <c r="Z564">
        <v>4303</v>
      </c>
      <c r="AA564" t="s">
        <v>1395</v>
      </c>
      <c r="AC564" t="s">
        <v>1009</v>
      </c>
      <c r="AD564" t="s">
        <v>443</v>
      </c>
      <c r="AG564" s="54"/>
    </row>
    <row r="565" spans="21:33">
      <c r="U565">
        <v>800</v>
      </c>
      <c r="V565">
        <v>1</v>
      </c>
      <c r="W565" t="s">
        <v>2125</v>
      </c>
      <c r="X565">
        <v>4</v>
      </c>
      <c r="Y565" t="s">
        <v>846</v>
      </c>
      <c r="Z565">
        <v>4303</v>
      </c>
      <c r="AA565" t="s">
        <v>1395</v>
      </c>
      <c r="AC565" t="s">
        <v>1009</v>
      </c>
      <c r="AD565" t="s">
        <v>443</v>
      </c>
      <c r="AG565" s="54"/>
    </row>
    <row r="566" spans="21:33">
      <c r="U566">
        <v>802</v>
      </c>
      <c r="V566">
        <v>8</v>
      </c>
      <c r="W566" t="s">
        <v>2126</v>
      </c>
      <c r="X566">
        <v>4</v>
      </c>
      <c r="Y566" t="s">
        <v>846</v>
      </c>
      <c r="Z566">
        <v>4303</v>
      </c>
      <c r="AA566" t="s">
        <v>1395</v>
      </c>
      <c r="AC566" t="s">
        <v>1009</v>
      </c>
      <c r="AD566" t="s">
        <v>443</v>
      </c>
      <c r="AG566" s="54"/>
    </row>
    <row r="567" spans="21:33">
      <c r="U567">
        <v>803</v>
      </c>
      <c r="V567">
        <v>6</v>
      </c>
      <c r="W567" t="s">
        <v>2127</v>
      </c>
      <c r="X567">
        <v>4</v>
      </c>
      <c r="Y567" t="s">
        <v>846</v>
      </c>
      <c r="Z567">
        <v>4303</v>
      </c>
      <c r="AA567" t="s">
        <v>1395</v>
      </c>
      <c r="AC567" t="s">
        <v>1009</v>
      </c>
      <c r="AD567" t="s">
        <v>443</v>
      </c>
      <c r="AG567" s="54"/>
    </row>
    <row r="568" spans="21:33">
      <c r="U568">
        <v>804</v>
      </c>
      <c r="V568">
        <v>4</v>
      </c>
      <c r="W568" t="s">
        <v>2128</v>
      </c>
      <c r="X568">
        <v>4</v>
      </c>
      <c r="Y568" t="s">
        <v>846</v>
      </c>
      <c r="Z568">
        <v>4303</v>
      </c>
      <c r="AA568" t="s">
        <v>1395</v>
      </c>
      <c r="AC568" t="s">
        <v>1009</v>
      </c>
      <c r="AD568" t="s">
        <v>443</v>
      </c>
      <c r="AG568" s="54"/>
    </row>
    <row r="569" spans="21:33">
      <c r="U569">
        <v>805</v>
      </c>
      <c r="V569">
        <v>2</v>
      </c>
      <c r="W569" t="s">
        <v>2129</v>
      </c>
      <c r="X569">
        <v>4</v>
      </c>
      <c r="Y569" t="s">
        <v>846</v>
      </c>
      <c r="Z569">
        <v>4303</v>
      </c>
      <c r="AA569" t="s">
        <v>1395</v>
      </c>
      <c r="AC569" t="s">
        <v>1009</v>
      </c>
      <c r="AD569" t="s">
        <v>443</v>
      </c>
      <c r="AG569" s="54"/>
    </row>
    <row r="570" spans="21:33">
      <c r="U570">
        <v>806</v>
      </c>
      <c r="V570">
        <v>0</v>
      </c>
      <c r="W570" t="s">
        <v>2130</v>
      </c>
      <c r="X570">
        <v>4</v>
      </c>
      <c r="Y570" t="s">
        <v>846</v>
      </c>
      <c r="Z570">
        <v>4303</v>
      </c>
      <c r="AA570" t="s">
        <v>1395</v>
      </c>
      <c r="AC570" t="s">
        <v>1009</v>
      </c>
      <c r="AD570" t="s">
        <v>443</v>
      </c>
      <c r="AG570" s="54"/>
    </row>
    <row r="571" spans="21:33">
      <c r="U571">
        <v>807</v>
      </c>
      <c r="V571">
        <v>9</v>
      </c>
      <c r="W571" t="s">
        <v>2131</v>
      </c>
      <c r="X571">
        <v>4</v>
      </c>
      <c r="Y571" t="s">
        <v>846</v>
      </c>
      <c r="Z571">
        <v>4303</v>
      </c>
      <c r="AA571" t="s">
        <v>1395</v>
      </c>
      <c r="AC571" t="s">
        <v>1009</v>
      </c>
      <c r="AD571" t="s">
        <v>443</v>
      </c>
      <c r="AG571" s="54"/>
    </row>
    <row r="572" spans="21:33">
      <c r="U572">
        <v>809</v>
      </c>
      <c r="V572">
        <v>5</v>
      </c>
      <c r="W572" t="s">
        <v>2132</v>
      </c>
      <c r="X572">
        <v>4</v>
      </c>
      <c r="Y572" t="s">
        <v>846</v>
      </c>
      <c r="Z572">
        <v>4303</v>
      </c>
      <c r="AA572" t="s">
        <v>1395</v>
      </c>
      <c r="AC572" t="s">
        <v>1009</v>
      </c>
      <c r="AD572" t="s">
        <v>443</v>
      </c>
      <c r="AG572" s="54"/>
    </row>
    <row r="573" spans="21:33">
      <c r="U573">
        <v>810</v>
      </c>
      <c r="V573">
        <v>9</v>
      </c>
      <c r="W573" t="s">
        <v>2133</v>
      </c>
      <c r="X573">
        <v>4</v>
      </c>
      <c r="Y573" t="s">
        <v>846</v>
      </c>
      <c r="Z573">
        <v>4303</v>
      </c>
      <c r="AA573" t="s">
        <v>1395</v>
      </c>
      <c r="AC573" t="s">
        <v>1009</v>
      </c>
      <c r="AD573" t="s">
        <v>443</v>
      </c>
      <c r="AG573" s="54"/>
    </row>
    <row r="574" spans="21:33">
      <c r="U574">
        <v>812</v>
      </c>
      <c r="V574">
        <v>5</v>
      </c>
      <c r="W574" t="s">
        <v>2134</v>
      </c>
      <c r="X574">
        <v>4</v>
      </c>
      <c r="Y574" t="s">
        <v>846</v>
      </c>
      <c r="Z574">
        <v>4303</v>
      </c>
      <c r="AA574" t="s">
        <v>1395</v>
      </c>
      <c r="AC574" t="s">
        <v>1009</v>
      </c>
      <c r="AD574" t="s">
        <v>443</v>
      </c>
      <c r="AG574" s="54"/>
    </row>
    <row r="575" spans="21:33">
      <c r="U575">
        <v>813</v>
      </c>
      <c r="V575">
        <v>3</v>
      </c>
      <c r="W575" t="s">
        <v>2135</v>
      </c>
      <c r="X575">
        <v>4</v>
      </c>
      <c r="Y575" t="s">
        <v>846</v>
      </c>
      <c r="Z575">
        <v>4303</v>
      </c>
      <c r="AA575" t="s">
        <v>1395</v>
      </c>
      <c r="AC575" t="s">
        <v>1009</v>
      </c>
      <c r="AD575" t="s">
        <v>443</v>
      </c>
      <c r="AG575" s="54"/>
    </row>
    <row r="576" spans="21:33">
      <c r="U576">
        <v>814</v>
      </c>
      <c r="V576">
        <v>1</v>
      </c>
      <c r="W576" t="s">
        <v>2136</v>
      </c>
      <c r="X576">
        <v>4</v>
      </c>
      <c r="Y576" t="s">
        <v>846</v>
      </c>
      <c r="Z576">
        <v>4303</v>
      </c>
      <c r="AA576" t="s">
        <v>1395</v>
      </c>
      <c r="AC576" t="s">
        <v>1009</v>
      </c>
      <c r="AD576" t="s">
        <v>443</v>
      </c>
      <c r="AG576" s="54"/>
    </row>
    <row r="577" spans="21:33">
      <c r="U577">
        <v>816</v>
      </c>
      <c r="V577">
        <v>8</v>
      </c>
      <c r="W577" t="s">
        <v>2137</v>
      </c>
      <c r="X577">
        <v>4</v>
      </c>
      <c r="Y577" t="s">
        <v>846</v>
      </c>
      <c r="Z577">
        <v>4303</v>
      </c>
      <c r="AA577" t="s">
        <v>1395</v>
      </c>
      <c r="AC577" t="s">
        <v>1009</v>
      </c>
      <c r="AD577" t="s">
        <v>443</v>
      </c>
      <c r="AG577" s="54"/>
    </row>
    <row r="578" spans="21:33">
      <c r="U578">
        <v>817</v>
      </c>
      <c r="V578">
        <v>6</v>
      </c>
      <c r="W578" t="s">
        <v>2138</v>
      </c>
      <c r="X578">
        <v>4</v>
      </c>
      <c r="Y578" t="s">
        <v>846</v>
      </c>
      <c r="Z578">
        <v>4303</v>
      </c>
      <c r="AA578" t="s">
        <v>1395</v>
      </c>
      <c r="AC578" t="s">
        <v>1009</v>
      </c>
      <c r="AD578" t="s">
        <v>443</v>
      </c>
      <c r="AG578" s="54"/>
    </row>
    <row r="579" spans="21:33">
      <c r="U579">
        <v>818</v>
      </c>
      <c r="V579">
        <v>4</v>
      </c>
      <c r="W579" t="s">
        <v>2139</v>
      </c>
      <c r="X579">
        <v>4</v>
      </c>
      <c r="Y579" t="s">
        <v>846</v>
      </c>
      <c r="Z579">
        <v>4303</v>
      </c>
      <c r="AA579" t="s">
        <v>1395</v>
      </c>
      <c r="AC579" t="s">
        <v>1009</v>
      </c>
      <c r="AD579" t="s">
        <v>443</v>
      </c>
      <c r="AG579" s="54"/>
    </row>
    <row r="580" spans="21:33">
      <c r="U580">
        <v>819</v>
      </c>
      <c r="V580">
        <v>2</v>
      </c>
      <c r="W580" t="s">
        <v>2140</v>
      </c>
      <c r="X580">
        <v>4</v>
      </c>
      <c r="Y580" t="s">
        <v>846</v>
      </c>
      <c r="Z580">
        <v>4303</v>
      </c>
      <c r="AA580" t="s">
        <v>1395</v>
      </c>
      <c r="AC580" t="s">
        <v>1009</v>
      </c>
      <c r="AD580" t="s">
        <v>443</v>
      </c>
      <c r="AG580" s="54"/>
    </row>
    <row r="581" spans="21:33">
      <c r="U581">
        <v>820</v>
      </c>
      <c r="V581">
        <v>6</v>
      </c>
      <c r="W581" t="s">
        <v>2141</v>
      </c>
      <c r="X581">
        <v>4</v>
      </c>
      <c r="Y581" t="s">
        <v>846</v>
      </c>
      <c r="Z581">
        <v>4303</v>
      </c>
      <c r="AA581" t="s">
        <v>1395</v>
      </c>
      <c r="AC581" t="s">
        <v>1009</v>
      </c>
      <c r="AD581" t="s">
        <v>443</v>
      </c>
      <c r="AG581" s="54"/>
    </row>
    <row r="582" spans="21:33">
      <c r="U582">
        <v>821</v>
      </c>
      <c r="V582">
        <v>4</v>
      </c>
      <c r="W582" t="s">
        <v>2142</v>
      </c>
      <c r="X582">
        <v>4</v>
      </c>
      <c r="Y582" t="s">
        <v>846</v>
      </c>
      <c r="Z582">
        <v>4303</v>
      </c>
      <c r="AA582" t="s">
        <v>1395</v>
      </c>
      <c r="AC582" t="s">
        <v>1009</v>
      </c>
      <c r="AD582" t="s">
        <v>443</v>
      </c>
      <c r="AG582" s="54"/>
    </row>
    <row r="583" spans="21:33">
      <c r="U583">
        <v>822</v>
      </c>
      <c r="V583">
        <v>2</v>
      </c>
      <c r="W583" t="s">
        <v>2143</v>
      </c>
      <c r="X583">
        <v>4</v>
      </c>
      <c r="Y583" t="s">
        <v>846</v>
      </c>
      <c r="Z583">
        <v>4303</v>
      </c>
      <c r="AA583" t="s">
        <v>1395</v>
      </c>
      <c r="AC583" t="s">
        <v>1009</v>
      </c>
      <c r="AD583" t="s">
        <v>443</v>
      </c>
      <c r="AG583" s="54"/>
    </row>
    <row r="584" spans="21:33">
      <c r="U584">
        <v>823</v>
      </c>
      <c r="V584">
        <v>0</v>
      </c>
      <c r="W584" t="s">
        <v>2144</v>
      </c>
      <c r="X584">
        <v>4</v>
      </c>
      <c r="Y584" t="s">
        <v>846</v>
      </c>
      <c r="Z584">
        <v>4303</v>
      </c>
      <c r="AA584" t="s">
        <v>1395</v>
      </c>
      <c r="AC584" t="s">
        <v>1009</v>
      </c>
      <c r="AD584" t="s">
        <v>443</v>
      </c>
      <c r="AG584" s="54"/>
    </row>
    <row r="585" spans="21:33">
      <c r="U585">
        <v>824</v>
      </c>
      <c r="V585">
        <v>9</v>
      </c>
      <c r="W585" t="s">
        <v>2145</v>
      </c>
      <c r="X585">
        <v>4</v>
      </c>
      <c r="Y585" t="s">
        <v>846</v>
      </c>
      <c r="Z585">
        <v>4303</v>
      </c>
      <c r="AA585" t="s">
        <v>1395</v>
      </c>
      <c r="AC585" t="s">
        <v>1009</v>
      </c>
      <c r="AD585" t="s">
        <v>443</v>
      </c>
      <c r="AG585" s="54"/>
    </row>
    <row r="586" spans="21:33">
      <c r="U586">
        <v>825</v>
      </c>
      <c r="V586">
        <v>7</v>
      </c>
      <c r="W586" t="s">
        <v>2146</v>
      </c>
      <c r="X586">
        <v>4</v>
      </c>
      <c r="Y586" t="s">
        <v>846</v>
      </c>
      <c r="Z586">
        <v>4303</v>
      </c>
      <c r="AA586" t="s">
        <v>1395</v>
      </c>
      <c r="AC586" t="s">
        <v>1009</v>
      </c>
      <c r="AD586" t="s">
        <v>443</v>
      </c>
      <c r="AG586" s="54"/>
    </row>
    <row r="587" spans="21:33">
      <c r="U587">
        <v>826</v>
      </c>
      <c r="V587">
        <v>5</v>
      </c>
      <c r="W587" t="s">
        <v>2147</v>
      </c>
      <c r="X587">
        <v>4</v>
      </c>
      <c r="Y587" t="s">
        <v>846</v>
      </c>
      <c r="Z587">
        <v>4303</v>
      </c>
      <c r="AA587" t="s">
        <v>1395</v>
      </c>
      <c r="AC587" t="s">
        <v>1009</v>
      </c>
      <c r="AD587" t="s">
        <v>443</v>
      </c>
      <c r="AG587" s="54"/>
    </row>
    <row r="588" spans="21:33">
      <c r="U588">
        <v>827</v>
      </c>
      <c r="V588">
        <v>3</v>
      </c>
      <c r="W588" t="s">
        <v>2148</v>
      </c>
      <c r="X588">
        <v>4</v>
      </c>
      <c r="Y588" t="s">
        <v>846</v>
      </c>
      <c r="Z588">
        <v>4303</v>
      </c>
      <c r="AA588" t="s">
        <v>1395</v>
      </c>
      <c r="AC588" t="s">
        <v>1009</v>
      </c>
      <c r="AD588" t="s">
        <v>443</v>
      </c>
      <c r="AG588" s="54"/>
    </row>
    <row r="589" spans="21:33">
      <c r="U589">
        <v>830</v>
      </c>
      <c r="V589">
        <v>3</v>
      </c>
      <c r="W589" t="s">
        <v>2149</v>
      </c>
      <c r="X589">
        <v>4</v>
      </c>
      <c r="Y589" t="s">
        <v>846</v>
      </c>
      <c r="Z589">
        <v>4303</v>
      </c>
      <c r="AA589" t="s">
        <v>1395</v>
      </c>
      <c r="AC589" t="s">
        <v>1009</v>
      </c>
      <c r="AD589" t="s">
        <v>443</v>
      </c>
      <c r="AG589" s="54"/>
    </row>
    <row r="590" spans="21:33">
      <c r="U590">
        <v>833</v>
      </c>
      <c r="V590">
        <v>8</v>
      </c>
      <c r="W590" t="s">
        <v>2150</v>
      </c>
      <c r="X590">
        <v>4</v>
      </c>
      <c r="Y590" t="s">
        <v>846</v>
      </c>
      <c r="Z590">
        <v>4303</v>
      </c>
      <c r="AA590" t="s">
        <v>1395</v>
      </c>
      <c r="AC590" t="s">
        <v>1009</v>
      </c>
      <c r="AD590" t="s">
        <v>443</v>
      </c>
      <c r="AG590" s="54"/>
    </row>
    <row r="591" spans="21:33">
      <c r="U591">
        <v>835</v>
      </c>
      <c r="V591">
        <v>4</v>
      </c>
      <c r="W591" t="s">
        <v>2151</v>
      </c>
      <c r="X591">
        <v>4</v>
      </c>
      <c r="Y591" t="s">
        <v>846</v>
      </c>
      <c r="Z591">
        <v>4303</v>
      </c>
      <c r="AA591" t="s">
        <v>1395</v>
      </c>
      <c r="AC591" t="s">
        <v>1009</v>
      </c>
      <c r="AD591" t="s">
        <v>443</v>
      </c>
      <c r="AG591" s="54"/>
    </row>
    <row r="592" spans="21:33">
      <c r="U592">
        <v>836</v>
      </c>
      <c r="V592">
        <v>2</v>
      </c>
      <c r="W592" t="s">
        <v>2152</v>
      </c>
      <c r="X592">
        <v>4</v>
      </c>
      <c r="Y592" t="s">
        <v>846</v>
      </c>
      <c r="Z592">
        <v>4303</v>
      </c>
      <c r="AA592" t="s">
        <v>1395</v>
      </c>
      <c r="AC592" t="s">
        <v>1009</v>
      </c>
      <c r="AD592" t="s">
        <v>443</v>
      </c>
      <c r="AG592" s="54"/>
    </row>
    <row r="593" spans="21:33">
      <c r="U593">
        <v>837</v>
      </c>
      <c r="V593">
        <v>0</v>
      </c>
      <c r="W593" t="s">
        <v>2153</v>
      </c>
      <c r="X593">
        <v>4</v>
      </c>
      <c r="Y593" t="s">
        <v>846</v>
      </c>
      <c r="Z593">
        <v>4303</v>
      </c>
      <c r="AA593" t="s">
        <v>1395</v>
      </c>
      <c r="AC593" t="s">
        <v>1009</v>
      </c>
      <c r="AD593" t="s">
        <v>443</v>
      </c>
      <c r="AG593" s="54"/>
    </row>
    <row r="594" spans="21:33">
      <c r="U594">
        <v>838</v>
      </c>
      <c r="V594">
        <v>9</v>
      </c>
      <c r="W594" t="s">
        <v>2154</v>
      </c>
      <c r="X594">
        <v>4</v>
      </c>
      <c r="Y594" t="s">
        <v>846</v>
      </c>
      <c r="Z594">
        <v>4303</v>
      </c>
      <c r="AA594" t="s">
        <v>1395</v>
      </c>
      <c r="AC594" t="s">
        <v>1009</v>
      </c>
      <c r="AD594" t="s">
        <v>443</v>
      </c>
      <c r="AG594" s="54"/>
    </row>
    <row r="595" spans="21:33">
      <c r="U595">
        <v>839</v>
      </c>
      <c r="V595">
        <v>7</v>
      </c>
      <c r="W595" t="s">
        <v>2155</v>
      </c>
      <c r="X595">
        <v>4</v>
      </c>
      <c r="Y595" t="s">
        <v>846</v>
      </c>
      <c r="Z595">
        <v>4303</v>
      </c>
      <c r="AA595" t="s">
        <v>1395</v>
      </c>
      <c r="AC595" t="s">
        <v>1009</v>
      </c>
      <c r="AD595" t="s">
        <v>443</v>
      </c>
      <c r="AG595" s="54"/>
    </row>
    <row r="596" spans="21:33">
      <c r="U596">
        <v>843</v>
      </c>
      <c r="V596">
        <v>5</v>
      </c>
      <c r="W596" t="s">
        <v>2156</v>
      </c>
      <c r="X596">
        <v>4</v>
      </c>
      <c r="Y596" t="s">
        <v>846</v>
      </c>
      <c r="Z596">
        <v>4303</v>
      </c>
      <c r="AA596" t="s">
        <v>1395</v>
      </c>
      <c r="AC596" t="s">
        <v>1009</v>
      </c>
      <c r="AD596" t="s">
        <v>443</v>
      </c>
      <c r="AG596" s="54"/>
    </row>
    <row r="597" spans="21:33">
      <c r="U597">
        <v>844</v>
      </c>
      <c r="V597">
        <v>3</v>
      </c>
      <c r="W597" t="s">
        <v>2157</v>
      </c>
      <c r="X597">
        <v>4</v>
      </c>
      <c r="Y597" t="s">
        <v>846</v>
      </c>
      <c r="Z597">
        <v>4303</v>
      </c>
      <c r="AA597" t="s">
        <v>1395</v>
      </c>
      <c r="AC597" t="s">
        <v>713</v>
      </c>
      <c r="AD597" t="s">
        <v>443</v>
      </c>
      <c r="AG597" s="54"/>
    </row>
    <row r="598" spans="21:33">
      <c r="U598">
        <v>845</v>
      </c>
      <c r="V598">
        <v>1</v>
      </c>
      <c r="W598" t="s">
        <v>2158</v>
      </c>
      <c r="X598">
        <v>4</v>
      </c>
      <c r="Y598" t="s">
        <v>846</v>
      </c>
      <c r="Z598">
        <v>4302</v>
      </c>
      <c r="AA598" t="s">
        <v>2159</v>
      </c>
      <c r="AC598" t="s">
        <v>1009</v>
      </c>
      <c r="AD598" t="s">
        <v>443</v>
      </c>
      <c r="AG598" s="54"/>
    </row>
    <row r="599" spans="21:33">
      <c r="U599">
        <v>847</v>
      </c>
      <c r="V599">
        <v>8</v>
      </c>
      <c r="W599" t="s">
        <v>2160</v>
      </c>
      <c r="X599">
        <v>4</v>
      </c>
      <c r="Y599" t="s">
        <v>846</v>
      </c>
      <c r="Z599">
        <v>4302</v>
      </c>
      <c r="AA599" t="s">
        <v>2159</v>
      </c>
      <c r="AC599" t="s">
        <v>1009</v>
      </c>
      <c r="AD599" t="s">
        <v>443</v>
      </c>
      <c r="AG599" s="54"/>
    </row>
    <row r="600" spans="21:33">
      <c r="U600">
        <v>848</v>
      </c>
      <c r="V600">
        <v>6</v>
      </c>
      <c r="W600" t="s">
        <v>2161</v>
      </c>
      <c r="X600">
        <v>4</v>
      </c>
      <c r="Y600" t="s">
        <v>846</v>
      </c>
      <c r="Z600">
        <v>4303</v>
      </c>
      <c r="AA600" t="s">
        <v>1395</v>
      </c>
      <c r="AC600" t="s">
        <v>1009</v>
      </c>
      <c r="AD600" t="s">
        <v>443</v>
      </c>
      <c r="AG600" s="54"/>
    </row>
    <row r="601" spans="21:33">
      <c r="U601">
        <v>849</v>
      </c>
      <c r="V601">
        <v>4</v>
      </c>
      <c r="W601" t="s">
        <v>2162</v>
      </c>
      <c r="X601">
        <v>4</v>
      </c>
      <c r="Y601" t="s">
        <v>846</v>
      </c>
      <c r="Z601">
        <v>4302</v>
      </c>
      <c r="AA601" t="s">
        <v>2159</v>
      </c>
      <c r="AC601" t="s">
        <v>1009</v>
      </c>
      <c r="AD601" t="s">
        <v>443</v>
      </c>
      <c r="AG601" s="54"/>
    </row>
    <row r="602" spans="21:33">
      <c r="U602">
        <v>850</v>
      </c>
      <c r="V602">
        <v>8</v>
      </c>
      <c r="W602" t="s">
        <v>2163</v>
      </c>
      <c r="X602">
        <v>4</v>
      </c>
      <c r="Y602" t="s">
        <v>846</v>
      </c>
      <c r="Z602">
        <v>4302</v>
      </c>
      <c r="AA602" t="s">
        <v>2159</v>
      </c>
      <c r="AC602" t="s">
        <v>1009</v>
      </c>
      <c r="AD602" t="s">
        <v>443</v>
      </c>
      <c r="AG602" s="54"/>
    </row>
    <row r="603" spans="21:33">
      <c r="U603">
        <v>851</v>
      </c>
      <c r="V603">
        <v>6</v>
      </c>
      <c r="W603" t="s">
        <v>2164</v>
      </c>
      <c r="X603">
        <v>4</v>
      </c>
      <c r="Y603" t="s">
        <v>846</v>
      </c>
      <c r="Z603">
        <v>4302</v>
      </c>
      <c r="AA603" t="s">
        <v>2159</v>
      </c>
      <c r="AC603" t="s">
        <v>1009</v>
      </c>
      <c r="AD603" t="s">
        <v>443</v>
      </c>
      <c r="AG603" s="54"/>
    </row>
    <row r="604" spans="21:33">
      <c r="U604">
        <v>852</v>
      </c>
      <c r="V604">
        <v>4</v>
      </c>
      <c r="W604" t="s">
        <v>2165</v>
      </c>
      <c r="X604">
        <v>4</v>
      </c>
      <c r="Y604" t="s">
        <v>846</v>
      </c>
      <c r="Z604">
        <v>4302</v>
      </c>
      <c r="AA604" t="s">
        <v>2159</v>
      </c>
      <c r="AC604" t="s">
        <v>1009</v>
      </c>
      <c r="AD604" t="s">
        <v>443</v>
      </c>
      <c r="AG604" s="54"/>
    </row>
    <row r="605" spans="21:33">
      <c r="U605">
        <v>857</v>
      </c>
      <c r="V605">
        <v>5</v>
      </c>
      <c r="W605" t="s">
        <v>2166</v>
      </c>
      <c r="X605">
        <v>4</v>
      </c>
      <c r="Y605" t="s">
        <v>846</v>
      </c>
      <c r="Z605">
        <v>4303</v>
      </c>
      <c r="AA605" t="s">
        <v>1395</v>
      </c>
      <c r="AC605" t="s">
        <v>1009</v>
      </c>
      <c r="AD605" t="s">
        <v>443</v>
      </c>
      <c r="AG605" s="54"/>
    </row>
    <row r="606" spans="21:33">
      <c r="U606">
        <v>859</v>
      </c>
      <c r="V606">
        <v>1</v>
      </c>
      <c r="W606" t="s">
        <v>2167</v>
      </c>
      <c r="X606">
        <v>4</v>
      </c>
      <c r="Y606" t="s">
        <v>846</v>
      </c>
      <c r="Z606">
        <v>4302</v>
      </c>
      <c r="AA606" t="s">
        <v>2159</v>
      </c>
      <c r="AC606" t="s">
        <v>1009</v>
      </c>
      <c r="AD606" t="s">
        <v>443</v>
      </c>
      <c r="AG606" s="54"/>
    </row>
    <row r="607" spans="21:33">
      <c r="U607">
        <v>862</v>
      </c>
      <c r="V607">
        <v>1</v>
      </c>
      <c r="W607" t="s">
        <v>2168</v>
      </c>
      <c r="X607">
        <v>4</v>
      </c>
      <c r="Y607" t="s">
        <v>846</v>
      </c>
      <c r="Z607">
        <v>4302</v>
      </c>
      <c r="AA607" t="s">
        <v>2159</v>
      </c>
      <c r="AC607" t="s">
        <v>1009</v>
      </c>
      <c r="AD607" t="s">
        <v>443</v>
      </c>
      <c r="AG607" s="54"/>
    </row>
    <row r="608" spans="21:33">
      <c r="U608">
        <v>864</v>
      </c>
      <c r="V608">
        <v>8</v>
      </c>
      <c r="W608" t="s">
        <v>2169</v>
      </c>
      <c r="X608">
        <v>4</v>
      </c>
      <c r="Y608" t="s">
        <v>846</v>
      </c>
      <c r="Z608">
        <v>4302</v>
      </c>
      <c r="AA608" t="s">
        <v>2159</v>
      </c>
      <c r="AC608" t="s">
        <v>1009</v>
      </c>
      <c r="AD608" t="s">
        <v>443</v>
      </c>
      <c r="AG608" s="54"/>
    </row>
    <row r="609" spans="21:33">
      <c r="U609">
        <v>865</v>
      </c>
      <c r="V609">
        <v>6</v>
      </c>
      <c r="W609" t="s">
        <v>2170</v>
      </c>
      <c r="X609">
        <v>4</v>
      </c>
      <c r="Y609" t="s">
        <v>846</v>
      </c>
      <c r="Z609">
        <v>4302</v>
      </c>
      <c r="AA609" t="s">
        <v>2159</v>
      </c>
      <c r="AC609" t="s">
        <v>1009</v>
      </c>
      <c r="AD609" t="s">
        <v>443</v>
      </c>
      <c r="AG609" s="54"/>
    </row>
    <row r="610" spans="21:33">
      <c r="U610">
        <v>868</v>
      </c>
      <c r="V610">
        <v>0</v>
      </c>
      <c r="W610" t="s">
        <v>2171</v>
      </c>
      <c r="X610">
        <v>4</v>
      </c>
      <c r="Y610" t="s">
        <v>846</v>
      </c>
      <c r="Z610">
        <v>4302</v>
      </c>
      <c r="AA610" t="s">
        <v>2159</v>
      </c>
      <c r="AC610" t="s">
        <v>1009</v>
      </c>
      <c r="AD610" t="s">
        <v>443</v>
      </c>
      <c r="AG610" s="54"/>
    </row>
    <row r="611" spans="21:33">
      <c r="U611">
        <v>869</v>
      </c>
      <c r="V611">
        <v>9</v>
      </c>
      <c r="W611" t="s">
        <v>2172</v>
      </c>
      <c r="X611">
        <v>4</v>
      </c>
      <c r="Y611" t="s">
        <v>846</v>
      </c>
      <c r="Z611">
        <v>4302</v>
      </c>
      <c r="AA611" t="s">
        <v>2159</v>
      </c>
      <c r="AC611" t="s">
        <v>1009</v>
      </c>
      <c r="AD611" t="s">
        <v>443</v>
      </c>
      <c r="AG611" s="54"/>
    </row>
    <row r="612" spans="21:33">
      <c r="U612">
        <v>870</v>
      </c>
      <c r="V612">
        <v>2</v>
      </c>
      <c r="W612" t="s">
        <v>2173</v>
      </c>
      <c r="X612">
        <v>4</v>
      </c>
      <c r="Y612" t="s">
        <v>846</v>
      </c>
      <c r="Z612">
        <v>4302</v>
      </c>
      <c r="AA612" t="s">
        <v>2159</v>
      </c>
      <c r="AC612" t="s">
        <v>1009</v>
      </c>
      <c r="AD612" t="s">
        <v>443</v>
      </c>
      <c r="AG612" s="54"/>
    </row>
    <row r="613" spans="21:33">
      <c r="U613">
        <v>871</v>
      </c>
      <c r="V613">
        <v>0</v>
      </c>
      <c r="W613" t="s">
        <v>2174</v>
      </c>
      <c r="X613">
        <v>4</v>
      </c>
      <c r="Y613" t="s">
        <v>846</v>
      </c>
      <c r="Z613">
        <v>4302</v>
      </c>
      <c r="AA613" t="s">
        <v>2159</v>
      </c>
      <c r="AC613" t="s">
        <v>1009</v>
      </c>
      <c r="AD613" t="s">
        <v>443</v>
      </c>
      <c r="AG613" s="54"/>
    </row>
    <row r="614" spans="21:33">
      <c r="U614">
        <v>872</v>
      </c>
      <c r="V614">
        <v>9</v>
      </c>
      <c r="W614" t="s">
        <v>2175</v>
      </c>
      <c r="X614">
        <v>4</v>
      </c>
      <c r="Y614" t="s">
        <v>846</v>
      </c>
      <c r="Z614">
        <v>4302</v>
      </c>
      <c r="AA614" t="s">
        <v>2159</v>
      </c>
      <c r="AC614" t="s">
        <v>1009</v>
      </c>
      <c r="AD614" t="s">
        <v>443</v>
      </c>
      <c r="AG614" s="54"/>
    </row>
    <row r="615" spans="21:33">
      <c r="U615">
        <v>875</v>
      </c>
      <c r="V615">
        <v>3</v>
      </c>
      <c r="W615" t="s">
        <v>2176</v>
      </c>
      <c r="X615">
        <v>4</v>
      </c>
      <c r="Y615" t="s">
        <v>846</v>
      </c>
      <c r="Z615">
        <v>4302</v>
      </c>
      <c r="AA615" t="s">
        <v>2159</v>
      </c>
      <c r="AC615" t="s">
        <v>1009</v>
      </c>
      <c r="AD615" t="s">
        <v>443</v>
      </c>
      <c r="AG615" s="54"/>
    </row>
    <row r="616" spans="21:33">
      <c r="U616">
        <v>876</v>
      </c>
      <c r="V616">
        <v>1</v>
      </c>
      <c r="W616" t="s">
        <v>2177</v>
      </c>
      <c r="X616">
        <v>4</v>
      </c>
      <c r="Y616" t="s">
        <v>846</v>
      </c>
      <c r="Z616">
        <v>4302</v>
      </c>
      <c r="AA616" t="s">
        <v>2159</v>
      </c>
      <c r="AC616" t="s">
        <v>1009</v>
      </c>
      <c r="AD616" t="s">
        <v>443</v>
      </c>
      <c r="AG616" s="54"/>
    </row>
    <row r="617" spans="21:33">
      <c r="U617">
        <v>879</v>
      </c>
      <c r="V617">
        <v>6</v>
      </c>
      <c r="W617" t="s">
        <v>2178</v>
      </c>
      <c r="X617">
        <v>4</v>
      </c>
      <c r="Y617" t="s">
        <v>846</v>
      </c>
      <c r="Z617">
        <v>4302</v>
      </c>
      <c r="AA617" t="s">
        <v>2159</v>
      </c>
      <c r="AC617" t="s">
        <v>1009</v>
      </c>
      <c r="AD617" t="s">
        <v>443</v>
      </c>
      <c r="AG617" s="54"/>
    </row>
    <row r="618" spans="21:33">
      <c r="U618">
        <v>886</v>
      </c>
      <c r="V618">
        <v>9</v>
      </c>
      <c r="W618" t="s">
        <v>2179</v>
      </c>
      <c r="X618">
        <v>4</v>
      </c>
      <c r="Y618" t="s">
        <v>846</v>
      </c>
      <c r="Z618">
        <v>4303</v>
      </c>
      <c r="AA618" t="s">
        <v>1395</v>
      </c>
      <c r="AC618" t="s">
        <v>1009</v>
      </c>
      <c r="AD618" t="s">
        <v>443</v>
      </c>
      <c r="AG618" s="54"/>
    </row>
    <row r="619" spans="21:33">
      <c r="U619">
        <v>887</v>
      </c>
      <c r="V619">
        <v>7</v>
      </c>
      <c r="W619" t="s">
        <v>2180</v>
      </c>
      <c r="X619">
        <v>4</v>
      </c>
      <c r="Y619" t="s">
        <v>846</v>
      </c>
      <c r="Z619">
        <v>4302</v>
      </c>
      <c r="AA619" t="s">
        <v>2159</v>
      </c>
      <c r="AC619" t="s">
        <v>1009</v>
      </c>
      <c r="AD619" t="s">
        <v>443</v>
      </c>
      <c r="AG619" s="54"/>
    </row>
    <row r="620" spans="21:33">
      <c r="U620">
        <v>888</v>
      </c>
      <c r="V620">
        <v>5</v>
      </c>
      <c r="W620" t="s">
        <v>2181</v>
      </c>
      <c r="X620">
        <v>4</v>
      </c>
      <c r="Y620" t="s">
        <v>846</v>
      </c>
      <c r="Z620">
        <v>4302</v>
      </c>
      <c r="AA620" t="s">
        <v>2159</v>
      </c>
      <c r="AC620" t="s">
        <v>1009</v>
      </c>
      <c r="AD620" t="s">
        <v>443</v>
      </c>
      <c r="AG620" s="54"/>
    </row>
    <row r="621" spans="21:33">
      <c r="U621">
        <v>890</v>
      </c>
      <c r="V621">
        <v>7</v>
      </c>
      <c r="W621" t="s">
        <v>2182</v>
      </c>
      <c r="X621">
        <v>4</v>
      </c>
      <c r="Y621" t="s">
        <v>846</v>
      </c>
      <c r="Z621">
        <v>4302</v>
      </c>
      <c r="AA621" t="s">
        <v>2159</v>
      </c>
      <c r="AC621" t="s">
        <v>713</v>
      </c>
      <c r="AD621" t="s">
        <v>443</v>
      </c>
      <c r="AG621" s="54"/>
    </row>
    <row r="622" spans="21:33">
      <c r="U622">
        <v>891</v>
      </c>
      <c r="V622">
        <v>5</v>
      </c>
      <c r="W622" t="s">
        <v>2183</v>
      </c>
      <c r="X622">
        <v>4</v>
      </c>
      <c r="Y622" t="s">
        <v>846</v>
      </c>
      <c r="Z622">
        <v>4302</v>
      </c>
      <c r="AA622" t="s">
        <v>2159</v>
      </c>
      <c r="AC622" t="s">
        <v>713</v>
      </c>
      <c r="AD622" t="s">
        <v>443</v>
      </c>
      <c r="AG622" s="54"/>
    </row>
    <row r="623" spans="21:33">
      <c r="U623">
        <v>892</v>
      </c>
      <c r="V623">
        <v>3</v>
      </c>
      <c r="W623" t="s">
        <v>2184</v>
      </c>
      <c r="X623">
        <v>4</v>
      </c>
      <c r="Y623" t="s">
        <v>846</v>
      </c>
      <c r="Z623">
        <v>4302</v>
      </c>
      <c r="AA623" t="s">
        <v>2159</v>
      </c>
      <c r="AC623" t="s">
        <v>713</v>
      </c>
      <c r="AD623" t="s">
        <v>443</v>
      </c>
      <c r="AG623" s="54"/>
    </row>
    <row r="624" spans="21:33">
      <c r="U624">
        <v>896</v>
      </c>
      <c r="V624">
        <v>6</v>
      </c>
      <c r="W624" t="s">
        <v>2185</v>
      </c>
      <c r="X624">
        <v>4</v>
      </c>
      <c r="Y624" t="s">
        <v>846</v>
      </c>
      <c r="Z624">
        <v>4302</v>
      </c>
      <c r="AA624" t="s">
        <v>2159</v>
      </c>
      <c r="AC624" t="s">
        <v>713</v>
      </c>
      <c r="AD624" t="s">
        <v>443</v>
      </c>
      <c r="AG624" s="54"/>
    </row>
    <row r="625" spans="21:33">
      <c r="U625">
        <v>897</v>
      </c>
      <c r="V625">
        <v>4</v>
      </c>
      <c r="W625" t="s">
        <v>2186</v>
      </c>
      <c r="X625">
        <v>4</v>
      </c>
      <c r="Y625" t="s">
        <v>846</v>
      </c>
      <c r="Z625">
        <v>4304</v>
      </c>
      <c r="AA625" t="s">
        <v>1575</v>
      </c>
      <c r="AC625" t="s">
        <v>1009</v>
      </c>
      <c r="AD625" t="s">
        <v>443</v>
      </c>
      <c r="AG625" s="54"/>
    </row>
    <row r="626" spans="21:33">
      <c r="U626">
        <v>899</v>
      </c>
      <c r="V626">
        <v>0</v>
      </c>
      <c r="W626" t="s">
        <v>2187</v>
      </c>
      <c r="X626">
        <v>4</v>
      </c>
      <c r="Y626" t="s">
        <v>846</v>
      </c>
      <c r="Z626">
        <v>4304</v>
      </c>
      <c r="AA626" t="s">
        <v>1575</v>
      </c>
      <c r="AC626" t="s">
        <v>1009</v>
      </c>
      <c r="AD626" t="s">
        <v>443</v>
      </c>
      <c r="AG626" s="54"/>
    </row>
    <row r="627" spans="21:33">
      <c r="U627">
        <v>900</v>
      </c>
      <c r="V627">
        <v>8</v>
      </c>
      <c r="W627" t="s">
        <v>2188</v>
      </c>
      <c r="X627">
        <v>4</v>
      </c>
      <c r="Y627" t="s">
        <v>846</v>
      </c>
      <c r="Z627">
        <v>4304</v>
      </c>
      <c r="AA627" t="s">
        <v>1575</v>
      </c>
      <c r="AC627" t="s">
        <v>1009</v>
      </c>
      <c r="AD627" t="s">
        <v>443</v>
      </c>
      <c r="AG627" s="54"/>
    </row>
    <row r="628" spans="21:33">
      <c r="U628">
        <v>902</v>
      </c>
      <c r="V628">
        <v>4</v>
      </c>
      <c r="W628" t="s">
        <v>2189</v>
      </c>
      <c r="X628">
        <v>4</v>
      </c>
      <c r="Y628" t="s">
        <v>846</v>
      </c>
      <c r="Z628">
        <v>4301</v>
      </c>
      <c r="AA628" t="s">
        <v>112</v>
      </c>
      <c r="AC628" t="s">
        <v>1009</v>
      </c>
      <c r="AD628" t="s">
        <v>443</v>
      </c>
      <c r="AG628" s="54"/>
    </row>
    <row r="629" spans="21:33">
      <c r="U629">
        <v>904</v>
      </c>
      <c r="V629">
        <v>0</v>
      </c>
      <c r="W629" t="s">
        <v>2190</v>
      </c>
      <c r="X629">
        <v>4</v>
      </c>
      <c r="Y629" t="s">
        <v>846</v>
      </c>
      <c r="Z629">
        <v>4301</v>
      </c>
      <c r="AA629" t="s">
        <v>112</v>
      </c>
      <c r="AC629" t="s">
        <v>1009</v>
      </c>
      <c r="AD629" t="s">
        <v>443</v>
      </c>
      <c r="AG629" s="54"/>
    </row>
    <row r="630" spans="21:33">
      <c r="U630">
        <v>905</v>
      </c>
      <c r="V630">
        <v>9</v>
      </c>
      <c r="W630" t="s">
        <v>2191</v>
      </c>
      <c r="X630">
        <v>4</v>
      </c>
      <c r="Y630" t="s">
        <v>846</v>
      </c>
      <c r="Z630">
        <v>4301</v>
      </c>
      <c r="AA630" t="s">
        <v>112</v>
      </c>
      <c r="AC630" t="s">
        <v>1009</v>
      </c>
      <c r="AD630" t="s">
        <v>443</v>
      </c>
      <c r="AG630" s="54"/>
    </row>
    <row r="631" spans="21:33">
      <c r="U631">
        <v>906</v>
      </c>
      <c r="V631">
        <v>7</v>
      </c>
      <c r="W631" t="s">
        <v>2192</v>
      </c>
      <c r="X631">
        <v>4</v>
      </c>
      <c r="Y631" t="s">
        <v>846</v>
      </c>
      <c r="Z631">
        <v>4301</v>
      </c>
      <c r="AA631" t="s">
        <v>112</v>
      </c>
      <c r="AC631" t="s">
        <v>1009</v>
      </c>
      <c r="AD631" t="s">
        <v>443</v>
      </c>
      <c r="AG631" s="54"/>
    </row>
    <row r="632" spans="21:33">
      <c r="U632">
        <v>907</v>
      </c>
      <c r="V632">
        <v>5</v>
      </c>
      <c r="W632" t="s">
        <v>2193</v>
      </c>
      <c r="X632">
        <v>4</v>
      </c>
      <c r="Y632" t="s">
        <v>846</v>
      </c>
      <c r="Z632">
        <v>4304</v>
      </c>
      <c r="AA632" t="s">
        <v>1575</v>
      </c>
      <c r="AC632" t="s">
        <v>1009</v>
      </c>
      <c r="AD632" t="s">
        <v>443</v>
      </c>
      <c r="AG632" s="54"/>
    </row>
    <row r="633" spans="21:33">
      <c r="U633">
        <v>908</v>
      </c>
      <c r="V633">
        <v>3</v>
      </c>
      <c r="W633" t="s">
        <v>2194</v>
      </c>
      <c r="X633">
        <v>4</v>
      </c>
      <c r="Y633" t="s">
        <v>846</v>
      </c>
      <c r="Z633">
        <v>4301</v>
      </c>
      <c r="AA633" t="s">
        <v>112</v>
      </c>
      <c r="AC633" t="s">
        <v>1009</v>
      </c>
      <c r="AD633" t="s">
        <v>443</v>
      </c>
      <c r="AG633" s="54"/>
    </row>
    <row r="634" spans="21:33">
      <c r="U634">
        <v>909</v>
      </c>
      <c r="V634">
        <v>1</v>
      </c>
      <c r="W634" t="s">
        <v>2195</v>
      </c>
      <c r="X634">
        <v>4</v>
      </c>
      <c r="Y634" t="s">
        <v>846</v>
      </c>
      <c r="Z634">
        <v>4301</v>
      </c>
      <c r="AA634" t="s">
        <v>112</v>
      </c>
      <c r="AC634" t="s">
        <v>1009</v>
      </c>
      <c r="AD634" t="s">
        <v>443</v>
      </c>
      <c r="AG634" s="54"/>
    </row>
    <row r="635" spans="21:33">
      <c r="U635">
        <v>910</v>
      </c>
      <c r="V635">
        <v>5</v>
      </c>
      <c r="W635" t="s">
        <v>2196</v>
      </c>
      <c r="X635">
        <v>4</v>
      </c>
      <c r="Y635" t="s">
        <v>846</v>
      </c>
      <c r="Z635">
        <v>4301</v>
      </c>
      <c r="AA635" t="s">
        <v>112</v>
      </c>
      <c r="AC635" t="s">
        <v>1009</v>
      </c>
      <c r="AD635" t="s">
        <v>443</v>
      </c>
      <c r="AG635" s="54"/>
    </row>
    <row r="636" spans="21:33">
      <c r="U636">
        <v>911</v>
      </c>
      <c r="V636">
        <v>3</v>
      </c>
      <c r="W636" t="s">
        <v>2197</v>
      </c>
      <c r="X636">
        <v>4</v>
      </c>
      <c r="Y636" t="s">
        <v>846</v>
      </c>
      <c r="Z636">
        <v>4301</v>
      </c>
      <c r="AA636" t="s">
        <v>112</v>
      </c>
      <c r="AC636" t="s">
        <v>1009</v>
      </c>
      <c r="AD636" t="s">
        <v>443</v>
      </c>
      <c r="AG636" s="54"/>
    </row>
    <row r="637" spans="21:33">
      <c r="U637">
        <v>914</v>
      </c>
      <c r="V637">
        <v>8</v>
      </c>
      <c r="W637" t="s">
        <v>2198</v>
      </c>
      <c r="X637">
        <v>4</v>
      </c>
      <c r="Y637" t="s">
        <v>846</v>
      </c>
      <c r="Z637">
        <v>4301</v>
      </c>
      <c r="AA637" t="s">
        <v>112</v>
      </c>
      <c r="AC637" t="s">
        <v>1009</v>
      </c>
      <c r="AD637" t="s">
        <v>443</v>
      </c>
      <c r="AG637" s="54"/>
    </row>
    <row r="638" spans="21:33">
      <c r="U638">
        <v>915</v>
      </c>
      <c r="V638">
        <v>6</v>
      </c>
      <c r="W638" t="s">
        <v>2199</v>
      </c>
      <c r="X638">
        <v>4</v>
      </c>
      <c r="Y638" t="s">
        <v>846</v>
      </c>
      <c r="Z638">
        <v>4301</v>
      </c>
      <c r="AA638" t="s">
        <v>112</v>
      </c>
      <c r="AC638" t="s">
        <v>1009</v>
      </c>
      <c r="AD638" t="s">
        <v>443</v>
      </c>
      <c r="AG638" s="54"/>
    </row>
    <row r="639" spans="21:33">
      <c r="U639">
        <v>917</v>
      </c>
      <c r="V639">
        <v>2</v>
      </c>
      <c r="W639" t="s">
        <v>2200</v>
      </c>
      <c r="X639">
        <v>4</v>
      </c>
      <c r="Y639" t="s">
        <v>846</v>
      </c>
      <c r="Z639">
        <v>4301</v>
      </c>
      <c r="AA639" t="s">
        <v>112</v>
      </c>
      <c r="AC639" t="s">
        <v>1009</v>
      </c>
      <c r="AD639" t="s">
        <v>443</v>
      </c>
      <c r="AG639" s="54"/>
    </row>
    <row r="640" spans="21:33">
      <c r="U640">
        <v>923</v>
      </c>
      <c r="V640">
        <v>7</v>
      </c>
      <c r="W640" t="s">
        <v>2201</v>
      </c>
      <c r="X640">
        <v>4</v>
      </c>
      <c r="Y640" t="s">
        <v>846</v>
      </c>
      <c r="Z640">
        <v>4304</v>
      </c>
      <c r="AA640" t="s">
        <v>1575</v>
      </c>
      <c r="AC640" t="s">
        <v>1009</v>
      </c>
      <c r="AD640" t="s">
        <v>443</v>
      </c>
      <c r="AG640" s="54"/>
    </row>
    <row r="641" spans="21:33">
      <c r="U641">
        <v>924</v>
      </c>
      <c r="V641">
        <v>5</v>
      </c>
      <c r="W641" t="s">
        <v>2202</v>
      </c>
      <c r="X641">
        <v>4</v>
      </c>
      <c r="Y641" t="s">
        <v>846</v>
      </c>
      <c r="Z641">
        <v>4301</v>
      </c>
      <c r="AA641" t="s">
        <v>112</v>
      </c>
      <c r="AC641" t="s">
        <v>1009</v>
      </c>
      <c r="AD641" t="s">
        <v>443</v>
      </c>
      <c r="AG641" s="54"/>
    </row>
    <row r="642" spans="21:33">
      <c r="U642">
        <v>925</v>
      </c>
      <c r="V642">
        <v>3</v>
      </c>
      <c r="W642" t="s">
        <v>2203</v>
      </c>
      <c r="X642">
        <v>4</v>
      </c>
      <c r="Y642" t="s">
        <v>846</v>
      </c>
      <c r="Z642">
        <v>4304</v>
      </c>
      <c r="AA642" t="s">
        <v>1575</v>
      </c>
      <c r="AC642" t="s">
        <v>1009</v>
      </c>
      <c r="AD642" t="s">
        <v>443</v>
      </c>
      <c r="AG642" s="54"/>
    </row>
    <row r="643" spans="21:33">
      <c r="U643">
        <v>928</v>
      </c>
      <c r="V643">
        <v>8</v>
      </c>
      <c r="W643" t="s">
        <v>2204</v>
      </c>
      <c r="X643">
        <v>4</v>
      </c>
      <c r="Y643" t="s">
        <v>846</v>
      </c>
      <c r="Z643">
        <v>4304</v>
      </c>
      <c r="AA643" t="s">
        <v>1575</v>
      </c>
      <c r="AC643" t="s">
        <v>1009</v>
      </c>
      <c r="AD643" t="s">
        <v>443</v>
      </c>
      <c r="AG643" s="54"/>
    </row>
    <row r="644" spans="21:33">
      <c r="U644">
        <v>929</v>
      </c>
      <c r="V644">
        <v>6</v>
      </c>
      <c r="W644" t="s">
        <v>2205</v>
      </c>
      <c r="X644">
        <v>4</v>
      </c>
      <c r="Y644" t="s">
        <v>846</v>
      </c>
      <c r="Z644">
        <v>4301</v>
      </c>
      <c r="AA644" t="s">
        <v>112</v>
      </c>
      <c r="AC644" t="s">
        <v>1009</v>
      </c>
      <c r="AD644" t="s">
        <v>443</v>
      </c>
      <c r="AG644" s="54"/>
    </row>
    <row r="645" spans="21:33">
      <c r="U645">
        <v>931</v>
      </c>
      <c r="V645">
        <v>8</v>
      </c>
      <c r="W645" t="s">
        <v>2206</v>
      </c>
      <c r="X645">
        <v>4</v>
      </c>
      <c r="Y645" t="s">
        <v>846</v>
      </c>
      <c r="Z645">
        <v>4304</v>
      </c>
      <c r="AA645" t="s">
        <v>1575</v>
      </c>
      <c r="AC645" t="s">
        <v>1009</v>
      </c>
      <c r="AD645" t="s">
        <v>443</v>
      </c>
      <c r="AG645" s="54"/>
    </row>
    <row r="646" spans="21:33">
      <c r="U646">
        <v>932</v>
      </c>
      <c r="V646">
        <v>6</v>
      </c>
      <c r="W646" t="s">
        <v>2207</v>
      </c>
      <c r="X646">
        <v>4</v>
      </c>
      <c r="Y646" t="s">
        <v>846</v>
      </c>
      <c r="Z646">
        <v>4301</v>
      </c>
      <c r="AA646" t="s">
        <v>112</v>
      </c>
      <c r="AC646" t="s">
        <v>1009</v>
      </c>
      <c r="AD646" t="s">
        <v>443</v>
      </c>
      <c r="AG646" s="54"/>
    </row>
    <row r="647" spans="21:33">
      <c r="U647">
        <v>933</v>
      </c>
      <c r="V647">
        <v>4</v>
      </c>
      <c r="W647" t="s">
        <v>2208</v>
      </c>
      <c r="X647">
        <v>4</v>
      </c>
      <c r="Y647" t="s">
        <v>846</v>
      </c>
      <c r="Z647">
        <v>4304</v>
      </c>
      <c r="AA647" t="s">
        <v>1575</v>
      </c>
      <c r="AC647" t="s">
        <v>1009</v>
      </c>
      <c r="AD647" t="s">
        <v>443</v>
      </c>
      <c r="AG647" s="54"/>
    </row>
    <row r="648" spans="21:33">
      <c r="U648">
        <v>934</v>
      </c>
      <c r="V648">
        <v>2</v>
      </c>
      <c r="W648" t="s">
        <v>2209</v>
      </c>
      <c r="X648">
        <v>4</v>
      </c>
      <c r="Y648" t="s">
        <v>846</v>
      </c>
      <c r="Z648">
        <v>4304</v>
      </c>
      <c r="AA648" t="s">
        <v>1575</v>
      </c>
      <c r="AC648" t="s">
        <v>1009</v>
      </c>
      <c r="AD648" t="s">
        <v>443</v>
      </c>
      <c r="AG648" s="54"/>
    </row>
    <row r="649" spans="21:33">
      <c r="U649">
        <v>935</v>
      </c>
      <c r="V649">
        <v>0</v>
      </c>
      <c r="W649" t="s">
        <v>2210</v>
      </c>
      <c r="X649">
        <v>4</v>
      </c>
      <c r="Y649" t="s">
        <v>846</v>
      </c>
      <c r="Z649">
        <v>4301</v>
      </c>
      <c r="AA649" t="s">
        <v>112</v>
      </c>
      <c r="AC649" t="s">
        <v>1009</v>
      </c>
      <c r="AD649" t="s">
        <v>443</v>
      </c>
      <c r="AG649" s="54"/>
    </row>
    <row r="650" spans="21:33">
      <c r="U650">
        <v>936</v>
      </c>
      <c r="V650">
        <v>9</v>
      </c>
      <c r="W650" t="s">
        <v>2211</v>
      </c>
      <c r="X650">
        <v>4</v>
      </c>
      <c r="Y650" t="s">
        <v>846</v>
      </c>
      <c r="Z650">
        <v>4301</v>
      </c>
      <c r="AA650" t="s">
        <v>112</v>
      </c>
      <c r="AC650" t="s">
        <v>1009</v>
      </c>
      <c r="AD650" t="s">
        <v>443</v>
      </c>
      <c r="AG650" s="54"/>
    </row>
    <row r="651" spans="21:33">
      <c r="U651">
        <v>937</v>
      </c>
      <c r="V651">
        <v>7</v>
      </c>
      <c r="W651" t="s">
        <v>2212</v>
      </c>
      <c r="X651">
        <v>4</v>
      </c>
      <c r="Y651" t="s">
        <v>846</v>
      </c>
      <c r="Z651">
        <v>4301</v>
      </c>
      <c r="AA651" t="s">
        <v>112</v>
      </c>
      <c r="AC651" t="s">
        <v>1009</v>
      </c>
      <c r="AD651" t="s">
        <v>443</v>
      </c>
      <c r="AG651" s="54"/>
    </row>
    <row r="652" spans="21:33">
      <c r="U652">
        <v>939</v>
      </c>
      <c r="V652">
        <v>3</v>
      </c>
      <c r="W652" t="s">
        <v>2213</v>
      </c>
      <c r="X652">
        <v>4</v>
      </c>
      <c r="Y652" t="s">
        <v>846</v>
      </c>
      <c r="Z652">
        <v>4304</v>
      </c>
      <c r="AA652" t="s">
        <v>1575</v>
      </c>
      <c r="AC652" t="s">
        <v>1009</v>
      </c>
      <c r="AD652" t="s">
        <v>443</v>
      </c>
      <c r="AG652" s="54"/>
    </row>
    <row r="653" spans="21:33">
      <c r="U653">
        <v>940</v>
      </c>
      <c r="V653">
        <v>7</v>
      </c>
      <c r="W653" t="s">
        <v>1731</v>
      </c>
      <c r="X653">
        <v>4</v>
      </c>
      <c r="Y653" t="s">
        <v>846</v>
      </c>
      <c r="Z653">
        <v>4304</v>
      </c>
      <c r="AA653" t="s">
        <v>1575</v>
      </c>
      <c r="AC653" t="s">
        <v>1009</v>
      </c>
      <c r="AD653" t="s">
        <v>443</v>
      </c>
      <c r="AG653" s="54"/>
    </row>
    <row r="654" spans="21:33">
      <c r="U654">
        <v>943</v>
      </c>
      <c r="V654">
        <v>1</v>
      </c>
      <c r="W654" t="s">
        <v>2214</v>
      </c>
      <c r="X654">
        <v>4</v>
      </c>
      <c r="Y654" t="s">
        <v>846</v>
      </c>
      <c r="Z654">
        <v>4301</v>
      </c>
      <c r="AA654" t="s">
        <v>112</v>
      </c>
      <c r="AC654" t="s">
        <v>1009</v>
      </c>
      <c r="AD654" t="s">
        <v>443</v>
      </c>
      <c r="AG654" s="54"/>
    </row>
    <row r="655" spans="21:33">
      <c r="U655">
        <v>945</v>
      </c>
      <c r="V655">
        <v>8</v>
      </c>
      <c r="W655" t="s">
        <v>2215</v>
      </c>
      <c r="X655">
        <v>4</v>
      </c>
      <c r="Y655" t="s">
        <v>846</v>
      </c>
      <c r="Z655">
        <v>4304</v>
      </c>
      <c r="AA655" t="s">
        <v>1575</v>
      </c>
      <c r="AC655" t="s">
        <v>1009</v>
      </c>
      <c r="AD655" t="s">
        <v>443</v>
      </c>
      <c r="AG655" s="54"/>
    </row>
    <row r="656" spans="21:33">
      <c r="U656">
        <v>946</v>
      </c>
      <c r="V656">
        <v>6</v>
      </c>
      <c r="W656" t="s">
        <v>2216</v>
      </c>
      <c r="X656">
        <v>4</v>
      </c>
      <c r="Y656" t="s">
        <v>846</v>
      </c>
      <c r="Z656">
        <v>4304</v>
      </c>
      <c r="AA656" t="s">
        <v>1575</v>
      </c>
      <c r="AC656" t="s">
        <v>1009</v>
      </c>
      <c r="AD656" t="s">
        <v>443</v>
      </c>
      <c r="AG656" s="54"/>
    </row>
    <row r="657" spans="21:33">
      <c r="U657">
        <v>947</v>
      </c>
      <c r="V657">
        <v>4</v>
      </c>
      <c r="W657" t="s">
        <v>2217</v>
      </c>
      <c r="X657">
        <v>4</v>
      </c>
      <c r="Y657" t="s">
        <v>846</v>
      </c>
      <c r="Z657">
        <v>4301</v>
      </c>
      <c r="AA657" t="s">
        <v>112</v>
      </c>
      <c r="AC657" t="s">
        <v>1009</v>
      </c>
      <c r="AD657" t="s">
        <v>443</v>
      </c>
      <c r="AG657" s="54"/>
    </row>
    <row r="658" spans="21:33">
      <c r="U658">
        <v>949</v>
      </c>
      <c r="V658">
        <v>0</v>
      </c>
      <c r="W658" t="s">
        <v>2218</v>
      </c>
      <c r="X658">
        <v>4</v>
      </c>
      <c r="Y658" t="s">
        <v>846</v>
      </c>
      <c r="Z658">
        <v>4304</v>
      </c>
      <c r="AA658" t="s">
        <v>1575</v>
      </c>
      <c r="AC658" t="s">
        <v>1009</v>
      </c>
      <c r="AD658" t="s">
        <v>443</v>
      </c>
      <c r="AG658" s="54"/>
    </row>
    <row r="659" spans="21:33">
      <c r="U659">
        <v>950</v>
      </c>
      <c r="V659">
        <v>4</v>
      </c>
      <c r="W659" t="s">
        <v>2219</v>
      </c>
      <c r="X659">
        <v>4</v>
      </c>
      <c r="Y659" t="s">
        <v>846</v>
      </c>
      <c r="Z659">
        <v>4301</v>
      </c>
      <c r="AA659" t="s">
        <v>112</v>
      </c>
      <c r="AC659" t="s">
        <v>1009</v>
      </c>
      <c r="AD659" t="s">
        <v>443</v>
      </c>
      <c r="AG659" s="54"/>
    </row>
    <row r="660" spans="21:33">
      <c r="U660">
        <v>951</v>
      </c>
      <c r="V660">
        <v>2</v>
      </c>
      <c r="W660" t="s">
        <v>2220</v>
      </c>
      <c r="X660">
        <v>4</v>
      </c>
      <c r="Y660" t="s">
        <v>846</v>
      </c>
      <c r="Z660">
        <v>4301</v>
      </c>
      <c r="AA660" t="s">
        <v>112</v>
      </c>
      <c r="AC660" t="s">
        <v>1009</v>
      </c>
      <c r="AD660" t="s">
        <v>443</v>
      </c>
      <c r="AG660" s="54"/>
    </row>
    <row r="661" spans="21:33">
      <c r="U661">
        <v>952</v>
      </c>
      <c r="V661">
        <v>0</v>
      </c>
      <c r="W661" t="s">
        <v>2221</v>
      </c>
      <c r="X661">
        <v>4</v>
      </c>
      <c r="Y661" t="s">
        <v>846</v>
      </c>
      <c r="Z661">
        <v>4301</v>
      </c>
      <c r="AA661" t="s">
        <v>112</v>
      </c>
      <c r="AC661" t="s">
        <v>1009</v>
      </c>
      <c r="AD661" t="s">
        <v>443</v>
      </c>
      <c r="AG661" s="54"/>
    </row>
    <row r="662" spans="21:33">
      <c r="U662">
        <v>953</v>
      </c>
      <c r="V662">
        <v>9</v>
      </c>
      <c r="W662" t="s">
        <v>2222</v>
      </c>
      <c r="X662">
        <v>4</v>
      </c>
      <c r="Y662" t="s">
        <v>846</v>
      </c>
      <c r="Z662">
        <v>4301</v>
      </c>
      <c r="AA662" t="s">
        <v>112</v>
      </c>
      <c r="AC662" t="s">
        <v>1009</v>
      </c>
      <c r="AD662" t="s">
        <v>443</v>
      </c>
      <c r="AG662" s="54"/>
    </row>
    <row r="663" spans="21:33">
      <c r="U663">
        <v>954</v>
      </c>
      <c r="V663">
        <v>7</v>
      </c>
      <c r="W663" t="s">
        <v>2223</v>
      </c>
      <c r="X663">
        <v>4</v>
      </c>
      <c r="Y663" t="s">
        <v>846</v>
      </c>
      <c r="Z663">
        <v>4304</v>
      </c>
      <c r="AA663" t="s">
        <v>1575</v>
      </c>
      <c r="AC663" t="s">
        <v>1009</v>
      </c>
      <c r="AD663" t="s">
        <v>443</v>
      </c>
      <c r="AG663" s="54"/>
    </row>
    <row r="664" spans="21:33">
      <c r="U664">
        <v>955</v>
      </c>
      <c r="V664">
        <v>5</v>
      </c>
      <c r="W664" t="s">
        <v>2224</v>
      </c>
      <c r="X664">
        <v>4</v>
      </c>
      <c r="Y664" t="s">
        <v>846</v>
      </c>
      <c r="Z664">
        <v>4304</v>
      </c>
      <c r="AA664" t="s">
        <v>1575</v>
      </c>
      <c r="AC664" t="s">
        <v>1009</v>
      </c>
      <c r="AD664" t="s">
        <v>443</v>
      </c>
      <c r="AG664" s="54"/>
    </row>
    <row r="665" spans="21:33">
      <c r="U665">
        <v>956</v>
      </c>
      <c r="V665">
        <v>3</v>
      </c>
      <c r="W665" t="s">
        <v>2225</v>
      </c>
      <c r="X665">
        <v>4</v>
      </c>
      <c r="Y665" t="s">
        <v>846</v>
      </c>
      <c r="Z665">
        <v>4304</v>
      </c>
      <c r="AA665" t="s">
        <v>1575</v>
      </c>
      <c r="AC665" t="s">
        <v>1009</v>
      </c>
      <c r="AD665" t="s">
        <v>443</v>
      </c>
      <c r="AG665" s="54"/>
    </row>
    <row r="666" spans="21:33">
      <c r="U666">
        <v>957</v>
      </c>
      <c r="V666">
        <v>1</v>
      </c>
      <c r="W666" t="s">
        <v>2226</v>
      </c>
      <c r="X666">
        <v>4</v>
      </c>
      <c r="Y666" t="s">
        <v>846</v>
      </c>
      <c r="Z666">
        <v>4304</v>
      </c>
      <c r="AA666" t="s">
        <v>1575</v>
      </c>
      <c r="AC666" t="s">
        <v>1009</v>
      </c>
      <c r="AD666" t="s">
        <v>443</v>
      </c>
      <c r="AG666" s="54"/>
    </row>
    <row r="667" spans="21:33">
      <c r="U667">
        <v>959</v>
      </c>
      <c r="V667">
        <v>8</v>
      </c>
      <c r="W667" t="s">
        <v>2227</v>
      </c>
      <c r="X667">
        <v>4</v>
      </c>
      <c r="Y667" t="s">
        <v>846</v>
      </c>
      <c r="Z667">
        <v>4304</v>
      </c>
      <c r="AA667" t="s">
        <v>1575</v>
      </c>
      <c r="AC667" t="s">
        <v>713</v>
      </c>
      <c r="AD667" t="s">
        <v>443</v>
      </c>
      <c r="AG667" s="54"/>
    </row>
    <row r="668" spans="21:33">
      <c r="U668">
        <v>960</v>
      </c>
      <c r="V668">
        <v>1</v>
      </c>
      <c r="W668" t="s">
        <v>2228</v>
      </c>
      <c r="X668">
        <v>4</v>
      </c>
      <c r="Y668" t="s">
        <v>846</v>
      </c>
      <c r="Z668">
        <v>4304</v>
      </c>
      <c r="AA668" t="s">
        <v>1575</v>
      </c>
      <c r="AC668" t="s">
        <v>713</v>
      </c>
      <c r="AD668" t="s">
        <v>443</v>
      </c>
      <c r="AG668" s="54"/>
    </row>
    <row r="669" spans="21:33">
      <c r="U669">
        <v>962</v>
      </c>
      <c r="V669">
        <v>8</v>
      </c>
      <c r="W669" t="s">
        <v>2229</v>
      </c>
      <c r="X669">
        <v>4</v>
      </c>
      <c r="Y669" t="s">
        <v>846</v>
      </c>
      <c r="Z669">
        <v>4301</v>
      </c>
      <c r="AA669" t="s">
        <v>112</v>
      </c>
      <c r="AC669" t="s">
        <v>1009</v>
      </c>
      <c r="AD669" t="s">
        <v>443</v>
      </c>
      <c r="AG669" s="54"/>
    </row>
    <row r="670" spans="21:33">
      <c r="U670">
        <v>963</v>
      </c>
      <c r="V670">
        <v>6</v>
      </c>
      <c r="W670" t="s">
        <v>2230</v>
      </c>
      <c r="X670">
        <v>4</v>
      </c>
      <c r="Y670" t="s">
        <v>846</v>
      </c>
      <c r="Z670">
        <v>4301</v>
      </c>
      <c r="AA670" t="s">
        <v>112</v>
      </c>
      <c r="AC670" t="s">
        <v>713</v>
      </c>
      <c r="AD670" t="s">
        <v>443</v>
      </c>
      <c r="AG670" s="54"/>
    </row>
    <row r="671" spans="21:33">
      <c r="U671">
        <v>964</v>
      </c>
      <c r="V671">
        <v>4</v>
      </c>
      <c r="W671" t="s">
        <v>2231</v>
      </c>
      <c r="X671">
        <v>4</v>
      </c>
      <c r="Y671" t="s">
        <v>846</v>
      </c>
      <c r="Z671">
        <v>4201</v>
      </c>
      <c r="AA671" t="s">
        <v>1208</v>
      </c>
      <c r="AC671" t="s">
        <v>1009</v>
      </c>
      <c r="AD671" t="s">
        <v>443</v>
      </c>
      <c r="AG671" s="54"/>
    </row>
    <row r="672" spans="21:33">
      <c r="U672">
        <v>967</v>
      </c>
      <c r="V672">
        <v>9</v>
      </c>
      <c r="W672" t="s">
        <v>2232</v>
      </c>
      <c r="X672">
        <v>4</v>
      </c>
      <c r="Y672" t="s">
        <v>846</v>
      </c>
      <c r="Z672">
        <v>4201</v>
      </c>
      <c r="AA672" t="s">
        <v>1208</v>
      </c>
      <c r="AC672" t="s">
        <v>1009</v>
      </c>
      <c r="AD672" t="s">
        <v>443</v>
      </c>
      <c r="AG672" s="54"/>
    </row>
    <row r="673" spans="21:33">
      <c r="U673">
        <v>968</v>
      </c>
      <c r="V673">
        <v>7</v>
      </c>
      <c r="W673" t="s">
        <v>2233</v>
      </c>
      <c r="X673">
        <v>4</v>
      </c>
      <c r="Y673" t="s">
        <v>846</v>
      </c>
      <c r="Z673">
        <v>4201</v>
      </c>
      <c r="AA673" t="s">
        <v>1208</v>
      </c>
      <c r="AC673" t="s">
        <v>1009</v>
      </c>
      <c r="AD673" t="s">
        <v>443</v>
      </c>
      <c r="AG673" s="54"/>
    </row>
    <row r="674" spans="21:33">
      <c r="U674">
        <v>969</v>
      </c>
      <c r="V674">
        <v>5</v>
      </c>
      <c r="W674" t="s">
        <v>2234</v>
      </c>
      <c r="X674">
        <v>4</v>
      </c>
      <c r="Y674" t="s">
        <v>846</v>
      </c>
      <c r="Z674">
        <v>4201</v>
      </c>
      <c r="AA674" t="s">
        <v>1208</v>
      </c>
      <c r="AC674" t="s">
        <v>1009</v>
      </c>
      <c r="AD674" t="s">
        <v>443</v>
      </c>
      <c r="AG674" s="54"/>
    </row>
    <row r="675" spans="21:33">
      <c r="U675">
        <v>970</v>
      </c>
      <c r="V675">
        <v>9</v>
      </c>
      <c r="W675" t="s">
        <v>2235</v>
      </c>
      <c r="X675">
        <v>4</v>
      </c>
      <c r="Y675" t="s">
        <v>846</v>
      </c>
      <c r="Z675">
        <v>4201</v>
      </c>
      <c r="AA675" t="s">
        <v>1208</v>
      </c>
      <c r="AC675" t="s">
        <v>1009</v>
      </c>
      <c r="AD675" t="s">
        <v>443</v>
      </c>
      <c r="AG675" s="54"/>
    </row>
    <row r="676" spans="21:33">
      <c r="U676">
        <v>971</v>
      </c>
      <c r="V676">
        <v>7</v>
      </c>
      <c r="W676" t="s">
        <v>2236</v>
      </c>
      <c r="X676">
        <v>4</v>
      </c>
      <c r="Y676" t="s">
        <v>846</v>
      </c>
      <c r="Z676">
        <v>4201</v>
      </c>
      <c r="AA676" t="s">
        <v>1208</v>
      </c>
      <c r="AC676" t="s">
        <v>1009</v>
      </c>
      <c r="AD676" t="s">
        <v>443</v>
      </c>
      <c r="AG676" s="54"/>
    </row>
    <row r="677" spans="21:33">
      <c r="U677">
        <v>972</v>
      </c>
      <c r="V677">
        <v>5</v>
      </c>
      <c r="W677" t="s">
        <v>2237</v>
      </c>
      <c r="X677">
        <v>4</v>
      </c>
      <c r="Y677" t="s">
        <v>846</v>
      </c>
      <c r="Z677">
        <v>4201</v>
      </c>
      <c r="AA677" t="s">
        <v>1208</v>
      </c>
      <c r="AC677" t="s">
        <v>1009</v>
      </c>
      <c r="AD677" t="s">
        <v>443</v>
      </c>
      <c r="AG677" s="54"/>
    </row>
    <row r="678" spans="21:33">
      <c r="U678">
        <v>973</v>
      </c>
      <c r="V678">
        <v>3</v>
      </c>
      <c r="W678" t="s">
        <v>2238</v>
      </c>
      <c r="X678">
        <v>4</v>
      </c>
      <c r="Y678" t="s">
        <v>846</v>
      </c>
      <c r="Z678">
        <v>4201</v>
      </c>
      <c r="AA678" t="s">
        <v>1208</v>
      </c>
      <c r="AC678" t="s">
        <v>1009</v>
      </c>
      <c r="AD678" t="s">
        <v>443</v>
      </c>
      <c r="AG678" s="54"/>
    </row>
    <row r="679" spans="21:33">
      <c r="U679">
        <v>974</v>
      </c>
      <c r="V679">
        <v>1</v>
      </c>
      <c r="W679" t="s">
        <v>2239</v>
      </c>
      <c r="X679">
        <v>4</v>
      </c>
      <c r="Y679" t="s">
        <v>846</v>
      </c>
      <c r="Z679">
        <v>4201</v>
      </c>
      <c r="AA679" t="s">
        <v>1208</v>
      </c>
      <c r="AC679" t="s">
        <v>1009</v>
      </c>
      <c r="AD679" t="s">
        <v>443</v>
      </c>
      <c r="AG679" s="54"/>
    </row>
    <row r="680" spans="21:33">
      <c r="U680">
        <v>976</v>
      </c>
      <c r="V680">
        <v>8</v>
      </c>
      <c r="W680" t="s">
        <v>2240</v>
      </c>
      <c r="X680">
        <v>4</v>
      </c>
      <c r="Y680" t="s">
        <v>846</v>
      </c>
      <c r="Z680">
        <v>4201</v>
      </c>
      <c r="AA680" t="s">
        <v>1208</v>
      </c>
      <c r="AC680" t="s">
        <v>1009</v>
      </c>
      <c r="AD680" t="s">
        <v>443</v>
      </c>
      <c r="AG680" s="54"/>
    </row>
    <row r="681" spans="21:33">
      <c r="U681">
        <v>977</v>
      </c>
      <c r="V681">
        <v>6</v>
      </c>
      <c r="W681" t="s">
        <v>2241</v>
      </c>
      <c r="X681">
        <v>4</v>
      </c>
      <c r="Y681" t="s">
        <v>846</v>
      </c>
      <c r="Z681">
        <v>4201</v>
      </c>
      <c r="AA681" t="s">
        <v>1208</v>
      </c>
      <c r="AC681" t="s">
        <v>1009</v>
      </c>
      <c r="AD681" t="s">
        <v>443</v>
      </c>
      <c r="AG681" s="54"/>
    </row>
    <row r="682" spans="21:33">
      <c r="U682">
        <v>978</v>
      </c>
      <c r="V682">
        <v>4</v>
      </c>
      <c r="W682" t="s">
        <v>2242</v>
      </c>
      <c r="X682">
        <v>4</v>
      </c>
      <c r="Y682" t="s">
        <v>846</v>
      </c>
      <c r="Z682">
        <v>4201</v>
      </c>
      <c r="AA682" t="s">
        <v>1208</v>
      </c>
      <c r="AC682" t="s">
        <v>1009</v>
      </c>
      <c r="AD682" t="s">
        <v>443</v>
      </c>
      <c r="AG682" s="54"/>
    </row>
    <row r="683" spans="21:33">
      <c r="U683">
        <v>981</v>
      </c>
      <c r="V683">
        <v>4</v>
      </c>
      <c r="W683" t="s">
        <v>2243</v>
      </c>
      <c r="X683">
        <v>4</v>
      </c>
      <c r="Y683" t="s">
        <v>846</v>
      </c>
      <c r="Z683">
        <v>4201</v>
      </c>
      <c r="AA683" t="s">
        <v>1208</v>
      </c>
      <c r="AC683" t="s">
        <v>1009</v>
      </c>
      <c r="AD683" t="s">
        <v>443</v>
      </c>
      <c r="AG683" s="54"/>
    </row>
    <row r="684" spans="21:33">
      <c r="U684">
        <v>982</v>
      </c>
      <c r="V684">
        <v>2</v>
      </c>
      <c r="W684" t="s">
        <v>2244</v>
      </c>
      <c r="X684">
        <v>4</v>
      </c>
      <c r="Y684" t="s">
        <v>846</v>
      </c>
      <c r="Z684">
        <v>4201</v>
      </c>
      <c r="AA684" t="s">
        <v>1208</v>
      </c>
      <c r="AC684" t="s">
        <v>1009</v>
      </c>
      <c r="AD684" t="s">
        <v>443</v>
      </c>
      <c r="AG684" s="54"/>
    </row>
    <row r="685" spans="21:33">
      <c r="U685">
        <v>984</v>
      </c>
      <c r="V685">
        <v>9</v>
      </c>
      <c r="W685" t="s">
        <v>2245</v>
      </c>
      <c r="X685">
        <v>4</v>
      </c>
      <c r="Y685" t="s">
        <v>846</v>
      </c>
      <c r="Z685">
        <v>4201</v>
      </c>
      <c r="AA685" t="s">
        <v>1208</v>
      </c>
      <c r="AC685" t="s">
        <v>1009</v>
      </c>
      <c r="AD685" t="s">
        <v>443</v>
      </c>
      <c r="AG685" s="54"/>
    </row>
    <row r="686" spans="21:33">
      <c r="U686">
        <v>985</v>
      </c>
      <c r="V686">
        <v>7</v>
      </c>
      <c r="W686" t="s">
        <v>2246</v>
      </c>
      <c r="X686">
        <v>4</v>
      </c>
      <c r="Y686" t="s">
        <v>846</v>
      </c>
      <c r="Z686">
        <v>4201</v>
      </c>
      <c r="AA686" t="s">
        <v>1208</v>
      </c>
      <c r="AC686" t="s">
        <v>1009</v>
      </c>
      <c r="AD686" t="s">
        <v>443</v>
      </c>
      <c r="AG686" s="54"/>
    </row>
    <row r="687" spans="21:33">
      <c r="U687">
        <v>986</v>
      </c>
      <c r="V687">
        <v>5</v>
      </c>
      <c r="W687" t="s">
        <v>2247</v>
      </c>
      <c r="X687">
        <v>4</v>
      </c>
      <c r="Y687" t="s">
        <v>846</v>
      </c>
      <c r="Z687">
        <v>4201</v>
      </c>
      <c r="AA687" t="s">
        <v>1208</v>
      </c>
      <c r="AC687" t="s">
        <v>1009</v>
      </c>
      <c r="AD687" t="s">
        <v>443</v>
      </c>
      <c r="AG687" s="54"/>
    </row>
    <row r="688" spans="21:33">
      <c r="U688">
        <v>987</v>
      </c>
      <c r="V688">
        <v>3</v>
      </c>
      <c r="W688" t="s">
        <v>2248</v>
      </c>
      <c r="X688">
        <v>4</v>
      </c>
      <c r="Y688" t="s">
        <v>846</v>
      </c>
      <c r="Z688">
        <v>4201</v>
      </c>
      <c r="AA688" t="s">
        <v>1208</v>
      </c>
      <c r="AC688" t="s">
        <v>713</v>
      </c>
      <c r="AD688" t="s">
        <v>443</v>
      </c>
      <c r="AG688" s="54"/>
    </row>
    <row r="689" spans="21:33">
      <c r="U689">
        <v>988</v>
      </c>
      <c r="V689">
        <v>1</v>
      </c>
      <c r="W689" t="s">
        <v>2249</v>
      </c>
      <c r="X689">
        <v>4</v>
      </c>
      <c r="Y689" t="s">
        <v>846</v>
      </c>
      <c r="Z689">
        <v>4201</v>
      </c>
      <c r="AA689" t="s">
        <v>1208</v>
      </c>
      <c r="AC689" t="s">
        <v>713</v>
      </c>
      <c r="AD689" t="s">
        <v>443</v>
      </c>
      <c r="AG689" s="54"/>
    </row>
    <row r="690" spans="21:33">
      <c r="U690">
        <v>990</v>
      </c>
      <c r="V690">
        <v>3</v>
      </c>
      <c r="W690" t="s">
        <v>2250</v>
      </c>
      <c r="X690">
        <v>4</v>
      </c>
      <c r="Y690" t="s">
        <v>846</v>
      </c>
      <c r="Z690">
        <v>4201</v>
      </c>
      <c r="AA690" t="s">
        <v>1208</v>
      </c>
      <c r="AC690" t="s">
        <v>713</v>
      </c>
      <c r="AD690" t="s">
        <v>443</v>
      </c>
      <c r="AG690" s="54"/>
    </row>
    <row r="691" spans="21:33">
      <c r="U691">
        <v>991</v>
      </c>
      <c r="V691">
        <v>1</v>
      </c>
      <c r="W691" t="s">
        <v>2251</v>
      </c>
      <c r="X691">
        <v>4</v>
      </c>
      <c r="Y691" t="s">
        <v>846</v>
      </c>
      <c r="Z691">
        <v>4201</v>
      </c>
      <c r="AA691" t="s">
        <v>1208</v>
      </c>
      <c r="AC691" t="s">
        <v>713</v>
      </c>
      <c r="AD691" t="s">
        <v>443</v>
      </c>
      <c r="AG691" s="54"/>
    </row>
    <row r="692" spans="21:33">
      <c r="U692">
        <v>993</v>
      </c>
      <c r="V692">
        <v>8</v>
      </c>
      <c r="W692" t="s">
        <v>2252</v>
      </c>
      <c r="X692">
        <v>4</v>
      </c>
      <c r="Y692" t="s">
        <v>846</v>
      </c>
      <c r="Z692">
        <v>4201</v>
      </c>
      <c r="AA692" t="s">
        <v>1208</v>
      </c>
      <c r="AC692" t="s">
        <v>713</v>
      </c>
      <c r="AD692" t="s">
        <v>443</v>
      </c>
      <c r="AG692" s="54"/>
    </row>
    <row r="693" spans="21:33">
      <c r="U693">
        <v>994</v>
      </c>
      <c r="V693">
        <v>6</v>
      </c>
      <c r="W693" t="s">
        <v>2253</v>
      </c>
      <c r="X693">
        <v>4</v>
      </c>
      <c r="Y693" t="s">
        <v>846</v>
      </c>
      <c r="Z693">
        <v>4201</v>
      </c>
      <c r="AA693" t="s">
        <v>1208</v>
      </c>
      <c r="AC693" t="s">
        <v>713</v>
      </c>
      <c r="AD693" t="s">
        <v>443</v>
      </c>
      <c r="AG693" s="54"/>
    </row>
    <row r="694" spans="21:33">
      <c r="U694">
        <v>995</v>
      </c>
      <c r="V694">
        <v>4</v>
      </c>
      <c r="W694" t="s">
        <v>2254</v>
      </c>
      <c r="X694">
        <v>4</v>
      </c>
      <c r="Y694" t="s">
        <v>846</v>
      </c>
      <c r="Z694">
        <v>4201</v>
      </c>
      <c r="AA694" t="s">
        <v>1208</v>
      </c>
      <c r="AC694" t="s">
        <v>713</v>
      </c>
      <c r="AD694" t="s">
        <v>443</v>
      </c>
      <c r="AG694" s="54"/>
    </row>
    <row r="695" spans="21:33">
      <c r="U695">
        <v>996</v>
      </c>
      <c r="V695">
        <v>2</v>
      </c>
      <c r="W695" t="s">
        <v>2255</v>
      </c>
      <c r="X695">
        <v>4</v>
      </c>
      <c r="Y695" t="s">
        <v>846</v>
      </c>
      <c r="Z695">
        <v>4201</v>
      </c>
      <c r="AA695" t="s">
        <v>1208</v>
      </c>
      <c r="AC695" t="s">
        <v>713</v>
      </c>
      <c r="AD695" t="s">
        <v>443</v>
      </c>
      <c r="AG695" s="54"/>
    </row>
    <row r="696" spans="21:33">
      <c r="U696">
        <v>997</v>
      </c>
      <c r="V696">
        <v>0</v>
      </c>
      <c r="W696" t="s">
        <v>2256</v>
      </c>
      <c r="X696">
        <v>4</v>
      </c>
      <c r="Y696" t="s">
        <v>846</v>
      </c>
      <c r="Z696">
        <v>4201</v>
      </c>
      <c r="AA696" t="s">
        <v>1208</v>
      </c>
      <c r="AC696" t="s">
        <v>713</v>
      </c>
      <c r="AD696" t="s">
        <v>443</v>
      </c>
      <c r="AG696" s="54"/>
    </row>
    <row r="697" spans="21:33">
      <c r="U697">
        <v>998</v>
      </c>
      <c r="V697">
        <v>9</v>
      </c>
      <c r="W697" t="s">
        <v>2257</v>
      </c>
      <c r="X697">
        <v>4</v>
      </c>
      <c r="Y697" t="s">
        <v>846</v>
      </c>
      <c r="Z697">
        <v>4201</v>
      </c>
      <c r="AA697" t="s">
        <v>1208</v>
      </c>
      <c r="AC697" t="s">
        <v>713</v>
      </c>
      <c r="AD697" t="s">
        <v>443</v>
      </c>
      <c r="AG697" s="54"/>
    </row>
    <row r="698" spans="21:33">
      <c r="U698">
        <v>999</v>
      </c>
      <c r="V698">
        <v>7</v>
      </c>
      <c r="W698" t="s">
        <v>2258</v>
      </c>
      <c r="X698">
        <v>4</v>
      </c>
      <c r="Y698" t="s">
        <v>846</v>
      </c>
      <c r="Z698">
        <v>4201</v>
      </c>
      <c r="AA698" t="s">
        <v>1208</v>
      </c>
      <c r="AC698" t="s">
        <v>713</v>
      </c>
      <c r="AD698" t="s">
        <v>443</v>
      </c>
      <c r="AG698" s="54"/>
    </row>
    <row r="699" spans="21:33">
      <c r="U699">
        <v>1000</v>
      </c>
      <c r="V699">
        <v>6</v>
      </c>
      <c r="W699" t="s">
        <v>2259</v>
      </c>
      <c r="X699">
        <v>4</v>
      </c>
      <c r="Y699" t="s">
        <v>846</v>
      </c>
      <c r="Z699">
        <v>4201</v>
      </c>
      <c r="AA699" t="s">
        <v>1208</v>
      </c>
      <c r="AC699" t="s">
        <v>713</v>
      </c>
      <c r="AD699" t="s">
        <v>443</v>
      </c>
      <c r="AG699" s="54"/>
    </row>
    <row r="700" spans="21:33">
      <c r="U700">
        <v>1001</v>
      </c>
      <c r="V700">
        <v>4</v>
      </c>
      <c r="W700" t="s">
        <v>2260</v>
      </c>
      <c r="X700">
        <v>4</v>
      </c>
      <c r="Y700" t="s">
        <v>846</v>
      </c>
      <c r="Z700">
        <v>4201</v>
      </c>
      <c r="AA700" t="s">
        <v>1208</v>
      </c>
      <c r="AC700" t="s">
        <v>713</v>
      </c>
      <c r="AD700" t="s">
        <v>443</v>
      </c>
      <c r="AG700" s="54"/>
    </row>
    <row r="701" spans="21:33">
      <c r="U701">
        <v>1002</v>
      </c>
      <c r="V701">
        <v>2</v>
      </c>
      <c r="W701" t="s">
        <v>2261</v>
      </c>
      <c r="X701">
        <v>4</v>
      </c>
      <c r="Y701" t="s">
        <v>846</v>
      </c>
      <c r="Z701">
        <v>4201</v>
      </c>
      <c r="AA701" t="s">
        <v>1208</v>
      </c>
      <c r="AC701" t="s">
        <v>713</v>
      </c>
      <c r="AD701" t="s">
        <v>443</v>
      </c>
      <c r="AG701" s="54"/>
    </row>
    <row r="702" spans="21:33">
      <c r="U702">
        <v>1004</v>
      </c>
      <c r="V702">
        <v>9</v>
      </c>
      <c r="W702" t="s">
        <v>2262</v>
      </c>
      <c r="X702">
        <v>4</v>
      </c>
      <c r="Y702" t="s">
        <v>846</v>
      </c>
      <c r="Z702">
        <v>4201</v>
      </c>
      <c r="AA702" t="s">
        <v>1208</v>
      </c>
      <c r="AC702" t="s">
        <v>713</v>
      </c>
      <c r="AD702" t="s">
        <v>443</v>
      </c>
      <c r="AG702" s="54"/>
    </row>
    <row r="703" spans="21:33">
      <c r="U703">
        <v>1005</v>
      </c>
      <c r="V703">
        <v>7</v>
      </c>
      <c r="W703" t="s">
        <v>2263</v>
      </c>
      <c r="X703">
        <v>4</v>
      </c>
      <c r="Y703" t="s">
        <v>846</v>
      </c>
      <c r="Z703">
        <v>4201</v>
      </c>
      <c r="AA703" t="s">
        <v>1208</v>
      </c>
      <c r="AC703" t="s">
        <v>713</v>
      </c>
      <c r="AD703" t="s">
        <v>443</v>
      </c>
      <c r="AG703" s="54"/>
    </row>
    <row r="704" spans="21:33">
      <c r="U704">
        <v>1006</v>
      </c>
      <c r="V704">
        <v>5</v>
      </c>
      <c r="W704" t="s">
        <v>2264</v>
      </c>
      <c r="X704">
        <v>4</v>
      </c>
      <c r="Y704" t="s">
        <v>846</v>
      </c>
      <c r="Z704">
        <v>4201</v>
      </c>
      <c r="AA704" t="s">
        <v>1208</v>
      </c>
      <c r="AC704" t="s">
        <v>713</v>
      </c>
      <c r="AD704" t="s">
        <v>443</v>
      </c>
      <c r="AG704" s="54"/>
    </row>
    <row r="705" spans="21:33">
      <c r="U705">
        <v>1008</v>
      </c>
      <c r="V705">
        <v>1</v>
      </c>
      <c r="W705" t="s">
        <v>2265</v>
      </c>
      <c r="X705">
        <v>4</v>
      </c>
      <c r="Y705" t="s">
        <v>846</v>
      </c>
      <c r="Z705">
        <v>4201</v>
      </c>
      <c r="AA705" t="s">
        <v>1208</v>
      </c>
      <c r="AC705" t="s">
        <v>713</v>
      </c>
      <c r="AD705" t="s">
        <v>443</v>
      </c>
      <c r="AG705" s="54"/>
    </row>
    <row r="706" spans="21:33">
      <c r="U706">
        <v>1010</v>
      </c>
      <c r="V706">
        <v>3</v>
      </c>
      <c r="W706" t="s">
        <v>2266</v>
      </c>
      <c r="X706">
        <v>4</v>
      </c>
      <c r="Y706" t="s">
        <v>846</v>
      </c>
      <c r="Z706">
        <v>4201</v>
      </c>
      <c r="AA706" t="s">
        <v>1208</v>
      </c>
      <c r="AC706" t="s">
        <v>713</v>
      </c>
      <c r="AD706" t="s">
        <v>443</v>
      </c>
      <c r="AG706" s="54"/>
    </row>
    <row r="707" spans="21:33">
      <c r="U707">
        <v>1011</v>
      </c>
      <c r="V707">
        <v>1</v>
      </c>
      <c r="W707" t="s">
        <v>2267</v>
      </c>
      <c r="X707">
        <v>4</v>
      </c>
      <c r="Y707" t="s">
        <v>846</v>
      </c>
      <c r="Z707">
        <v>4201</v>
      </c>
      <c r="AA707" t="s">
        <v>1208</v>
      </c>
      <c r="AC707" t="s">
        <v>713</v>
      </c>
      <c r="AD707" t="s">
        <v>443</v>
      </c>
      <c r="AG707" s="54"/>
    </row>
    <row r="708" spans="21:33">
      <c r="U708">
        <v>1013</v>
      </c>
      <c r="V708">
        <v>8</v>
      </c>
      <c r="W708" t="s">
        <v>2268</v>
      </c>
      <c r="X708">
        <v>4</v>
      </c>
      <c r="Y708" t="s">
        <v>846</v>
      </c>
      <c r="Z708">
        <v>4204</v>
      </c>
      <c r="AA708" t="s">
        <v>1679</v>
      </c>
      <c r="AC708" t="s">
        <v>1009</v>
      </c>
      <c r="AD708" t="s">
        <v>443</v>
      </c>
      <c r="AG708" s="54"/>
    </row>
    <row r="709" spans="21:33">
      <c r="U709">
        <v>1014</v>
      </c>
      <c r="V709">
        <v>6</v>
      </c>
      <c r="W709" t="s">
        <v>2269</v>
      </c>
      <c r="X709">
        <v>4</v>
      </c>
      <c r="Y709" t="s">
        <v>846</v>
      </c>
      <c r="Z709">
        <v>4204</v>
      </c>
      <c r="AA709" t="s">
        <v>1679</v>
      </c>
      <c r="AC709" t="s">
        <v>1009</v>
      </c>
      <c r="AD709" t="s">
        <v>443</v>
      </c>
      <c r="AG709" s="54"/>
    </row>
    <row r="710" spans="21:33">
      <c r="U710">
        <v>1015</v>
      </c>
      <c r="V710">
        <v>4</v>
      </c>
      <c r="W710" t="s">
        <v>2270</v>
      </c>
      <c r="X710">
        <v>4</v>
      </c>
      <c r="Y710" t="s">
        <v>846</v>
      </c>
      <c r="Z710">
        <v>4204</v>
      </c>
      <c r="AA710" t="s">
        <v>1679</v>
      </c>
      <c r="AC710" t="s">
        <v>1009</v>
      </c>
      <c r="AD710" t="s">
        <v>443</v>
      </c>
      <c r="AG710" s="54"/>
    </row>
    <row r="711" spans="21:33">
      <c r="U711">
        <v>1016</v>
      </c>
      <c r="V711">
        <v>2</v>
      </c>
      <c r="W711" t="s">
        <v>2271</v>
      </c>
      <c r="X711">
        <v>4</v>
      </c>
      <c r="Y711" t="s">
        <v>846</v>
      </c>
      <c r="Z711">
        <v>4204</v>
      </c>
      <c r="AA711" t="s">
        <v>1679</v>
      </c>
      <c r="AC711" t="s">
        <v>1009</v>
      </c>
      <c r="AD711" t="s">
        <v>443</v>
      </c>
      <c r="AG711" s="54"/>
    </row>
    <row r="712" spans="21:33">
      <c r="U712">
        <v>1017</v>
      </c>
      <c r="V712">
        <v>0</v>
      </c>
      <c r="W712" t="s">
        <v>2272</v>
      </c>
      <c r="X712">
        <v>4</v>
      </c>
      <c r="Y712" t="s">
        <v>846</v>
      </c>
      <c r="Z712">
        <v>4204</v>
      </c>
      <c r="AA712" t="s">
        <v>1679</v>
      </c>
      <c r="AC712" t="s">
        <v>1009</v>
      </c>
      <c r="AD712" t="s">
        <v>443</v>
      </c>
      <c r="AG712" s="54"/>
    </row>
    <row r="713" spans="21:33">
      <c r="U713">
        <v>1018</v>
      </c>
      <c r="V713">
        <v>9</v>
      </c>
      <c r="W713" t="s">
        <v>2273</v>
      </c>
      <c r="X713">
        <v>4</v>
      </c>
      <c r="Y713" t="s">
        <v>846</v>
      </c>
      <c r="Z713">
        <v>4204</v>
      </c>
      <c r="AA713" t="s">
        <v>1679</v>
      </c>
      <c r="AC713" t="s">
        <v>1009</v>
      </c>
      <c r="AD713" t="s">
        <v>443</v>
      </c>
      <c r="AG713" s="54"/>
    </row>
    <row r="714" spans="21:33">
      <c r="U714">
        <v>1019</v>
      </c>
      <c r="V714">
        <v>7</v>
      </c>
      <c r="W714" t="s">
        <v>2274</v>
      </c>
      <c r="X714">
        <v>4</v>
      </c>
      <c r="Y714" t="s">
        <v>846</v>
      </c>
      <c r="Z714">
        <v>4204</v>
      </c>
      <c r="AA714" t="s">
        <v>1679</v>
      </c>
      <c r="AC714" t="s">
        <v>1009</v>
      </c>
      <c r="AD714" t="s">
        <v>443</v>
      </c>
      <c r="AG714" s="54"/>
    </row>
    <row r="715" spans="21:33">
      <c r="U715">
        <v>1020</v>
      </c>
      <c r="V715">
        <v>0</v>
      </c>
      <c r="W715" t="s">
        <v>2275</v>
      </c>
      <c r="X715">
        <v>4</v>
      </c>
      <c r="Y715" t="s">
        <v>846</v>
      </c>
      <c r="Z715">
        <v>4204</v>
      </c>
      <c r="AA715" t="s">
        <v>1679</v>
      </c>
      <c r="AC715" t="s">
        <v>1009</v>
      </c>
      <c r="AD715" t="s">
        <v>443</v>
      </c>
      <c r="AG715" s="54"/>
    </row>
    <row r="716" spans="21:33">
      <c r="U716">
        <v>1021</v>
      </c>
      <c r="V716">
        <v>9</v>
      </c>
      <c r="W716" t="s">
        <v>2276</v>
      </c>
      <c r="X716">
        <v>4</v>
      </c>
      <c r="Y716" t="s">
        <v>846</v>
      </c>
      <c r="Z716">
        <v>4204</v>
      </c>
      <c r="AA716" t="s">
        <v>1679</v>
      </c>
      <c r="AC716" t="s">
        <v>1009</v>
      </c>
      <c r="AD716" t="s">
        <v>443</v>
      </c>
      <c r="AG716" s="54"/>
    </row>
    <row r="717" spans="21:33">
      <c r="U717">
        <v>1022</v>
      </c>
      <c r="V717">
        <v>7</v>
      </c>
      <c r="W717" t="s">
        <v>2277</v>
      </c>
      <c r="X717">
        <v>4</v>
      </c>
      <c r="Y717" t="s">
        <v>846</v>
      </c>
      <c r="Z717">
        <v>4204</v>
      </c>
      <c r="AA717" t="s">
        <v>1679</v>
      </c>
      <c r="AC717" t="s">
        <v>1009</v>
      </c>
      <c r="AD717" t="s">
        <v>443</v>
      </c>
      <c r="AG717" s="54"/>
    </row>
    <row r="718" spans="21:33">
      <c r="U718">
        <v>1027</v>
      </c>
      <c r="V718">
        <v>8</v>
      </c>
      <c r="W718" t="s">
        <v>2278</v>
      </c>
      <c r="X718">
        <v>4</v>
      </c>
      <c r="Y718" t="s">
        <v>846</v>
      </c>
      <c r="Z718">
        <v>4204</v>
      </c>
      <c r="AA718" t="s">
        <v>1679</v>
      </c>
      <c r="AC718" t="s">
        <v>1009</v>
      </c>
      <c r="AD718" t="s">
        <v>443</v>
      </c>
      <c r="AG718" s="54"/>
    </row>
    <row r="719" spans="21:33">
      <c r="U719">
        <v>1030</v>
      </c>
      <c r="V719">
        <v>8</v>
      </c>
      <c r="W719" t="s">
        <v>2279</v>
      </c>
      <c r="X719">
        <v>4</v>
      </c>
      <c r="Y719" t="s">
        <v>846</v>
      </c>
      <c r="Z719">
        <v>4204</v>
      </c>
      <c r="AA719" t="s">
        <v>1679</v>
      </c>
      <c r="AC719" t="s">
        <v>1009</v>
      </c>
      <c r="AD719" t="s">
        <v>443</v>
      </c>
      <c r="AG719" s="54"/>
    </row>
    <row r="720" spans="21:33">
      <c r="U720">
        <v>1031</v>
      </c>
      <c r="V720">
        <v>6</v>
      </c>
      <c r="W720" t="s">
        <v>2280</v>
      </c>
      <c r="X720">
        <v>4</v>
      </c>
      <c r="Y720" t="s">
        <v>846</v>
      </c>
      <c r="Z720">
        <v>4204</v>
      </c>
      <c r="AA720" t="s">
        <v>1679</v>
      </c>
      <c r="AC720" t="s">
        <v>1009</v>
      </c>
      <c r="AD720" t="s">
        <v>443</v>
      </c>
      <c r="AG720" s="54"/>
    </row>
    <row r="721" spans="21:33">
      <c r="U721">
        <v>1032</v>
      </c>
      <c r="V721">
        <v>4</v>
      </c>
      <c r="W721" t="s">
        <v>2281</v>
      </c>
      <c r="X721">
        <v>4</v>
      </c>
      <c r="Y721" t="s">
        <v>846</v>
      </c>
      <c r="Z721">
        <v>4204</v>
      </c>
      <c r="AA721" t="s">
        <v>1679</v>
      </c>
      <c r="AC721" t="s">
        <v>1009</v>
      </c>
      <c r="AD721" t="s">
        <v>443</v>
      </c>
      <c r="AG721" s="54"/>
    </row>
    <row r="722" spans="21:33">
      <c r="U722">
        <v>1033</v>
      </c>
      <c r="V722">
        <v>2</v>
      </c>
      <c r="W722" t="s">
        <v>2282</v>
      </c>
      <c r="X722">
        <v>4</v>
      </c>
      <c r="Y722" t="s">
        <v>846</v>
      </c>
      <c r="Z722">
        <v>4204</v>
      </c>
      <c r="AA722" t="s">
        <v>1679</v>
      </c>
      <c r="AC722" t="s">
        <v>1009</v>
      </c>
      <c r="AD722" t="s">
        <v>443</v>
      </c>
      <c r="AG722" s="54"/>
    </row>
    <row r="723" spans="21:33">
      <c r="U723">
        <v>1034</v>
      </c>
      <c r="V723">
        <v>0</v>
      </c>
      <c r="W723" t="s">
        <v>2283</v>
      </c>
      <c r="X723">
        <v>4</v>
      </c>
      <c r="Y723" t="s">
        <v>846</v>
      </c>
      <c r="Z723">
        <v>4204</v>
      </c>
      <c r="AA723" t="s">
        <v>1679</v>
      </c>
      <c r="AC723" t="s">
        <v>1009</v>
      </c>
      <c r="AD723" t="s">
        <v>443</v>
      </c>
      <c r="AG723" s="54"/>
    </row>
    <row r="724" spans="21:33">
      <c r="U724">
        <v>1036</v>
      </c>
      <c r="V724">
        <v>7</v>
      </c>
      <c r="W724" t="s">
        <v>2284</v>
      </c>
      <c r="X724">
        <v>4</v>
      </c>
      <c r="Y724" t="s">
        <v>846</v>
      </c>
      <c r="Z724">
        <v>4204</v>
      </c>
      <c r="AA724" t="s">
        <v>1679</v>
      </c>
      <c r="AC724" t="s">
        <v>713</v>
      </c>
      <c r="AD724" t="s">
        <v>443</v>
      </c>
      <c r="AG724" s="54"/>
    </row>
    <row r="725" spans="21:33">
      <c r="U725">
        <v>1037</v>
      </c>
      <c r="V725">
        <v>5</v>
      </c>
      <c r="W725" t="s">
        <v>2285</v>
      </c>
      <c r="X725">
        <v>4</v>
      </c>
      <c r="Y725" t="s">
        <v>846</v>
      </c>
      <c r="Z725">
        <v>4204</v>
      </c>
      <c r="AA725" t="s">
        <v>1679</v>
      </c>
      <c r="AC725" t="s">
        <v>713</v>
      </c>
      <c r="AD725" t="s">
        <v>443</v>
      </c>
      <c r="AG725" s="54"/>
    </row>
    <row r="726" spans="21:33">
      <c r="U726">
        <v>1038</v>
      </c>
      <c r="V726">
        <v>3</v>
      </c>
      <c r="W726" t="s">
        <v>2286</v>
      </c>
      <c r="X726">
        <v>4</v>
      </c>
      <c r="Y726" t="s">
        <v>846</v>
      </c>
      <c r="Z726">
        <v>4204</v>
      </c>
      <c r="AA726" t="s">
        <v>1679</v>
      </c>
      <c r="AC726" t="s">
        <v>713</v>
      </c>
      <c r="AD726" t="s">
        <v>443</v>
      </c>
      <c r="AG726" s="54"/>
    </row>
    <row r="727" spans="21:33">
      <c r="U727">
        <v>1040</v>
      </c>
      <c r="V727">
        <v>5</v>
      </c>
      <c r="W727" t="s">
        <v>2287</v>
      </c>
      <c r="X727">
        <v>4</v>
      </c>
      <c r="Y727" t="s">
        <v>846</v>
      </c>
      <c r="Z727">
        <v>4204</v>
      </c>
      <c r="AA727" t="s">
        <v>1679</v>
      </c>
      <c r="AC727" t="s">
        <v>713</v>
      </c>
      <c r="AD727" t="s">
        <v>443</v>
      </c>
      <c r="AG727" s="54"/>
    </row>
    <row r="728" spans="21:33">
      <c r="U728">
        <v>1041</v>
      </c>
      <c r="V728">
        <v>3</v>
      </c>
      <c r="W728" t="s">
        <v>2288</v>
      </c>
      <c r="X728">
        <v>4</v>
      </c>
      <c r="Y728" t="s">
        <v>846</v>
      </c>
      <c r="Z728">
        <v>4204</v>
      </c>
      <c r="AA728" t="s">
        <v>1679</v>
      </c>
      <c r="AC728" t="s">
        <v>713</v>
      </c>
      <c r="AD728" t="s">
        <v>443</v>
      </c>
      <c r="AG728" s="54"/>
    </row>
    <row r="729" spans="21:33">
      <c r="U729">
        <v>1042</v>
      </c>
      <c r="V729">
        <v>1</v>
      </c>
      <c r="W729" t="s">
        <v>2289</v>
      </c>
      <c r="X729">
        <v>4</v>
      </c>
      <c r="Y729" t="s">
        <v>846</v>
      </c>
      <c r="Z729">
        <v>4204</v>
      </c>
      <c r="AA729" t="s">
        <v>1679</v>
      </c>
      <c r="AC729" t="s">
        <v>1009</v>
      </c>
      <c r="AD729" t="s">
        <v>443</v>
      </c>
      <c r="AG729" s="54"/>
    </row>
    <row r="730" spans="21:33">
      <c r="U730">
        <v>1044</v>
      </c>
      <c r="V730">
        <v>8</v>
      </c>
      <c r="W730" t="s">
        <v>2290</v>
      </c>
      <c r="X730">
        <v>4</v>
      </c>
      <c r="Y730" t="s">
        <v>846</v>
      </c>
      <c r="Z730">
        <v>4204</v>
      </c>
      <c r="AA730" t="s">
        <v>1679</v>
      </c>
      <c r="AC730" t="s">
        <v>713</v>
      </c>
      <c r="AD730" t="s">
        <v>443</v>
      </c>
      <c r="AG730" s="54"/>
    </row>
    <row r="731" spans="21:33">
      <c r="U731">
        <v>1045</v>
      </c>
      <c r="V731">
        <v>6</v>
      </c>
      <c r="W731" t="s">
        <v>2291</v>
      </c>
      <c r="X731">
        <v>4</v>
      </c>
      <c r="Y731" t="s">
        <v>846</v>
      </c>
      <c r="Z731">
        <v>4204</v>
      </c>
      <c r="AA731" t="s">
        <v>1679</v>
      </c>
      <c r="AC731" t="s">
        <v>713</v>
      </c>
      <c r="AD731" t="s">
        <v>443</v>
      </c>
      <c r="AG731" s="54"/>
    </row>
    <row r="732" spans="21:33">
      <c r="U732">
        <v>1046</v>
      </c>
      <c r="V732">
        <v>4</v>
      </c>
      <c r="W732" t="s">
        <v>2292</v>
      </c>
      <c r="X732">
        <v>4</v>
      </c>
      <c r="Y732" t="s">
        <v>846</v>
      </c>
      <c r="Z732">
        <v>4204</v>
      </c>
      <c r="AA732" t="s">
        <v>1679</v>
      </c>
      <c r="AC732" t="s">
        <v>713</v>
      </c>
      <c r="AD732" t="s">
        <v>443</v>
      </c>
      <c r="AG732" s="54"/>
    </row>
    <row r="733" spans="21:33">
      <c r="U733">
        <v>1047</v>
      </c>
      <c r="V733">
        <v>2</v>
      </c>
      <c r="W733" t="s">
        <v>2293</v>
      </c>
      <c r="X733">
        <v>4</v>
      </c>
      <c r="Y733" t="s">
        <v>846</v>
      </c>
      <c r="Z733">
        <v>4204</v>
      </c>
      <c r="AA733" t="s">
        <v>1679</v>
      </c>
      <c r="AC733" t="s">
        <v>713</v>
      </c>
      <c r="AD733" t="s">
        <v>443</v>
      </c>
      <c r="AG733" s="54"/>
    </row>
    <row r="734" spans="21:33">
      <c r="U734">
        <v>1048</v>
      </c>
      <c r="V734">
        <v>0</v>
      </c>
      <c r="W734" t="s">
        <v>2294</v>
      </c>
      <c r="X734">
        <v>4</v>
      </c>
      <c r="Y734" t="s">
        <v>846</v>
      </c>
      <c r="Z734">
        <v>4203</v>
      </c>
      <c r="AA734" t="s">
        <v>1340</v>
      </c>
      <c r="AC734" t="s">
        <v>1009</v>
      </c>
      <c r="AD734" t="s">
        <v>443</v>
      </c>
      <c r="AG734" s="54"/>
    </row>
    <row r="735" spans="21:33">
      <c r="U735">
        <v>1049</v>
      </c>
      <c r="V735">
        <v>9</v>
      </c>
      <c r="W735" t="s">
        <v>2295</v>
      </c>
      <c r="X735">
        <v>4</v>
      </c>
      <c r="Y735" t="s">
        <v>846</v>
      </c>
      <c r="Z735">
        <v>4203</v>
      </c>
      <c r="AA735" t="s">
        <v>1340</v>
      </c>
      <c r="AC735" t="s">
        <v>1009</v>
      </c>
      <c r="AD735" t="s">
        <v>443</v>
      </c>
      <c r="AG735" s="54"/>
    </row>
    <row r="736" spans="21:33">
      <c r="U736">
        <v>1050</v>
      </c>
      <c r="V736">
        <v>2</v>
      </c>
      <c r="W736" t="s">
        <v>2296</v>
      </c>
      <c r="X736">
        <v>4</v>
      </c>
      <c r="Y736" t="s">
        <v>846</v>
      </c>
      <c r="Z736">
        <v>4203</v>
      </c>
      <c r="AA736" t="s">
        <v>1340</v>
      </c>
      <c r="AC736" t="s">
        <v>1009</v>
      </c>
      <c r="AD736" t="s">
        <v>443</v>
      </c>
      <c r="AG736" s="54"/>
    </row>
    <row r="737" spans="21:33">
      <c r="U737">
        <v>1051</v>
      </c>
      <c r="V737">
        <v>0</v>
      </c>
      <c r="W737" t="s">
        <v>2297</v>
      </c>
      <c r="X737">
        <v>4</v>
      </c>
      <c r="Y737" t="s">
        <v>846</v>
      </c>
      <c r="Z737">
        <v>4203</v>
      </c>
      <c r="AA737" t="s">
        <v>1340</v>
      </c>
      <c r="AC737" t="s">
        <v>1009</v>
      </c>
      <c r="AD737" t="s">
        <v>443</v>
      </c>
      <c r="AG737" s="54"/>
    </row>
    <row r="738" spans="21:33">
      <c r="U738">
        <v>1052</v>
      </c>
      <c r="V738">
        <v>9</v>
      </c>
      <c r="W738" t="s">
        <v>2298</v>
      </c>
      <c r="X738">
        <v>4</v>
      </c>
      <c r="Y738" t="s">
        <v>846</v>
      </c>
      <c r="Z738">
        <v>4203</v>
      </c>
      <c r="AA738" t="s">
        <v>1340</v>
      </c>
      <c r="AC738" t="s">
        <v>1009</v>
      </c>
      <c r="AD738" t="s">
        <v>443</v>
      </c>
      <c r="AG738" s="54"/>
    </row>
    <row r="739" spans="21:33">
      <c r="U739">
        <v>1053</v>
      </c>
      <c r="V739">
        <v>7</v>
      </c>
      <c r="W739" t="s">
        <v>2299</v>
      </c>
      <c r="X739">
        <v>4</v>
      </c>
      <c r="Y739" t="s">
        <v>846</v>
      </c>
      <c r="Z739">
        <v>4203</v>
      </c>
      <c r="AA739" t="s">
        <v>1340</v>
      </c>
      <c r="AC739" t="s">
        <v>1009</v>
      </c>
      <c r="AD739" t="s">
        <v>443</v>
      </c>
      <c r="AG739" s="54"/>
    </row>
    <row r="740" spans="21:33">
      <c r="U740">
        <v>1055</v>
      </c>
      <c r="V740">
        <v>3</v>
      </c>
      <c r="W740" t="s">
        <v>2300</v>
      </c>
      <c r="X740">
        <v>4</v>
      </c>
      <c r="Y740" t="s">
        <v>846</v>
      </c>
      <c r="Z740">
        <v>4203</v>
      </c>
      <c r="AA740" t="s">
        <v>1340</v>
      </c>
      <c r="AC740" t="s">
        <v>1009</v>
      </c>
      <c r="AD740" t="s">
        <v>443</v>
      </c>
      <c r="AG740" s="54"/>
    </row>
    <row r="741" spans="21:33">
      <c r="U741">
        <v>1059</v>
      </c>
      <c r="V741">
        <v>6</v>
      </c>
      <c r="W741" t="s">
        <v>2301</v>
      </c>
      <c r="X741">
        <v>4</v>
      </c>
      <c r="Y741" t="s">
        <v>846</v>
      </c>
      <c r="Z741">
        <v>4203</v>
      </c>
      <c r="AA741" t="s">
        <v>1340</v>
      </c>
      <c r="AC741" t="s">
        <v>1009</v>
      </c>
      <c r="AD741" t="s">
        <v>443</v>
      </c>
      <c r="AG741" s="54"/>
    </row>
    <row r="742" spans="21:33">
      <c r="U742">
        <v>1061</v>
      </c>
      <c r="V742">
        <v>8</v>
      </c>
      <c r="W742" t="s">
        <v>2302</v>
      </c>
      <c r="X742">
        <v>4</v>
      </c>
      <c r="Y742" t="s">
        <v>846</v>
      </c>
      <c r="Z742">
        <v>4203</v>
      </c>
      <c r="AA742" t="s">
        <v>1340</v>
      </c>
      <c r="AC742" t="s">
        <v>1009</v>
      </c>
      <c r="AD742" t="s">
        <v>443</v>
      </c>
      <c r="AG742" s="54"/>
    </row>
    <row r="743" spans="21:33">
      <c r="U743">
        <v>1062</v>
      </c>
      <c r="V743">
        <v>6</v>
      </c>
      <c r="W743" t="s">
        <v>2303</v>
      </c>
      <c r="X743">
        <v>4</v>
      </c>
      <c r="Y743" t="s">
        <v>846</v>
      </c>
      <c r="Z743">
        <v>4203</v>
      </c>
      <c r="AA743" t="s">
        <v>1340</v>
      </c>
      <c r="AC743" t="s">
        <v>1009</v>
      </c>
      <c r="AD743" t="s">
        <v>443</v>
      </c>
      <c r="AG743" s="54"/>
    </row>
    <row r="744" spans="21:33">
      <c r="U744">
        <v>1063</v>
      </c>
      <c r="V744">
        <v>4</v>
      </c>
      <c r="W744" t="s">
        <v>2304</v>
      </c>
      <c r="X744">
        <v>4</v>
      </c>
      <c r="Y744" t="s">
        <v>846</v>
      </c>
      <c r="Z744">
        <v>4203</v>
      </c>
      <c r="AA744" t="s">
        <v>1340</v>
      </c>
      <c r="AC744" t="s">
        <v>1009</v>
      </c>
      <c r="AD744" t="s">
        <v>443</v>
      </c>
      <c r="AG744" s="54"/>
    </row>
    <row r="745" spans="21:33">
      <c r="U745">
        <v>1064</v>
      </c>
      <c r="V745">
        <v>2</v>
      </c>
      <c r="W745" t="s">
        <v>2305</v>
      </c>
      <c r="X745">
        <v>4</v>
      </c>
      <c r="Y745" t="s">
        <v>846</v>
      </c>
      <c r="Z745">
        <v>4203</v>
      </c>
      <c r="AA745" t="s">
        <v>1340</v>
      </c>
      <c r="AC745" t="s">
        <v>1009</v>
      </c>
      <c r="AD745" t="s">
        <v>443</v>
      </c>
      <c r="AG745" s="54"/>
    </row>
    <row r="746" spans="21:33">
      <c r="U746">
        <v>1065</v>
      </c>
      <c r="V746">
        <v>0</v>
      </c>
      <c r="W746" t="s">
        <v>2306</v>
      </c>
      <c r="X746">
        <v>4</v>
      </c>
      <c r="Y746" t="s">
        <v>846</v>
      </c>
      <c r="Z746">
        <v>4203</v>
      </c>
      <c r="AA746" t="s">
        <v>1340</v>
      </c>
      <c r="AC746" t="s">
        <v>1009</v>
      </c>
      <c r="AD746" t="s">
        <v>443</v>
      </c>
      <c r="AG746" s="54"/>
    </row>
    <row r="747" spans="21:33">
      <c r="U747">
        <v>1066</v>
      </c>
      <c r="V747">
        <v>9</v>
      </c>
      <c r="W747" t="s">
        <v>2307</v>
      </c>
      <c r="X747">
        <v>4</v>
      </c>
      <c r="Y747" t="s">
        <v>846</v>
      </c>
      <c r="Z747">
        <v>4203</v>
      </c>
      <c r="AA747" t="s">
        <v>1340</v>
      </c>
      <c r="AC747" t="s">
        <v>713</v>
      </c>
      <c r="AD747" t="s">
        <v>443</v>
      </c>
      <c r="AG747" s="54"/>
    </row>
    <row r="748" spans="21:33">
      <c r="U748">
        <v>1068</v>
      </c>
      <c r="V748">
        <v>5</v>
      </c>
      <c r="W748" t="s">
        <v>2308</v>
      </c>
      <c r="X748">
        <v>4</v>
      </c>
      <c r="Y748" t="s">
        <v>846</v>
      </c>
      <c r="Z748">
        <v>4203</v>
      </c>
      <c r="AA748" t="s">
        <v>1340</v>
      </c>
      <c r="AC748" t="s">
        <v>713</v>
      </c>
      <c r="AD748" t="s">
        <v>443</v>
      </c>
      <c r="AG748" s="54"/>
    </row>
    <row r="749" spans="21:33">
      <c r="U749">
        <v>1069</v>
      </c>
      <c r="V749">
        <v>3</v>
      </c>
      <c r="W749" t="s">
        <v>2309</v>
      </c>
      <c r="X749">
        <v>4</v>
      </c>
      <c r="Y749" t="s">
        <v>846</v>
      </c>
      <c r="Z749">
        <v>4203</v>
      </c>
      <c r="AA749" t="s">
        <v>1340</v>
      </c>
      <c r="AC749" t="s">
        <v>713</v>
      </c>
      <c r="AD749" t="s">
        <v>443</v>
      </c>
      <c r="AG749" s="54"/>
    </row>
    <row r="750" spans="21:33">
      <c r="U750">
        <v>1071</v>
      </c>
      <c r="V750">
        <v>5</v>
      </c>
      <c r="W750" t="s">
        <v>2310</v>
      </c>
      <c r="X750">
        <v>4</v>
      </c>
      <c r="Y750" t="s">
        <v>846</v>
      </c>
      <c r="Z750">
        <v>4203</v>
      </c>
      <c r="AA750" t="s">
        <v>1340</v>
      </c>
      <c r="AC750" t="s">
        <v>713</v>
      </c>
      <c r="AD750" t="s">
        <v>443</v>
      </c>
      <c r="AG750" s="54"/>
    </row>
    <row r="751" spans="21:33">
      <c r="U751">
        <v>1072</v>
      </c>
      <c r="V751">
        <v>3</v>
      </c>
      <c r="W751" t="s">
        <v>2311</v>
      </c>
      <c r="X751">
        <v>4</v>
      </c>
      <c r="Y751" t="s">
        <v>846</v>
      </c>
      <c r="Z751">
        <v>4203</v>
      </c>
      <c r="AA751" t="s">
        <v>1340</v>
      </c>
      <c r="AC751" t="s">
        <v>713</v>
      </c>
      <c r="AD751" t="s">
        <v>443</v>
      </c>
      <c r="AG751" s="54"/>
    </row>
    <row r="752" spans="21:33">
      <c r="U752">
        <v>1076</v>
      </c>
      <c r="V752">
        <v>6</v>
      </c>
      <c r="W752" t="s">
        <v>2312</v>
      </c>
      <c r="X752">
        <v>4</v>
      </c>
      <c r="Y752" t="s">
        <v>846</v>
      </c>
      <c r="Z752">
        <v>4203</v>
      </c>
      <c r="AA752" t="s">
        <v>1340</v>
      </c>
      <c r="AC752" t="s">
        <v>713</v>
      </c>
      <c r="AD752" t="s">
        <v>443</v>
      </c>
      <c r="AG752" s="54"/>
    </row>
    <row r="753" spans="21:33">
      <c r="U753">
        <v>1077</v>
      </c>
      <c r="V753">
        <v>4</v>
      </c>
      <c r="W753" t="s">
        <v>2313</v>
      </c>
      <c r="X753">
        <v>4</v>
      </c>
      <c r="Y753" t="s">
        <v>846</v>
      </c>
      <c r="Z753">
        <v>4202</v>
      </c>
      <c r="AA753" t="s">
        <v>927</v>
      </c>
      <c r="AC753" t="s">
        <v>1009</v>
      </c>
      <c r="AD753" t="s">
        <v>443</v>
      </c>
      <c r="AG753" s="54"/>
    </row>
    <row r="754" spans="21:33">
      <c r="U754">
        <v>1078</v>
      </c>
      <c r="V754">
        <v>2</v>
      </c>
      <c r="W754" t="s">
        <v>2314</v>
      </c>
      <c r="X754">
        <v>4</v>
      </c>
      <c r="Y754" t="s">
        <v>846</v>
      </c>
      <c r="Z754">
        <v>4202</v>
      </c>
      <c r="AA754" t="s">
        <v>927</v>
      </c>
      <c r="AC754" t="s">
        <v>1009</v>
      </c>
      <c r="AD754" t="s">
        <v>443</v>
      </c>
      <c r="AG754" s="54"/>
    </row>
    <row r="755" spans="21:33">
      <c r="U755">
        <v>1082</v>
      </c>
      <c r="V755">
        <v>0</v>
      </c>
      <c r="W755" t="s">
        <v>2315</v>
      </c>
      <c r="X755">
        <v>4</v>
      </c>
      <c r="Y755" t="s">
        <v>846</v>
      </c>
      <c r="Z755">
        <v>4202</v>
      </c>
      <c r="AA755" t="s">
        <v>927</v>
      </c>
      <c r="AC755" t="s">
        <v>1009</v>
      </c>
      <c r="AD755" t="s">
        <v>443</v>
      </c>
      <c r="AG755" s="54"/>
    </row>
    <row r="756" spans="21:33">
      <c r="U756">
        <v>1083</v>
      </c>
      <c r="V756">
        <v>9</v>
      </c>
      <c r="W756" t="s">
        <v>2316</v>
      </c>
      <c r="X756">
        <v>4</v>
      </c>
      <c r="Y756" t="s">
        <v>846</v>
      </c>
      <c r="Z756">
        <v>4202</v>
      </c>
      <c r="AA756" t="s">
        <v>927</v>
      </c>
      <c r="AC756" t="s">
        <v>1009</v>
      </c>
      <c r="AD756" t="s">
        <v>443</v>
      </c>
      <c r="AG756" s="54"/>
    </row>
    <row r="757" spans="21:33">
      <c r="U757">
        <v>1084</v>
      </c>
      <c r="V757">
        <v>7</v>
      </c>
      <c r="W757" t="s">
        <v>2317</v>
      </c>
      <c r="X757">
        <v>4</v>
      </c>
      <c r="Y757" t="s">
        <v>846</v>
      </c>
      <c r="Z757">
        <v>4202</v>
      </c>
      <c r="AA757" t="s">
        <v>927</v>
      </c>
      <c r="AC757" t="s">
        <v>1009</v>
      </c>
      <c r="AD757" t="s">
        <v>443</v>
      </c>
      <c r="AG757" s="54"/>
    </row>
    <row r="758" spans="21:33">
      <c r="U758">
        <v>1087</v>
      </c>
      <c r="V758">
        <v>1</v>
      </c>
      <c r="W758" t="s">
        <v>2318</v>
      </c>
      <c r="X758">
        <v>4</v>
      </c>
      <c r="Y758" t="s">
        <v>846</v>
      </c>
      <c r="Z758">
        <v>4202</v>
      </c>
      <c r="AA758" t="s">
        <v>927</v>
      </c>
      <c r="AC758" t="s">
        <v>1009</v>
      </c>
      <c r="AD758" t="s">
        <v>443</v>
      </c>
      <c r="AG758" s="54"/>
    </row>
    <row r="759" spans="21:33">
      <c r="U759">
        <v>1092</v>
      </c>
      <c r="V759">
        <v>8</v>
      </c>
      <c r="W759" t="s">
        <v>2319</v>
      </c>
      <c r="X759">
        <v>4</v>
      </c>
      <c r="Y759" t="s">
        <v>846</v>
      </c>
      <c r="Z759">
        <v>4202</v>
      </c>
      <c r="AA759" t="s">
        <v>927</v>
      </c>
      <c r="AC759" t="s">
        <v>1009</v>
      </c>
      <c r="AD759" t="s">
        <v>443</v>
      </c>
      <c r="AG759" s="54"/>
    </row>
    <row r="760" spans="21:33">
      <c r="U760">
        <v>1093</v>
      </c>
      <c r="V760">
        <v>6</v>
      </c>
      <c r="W760" t="s">
        <v>2320</v>
      </c>
      <c r="X760">
        <v>4</v>
      </c>
      <c r="Y760" t="s">
        <v>846</v>
      </c>
      <c r="Z760">
        <v>4202</v>
      </c>
      <c r="AA760" t="s">
        <v>927</v>
      </c>
      <c r="AC760" t="s">
        <v>1009</v>
      </c>
      <c r="AD760" t="s">
        <v>443</v>
      </c>
      <c r="AG760" s="54"/>
    </row>
    <row r="761" spans="21:33">
      <c r="U761">
        <v>1094</v>
      </c>
      <c r="V761">
        <v>4</v>
      </c>
      <c r="W761" t="s">
        <v>2321</v>
      </c>
      <c r="X761">
        <v>4</v>
      </c>
      <c r="Y761" t="s">
        <v>846</v>
      </c>
      <c r="Z761">
        <v>4202</v>
      </c>
      <c r="AA761" t="s">
        <v>927</v>
      </c>
      <c r="AC761" t="s">
        <v>1009</v>
      </c>
      <c r="AD761" t="s">
        <v>443</v>
      </c>
      <c r="AG761" s="54"/>
    </row>
    <row r="762" spans="21:33">
      <c r="U762">
        <v>1095</v>
      </c>
      <c r="V762">
        <v>2</v>
      </c>
      <c r="W762" t="s">
        <v>2322</v>
      </c>
      <c r="X762">
        <v>4</v>
      </c>
      <c r="Y762" t="s">
        <v>846</v>
      </c>
      <c r="Z762">
        <v>4202</v>
      </c>
      <c r="AA762" t="s">
        <v>927</v>
      </c>
      <c r="AC762" t="s">
        <v>1009</v>
      </c>
      <c r="AD762" t="s">
        <v>443</v>
      </c>
      <c r="AG762" s="54"/>
    </row>
    <row r="763" spans="21:33">
      <c r="U763">
        <v>1096</v>
      </c>
      <c r="V763">
        <v>0</v>
      </c>
      <c r="W763" t="s">
        <v>2323</v>
      </c>
      <c r="X763">
        <v>4</v>
      </c>
      <c r="Y763" t="s">
        <v>846</v>
      </c>
      <c r="Z763">
        <v>4202</v>
      </c>
      <c r="AA763" t="s">
        <v>927</v>
      </c>
      <c r="AC763" t="s">
        <v>1009</v>
      </c>
      <c r="AD763" t="s">
        <v>443</v>
      </c>
      <c r="AG763" s="54"/>
    </row>
    <row r="764" spans="21:33">
      <c r="U764">
        <v>1099</v>
      </c>
      <c r="V764">
        <v>5</v>
      </c>
      <c r="W764" t="s">
        <v>2324</v>
      </c>
      <c r="X764">
        <v>4</v>
      </c>
      <c r="Y764" t="s">
        <v>846</v>
      </c>
      <c r="Z764">
        <v>4202</v>
      </c>
      <c r="AA764" t="s">
        <v>927</v>
      </c>
      <c r="AC764" t="s">
        <v>1009</v>
      </c>
      <c r="AD764" t="s">
        <v>443</v>
      </c>
      <c r="AG764" s="54"/>
    </row>
    <row r="765" spans="21:33">
      <c r="U765">
        <v>1100</v>
      </c>
      <c r="V765">
        <v>2</v>
      </c>
      <c r="W765" t="s">
        <v>2325</v>
      </c>
      <c r="X765">
        <v>4</v>
      </c>
      <c r="Y765" t="s">
        <v>846</v>
      </c>
      <c r="Z765">
        <v>4202</v>
      </c>
      <c r="AA765" t="s">
        <v>927</v>
      </c>
      <c r="AC765" t="s">
        <v>1009</v>
      </c>
      <c r="AD765" t="s">
        <v>443</v>
      </c>
      <c r="AG765" s="54"/>
    </row>
    <row r="766" spans="21:33">
      <c r="U766">
        <v>1101</v>
      </c>
      <c r="V766">
        <v>0</v>
      </c>
      <c r="W766" t="s">
        <v>2326</v>
      </c>
      <c r="X766">
        <v>4</v>
      </c>
      <c r="Y766" t="s">
        <v>846</v>
      </c>
      <c r="Z766">
        <v>4202</v>
      </c>
      <c r="AA766" t="s">
        <v>927</v>
      </c>
      <c r="AC766" t="s">
        <v>1009</v>
      </c>
      <c r="AD766" t="s">
        <v>443</v>
      </c>
      <c r="AG766" s="54"/>
    </row>
    <row r="767" spans="21:33">
      <c r="U767">
        <v>1102</v>
      </c>
      <c r="V767">
        <v>9</v>
      </c>
      <c r="W767" t="s">
        <v>2327</v>
      </c>
      <c r="X767">
        <v>4</v>
      </c>
      <c r="Y767" t="s">
        <v>846</v>
      </c>
      <c r="Z767">
        <v>4202</v>
      </c>
      <c r="AA767" t="s">
        <v>927</v>
      </c>
      <c r="AC767" t="s">
        <v>1009</v>
      </c>
      <c r="AD767" t="s">
        <v>443</v>
      </c>
      <c r="AG767" s="54"/>
    </row>
    <row r="768" spans="21:33">
      <c r="U768">
        <v>1104</v>
      </c>
      <c r="V768">
        <v>5</v>
      </c>
      <c r="W768" t="s">
        <v>2328</v>
      </c>
      <c r="X768">
        <v>4</v>
      </c>
      <c r="Y768" t="s">
        <v>846</v>
      </c>
      <c r="Z768">
        <v>4202</v>
      </c>
      <c r="AA768" t="s">
        <v>927</v>
      </c>
      <c r="AC768" t="s">
        <v>1009</v>
      </c>
      <c r="AD768" t="s">
        <v>443</v>
      </c>
      <c r="AG768" s="54"/>
    </row>
    <row r="769" spans="21:33">
      <c r="U769">
        <v>1108</v>
      </c>
      <c r="V769">
        <v>8</v>
      </c>
      <c r="W769" t="s">
        <v>2329</v>
      </c>
      <c r="X769">
        <v>4</v>
      </c>
      <c r="Y769" t="s">
        <v>846</v>
      </c>
      <c r="Z769">
        <v>4202</v>
      </c>
      <c r="AA769" t="s">
        <v>927</v>
      </c>
      <c r="AC769" t="s">
        <v>1009</v>
      </c>
      <c r="AD769" t="s">
        <v>443</v>
      </c>
      <c r="AG769" s="54"/>
    </row>
    <row r="770" spans="21:33">
      <c r="U770">
        <v>1109</v>
      </c>
      <c r="V770">
        <v>6</v>
      </c>
      <c r="W770" t="s">
        <v>2330</v>
      </c>
      <c r="X770">
        <v>4</v>
      </c>
      <c r="Y770" t="s">
        <v>846</v>
      </c>
      <c r="Z770">
        <v>4202</v>
      </c>
      <c r="AA770" t="s">
        <v>927</v>
      </c>
      <c r="AC770" t="s">
        <v>1009</v>
      </c>
      <c r="AD770" t="s">
        <v>443</v>
      </c>
      <c r="AG770" s="54"/>
    </row>
    <row r="771" spans="21:33">
      <c r="U771">
        <v>1113</v>
      </c>
      <c r="V771">
        <v>4</v>
      </c>
      <c r="W771" t="s">
        <v>2331</v>
      </c>
      <c r="X771">
        <v>4</v>
      </c>
      <c r="Y771" t="s">
        <v>846</v>
      </c>
      <c r="Z771">
        <v>4202</v>
      </c>
      <c r="AA771" t="s">
        <v>927</v>
      </c>
      <c r="AC771" t="s">
        <v>1009</v>
      </c>
      <c r="AD771" t="s">
        <v>443</v>
      </c>
      <c r="AG771" s="54"/>
    </row>
    <row r="772" spans="21:33">
      <c r="U772">
        <v>1114</v>
      </c>
      <c r="V772">
        <v>2</v>
      </c>
      <c r="W772" t="s">
        <v>2332</v>
      </c>
      <c r="X772">
        <v>4</v>
      </c>
      <c r="Y772" t="s">
        <v>846</v>
      </c>
      <c r="Z772">
        <v>4202</v>
      </c>
      <c r="AA772" t="s">
        <v>927</v>
      </c>
      <c r="AC772" t="s">
        <v>713</v>
      </c>
      <c r="AD772" t="s">
        <v>443</v>
      </c>
      <c r="AG772" s="54"/>
    </row>
    <row r="773" spans="21:33">
      <c r="U773">
        <v>1116</v>
      </c>
      <c r="V773">
        <v>9</v>
      </c>
      <c r="W773" t="s">
        <v>2333</v>
      </c>
      <c r="X773">
        <v>4</v>
      </c>
      <c r="Y773" t="s">
        <v>846</v>
      </c>
      <c r="Z773">
        <v>4202</v>
      </c>
      <c r="AA773" t="s">
        <v>927</v>
      </c>
      <c r="AC773" t="s">
        <v>713</v>
      </c>
      <c r="AD773" t="s">
        <v>443</v>
      </c>
      <c r="AG773" s="54"/>
    </row>
    <row r="774" spans="21:33">
      <c r="U774">
        <v>1117</v>
      </c>
      <c r="V774">
        <v>7</v>
      </c>
      <c r="W774" t="s">
        <v>2334</v>
      </c>
      <c r="X774">
        <v>4</v>
      </c>
      <c r="Y774" t="s">
        <v>846</v>
      </c>
      <c r="Z774">
        <v>4202</v>
      </c>
      <c r="AA774" t="s">
        <v>927</v>
      </c>
      <c r="AC774" t="s">
        <v>713</v>
      </c>
      <c r="AD774" t="s">
        <v>443</v>
      </c>
      <c r="AG774" s="54"/>
    </row>
    <row r="775" spans="21:33">
      <c r="U775">
        <v>1119</v>
      </c>
      <c r="V775">
        <v>3</v>
      </c>
      <c r="W775" t="s">
        <v>2335</v>
      </c>
      <c r="X775">
        <v>5</v>
      </c>
      <c r="Y775" t="s">
        <v>505</v>
      </c>
      <c r="Z775">
        <v>5401</v>
      </c>
      <c r="AA775" t="s">
        <v>1245</v>
      </c>
      <c r="AC775" t="s">
        <v>713</v>
      </c>
      <c r="AD775" t="s">
        <v>443</v>
      </c>
      <c r="AG775" s="54"/>
    </row>
    <row r="776" spans="21:33">
      <c r="U776">
        <v>1120</v>
      </c>
      <c r="V776">
        <v>7</v>
      </c>
      <c r="W776" t="s">
        <v>2336</v>
      </c>
      <c r="X776">
        <v>5</v>
      </c>
      <c r="Y776" t="s">
        <v>505</v>
      </c>
      <c r="Z776">
        <v>5401</v>
      </c>
      <c r="AA776" t="s">
        <v>1245</v>
      </c>
      <c r="AC776" t="s">
        <v>1009</v>
      </c>
      <c r="AD776" t="s">
        <v>443</v>
      </c>
      <c r="AG776" s="54"/>
    </row>
    <row r="777" spans="21:33">
      <c r="U777">
        <v>1121</v>
      </c>
      <c r="V777">
        <v>5</v>
      </c>
      <c r="W777" t="s">
        <v>2337</v>
      </c>
      <c r="X777">
        <v>5</v>
      </c>
      <c r="Y777" t="s">
        <v>505</v>
      </c>
      <c r="Z777">
        <v>5401</v>
      </c>
      <c r="AA777" t="s">
        <v>1245</v>
      </c>
      <c r="AC777" t="s">
        <v>1009</v>
      </c>
      <c r="AD777" t="s">
        <v>443</v>
      </c>
      <c r="AG777" s="54"/>
    </row>
    <row r="778" spans="21:33">
      <c r="U778">
        <v>1122</v>
      </c>
      <c r="V778">
        <v>3</v>
      </c>
      <c r="W778" t="s">
        <v>2338</v>
      </c>
      <c r="X778">
        <v>5</v>
      </c>
      <c r="Y778" t="s">
        <v>505</v>
      </c>
      <c r="Z778">
        <v>5401</v>
      </c>
      <c r="AA778" t="s">
        <v>1245</v>
      </c>
      <c r="AC778" t="s">
        <v>1009</v>
      </c>
      <c r="AD778" t="s">
        <v>443</v>
      </c>
      <c r="AG778" s="54"/>
    </row>
    <row r="779" spans="21:33">
      <c r="U779">
        <v>1123</v>
      </c>
      <c r="V779">
        <v>1</v>
      </c>
      <c r="W779" t="s">
        <v>621</v>
      </c>
      <c r="X779">
        <v>5</v>
      </c>
      <c r="Y779" t="s">
        <v>505</v>
      </c>
      <c r="Z779">
        <v>5401</v>
      </c>
      <c r="AA779" t="s">
        <v>1245</v>
      </c>
      <c r="AC779" t="s">
        <v>1009</v>
      </c>
      <c r="AD779" t="s">
        <v>443</v>
      </c>
      <c r="AG779" s="54"/>
    </row>
    <row r="780" spans="21:33">
      <c r="U780">
        <v>1125</v>
      </c>
      <c r="V780">
        <v>8</v>
      </c>
      <c r="W780" t="s">
        <v>2339</v>
      </c>
      <c r="X780">
        <v>5</v>
      </c>
      <c r="Y780" t="s">
        <v>505</v>
      </c>
      <c r="Z780">
        <v>5401</v>
      </c>
      <c r="AA780" t="s">
        <v>1245</v>
      </c>
      <c r="AC780" t="s">
        <v>1009</v>
      </c>
      <c r="AD780" t="s">
        <v>443</v>
      </c>
      <c r="AG780" s="54"/>
    </row>
    <row r="781" spans="21:33">
      <c r="U781">
        <v>1126</v>
      </c>
      <c r="V781">
        <v>6</v>
      </c>
      <c r="W781" t="s">
        <v>2340</v>
      </c>
      <c r="X781">
        <v>5</v>
      </c>
      <c r="Y781" t="s">
        <v>505</v>
      </c>
      <c r="Z781">
        <v>5401</v>
      </c>
      <c r="AA781" t="s">
        <v>1245</v>
      </c>
      <c r="AC781" t="s">
        <v>1009</v>
      </c>
      <c r="AD781" t="s">
        <v>443</v>
      </c>
      <c r="AG781" s="54"/>
    </row>
    <row r="782" spans="21:33">
      <c r="U782">
        <v>1128</v>
      </c>
      <c r="V782">
        <v>2</v>
      </c>
      <c r="W782" t="s">
        <v>2341</v>
      </c>
      <c r="X782">
        <v>5</v>
      </c>
      <c r="Y782" t="s">
        <v>505</v>
      </c>
      <c r="Z782">
        <v>5401</v>
      </c>
      <c r="AA782" t="s">
        <v>1245</v>
      </c>
      <c r="AC782" t="s">
        <v>1009</v>
      </c>
      <c r="AD782" t="s">
        <v>443</v>
      </c>
      <c r="AG782" s="54"/>
    </row>
    <row r="783" spans="21:33">
      <c r="U783">
        <v>1129</v>
      </c>
      <c r="V783">
        <v>0</v>
      </c>
      <c r="W783" t="s">
        <v>2342</v>
      </c>
      <c r="X783">
        <v>5</v>
      </c>
      <c r="Y783" t="s">
        <v>505</v>
      </c>
      <c r="Z783">
        <v>5401</v>
      </c>
      <c r="AA783" t="s">
        <v>1245</v>
      </c>
      <c r="AC783" t="s">
        <v>1009</v>
      </c>
      <c r="AD783" t="s">
        <v>443</v>
      </c>
      <c r="AG783" s="54"/>
    </row>
    <row r="784" spans="21:33">
      <c r="U784">
        <v>1130</v>
      </c>
      <c r="V784">
        <v>4</v>
      </c>
      <c r="W784" t="s">
        <v>2343</v>
      </c>
      <c r="X784">
        <v>5</v>
      </c>
      <c r="Y784" t="s">
        <v>505</v>
      </c>
      <c r="Z784">
        <v>5401</v>
      </c>
      <c r="AA784" t="s">
        <v>1245</v>
      </c>
      <c r="AC784" t="s">
        <v>1009</v>
      </c>
      <c r="AD784" t="s">
        <v>443</v>
      </c>
      <c r="AG784" s="54"/>
    </row>
    <row r="785" spans="21:33">
      <c r="U785">
        <v>1131</v>
      </c>
      <c r="V785">
        <v>2</v>
      </c>
      <c r="W785" t="s">
        <v>2344</v>
      </c>
      <c r="X785">
        <v>5</v>
      </c>
      <c r="Y785" t="s">
        <v>505</v>
      </c>
      <c r="Z785">
        <v>5401</v>
      </c>
      <c r="AA785" t="s">
        <v>1245</v>
      </c>
      <c r="AC785" t="s">
        <v>1009</v>
      </c>
      <c r="AD785" t="s">
        <v>443</v>
      </c>
      <c r="AG785" s="54"/>
    </row>
    <row r="786" spans="21:33">
      <c r="U786">
        <v>1132</v>
      </c>
      <c r="V786">
        <v>0</v>
      </c>
      <c r="W786" t="s">
        <v>2345</v>
      </c>
      <c r="X786">
        <v>5</v>
      </c>
      <c r="Y786" t="s">
        <v>505</v>
      </c>
      <c r="Z786">
        <v>5401</v>
      </c>
      <c r="AA786" t="s">
        <v>1245</v>
      </c>
      <c r="AC786" t="s">
        <v>1009</v>
      </c>
      <c r="AD786" t="s">
        <v>443</v>
      </c>
      <c r="AG786" s="54"/>
    </row>
    <row r="787" spans="21:33">
      <c r="U787">
        <v>1133</v>
      </c>
      <c r="V787">
        <v>9</v>
      </c>
      <c r="W787" t="s">
        <v>2346</v>
      </c>
      <c r="X787">
        <v>5</v>
      </c>
      <c r="Y787" t="s">
        <v>505</v>
      </c>
      <c r="Z787">
        <v>5401</v>
      </c>
      <c r="AA787" t="s">
        <v>1245</v>
      </c>
      <c r="AC787" t="s">
        <v>1009</v>
      </c>
      <c r="AD787" t="s">
        <v>443</v>
      </c>
      <c r="AG787" s="54"/>
    </row>
    <row r="788" spans="21:33">
      <c r="U788">
        <v>1134</v>
      </c>
      <c r="V788">
        <v>7</v>
      </c>
      <c r="W788" t="s">
        <v>2347</v>
      </c>
      <c r="X788">
        <v>5</v>
      </c>
      <c r="Y788" t="s">
        <v>505</v>
      </c>
      <c r="Z788">
        <v>5401</v>
      </c>
      <c r="AA788" t="s">
        <v>1245</v>
      </c>
      <c r="AC788" t="s">
        <v>1009</v>
      </c>
      <c r="AD788" t="s">
        <v>443</v>
      </c>
      <c r="AG788" s="54"/>
    </row>
    <row r="789" spans="21:33">
      <c r="U789">
        <v>1135</v>
      </c>
      <c r="V789">
        <v>5</v>
      </c>
      <c r="W789" t="s">
        <v>2348</v>
      </c>
      <c r="X789">
        <v>5</v>
      </c>
      <c r="Y789" t="s">
        <v>505</v>
      </c>
      <c r="Z789">
        <v>5401</v>
      </c>
      <c r="AA789" t="s">
        <v>1245</v>
      </c>
      <c r="AC789" t="s">
        <v>1009</v>
      </c>
      <c r="AD789" t="s">
        <v>443</v>
      </c>
      <c r="AG789" s="54"/>
    </row>
    <row r="790" spans="21:33">
      <c r="U790">
        <v>1136</v>
      </c>
      <c r="V790">
        <v>3</v>
      </c>
      <c r="W790" t="s">
        <v>2349</v>
      </c>
      <c r="X790">
        <v>5</v>
      </c>
      <c r="Y790" t="s">
        <v>505</v>
      </c>
      <c r="Z790">
        <v>5401</v>
      </c>
      <c r="AA790" t="s">
        <v>1245</v>
      </c>
      <c r="AC790" t="s">
        <v>1009</v>
      </c>
      <c r="AD790" t="s">
        <v>443</v>
      </c>
      <c r="AG790" s="54"/>
    </row>
    <row r="791" spans="21:33">
      <c r="U791">
        <v>1137</v>
      </c>
      <c r="V791">
        <v>1</v>
      </c>
      <c r="W791" t="s">
        <v>2350</v>
      </c>
      <c r="X791">
        <v>5</v>
      </c>
      <c r="Y791" t="s">
        <v>505</v>
      </c>
      <c r="Z791">
        <v>5401</v>
      </c>
      <c r="AA791" t="s">
        <v>1245</v>
      </c>
      <c r="AC791" t="s">
        <v>1009</v>
      </c>
      <c r="AD791" t="s">
        <v>443</v>
      </c>
      <c r="AG791" s="54"/>
    </row>
    <row r="792" spans="21:33">
      <c r="U792">
        <v>1139</v>
      </c>
      <c r="V792">
        <v>8</v>
      </c>
      <c r="W792" t="s">
        <v>2351</v>
      </c>
      <c r="X792">
        <v>5</v>
      </c>
      <c r="Y792" t="s">
        <v>505</v>
      </c>
      <c r="Z792">
        <v>5401</v>
      </c>
      <c r="AA792" t="s">
        <v>1245</v>
      </c>
      <c r="AC792" t="s">
        <v>1009</v>
      </c>
      <c r="AD792" t="s">
        <v>443</v>
      </c>
      <c r="AG792" s="54"/>
    </row>
    <row r="793" spans="21:33">
      <c r="U793">
        <v>1140</v>
      </c>
      <c r="V793">
        <v>1</v>
      </c>
      <c r="W793" t="s">
        <v>2352</v>
      </c>
      <c r="X793">
        <v>5</v>
      </c>
      <c r="Y793" t="s">
        <v>505</v>
      </c>
      <c r="Z793">
        <v>5401</v>
      </c>
      <c r="AA793" t="s">
        <v>1245</v>
      </c>
      <c r="AC793" t="s">
        <v>1009</v>
      </c>
      <c r="AD793" t="s">
        <v>443</v>
      </c>
      <c r="AG793" s="54"/>
    </row>
    <row r="794" spans="21:33">
      <c r="U794">
        <v>1142</v>
      </c>
      <c r="V794">
        <v>8</v>
      </c>
      <c r="W794" t="s">
        <v>2353</v>
      </c>
      <c r="X794">
        <v>5</v>
      </c>
      <c r="Y794" t="s">
        <v>505</v>
      </c>
      <c r="Z794">
        <v>5401</v>
      </c>
      <c r="AA794" t="s">
        <v>1245</v>
      </c>
      <c r="AC794" t="s">
        <v>1009</v>
      </c>
      <c r="AD794" t="s">
        <v>443</v>
      </c>
      <c r="AG794" s="54"/>
    </row>
    <row r="795" spans="21:33">
      <c r="U795">
        <v>1143</v>
      </c>
      <c r="V795">
        <v>6</v>
      </c>
      <c r="W795" t="s">
        <v>2354</v>
      </c>
      <c r="X795">
        <v>5</v>
      </c>
      <c r="Y795" t="s">
        <v>505</v>
      </c>
      <c r="Z795">
        <v>5401</v>
      </c>
      <c r="AA795" t="s">
        <v>1245</v>
      </c>
      <c r="AC795" t="s">
        <v>1009</v>
      </c>
      <c r="AD795" t="s">
        <v>443</v>
      </c>
      <c r="AG795" s="54"/>
    </row>
    <row r="796" spans="21:33">
      <c r="U796">
        <v>1144</v>
      </c>
      <c r="V796">
        <v>4</v>
      </c>
      <c r="W796" t="s">
        <v>2355</v>
      </c>
      <c r="X796">
        <v>5</v>
      </c>
      <c r="Y796" t="s">
        <v>505</v>
      </c>
      <c r="Z796">
        <v>5401</v>
      </c>
      <c r="AA796" t="s">
        <v>1245</v>
      </c>
      <c r="AC796" t="s">
        <v>1009</v>
      </c>
      <c r="AD796" t="s">
        <v>443</v>
      </c>
      <c r="AG796" s="54"/>
    </row>
    <row r="797" spans="21:33">
      <c r="U797">
        <v>1145</v>
      </c>
      <c r="V797">
        <v>2</v>
      </c>
      <c r="W797" t="s">
        <v>2356</v>
      </c>
      <c r="X797">
        <v>5</v>
      </c>
      <c r="Y797" t="s">
        <v>505</v>
      </c>
      <c r="Z797">
        <v>5401</v>
      </c>
      <c r="AA797" t="s">
        <v>1245</v>
      </c>
      <c r="AC797" t="s">
        <v>1009</v>
      </c>
      <c r="AD797" t="s">
        <v>443</v>
      </c>
      <c r="AG797" s="54"/>
    </row>
    <row r="798" spans="21:33">
      <c r="U798">
        <v>1147</v>
      </c>
      <c r="V798">
        <v>9</v>
      </c>
      <c r="W798" t="s">
        <v>2357</v>
      </c>
      <c r="X798">
        <v>5</v>
      </c>
      <c r="Y798" t="s">
        <v>505</v>
      </c>
      <c r="Z798">
        <v>5404</v>
      </c>
      <c r="AA798" t="s">
        <v>900</v>
      </c>
      <c r="AC798" t="s">
        <v>1009</v>
      </c>
      <c r="AD798" t="s">
        <v>443</v>
      </c>
      <c r="AG798" s="54"/>
    </row>
    <row r="799" spans="21:33">
      <c r="U799">
        <v>1148</v>
      </c>
      <c r="V799">
        <v>7</v>
      </c>
      <c r="W799" t="s">
        <v>2358</v>
      </c>
      <c r="X799">
        <v>5</v>
      </c>
      <c r="Y799" t="s">
        <v>505</v>
      </c>
      <c r="Z799">
        <v>5404</v>
      </c>
      <c r="AA799" t="s">
        <v>900</v>
      </c>
      <c r="AC799" t="s">
        <v>1009</v>
      </c>
      <c r="AD799" t="s">
        <v>443</v>
      </c>
      <c r="AG799" s="54"/>
    </row>
    <row r="800" spans="21:33">
      <c r="U800">
        <v>1149</v>
      </c>
      <c r="V800">
        <v>5</v>
      </c>
      <c r="W800" t="s">
        <v>2359</v>
      </c>
      <c r="X800">
        <v>5</v>
      </c>
      <c r="Y800" t="s">
        <v>505</v>
      </c>
      <c r="Z800">
        <v>5404</v>
      </c>
      <c r="AA800" t="s">
        <v>900</v>
      </c>
      <c r="AC800" t="s">
        <v>1009</v>
      </c>
      <c r="AD800" t="s">
        <v>443</v>
      </c>
      <c r="AG800" s="54"/>
    </row>
    <row r="801" spans="21:33">
      <c r="U801">
        <v>1150</v>
      </c>
      <c r="V801">
        <v>9</v>
      </c>
      <c r="W801" t="s">
        <v>2360</v>
      </c>
      <c r="X801">
        <v>5</v>
      </c>
      <c r="Y801" t="s">
        <v>505</v>
      </c>
      <c r="Z801">
        <v>5404</v>
      </c>
      <c r="AA801" t="s">
        <v>900</v>
      </c>
      <c r="AC801" t="s">
        <v>1009</v>
      </c>
      <c r="AD801" t="s">
        <v>443</v>
      </c>
      <c r="AG801" s="54"/>
    </row>
    <row r="802" spans="21:33">
      <c r="U802">
        <v>1151</v>
      </c>
      <c r="V802">
        <v>7</v>
      </c>
      <c r="W802" t="s">
        <v>2361</v>
      </c>
      <c r="X802">
        <v>5</v>
      </c>
      <c r="Y802" t="s">
        <v>505</v>
      </c>
      <c r="Z802">
        <v>5404</v>
      </c>
      <c r="AA802" t="s">
        <v>900</v>
      </c>
      <c r="AC802" t="s">
        <v>1009</v>
      </c>
      <c r="AD802" t="s">
        <v>443</v>
      </c>
      <c r="AG802" s="54"/>
    </row>
    <row r="803" spans="21:33">
      <c r="U803">
        <v>1152</v>
      </c>
      <c r="V803">
        <v>5</v>
      </c>
      <c r="W803" t="s">
        <v>2362</v>
      </c>
      <c r="X803">
        <v>5</v>
      </c>
      <c r="Y803" t="s">
        <v>505</v>
      </c>
      <c r="Z803">
        <v>5404</v>
      </c>
      <c r="AA803" t="s">
        <v>900</v>
      </c>
      <c r="AC803" t="s">
        <v>1009</v>
      </c>
      <c r="AD803" t="s">
        <v>443</v>
      </c>
      <c r="AG803" s="54"/>
    </row>
    <row r="804" spans="21:33">
      <c r="U804">
        <v>1153</v>
      </c>
      <c r="V804">
        <v>3</v>
      </c>
      <c r="W804" t="s">
        <v>2363</v>
      </c>
      <c r="X804">
        <v>5</v>
      </c>
      <c r="Y804" t="s">
        <v>505</v>
      </c>
      <c r="Z804">
        <v>5404</v>
      </c>
      <c r="AA804" t="s">
        <v>900</v>
      </c>
      <c r="AC804" t="s">
        <v>1009</v>
      </c>
      <c r="AD804" t="s">
        <v>443</v>
      </c>
      <c r="AG804" s="54"/>
    </row>
    <row r="805" spans="21:33">
      <c r="U805">
        <v>1156</v>
      </c>
      <c r="V805">
        <v>8</v>
      </c>
      <c r="W805" t="s">
        <v>2364</v>
      </c>
      <c r="X805">
        <v>5</v>
      </c>
      <c r="Y805" t="s">
        <v>505</v>
      </c>
      <c r="Z805">
        <v>5404</v>
      </c>
      <c r="AA805" t="s">
        <v>900</v>
      </c>
      <c r="AC805" t="s">
        <v>1009</v>
      </c>
      <c r="AD805" t="s">
        <v>443</v>
      </c>
      <c r="AG805" s="54"/>
    </row>
    <row r="806" spans="21:33">
      <c r="U806">
        <v>1157</v>
      </c>
      <c r="V806">
        <v>6</v>
      </c>
      <c r="W806" t="s">
        <v>2365</v>
      </c>
      <c r="X806">
        <v>5</v>
      </c>
      <c r="Y806" t="s">
        <v>505</v>
      </c>
      <c r="Z806">
        <v>5404</v>
      </c>
      <c r="AA806" t="s">
        <v>900</v>
      </c>
      <c r="AC806" t="s">
        <v>1009</v>
      </c>
      <c r="AD806" t="s">
        <v>443</v>
      </c>
      <c r="AG806" s="54"/>
    </row>
    <row r="807" spans="21:33">
      <c r="U807">
        <v>1158</v>
      </c>
      <c r="V807">
        <v>4</v>
      </c>
      <c r="W807" t="s">
        <v>2366</v>
      </c>
      <c r="X807">
        <v>5</v>
      </c>
      <c r="Y807" t="s">
        <v>505</v>
      </c>
      <c r="Z807">
        <v>5404</v>
      </c>
      <c r="AA807" t="s">
        <v>900</v>
      </c>
      <c r="AC807" t="s">
        <v>1009</v>
      </c>
      <c r="AD807" t="s">
        <v>443</v>
      </c>
      <c r="AG807" s="54"/>
    </row>
    <row r="808" spans="21:33">
      <c r="U808">
        <v>1160</v>
      </c>
      <c r="V808">
        <v>6</v>
      </c>
      <c r="W808" t="s">
        <v>2367</v>
      </c>
      <c r="X808">
        <v>5</v>
      </c>
      <c r="Y808" t="s">
        <v>505</v>
      </c>
      <c r="Z808">
        <v>5404</v>
      </c>
      <c r="AA808" t="s">
        <v>900</v>
      </c>
      <c r="AC808" t="s">
        <v>1009</v>
      </c>
      <c r="AD808" t="s">
        <v>443</v>
      </c>
      <c r="AG808" s="54"/>
    </row>
    <row r="809" spans="21:33">
      <c r="U809">
        <v>1161</v>
      </c>
      <c r="V809">
        <v>4</v>
      </c>
      <c r="W809" t="s">
        <v>2368</v>
      </c>
      <c r="X809">
        <v>5</v>
      </c>
      <c r="Y809" t="s">
        <v>505</v>
      </c>
      <c r="Z809">
        <v>5404</v>
      </c>
      <c r="AA809" t="s">
        <v>900</v>
      </c>
      <c r="AC809" t="s">
        <v>1009</v>
      </c>
      <c r="AD809" t="s">
        <v>443</v>
      </c>
      <c r="AG809" s="54"/>
    </row>
    <row r="810" spans="21:33">
      <c r="U810">
        <v>1162</v>
      </c>
      <c r="V810">
        <v>2</v>
      </c>
      <c r="W810" t="s">
        <v>2369</v>
      </c>
      <c r="X810">
        <v>5</v>
      </c>
      <c r="Y810" t="s">
        <v>505</v>
      </c>
      <c r="Z810">
        <v>5404</v>
      </c>
      <c r="AA810" t="s">
        <v>900</v>
      </c>
      <c r="AC810" t="s">
        <v>713</v>
      </c>
      <c r="AD810" t="s">
        <v>443</v>
      </c>
      <c r="AG810" s="54"/>
    </row>
    <row r="811" spans="21:33">
      <c r="U811">
        <v>1164</v>
      </c>
      <c r="V811">
        <v>9</v>
      </c>
      <c r="W811" t="s">
        <v>2370</v>
      </c>
      <c r="X811">
        <v>5</v>
      </c>
      <c r="Y811" t="s">
        <v>505</v>
      </c>
      <c r="Z811">
        <v>5404</v>
      </c>
      <c r="AA811" t="s">
        <v>900</v>
      </c>
      <c r="AC811" t="s">
        <v>713</v>
      </c>
      <c r="AD811" t="s">
        <v>443</v>
      </c>
      <c r="AG811" s="54"/>
    </row>
    <row r="812" spans="21:33">
      <c r="U812">
        <v>1166</v>
      </c>
      <c r="V812">
        <v>5</v>
      </c>
      <c r="W812" t="s">
        <v>2371</v>
      </c>
      <c r="X812">
        <v>5</v>
      </c>
      <c r="Y812" t="s">
        <v>505</v>
      </c>
      <c r="Z812">
        <v>5404</v>
      </c>
      <c r="AA812" t="s">
        <v>900</v>
      </c>
      <c r="AC812" t="s">
        <v>713</v>
      </c>
      <c r="AD812" t="s">
        <v>443</v>
      </c>
      <c r="AG812" s="54"/>
    </row>
    <row r="813" spans="21:33">
      <c r="U813">
        <v>1167</v>
      </c>
      <c r="V813">
        <v>3</v>
      </c>
      <c r="W813" t="s">
        <v>2372</v>
      </c>
      <c r="X813">
        <v>5</v>
      </c>
      <c r="Y813" t="s">
        <v>505</v>
      </c>
      <c r="Z813">
        <v>5402</v>
      </c>
      <c r="AA813" t="s">
        <v>77</v>
      </c>
      <c r="AC813" t="s">
        <v>1009</v>
      </c>
      <c r="AD813" t="s">
        <v>443</v>
      </c>
      <c r="AG813" s="54"/>
    </row>
    <row r="814" spans="21:33">
      <c r="U814">
        <v>1168</v>
      </c>
      <c r="V814">
        <v>1</v>
      </c>
      <c r="W814" t="s">
        <v>2373</v>
      </c>
      <c r="X814">
        <v>5</v>
      </c>
      <c r="Y814" t="s">
        <v>505</v>
      </c>
      <c r="Z814">
        <v>5402</v>
      </c>
      <c r="AA814" t="s">
        <v>77</v>
      </c>
      <c r="AC814" t="s">
        <v>1009</v>
      </c>
      <c r="AD814" t="s">
        <v>443</v>
      </c>
      <c r="AG814" s="54"/>
    </row>
    <row r="815" spans="21:33">
      <c r="U815">
        <v>1170</v>
      </c>
      <c r="V815">
        <v>3</v>
      </c>
      <c r="W815" t="s">
        <v>2374</v>
      </c>
      <c r="X815">
        <v>5</v>
      </c>
      <c r="Y815" t="s">
        <v>505</v>
      </c>
      <c r="Z815">
        <v>5402</v>
      </c>
      <c r="AA815" t="s">
        <v>77</v>
      </c>
      <c r="AC815" t="s">
        <v>1009</v>
      </c>
      <c r="AD815" t="s">
        <v>443</v>
      </c>
      <c r="AG815" s="54"/>
    </row>
    <row r="816" spans="21:33">
      <c r="U816">
        <v>1171</v>
      </c>
      <c r="V816">
        <v>1</v>
      </c>
      <c r="W816" t="s">
        <v>2375</v>
      </c>
      <c r="X816">
        <v>5</v>
      </c>
      <c r="Y816" t="s">
        <v>505</v>
      </c>
      <c r="Z816">
        <v>5402</v>
      </c>
      <c r="AA816" t="s">
        <v>77</v>
      </c>
      <c r="AC816" t="s">
        <v>1009</v>
      </c>
      <c r="AD816" t="s">
        <v>443</v>
      </c>
      <c r="AG816" s="54"/>
    </row>
    <row r="817" spans="21:33">
      <c r="U817">
        <v>1173</v>
      </c>
      <c r="V817">
        <v>8</v>
      </c>
      <c r="W817" t="s">
        <v>2376</v>
      </c>
      <c r="X817">
        <v>5</v>
      </c>
      <c r="Y817" t="s">
        <v>505</v>
      </c>
      <c r="Z817">
        <v>5402</v>
      </c>
      <c r="AA817" t="s">
        <v>77</v>
      </c>
      <c r="AC817" t="s">
        <v>1009</v>
      </c>
      <c r="AD817" t="s">
        <v>443</v>
      </c>
      <c r="AG817" s="54"/>
    </row>
    <row r="818" spans="21:33">
      <c r="U818">
        <v>1174</v>
      </c>
      <c r="V818">
        <v>6</v>
      </c>
      <c r="W818" t="s">
        <v>2377</v>
      </c>
      <c r="X818">
        <v>5</v>
      </c>
      <c r="Y818" t="s">
        <v>505</v>
      </c>
      <c r="Z818">
        <v>5402</v>
      </c>
      <c r="AA818" t="s">
        <v>77</v>
      </c>
      <c r="AC818" t="s">
        <v>1009</v>
      </c>
      <c r="AD818" t="s">
        <v>443</v>
      </c>
      <c r="AG818" s="54"/>
    </row>
    <row r="819" spans="21:33">
      <c r="U819">
        <v>1176</v>
      </c>
      <c r="V819">
        <v>2</v>
      </c>
      <c r="W819" t="s">
        <v>1146</v>
      </c>
      <c r="X819">
        <v>5</v>
      </c>
      <c r="Y819" t="s">
        <v>505</v>
      </c>
      <c r="Z819">
        <v>5402</v>
      </c>
      <c r="AA819" t="s">
        <v>77</v>
      </c>
      <c r="AC819" t="s">
        <v>1009</v>
      </c>
      <c r="AD819" t="s">
        <v>443</v>
      </c>
      <c r="AG819" s="54"/>
    </row>
    <row r="820" spans="21:33">
      <c r="U820">
        <v>1178</v>
      </c>
      <c r="V820">
        <v>9</v>
      </c>
      <c r="W820" t="s">
        <v>2378</v>
      </c>
      <c r="X820">
        <v>5</v>
      </c>
      <c r="Y820" t="s">
        <v>505</v>
      </c>
      <c r="Z820">
        <v>5402</v>
      </c>
      <c r="AA820" t="s">
        <v>77</v>
      </c>
      <c r="AC820" t="s">
        <v>1009</v>
      </c>
      <c r="AD820" t="s">
        <v>443</v>
      </c>
      <c r="AG820" s="54"/>
    </row>
    <row r="821" spans="21:33">
      <c r="U821">
        <v>1180</v>
      </c>
      <c r="V821">
        <v>0</v>
      </c>
      <c r="W821" t="s">
        <v>2379</v>
      </c>
      <c r="X821">
        <v>5</v>
      </c>
      <c r="Y821" t="s">
        <v>505</v>
      </c>
      <c r="Z821">
        <v>5402</v>
      </c>
      <c r="AA821" t="s">
        <v>77</v>
      </c>
      <c r="AC821" t="s">
        <v>1009</v>
      </c>
      <c r="AD821" t="s">
        <v>443</v>
      </c>
      <c r="AG821" s="54"/>
    </row>
    <row r="822" spans="21:33">
      <c r="U822">
        <v>1181</v>
      </c>
      <c r="V822">
        <v>9</v>
      </c>
      <c r="W822" t="s">
        <v>2380</v>
      </c>
      <c r="X822">
        <v>5</v>
      </c>
      <c r="Y822" t="s">
        <v>505</v>
      </c>
      <c r="Z822">
        <v>5402</v>
      </c>
      <c r="AA822" t="s">
        <v>77</v>
      </c>
      <c r="AC822" t="s">
        <v>1009</v>
      </c>
      <c r="AD822" t="s">
        <v>443</v>
      </c>
      <c r="AG822" s="54"/>
    </row>
    <row r="823" spans="21:33">
      <c r="U823">
        <v>1182</v>
      </c>
      <c r="V823">
        <v>7</v>
      </c>
      <c r="W823" t="s">
        <v>2381</v>
      </c>
      <c r="X823">
        <v>5</v>
      </c>
      <c r="Y823" t="s">
        <v>505</v>
      </c>
      <c r="Z823">
        <v>5402</v>
      </c>
      <c r="AA823" t="s">
        <v>77</v>
      </c>
      <c r="AC823" t="s">
        <v>1009</v>
      </c>
      <c r="AD823" t="s">
        <v>443</v>
      </c>
      <c r="AG823" s="54"/>
    </row>
    <row r="824" spans="21:33">
      <c r="U824">
        <v>1183</v>
      </c>
      <c r="V824">
        <v>5</v>
      </c>
      <c r="W824" t="s">
        <v>2382</v>
      </c>
      <c r="X824">
        <v>5</v>
      </c>
      <c r="Y824" t="s">
        <v>505</v>
      </c>
      <c r="Z824">
        <v>5405</v>
      </c>
      <c r="AA824" t="s">
        <v>1814</v>
      </c>
      <c r="AC824" t="s">
        <v>1009</v>
      </c>
      <c r="AD824" t="s">
        <v>443</v>
      </c>
      <c r="AG824" s="54"/>
    </row>
    <row r="825" spans="21:33">
      <c r="U825">
        <v>1184</v>
      </c>
      <c r="V825">
        <v>3</v>
      </c>
      <c r="W825" t="s">
        <v>2383</v>
      </c>
      <c r="X825">
        <v>5</v>
      </c>
      <c r="Y825" t="s">
        <v>505</v>
      </c>
      <c r="Z825">
        <v>5405</v>
      </c>
      <c r="AA825" t="s">
        <v>1814</v>
      </c>
      <c r="AC825" t="s">
        <v>1009</v>
      </c>
      <c r="AD825" t="s">
        <v>443</v>
      </c>
      <c r="AG825" s="54"/>
    </row>
    <row r="826" spans="21:33">
      <c r="U826">
        <v>1185</v>
      </c>
      <c r="V826">
        <v>1</v>
      </c>
      <c r="W826" t="s">
        <v>2384</v>
      </c>
      <c r="X826">
        <v>5</v>
      </c>
      <c r="Y826" t="s">
        <v>505</v>
      </c>
      <c r="Z826">
        <v>5405</v>
      </c>
      <c r="AA826" t="s">
        <v>1814</v>
      </c>
      <c r="AC826" t="s">
        <v>1009</v>
      </c>
      <c r="AD826" t="s">
        <v>443</v>
      </c>
      <c r="AG826" s="54"/>
    </row>
    <row r="827" spans="21:33">
      <c r="U827">
        <v>1189</v>
      </c>
      <c r="V827">
        <v>4</v>
      </c>
      <c r="W827" t="s">
        <v>2385</v>
      </c>
      <c r="X827">
        <v>5</v>
      </c>
      <c r="Y827" t="s">
        <v>505</v>
      </c>
      <c r="Z827">
        <v>5405</v>
      </c>
      <c r="AA827" t="s">
        <v>1814</v>
      </c>
      <c r="AC827" t="s">
        <v>1009</v>
      </c>
      <c r="AD827" t="s">
        <v>443</v>
      </c>
      <c r="AG827" s="54"/>
    </row>
    <row r="828" spans="21:33">
      <c r="U828">
        <v>1190</v>
      </c>
      <c r="V828">
        <v>8</v>
      </c>
      <c r="W828" t="s">
        <v>2386</v>
      </c>
      <c r="X828">
        <v>5</v>
      </c>
      <c r="Y828" t="s">
        <v>505</v>
      </c>
      <c r="Z828">
        <v>5405</v>
      </c>
      <c r="AA828" t="s">
        <v>1814</v>
      </c>
      <c r="AC828" t="s">
        <v>713</v>
      </c>
      <c r="AD828" t="s">
        <v>443</v>
      </c>
      <c r="AG828" s="54"/>
    </row>
    <row r="829" spans="21:33">
      <c r="U829">
        <v>1191</v>
      </c>
      <c r="V829">
        <v>6</v>
      </c>
      <c r="W829" t="s">
        <v>2387</v>
      </c>
      <c r="X829">
        <v>5</v>
      </c>
      <c r="Y829" t="s">
        <v>505</v>
      </c>
      <c r="Z829">
        <v>5403</v>
      </c>
      <c r="AA829" t="s">
        <v>1479</v>
      </c>
      <c r="AC829" t="s">
        <v>1009</v>
      </c>
      <c r="AD829" t="s">
        <v>443</v>
      </c>
      <c r="AG829" s="54"/>
    </row>
    <row r="830" spans="21:33">
      <c r="U830">
        <v>1192</v>
      </c>
      <c r="V830">
        <v>4</v>
      </c>
      <c r="W830" t="s">
        <v>2388</v>
      </c>
      <c r="X830">
        <v>5</v>
      </c>
      <c r="Y830" t="s">
        <v>505</v>
      </c>
      <c r="Z830">
        <v>5403</v>
      </c>
      <c r="AA830" t="s">
        <v>1479</v>
      </c>
      <c r="AC830" t="s">
        <v>1009</v>
      </c>
      <c r="AD830" t="s">
        <v>443</v>
      </c>
      <c r="AG830" s="54"/>
    </row>
    <row r="831" spans="21:33">
      <c r="U831">
        <v>1194</v>
      </c>
      <c r="V831">
        <v>0</v>
      </c>
      <c r="W831" t="s">
        <v>2389</v>
      </c>
      <c r="X831">
        <v>5</v>
      </c>
      <c r="Y831" t="s">
        <v>505</v>
      </c>
      <c r="Z831">
        <v>5301</v>
      </c>
      <c r="AA831" t="s">
        <v>918</v>
      </c>
      <c r="AC831" t="s">
        <v>1009</v>
      </c>
      <c r="AD831" t="s">
        <v>443</v>
      </c>
      <c r="AG831" s="54"/>
    </row>
    <row r="832" spans="21:33">
      <c r="U832">
        <v>1195</v>
      </c>
      <c r="V832">
        <v>9</v>
      </c>
      <c r="W832" t="s">
        <v>2390</v>
      </c>
      <c r="X832">
        <v>5</v>
      </c>
      <c r="Y832" t="s">
        <v>505</v>
      </c>
      <c r="Z832">
        <v>5301</v>
      </c>
      <c r="AA832" t="s">
        <v>918</v>
      </c>
      <c r="AC832" t="s">
        <v>890</v>
      </c>
      <c r="AD832" t="s">
        <v>443</v>
      </c>
      <c r="AG832" s="54"/>
    </row>
    <row r="833" spans="21:33">
      <c r="U833">
        <v>1196</v>
      </c>
      <c r="V833">
        <v>7</v>
      </c>
      <c r="W833" t="s">
        <v>2391</v>
      </c>
      <c r="X833">
        <v>5</v>
      </c>
      <c r="Y833" t="s">
        <v>505</v>
      </c>
      <c r="Z833">
        <v>5301</v>
      </c>
      <c r="AA833" t="s">
        <v>918</v>
      </c>
      <c r="AC833" t="s">
        <v>1009</v>
      </c>
      <c r="AD833" t="s">
        <v>443</v>
      </c>
      <c r="AG833" s="54"/>
    </row>
    <row r="834" spans="21:33">
      <c r="U834">
        <v>1197</v>
      </c>
      <c r="V834">
        <v>5</v>
      </c>
      <c r="W834" t="s">
        <v>1394</v>
      </c>
      <c r="X834">
        <v>5</v>
      </c>
      <c r="Y834" t="s">
        <v>505</v>
      </c>
      <c r="Z834">
        <v>5301</v>
      </c>
      <c r="AA834" t="s">
        <v>918</v>
      </c>
      <c r="AC834" t="s">
        <v>1009</v>
      </c>
      <c r="AD834" t="s">
        <v>443</v>
      </c>
      <c r="AG834" s="54"/>
    </row>
    <row r="835" spans="21:33">
      <c r="U835">
        <v>1198</v>
      </c>
      <c r="V835">
        <v>3</v>
      </c>
      <c r="W835" t="s">
        <v>2392</v>
      </c>
      <c r="X835">
        <v>5</v>
      </c>
      <c r="Y835" t="s">
        <v>505</v>
      </c>
      <c r="Z835">
        <v>5301</v>
      </c>
      <c r="AA835" t="s">
        <v>918</v>
      </c>
      <c r="AC835" t="s">
        <v>1009</v>
      </c>
      <c r="AD835" t="s">
        <v>443</v>
      </c>
      <c r="AG835" s="54"/>
    </row>
    <row r="836" spans="21:33">
      <c r="U836">
        <v>1199</v>
      </c>
      <c r="V836">
        <v>1</v>
      </c>
      <c r="W836" t="s">
        <v>2393</v>
      </c>
      <c r="X836">
        <v>5</v>
      </c>
      <c r="Y836" t="s">
        <v>505</v>
      </c>
      <c r="Z836">
        <v>5301</v>
      </c>
      <c r="AA836" t="s">
        <v>918</v>
      </c>
      <c r="AC836" t="s">
        <v>1009</v>
      </c>
      <c r="AD836" t="s">
        <v>443</v>
      </c>
      <c r="AG836" s="54"/>
    </row>
    <row r="837" spans="21:33">
      <c r="U837">
        <v>1200</v>
      </c>
      <c r="V837">
        <v>9</v>
      </c>
      <c r="W837" t="s">
        <v>2394</v>
      </c>
      <c r="X837">
        <v>5</v>
      </c>
      <c r="Y837" t="s">
        <v>505</v>
      </c>
      <c r="Z837">
        <v>5301</v>
      </c>
      <c r="AA837" t="s">
        <v>918</v>
      </c>
      <c r="AC837" t="s">
        <v>1009</v>
      </c>
      <c r="AD837" t="s">
        <v>443</v>
      </c>
      <c r="AG837" s="54"/>
    </row>
    <row r="838" spans="21:33">
      <c r="U838">
        <v>1201</v>
      </c>
      <c r="V838">
        <v>7</v>
      </c>
      <c r="W838" t="s">
        <v>2395</v>
      </c>
      <c r="X838">
        <v>5</v>
      </c>
      <c r="Y838" t="s">
        <v>505</v>
      </c>
      <c r="Z838">
        <v>5301</v>
      </c>
      <c r="AA838" t="s">
        <v>918</v>
      </c>
      <c r="AC838" t="s">
        <v>1009</v>
      </c>
      <c r="AD838" t="s">
        <v>443</v>
      </c>
      <c r="AG838" s="54"/>
    </row>
    <row r="839" spans="21:33">
      <c r="U839">
        <v>1202</v>
      </c>
      <c r="V839">
        <v>5</v>
      </c>
      <c r="W839" t="s">
        <v>2396</v>
      </c>
      <c r="X839">
        <v>5</v>
      </c>
      <c r="Y839" t="s">
        <v>505</v>
      </c>
      <c r="Z839">
        <v>5301</v>
      </c>
      <c r="AA839" t="s">
        <v>918</v>
      </c>
      <c r="AC839" t="s">
        <v>1009</v>
      </c>
      <c r="AD839" t="s">
        <v>443</v>
      </c>
      <c r="AG839" s="54"/>
    </row>
    <row r="840" spans="21:33">
      <c r="U840">
        <v>1203</v>
      </c>
      <c r="V840">
        <v>3</v>
      </c>
      <c r="W840" t="s">
        <v>621</v>
      </c>
      <c r="X840">
        <v>5</v>
      </c>
      <c r="Y840" t="s">
        <v>505</v>
      </c>
      <c r="Z840">
        <v>5301</v>
      </c>
      <c r="AA840" t="s">
        <v>918</v>
      </c>
      <c r="AC840" t="s">
        <v>1009</v>
      </c>
      <c r="AD840" t="s">
        <v>443</v>
      </c>
      <c r="AG840" s="54"/>
    </row>
    <row r="841" spans="21:33">
      <c r="U841">
        <v>1204</v>
      </c>
      <c r="V841">
        <v>1</v>
      </c>
      <c r="W841" t="s">
        <v>2397</v>
      </c>
      <c r="X841">
        <v>5</v>
      </c>
      <c r="Y841" t="s">
        <v>505</v>
      </c>
      <c r="Z841">
        <v>5301</v>
      </c>
      <c r="AA841" t="s">
        <v>918</v>
      </c>
      <c r="AC841" t="s">
        <v>1009</v>
      </c>
      <c r="AD841" t="s">
        <v>443</v>
      </c>
      <c r="AG841" s="54"/>
    </row>
    <row r="842" spans="21:33">
      <c r="U842">
        <v>1206</v>
      </c>
      <c r="V842">
        <v>8</v>
      </c>
      <c r="W842" t="s">
        <v>2398</v>
      </c>
      <c r="X842">
        <v>5</v>
      </c>
      <c r="Y842" t="s">
        <v>505</v>
      </c>
      <c r="Z842">
        <v>5301</v>
      </c>
      <c r="AA842" t="s">
        <v>918</v>
      </c>
      <c r="AC842" t="s">
        <v>1009</v>
      </c>
      <c r="AD842" t="s">
        <v>443</v>
      </c>
      <c r="AG842" s="54"/>
    </row>
    <row r="843" spans="21:33">
      <c r="U843">
        <v>1208</v>
      </c>
      <c r="V843">
        <v>4</v>
      </c>
      <c r="W843" t="s">
        <v>2399</v>
      </c>
      <c r="X843">
        <v>5</v>
      </c>
      <c r="Y843" t="s">
        <v>505</v>
      </c>
      <c r="Z843">
        <v>5301</v>
      </c>
      <c r="AA843" t="s">
        <v>918</v>
      </c>
      <c r="AC843" t="s">
        <v>1009</v>
      </c>
      <c r="AD843" t="s">
        <v>443</v>
      </c>
      <c r="AG843" s="54"/>
    </row>
    <row r="844" spans="21:33">
      <c r="U844">
        <v>1210</v>
      </c>
      <c r="V844">
        <v>6</v>
      </c>
      <c r="W844" t="s">
        <v>2082</v>
      </c>
      <c r="X844">
        <v>5</v>
      </c>
      <c r="Y844" t="s">
        <v>505</v>
      </c>
      <c r="Z844">
        <v>5301</v>
      </c>
      <c r="AA844" t="s">
        <v>918</v>
      </c>
      <c r="AC844" t="s">
        <v>1009</v>
      </c>
      <c r="AD844" t="s">
        <v>443</v>
      </c>
      <c r="AG844" s="54"/>
    </row>
    <row r="845" spans="21:33">
      <c r="U845">
        <v>1211</v>
      </c>
      <c r="V845">
        <v>4</v>
      </c>
      <c r="W845" t="s">
        <v>687</v>
      </c>
      <c r="X845">
        <v>5</v>
      </c>
      <c r="Y845" t="s">
        <v>505</v>
      </c>
      <c r="Z845">
        <v>5301</v>
      </c>
      <c r="AA845" t="s">
        <v>918</v>
      </c>
      <c r="AC845" t="s">
        <v>1009</v>
      </c>
      <c r="AD845" t="s">
        <v>443</v>
      </c>
      <c r="AG845" s="54"/>
    </row>
    <row r="846" spans="21:33">
      <c r="U846">
        <v>1212</v>
      </c>
      <c r="V846">
        <v>2</v>
      </c>
      <c r="W846" t="s">
        <v>2400</v>
      </c>
      <c r="X846">
        <v>5</v>
      </c>
      <c r="Y846" t="s">
        <v>505</v>
      </c>
      <c r="Z846">
        <v>5701</v>
      </c>
      <c r="AA846" t="s">
        <v>1690</v>
      </c>
      <c r="AC846" t="s">
        <v>1009</v>
      </c>
      <c r="AD846" t="s">
        <v>443</v>
      </c>
      <c r="AG846" s="54"/>
    </row>
    <row r="847" spans="21:33">
      <c r="U847">
        <v>1213</v>
      </c>
      <c r="V847">
        <v>0</v>
      </c>
      <c r="W847" t="s">
        <v>2401</v>
      </c>
      <c r="X847">
        <v>5</v>
      </c>
      <c r="Y847" t="s">
        <v>505</v>
      </c>
      <c r="Z847">
        <v>5301</v>
      </c>
      <c r="AA847" t="s">
        <v>918</v>
      </c>
      <c r="AC847" t="s">
        <v>713</v>
      </c>
      <c r="AD847" t="s">
        <v>443</v>
      </c>
      <c r="AG847" s="54"/>
    </row>
    <row r="848" spans="21:33">
      <c r="U848">
        <v>1214</v>
      </c>
      <c r="V848">
        <v>9</v>
      </c>
      <c r="W848" t="s">
        <v>2402</v>
      </c>
      <c r="X848">
        <v>5</v>
      </c>
      <c r="Y848" t="s">
        <v>505</v>
      </c>
      <c r="Z848">
        <v>5301</v>
      </c>
      <c r="AA848" t="s">
        <v>918</v>
      </c>
      <c r="AC848" t="s">
        <v>713</v>
      </c>
      <c r="AD848" t="s">
        <v>443</v>
      </c>
      <c r="AG848" s="54"/>
    </row>
    <row r="849" spans="21:33">
      <c r="U849">
        <v>1215</v>
      </c>
      <c r="V849">
        <v>7</v>
      </c>
      <c r="W849" t="s">
        <v>2403</v>
      </c>
      <c r="X849">
        <v>5</v>
      </c>
      <c r="Y849" t="s">
        <v>505</v>
      </c>
      <c r="Z849">
        <v>5301</v>
      </c>
      <c r="AA849" t="s">
        <v>918</v>
      </c>
      <c r="AC849" t="s">
        <v>713</v>
      </c>
      <c r="AD849" t="s">
        <v>443</v>
      </c>
      <c r="AG849" s="54"/>
    </row>
    <row r="850" spans="21:33">
      <c r="U850">
        <v>1216</v>
      </c>
      <c r="V850">
        <v>5</v>
      </c>
      <c r="W850" t="s">
        <v>2404</v>
      </c>
      <c r="X850">
        <v>5</v>
      </c>
      <c r="Y850" t="s">
        <v>505</v>
      </c>
      <c r="Z850">
        <v>5301</v>
      </c>
      <c r="AA850" t="s">
        <v>918</v>
      </c>
      <c r="AC850" t="s">
        <v>713</v>
      </c>
      <c r="AD850" t="s">
        <v>443</v>
      </c>
      <c r="AG850" s="54"/>
    </row>
    <row r="851" spans="21:33">
      <c r="U851">
        <v>1217</v>
      </c>
      <c r="V851">
        <v>3</v>
      </c>
      <c r="W851" t="s">
        <v>2405</v>
      </c>
      <c r="X851">
        <v>5</v>
      </c>
      <c r="Y851" t="s">
        <v>505</v>
      </c>
      <c r="Z851">
        <v>5301</v>
      </c>
      <c r="AA851" t="s">
        <v>918</v>
      </c>
      <c r="AC851" t="s">
        <v>713</v>
      </c>
      <c r="AD851" t="s">
        <v>443</v>
      </c>
      <c r="AG851" s="54"/>
    </row>
    <row r="852" spans="21:33">
      <c r="U852">
        <v>1218</v>
      </c>
      <c r="V852">
        <v>1</v>
      </c>
      <c r="W852" t="s">
        <v>2406</v>
      </c>
      <c r="X852">
        <v>5</v>
      </c>
      <c r="Y852" t="s">
        <v>505</v>
      </c>
      <c r="Z852">
        <v>5301</v>
      </c>
      <c r="AA852" t="s">
        <v>918</v>
      </c>
      <c r="AC852" t="s">
        <v>713</v>
      </c>
      <c r="AD852" t="s">
        <v>443</v>
      </c>
      <c r="AG852" s="54"/>
    </row>
    <row r="853" spans="21:33">
      <c r="U853">
        <v>1220</v>
      </c>
      <c r="V853">
        <v>3</v>
      </c>
      <c r="W853" t="s">
        <v>2407</v>
      </c>
      <c r="X853">
        <v>5</v>
      </c>
      <c r="Y853" t="s">
        <v>505</v>
      </c>
      <c r="Z853">
        <v>5301</v>
      </c>
      <c r="AA853" t="s">
        <v>918</v>
      </c>
      <c r="AC853" t="s">
        <v>713</v>
      </c>
      <c r="AD853" t="s">
        <v>443</v>
      </c>
      <c r="AG853" s="54"/>
    </row>
    <row r="854" spans="21:33">
      <c r="U854">
        <v>1221</v>
      </c>
      <c r="V854">
        <v>1</v>
      </c>
      <c r="W854" t="s">
        <v>2408</v>
      </c>
      <c r="X854">
        <v>5</v>
      </c>
      <c r="Y854" t="s">
        <v>505</v>
      </c>
      <c r="Z854">
        <v>5301</v>
      </c>
      <c r="AA854" t="s">
        <v>918</v>
      </c>
      <c r="AC854" t="s">
        <v>713</v>
      </c>
      <c r="AD854" t="s">
        <v>443</v>
      </c>
      <c r="AG854" s="54"/>
    </row>
    <row r="855" spans="21:33">
      <c r="U855">
        <v>1225</v>
      </c>
      <c r="V855">
        <v>4</v>
      </c>
      <c r="W855" t="s">
        <v>2409</v>
      </c>
      <c r="X855">
        <v>5</v>
      </c>
      <c r="Y855" t="s">
        <v>505</v>
      </c>
      <c r="Z855">
        <v>5301</v>
      </c>
      <c r="AA855" t="s">
        <v>918</v>
      </c>
      <c r="AC855" t="s">
        <v>725</v>
      </c>
      <c r="AD855" t="s">
        <v>443</v>
      </c>
      <c r="AG855" s="54"/>
    </row>
    <row r="856" spans="21:33">
      <c r="U856">
        <v>1226</v>
      </c>
      <c r="V856">
        <v>2</v>
      </c>
      <c r="W856" t="s">
        <v>2410</v>
      </c>
      <c r="X856">
        <v>5</v>
      </c>
      <c r="Y856" t="s">
        <v>505</v>
      </c>
      <c r="Z856">
        <v>5301</v>
      </c>
      <c r="AA856" t="s">
        <v>918</v>
      </c>
      <c r="AC856" t="s">
        <v>725</v>
      </c>
      <c r="AD856" t="s">
        <v>443</v>
      </c>
      <c r="AG856" s="54"/>
    </row>
    <row r="857" spans="21:33">
      <c r="U857">
        <v>1229</v>
      </c>
      <c r="V857">
        <v>7</v>
      </c>
      <c r="W857" t="s">
        <v>2411</v>
      </c>
      <c r="X857">
        <v>5</v>
      </c>
      <c r="Y857" t="s">
        <v>505</v>
      </c>
      <c r="Z857">
        <v>5301</v>
      </c>
      <c r="AA857" t="s">
        <v>918</v>
      </c>
      <c r="AC857" t="s">
        <v>725</v>
      </c>
      <c r="AD857" t="s">
        <v>443</v>
      </c>
      <c r="AG857" s="54"/>
    </row>
    <row r="858" spans="21:33">
      <c r="U858">
        <v>1233</v>
      </c>
      <c r="V858">
        <v>5</v>
      </c>
      <c r="W858" t="s">
        <v>1146</v>
      </c>
      <c r="X858">
        <v>5</v>
      </c>
      <c r="Y858" t="s">
        <v>505</v>
      </c>
      <c r="Z858">
        <v>5304</v>
      </c>
      <c r="AA858" t="s">
        <v>1687</v>
      </c>
      <c r="AC858" t="s">
        <v>1009</v>
      </c>
      <c r="AD858" t="s">
        <v>443</v>
      </c>
      <c r="AG858" s="54"/>
    </row>
    <row r="859" spans="21:33">
      <c r="U859">
        <v>1234</v>
      </c>
      <c r="V859">
        <v>3</v>
      </c>
      <c r="W859" t="s">
        <v>2412</v>
      </c>
      <c r="X859">
        <v>5</v>
      </c>
      <c r="Y859" t="s">
        <v>505</v>
      </c>
      <c r="Z859">
        <v>5304</v>
      </c>
      <c r="AA859" t="s">
        <v>1687</v>
      </c>
      <c r="AC859" t="s">
        <v>1009</v>
      </c>
      <c r="AD859" t="s">
        <v>443</v>
      </c>
      <c r="AG859" s="54"/>
    </row>
    <row r="860" spans="21:33">
      <c r="U860">
        <v>1235</v>
      </c>
      <c r="V860">
        <v>1</v>
      </c>
      <c r="W860" t="s">
        <v>2413</v>
      </c>
      <c r="X860">
        <v>5</v>
      </c>
      <c r="Y860" t="s">
        <v>505</v>
      </c>
      <c r="Z860">
        <v>5304</v>
      </c>
      <c r="AA860" t="s">
        <v>1687</v>
      </c>
      <c r="AC860" t="s">
        <v>1009</v>
      </c>
      <c r="AD860" t="s">
        <v>443</v>
      </c>
      <c r="AG860" s="54"/>
    </row>
    <row r="861" spans="21:33">
      <c r="U861">
        <v>1237</v>
      </c>
      <c r="V861">
        <v>8</v>
      </c>
      <c r="W861" t="s">
        <v>2414</v>
      </c>
      <c r="X861">
        <v>5</v>
      </c>
      <c r="Y861" t="s">
        <v>505</v>
      </c>
      <c r="Z861">
        <v>5304</v>
      </c>
      <c r="AA861" t="s">
        <v>1687</v>
      </c>
      <c r="AC861" t="s">
        <v>1009</v>
      </c>
      <c r="AD861" t="s">
        <v>443</v>
      </c>
      <c r="AG861" s="54"/>
    </row>
    <row r="862" spans="21:33">
      <c r="U862">
        <v>1238</v>
      </c>
      <c r="V862">
        <v>6</v>
      </c>
      <c r="W862" t="s">
        <v>2415</v>
      </c>
      <c r="X862">
        <v>5</v>
      </c>
      <c r="Y862" t="s">
        <v>505</v>
      </c>
      <c r="Z862">
        <v>5304</v>
      </c>
      <c r="AA862" t="s">
        <v>1687</v>
      </c>
      <c r="AC862" t="s">
        <v>1009</v>
      </c>
      <c r="AD862" t="s">
        <v>443</v>
      </c>
      <c r="AG862" s="54"/>
    </row>
    <row r="863" spans="21:33">
      <c r="U863">
        <v>1239</v>
      </c>
      <c r="V863">
        <v>4</v>
      </c>
      <c r="W863" t="s">
        <v>2416</v>
      </c>
      <c r="X863">
        <v>5</v>
      </c>
      <c r="Y863" t="s">
        <v>505</v>
      </c>
      <c r="Z863">
        <v>5304</v>
      </c>
      <c r="AA863" t="s">
        <v>1687</v>
      </c>
      <c r="AC863" t="s">
        <v>1009</v>
      </c>
      <c r="AD863" t="s">
        <v>443</v>
      </c>
      <c r="AG863" s="54"/>
    </row>
    <row r="864" spans="21:33">
      <c r="U864">
        <v>1240</v>
      </c>
      <c r="V864">
        <v>8</v>
      </c>
      <c r="W864" t="s">
        <v>2417</v>
      </c>
      <c r="X864">
        <v>5</v>
      </c>
      <c r="Y864" t="s">
        <v>505</v>
      </c>
      <c r="Z864">
        <v>5304</v>
      </c>
      <c r="AA864" t="s">
        <v>1687</v>
      </c>
      <c r="AC864" t="s">
        <v>1009</v>
      </c>
      <c r="AD864" t="s">
        <v>443</v>
      </c>
      <c r="AG864" s="54"/>
    </row>
    <row r="865" spans="21:33">
      <c r="U865">
        <v>1243</v>
      </c>
      <c r="V865">
        <v>2</v>
      </c>
      <c r="W865" t="s">
        <v>2418</v>
      </c>
      <c r="X865">
        <v>5</v>
      </c>
      <c r="Y865" t="s">
        <v>505</v>
      </c>
      <c r="Z865">
        <v>5304</v>
      </c>
      <c r="AA865" t="s">
        <v>1687</v>
      </c>
      <c r="AC865" t="s">
        <v>1009</v>
      </c>
      <c r="AD865" t="s">
        <v>443</v>
      </c>
      <c r="AG865" s="54"/>
    </row>
    <row r="866" spans="21:33">
      <c r="U866">
        <v>1244</v>
      </c>
      <c r="V866">
        <v>0</v>
      </c>
      <c r="W866" t="s">
        <v>2419</v>
      </c>
      <c r="X866">
        <v>5</v>
      </c>
      <c r="Y866" t="s">
        <v>505</v>
      </c>
      <c r="Z866">
        <v>5304</v>
      </c>
      <c r="AA866" t="s">
        <v>1687</v>
      </c>
      <c r="AC866" t="s">
        <v>1009</v>
      </c>
      <c r="AD866" t="s">
        <v>443</v>
      </c>
      <c r="AG866" s="54"/>
    </row>
    <row r="867" spans="21:33">
      <c r="U867">
        <v>1245</v>
      </c>
      <c r="V867">
        <v>9</v>
      </c>
      <c r="W867" t="s">
        <v>2420</v>
      </c>
      <c r="X867">
        <v>5</v>
      </c>
      <c r="Y867" t="s">
        <v>505</v>
      </c>
      <c r="Z867">
        <v>5304</v>
      </c>
      <c r="AA867" t="s">
        <v>1687</v>
      </c>
      <c r="AC867" t="s">
        <v>1009</v>
      </c>
      <c r="AD867" t="s">
        <v>443</v>
      </c>
      <c r="AG867" s="54"/>
    </row>
    <row r="868" spans="21:33">
      <c r="U868">
        <v>1246</v>
      </c>
      <c r="V868">
        <v>7</v>
      </c>
      <c r="W868" t="s">
        <v>2421</v>
      </c>
      <c r="X868">
        <v>5</v>
      </c>
      <c r="Y868" t="s">
        <v>505</v>
      </c>
      <c r="Z868">
        <v>5304</v>
      </c>
      <c r="AA868" t="s">
        <v>1687</v>
      </c>
      <c r="AC868" t="s">
        <v>1009</v>
      </c>
      <c r="AD868" t="s">
        <v>443</v>
      </c>
      <c r="AG868" s="54"/>
    </row>
    <row r="869" spans="21:33">
      <c r="U869">
        <v>1247</v>
      </c>
      <c r="V869">
        <v>5</v>
      </c>
      <c r="W869" t="s">
        <v>2422</v>
      </c>
      <c r="X869">
        <v>5</v>
      </c>
      <c r="Y869" t="s">
        <v>505</v>
      </c>
      <c r="Z869">
        <v>5302</v>
      </c>
      <c r="AA869" t="s">
        <v>917</v>
      </c>
      <c r="AC869" t="s">
        <v>1009</v>
      </c>
      <c r="AD869" t="s">
        <v>443</v>
      </c>
      <c r="AG869" s="54"/>
    </row>
    <row r="870" spans="21:33">
      <c r="U870">
        <v>1248</v>
      </c>
      <c r="V870">
        <v>3</v>
      </c>
      <c r="W870" t="s">
        <v>2423</v>
      </c>
      <c r="X870">
        <v>5</v>
      </c>
      <c r="Y870" t="s">
        <v>505</v>
      </c>
      <c r="Z870">
        <v>5302</v>
      </c>
      <c r="AA870" t="s">
        <v>917</v>
      </c>
      <c r="AC870" t="s">
        <v>1009</v>
      </c>
      <c r="AD870" t="s">
        <v>443</v>
      </c>
      <c r="AG870" s="54"/>
    </row>
    <row r="871" spans="21:33">
      <c r="U871">
        <v>1249</v>
      </c>
      <c r="V871">
        <v>1</v>
      </c>
      <c r="W871" t="s">
        <v>2424</v>
      </c>
      <c r="X871">
        <v>5</v>
      </c>
      <c r="Y871" t="s">
        <v>505</v>
      </c>
      <c r="Z871">
        <v>5302</v>
      </c>
      <c r="AA871" t="s">
        <v>917</v>
      </c>
      <c r="AC871" t="s">
        <v>1009</v>
      </c>
      <c r="AD871" t="s">
        <v>443</v>
      </c>
      <c r="AG871" s="54"/>
    </row>
    <row r="872" spans="21:33">
      <c r="U872">
        <v>1250</v>
      </c>
      <c r="V872">
        <v>5</v>
      </c>
      <c r="W872" t="s">
        <v>2425</v>
      </c>
      <c r="X872">
        <v>5</v>
      </c>
      <c r="Y872" t="s">
        <v>505</v>
      </c>
      <c r="Z872">
        <v>5302</v>
      </c>
      <c r="AA872" t="s">
        <v>917</v>
      </c>
      <c r="AC872" t="s">
        <v>1009</v>
      </c>
      <c r="AD872" t="s">
        <v>443</v>
      </c>
      <c r="AG872" s="54"/>
    </row>
    <row r="873" spans="21:33">
      <c r="U873">
        <v>1251</v>
      </c>
      <c r="V873">
        <v>3</v>
      </c>
      <c r="W873" t="s">
        <v>2426</v>
      </c>
      <c r="X873">
        <v>5</v>
      </c>
      <c r="Y873" t="s">
        <v>505</v>
      </c>
      <c r="Z873">
        <v>5302</v>
      </c>
      <c r="AA873" t="s">
        <v>917</v>
      </c>
      <c r="AC873" t="s">
        <v>1009</v>
      </c>
      <c r="AD873" t="s">
        <v>443</v>
      </c>
      <c r="AG873" s="54"/>
    </row>
    <row r="874" spans="21:33">
      <c r="U874">
        <v>1252</v>
      </c>
      <c r="V874">
        <v>1</v>
      </c>
      <c r="W874" t="s">
        <v>2427</v>
      </c>
      <c r="X874">
        <v>5</v>
      </c>
      <c r="Y874" t="s">
        <v>505</v>
      </c>
      <c r="Z874">
        <v>5302</v>
      </c>
      <c r="AA874" t="s">
        <v>917</v>
      </c>
      <c r="AC874" t="s">
        <v>1009</v>
      </c>
      <c r="AD874" t="s">
        <v>443</v>
      </c>
      <c r="AG874" s="54"/>
    </row>
    <row r="875" spans="21:33">
      <c r="U875">
        <v>1255</v>
      </c>
      <c r="V875">
        <v>6</v>
      </c>
      <c r="W875" t="s">
        <v>2428</v>
      </c>
      <c r="X875">
        <v>5</v>
      </c>
      <c r="Y875" t="s">
        <v>505</v>
      </c>
      <c r="Z875">
        <v>5302</v>
      </c>
      <c r="AA875" t="s">
        <v>917</v>
      </c>
      <c r="AC875" t="s">
        <v>713</v>
      </c>
      <c r="AD875" t="s">
        <v>443</v>
      </c>
      <c r="AG875" s="54"/>
    </row>
    <row r="876" spans="21:33">
      <c r="U876">
        <v>1256</v>
      </c>
      <c r="V876">
        <v>4</v>
      </c>
      <c r="W876" t="s">
        <v>1969</v>
      </c>
      <c r="X876">
        <v>5</v>
      </c>
      <c r="Y876" t="s">
        <v>505</v>
      </c>
      <c r="Z876">
        <v>5302</v>
      </c>
      <c r="AA876" t="s">
        <v>917</v>
      </c>
      <c r="AC876" t="s">
        <v>713</v>
      </c>
      <c r="AD876" t="s">
        <v>443</v>
      </c>
      <c r="AG876" s="54"/>
    </row>
    <row r="877" spans="21:33">
      <c r="U877">
        <v>1257</v>
      </c>
      <c r="V877">
        <v>2</v>
      </c>
      <c r="W877" t="s">
        <v>2429</v>
      </c>
      <c r="X877">
        <v>5</v>
      </c>
      <c r="Y877" t="s">
        <v>505</v>
      </c>
      <c r="Z877">
        <v>5303</v>
      </c>
      <c r="AA877" t="s">
        <v>1658</v>
      </c>
      <c r="AC877" t="s">
        <v>1009</v>
      </c>
      <c r="AD877" t="s">
        <v>443</v>
      </c>
      <c r="AG877" s="54"/>
    </row>
    <row r="878" spans="21:33">
      <c r="U878">
        <v>1258</v>
      </c>
      <c r="V878">
        <v>0</v>
      </c>
      <c r="W878" t="s">
        <v>2430</v>
      </c>
      <c r="X878">
        <v>5</v>
      </c>
      <c r="Y878" t="s">
        <v>505</v>
      </c>
      <c r="Z878">
        <v>5303</v>
      </c>
      <c r="AA878" t="s">
        <v>1658</v>
      </c>
      <c r="AC878" t="s">
        <v>1009</v>
      </c>
      <c r="AD878" t="s">
        <v>443</v>
      </c>
      <c r="AG878" s="54"/>
    </row>
    <row r="879" spans="21:33">
      <c r="U879">
        <v>1259</v>
      </c>
      <c r="V879">
        <v>9</v>
      </c>
      <c r="W879" t="s">
        <v>2431</v>
      </c>
      <c r="X879">
        <v>5</v>
      </c>
      <c r="Y879" t="s">
        <v>505</v>
      </c>
      <c r="Z879">
        <v>5303</v>
      </c>
      <c r="AA879" t="s">
        <v>1658</v>
      </c>
      <c r="AC879" t="s">
        <v>1009</v>
      </c>
      <c r="AD879" t="s">
        <v>443</v>
      </c>
      <c r="AG879" s="54"/>
    </row>
    <row r="880" spans="21:33">
      <c r="U880">
        <v>1260</v>
      </c>
      <c r="V880">
        <v>2</v>
      </c>
      <c r="W880" t="s">
        <v>2432</v>
      </c>
      <c r="X880">
        <v>5</v>
      </c>
      <c r="Y880" t="s">
        <v>505</v>
      </c>
      <c r="Z880">
        <v>5303</v>
      </c>
      <c r="AA880" t="s">
        <v>1658</v>
      </c>
      <c r="AC880" t="s">
        <v>713</v>
      </c>
      <c r="AD880" t="s">
        <v>443</v>
      </c>
      <c r="AG880" s="54"/>
    </row>
    <row r="881" spans="21:33">
      <c r="U881">
        <v>1261</v>
      </c>
      <c r="V881">
        <v>0</v>
      </c>
      <c r="W881" t="s">
        <v>2433</v>
      </c>
      <c r="X881">
        <v>5</v>
      </c>
      <c r="Y881" t="s">
        <v>505</v>
      </c>
      <c r="Z881">
        <v>5701</v>
      </c>
      <c r="AA881" t="s">
        <v>1690</v>
      </c>
      <c r="AC881" t="s">
        <v>1009</v>
      </c>
      <c r="AD881" t="s">
        <v>443</v>
      </c>
      <c r="AG881" s="54"/>
    </row>
    <row r="882" spans="21:33">
      <c r="U882">
        <v>1262</v>
      </c>
      <c r="V882">
        <v>9</v>
      </c>
      <c r="W882" t="s">
        <v>2434</v>
      </c>
      <c r="X882">
        <v>5</v>
      </c>
      <c r="Y882" t="s">
        <v>505</v>
      </c>
      <c r="Z882">
        <v>5701</v>
      </c>
      <c r="AA882" t="s">
        <v>1690</v>
      </c>
      <c r="AC882" t="s">
        <v>890</v>
      </c>
      <c r="AD882" t="s">
        <v>443</v>
      </c>
      <c r="AG882" s="54"/>
    </row>
    <row r="883" spans="21:33">
      <c r="U883">
        <v>1263</v>
      </c>
      <c r="V883">
        <v>7</v>
      </c>
      <c r="W883" t="s">
        <v>2435</v>
      </c>
      <c r="X883">
        <v>5</v>
      </c>
      <c r="Y883" t="s">
        <v>505</v>
      </c>
      <c r="Z883">
        <v>5701</v>
      </c>
      <c r="AA883" t="s">
        <v>1690</v>
      </c>
      <c r="AC883" t="s">
        <v>1009</v>
      </c>
      <c r="AD883" t="s">
        <v>443</v>
      </c>
      <c r="AG883" s="54"/>
    </row>
    <row r="884" spans="21:33">
      <c r="U884">
        <v>1264</v>
      </c>
      <c r="V884">
        <v>5</v>
      </c>
      <c r="W884" t="s">
        <v>2436</v>
      </c>
      <c r="X884">
        <v>5</v>
      </c>
      <c r="Y884" t="s">
        <v>505</v>
      </c>
      <c r="Z884">
        <v>5701</v>
      </c>
      <c r="AA884" t="s">
        <v>1690</v>
      </c>
      <c r="AC884" t="s">
        <v>1009</v>
      </c>
      <c r="AD884" t="s">
        <v>443</v>
      </c>
      <c r="AG884" s="54"/>
    </row>
    <row r="885" spans="21:33">
      <c r="U885">
        <v>1265</v>
      </c>
      <c r="V885">
        <v>3</v>
      </c>
      <c r="W885" t="s">
        <v>2437</v>
      </c>
      <c r="X885">
        <v>5</v>
      </c>
      <c r="Y885" t="s">
        <v>505</v>
      </c>
      <c r="Z885">
        <v>5701</v>
      </c>
      <c r="AA885" t="s">
        <v>1690</v>
      </c>
      <c r="AC885" t="s">
        <v>1009</v>
      </c>
      <c r="AD885" t="s">
        <v>443</v>
      </c>
      <c r="AG885" s="54"/>
    </row>
    <row r="886" spans="21:33">
      <c r="U886">
        <v>1266</v>
      </c>
      <c r="V886">
        <v>1</v>
      </c>
      <c r="W886" t="s">
        <v>2438</v>
      </c>
      <c r="X886">
        <v>5</v>
      </c>
      <c r="Y886" t="s">
        <v>505</v>
      </c>
      <c r="Z886">
        <v>5701</v>
      </c>
      <c r="AA886" t="s">
        <v>1690</v>
      </c>
      <c r="AC886" t="s">
        <v>1009</v>
      </c>
      <c r="AD886" t="s">
        <v>443</v>
      </c>
      <c r="AG886" s="54"/>
    </row>
    <row r="887" spans="21:33">
      <c r="U887">
        <v>1268</v>
      </c>
      <c r="V887">
        <v>8</v>
      </c>
      <c r="W887" t="s">
        <v>2439</v>
      </c>
      <c r="X887">
        <v>5</v>
      </c>
      <c r="Y887" t="s">
        <v>505</v>
      </c>
      <c r="Z887">
        <v>5701</v>
      </c>
      <c r="AA887" t="s">
        <v>1690</v>
      </c>
      <c r="AC887" t="s">
        <v>1009</v>
      </c>
      <c r="AD887" t="s">
        <v>443</v>
      </c>
      <c r="AG887" s="54"/>
    </row>
    <row r="888" spans="21:33">
      <c r="U888">
        <v>1269</v>
      </c>
      <c r="V888">
        <v>6</v>
      </c>
      <c r="W888" t="s">
        <v>2440</v>
      </c>
      <c r="X888">
        <v>5</v>
      </c>
      <c r="Y888" t="s">
        <v>505</v>
      </c>
      <c r="Z888">
        <v>5701</v>
      </c>
      <c r="AA888" t="s">
        <v>1690</v>
      </c>
      <c r="AC888" t="s">
        <v>1009</v>
      </c>
      <c r="AD888" t="s">
        <v>443</v>
      </c>
      <c r="AG888" s="54"/>
    </row>
    <row r="889" spans="21:33">
      <c r="U889">
        <v>1271</v>
      </c>
      <c r="V889">
        <v>8</v>
      </c>
      <c r="W889" t="s">
        <v>2441</v>
      </c>
      <c r="X889">
        <v>5</v>
      </c>
      <c r="Y889" t="s">
        <v>505</v>
      </c>
      <c r="Z889">
        <v>5701</v>
      </c>
      <c r="AA889" t="s">
        <v>1690</v>
      </c>
      <c r="AC889" t="s">
        <v>1009</v>
      </c>
      <c r="AD889" t="s">
        <v>443</v>
      </c>
      <c r="AG889" s="54"/>
    </row>
    <row r="890" spans="21:33">
      <c r="U890">
        <v>1273</v>
      </c>
      <c r="V890">
        <v>4</v>
      </c>
      <c r="W890" t="s">
        <v>1997</v>
      </c>
      <c r="X890">
        <v>5</v>
      </c>
      <c r="Y890" t="s">
        <v>505</v>
      </c>
      <c r="Z890">
        <v>5701</v>
      </c>
      <c r="AA890" t="s">
        <v>1690</v>
      </c>
      <c r="AC890" t="s">
        <v>1009</v>
      </c>
      <c r="AD890" t="s">
        <v>443</v>
      </c>
      <c r="AG890" s="54"/>
    </row>
    <row r="891" spans="21:33">
      <c r="U891">
        <v>1274</v>
      </c>
      <c r="V891">
        <v>2</v>
      </c>
      <c r="W891" t="s">
        <v>2442</v>
      </c>
      <c r="X891">
        <v>5</v>
      </c>
      <c r="Y891" t="s">
        <v>505</v>
      </c>
      <c r="Z891">
        <v>5701</v>
      </c>
      <c r="AA891" t="s">
        <v>1690</v>
      </c>
      <c r="AC891" t="s">
        <v>1009</v>
      </c>
      <c r="AD891" t="s">
        <v>443</v>
      </c>
      <c r="AG891" s="54"/>
    </row>
    <row r="892" spans="21:33">
      <c r="U892">
        <v>1275</v>
      </c>
      <c r="V892">
        <v>0</v>
      </c>
      <c r="W892" t="s">
        <v>2443</v>
      </c>
      <c r="X892">
        <v>5</v>
      </c>
      <c r="Y892" t="s">
        <v>505</v>
      </c>
      <c r="Z892">
        <v>5701</v>
      </c>
      <c r="AA892" t="s">
        <v>1690</v>
      </c>
      <c r="AC892" t="s">
        <v>1009</v>
      </c>
      <c r="AD892" t="s">
        <v>443</v>
      </c>
      <c r="AG892" s="54"/>
    </row>
    <row r="893" spans="21:33">
      <c r="U893">
        <v>1276</v>
      </c>
      <c r="V893">
        <v>9</v>
      </c>
      <c r="W893" t="s">
        <v>2444</v>
      </c>
      <c r="X893">
        <v>5</v>
      </c>
      <c r="Y893" t="s">
        <v>505</v>
      </c>
      <c r="Z893">
        <v>5701</v>
      </c>
      <c r="AA893" t="s">
        <v>1690</v>
      </c>
      <c r="AC893" t="s">
        <v>1009</v>
      </c>
      <c r="AD893" t="s">
        <v>443</v>
      </c>
      <c r="AG893" s="54"/>
    </row>
    <row r="894" spans="21:33">
      <c r="U894">
        <v>1279</v>
      </c>
      <c r="V894">
        <v>3</v>
      </c>
      <c r="W894" t="s">
        <v>2445</v>
      </c>
      <c r="X894">
        <v>5</v>
      </c>
      <c r="Y894" t="s">
        <v>505</v>
      </c>
      <c r="Z894">
        <v>5701</v>
      </c>
      <c r="AA894" t="s">
        <v>1690</v>
      </c>
      <c r="AC894" t="s">
        <v>1009</v>
      </c>
      <c r="AD894" t="s">
        <v>443</v>
      </c>
      <c r="AG894" s="54"/>
    </row>
    <row r="895" spans="21:33">
      <c r="U895">
        <v>1280</v>
      </c>
      <c r="V895">
        <v>7</v>
      </c>
      <c r="W895" t="s">
        <v>2446</v>
      </c>
      <c r="X895">
        <v>5</v>
      </c>
      <c r="Y895" t="s">
        <v>505</v>
      </c>
      <c r="Z895">
        <v>5701</v>
      </c>
      <c r="AA895" t="s">
        <v>1690</v>
      </c>
      <c r="AC895" t="s">
        <v>1009</v>
      </c>
      <c r="AD895" t="s">
        <v>443</v>
      </c>
      <c r="AG895" s="54"/>
    </row>
    <row r="896" spans="21:33">
      <c r="U896">
        <v>1281</v>
      </c>
      <c r="V896">
        <v>5</v>
      </c>
      <c r="W896" t="s">
        <v>1432</v>
      </c>
      <c r="X896">
        <v>5</v>
      </c>
      <c r="Y896" t="s">
        <v>505</v>
      </c>
      <c r="Z896">
        <v>5701</v>
      </c>
      <c r="AA896" t="s">
        <v>1690</v>
      </c>
      <c r="AC896" t="s">
        <v>1009</v>
      </c>
      <c r="AD896" t="s">
        <v>443</v>
      </c>
      <c r="AG896" s="54"/>
    </row>
    <row r="897" spans="21:33">
      <c r="U897">
        <v>1282</v>
      </c>
      <c r="V897">
        <v>3</v>
      </c>
      <c r="W897" t="s">
        <v>2447</v>
      </c>
      <c r="X897">
        <v>5</v>
      </c>
      <c r="Y897" t="s">
        <v>505</v>
      </c>
      <c r="Z897">
        <v>5701</v>
      </c>
      <c r="AA897" t="s">
        <v>1690</v>
      </c>
      <c r="AC897" t="s">
        <v>1009</v>
      </c>
      <c r="AD897" t="s">
        <v>443</v>
      </c>
      <c r="AG897" s="54"/>
    </row>
    <row r="898" spans="21:33">
      <c r="U898">
        <v>1283</v>
      </c>
      <c r="V898">
        <v>1</v>
      </c>
      <c r="W898" t="s">
        <v>2448</v>
      </c>
      <c r="X898">
        <v>5</v>
      </c>
      <c r="Y898" t="s">
        <v>505</v>
      </c>
      <c r="Z898">
        <v>5701</v>
      </c>
      <c r="AA898" t="s">
        <v>1690</v>
      </c>
      <c r="AC898" t="s">
        <v>1009</v>
      </c>
      <c r="AD898" t="s">
        <v>443</v>
      </c>
      <c r="AG898" s="54"/>
    </row>
    <row r="899" spans="21:33">
      <c r="U899">
        <v>1285</v>
      </c>
      <c r="V899">
        <v>8</v>
      </c>
      <c r="W899" t="s">
        <v>2449</v>
      </c>
      <c r="X899">
        <v>5</v>
      </c>
      <c r="Y899" t="s">
        <v>505</v>
      </c>
      <c r="Z899">
        <v>5701</v>
      </c>
      <c r="AA899" t="s">
        <v>1690</v>
      </c>
      <c r="AC899" t="s">
        <v>1009</v>
      </c>
      <c r="AD899" t="s">
        <v>443</v>
      </c>
      <c r="AG899" s="54"/>
    </row>
    <row r="900" spans="21:33">
      <c r="U900">
        <v>1286</v>
      </c>
      <c r="V900">
        <v>6</v>
      </c>
      <c r="W900" t="s">
        <v>2450</v>
      </c>
      <c r="X900">
        <v>5</v>
      </c>
      <c r="Y900" t="s">
        <v>505</v>
      </c>
      <c r="Z900">
        <v>5701</v>
      </c>
      <c r="AA900" t="s">
        <v>1690</v>
      </c>
      <c r="AC900" t="s">
        <v>1009</v>
      </c>
      <c r="AD900" t="s">
        <v>443</v>
      </c>
      <c r="AG900" s="54"/>
    </row>
    <row r="901" spans="21:33">
      <c r="U901">
        <v>1287</v>
      </c>
      <c r="V901">
        <v>4</v>
      </c>
      <c r="W901" t="s">
        <v>2451</v>
      </c>
      <c r="X901">
        <v>5</v>
      </c>
      <c r="Y901" t="s">
        <v>505</v>
      </c>
      <c r="Z901">
        <v>5701</v>
      </c>
      <c r="AA901" t="s">
        <v>1690</v>
      </c>
      <c r="AC901" t="s">
        <v>1009</v>
      </c>
      <c r="AD901" t="s">
        <v>443</v>
      </c>
      <c r="AG901" s="54"/>
    </row>
    <row r="902" spans="21:33">
      <c r="U902">
        <v>1288</v>
      </c>
      <c r="V902">
        <v>2</v>
      </c>
      <c r="W902" t="s">
        <v>2452</v>
      </c>
      <c r="X902">
        <v>5</v>
      </c>
      <c r="Y902" t="s">
        <v>505</v>
      </c>
      <c r="Z902">
        <v>5701</v>
      </c>
      <c r="AA902" t="s">
        <v>1690</v>
      </c>
      <c r="AC902" t="s">
        <v>725</v>
      </c>
      <c r="AD902" t="s">
        <v>443</v>
      </c>
      <c r="AG902" s="54"/>
    </row>
    <row r="903" spans="21:33">
      <c r="U903">
        <v>1289</v>
      </c>
      <c r="V903">
        <v>0</v>
      </c>
      <c r="W903" t="s">
        <v>2453</v>
      </c>
      <c r="X903">
        <v>5</v>
      </c>
      <c r="Y903" t="s">
        <v>505</v>
      </c>
      <c r="Z903">
        <v>5701</v>
      </c>
      <c r="AA903" t="s">
        <v>1690</v>
      </c>
      <c r="AC903" t="s">
        <v>713</v>
      </c>
      <c r="AD903" t="s">
        <v>443</v>
      </c>
      <c r="AG903" s="54"/>
    </row>
    <row r="904" spans="21:33">
      <c r="U904">
        <v>1290</v>
      </c>
      <c r="V904">
        <v>4</v>
      </c>
      <c r="W904" t="s">
        <v>2454</v>
      </c>
      <c r="X904">
        <v>5</v>
      </c>
      <c r="Y904" t="s">
        <v>505</v>
      </c>
      <c r="Z904">
        <v>5701</v>
      </c>
      <c r="AA904" t="s">
        <v>1690</v>
      </c>
      <c r="AC904" t="s">
        <v>713</v>
      </c>
      <c r="AD904" t="s">
        <v>443</v>
      </c>
      <c r="AG904" s="54"/>
    </row>
    <row r="905" spans="21:33">
      <c r="U905">
        <v>1291</v>
      </c>
      <c r="V905">
        <v>2</v>
      </c>
      <c r="W905" t="s">
        <v>2455</v>
      </c>
      <c r="X905">
        <v>5</v>
      </c>
      <c r="Y905" t="s">
        <v>505</v>
      </c>
      <c r="Z905">
        <v>5701</v>
      </c>
      <c r="AA905" t="s">
        <v>1690</v>
      </c>
      <c r="AC905" t="s">
        <v>713</v>
      </c>
      <c r="AD905" t="s">
        <v>443</v>
      </c>
      <c r="AG905" s="54"/>
    </row>
    <row r="906" spans="21:33">
      <c r="U906">
        <v>1292</v>
      </c>
      <c r="V906">
        <v>0</v>
      </c>
      <c r="W906" t="s">
        <v>2456</v>
      </c>
      <c r="X906">
        <v>5</v>
      </c>
      <c r="Y906" t="s">
        <v>505</v>
      </c>
      <c r="Z906">
        <v>5701</v>
      </c>
      <c r="AA906" t="s">
        <v>1690</v>
      </c>
      <c r="AC906" t="s">
        <v>713</v>
      </c>
      <c r="AD906" t="s">
        <v>443</v>
      </c>
      <c r="AG906" s="54"/>
    </row>
    <row r="907" spans="21:33">
      <c r="U907">
        <v>1294</v>
      </c>
      <c r="V907">
        <v>7</v>
      </c>
      <c r="W907" t="s">
        <v>2457</v>
      </c>
      <c r="X907">
        <v>5</v>
      </c>
      <c r="Y907" t="s">
        <v>505</v>
      </c>
      <c r="Z907">
        <v>5701</v>
      </c>
      <c r="AA907" t="s">
        <v>1690</v>
      </c>
      <c r="AC907" t="s">
        <v>713</v>
      </c>
      <c r="AD907" t="s">
        <v>443</v>
      </c>
      <c r="AG907" s="54"/>
    </row>
    <row r="908" spans="21:33">
      <c r="U908">
        <v>1300</v>
      </c>
      <c r="V908">
        <v>5</v>
      </c>
      <c r="W908" t="s">
        <v>2458</v>
      </c>
      <c r="X908">
        <v>5</v>
      </c>
      <c r="Y908" t="s">
        <v>505</v>
      </c>
      <c r="Z908">
        <v>5701</v>
      </c>
      <c r="AA908" t="s">
        <v>1690</v>
      </c>
      <c r="AC908" t="s">
        <v>890</v>
      </c>
      <c r="AD908" t="s">
        <v>443</v>
      </c>
      <c r="AG908" s="54"/>
    </row>
    <row r="909" spans="21:33">
      <c r="U909">
        <v>1301</v>
      </c>
      <c r="V909">
        <v>3</v>
      </c>
      <c r="W909" t="s">
        <v>2459</v>
      </c>
      <c r="X909">
        <v>5</v>
      </c>
      <c r="Y909" t="s">
        <v>505</v>
      </c>
      <c r="Z909">
        <v>5705</v>
      </c>
      <c r="AA909" t="s">
        <v>1587</v>
      </c>
      <c r="AC909" t="s">
        <v>1009</v>
      </c>
      <c r="AD909" t="s">
        <v>443</v>
      </c>
      <c r="AG909" s="54"/>
    </row>
    <row r="910" spans="21:33">
      <c r="U910">
        <v>1302</v>
      </c>
      <c r="V910">
        <v>1</v>
      </c>
      <c r="W910" t="s">
        <v>2460</v>
      </c>
      <c r="X910">
        <v>5</v>
      </c>
      <c r="Y910" t="s">
        <v>505</v>
      </c>
      <c r="Z910">
        <v>5705</v>
      </c>
      <c r="AA910" t="s">
        <v>1587</v>
      </c>
      <c r="AC910" t="s">
        <v>1009</v>
      </c>
      <c r="AD910" t="s">
        <v>443</v>
      </c>
      <c r="AG910" s="54"/>
    </row>
    <row r="911" spans="21:33">
      <c r="U911">
        <v>1304</v>
      </c>
      <c r="V911">
        <v>8</v>
      </c>
      <c r="W911" t="s">
        <v>2461</v>
      </c>
      <c r="X911">
        <v>5</v>
      </c>
      <c r="Y911" t="s">
        <v>505</v>
      </c>
      <c r="Z911">
        <v>5705</v>
      </c>
      <c r="AA911" t="s">
        <v>1587</v>
      </c>
      <c r="AC911" t="s">
        <v>1009</v>
      </c>
      <c r="AD911" t="s">
        <v>443</v>
      </c>
      <c r="AG911" s="54"/>
    </row>
    <row r="912" spans="21:33">
      <c r="U912">
        <v>1305</v>
      </c>
      <c r="V912">
        <v>6</v>
      </c>
      <c r="W912" t="s">
        <v>2462</v>
      </c>
      <c r="X912">
        <v>5</v>
      </c>
      <c r="Y912" t="s">
        <v>505</v>
      </c>
      <c r="Z912">
        <v>5705</v>
      </c>
      <c r="AA912" t="s">
        <v>1587</v>
      </c>
      <c r="AC912" t="s">
        <v>1009</v>
      </c>
      <c r="AD912" t="s">
        <v>443</v>
      </c>
      <c r="AG912" s="54"/>
    </row>
    <row r="913" spans="21:33">
      <c r="U913">
        <v>1307</v>
      </c>
      <c r="V913">
        <v>2</v>
      </c>
      <c r="W913" t="s">
        <v>2463</v>
      </c>
      <c r="X913">
        <v>5</v>
      </c>
      <c r="Y913" t="s">
        <v>505</v>
      </c>
      <c r="Z913">
        <v>5705</v>
      </c>
      <c r="AA913" t="s">
        <v>1587</v>
      </c>
      <c r="AC913" t="s">
        <v>1009</v>
      </c>
      <c r="AD913" t="s">
        <v>443</v>
      </c>
      <c r="AG913" s="54"/>
    </row>
    <row r="914" spans="21:33">
      <c r="U914">
        <v>1308</v>
      </c>
      <c r="V914">
        <v>0</v>
      </c>
      <c r="W914" t="s">
        <v>2464</v>
      </c>
      <c r="X914">
        <v>5</v>
      </c>
      <c r="Y914" t="s">
        <v>505</v>
      </c>
      <c r="Z914">
        <v>5705</v>
      </c>
      <c r="AA914" t="s">
        <v>1587</v>
      </c>
      <c r="AC914" t="s">
        <v>1009</v>
      </c>
      <c r="AD914" t="s">
        <v>443</v>
      </c>
      <c r="AG914" s="54"/>
    </row>
    <row r="915" spans="21:33">
      <c r="U915">
        <v>1309</v>
      </c>
      <c r="V915">
        <v>9</v>
      </c>
      <c r="W915" t="s">
        <v>2465</v>
      </c>
      <c r="X915">
        <v>5</v>
      </c>
      <c r="Y915" t="s">
        <v>505</v>
      </c>
      <c r="Z915">
        <v>5705</v>
      </c>
      <c r="AA915" t="s">
        <v>1587</v>
      </c>
      <c r="AC915" t="s">
        <v>1009</v>
      </c>
      <c r="AD915" t="s">
        <v>443</v>
      </c>
      <c r="AG915" s="54"/>
    </row>
    <row r="916" spans="21:33">
      <c r="U916">
        <v>1310</v>
      </c>
      <c r="V916">
        <v>2</v>
      </c>
      <c r="W916" t="s">
        <v>2466</v>
      </c>
      <c r="X916">
        <v>5</v>
      </c>
      <c r="Y916" t="s">
        <v>505</v>
      </c>
      <c r="Z916">
        <v>5705</v>
      </c>
      <c r="AA916" t="s">
        <v>1587</v>
      </c>
      <c r="AC916" t="s">
        <v>1009</v>
      </c>
      <c r="AD916" t="s">
        <v>443</v>
      </c>
      <c r="AG916" s="54"/>
    </row>
    <row r="917" spans="21:33">
      <c r="U917">
        <v>1311</v>
      </c>
      <c r="V917">
        <v>0</v>
      </c>
      <c r="W917" t="s">
        <v>2467</v>
      </c>
      <c r="X917">
        <v>5</v>
      </c>
      <c r="Y917" t="s">
        <v>505</v>
      </c>
      <c r="Z917">
        <v>5502</v>
      </c>
      <c r="AA917" t="s">
        <v>2468</v>
      </c>
      <c r="AC917" t="s">
        <v>713</v>
      </c>
      <c r="AD917" t="s">
        <v>443</v>
      </c>
      <c r="AG917" s="54"/>
    </row>
    <row r="918" spans="21:33">
      <c r="U918">
        <v>1312</v>
      </c>
      <c r="V918">
        <v>9</v>
      </c>
      <c r="W918" t="s">
        <v>2469</v>
      </c>
      <c r="X918">
        <v>5</v>
      </c>
      <c r="Y918" t="s">
        <v>505</v>
      </c>
      <c r="Z918">
        <v>5705</v>
      </c>
      <c r="AA918" t="s">
        <v>1587</v>
      </c>
      <c r="AC918" t="s">
        <v>1009</v>
      </c>
      <c r="AD918" t="s">
        <v>443</v>
      </c>
      <c r="AG918" s="54"/>
    </row>
    <row r="919" spans="21:33">
      <c r="U919">
        <v>1313</v>
      </c>
      <c r="V919">
        <v>7</v>
      </c>
      <c r="W919" t="s">
        <v>2470</v>
      </c>
      <c r="X919">
        <v>5</v>
      </c>
      <c r="Y919" t="s">
        <v>505</v>
      </c>
      <c r="Z919">
        <v>5705</v>
      </c>
      <c r="AA919" t="s">
        <v>1587</v>
      </c>
      <c r="AC919" t="s">
        <v>1009</v>
      </c>
      <c r="AD919" t="s">
        <v>443</v>
      </c>
      <c r="AG919" s="54"/>
    </row>
    <row r="920" spans="21:33">
      <c r="U920">
        <v>1316</v>
      </c>
      <c r="V920">
        <v>1</v>
      </c>
      <c r="W920" t="s">
        <v>2471</v>
      </c>
      <c r="X920">
        <v>5</v>
      </c>
      <c r="Y920" t="s">
        <v>505</v>
      </c>
      <c r="Z920">
        <v>5705</v>
      </c>
      <c r="AA920" t="s">
        <v>1587</v>
      </c>
      <c r="AC920" t="s">
        <v>713</v>
      </c>
      <c r="AD920" t="s">
        <v>443</v>
      </c>
      <c r="AG920" s="54"/>
    </row>
    <row r="921" spans="21:33">
      <c r="U921">
        <v>1318</v>
      </c>
      <c r="V921">
        <v>8</v>
      </c>
      <c r="W921" t="s">
        <v>2472</v>
      </c>
      <c r="X921">
        <v>5</v>
      </c>
      <c r="Y921" t="s">
        <v>505</v>
      </c>
      <c r="Z921">
        <v>5706</v>
      </c>
      <c r="AA921" t="s">
        <v>2473</v>
      </c>
      <c r="AC921" t="s">
        <v>1009</v>
      </c>
      <c r="AD921" t="s">
        <v>443</v>
      </c>
      <c r="AG921" s="54"/>
    </row>
    <row r="922" spans="21:33">
      <c r="U922">
        <v>1319</v>
      </c>
      <c r="V922">
        <v>6</v>
      </c>
      <c r="W922" t="s">
        <v>2474</v>
      </c>
      <c r="X922">
        <v>5</v>
      </c>
      <c r="Y922" t="s">
        <v>505</v>
      </c>
      <c r="Z922">
        <v>5706</v>
      </c>
      <c r="AA922" t="s">
        <v>2473</v>
      </c>
      <c r="AC922" t="s">
        <v>1009</v>
      </c>
      <c r="AD922" t="s">
        <v>443</v>
      </c>
      <c r="AG922" s="54"/>
    </row>
    <row r="923" spans="21:33">
      <c r="U923">
        <v>1321</v>
      </c>
      <c r="V923">
        <v>8</v>
      </c>
      <c r="W923" t="s">
        <v>2475</v>
      </c>
      <c r="X923">
        <v>5</v>
      </c>
      <c r="Y923" t="s">
        <v>505</v>
      </c>
      <c r="Z923">
        <v>5706</v>
      </c>
      <c r="AA923" t="s">
        <v>2473</v>
      </c>
      <c r="AC923" t="s">
        <v>1009</v>
      </c>
      <c r="AD923" t="s">
        <v>443</v>
      </c>
      <c r="AG923" s="54"/>
    </row>
    <row r="924" spans="21:33">
      <c r="U924">
        <v>1322</v>
      </c>
      <c r="V924">
        <v>6</v>
      </c>
      <c r="W924" t="s">
        <v>2476</v>
      </c>
      <c r="X924">
        <v>5</v>
      </c>
      <c r="Y924" t="s">
        <v>505</v>
      </c>
      <c r="Z924">
        <v>5706</v>
      </c>
      <c r="AA924" t="s">
        <v>2473</v>
      </c>
      <c r="AC924" t="s">
        <v>1009</v>
      </c>
      <c r="AD924" t="s">
        <v>443</v>
      </c>
      <c r="AG924" s="54"/>
    </row>
    <row r="925" spans="21:33">
      <c r="U925">
        <v>1323</v>
      </c>
      <c r="V925">
        <v>4</v>
      </c>
      <c r="W925" t="s">
        <v>2477</v>
      </c>
      <c r="X925">
        <v>5</v>
      </c>
      <c r="Y925" t="s">
        <v>505</v>
      </c>
      <c r="Z925">
        <v>5706</v>
      </c>
      <c r="AA925" t="s">
        <v>2473</v>
      </c>
      <c r="AC925" t="s">
        <v>1009</v>
      </c>
      <c r="AD925" t="s">
        <v>443</v>
      </c>
      <c r="AG925" s="54"/>
    </row>
    <row r="926" spans="21:33">
      <c r="U926">
        <v>1325</v>
      </c>
      <c r="V926">
        <v>0</v>
      </c>
      <c r="W926" t="s">
        <v>2478</v>
      </c>
      <c r="X926">
        <v>5</v>
      </c>
      <c r="Y926" t="s">
        <v>505</v>
      </c>
      <c r="Z926">
        <v>5706</v>
      </c>
      <c r="AA926" t="s">
        <v>2473</v>
      </c>
      <c r="AC926" t="s">
        <v>1009</v>
      </c>
      <c r="AD926" t="s">
        <v>443</v>
      </c>
      <c r="AG926" s="54"/>
    </row>
    <row r="927" spans="21:33">
      <c r="U927">
        <v>1326</v>
      </c>
      <c r="V927">
        <v>9</v>
      </c>
      <c r="W927" t="s">
        <v>2479</v>
      </c>
      <c r="X927">
        <v>5</v>
      </c>
      <c r="Y927" t="s">
        <v>505</v>
      </c>
      <c r="Z927">
        <v>5706</v>
      </c>
      <c r="AA927" t="s">
        <v>2473</v>
      </c>
      <c r="AC927" t="s">
        <v>1009</v>
      </c>
      <c r="AD927" t="s">
        <v>443</v>
      </c>
      <c r="AG927" s="54"/>
    </row>
    <row r="928" spans="21:33">
      <c r="U928">
        <v>1327</v>
      </c>
      <c r="V928">
        <v>7</v>
      </c>
      <c r="W928" t="s">
        <v>2480</v>
      </c>
      <c r="X928">
        <v>5</v>
      </c>
      <c r="Y928" t="s">
        <v>505</v>
      </c>
      <c r="Z928">
        <v>5706</v>
      </c>
      <c r="AA928" t="s">
        <v>2473</v>
      </c>
      <c r="AC928" t="s">
        <v>713</v>
      </c>
      <c r="AD928" t="s">
        <v>443</v>
      </c>
      <c r="AG928" s="54"/>
    </row>
    <row r="929" spans="21:33">
      <c r="U929">
        <v>1328</v>
      </c>
      <c r="V929">
        <v>5</v>
      </c>
      <c r="W929" t="s">
        <v>2481</v>
      </c>
      <c r="X929">
        <v>5</v>
      </c>
      <c r="Y929" t="s">
        <v>505</v>
      </c>
      <c r="Z929">
        <v>5704</v>
      </c>
      <c r="AA929" t="s">
        <v>1475</v>
      </c>
      <c r="AC929" t="s">
        <v>1009</v>
      </c>
      <c r="AD929" t="s">
        <v>443</v>
      </c>
      <c r="AG929" s="54"/>
    </row>
    <row r="930" spans="21:33">
      <c r="U930">
        <v>1329</v>
      </c>
      <c r="V930">
        <v>3</v>
      </c>
      <c r="W930" t="s">
        <v>2482</v>
      </c>
      <c r="X930">
        <v>5</v>
      </c>
      <c r="Y930" t="s">
        <v>505</v>
      </c>
      <c r="Z930">
        <v>5704</v>
      </c>
      <c r="AA930" t="s">
        <v>1475</v>
      </c>
      <c r="AC930" t="s">
        <v>1009</v>
      </c>
      <c r="AD930" t="s">
        <v>443</v>
      </c>
      <c r="AG930" s="54"/>
    </row>
    <row r="931" spans="21:33">
      <c r="U931">
        <v>1331</v>
      </c>
      <c r="V931">
        <v>5</v>
      </c>
      <c r="W931" t="s">
        <v>2483</v>
      </c>
      <c r="X931">
        <v>5</v>
      </c>
      <c r="Y931" t="s">
        <v>505</v>
      </c>
      <c r="Z931">
        <v>5704</v>
      </c>
      <c r="AA931" t="s">
        <v>1475</v>
      </c>
      <c r="AC931" t="s">
        <v>1009</v>
      </c>
      <c r="AD931" t="s">
        <v>443</v>
      </c>
      <c r="AG931" s="54"/>
    </row>
    <row r="932" spans="21:33">
      <c r="U932">
        <v>1332</v>
      </c>
      <c r="V932">
        <v>3</v>
      </c>
      <c r="W932" t="s">
        <v>2484</v>
      </c>
      <c r="X932">
        <v>5</v>
      </c>
      <c r="Y932" t="s">
        <v>505</v>
      </c>
      <c r="Z932">
        <v>5704</v>
      </c>
      <c r="AA932" t="s">
        <v>1475</v>
      </c>
      <c r="AC932" t="s">
        <v>1009</v>
      </c>
      <c r="AD932" t="s">
        <v>443</v>
      </c>
      <c r="AG932" s="54"/>
    </row>
    <row r="933" spans="21:33">
      <c r="U933">
        <v>1333</v>
      </c>
      <c r="V933">
        <v>1</v>
      </c>
      <c r="W933" t="s">
        <v>2485</v>
      </c>
      <c r="X933">
        <v>5</v>
      </c>
      <c r="Y933" t="s">
        <v>505</v>
      </c>
      <c r="Z933">
        <v>5704</v>
      </c>
      <c r="AA933" t="s">
        <v>1475</v>
      </c>
      <c r="AC933" t="s">
        <v>1009</v>
      </c>
      <c r="AD933" t="s">
        <v>443</v>
      </c>
      <c r="AG933" s="54"/>
    </row>
    <row r="934" spans="21:33">
      <c r="U934">
        <v>1335</v>
      </c>
      <c r="V934">
        <v>8</v>
      </c>
      <c r="W934" t="s">
        <v>2486</v>
      </c>
      <c r="X934">
        <v>5</v>
      </c>
      <c r="Y934" t="s">
        <v>505</v>
      </c>
      <c r="Z934">
        <v>5703</v>
      </c>
      <c r="AA934" t="s">
        <v>1292</v>
      </c>
      <c r="AC934" t="s">
        <v>1009</v>
      </c>
      <c r="AD934" t="s">
        <v>443</v>
      </c>
      <c r="AG934" s="54"/>
    </row>
    <row r="935" spans="21:33">
      <c r="U935">
        <v>1336</v>
      </c>
      <c r="V935">
        <v>6</v>
      </c>
      <c r="W935" t="s">
        <v>2487</v>
      </c>
      <c r="X935">
        <v>5</v>
      </c>
      <c r="Y935" t="s">
        <v>505</v>
      </c>
      <c r="Z935">
        <v>5703</v>
      </c>
      <c r="AA935" t="s">
        <v>1292</v>
      </c>
      <c r="AC935" t="s">
        <v>1009</v>
      </c>
      <c r="AD935" t="s">
        <v>443</v>
      </c>
      <c r="AG935" s="54"/>
    </row>
    <row r="936" spans="21:33">
      <c r="U936">
        <v>1337</v>
      </c>
      <c r="V936">
        <v>4</v>
      </c>
      <c r="W936" t="s">
        <v>2488</v>
      </c>
      <c r="X936">
        <v>5</v>
      </c>
      <c r="Y936" t="s">
        <v>505</v>
      </c>
      <c r="Z936">
        <v>5703</v>
      </c>
      <c r="AA936" t="s">
        <v>1292</v>
      </c>
      <c r="AC936" t="s">
        <v>1009</v>
      </c>
      <c r="AD936" t="s">
        <v>443</v>
      </c>
      <c r="AG936" s="54"/>
    </row>
    <row r="937" spans="21:33">
      <c r="U937">
        <v>1338</v>
      </c>
      <c r="V937">
        <v>2</v>
      </c>
      <c r="W937" t="s">
        <v>2489</v>
      </c>
      <c r="X937">
        <v>5</v>
      </c>
      <c r="Y937" t="s">
        <v>505</v>
      </c>
      <c r="Z937">
        <v>5703</v>
      </c>
      <c r="AA937" t="s">
        <v>1292</v>
      </c>
      <c r="AC937" t="s">
        <v>1009</v>
      </c>
      <c r="AD937" t="s">
        <v>443</v>
      </c>
      <c r="AG937" s="54"/>
    </row>
    <row r="938" spans="21:33">
      <c r="U938">
        <v>1339</v>
      </c>
      <c r="V938">
        <v>0</v>
      </c>
      <c r="W938" t="s">
        <v>2490</v>
      </c>
      <c r="X938">
        <v>5</v>
      </c>
      <c r="Y938" t="s">
        <v>505</v>
      </c>
      <c r="Z938">
        <v>5703</v>
      </c>
      <c r="AA938" t="s">
        <v>1292</v>
      </c>
      <c r="AC938" t="s">
        <v>1009</v>
      </c>
      <c r="AD938" t="s">
        <v>443</v>
      </c>
      <c r="AG938" s="54"/>
    </row>
    <row r="939" spans="21:33">
      <c r="U939">
        <v>1340</v>
      </c>
      <c r="V939">
        <v>4</v>
      </c>
      <c r="W939" t="s">
        <v>2491</v>
      </c>
      <c r="X939">
        <v>5</v>
      </c>
      <c r="Y939" t="s">
        <v>505</v>
      </c>
      <c r="Z939">
        <v>5703</v>
      </c>
      <c r="AA939" t="s">
        <v>1292</v>
      </c>
      <c r="AC939" t="s">
        <v>1009</v>
      </c>
      <c r="AD939" t="s">
        <v>443</v>
      </c>
      <c r="AG939" s="54"/>
    </row>
    <row r="940" spans="21:33">
      <c r="U940">
        <v>1341</v>
      </c>
      <c r="V940">
        <v>2</v>
      </c>
      <c r="W940" t="s">
        <v>2492</v>
      </c>
      <c r="X940">
        <v>5</v>
      </c>
      <c r="Y940" t="s">
        <v>505</v>
      </c>
      <c r="Z940">
        <v>5703</v>
      </c>
      <c r="AA940" t="s">
        <v>1292</v>
      </c>
      <c r="AC940" t="s">
        <v>1009</v>
      </c>
      <c r="AD940" t="s">
        <v>443</v>
      </c>
      <c r="AG940" s="54"/>
    </row>
    <row r="941" spans="21:33">
      <c r="U941">
        <v>1342</v>
      </c>
      <c r="V941">
        <v>0</v>
      </c>
      <c r="W941" t="s">
        <v>2493</v>
      </c>
      <c r="X941">
        <v>5</v>
      </c>
      <c r="Y941" t="s">
        <v>505</v>
      </c>
      <c r="Z941">
        <v>5703</v>
      </c>
      <c r="AA941" t="s">
        <v>1292</v>
      </c>
      <c r="AC941" t="s">
        <v>1009</v>
      </c>
      <c r="AD941" t="s">
        <v>443</v>
      </c>
      <c r="AG941" s="54"/>
    </row>
    <row r="942" spans="21:33">
      <c r="U942">
        <v>1343</v>
      </c>
      <c r="V942">
        <v>9</v>
      </c>
      <c r="W942" t="s">
        <v>2494</v>
      </c>
      <c r="X942">
        <v>5</v>
      </c>
      <c r="Y942" t="s">
        <v>505</v>
      </c>
      <c r="Z942">
        <v>5703</v>
      </c>
      <c r="AA942" t="s">
        <v>1292</v>
      </c>
      <c r="AC942" t="s">
        <v>1009</v>
      </c>
      <c r="AD942" t="s">
        <v>443</v>
      </c>
      <c r="AG942" s="54"/>
    </row>
    <row r="943" spans="21:33">
      <c r="U943">
        <v>1345</v>
      </c>
      <c r="V943">
        <v>5</v>
      </c>
      <c r="W943" t="s">
        <v>2495</v>
      </c>
      <c r="X943">
        <v>5</v>
      </c>
      <c r="Y943" t="s">
        <v>505</v>
      </c>
      <c r="Z943">
        <v>5703</v>
      </c>
      <c r="AA943" t="s">
        <v>1292</v>
      </c>
      <c r="AC943" t="s">
        <v>1009</v>
      </c>
      <c r="AD943" t="s">
        <v>443</v>
      </c>
      <c r="AG943" s="54"/>
    </row>
    <row r="944" spans="21:33">
      <c r="U944">
        <v>1346</v>
      </c>
      <c r="V944">
        <v>3</v>
      </c>
      <c r="W944" t="s">
        <v>2496</v>
      </c>
      <c r="X944">
        <v>5</v>
      </c>
      <c r="Y944" t="s">
        <v>505</v>
      </c>
      <c r="Z944">
        <v>5703</v>
      </c>
      <c r="AA944" t="s">
        <v>1292</v>
      </c>
      <c r="AC944" t="s">
        <v>1009</v>
      </c>
      <c r="AD944" t="s">
        <v>443</v>
      </c>
      <c r="AG944" s="54"/>
    </row>
    <row r="945" spans="21:33">
      <c r="U945">
        <v>1347</v>
      </c>
      <c r="V945">
        <v>1</v>
      </c>
      <c r="W945" t="s">
        <v>2497</v>
      </c>
      <c r="X945">
        <v>5</v>
      </c>
      <c r="Y945" t="s">
        <v>505</v>
      </c>
      <c r="Z945">
        <v>5703</v>
      </c>
      <c r="AA945" t="s">
        <v>1292</v>
      </c>
      <c r="AC945" t="s">
        <v>713</v>
      </c>
      <c r="AD945" t="s">
        <v>443</v>
      </c>
      <c r="AG945" s="54"/>
    </row>
    <row r="946" spans="21:33">
      <c r="U946">
        <v>1349</v>
      </c>
      <c r="V946">
        <v>8</v>
      </c>
      <c r="W946" t="s">
        <v>2498</v>
      </c>
      <c r="X946">
        <v>5</v>
      </c>
      <c r="Y946" t="s">
        <v>505</v>
      </c>
      <c r="Z946">
        <v>5703</v>
      </c>
      <c r="AA946" t="s">
        <v>1292</v>
      </c>
      <c r="AC946" t="s">
        <v>713</v>
      </c>
      <c r="AD946" t="s">
        <v>443</v>
      </c>
      <c r="AG946" s="54"/>
    </row>
    <row r="947" spans="21:33">
      <c r="U947">
        <v>1350</v>
      </c>
      <c r="V947">
        <v>1</v>
      </c>
      <c r="W947" t="s">
        <v>2499</v>
      </c>
      <c r="X947">
        <v>5</v>
      </c>
      <c r="Y947" t="s">
        <v>505</v>
      </c>
      <c r="Z947">
        <v>5703</v>
      </c>
      <c r="AA947" t="s">
        <v>1292</v>
      </c>
      <c r="AC947" t="s">
        <v>713</v>
      </c>
      <c r="AD947" t="s">
        <v>443</v>
      </c>
      <c r="AG947" s="54"/>
    </row>
    <row r="948" spans="21:33">
      <c r="U948">
        <v>1352</v>
      </c>
      <c r="V948">
        <v>8</v>
      </c>
      <c r="W948" t="s">
        <v>2500</v>
      </c>
      <c r="X948">
        <v>5</v>
      </c>
      <c r="Y948" t="s">
        <v>505</v>
      </c>
      <c r="Z948">
        <v>5702</v>
      </c>
      <c r="AA948" t="s">
        <v>84</v>
      </c>
      <c r="AC948" t="s">
        <v>1009</v>
      </c>
      <c r="AD948" t="s">
        <v>443</v>
      </c>
      <c r="AG948" s="54"/>
    </row>
    <row r="949" spans="21:33">
      <c r="U949">
        <v>1353</v>
      </c>
      <c r="V949">
        <v>6</v>
      </c>
      <c r="W949" t="s">
        <v>2501</v>
      </c>
      <c r="X949">
        <v>5</v>
      </c>
      <c r="Y949" t="s">
        <v>505</v>
      </c>
      <c r="Z949">
        <v>5702</v>
      </c>
      <c r="AA949" t="s">
        <v>84</v>
      </c>
      <c r="AC949" t="s">
        <v>1009</v>
      </c>
      <c r="AD949" t="s">
        <v>443</v>
      </c>
      <c r="AG949" s="54"/>
    </row>
    <row r="950" spans="21:33">
      <c r="U950">
        <v>1354</v>
      </c>
      <c r="V950">
        <v>4</v>
      </c>
      <c r="W950" t="s">
        <v>2502</v>
      </c>
      <c r="X950">
        <v>5</v>
      </c>
      <c r="Y950" t="s">
        <v>505</v>
      </c>
      <c r="Z950">
        <v>5702</v>
      </c>
      <c r="AA950" t="s">
        <v>84</v>
      </c>
      <c r="AC950" t="s">
        <v>1009</v>
      </c>
      <c r="AD950" t="s">
        <v>443</v>
      </c>
      <c r="AG950" s="54"/>
    </row>
    <row r="951" spans="21:33">
      <c r="U951">
        <v>1355</v>
      </c>
      <c r="V951">
        <v>2</v>
      </c>
      <c r="W951" t="s">
        <v>2418</v>
      </c>
      <c r="X951">
        <v>5</v>
      </c>
      <c r="Y951" t="s">
        <v>505</v>
      </c>
      <c r="Z951">
        <v>5702</v>
      </c>
      <c r="AA951" t="s">
        <v>84</v>
      </c>
      <c r="AC951" t="s">
        <v>1009</v>
      </c>
      <c r="AD951" t="s">
        <v>443</v>
      </c>
      <c r="AG951" s="54"/>
    </row>
    <row r="952" spans="21:33">
      <c r="U952">
        <v>1356</v>
      </c>
      <c r="V952">
        <v>0</v>
      </c>
      <c r="W952" t="s">
        <v>2503</v>
      </c>
      <c r="X952">
        <v>5</v>
      </c>
      <c r="Y952" t="s">
        <v>505</v>
      </c>
      <c r="Z952">
        <v>5702</v>
      </c>
      <c r="AA952" t="s">
        <v>84</v>
      </c>
      <c r="AC952" t="s">
        <v>1009</v>
      </c>
      <c r="AD952" t="s">
        <v>443</v>
      </c>
      <c r="AG952" s="54"/>
    </row>
    <row r="953" spans="21:33">
      <c r="U953">
        <v>1358</v>
      </c>
      <c r="V953">
        <v>7</v>
      </c>
      <c r="W953" t="s">
        <v>2504</v>
      </c>
      <c r="X953">
        <v>5</v>
      </c>
      <c r="Y953" t="s">
        <v>505</v>
      </c>
      <c r="Z953">
        <v>5702</v>
      </c>
      <c r="AA953" t="s">
        <v>84</v>
      </c>
      <c r="AC953" t="s">
        <v>1009</v>
      </c>
      <c r="AD953" t="s">
        <v>443</v>
      </c>
      <c r="AG953" s="54"/>
    </row>
    <row r="954" spans="21:33">
      <c r="U954">
        <v>1359</v>
      </c>
      <c r="V954">
        <v>5</v>
      </c>
      <c r="W954" t="s">
        <v>2505</v>
      </c>
      <c r="X954">
        <v>5</v>
      </c>
      <c r="Y954" t="s">
        <v>505</v>
      </c>
      <c r="Z954">
        <v>5702</v>
      </c>
      <c r="AA954" t="s">
        <v>84</v>
      </c>
      <c r="AC954" t="s">
        <v>1009</v>
      </c>
      <c r="AD954" t="s">
        <v>443</v>
      </c>
      <c r="AG954" s="54"/>
    </row>
    <row r="955" spans="21:33">
      <c r="U955">
        <v>1360</v>
      </c>
      <c r="V955">
        <v>9</v>
      </c>
      <c r="W955" t="s">
        <v>2506</v>
      </c>
      <c r="X955">
        <v>5</v>
      </c>
      <c r="Y955" t="s">
        <v>505</v>
      </c>
      <c r="Z955">
        <v>5702</v>
      </c>
      <c r="AA955" t="s">
        <v>84</v>
      </c>
      <c r="AC955" t="s">
        <v>1009</v>
      </c>
      <c r="AD955" t="s">
        <v>443</v>
      </c>
      <c r="AG955" s="54"/>
    </row>
    <row r="956" spans="21:33">
      <c r="U956">
        <v>1361</v>
      </c>
      <c r="V956">
        <v>7</v>
      </c>
      <c r="W956" t="s">
        <v>2507</v>
      </c>
      <c r="X956">
        <v>5</v>
      </c>
      <c r="Y956" t="s">
        <v>505</v>
      </c>
      <c r="Z956">
        <v>5702</v>
      </c>
      <c r="AA956" t="s">
        <v>84</v>
      </c>
      <c r="AC956" t="s">
        <v>713</v>
      </c>
      <c r="AD956" t="s">
        <v>443</v>
      </c>
      <c r="AG956" s="54"/>
    </row>
    <row r="957" spans="21:33">
      <c r="U957">
        <v>1362</v>
      </c>
      <c r="V957">
        <v>5</v>
      </c>
      <c r="W957" t="s">
        <v>2508</v>
      </c>
      <c r="X957">
        <v>5</v>
      </c>
      <c r="Y957" t="s">
        <v>505</v>
      </c>
      <c r="Z957">
        <v>5702</v>
      </c>
      <c r="AA957" t="s">
        <v>84</v>
      </c>
      <c r="AC957" t="s">
        <v>713</v>
      </c>
      <c r="AD957" t="s">
        <v>443</v>
      </c>
      <c r="AG957" s="54"/>
    </row>
    <row r="958" spans="21:33">
      <c r="U958">
        <v>1363</v>
      </c>
      <c r="V958">
        <v>3</v>
      </c>
      <c r="W958" t="s">
        <v>2509</v>
      </c>
      <c r="X958">
        <v>5</v>
      </c>
      <c r="Y958" t="s">
        <v>505</v>
      </c>
      <c r="Z958">
        <v>5501</v>
      </c>
      <c r="AA958" t="s">
        <v>1181</v>
      </c>
      <c r="AC958" t="s">
        <v>1009</v>
      </c>
      <c r="AD958" t="s">
        <v>443</v>
      </c>
      <c r="AG958" s="54"/>
    </row>
    <row r="959" spans="21:33">
      <c r="U959">
        <v>1364</v>
      </c>
      <c r="V959">
        <v>1</v>
      </c>
      <c r="W959" t="s">
        <v>2510</v>
      </c>
      <c r="X959">
        <v>5</v>
      </c>
      <c r="Y959" t="s">
        <v>505</v>
      </c>
      <c r="Z959">
        <v>5501</v>
      </c>
      <c r="AA959" t="s">
        <v>1181</v>
      </c>
      <c r="AC959" t="s">
        <v>1009</v>
      </c>
      <c r="AD959" t="s">
        <v>443</v>
      </c>
      <c r="AG959" s="54"/>
    </row>
    <row r="960" spans="21:33">
      <c r="U960">
        <v>1366</v>
      </c>
      <c r="V960">
        <v>8</v>
      </c>
      <c r="W960" t="s">
        <v>2511</v>
      </c>
      <c r="X960">
        <v>5</v>
      </c>
      <c r="Y960" t="s">
        <v>505</v>
      </c>
      <c r="Z960">
        <v>5501</v>
      </c>
      <c r="AA960" t="s">
        <v>1181</v>
      </c>
      <c r="AC960" t="s">
        <v>1009</v>
      </c>
      <c r="AD960" t="s">
        <v>443</v>
      </c>
      <c r="AG960" s="54"/>
    </row>
    <row r="961" spans="21:33">
      <c r="U961">
        <v>1367</v>
      </c>
      <c r="V961">
        <v>6</v>
      </c>
      <c r="W961" t="s">
        <v>2512</v>
      </c>
      <c r="X961">
        <v>5</v>
      </c>
      <c r="Y961" t="s">
        <v>505</v>
      </c>
      <c r="Z961">
        <v>5501</v>
      </c>
      <c r="AA961" t="s">
        <v>1181</v>
      </c>
      <c r="AC961" t="s">
        <v>1009</v>
      </c>
      <c r="AD961" t="s">
        <v>443</v>
      </c>
      <c r="AG961" s="54"/>
    </row>
    <row r="962" spans="21:33">
      <c r="U962">
        <v>1368</v>
      </c>
      <c r="V962">
        <v>4</v>
      </c>
      <c r="W962" t="s">
        <v>2513</v>
      </c>
      <c r="X962">
        <v>5</v>
      </c>
      <c r="Y962" t="s">
        <v>505</v>
      </c>
      <c r="Z962">
        <v>5501</v>
      </c>
      <c r="AA962" t="s">
        <v>1181</v>
      </c>
      <c r="AC962" t="s">
        <v>1009</v>
      </c>
      <c r="AD962" t="s">
        <v>443</v>
      </c>
      <c r="AG962" s="54"/>
    </row>
    <row r="963" spans="21:33">
      <c r="U963">
        <v>1369</v>
      </c>
      <c r="V963">
        <v>2</v>
      </c>
      <c r="W963" t="s">
        <v>2514</v>
      </c>
      <c r="X963">
        <v>5</v>
      </c>
      <c r="Y963" t="s">
        <v>505</v>
      </c>
      <c r="Z963">
        <v>5501</v>
      </c>
      <c r="AA963" t="s">
        <v>1181</v>
      </c>
      <c r="AC963" t="s">
        <v>1009</v>
      </c>
      <c r="AD963" t="s">
        <v>443</v>
      </c>
      <c r="AG963" s="54"/>
    </row>
    <row r="964" spans="21:33">
      <c r="U964">
        <v>1370</v>
      </c>
      <c r="V964">
        <v>6</v>
      </c>
      <c r="W964" t="s">
        <v>2515</v>
      </c>
      <c r="X964">
        <v>5</v>
      </c>
      <c r="Y964" t="s">
        <v>505</v>
      </c>
      <c r="Z964">
        <v>5501</v>
      </c>
      <c r="AA964" t="s">
        <v>1181</v>
      </c>
      <c r="AC964" t="s">
        <v>1009</v>
      </c>
      <c r="AD964" t="s">
        <v>443</v>
      </c>
      <c r="AG964" s="54"/>
    </row>
    <row r="965" spans="21:33">
      <c r="U965">
        <v>1371</v>
      </c>
      <c r="V965">
        <v>4</v>
      </c>
      <c r="W965" t="s">
        <v>2516</v>
      </c>
      <c r="X965">
        <v>5</v>
      </c>
      <c r="Y965" t="s">
        <v>505</v>
      </c>
      <c r="Z965">
        <v>5501</v>
      </c>
      <c r="AA965" t="s">
        <v>1181</v>
      </c>
      <c r="AC965" t="s">
        <v>1009</v>
      </c>
      <c r="AD965" t="s">
        <v>443</v>
      </c>
      <c r="AG965" s="54"/>
    </row>
    <row r="966" spans="21:33">
      <c r="U966">
        <v>1374</v>
      </c>
      <c r="V966">
        <v>9</v>
      </c>
      <c r="W966" t="s">
        <v>2517</v>
      </c>
      <c r="X966">
        <v>5</v>
      </c>
      <c r="Y966" t="s">
        <v>505</v>
      </c>
      <c r="Z966">
        <v>5501</v>
      </c>
      <c r="AA966" t="s">
        <v>1181</v>
      </c>
      <c r="AC966" t="s">
        <v>1009</v>
      </c>
      <c r="AD966" t="s">
        <v>443</v>
      </c>
      <c r="AG966" s="54"/>
    </row>
    <row r="967" spans="21:33">
      <c r="U967">
        <v>1377</v>
      </c>
      <c r="V967">
        <v>3</v>
      </c>
      <c r="W967" t="s">
        <v>2518</v>
      </c>
      <c r="X967">
        <v>5</v>
      </c>
      <c r="Y967" t="s">
        <v>505</v>
      </c>
      <c r="Z967">
        <v>5501</v>
      </c>
      <c r="AA967" t="s">
        <v>1181</v>
      </c>
      <c r="AC967" t="s">
        <v>1009</v>
      </c>
      <c r="AD967" t="s">
        <v>443</v>
      </c>
      <c r="AG967" s="54"/>
    </row>
    <row r="968" spans="21:33">
      <c r="U968">
        <v>1378</v>
      </c>
      <c r="V968">
        <v>1</v>
      </c>
      <c r="W968" t="s">
        <v>2519</v>
      </c>
      <c r="X968">
        <v>5</v>
      </c>
      <c r="Y968" t="s">
        <v>505</v>
      </c>
      <c r="Z968">
        <v>5501</v>
      </c>
      <c r="AA968" t="s">
        <v>1181</v>
      </c>
      <c r="AC968" t="s">
        <v>1009</v>
      </c>
      <c r="AD968" t="s">
        <v>443</v>
      </c>
      <c r="AG968" s="54"/>
    </row>
    <row r="969" spans="21:33">
      <c r="U969">
        <v>1384</v>
      </c>
      <c r="V969">
        <v>6</v>
      </c>
      <c r="W969" t="s">
        <v>2520</v>
      </c>
      <c r="X969">
        <v>5</v>
      </c>
      <c r="Y969" t="s">
        <v>505</v>
      </c>
      <c r="Z969">
        <v>5501</v>
      </c>
      <c r="AA969" t="s">
        <v>1181</v>
      </c>
      <c r="AC969" t="s">
        <v>1009</v>
      </c>
      <c r="AD969" t="s">
        <v>443</v>
      </c>
      <c r="AG969" s="54"/>
    </row>
    <row r="970" spans="21:33">
      <c r="U970">
        <v>1385</v>
      </c>
      <c r="V970">
        <v>4</v>
      </c>
      <c r="W970" t="s">
        <v>2521</v>
      </c>
      <c r="X970">
        <v>5</v>
      </c>
      <c r="Y970" t="s">
        <v>505</v>
      </c>
      <c r="Z970">
        <v>5501</v>
      </c>
      <c r="AA970" t="s">
        <v>1181</v>
      </c>
      <c r="AC970" t="s">
        <v>1009</v>
      </c>
      <c r="AD970" t="s">
        <v>443</v>
      </c>
      <c r="AG970" s="54"/>
    </row>
    <row r="971" spans="21:33">
      <c r="U971">
        <v>1389</v>
      </c>
      <c r="V971">
        <v>7</v>
      </c>
      <c r="W971" t="s">
        <v>2522</v>
      </c>
      <c r="X971">
        <v>5</v>
      </c>
      <c r="Y971" t="s">
        <v>505</v>
      </c>
      <c r="Z971">
        <v>5501</v>
      </c>
      <c r="AA971" t="s">
        <v>1181</v>
      </c>
      <c r="AC971" t="s">
        <v>1009</v>
      </c>
      <c r="AD971" t="s">
        <v>443</v>
      </c>
      <c r="AG971" s="54"/>
    </row>
    <row r="972" spans="21:33">
      <c r="U972">
        <v>1390</v>
      </c>
      <c r="V972">
        <v>0</v>
      </c>
      <c r="W972" t="s">
        <v>2523</v>
      </c>
      <c r="X972">
        <v>5</v>
      </c>
      <c r="Y972" t="s">
        <v>505</v>
      </c>
      <c r="Z972">
        <v>5501</v>
      </c>
      <c r="AA972" t="s">
        <v>1181</v>
      </c>
      <c r="AC972" t="s">
        <v>1009</v>
      </c>
      <c r="AD972" t="s">
        <v>443</v>
      </c>
      <c r="AG972" s="54"/>
    </row>
    <row r="973" spans="21:33">
      <c r="U973">
        <v>1392</v>
      </c>
      <c r="V973">
        <v>7</v>
      </c>
      <c r="W973" t="s">
        <v>2524</v>
      </c>
      <c r="X973">
        <v>5</v>
      </c>
      <c r="Y973" t="s">
        <v>505</v>
      </c>
      <c r="Z973">
        <v>5501</v>
      </c>
      <c r="AA973" t="s">
        <v>1181</v>
      </c>
      <c r="AC973" t="s">
        <v>713</v>
      </c>
      <c r="AD973" t="s">
        <v>443</v>
      </c>
      <c r="AG973" s="54"/>
    </row>
    <row r="974" spans="21:33">
      <c r="U974">
        <v>1393</v>
      </c>
      <c r="V974">
        <v>5</v>
      </c>
      <c r="W974" t="s">
        <v>2525</v>
      </c>
      <c r="X974">
        <v>5</v>
      </c>
      <c r="Y974" t="s">
        <v>505</v>
      </c>
      <c r="Z974">
        <v>5501</v>
      </c>
      <c r="AA974" t="s">
        <v>1181</v>
      </c>
      <c r="AC974" t="s">
        <v>713</v>
      </c>
      <c r="AD974" t="s">
        <v>443</v>
      </c>
      <c r="AG974" s="54"/>
    </row>
    <row r="975" spans="21:33">
      <c r="U975">
        <v>1394</v>
      </c>
      <c r="V975">
        <v>3</v>
      </c>
      <c r="W975" t="s">
        <v>2526</v>
      </c>
      <c r="X975">
        <v>5</v>
      </c>
      <c r="Y975" t="s">
        <v>505</v>
      </c>
      <c r="Z975">
        <v>5502</v>
      </c>
      <c r="AA975" t="s">
        <v>2468</v>
      </c>
      <c r="AC975" t="s">
        <v>713</v>
      </c>
      <c r="AD975" t="s">
        <v>443</v>
      </c>
      <c r="AG975" s="54"/>
    </row>
    <row r="976" spans="21:33">
      <c r="U976">
        <v>1395</v>
      </c>
      <c r="V976">
        <v>1</v>
      </c>
      <c r="W976" t="s">
        <v>2527</v>
      </c>
      <c r="X976">
        <v>5</v>
      </c>
      <c r="Y976" t="s">
        <v>505</v>
      </c>
      <c r="Z976">
        <v>5501</v>
      </c>
      <c r="AA976" t="s">
        <v>1181</v>
      </c>
      <c r="AC976" t="s">
        <v>713</v>
      </c>
      <c r="AD976" t="s">
        <v>443</v>
      </c>
      <c r="AG976" s="54"/>
    </row>
    <row r="977" spans="21:33">
      <c r="U977">
        <v>1397</v>
      </c>
      <c r="V977">
        <v>8</v>
      </c>
      <c r="W977" t="s">
        <v>2528</v>
      </c>
      <c r="X977">
        <v>5</v>
      </c>
      <c r="Y977" t="s">
        <v>505</v>
      </c>
      <c r="Z977">
        <v>5501</v>
      </c>
      <c r="AA977" t="s">
        <v>1181</v>
      </c>
      <c r="AC977" t="s">
        <v>713</v>
      </c>
      <c r="AD977" t="s">
        <v>443</v>
      </c>
      <c r="AG977" s="54"/>
    </row>
    <row r="978" spans="21:33">
      <c r="U978">
        <v>1400</v>
      </c>
      <c r="V978">
        <v>1</v>
      </c>
      <c r="W978" t="s">
        <v>2529</v>
      </c>
      <c r="X978">
        <v>5</v>
      </c>
      <c r="Y978" t="s">
        <v>505</v>
      </c>
      <c r="Z978">
        <v>5501</v>
      </c>
      <c r="AA978" t="s">
        <v>1181</v>
      </c>
      <c r="AC978" t="s">
        <v>713</v>
      </c>
      <c r="AD978" t="s">
        <v>443</v>
      </c>
      <c r="AG978" s="54"/>
    </row>
    <row r="979" spans="21:33">
      <c r="U979">
        <v>1402</v>
      </c>
      <c r="V979">
        <v>8</v>
      </c>
      <c r="W979" t="s">
        <v>2530</v>
      </c>
      <c r="X979">
        <v>5</v>
      </c>
      <c r="Y979" t="s">
        <v>505</v>
      </c>
      <c r="Z979">
        <v>5501</v>
      </c>
      <c r="AA979" t="s">
        <v>1181</v>
      </c>
      <c r="AC979" t="s">
        <v>713</v>
      </c>
      <c r="AD979" t="s">
        <v>443</v>
      </c>
      <c r="AG979" s="54"/>
    </row>
    <row r="980" spans="21:33">
      <c r="U980">
        <v>1403</v>
      </c>
      <c r="V980">
        <v>6</v>
      </c>
      <c r="W980" t="s">
        <v>2531</v>
      </c>
      <c r="X980">
        <v>5</v>
      </c>
      <c r="Y980" t="s">
        <v>505</v>
      </c>
      <c r="Z980">
        <v>5501</v>
      </c>
      <c r="AA980" t="s">
        <v>1181</v>
      </c>
      <c r="AC980" t="s">
        <v>725</v>
      </c>
      <c r="AD980" t="s">
        <v>443</v>
      </c>
      <c r="AG980" s="54"/>
    </row>
    <row r="981" spans="21:33">
      <c r="U981">
        <v>1404</v>
      </c>
      <c r="V981">
        <v>4</v>
      </c>
      <c r="W981" t="s">
        <v>2532</v>
      </c>
      <c r="X981">
        <v>5</v>
      </c>
      <c r="Y981" t="s">
        <v>505</v>
      </c>
      <c r="Z981">
        <v>5501</v>
      </c>
      <c r="AA981" t="s">
        <v>1181</v>
      </c>
      <c r="AC981" t="s">
        <v>725</v>
      </c>
      <c r="AD981" t="s">
        <v>443</v>
      </c>
      <c r="AG981" s="54"/>
    </row>
    <row r="982" spans="21:33">
      <c r="U982">
        <v>1405</v>
      </c>
      <c r="V982">
        <v>2</v>
      </c>
      <c r="W982" t="s">
        <v>2533</v>
      </c>
      <c r="X982">
        <v>5</v>
      </c>
      <c r="Y982" t="s">
        <v>505</v>
      </c>
      <c r="Z982">
        <v>5501</v>
      </c>
      <c r="AA982" t="s">
        <v>1181</v>
      </c>
      <c r="AC982" t="s">
        <v>713</v>
      </c>
      <c r="AD982" t="s">
        <v>443</v>
      </c>
      <c r="AG982" s="54"/>
    </row>
    <row r="983" spans="21:33">
      <c r="U983">
        <v>1412</v>
      </c>
      <c r="V983">
        <v>5</v>
      </c>
      <c r="W983" t="s">
        <v>2534</v>
      </c>
      <c r="X983">
        <v>5</v>
      </c>
      <c r="Y983" t="s">
        <v>505</v>
      </c>
      <c r="Z983">
        <v>5501</v>
      </c>
      <c r="AA983" t="s">
        <v>1181</v>
      </c>
      <c r="AC983" t="s">
        <v>725</v>
      </c>
      <c r="AD983" t="s">
        <v>443</v>
      </c>
      <c r="AG983" s="54"/>
    </row>
    <row r="984" spans="21:33">
      <c r="U984">
        <v>1414</v>
      </c>
      <c r="V984">
        <v>1</v>
      </c>
      <c r="W984" t="s">
        <v>2535</v>
      </c>
      <c r="X984">
        <v>5</v>
      </c>
      <c r="Y984" t="s">
        <v>505</v>
      </c>
      <c r="Z984">
        <v>5504</v>
      </c>
      <c r="AA984" t="s">
        <v>1228</v>
      </c>
      <c r="AC984" t="s">
        <v>1009</v>
      </c>
      <c r="AD984" t="s">
        <v>443</v>
      </c>
      <c r="AG984" s="54"/>
    </row>
    <row r="985" spans="21:33">
      <c r="U985">
        <v>1416</v>
      </c>
      <c r="V985">
        <v>8</v>
      </c>
      <c r="W985" t="s">
        <v>2536</v>
      </c>
      <c r="X985">
        <v>5</v>
      </c>
      <c r="Y985" t="s">
        <v>505</v>
      </c>
      <c r="Z985">
        <v>5504</v>
      </c>
      <c r="AA985" t="s">
        <v>1228</v>
      </c>
      <c r="AC985" t="s">
        <v>1009</v>
      </c>
      <c r="AD985" t="s">
        <v>443</v>
      </c>
      <c r="AG985" s="54"/>
    </row>
    <row r="986" spans="21:33">
      <c r="U986">
        <v>1417</v>
      </c>
      <c r="V986">
        <v>6</v>
      </c>
      <c r="W986" t="s">
        <v>2537</v>
      </c>
      <c r="X986">
        <v>5</v>
      </c>
      <c r="Y986" t="s">
        <v>505</v>
      </c>
      <c r="Z986">
        <v>5504</v>
      </c>
      <c r="AA986" t="s">
        <v>1228</v>
      </c>
      <c r="AC986" t="s">
        <v>1009</v>
      </c>
      <c r="AD986" t="s">
        <v>443</v>
      </c>
      <c r="AG986" s="54"/>
    </row>
    <row r="987" spans="21:33">
      <c r="U987">
        <v>1418</v>
      </c>
      <c r="V987">
        <v>4</v>
      </c>
      <c r="W987" t="s">
        <v>2538</v>
      </c>
      <c r="X987">
        <v>5</v>
      </c>
      <c r="Y987" t="s">
        <v>505</v>
      </c>
      <c r="Z987">
        <v>5504</v>
      </c>
      <c r="AA987" t="s">
        <v>1228</v>
      </c>
      <c r="AC987" t="s">
        <v>1009</v>
      </c>
      <c r="AD987" t="s">
        <v>443</v>
      </c>
      <c r="AG987" s="54"/>
    </row>
    <row r="988" spans="21:33">
      <c r="U988">
        <v>1419</v>
      </c>
      <c r="V988">
        <v>2</v>
      </c>
      <c r="W988" t="s">
        <v>2539</v>
      </c>
      <c r="X988">
        <v>5</v>
      </c>
      <c r="Y988" t="s">
        <v>505</v>
      </c>
      <c r="Z988">
        <v>5504</v>
      </c>
      <c r="AA988" t="s">
        <v>1228</v>
      </c>
      <c r="AC988" t="s">
        <v>1009</v>
      </c>
      <c r="AD988" t="s">
        <v>443</v>
      </c>
      <c r="AG988" s="54"/>
    </row>
    <row r="989" spans="21:33">
      <c r="U989">
        <v>1421</v>
      </c>
      <c r="V989">
        <v>4</v>
      </c>
      <c r="W989" t="s">
        <v>2540</v>
      </c>
      <c r="X989">
        <v>5</v>
      </c>
      <c r="Y989" t="s">
        <v>505</v>
      </c>
      <c r="Z989">
        <v>5504</v>
      </c>
      <c r="AA989" t="s">
        <v>1228</v>
      </c>
      <c r="AC989" t="s">
        <v>713</v>
      </c>
      <c r="AD989" t="s">
        <v>443</v>
      </c>
      <c r="AG989" s="54"/>
    </row>
    <row r="990" spans="21:33">
      <c r="U990">
        <v>1422</v>
      </c>
      <c r="V990">
        <v>2</v>
      </c>
      <c r="W990" t="s">
        <v>2541</v>
      </c>
      <c r="X990">
        <v>5</v>
      </c>
      <c r="Y990" t="s">
        <v>505</v>
      </c>
      <c r="Z990">
        <v>5502</v>
      </c>
      <c r="AA990" t="s">
        <v>2468</v>
      </c>
      <c r="AC990" t="s">
        <v>1009</v>
      </c>
      <c r="AD990" t="s">
        <v>443</v>
      </c>
      <c r="AG990" s="54"/>
    </row>
    <row r="991" spans="21:33">
      <c r="U991">
        <v>1423</v>
      </c>
      <c r="V991">
        <v>0</v>
      </c>
      <c r="W991" t="s">
        <v>2542</v>
      </c>
      <c r="X991">
        <v>5</v>
      </c>
      <c r="Y991" t="s">
        <v>505</v>
      </c>
      <c r="Z991">
        <v>5502</v>
      </c>
      <c r="AA991" t="s">
        <v>2468</v>
      </c>
      <c r="AC991" t="s">
        <v>1009</v>
      </c>
      <c r="AD991" t="s">
        <v>443</v>
      </c>
      <c r="AG991" s="54"/>
    </row>
    <row r="992" spans="21:33">
      <c r="U992">
        <v>1424</v>
      </c>
      <c r="V992">
        <v>9</v>
      </c>
      <c r="W992" t="s">
        <v>2543</v>
      </c>
      <c r="X992">
        <v>5</v>
      </c>
      <c r="Y992" t="s">
        <v>505</v>
      </c>
      <c r="Z992">
        <v>5502</v>
      </c>
      <c r="AA992" t="s">
        <v>2468</v>
      </c>
      <c r="AC992" t="s">
        <v>1009</v>
      </c>
      <c r="AD992" t="s">
        <v>443</v>
      </c>
      <c r="AG992" s="54"/>
    </row>
    <row r="993" spans="21:33">
      <c r="U993">
        <v>1425</v>
      </c>
      <c r="V993">
        <v>7</v>
      </c>
      <c r="W993" t="s">
        <v>2544</v>
      </c>
      <c r="X993">
        <v>5</v>
      </c>
      <c r="Y993" t="s">
        <v>505</v>
      </c>
      <c r="Z993">
        <v>5502</v>
      </c>
      <c r="AA993" t="s">
        <v>2468</v>
      </c>
      <c r="AC993" t="s">
        <v>1009</v>
      </c>
      <c r="AD993" t="s">
        <v>443</v>
      </c>
      <c r="AG993" s="54"/>
    </row>
    <row r="994" spans="21:33">
      <c r="U994">
        <v>1427</v>
      </c>
      <c r="V994">
        <v>3</v>
      </c>
      <c r="W994" t="s">
        <v>2545</v>
      </c>
      <c r="X994">
        <v>5</v>
      </c>
      <c r="Y994" t="s">
        <v>505</v>
      </c>
      <c r="Z994">
        <v>5502</v>
      </c>
      <c r="AA994" t="s">
        <v>2468</v>
      </c>
      <c r="AC994" t="s">
        <v>1009</v>
      </c>
      <c r="AD994" t="s">
        <v>443</v>
      </c>
      <c r="AG994" s="54"/>
    </row>
    <row r="995" spans="21:33">
      <c r="U995">
        <v>1428</v>
      </c>
      <c r="V995">
        <v>1</v>
      </c>
      <c r="W995" t="s">
        <v>2546</v>
      </c>
      <c r="X995">
        <v>5</v>
      </c>
      <c r="Y995" t="s">
        <v>505</v>
      </c>
      <c r="Z995">
        <v>5502</v>
      </c>
      <c r="AA995" t="s">
        <v>2468</v>
      </c>
      <c r="AC995" t="s">
        <v>1009</v>
      </c>
      <c r="AD995" t="s">
        <v>443</v>
      </c>
      <c r="AG995" s="54"/>
    </row>
    <row r="996" spans="21:33">
      <c r="U996">
        <v>1430</v>
      </c>
      <c r="V996">
        <v>3</v>
      </c>
      <c r="W996" t="s">
        <v>2330</v>
      </c>
      <c r="X996">
        <v>5</v>
      </c>
      <c r="Y996" t="s">
        <v>505</v>
      </c>
      <c r="Z996">
        <v>5502</v>
      </c>
      <c r="AA996" t="s">
        <v>2468</v>
      </c>
      <c r="AC996" t="s">
        <v>1009</v>
      </c>
      <c r="AD996" t="s">
        <v>443</v>
      </c>
      <c r="AG996" s="54"/>
    </row>
    <row r="997" spans="21:33">
      <c r="U997">
        <v>1431</v>
      </c>
      <c r="V997">
        <v>1</v>
      </c>
      <c r="W997" t="s">
        <v>2547</v>
      </c>
      <c r="X997">
        <v>5</v>
      </c>
      <c r="Y997" t="s">
        <v>505</v>
      </c>
      <c r="Z997">
        <v>5502</v>
      </c>
      <c r="AA997" t="s">
        <v>2468</v>
      </c>
      <c r="AC997" t="s">
        <v>1009</v>
      </c>
      <c r="AD997" t="s">
        <v>443</v>
      </c>
      <c r="AG997" s="54"/>
    </row>
    <row r="998" spans="21:33">
      <c r="U998">
        <v>1433</v>
      </c>
      <c r="V998">
        <v>8</v>
      </c>
      <c r="W998" t="s">
        <v>2548</v>
      </c>
      <c r="X998">
        <v>5</v>
      </c>
      <c r="Y998" t="s">
        <v>505</v>
      </c>
      <c r="Z998">
        <v>5502</v>
      </c>
      <c r="AA998" t="s">
        <v>2468</v>
      </c>
      <c r="AC998" t="s">
        <v>1009</v>
      </c>
      <c r="AD998" t="s">
        <v>443</v>
      </c>
      <c r="AG998" s="54"/>
    </row>
    <row r="999" spans="21:33">
      <c r="U999">
        <v>1435</v>
      </c>
      <c r="V999">
        <v>4</v>
      </c>
      <c r="W999" t="s">
        <v>2549</v>
      </c>
      <c r="X999">
        <v>5</v>
      </c>
      <c r="Y999" t="s">
        <v>505</v>
      </c>
      <c r="Z999">
        <v>5502</v>
      </c>
      <c r="AA999" t="s">
        <v>2468</v>
      </c>
      <c r="AC999" t="s">
        <v>1009</v>
      </c>
      <c r="AD999" t="s">
        <v>443</v>
      </c>
      <c r="AG999" s="54"/>
    </row>
    <row r="1000" spans="21:33">
      <c r="U1000">
        <v>1436</v>
      </c>
      <c r="V1000">
        <v>2</v>
      </c>
      <c r="W1000" t="s">
        <v>2550</v>
      </c>
      <c r="X1000">
        <v>5</v>
      </c>
      <c r="Y1000" t="s">
        <v>505</v>
      </c>
      <c r="Z1000">
        <v>5502</v>
      </c>
      <c r="AA1000" t="s">
        <v>2468</v>
      </c>
      <c r="AC1000" t="s">
        <v>713</v>
      </c>
      <c r="AD1000" t="s">
        <v>443</v>
      </c>
      <c r="AG1000" s="54"/>
    </row>
    <row r="1001" spans="21:33">
      <c r="U1001">
        <v>1437</v>
      </c>
      <c r="V1001">
        <v>0</v>
      </c>
      <c r="W1001" t="s">
        <v>2551</v>
      </c>
      <c r="X1001">
        <v>5</v>
      </c>
      <c r="Y1001" t="s">
        <v>505</v>
      </c>
      <c r="Z1001">
        <v>5502</v>
      </c>
      <c r="AA1001" t="s">
        <v>2468</v>
      </c>
      <c r="AC1001" t="s">
        <v>713</v>
      </c>
      <c r="AD1001" t="s">
        <v>443</v>
      </c>
      <c r="AG1001" s="54"/>
    </row>
    <row r="1002" spans="21:33">
      <c r="U1002">
        <v>1438</v>
      </c>
      <c r="V1002">
        <v>9</v>
      </c>
      <c r="W1002" t="s">
        <v>2552</v>
      </c>
      <c r="X1002">
        <v>5</v>
      </c>
      <c r="Y1002" t="s">
        <v>505</v>
      </c>
      <c r="Z1002">
        <v>5502</v>
      </c>
      <c r="AA1002" t="s">
        <v>2468</v>
      </c>
      <c r="AC1002" t="s">
        <v>713</v>
      </c>
      <c r="AD1002" t="s">
        <v>443</v>
      </c>
      <c r="AG1002" s="54"/>
    </row>
    <row r="1003" spans="21:33">
      <c r="U1003">
        <v>1440</v>
      </c>
      <c r="V1003">
        <v>0</v>
      </c>
      <c r="W1003" t="s">
        <v>2553</v>
      </c>
      <c r="X1003">
        <v>5</v>
      </c>
      <c r="Y1003" t="s">
        <v>505</v>
      </c>
      <c r="Z1003">
        <v>5502</v>
      </c>
      <c r="AA1003" t="s">
        <v>2468</v>
      </c>
      <c r="AC1003" t="s">
        <v>725</v>
      </c>
      <c r="AD1003" t="s">
        <v>443</v>
      </c>
      <c r="AG1003" s="54"/>
    </row>
    <row r="1004" spans="21:33">
      <c r="U1004">
        <v>1441</v>
      </c>
      <c r="V1004">
        <v>9</v>
      </c>
      <c r="W1004" t="s">
        <v>2554</v>
      </c>
      <c r="X1004">
        <v>5</v>
      </c>
      <c r="Y1004" t="s">
        <v>505</v>
      </c>
      <c r="Z1004">
        <v>5502</v>
      </c>
      <c r="AA1004" t="s">
        <v>2468</v>
      </c>
      <c r="AC1004" t="s">
        <v>725</v>
      </c>
      <c r="AD1004" t="s">
        <v>443</v>
      </c>
      <c r="AG1004" s="54"/>
    </row>
    <row r="1005" spans="21:33">
      <c r="U1005">
        <v>1442</v>
      </c>
      <c r="V1005">
        <v>7</v>
      </c>
      <c r="W1005" t="s">
        <v>2555</v>
      </c>
      <c r="X1005">
        <v>5</v>
      </c>
      <c r="Y1005" t="s">
        <v>505</v>
      </c>
      <c r="Z1005">
        <v>5502</v>
      </c>
      <c r="AA1005" t="s">
        <v>2468</v>
      </c>
      <c r="AC1005" t="s">
        <v>713</v>
      </c>
      <c r="AD1005" t="s">
        <v>443</v>
      </c>
      <c r="AG1005" s="54"/>
    </row>
    <row r="1006" spans="21:33">
      <c r="U1006">
        <v>1443</v>
      </c>
      <c r="V1006">
        <v>5</v>
      </c>
      <c r="W1006" t="s">
        <v>2556</v>
      </c>
      <c r="X1006">
        <v>5</v>
      </c>
      <c r="Y1006" t="s">
        <v>505</v>
      </c>
      <c r="Z1006">
        <v>5502</v>
      </c>
      <c r="AA1006" t="s">
        <v>2468</v>
      </c>
      <c r="AC1006" t="s">
        <v>890</v>
      </c>
      <c r="AD1006" t="s">
        <v>443</v>
      </c>
      <c r="AG1006" s="54"/>
    </row>
    <row r="1007" spans="21:33">
      <c r="U1007">
        <v>1444</v>
      </c>
      <c r="V1007">
        <v>3</v>
      </c>
      <c r="W1007" t="s">
        <v>2557</v>
      </c>
      <c r="X1007">
        <v>5</v>
      </c>
      <c r="Y1007" t="s">
        <v>505</v>
      </c>
      <c r="Z1007">
        <v>5506</v>
      </c>
      <c r="AA1007" t="s">
        <v>1422</v>
      </c>
      <c r="AC1007" t="s">
        <v>1009</v>
      </c>
      <c r="AD1007" t="s">
        <v>443</v>
      </c>
      <c r="AG1007" s="54"/>
    </row>
    <row r="1008" spans="21:33">
      <c r="U1008">
        <v>1445</v>
      </c>
      <c r="V1008">
        <v>1</v>
      </c>
      <c r="W1008" t="s">
        <v>2558</v>
      </c>
      <c r="X1008">
        <v>5</v>
      </c>
      <c r="Y1008" t="s">
        <v>505</v>
      </c>
      <c r="Z1008">
        <v>5506</v>
      </c>
      <c r="AA1008" t="s">
        <v>1422</v>
      </c>
      <c r="AC1008" t="s">
        <v>1009</v>
      </c>
      <c r="AD1008" t="s">
        <v>443</v>
      </c>
      <c r="AG1008" s="54"/>
    </row>
    <row r="1009" spans="21:33">
      <c r="U1009">
        <v>1447</v>
      </c>
      <c r="V1009">
        <v>8</v>
      </c>
      <c r="W1009" t="s">
        <v>2559</v>
      </c>
      <c r="X1009">
        <v>5</v>
      </c>
      <c r="Y1009" t="s">
        <v>505</v>
      </c>
      <c r="Z1009">
        <v>5506</v>
      </c>
      <c r="AA1009" t="s">
        <v>1422</v>
      </c>
      <c r="AC1009" t="s">
        <v>1009</v>
      </c>
      <c r="AD1009" t="s">
        <v>443</v>
      </c>
      <c r="AG1009" s="54"/>
    </row>
    <row r="1010" spans="21:33">
      <c r="U1010">
        <v>1448</v>
      </c>
      <c r="V1010">
        <v>6</v>
      </c>
      <c r="W1010" t="s">
        <v>2560</v>
      </c>
      <c r="X1010">
        <v>5</v>
      </c>
      <c r="Y1010" t="s">
        <v>505</v>
      </c>
      <c r="Z1010">
        <v>5506</v>
      </c>
      <c r="AA1010" t="s">
        <v>1422</v>
      </c>
      <c r="AC1010" t="s">
        <v>1009</v>
      </c>
      <c r="AD1010" t="s">
        <v>443</v>
      </c>
      <c r="AG1010" s="54"/>
    </row>
    <row r="1011" spans="21:33">
      <c r="U1011">
        <v>1449</v>
      </c>
      <c r="V1011">
        <v>4</v>
      </c>
      <c r="W1011" t="s">
        <v>2561</v>
      </c>
      <c r="X1011">
        <v>5</v>
      </c>
      <c r="Y1011" t="s">
        <v>505</v>
      </c>
      <c r="Z1011">
        <v>5506</v>
      </c>
      <c r="AA1011" t="s">
        <v>1422</v>
      </c>
      <c r="AC1011" t="s">
        <v>713</v>
      </c>
      <c r="AD1011" t="s">
        <v>443</v>
      </c>
      <c r="AG1011" s="54"/>
    </row>
    <row r="1012" spans="21:33">
      <c r="U1012">
        <v>1450</v>
      </c>
      <c r="V1012">
        <v>8</v>
      </c>
      <c r="W1012" t="s">
        <v>2562</v>
      </c>
      <c r="X1012">
        <v>5</v>
      </c>
      <c r="Y1012" t="s">
        <v>505</v>
      </c>
      <c r="Z1012">
        <v>5506</v>
      </c>
      <c r="AA1012" t="s">
        <v>1422</v>
      </c>
      <c r="AC1012" t="s">
        <v>713</v>
      </c>
      <c r="AD1012" t="s">
        <v>443</v>
      </c>
      <c r="AG1012" s="54"/>
    </row>
    <row r="1013" spans="21:33">
      <c r="U1013">
        <v>1453</v>
      </c>
      <c r="V1013">
        <v>2</v>
      </c>
      <c r="W1013" t="s">
        <v>2563</v>
      </c>
      <c r="X1013">
        <v>5</v>
      </c>
      <c r="Y1013" t="s">
        <v>505</v>
      </c>
      <c r="Z1013">
        <v>5503</v>
      </c>
      <c r="AA1013" t="s">
        <v>1180</v>
      </c>
      <c r="AC1013" t="s">
        <v>1009</v>
      </c>
      <c r="AD1013" t="s">
        <v>443</v>
      </c>
      <c r="AG1013" s="54"/>
    </row>
    <row r="1014" spans="21:33">
      <c r="U1014">
        <v>1454</v>
      </c>
      <c r="V1014">
        <v>0</v>
      </c>
      <c r="W1014" t="s">
        <v>2564</v>
      </c>
      <c r="X1014">
        <v>5</v>
      </c>
      <c r="Y1014" t="s">
        <v>505</v>
      </c>
      <c r="Z1014">
        <v>5503</v>
      </c>
      <c r="AA1014" t="s">
        <v>1180</v>
      </c>
      <c r="AC1014" t="s">
        <v>1009</v>
      </c>
      <c r="AD1014" t="s">
        <v>443</v>
      </c>
      <c r="AG1014" s="54"/>
    </row>
    <row r="1015" spans="21:33">
      <c r="U1015">
        <v>1455</v>
      </c>
      <c r="V1015">
        <v>9</v>
      </c>
      <c r="W1015" t="s">
        <v>2565</v>
      </c>
      <c r="X1015">
        <v>5</v>
      </c>
      <c r="Y1015" t="s">
        <v>505</v>
      </c>
      <c r="Z1015">
        <v>5503</v>
      </c>
      <c r="AA1015" t="s">
        <v>1180</v>
      </c>
      <c r="AC1015" t="s">
        <v>1009</v>
      </c>
      <c r="AD1015" t="s">
        <v>443</v>
      </c>
      <c r="AG1015" s="54"/>
    </row>
    <row r="1016" spans="21:33">
      <c r="U1016">
        <v>1456</v>
      </c>
      <c r="V1016">
        <v>7</v>
      </c>
      <c r="W1016" t="s">
        <v>2566</v>
      </c>
      <c r="X1016">
        <v>5</v>
      </c>
      <c r="Y1016" t="s">
        <v>505</v>
      </c>
      <c r="Z1016">
        <v>5503</v>
      </c>
      <c r="AA1016" t="s">
        <v>1180</v>
      </c>
      <c r="AC1016" t="s">
        <v>1009</v>
      </c>
      <c r="AD1016" t="s">
        <v>443</v>
      </c>
      <c r="AG1016" s="54"/>
    </row>
    <row r="1017" spans="21:33">
      <c r="U1017">
        <v>1457</v>
      </c>
      <c r="V1017">
        <v>5</v>
      </c>
      <c r="W1017" t="s">
        <v>2567</v>
      </c>
      <c r="X1017">
        <v>5</v>
      </c>
      <c r="Y1017" t="s">
        <v>505</v>
      </c>
      <c r="Z1017">
        <v>5503</v>
      </c>
      <c r="AA1017" t="s">
        <v>1180</v>
      </c>
      <c r="AC1017" t="s">
        <v>1009</v>
      </c>
      <c r="AD1017" t="s">
        <v>443</v>
      </c>
      <c r="AG1017" s="54"/>
    </row>
    <row r="1018" spans="21:33">
      <c r="U1018">
        <v>1458</v>
      </c>
      <c r="V1018">
        <v>3</v>
      </c>
      <c r="W1018" t="s">
        <v>2568</v>
      </c>
      <c r="X1018">
        <v>5</v>
      </c>
      <c r="Y1018" t="s">
        <v>505</v>
      </c>
      <c r="Z1018">
        <v>5503</v>
      </c>
      <c r="AA1018" t="s">
        <v>1180</v>
      </c>
      <c r="AC1018" t="s">
        <v>1009</v>
      </c>
      <c r="AD1018" t="s">
        <v>443</v>
      </c>
      <c r="AG1018" s="54"/>
    </row>
    <row r="1019" spans="21:33">
      <c r="U1019">
        <v>1459</v>
      </c>
      <c r="V1019">
        <v>1</v>
      </c>
      <c r="W1019" t="s">
        <v>2569</v>
      </c>
      <c r="X1019">
        <v>5</v>
      </c>
      <c r="Y1019" t="s">
        <v>505</v>
      </c>
      <c r="Z1019">
        <v>5503</v>
      </c>
      <c r="AA1019" t="s">
        <v>1180</v>
      </c>
      <c r="AC1019" t="s">
        <v>1009</v>
      </c>
      <c r="AD1019" t="s">
        <v>443</v>
      </c>
      <c r="AG1019" s="54"/>
    </row>
    <row r="1020" spans="21:33">
      <c r="U1020">
        <v>1460</v>
      </c>
      <c r="V1020">
        <v>5</v>
      </c>
      <c r="W1020" t="s">
        <v>2570</v>
      </c>
      <c r="X1020">
        <v>5</v>
      </c>
      <c r="Y1020" t="s">
        <v>505</v>
      </c>
      <c r="Z1020">
        <v>5503</v>
      </c>
      <c r="AA1020" t="s">
        <v>1180</v>
      </c>
      <c r="AC1020" t="s">
        <v>1009</v>
      </c>
      <c r="AD1020" t="s">
        <v>443</v>
      </c>
      <c r="AG1020" s="54"/>
    </row>
    <row r="1021" spans="21:33">
      <c r="U1021">
        <v>1461</v>
      </c>
      <c r="V1021">
        <v>3</v>
      </c>
      <c r="W1021" t="s">
        <v>2571</v>
      </c>
      <c r="X1021">
        <v>5</v>
      </c>
      <c r="Y1021" t="s">
        <v>505</v>
      </c>
      <c r="Z1021">
        <v>5502</v>
      </c>
      <c r="AA1021" t="s">
        <v>2468</v>
      </c>
      <c r="AC1021" t="s">
        <v>1009</v>
      </c>
      <c r="AD1021" t="s">
        <v>443</v>
      </c>
      <c r="AG1021" s="54"/>
    </row>
    <row r="1022" spans="21:33">
      <c r="U1022">
        <v>1462</v>
      </c>
      <c r="V1022">
        <v>1</v>
      </c>
      <c r="W1022" t="s">
        <v>2572</v>
      </c>
      <c r="X1022">
        <v>5</v>
      </c>
      <c r="Y1022" t="s">
        <v>505</v>
      </c>
      <c r="Z1022">
        <v>5503</v>
      </c>
      <c r="AA1022" t="s">
        <v>1180</v>
      </c>
      <c r="AC1022" t="s">
        <v>1009</v>
      </c>
      <c r="AD1022" t="s">
        <v>443</v>
      </c>
      <c r="AG1022" s="54"/>
    </row>
    <row r="1023" spans="21:33">
      <c r="U1023">
        <v>1464</v>
      </c>
      <c r="V1023">
        <v>8</v>
      </c>
      <c r="W1023" t="s">
        <v>2573</v>
      </c>
      <c r="X1023">
        <v>5</v>
      </c>
      <c r="Y1023" t="s">
        <v>505</v>
      </c>
      <c r="Z1023">
        <v>5802</v>
      </c>
      <c r="AA1023" t="s">
        <v>1281</v>
      </c>
      <c r="AC1023" t="s">
        <v>1009</v>
      </c>
      <c r="AD1023" t="s">
        <v>443</v>
      </c>
      <c r="AG1023" s="54"/>
    </row>
    <row r="1024" spans="21:33">
      <c r="U1024">
        <v>1465</v>
      </c>
      <c r="V1024">
        <v>6</v>
      </c>
      <c r="W1024" t="s">
        <v>2574</v>
      </c>
      <c r="X1024">
        <v>5</v>
      </c>
      <c r="Y1024" t="s">
        <v>505</v>
      </c>
      <c r="Z1024">
        <v>5802</v>
      </c>
      <c r="AA1024" t="s">
        <v>1281</v>
      </c>
      <c r="AC1024" t="s">
        <v>1009</v>
      </c>
      <c r="AD1024" t="s">
        <v>443</v>
      </c>
      <c r="AG1024" s="54"/>
    </row>
    <row r="1025" spans="21:33">
      <c r="U1025">
        <v>1466</v>
      </c>
      <c r="V1025">
        <v>4</v>
      </c>
      <c r="W1025" t="s">
        <v>2575</v>
      </c>
      <c r="X1025">
        <v>5</v>
      </c>
      <c r="Y1025" t="s">
        <v>505</v>
      </c>
      <c r="Z1025">
        <v>5802</v>
      </c>
      <c r="AA1025" t="s">
        <v>1281</v>
      </c>
      <c r="AC1025" t="s">
        <v>1009</v>
      </c>
      <c r="AD1025" t="s">
        <v>443</v>
      </c>
      <c r="AG1025" s="54"/>
    </row>
    <row r="1026" spans="21:33">
      <c r="U1026">
        <v>1467</v>
      </c>
      <c r="V1026">
        <v>2</v>
      </c>
      <c r="W1026" t="s">
        <v>2576</v>
      </c>
      <c r="X1026">
        <v>5</v>
      </c>
      <c r="Y1026" t="s">
        <v>505</v>
      </c>
      <c r="Z1026">
        <v>5802</v>
      </c>
      <c r="AA1026" t="s">
        <v>1281</v>
      </c>
      <c r="AC1026" t="s">
        <v>1009</v>
      </c>
      <c r="AD1026" t="s">
        <v>443</v>
      </c>
      <c r="AG1026" s="54"/>
    </row>
    <row r="1027" spans="21:33">
      <c r="U1027">
        <v>1468</v>
      </c>
      <c r="V1027">
        <v>0</v>
      </c>
      <c r="W1027" t="s">
        <v>2577</v>
      </c>
      <c r="X1027">
        <v>5</v>
      </c>
      <c r="Y1027" t="s">
        <v>505</v>
      </c>
      <c r="Z1027">
        <v>5802</v>
      </c>
      <c r="AA1027" t="s">
        <v>1281</v>
      </c>
      <c r="AC1027" t="s">
        <v>1009</v>
      </c>
      <c r="AD1027" t="s">
        <v>443</v>
      </c>
      <c r="AG1027" s="54"/>
    </row>
    <row r="1028" spans="21:33">
      <c r="U1028">
        <v>1469</v>
      </c>
      <c r="V1028">
        <v>9</v>
      </c>
      <c r="W1028" t="s">
        <v>2578</v>
      </c>
      <c r="X1028">
        <v>5</v>
      </c>
      <c r="Y1028" t="s">
        <v>505</v>
      </c>
      <c r="Z1028">
        <v>5802</v>
      </c>
      <c r="AA1028" t="s">
        <v>1281</v>
      </c>
      <c r="AC1028" t="s">
        <v>1009</v>
      </c>
      <c r="AD1028" t="s">
        <v>443</v>
      </c>
      <c r="AG1028" s="54"/>
    </row>
    <row r="1029" spans="21:33">
      <c r="U1029">
        <v>1471</v>
      </c>
      <c r="V1029">
        <v>0</v>
      </c>
      <c r="W1029" t="s">
        <v>2579</v>
      </c>
      <c r="X1029">
        <v>5</v>
      </c>
      <c r="Y1029" t="s">
        <v>505</v>
      </c>
      <c r="Z1029">
        <v>5802</v>
      </c>
      <c r="AA1029" t="s">
        <v>1281</v>
      </c>
      <c r="AC1029" t="s">
        <v>1009</v>
      </c>
      <c r="AD1029" t="s">
        <v>443</v>
      </c>
      <c r="AG1029" s="54"/>
    </row>
    <row r="1030" spans="21:33">
      <c r="U1030">
        <v>1472</v>
      </c>
      <c r="V1030">
        <v>9</v>
      </c>
      <c r="W1030" t="s">
        <v>2580</v>
      </c>
      <c r="X1030">
        <v>5</v>
      </c>
      <c r="Y1030" t="s">
        <v>505</v>
      </c>
      <c r="Z1030">
        <v>5802</v>
      </c>
      <c r="AA1030" t="s">
        <v>1281</v>
      </c>
      <c r="AC1030" t="s">
        <v>1009</v>
      </c>
      <c r="AD1030" t="s">
        <v>443</v>
      </c>
      <c r="AG1030" s="54"/>
    </row>
    <row r="1031" spans="21:33">
      <c r="U1031">
        <v>1473</v>
      </c>
      <c r="V1031">
        <v>7</v>
      </c>
      <c r="W1031" t="s">
        <v>2581</v>
      </c>
      <c r="X1031">
        <v>5</v>
      </c>
      <c r="Y1031" t="s">
        <v>505</v>
      </c>
      <c r="Z1031">
        <v>5802</v>
      </c>
      <c r="AA1031" t="s">
        <v>1281</v>
      </c>
      <c r="AC1031" t="s">
        <v>1009</v>
      </c>
      <c r="AD1031" t="s">
        <v>443</v>
      </c>
      <c r="AG1031" s="54"/>
    </row>
    <row r="1032" spans="21:33">
      <c r="U1032">
        <v>1474</v>
      </c>
      <c r="V1032">
        <v>5</v>
      </c>
      <c r="W1032" t="s">
        <v>2582</v>
      </c>
      <c r="X1032">
        <v>5</v>
      </c>
      <c r="Y1032" t="s">
        <v>505</v>
      </c>
      <c r="Z1032">
        <v>5103</v>
      </c>
      <c r="AA1032" t="s">
        <v>2583</v>
      </c>
      <c r="AC1032" t="s">
        <v>1009</v>
      </c>
      <c r="AD1032" t="s">
        <v>443</v>
      </c>
      <c r="AG1032" s="54"/>
    </row>
    <row r="1033" spans="21:33">
      <c r="U1033">
        <v>1475</v>
      </c>
      <c r="V1033">
        <v>3</v>
      </c>
      <c r="W1033" t="s">
        <v>2584</v>
      </c>
      <c r="X1033">
        <v>5</v>
      </c>
      <c r="Y1033" t="s">
        <v>505</v>
      </c>
      <c r="Z1033">
        <v>5802</v>
      </c>
      <c r="AA1033" t="s">
        <v>1281</v>
      </c>
      <c r="AC1033" t="s">
        <v>1009</v>
      </c>
      <c r="AD1033" t="s">
        <v>443</v>
      </c>
      <c r="AG1033" s="54"/>
    </row>
    <row r="1034" spans="21:33">
      <c r="U1034">
        <v>1478</v>
      </c>
      <c r="V1034">
        <v>8</v>
      </c>
      <c r="W1034" t="s">
        <v>2585</v>
      </c>
      <c r="X1034">
        <v>5</v>
      </c>
      <c r="Y1034" t="s">
        <v>505</v>
      </c>
      <c r="Z1034">
        <v>5802</v>
      </c>
      <c r="AA1034" t="s">
        <v>1281</v>
      </c>
      <c r="AC1034" t="s">
        <v>713</v>
      </c>
      <c r="AD1034" t="s">
        <v>443</v>
      </c>
      <c r="AG1034" s="54"/>
    </row>
    <row r="1035" spans="21:33">
      <c r="U1035">
        <v>1482</v>
      </c>
      <c r="V1035">
        <v>6</v>
      </c>
      <c r="W1035" t="s">
        <v>2586</v>
      </c>
      <c r="X1035">
        <v>5</v>
      </c>
      <c r="Y1035" t="s">
        <v>505</v>
      </c>
      <c r="Z1035">
        <v>5802</v>
      </c>
      <c r="AA1035" t="s">
        <v>1281</v>
      </c>
      <c r="AC1035" t="s">
        <v>713</v>
      </c>
      <c r="AD1035" t="s">
        <v>443</v>
      </c>
      <c r="AG1035" s="54"/>
    </row>
    <row r="1036" spans="21:33">
      <c r="U1036">
        <v>1483</v>
      </c>
      <c r="V1036">
        <v>4</v>
      </c>
      <c r="W1036" t="s">
        <v>2587</v>
      </c>
      <c r="X1036">
        <v>5</v>
      </c>
      <c r="Y1036" t="s">
        <v>505</v>
      </c>
      <c r="Z1036">
        <v>5802</v>
      </c>
      <c r="AA1036" t="s">
        <v>1281</v>
      </c>
      <c r="AC1036" t="s">
        <v>713</v>
      </c>
      <c r="AD1036" t="s">
        <v>443</v>
      </c>
      <c r="AG1036" s="54"/>
    </row>
    <row r="1037" spans="21:33">
      <c r="U1037">
        <v>1484</v>
      </c>
      <c r="V1037">
        <v>2</v>
      </c>
      <c r="W1037" t="s">
        <v>2588</v>
      </c>
      <c r="X1037">
        <v>5</v>
      </c>
      <c r="Y1037" t="s">
        <v>505</v>
      </c>
      <c r="Z1037">
        <v>5802</v>
      </c>
      <c r="AA1037" t="s">
        <v>1281</v>
      </c>
      <c r="AC1037" t="s">
        <v>713</v>
      </c>
      <c r="AD1037" t="s">
        <v>443</v>
      </c>
      <c r="AG1037" s="54"/>
    </row>
    <row r="1038" spans="21:33">
      <c r="U1038">
        <v>1488</v>
      </c>
      <c r="V1038">
        <v>5</v>
      </c>
      <c r="W1038" t="s">
        <v>2589</v>
      </c>
      <c r="X1038">
        <v>5</v>
      </c>
      <c r="Y1038" t="s">
        <v>505</v>
      </c>
      <c r="Z1038">
        <v>5803</v>
      </c>
      <c r="AA1038" t="s">
        <v>2590</v>
      </c>
      <c r="AC1038" t="s">
        <v>1009</v>
      </c>
      <c r="AD1038" t="s">
        <v>443</v>
      </c>
      <c r="AG1038" s="54"/>
    </row>
    <row r="1039" spans="21:33">
      <c r="U1039">
        <v>1489</v>
      </c>
      <c r="V1039">
        <v>3</v>
      </c>
      <c r="W1039" t="s">
        <v>2591</v>
      </c>
      <c r="X1039">
        <v>5</v>
      </c>
      <c r="Y1039" t="s">
        <v>505</v>
      </c>
      <c r="Z1039">
        <v>5803</v>
      </c>
      <c r="AA1039" t="s">
        <v>2590</v>
      </c>
      <c r="AC1039" t="s">
        <v>1009</v>
      </c>
      <c r="AD1039" t="s">
        <v>443</v>
      </c>
      <c r="AG1039" s="54"/>
    </row>
    <row r="1040" spans="21:33">
      <c r="U1040">
        <v>1490</v>
      </c>
      <c r="V1040">
        <v>7</v>
      </c>
      <c r="W1040" t="s">
        <v>2592</v>
      </c>
      <c r="X1040">
        <v>5</v>
      </c>
      <c r="Y1040" t="s">
        <v>505</v>
      </c>
      <c r="Z1040">
        <v>5803</v>
      </c>
      <c r="AA1040" t="s">
        <v>2590</v>
      </c>
      <c r="AC1040" t="s">
        <v>1009</v>
      </c>
      <c r="AD1040" t="s">
        <v>443</v>
      </c>
      <c r="AG1040" s="54"/>
    </row>
    <row r="1041" spans="21:33">
      <c r="U1041">
        <v>1491</v>
      </c>
      <c r="V1041">
        <v>5</v>
      </c>
      <c r="W1041" t="s">
        <v>2593</v>
      </c>
      <c r="X1041">
        <v>5</v>
      </c>
      <c r="Y1041" t="s">
        <v>505</v>
      </c>
      <c r="Z1041">
        <v>5803</v>
      </c>
      <c r="AA1041" t="s">
        <v>2590</v>
      </c>
      <c r="AC1041" t="s">
        <v>1009</v>
      </c>
      <c r="AD1041" t="s">
        <v>443</v>
      </c>
      <c r="AG1041" s="54"/>
    </row>
    <row r="1042" spans="21:33">
      <c r="U1042">
        <v>1493</v>
      </c>
      <c r="V1042">
        <v>1</v>
      </c>
      <c r="W1042" t="s">
        <v>2594</v>
      </c>
      <c r="X1042">
        <v>5</v>
      </c>
      <c r="Y1042" t="s">
        <v>505</v>
      </c>
      <c r="Z1042">
        <v>5803</v>
      </c>
      <c r="AA1042" t="s">
        <v>2590</v>
      </c>
      <c r="AC1042" t="s">
        <v>1009</v>
      </c>
      <c r="AD1042" t="s">
        <v>443</v>
      </c>
      <c r="AG1042" s="54"/>
    </row>
    <row r="1043" spans="21:33">
      <c r="U1043">
        <v>1495</v>
      </c>
      <c r="V1043">
        <v>8</v>
      </c>
      <c r="W1043" t="s">
        <v>2595</v>
      </c>
      <c r="X1043">
        <v>5</v>
      </c>
      <c r="Y1043" t="s">
        <v>505</v>
      </c>
      <c r="Z1043">
        <v>5803</v>
      </c>
      <c r="AA1043" t="s">
        <v>2590</v>
      </c>
      <c r="AC1043" t="s">
        <v>1009</v>
      </c>
      <c r="AD1043" t="s">
        <v>443</v>
      </c>
      <c r="AG1043" s="54"/>
    </row>
    <row r="1044" spans="21:33">
      <c r="U1044">
        <v>1496</v>
      </c>
      <c r="V1044">
        <v>6</v>
      </c>
      <c r="W1044" t="s">
        <v>2596</v>
      </c>
      <c r="X1044">
        <v>5</v>
      </c>
      <c r="Y1044" t="s">
        <v>505</v>
      </c>
      <c r="Z1044">
        <v>5803</v>
      </c>
      <c r="AA1044" t="s">
        <v>2590</v>
      </c>
      <c r="AC1044" t="s">
        <v>1009</v>
      </c>
      <c r="AD1044" t="s">
        <v>443</v>
      </c>
      <c r="AG1044" s="54"/>
    </row>
    <row r="1045" spans="21:33">
      <c r="U1045">
        <v>1498</v>
      </c>
      <c r="V1045">
        <v>2</v>
      </c>
      <c r="W1045" t="s">
        <v>2597</v>
      </c>
      <c r="X1045">
        <v>5</v>
      </c>
      <c r="Y1045" t="s">
        <v>505</v>
      </c>
      <c r="Z1045">
        <v>5803</v>
      </c>
      <c r="AA1045" t="s">
        <v>2590</v>
      </c>
      <c r="AC1045" t="s">
        <v>1009</v>
      </c>
      <c r="AD1045" t="s">
        <v>443</v>
      </c>
      <c r="AG1045" s="54"/>
    </row>
    <row r="1046" spans="21:33">
      <c r="U1046">
        <v>1500</v>
      </c>
      <c r="V1046">
        <v>8</v>
      </c>
      <c r="W1046" t="s">
        <v>2598</v>
      </c>
      <c r="X1046">
        <v>5</v>
      </c>
      <c r="Y1046" t="s">
        <v>505</v>
      </c>
      <c r="Z1046">
        <v>5803</v>
      </c>
      <c r="AA1046" t="s">
        <v>2590</v>
      </c>
      <c r="AC1046" t="s">
        <v>713</v>
      </c>
      <c r="AD1046" t="s">
        <v>443</v>
      </c>
      <c r="AG1046" s="54"/>
    </row>
    <row r="1047" spans="21:33">
      <c r="U1047">
        <v>1502</v>
      </c>
      <c r="V1047">
        <v>4</v>
      </c>
      <c r="W1047" t="s">
        <v>2599</v>
      </c>
      <c r="X1047">
        <v>5</v>
      </c>
      <c r="Y1047" t="s">
        <v>505</v>
      </c>
      <c r="Z1047">
        <v>5101</v>
      </c>
      <c r="AA1047" t="s">
        <v>505</v>
      </c>
      <c r="AC1047" t="s">
        <v>412</v>
      </c>
      <c r="AD1047" t="s">
        <v>443</v>
      </c>
      <c r="AG1047" s="54"/>
    </row>
    <row r="1048" spans="21:33">
      <c r="U1048">
        <v>1503</v>
      </c>
      <c r="V1048">
        <v>2</v>
      </c>
      <c r="W1048" t="s">
        <v>2600</v>
      </c>
      <c r="X1048">
        <v>5</v>
      </c>
      <c r="Y1048" t="s">
        <v>505</v>
      </c>
      <c r="Z1048">
        <v>5101</v>
      </c>
      <c r="AA1048" t="s">
        <v>505</v>
      </c>
      <c r="AC1048" t="s">
        <v>890</v>
      </c>
      <c r="AD1048" t="s">
        <v>443</v>
      </c>
      <c r="AG1048" s="54"/>
    </row>
    <row r="1049" spans="21:33">
      <c r="U1049">
        <v>1504</v>
      </c>
      <c r="V1049">
        <v>0</v>
      </c>
      <c r="W1049" t="s">
        <v>2601</v>
      </c>
      <c r="X1049">
        <v>5</v>
      </c>
      <c r="Y1049" t="s">
        <v>505</v>
      </c>
      <c r="Z1049">
        <v>5101</v>
      </c>
      <c r="AA1049" t="s">
        <v>505</v>
      </c>
      <c r="AC1049" t="s">
        <v>412</v>
      </c>
      <c r="AD1049" t="s">
        <v>443</v>
      </c>
      <c r="AG1049" s="54"/>
    </row>
    <row r="1050" spans="21:33">
      <c r="U1050">
        <v>1506</v>
      </c>
      <c r="V1050">
        <v>7</v>
      </c>
      <c r="W1050" t="s">
        <v>2602</v>
      </c>
      <c r="X1050">
        <v>5</v>
      </c>
      <c r="Y1050" t="s">
        <v>505</v>
      </c>
      <c r="Z1050">
        <v>5101</v>
      </c>
      <c r="AA1050" t="s">
        <v>505</v>
      </c>
      <c r="AC1050" t="s">
        <v>412</v>
      </c>
      <c r="AD1050" t="s">
        <v>443</v>
      </c>
      <c r="AG1050" s="54"/>
    </row>
    <row r="1051" spans="21:33">
      <c r="U1051">
        <v>1507</v>
      </c>
      <c r="V1051">
        <v>5</v>
      </c>
      <c r="W1051" t="s">
        <v>2603</v>
      </c>
      <c r="X1051">
        <v>5</v>
      </c>
      <c r="Y1051" t="s">
        <v>505</v>
      </c>
      <c r="Z1051">
        <v>5101</v>
      </c>
      <c r="AA1051" t="s">
        <v>505</v>
      </c>
      <c r="AC1051" t="s">
        <v>412</v>
      </c>
      <c r="AD1051" t="s">
        <v>443</v>
      </c>
      <c r="AG1051" s="54"/>
    </row>
    <row r="1052" spans="21:33">
      <c r="U1052">
        <v>1508</v>
      </c>
      <c r="V1052">
        <v>3</v>
      </c>
      <c r="W1052" t="s">
        <v>2604</v>
      </c>
      <c r="X1052">
        <v>5</v>
      </c>
      <c r="Y1052" t="s">
        <v>505</v>
      </c>
      <c r="Z1052">
        <v>5101</v>
      </c>
      <c r="AA1052" t="s">
        <v>505</v>
      </c>
      <c r="AC1052" t="s">
        <v>412</v>
      </c>
      <c r="AD1052" t="s">
        <v>443</v>
      </c>
      <c r="AG1052" s="54"/>
    </row>
    <row r="1053" spans="21:33">
      <c r="U1053">
        <v>1509</v>
      </c>
      <c r="V1053">
        <v>1</v>
      </c>
      <c r="W1053" t="s">
        <v>2605</v>
      </c>
      <c r="X1053">
        <v>5</v>
      </c>
      <c r="Y1053" t="s">
        <v>505</v>
      </c>
      <c r="Z1053">
        <v>5101</v>
      </c>
      <c r="AA1053" t="s">
        <v>505</v>
      </c>
      <c r="AC1053" t="s">
        <v>412</v>
      </c>
      <c r="AD1053" t="s">
        <v>443</v>
      </c>
      <c r="AG1053" s="54"/>
    </row>
    <row r="1054" spans="21:33">
      <c r="U1054">
        <v>1510</v>
      </c>
      <c r="V1054">
        <v>5</v>
      </c>
      <c r="W1054" t="s">
        <v>2606</v>
      </c>
      <c r="X1054">
        <v>5</v>
      </c>
      <c r="Y1054" t="s">
        <v>505</v>
      </c>
      <c r="Z1054">
        <v>5101</v>
      </c>
      <c r="AA1054" t="s">
        <v>505</v>
      </c>
      <c r="AC1054" t="s">
        <v>412</v>
      </c>
      <c r="AD1054" t="s">
        <v>443</v>
      </c>
      <c r="AG1054" s="54"/>
    </row>
    <row r="1055" spans="21:33">
      <c r="U1055">
        <v>1511</v>
      </c>
      <c r="V1055">
        <v>3</v>
      </c>
      <c r="W1055" t="s">
        <v>2607</v>
      </c>
      <c r="X1055">
        <v>5</v>
      </c>
      <c r="Y1055" t="s">
        <v>505</v>
      </c>
      <c r="Z1055">
        <v>5101</v>
      </c>
      <c r="AA1055" t="s">
        <v>505</v>
      </c>
      <c r="AC1055" t="s">
        <v>412</v>
      </c>
      <c r="AD1055" t="s">
        <v>443</v>
      </c>
      <c r="AG1055" s="54"/>
    </row>
    <row r="1056" spans="21:33">
      <c r="U1056">
        <v>1514</v>
      </c>
      <c r="V1056">
        <v>8</v>
      </c>
      <c r="W1056" t="s">
        <v>2608</v>
      </c>
      <c r="X1056">
        <v>5</v>
      </c>
      <c r="Y1056" t="s">
        <v>505</v>
      </c>
      <c r="Z1056">
        <v>5101</v>
      </c>
      <c r="AA1056" t="s">
        <v>505</v>
      </c>
      <c r="AC1056" t="s">
        <v>412</v>
      </c>
      <c r="AD1056" t="s">
        <v>443</v>
      </c>
      <c r="AG1056" s="54"/>
    </row>
    <row r="1057" spans="21:33">
      <c r="U1057">
        <v>1515</v>
      </c>
      <c r="V1057">
        <v>6</v>
      </c>
      <c r="W1057" t="s">
        <v>2609</v>
      </c>
      <c r="X1057">
        <v>5</v>
      </c>
      <c r="Y1057" t="s">
        <v>505</v>
      </c>
      <c r="Z1057">
        <v>5101</v>
      </c>
      <c r="AA1057" t="s">
        <v>505</v>
      </c>
      <c r="AC1057" t="s">
        <v>412</v>
      </c>
      <c r="AD1057" t="s">
        <v>443</v>
      </c>
      <c r="AG1057" s="54"/>
    </row>
    <row r="1058" spans="21:33">
      <c r="U1058">
        <v>1516</v>
      </c>
      <c r="V1058">
        <v>4</v>
      </c>
      <c r="W1058" t="s">
        <v>2610</v>
      </c>
      <c r="X1058">
        <v>5</v>
      </c>
      <c r="Y1058" t="s">
        <v>505</v>
      </c>
      <c r="Z1058">
        <v>5101</v>
      </c>
      <c r="AA1058" t="s">
        <v>505</v>
      </c>
      <c r="AC1058" t="s">
        <v>412</v>
      </c>
      <c r="AD1058" t="s">
        <v>443</v>
      </c>
      <c r="AG1058" s="54"/>
    </row>
    <row r="1059" spans="21:33">
      <c r="U1059">
        <v>1517</v>
      </c>
      <c r="V1059">
        <v>2</v>
      </c>
      <c r="W1059" t="s">
        <v>2611</v>
      </c>
      <c r="X1059">
        <v>5</v>
      </c>
      <c r="Y1059" t="s">
        <v>505</v>
      </c>
      <c r="Z1059">
        <v>5101</v>
      </c>
      <c r="AA1059" t="s">
        <v>505</v>
      </c>
      <c r="AC1059" t="s">
        <v>412</v>
      </c>
      <c r="AD1059" t="s">
        <v>443</v>
      </c>
      <c r="AG1059" s="54"/>
    </row>
    <row r="1060" spans="21:33">
      <c r="U1060">
        <v>1518</v>
      </c>
      <c r="V1060">
        <v>0</v>
      </c>
      <c r="W1060" t="s">
        <v>2612</v>
      </c>
      <c r="X1060">
        <v>5</v>
      </c>
      <c r="Y1060" t="s">
        <v>505</v>
      </c>
      <c r="Z1060">
        <v>5101</v>
      </c>
      <c r="AA1060" t="s">
        <v>505</v>
      </c>
      <c r="AC1060" t="s">
        <v>412</v>
      </c>
      <c r="AD1060" t="s">
        <v>443</v>
      </c>
      <c r="AG1060" s="54"/>
    </row>
    <row r="1061" spans="21:33">
      <c r="U1061">
        <v>1519</v>
      </c>
      <c r="V1061">
        <v>9</v>
      </c>
      <c r="W1061" t="s">
        <v>2613</v>
      </c>
      <c r="X1061">
        <v>5</v>
      </c>
      <c r="Y1061" t="s">
        <v>505</v>
      </c>
      <c r="Z1061">
        <v>5101</v>
      </c>
      <c r="AA1061" t="s">
        <v>505</v>
      </c>
      <c r="AC1061" t="s">
        <v>412</v>
      </c>
      <c r="AD1061" t="s">
        <v>443</v>
      </c>
      <c r="AG1061" s="54"/>
    </row>
    <row r="1062" spans="21:33">
      <c r="U1062">
        <v>1520</v>
      </c>
      <c r="V1062">
        <v>2</v>
      </c>
      <c r="W1062" t="s">
        <v>2614</v>
      </c>
      <c r="X1062">
        <v>5</v>
      </c>
      <c r="Y1062" t="s">
        <v>505</v>
      </c>
      <c r="Z1062">
        <v>5101</v>
      </c>
      <c r="AA1062" t="s">
        <v>505</v>
      </c>
      <c r="AC1062" t="s">
        <v>412</v>
      </c>
      <c r="AD1062" t="s">
        <v>443</v>
      </c>
      <c r="AG1062" s="54"/>
    </row>
    <row r="1063" spans="21:33">
      <c r="U1063">
        <v>1521</v>
      </c>
      <c r="V1063">
        <v>0</v>
      </c>
      <c r="W1063" t="s">
        <v>2615</v>
      </c>
      <c r="X1063">
        <v>5</v>
      </c>
      <c r="Y1063" t="s">
        <v>505</v>
      </c>
      <c r="Z1063">
        <v>5101</v>
      </c>
      <c r="AA1063" t="s">
        <v>505</v>
      </c>
      <c r="AC1063" t="s">
        <v>412</v>
      </c>
      <c r="AD1063" t="s">
        <v>443</v>
      </c>
      <c r="AG1063" s="54"/>
    </row>
    <row r="1064" spans="21:33">
      <c r="U1064">
        <v>1522</v>
      </c>
      <c r="V1064">
        <v>9</v>
      </c>
      <c r="W1064" t="s">
        <v>2616</v>
      </c>
      <c r="X1064">
        <v>5</v>
      </c>
      <c r="Y1064" t="s">
        <v>505</v>
      </c>
      <c r="Z1064">
        <v>5101</v>
      </c>
      <c r="AA1064" t="s">
        <v>505</v>
      </c>
      <c r="AC1064" t="s">
        <v>412</v>
      </c>
      <c r="AD1064" t="s">
        <v>443</v>
      </c>
      <c r="AG1064" s="54"/>
    </row>
    <row r="1065" spans="21:33">
      <c r="U1065">
        <v>1523</v>
      </c>
      <c r="V1065">
        <v>7</v>
      </c>
      <c r="W1065" t="s">
        <v>2489</v>
      </c>
      <c r="X1065">
        <v>5</v>
      </c>
      <c r="Y1065" t="s">
        <v>505</v>
      </c>
      <c r="Z1065">
        <v>5101</v>
      </c>
      <c r="AA1065" t="s">
        <v>505</v>
      </c>
      <c r="AC1065" t="s">
        <v>412</v>
      </c>
      <c r="AD1065" t="s">
        <v>443</v>
      </c>
      <c r="AG1065" s="54"/>
    </row>
    <row r="1066" spans="21:33">
      <c r="U1066">
        <v>1524</v>
      </c>
      <c r="V1066">
        <v>5</v>
      </c>
      <c r="W1066" t="s">
        <v>2617</v>
      </c>
      <c r="X1066">
        <v>5</v>
      </c>
      <c r="Y1066" t="s">
        <v>505</v>
      </c>
      <c r="Z1066">
        <v>5101</v>
      </c>
      <c r="AA1066" t="s">
        <v>505</v>
      </c>
      <c r="AC1066" t="s">
        <v>412</v>
      </c>
      <c r="AD1066" t="s">
        <v>443</v>
      </c>
      <c r="AG1066" s="54"/>
    </row>
    <row r="1067" spans="21:33">
      <c r="U1067">
        <v>1525</v>
      </c>
      <c r="V1067">
        <v>3</v>
      </c>
      <c r="W1067" t="s">
        <v>2618</v>
      </c>
      <c r="X1067">
        <v>5</v>
      </c>
      <c r="Y1067" t="s">
        <v>505</v>
      </c>
      <c r="Z1067">
        <v>5101</v>
      </c>
      <c r="AA1067" t="s">
        <v>505</v>
      </c>
      <c r="AC1067" t="s">
        <v>412</v>
      </c>
      <c r="AD1067" t="s">
        <v>443</v>
      </c>
      <c r="AG1067" s="54"/>
    </row>
    <row r="1068" spans="21:33">
      <c r="U1068">
        <v>1526</v>
      </c>
      <c r="V1068">
        <v>1</v>
      </c>
      <c r="W1068" t="s">
        <v>2619</v>
      </c>
      <c r="X1068">
        <v>5</v>
      </c>
      <c r="Y1068" t="s">
        <v>505</v>
      </c>
      <c r="Z1068">
        <v>5101</v>
      </c>
      <c r="AA1068" t="s">
        <v>505</v>
      </c>
      <c r="AC1068" t="s">
        <v>412</v>
      </c>
      <c r="AD1068" t="s">
        <v>443</v>
      </c>
      <c r="AG1068" s="54"/>
    </row>
    <row r="1069" spans="21:33">
      <c r="U1069">
        <v>1528</v>
      </c>
      <c r="V1069">
        <v>8</v>
      </c>
      <c r="W1069" t="s">
        <v>2620</v>
      </c>
      <c r="X1069">
        <v>5</v>
      </c>
      <c r="Y1069" t="s">
        <v>505</v>
      </c>
      <c r="Z1069">
        <v>5101</v>
      </c>
      <c r="AA1069" t="s">
        <v>505</v>
      </c>
      <c r="AC1069" t="s">
        <v>412</v>
      </c>
      <c r="AD1069" t="s">
        <v>443</v>
      </c>
      <c r="AG1069" s="54"/>
    </row>
    <row r="1070" spans="21:33">
      <c r="U1070">
        <v>1529</v>
      </c>
      <c r="V1070">
        <v>6</v>
      </c>
      <c r="W1070" t="s">
        <v>1207</v>
      </c>
      <c r="X1070">
        <v>5</v>
      </c>
      <c r="Y1070" t="s">
        <v>505</v>
      </c>
      <c r="Z1070">
        <v>5101</v>
      </c>
      <c r="AA1070" t="s">
        <v>505</v>
      </c>
      <c r="AC1070" t="s">
        <v>412</v>
      </c>
      <c r="AD1070" t="s">
        <v>443</v>
      </c>
      <c r="AG1070" s="54"/>
    </row>
    <row r="1071" spans="21:33">
      <c r="U1071">
        <v>1533</v>
      </c>
      <c r="V1071">
        <v>4</v>
      </c>
      <c r="W1071" t="s">
        <v>2621</v>
      </c>
      <c r="X1071">
        <v>5</v>
      </c>
      <c r="Y1071" t="s">
        <v>505</v>
      </c>
      <c r="Z1071">
        <v>5101</v>
      </c>
      <c r="AA1071" t="s">
        <v>505</v>
      </c>
      <c r="AC1071" t="s">
        <v>412</v>
      </c>
      <c r="AD1071" t="s">
        <v>443</v>
      </c>
      <c r="AG1071" s="54"/>
    </row>
    <row r="1072" spans="21:33">
      <c r="U1072">
        <v>1534</v>
      </c>
      <c r="V1072">
        <v>2</v>
      </c>
      <c r="W1072" t="s">
        <v>2622</v>
      </c>
      <c r="X1072">
        <v>5</v>
      </c>
      <c r="Y1072" t="s">
        <v>505</v>
      </c>
      <c r="Z1072">
        <v>5101</v>
      </c>
      <c r="AA1072" t="s">
        <v>505</v>
      </c>
      <c r="AC1072" t="s">
        <v>412</v>
      </c>
      <c r="AD1072" t="s">
        <v>443</v>
      </c>
      <c r="AG1072" s="54"/>
    </row>
    <row r="1073" spans="21:33">
      <c r="U1073">
        <v>1536</v>
      </c>
      <c r="V1073">
        <v>9</v>
      </c>
      <c r="W1073" t="s">
        <v>654</v>
      </c>
      <c r="X1073">
        <v>5</v>
      </c>
      <c r="Y1073" t="s">
        <v>505</v>
      </c>
      <c r="Z1073">
        <v>5101</v>
      </c>
      <c r="AA1073" t="s">
        <v>505</v>
      </c>
      <c r="AC1073" t="s">
        <v>412</v>
      </c>
      <c r="AD1073" t="s">
        <v>443</v>
      </c>
      <c r="AG1073" s="54"/>
    </row>
    <row r="1074" spans="21:33">
      <c r="U1074">
        <v>1537</v>
      </c>
      <c r="V1074">
        <v>7</v>
      </c>
      <c r="W1074" t="s">
        <v>2623</v>
      </c>
      <c r="X1074">
        <v>5</v>
      </c>
      <c r="Y1074" t="s">
        <v>505</v>
      </c>
      <c r="Z1074">
        <v>5101</v>
      </c>
      <c r="AA1074" t="s">
        <v>505</v>
      </c>
      <c r="AC1074" t="s">
        <v>412</v>
      </c>
      <c r="AD1074" t="s">
        <v>443</v>
      </c>
      <c r="AG1074" s="54"/>
    </row>
    <row r="1075" spans="21:33">
      <c r="U1075">
        <v>1538</v>
      </c>
      <c r="V1075">
        <v>5</v>
      </c>
      <c r="W1075" t="s">
        <v>2624</v>
      </c>
      <c r="X1075">
        <v>5</v>
      </c>
      <c r="Y1075" t="s">
        <v>505</v>
      </c>
      <c r="Z1075">
        <v>5101</v>
      </c>
      <c r="AA1075" t="s">
        <v>505</v>
      </c>
      <c r="AC1075" t="s">
        <v>412</v>
      </c>
      <c r="AD1075" t="s">
        <v>443</v>
      </c>
      <c r="AG1075" s="54"/>
    </row>
    <row r="1076" spans="21:33">
      <c r="U1076">
        <v>1540</v>
      </c>
      <c r="V1076">
        <v>7</v>
      </c>
      <c r="W1076" t="s">
        <v>2625</v>
      </c>
      <c r="X1076">
        <v>5</v>
      </c>
      <c r="Y1076" t="s">
        <v>505</v>
      </c>
      <c r="Z1076">
        <v>5101</v>
      </c>
      <c r="AA1076" t="s">
        <v>505</v>
      </c>
      <c r="AC1076" t="s">
        <v>412</v>
      </c>
      <c r="AD1076" t="s">
        <v>443</v>
      </c>
      <c r="AG1076" s="54"/>
    </row>
    <row r="1077" spans="21:33">
      <c r="U1077">
        <v>1541</v>
      </c>
      <c r="V1077">
        <v>5</v>
      </c>
      <c r="W1077" t="s">
        <v>2626</v>
      </c>
      <c r="X1077">
        <v>5</v>
      </c>
      <c r="Y1077" t="s">
        <v>505</v>
      </c>
      <c r="Z1077">
        <v>5101</v>
      </c>
      <c r="AA1077" t="s">
        <v>505</v>
      </c>
      <c r="AC1077" t="s">
        <v>412</v>
      </c>
      <c r="AD1077" t="s">
        <v>443</v>
      </c>
      <c r="AG1077" s="54"/>
    </row>
    <row r="1078" spans="21:33">
      <c r="U1078">
        <v>1542</v>
      </c>
      <c r="V1078">
        <v>3</v>
      </c>
      <c r="W1078" t="s">
        <v>2627</v>
      </c>
      <c r="X1078">
        <v>5</v>
      </c>
      <c r="Y1078" t="s">
        <v>505</v>
      </c>
      <c r="Z1078">
        <v>5101</v>
      </c>
      <c r="AA1078" t="s">
        <v>505</v>
      </c>
      <c r="AC1078" t="s">
        <v>412</v>
      </c>
      <c r="AD1078" t="s">
        <v>443</v>
      </c>
      <c r="AG1078" s="54"/>
    </row>
    <row r="1079" spans="21:33">
      <c r="U1079">
        <v>1543</v>
      </c>
      <c r="V1079">
        <v>1</v>
      </c>
      <c r="W1079" t="s">
        <v>2628</v>
      </c>
      <c r="X1079">
        <v>5</v>
      </c>
      <c r="Y1079" t="s">
        <v>505</v>
      </c>
      <c r="Z1079">
        <v>5101</v>
      </c>
      <c r="AA1079" t="s">
        <v>505</v>
      </c>
      <c r="AC1079" t="s">
        <v>412</v>
      </c>
      <c r="AD1079" t="s">
        <v>443</v>
      </c>
      <c r="AG1079" s="54"/>
    </row>
    <row r="1080" spans="21:33">
      <c r="U1080">
        <v>1547</v>
      </c>
      <c r="V1080">
        <v>4</v>
      </c>
      <c r="W1080" t="s">
        <v>2629</v>
      </c>
      <c r="X1080">
        <v>5</v>
      </c>
      <c r="Y1080" t="s">
        <v>505</v>
      </c>
      <c r="Z1080">
        <v>5101</v>
      </c>
      <c r="AA1080" t="s">
        <v>505</v>
      </c>
      <c r="AC1080" t="s">
        <v>412</v>
      </c>
      <c r="AD1080" t="s">
        <v>443</v>
      </c>
      <c r="AG1080" s="54"/>
    </row>
    <row r="1081" spans="21:33">
      <c r="U1081">
        <v>1548</v>
      </c>
      <c r="V1081">
        <v>2</v>
      </c>
      <c r="W1081" t="s">
        <v>2630</v>
      </c>
      <c r="X1081">
        <v>5</v>
      </c>
      <c r="Y1081" t="s">
        <v>505</v>
      </c>
      <c r="Z1081">
        <v>5101</v>
      </c>
      <c r="AA1081" t="s">
        <v>505</v>
      </c>
      <c r="AC1081" t="s">
        <v>412</v>
      </c>
      <c r="AD1081" t="s">
        <v>443</v>
      </c>
      <c r="AG1081" s="54"/>
    </row>
    <row r="1082" spans="21:33">
      <c r="U1082">
        <v>1549</v>
      </c>
      <c r="V1082">
        <v>0</v>
      </c>
      <c r="W1082" t="s">
        <v>2631</v>
      </c>
      <c r="X1082">
        <v>5</v>
      </c>
      <c r="Y1082" t="s">
        <v>505</v>
      </c>
      <c r="Z1082">
        <v>5101</v>
      </c>
      <c r="AA1082" t="s">
        <v>505</v>
      </c>
      <c r="AC1082" t="s">
        <v>412</v>
      </c>
      <c r="AD1082" t="s">
        <v>443</v>
      </c>
      <c r="AG1082" s="54"/>
    </row>
    <row r="1083" spans="21:33">
      <c r="U1083">
        <v>1550</v>
      </c>
      <c r="V1083">
        <v>4</v>
      </c>
      <c r="W1083" t="s">
        <v>2632</v>
      </c>
      <c r="X1083">
        <v>5</v>
      </c>
      <c r="Y1083" t="s">
        <v>505</v>
      </c>
      <c r="Z1083">
        <v>5101</v>
      </c>
      <c r="AA1083" t="s">
        <v>505</v>
      </c>
      <c r="AC1083" t="s">
        <v>412</v>
      </c>
      <c r="AD1083" t="s">
        <v>443</v>
      </c>
      <c r="AG1083" s="54"/>
    </row>
    <row r="1084" spans="21:33">
      <c r="U1084">
        <v>1551</v>
      </c>
      <c r="V1084">
        <v>2</v>
      </c>
      <c r="W1084" t="s">
        <v>2633</v>
      </c>
      <c r="X1084">
        <v>5</v>
      </c>
      <c r="Y1084" t="s">
        <v>505</v>
      </c>
      <c r="Z1084">
        <v>5101</v>
      </c>
      <c r="AA1084" t="s">
        <v>505</v>
      </c>
      <c r="AC1084" t="s">
        <v>412</v>
      </c>
      <c r="AD1084" t="s">
        <v>443</v>
      </c>
      <c r="AG1084" s="54"/>
    </row>
    <row r="1085" spans="21:33">
      <c r="U1085">
        <v>1553</v>
      </c>
      <c r="V1085">
        <v>9</v>
      </c>
      <c r="W1085" t="s">
        <v>1394</v>
      </c>
      <c r="X1085">
        <v>5</v>
      </c>
      <c r="Y1085" t="s">
        <v>505</v>
      </c>
      <c r="Z1085">
        <v>5101</v>
      </c>
      <c r="AA1085" t="s">
        <v>505</v>
      </c>
      <c r="AC1085" t="s">
        <v>412</v>
      </c>
      <c r="AD1085" t="s">
        <v>443</v>
      </c>
      <c r="AG1085" s="54"/>
    </row>
    <row r="1086" spans="21:33">
      <c r="U1086">
        <v>1554</v>
      </c>
      <c r="V1086">
        <v>7</v>
      </c>
      <c r="W1086" t="s">
        <v>1995</v>
      </c>
      <c r="X1086">
        <v>5</v>
      </c>
      <c r="Y1086" t="s">
        <v>505</v>
      </c>
      <c r="Z1086">
        <v>5101</v>
      </c>
      <c r="AA1086" t="s">
        <v>505</v>
      </c>
      <c r="AC1086" t="s">
        <v>412</v>
      </c>
      <c r="AD1086" t="s">
        <v>443</v>
      </c>
      <c r="AG1086" s="54"/>
    </row>
    <row r="1087" spans="21:33">
      <c r="U1087">
        <v>1555</v>
      </c>
      <c r="V1087">
        <v>5</v>
      </c>
      <c r="W1087" t="s">
        <v>518</v>
      </c>
      <c r="X1087">
        <v>5</v>
      </c>
      <c r="Y1087" t="s">
        <v>505</v>
      </c>
      <c r="Z1087">
        <v>5101</v>
      </c>
      <c r="AA1087" t="s">
        <v>505</v>
      </c>
      <c r="AC1087" t="s">
        <v>412</v>
      </c>
      <c r="AD1087" t="s">
        <v>443</v>
      </c>
      <c r="AG1087" s="54"/>
    </row>
    <row r="1088" spans="21:33">
      <c r="U1088">
        <v>1556</v>
      </c>
      <c r="V1088">
        <v>3</v>
      </c>
      <c r="W1088" t="s">
        <v>2634</v>
      </c>
      <c r="X1088">
        <v>5</v>
      </c>
      <c r="Y1088" t="s">
        <v>505</v>
      </c>
      <c r="Z1088">
        <v>5101</v>
      </c>
      <c r="AA1088" t="s">
        <v>505</v>
      </c>
      <c r="AC1088" t="s">
        <v>412</v>
      </c>
      <c r="AD1088" t="s">
        <v>443</v>
      </c>
      <c r="AG1088" s="54"/>
    </row>
    <row r="1089" spans="21:33">
      <c r="U1089">
        <v>1557</v>
      </c>
      <c r="V1089">
        <v>1</v>
      </c>
      <c r="W1089" t="s">
        <v>2635</v>
      </c>
      <c r="X1089">
        <v>5</v>
      </c>
      <c r="Y1089" t="s">
        <v>505</v>
      </c>
      <c r="Z1089">
        <v>5101</v>
      </c>
      <c r="AA1089" t="s">
        <v>505</v>
      </c>
      <c r="AC1089" t="s">
        <v>412</v>
      </c>
      <c r="AD1089" t="s">
        <v>443</v>
      </c>
      <c r="AG1089" s="54"/>
    </row>
    <row r="1090" spans="21:33">
      <c r="U1090">
        <v>1563</v>
      </c>
      <c r="V1090">
        <v>6</v>
      </c>
      <c r="W1090" t="s">
        <v>2636</v>
      </c>
      <c r="X1090">
        <v>5</v>
      </c>
      <c r="Y1090" t="s">
        <v>505</v>
      </c>
      <c r="Z1090">
        <v>5101</v>
      </c>
      <c r="AA1090" t="s">
        <v>505</v>
      </c>
      <c r="AC1090" t="s">
        <v>412</v>
      </c>
      <c r="AD1090" t="s">
        <v>443</v>
      </c>
      <c r="AG1090" s="54"/>
    </row>
    <row r="1091" spans="21:33">
      <c r="U1091">
        <v>1567</v>
      </c>
      <c r="V1091">
        <v>9</v>
      </c>
      <c r="W1091" t="s">
        <v>2637</v>
      </c>
      <c r="X1091">
        <v>5</v>
      </c>
      <c r="Y1091" t="s">
        <v>505</v>
      </c>
      <c r="Z1091">
        <v>5101</v>
      </c>
      <c r="AA1091" t="s">
        <v>505</v>
      </c>
      <c r="AC1091" t="s">
        <v>412</v>
      </c>
      <c r="AD1091" t="s">
        <v>443</v>
      </c>
      <c r="AG1091" s="54"/>
    </row>
    <row r="1092" spans="21:33">
      <c r="U1092">
        <v>1568</v>
      </c>
      <c r="V1092">
        <v>7</v>
      </c>
      <c r="W1092" t="s">
        <v>1432</v>
      </c>
      <c r="X1092">
        <v>5</v>
      </c>
      <c r="Y1092" t="s">
        <v>505</v>
      </c>
      <c r="Z1092">
        <v>5101</v>
      </c>
      <c r="AA1092" t="s">
        <v>505</v>
      </c>
      <c r="AC1092" t="s">
        <v>412</v>
      </c>
      <c r="AD1092" t="s">
        <v>443</v>
      </c>
      <c r="AG1092" s="54"/>
    </row>
    <row r="1093" spans="21:33">
      <c r="U1093">
        <v>1569</v>
      </c>
      <c r="V1093">
        <v>5</v>
      </c>
      <c r="W1093" t="s">
        <v>2638</v>
      </c>
      <c r="X1093">
        <v>5</v>
      </c>
      <c r="Y1093" t="s">
        <v>505</v>
      </c>
      <c r="Z1093">
        <v>5101</v>
      </c>
      <c r="AA1093" t="s">
        <v>505</v>
      </c>
      <c r="AC1093" t="s">
        <v>412</v>
      </c>
      <c r="AD1093" t="s">
        <v>443</v>
      </c>
      <c r="AG1093" s="54"/>
    </row>
    <row r="1094" spans="21:33">
      <c r="U1094">
        <v>1570</v>
      </c>
      <c r="V1094">
        <v>9</v>
      </c>
      <c r="W1094" t="s">
        <v>2639</v>
      </c>
      <c r="X1094">
        <v>5</v>
      </c>
      <c r="Y1094" t="s">
        <v>505</v>
      </c>
      <c r="Z1094">
        <v>5101</v>
      </c>
      <c r="AA1094" t="s">
        <v>505</v>
      </c>
      <c r="AC1094" t="s">
        <v>412</v>
      </c>
      <c r="AD1094" t="s">
        <v>443</v>
      </c>
      <c r="AG1094" s="54"/>
    </row>
    <row r="1095" spans="21:33">
      <c r="U1095">
        <v>1571</v>
      </c>
      <c r="V1095">
        <v>7</v>
      </c>
      <c r="W1095" t="s">
        <v>2640</v>
      </c>
      <c r="X1095">
        <v>5</v>
      </c>
      <c r="Y1095" t="s">
        <v>505</v>
      </c>
      <c r="Z1095">
        <v>5101</v>
      </c>
      <c r="AA1095" t="s">
        <v>505</v>
      </c>
      <c r="AC1095" t="s">
        <v>412</v>
      </c>
      <c r="AD1095" t="s">
        <v>443</v>
      </c>
      <c r="AG1095" s="54"/>
    </row>
    <row r="1096" spans="21:33">
      <c r="U1096">
        <v>1573</v>
      </c>
      <c r="V1096">
        <v>3</v>
      </c>
      <c r="W1096" t="s">
        <v>2641</v>
      </c>
      <c r="X1096">
        <v>5</v>
      </c>
      <c r="Y1096" t="s">
        <v>505</v>
      </c>
      <c r="Z1096">
        <v>5101</v>
      </c>
      <c r="AA1096" t="s">
        <v>505</v>
      </c>
      <c r="AC1096" t="s">
        <v>412</v>
      </c>
      <c r="AD1096" t="s">
        <v>443</v>
      </c>
      <c r="AG1096" s="54"/>
    </row>
    <row r="1097" spans="21:33">
      <c r="U1097">
        <v>1577</v>
      </c>
      <c r="V1097">
        <v>6</v>
      </c>
      <c r="W1097" t="s">
        <v>2642</v>
      </c>
      <c r="X1097">
        <v>5</v>
      </c>
      <c r="Y1097" t="s">
        <v>505</v>
      </c>
      <c r="Z1097">
        <v>5101</v>
      </c>
      <c r="AA1097" t="s">
        <v>505</v>
      </c>
      <c r="AC1097" t="s">
        <v>412</v>
      </c>
      <c r="AD1097" t="s">
        <v>443</v>
      </c>
      <c r="AG1097" s="54"/>
    </row>
    <row r="1098" spans="21:33">
      <c r="U1098">
        <v>1578</v>
      </c>
      <c r="V1098">
        <v>4</v>
      </c>
      <c r="W1098" t="s">
        <v>2643</v>
      </c>
      <c r="X1098">
        <v>5</v>
      </c>
      <c r="Y1098" t="s">
        <v>505</v>
      </c>
      <c r="Z1098">
        <v>5101</v>
      </c>
      <c r="AA1098" t="s">
        <v>505</v>
      </c>
      <c r="AC1098" t="s">
        <v>412</v>
      </c>
      <c r="AD1098" t="s">
        <v>443</v>
      </c>
      <c r="AG1098" s="54"/>
    </row>
    <row r="1099" spans="21:33">
      <c r="U1099">
        <v>1579</v>
      </c>
      <c r="V1099">
        <v>2</v>
      </c>
      <c r="W1099" t="s">
        <v>2644</v>
      </c>
      <c r="X1099">
        <v>5</v>
      </c>
      <c r="Y1099" t="s">
        <v>505</v>
      </c>
      <c r="Z1099">
        <v>5101</v>
      </c>
      <c r="AA1099" t="s">
        <v>505</v>
      </c>
      <c r="AC1099" t="s">
        <v>713</v>
      </c>
      <c r="AD1099" t="s">
        <v>443</v>
      </c>
      <c r="AG1099" s="54"/>
    </row>
    <row r="1100" spans="21:33">
      <c r="U1100">
        <v>1581</v>
      </c>
      <c r="V1100">
        <v>4</v>
      </c>
      <c r="W1100" t="s">
        <v>2645</v>
      </c>
      <c r="X1100">
        <v>5</v>
      </c>
      <c r="Y1100" t="s">
        <v>505</v>
      </c>
      <c r="Z1100">
        <v>5101</v>
      </c>
      <c r="AA1100" t="s">
        <v>505</v>
      </c>
      <c r="AC1100" t="s">
        <v>713</v>
      </c>
      <c r="AD1100" t="s">
        <v>443</v>
      </c>
      <c r="AG1100" s="54"/>
    </row>
    <row r="1101" spans="21:33">
      <c r="U1101">
        <v>1582</v>
      </c>
      <c r="V1101">
        <v>2</v>
      </c>
      <c r="W1101" t="s">
        <v>2646</v>
      </c>
      <c r="X1101">
        <v>5</v>
      </c>
      <c r="Y1101" t="s">
        <v>505</v>
      </c>
      <c r="Z1101">
        <v>5101</v>
      </c>
      <c r="AA1101" t="s">
        <v>505</v>
      </c>
      <c r="AC1101" t="s">
        <v>713</v>
      </c>
      <c r="AD1101" t="s">
        <v>443</v>
      </c>
      <c r="AG1101" s="54"/>
    </row>
    <row r="1102" spans="21:33">
      <c r="U1102">
        <v>1583</v>
      </c>
      <c r="V1102">
        <v>0</v>
      </c>
      <c r="W1102" t="s">
        <v>2647</v>
      </c>
      <c r="X1102">
        <v>5</v>
      </c>
      <c r="Y1102" t="s">
        <v>505</v>
      </c>
      <c r="Z1102">
        <v>5101</v>
      </c>
      <c r="AA1102" t="s">
        <v>505</v>
      </c>
      <c r="AC1102" t="s">
        <v>713</v>
      </c>
      <c r="AD1102" t="s">
        <v>443</v>
      </c>
      <c r="AG1102" s="54"/>
    </row>
    <row r="1103" spans="21:33">
      <c r="U1103">
        <v>1584</v>
      </c>
      <c r="V1103">
        <v>9</v>
      </c>
      <c r="W1103" t="s">
        <v>2648</v>
      </c>
      <c r="X1103">
        <v>5</v>
      </c>
      <c r="Y1103" t="s">
        <v>505</v>
      </c>
      <c r="Z1103">
        <v>5101</v>
      </c>
      <c r="AA1103" t="s">
        <v>505</v>
      </c>
      <c r="AC1103" t="s">
        <v>713</v>
      </c>
      <c r="AD1103" t="s">
        <v>443</v>
      </c>
      <c r="AG1103" s="54"/>
    </row>
    <row r="1104" spans="21:33">
      <c r="U1104">
        <v>1585</v>
      </c>
      <c r="V1104">
        <v>7</v>
      </c>
      <c r="W1104" t="s">
        <v>2649</v>
      </c>
      <c r="X1104">
        <v>5</v>
      </c>
      <c r="Y1104" t="s">
        <v>505</v>
      </c>
      <c r="Z1104">
        <v>5101</v>
      </c>
      <c r="AA1104" t="s">
        <v>505</v>
      </c>
      <c r="AC1104" t="s">
        <v>713</v>
      </c>
      <c r="AD1104" t="s">
        <v>443</v>
      </c>
      <c r="AG1104" s="54"/>
    </row>
    <row r="1105" spans="21:33">
      <c r="U1105">
        <v>1586</v>
      </c>
      <c r="V1105">
        <v>5</v>
      </c>
      <c r="W1105" t="s">
        <v>2650</v>
      </c>
      <c r="X1105">
        <v>5</v>
      </c>
      <c r="Y1105" t="s">
        <v>505</v>
      </c>
      <c r="Z1105">
        <v>5101</v>
      </c>
      <c r="AA1105" t="s">
        <v>505</v>
      </c>
      <c r="AC1105" t="s">
        <v>713</v>
      </c>
      <c r="AD1105" t="s">
        <v>443</v>
      </c>
      <c r="AG1105" s="54"/>
    </row>
    <row r="1106" spans="21:33">
      <c r="U1106">
        <v>1587</v>
      </c>
      <c r="V1106">
        <v>3</v>
      </c>
      <c r="W1106" t="s">
        <v>2402</v>
      </c>
      <c r="X1106">
        <v>5</v>
      </c>
      <c r="Y1106" t="s">
        <v>505</v>
      </c>
      <c r="Z1106">
        <v>5101</v>
      </c>
      <c r="AA1106" t="s">
        <v>505</v>
      </c>
      <c r="AC1106" t="s">
        <v>713</v>
      </c>
      <c r="AD1106" t="s">
        <v>443</v>
      </c>
      <c r="AG1106" s="54"/>
    </row>
    <row r="1107" spans="21:33">
      <c r="U1107">
        <v>1588</v>
      </c>
      <c r="V1107">
        <v>1</v>
      </c>
      <c r="W1107" t="s">
        <v>2651</v>
      </c>
      <c r="X1107">
        <v>5</v>
      </c>
      <c r="Y1107" t="s">
        <v>505</v>
      </c>
      <c r="Z1107">
        <v>5101</v>
      </c>
      <c r="AA1107" t="s">
        <v>505</v>
      </c>
      <c r="AC1107" t="s">
        <v>713</v>
      </c>
      <c r="AD1107" t="s">
        <v>443</v>
      </c>
      <c r="AG1107" s="54"/>
    </row>
    <row r="1108" spans="21:33">
      <c r="U1108">
        <v>1590</v>
      </c>
      <c r="V1108">
        <v>3</v>
      </c>
      <c r="W1108" t="s">
        <v>2652</v>
      </c>
      <c r="X1108">
        <v>5</v>
      </c>
      <c r="Y1108" t="s">
        <v>505</v>
      </c>
      <c r="Z1108">
        <v>5101</v>
      </c>
      <c r="AA1108" t="s">
        <v>505</v>
      </c>
      <c r="AC1108" t="s">
        <v>713</v>
      </c>
      <c r="AD1108" t="s">
        <v>443</v>
      </c>
      <c r="AG1108" s="54"/>
    </row>
    <row r="1109" spans="21:33">
      <c r="U1109">
        <v>1593</v>
      </c>
      <c r="V1109">
        <v>8</v>
      </c>
      <c r="W1109" t="s">
        <v>2653</v>
      </c>
      <c r="X1109">
        <v>5</v>
      </c>
      <c r="Y1109" t="s">
        <v>505</v>
      </c>
      <c r="Z1109">
        <v>5101</v>
      </c>
      <c r="AA1109" t="s">
        <v>505</v>
      </c>
      <c r="AC1109" t="s">
        <v>713</v>
      </c>
      <c r="AD1109" t="s">
        <v>443</v>
      </c>
      <c r="AG1109" s="54"/>
    </row>
    <row r="1110" spans="21:33">
      <c r="U1110">
        <v>1594</v>
      </c>
      <c r="V1110">
        <v>6</v>
      </c>
      <c r="W1110" t="s">
        <v>2654</v>
      </c>
      <c r="X1110">
        <v>5</v>
      </c>
      <c r="Y1110" t="s">
        <v>505</v>
      </c>
      <c r="Z1110">
        <v>5101</v>
      </c>
      <c r="AA1110" t="s">
        <v>505</v>
      </c>
      <c r="AC1110" t="s">
        <v>713</v>
      </c>
      <c r="AD1110" t="s">
        <v>443</v>
      </c>
      <c r="AG1110" s="54"/>
    </row>
    <row r="1111" spans="21:33">
      <c r="U1111">
        <v>1595</v>
      </c>
      <c r="V1111">
        <v>4</v>
      </c>
      <c r="W1111" t="s">
        <v>2655</v>
      </c>
      <c r="X1111">
        <v>5</v>
      </c>
      <c r="Y1111" t="s">
        <v>505</v>
      </c>
      <c r="Z1111">
        <v>5101</v>
      </c>
      <c r="AA1111" t="s">
        <v>505</v>
      </c>
      <c r="AC1111" t="s">
        <v>713</v>
      </c>
      <c r="AD1111" t="s">
        <v>443</v>
      </c>
      <c r="AG1111" s="54"/>
    </row>
    <row r="1112" spans="21:33">
      <c r="U1112">
        <v>1596</v>
      </c>
      <c r="V1112">
        <v>2</v>
      </c>
      <c r="W1112" t="s">
        <v>2656</v>
      </c>
      <c r="X1112">
        <v>5</v>
      </c>
      <c r="Y1112" t="s">
        <v>505</v>
      </c>
      <c r="Z1112">
        <v>5101</v>
      </c>
      <c r="AA1112" t="s">
        <v>505</v>
      </c>
      <c r="AC1112" t="s">
        <v>713</v>
      </c>
      <c r="AD1112" t="s">
        <v>443</v>
      </c>
      <c r="AG1112" s="54"/>
    </row>
    <row r="1113" spans="21:33">
      <c r="U1113">
        <v>1597</v>
      </c>
      <c r="V1113">
        <v>0</v>
      </c>
      <c r="W1113" t="s">
        <v>2657</v>
      </c>
      <c r="X1113">
        <v>5</v>
      </c>
      <c r="Y1113" t="s">
        <v>505</v>
      </c>
      <c r="Z1113">
        <v>5101</v>
      </c>
      <c r="AA1113" t="s">
        <v>505</v>
      </c>
      <c r="AC1113" t="s">
        <v>713</v>
      </c>
      <c r="AD1113" t="s">
        <v>443</v>
      </c>
      <c r="AG1113" s="54"/>
    </row>
    <row r="1114" spans="21:33">
      <c r="U1114">
        <v>1598</v>
      </c>
      <c r="V1114">
        <v>9</v>
      </c>
      <c r="W1114" t="s">
        <v>2658</v>
      </c>
      <c r="X1114">
        <v>5</v>
      </c>
      <c r="Y1114" t="s">
        <v>505</v>
      </c>
      <c r="Z1114">
        <v>5101</v>
      </c>
      <c r="AA1114" t="s">
        <v>505</v>
      </c>
      <c r="AC1114" t="s">
        <v>713</v>
      </c>
      <c r="AD1114" t="s">
        <v>443</v>
      </c>
      <c r="AG1114" s="54"/>
    </row>
    <row r="1115" spans="21:33">
      <c r="U1115">
        <v>1599</v>
      </c>
      <c r="V1115">
        <v>7</v>
      </c>
      <c r="W1115" t="s">
        <v>2659</v>
      </c>
      <c r="X1115">
        <v>5</v>
      </c>
      <c r="Y1115" t="s">
        <v>505</v>
      </c>
      <c r="Z1115">
        <v>5101</v>
      </c>
      <c r="AA1115" t="s">
        <v>505</v>
      </c>
      <c r="AC1115" t="s">
        <v>713</v>
      </c>
      <c r="AD1115" t="s">
        <v>443</v>
      </c>
      <c r="AG1115" s="54"/>
    </row>
    <row r="1116" spans="21:33">
      <c r="U1116">
        <v>1601</v>
      </c>
      <c r="V1116">
        <v>2</v>
      </c>
      <c r="W1116" t="s">
        <v>2660</v>
      </c>
      <c r="X1116">
        <v>5</v>
      </c>
      <c r="Y1116" t="s">
        <v>505</v>
      </c>
      <c r="Z1116">
        <v>5101</v>
      </c>
      <c r="AA1116" t="s">
        <v>505</v>
      </c>
      <c r="AC1116" t="s">
        <v>713</v>
      </c>
      <c r="AD1116" t="s">
        <v>443</v>
      </c>
      <c r="AG1116" s="54"/>
    </row>
    <row r="1117" spans="21:33">
      <c r="U1117">
        <v>1602</v>
      </c>
      <c r="V1117">
        <v>0</v>
      </c>
      <c r="W1117" t="s">
        <v>2661</v>
      </c>
      <c r="X1117">
        <v>5</v>
      </c>
      <c r="Y1117" t="s">
        <v>505</v>
      </c>
      <c r="Z1117">
        <v>5101</v>
      </c>
      <c r="AA1117" t="s">
        <v>505</v>
      </c>
      <c r="AC1117" t="s">
        <v>713</v>
      </c>
      <c r="AD1117" t="s">
        <v>443</v>
      </c>
      <c r="AG1117" s="54"/>
    </row>
    <row r="1118" spans="21:33">
      <c r="U1118">
        <v>1603</v>
      </c>
      <c r="V1118">
        <v>9</v>
      </c>
      <c r="W1118" t="s">
        <v>2662</v>
      </c>
      <c r="X1118">
        <v>5</v>
      </c>
      <c r="Y1118" t="s">
        <v>505</v>
      </c>
      <c r="Z1118">
        <v>5101</v>
      </c>
      <c r="AA1118" t="s">
        <v>505</v>
      </c>
      <c r="AC1118" t="s">
        <v>713</v>
      </c>
      <c r="AD1118" t="s">
        <v>443</v>
      </c>
      <c r="AG1118" s="54"/>
    </row>
    <row r="1119" spans="21:33">
      <c r="U1119">
        <v>1604</v>
      </c>
      <c r="V1119">
        <v>7</v>
      </c>
      <c r="W1119" t="s">
        <v>2663</v>
      </c>
      <c r="X1119">
        <v>5</v>
      </c>
      <c r="Y1119" t="s">
        <v>505</v>
      </c>
      <c r="Z1119">
        <v>5101</v>
      </c>
      <c r="AA1119" t="s">
        <v>505</v>
      </c>
      <c r="AC1119" t="s">
        <v>713</v>
      </c>
      <c r="AD1119" t="s">
        <v>443</v>
      </c>
      <c r="AG1119" s="54"/>
    </row>
    <row r="1120" spans="21:33">
      <c r="U1120">
        <v>1607</v>
      </c>
      <c r="V1120">
        <v>1</v>
      </c>
      <c r="W1120" t="s">
        <v>2664</v>
      </c>
      <c r="X1120">
        <v>5</v>
      </c>
      <c r="Y1120" t="s">
        <v>505</v>
      </c>
      <c r="Z1120">
        <v>5101</v>
      </c>
      <c r="AA1120" t="s">
        <v>505</v>
      </c>
      <c r="AC1120" t="s">
        <v>713</v>
      </c>
      <c r="AD1120" t="s">
        <v>443</v>
      </c>
      <c r="AG1120" s="54"/>
    </row>
    <row r="1121" spans="21:33">
      <c r="U1121">
        <v>1609</v>
      </c>
      <c r="V1121">
        <v>8</v>
      </c>
      <c r="W1121" t="s">
        <v>2665</v>
      </c>
      <c r="X1121">
        <v>5</v>
      </c>
      <c r="Y1121" t="s">
        <v>505</v>
      </c>
      <c r="Z1121">
        <v>5101</v>
      </c>
      <c r="AA1121" t="s">
        <v>505</v>
      </c>
      <c r="AC1121" t="s">
        <v>713</v>
      </c>
      <c r="AD1121" t="s">
        <v>443</v>
      </c>
      <c r="AG1121" s="54"/>
    </row>
    <row r="1122" spans="21:33">
      <c r="U1122">
        <v>1610</v>
      </c>
      <c r="V1122">
        <v>1</v>
      </c>
      <c r="W1122" t="s">
        <v>2666</v>
      </c>
      <c r="X1122">
        <v>5</v>
      </c>
      <c r="Y1122" t="s">
        <v>505</v>
      </c>
      <c r="Z1122">
        <v>5101</v>
      </c>
      <c r="AA1122" t="s">
        <v>505</v>
      </c>
      <c r="AC1122" t="s">
        <v>713</v>
      </c>
      <c r="AD1122" t="s">
        <v>443</v>
      </c>
      <c r="AG1122" s="54"/>
    </row>
    <row r="1123" spans="21:33">
      <c r="U1123">
        <v>1619</v>
      </c>
      <c r="V1123">
        <v>5</v>
      </c>
      <c r="W1123" t="s">
        <v>2667</v>
      </c>
      <c r="X1123">
        <v>5</v>
      </c>
      <c r="Y1123" t="s">
        <v>505</v>
      </c>
      <c r="Z1123">
        <v>5101</v>
      </c>
      <c r="AA1123" t="s">
        <v>505</v>
      </c>
      <c r="AC1123" t="s">
        <v>713</v>
      </c>
      <c r="AD1123" t="s">
        <v>443</v>
      </c>
      <c r="AG1123" s="54"/>
    </row>
    <row r="1124" spans="21:33">
      <c r="U1124">
        <v>1620</v>
      </c>
      <c r="V1124">
        <v>9</v>
      </c>
      <c r="W1124" t="s">
        <v>2668</v>
      </c>
      <c r="X1124">
        <v>5</v>
      </c>
      <c r="Y1124" t="s">
        <v>505</v>
      </c>
      <c r="Z1124">
        <v>5101</v>
      </c>
      <c r="AA1124" t="s">
        <v>505</v>
      </c>
      <c r="AC1124" t="s">
        <v>713</v>
      </c>
      <c r="AD1124" t="s">
        <v>443</v>
      </c>
      <c r="AG1124" s="54"/>
    </row>
    <row r="1125" spans="21:33">
      <c r="U1125">
        <v>1621</v>
      </c>
      <c r="V1125">
        <v>7</v>
      </c>
      <c r="W1125" t="s">
        <v>2669</v>
      </c>
      <c r="X1125">
        <v>5</v>
      </c>
      <c r="Y1125" t="s">
        <v>505</v>
      </c>
      <c r="Z1125">
        <v>5101</v>
      </c>
      <c r="AA1125" t="s">
        <v>505</v>
      </c>
      <c r="AC1125" t="s">
        <v>713</v>
      </c>
      <c r="AD1125" t="s">
        <v>443</v>
      </c>
      <c r="AG1125" s="54"/>
    </row>
    <row r="1126" spans="21:33">
      <c r="U1126">
        <v>1623</v>
      </c>
      <c r="V1126">
        <v>3</v>
      </c>
      <c r="W1126" t="s">
        <v>2670</v>
      </c>
      <c r="X1126">
        <v>5</v>
      </c>
      <c r="Y1126" t="s">
        <v>505</v>
      </c>
      <c r="Z1126">
        <v>5101</v>
      </c>
      <c r="AA1126" t="s">
        <v>505</v>
      </c>
      <c r="AC1126" t="s">
        <v>725</v>
      </c>
      <c r="AD1126" t="s">
        <v>443</v>
      </c>
      <c r="AG1126" s="54"/>
    </row>
    <row r="1127" spans="21:33">
      <c r="U1127">
        <v>1624</v>
      </c>
      <c r="V1127">
        <v>1</v>
      </c>
      <c r="W1127" t="s">
        <v>2671</v>
      </c>
      <c r="X1127">
        <v>5</v>
      </c>
      <c r="Y1127" t="s">
        <v>505</v>
      </c>
      <c r="Z1127">
        <v>5101</v>
      </c>
      <c r="AA1127" t="s">
        <v>505</v>
      </c>
      <c r="AC1127" t="s">
        <v>725</v>
      </c>
      <c r="AD1127" t="s">
        <v>443</v>
      </c>
      <c r="AG1127" s="54"/>
    </row>
    <row r="1128" spans="21:33">
      <c r="U1128">
        <v>1626</v>
      </c>
      <c r="V1128">
        <v>8</v>
      </c>
      <c r="W1128" t="s">
        <v>2672</v>
      </c>
      <c r="X1128">
        <v>5</v>
      </c>
      <c r="Y1128" t="s">
        <v>505</v>
      </c>
      <c r="Z1128">
        <v>5101</v>
      </c>
      <c r="AA1128" t="s">
        <v>505</v>
      </c>
      <c r="AC1128" t="s">
        <v>725</v>
      </c>
      <c r="AD1128" t="s">
        <v>443</v>
      </c>
      <c r="AG1128" s="54"/>
    </row>
    <row r="1129" spans="21:33">
      <c r="U1129">
        <v>1629</v>
      </c>
      <c r="V1129">
        <v>2</v>
      </c>
      <c r="W1129" t="s">
        <v>2673</v>
      </c>
      <c r="X1129">
        <v>5</v>
      </c>
      <c r="Y1129" t="s">
        <v>505</v>
      </c>
      <c r="Z1129">
        <v>5101</v>
      </c>
      <c r="AA1129" t="s">
        <v>505</v>
      </c>
      <c r="AC1129" t="s">
        <v>725</v>
      </c>
      <c r="AD1129" t="s">
        <v>443</v>
      </c>
      <c r="AG1129" s="54"/>
    </row>
    <row r="1130" spans="21:33">
      <c r="U1130">
        <v>1631</v>
      </c>
      <c r="V1130">
        <v>4</v>
      </c>
      <c r="W1130" t="s">
        <v>2674</v>
      </c>
      <c r="X1130">
        <v>5</v>
      </c>
      <c r="Y1130" t="s">
        <v>505</v>
      </c>
      <c r="Z1130">
        <v>5109</v>
      </c>
      <c r="AA1130" t="s">
        <v>2675</v>
      </c>
      <c r="AC1130" t="s">
        <v>725</v>
      </c>
      <c r="AD1130" t="s">
        <v>443</v>
      </c>
      <c r="AG1130" s="54"/>
    </row>
    <row r="1131" spans="21:33">
      <c r="U1131">
        <v>1632</v>
      </c>
      <c r="V1131">
        <v>2</v>
      </c>
      <c r="W1131" t="s">
        <v>2676</v>
      </c>
      <c r="X1131">
        <v>5</v>
      </c>
      <c r="Y1131" t="s">
        <v>505</v>
      </c>
      <c r="Z1131">
        <v>5101</v>
      </c>
      <c r="AA1131" t="s">
        <v>505</v>
      </c>
      <c r="AC1131" t="s">
        <v>713</v>
      </c>
      <c r="AD1131" t="s">
        <v>443</v>
      </c>
      <c r="AG1131" s="54"/>
    </row>
    <row r="1132" spans="21:33">
      <c r="U1132">
        <v>1634</v>
      </c>
      <c r="V1132">
        <v>9</v>
      </c>
      <c r="W1132" t="s">
        <v>2677</v>
      </c>
      <c r="X1132">
        <v>5</v>
      </c>
      <c r="Y1132" t="s">
        <v>505</v>
      </c>
      <c r="Z1132">
        <v>5101</v>
      </c>
      <c r="AA1132" t="s">
        <v>505</v>
      </c>
      <c r="AC1132" t="s">
        <v>725</v>
      </c>
      <c r="AD1132" t="s">
        <v>443</v>
      </c>
      <c r="AG1132" s="54"/>
    </row>
    <row r="1133" spans="21:33">
      <c r="U1133">
        <v>1635</v>
      </c>
      <c r="V1133">
        <v>7</v>
      </c>
      <c r="W1133" t="s">
        <v>2678</v>
      </c>
      <c r="X1133">
        <v>5</v>
      </c>
      <c r="Y1133" t="s">
        <v>505</v>
      </c>
      <c r="Z1133">
        <v>5101</v>
      </c>
      <c r="AA1133" t="s">
        <v>505</v>
      </c>
      <c r="AC1133" t="s">
        <v>713</v>
      </c>
      <c r="AD1133" t="s">
        <v>443</v>
      </c>
      <c r="AG1133" s="54"/>
    </row>
    <row r="1134" spans="21:33">
      <c r="U1134">
        <v>1638</v>
      </c>
      <c r="V1134">
        <v>1</v>
      </c>
      <c r="W1134" t="s">
        <v>2679</v>
      </c>
      <c r="X1134">
        <v>5</v>
      </c>
      <c r="Y1134" t="s">
        <v>505</v>
      </c>
      <c r="Z1134">
        <v>5101</v>
      </c>
      <c r="AA1134" t="s">
        <v>505</v>
      </c>
      <c r="AC1134" t="s">
        <v>725</v>
      </c>
      <c r="AD1134" t="s">
        <v>443</v>
      </c>
      <c r="AG1134" s="54"/>
    </row>
    <row r="1135" spans="21:33">
      <c r="U1135">
        <v>1641</v>
      </c>
      <c r="V1135">
        <v>1</v>
      </c>
      <c r="W1135" t="s">
        <v>2680</v>
      </c>
      <c r="X1135">
        <v>5</v>
      </c>
      <c r="Y1135" t="s">
        <v>505</v>
      </c>
      <c r="Z1135">
        <v>5101</v>
      </c>
      <c r="AA1135" t="s">
        <v>505</v>
      </c>
      <c r="AC1135" t="s">
        <v>725</v>
      </c>
      <c r="AD1135" t="s">
        <v>443</v>
      </c>
      <c r="AG1135" s="54"/>
    </row>
    <row r="1136" spans="21:33">
      <c r="U1136">
        <v>1644</v>
      </c>
      <c r="V1136">
        <v>6</v>
      </c>
      <c r="W1136" t="s">
        <v>2681</v>
      </c>
      <c r="X1136">
        <v>5</v>
      </c>
      <c r="Y1136" t="s">
        <v>505</v>
      </c>
      <c r="Z1136">
        <v>5101</v>
      </c>
      <c r="AA1136" t="s">
        <v>505</v>
      </c>
      <c r="AC1136" t="s">
        <v>725</v>
      </c>
      <c r="AD1136" t="s">
        <v>2682</v>
      </c>
      <c r="AG1136" s="54"/>
    </row>
    <row r="1137" spans="21:33">
      <c r="U1137">
        <v>1650</v>
      </c>
      <c r="V1137">
        <v>0</v>
      </c>
      <c r="W1137" t="s">
        <v>2683</v>
      </c>
      <c r="X1137">
        <v>5</v>
      </c>
      <c r="Y1137" t="s">
        <v>505</v>
      </c>
      <c r="Z1137">
        <v>5101</v>
      </c>
      <c r="AA1137" t="s">
        <v>505</v>
      </c>
      <c r="AC1137" t="s">
        <v>713</v>
      </c>
      <c r="AD1137" t="s">
        <v>443</v>
      </c>
      <c r="AG1137" s="54"/>
    </row>
    <row r="1138" spans="21:33">
      <c r="U1138">
        <v>1653</v>
      </c>
      <c r="V1138">
        <v>5</v>
      </c>
      <c r="W1138" t="s">
        <v>2684</v>
      </c>
      <c r="X1138">
        <v>5</v>
      </c>
      <c r="Y1138" t="s">
        <v>505</v>
      </c>
      <c r="Z1138">
        <v>5101</v>
      </c>
      <c r="AA1138" t="s">
        <v>505</v>
      </c>
      <c r="AC1138" t="s">
        <v>713</v>
      </c>
      <c r="AD1138" t="s">
        <v>443</v>
      </c>
      <c r="AG1138" s="54"/>
    </row>
    <row r="1139" spans="21:33">
      <c r="U1139">
        <v>1657</v>
      </c>
      <c r="V1139">
        <v>8</v>
      </c>
      <c r="W1139" t="s">
        <v>2685</v>
      </c>
      <c r="X1139">
        <v>5</v>
      </c>
      <c r="Y1139" t="s">
        <v>505</v>
      </c>
      <c r="Z1139">
        <v>5101</v>
      </c>
      <c r="AA1139" t="s">
        <v>505</v>
      </c>
      <c r="AC1139" t="s">
        <v>713</v>
      </c>
      <c r="AD1139" t="s">
        <v>443</v>
      </c>
      <c r="AG1139" s="54"/>
    </row>
    <row r="1140" spans="21:33">
      <c r="U1140">
        <v>1663</v>
      </c>
      <c r="V1140">
        <v>2</v>
      </c>
      <c r="W1140" t="s">
        <v>2686</v>
      </c>
      <c r="X1140">
        <v>5</v>
      </c>
      <c r="Y1140" t="s">
        <v>505</v>
      </c>
      <c r="Z1140">
        <v>5109</v>
      </c>
      <c r="AA1140" t="s">
        <v>2675</v>
      </c>
      <c r="AC1140" t="s">
        <v>890</v>
      </c>
      <c r="AD1140" t="s">
        <v>443</v>
      </c>
      <c r="AG1140" s="54"/>
    </row>
    <row r="1141" spans="21:33">
      <c r="U1141">
        <v>1664</v>
      </c>
      <c r="V1141">
        <v>0</v>
      </c>
      <c r="W1141" t="s">
        <v>2687</v>
      </c>
      <c r="X1141">
        <v>5</v>
      </c>
      <c r="Y1141" t="s">
        <v>505</v>
      </c>
      <c r="Z1141">
        <v>5109</v>
      </c>
      <c r="AA1141" t="s">
        <v>2675</v>
      </c>
      <c r="AC1141" t="s">
        <v>1111</v>
      </c>
      <c r="AD1141" t="s">
        <v>443</v>
      </c>
      <c r="AG1141" s="54"/>
    </row>
    <row r="1142" spans="21:33">
      <c r="U1142">
        <v>1666</v>
      </c>
      <c r="V1142">
        <v>7</v>
      </c>
      <c r="W1142" t="s">
        <v>2688</v>
      </c>
      <c r="X1142">
        <v>5</v>
      </c>
      <c r="Y1142" t="s">
        <v>505</v>
      </c>
      <c r="Z1142">
        <v>5109</v>
      </c>
      <c r="AA1142" t="s">
        <v>2675</v>
      </c>
      <c r="AC1142" t="s">
        <v>1111</v>
      </c>
      <c r="AD1142" t="s">
        <v>443</v>
      </c>
      <c r="AG1142" s="54"/>
    </row>
    <row r="1143" spans="21:33">
      <c r="U1143">
        <v>1667</v>
      </c>
      <c r="V1143">
        <v>5</v>
      </c>
      <c r="W1143" t="s">
        <v>2689</v>
      </c>
      <c r="X1143">
        <v>5</v>
      </c>
      <c r="Y1143" t="s">
        <v>505</v>
      </c>
      <c r="Z1143">
        <v>5109</v>
      </c>
      <c r="AA1143" t="s">
        <v>2675</v>
      </c>
      <c r="AC1143" t="s">
        <v>1111</v>
      </c>
      <c r="AD1143" t="s">
        <v>443</v>
      </c>
      <c r="AG1143" s="54"/>
    </row>
    <row r="1144" spans="21:33">
      <c r="U1144">
        <v>1668</v>
      </c>
      <c r="V1144">
        <v>3</v>
      </c>
      <c r="W1144" t="s">
        <v>2690</v>
      </c>
      <c r="X1144">
        <v>5</v>
      </c>
      <c r="Y1144" t="s">
        <v>505</v>
      </c>
      <c r="Z1144">
        <v>5109</v>
      </c>
      <c r="AA1144" t="s">
        <v>2675</v>
      </c>
      <c r="AC1144" t="s">
        <v>1111</v>
      </c>
      <c r="AD1144" t="s">
        <v>443</v>
      </c>
      <c r="AG1144" s="54"/>
    </row>
    <row r="1145" spans="21:33">
      <c r="U1145">
        <v>1669</v>
      </c>
      <c r="V1145">
        <v>1</v>
      </c>
      <c r="W1145" t="s">
        <v>2691</v>
      </c>
      <c r="X1145">
        <v>5</v>
      </c>
      <c r="Y1145" t="s">
        <v>505</v>
      </c>
      <c r="Z1145">
        <v>5109</v>
      </c>
      <c r="AA1145" t="s">
        <v>2675</v>
      </c>
      <c r="AC1145" t="s">
        <v>1111</v>
      </c>
      <c r="AD1145" t="s">
        <v>443</v>
      </c>
      <c r="AG1145" s="54"/>
    </row>
    <row r="1146" spans="21:33">
      <c r="U1146">
        <v>1672</v>
      </c>
      <c r="V1146">
        <v>1</v>
      </c>
      <c r="W1146" t="s">
        <v>2692</v>
      </c>
      <c r="X1146">
        <v>5</v>
      </c>
      <c r="Y1146" t="s">
        <v>505</v>
      </c>
      <c r="Z1146">
        <v>5109</v>
      </c>
      <c r="AA1146" t="s">
        <v>2675</v>
      </c>
      <c r="AC1146" t="s">
        <v>1111</v>
      </c>
      <c r="AD1146" t="s">
        <v>443</v>
      </c>
      <c r="AG1146" s="54"/>
    </row>
    <row r="1147" spans="21:33">
      <c r="U1147">
        <v>1674</v>
      </c>
      <c r="V1147">
        <v>8</v>
      </c>
      <c r="W1147" t="s">
        <v>2693</v>
      </c>
      <c r="X1147">
        <v>5</v>
      </c>
      <c r="Y1147" t="s">
        <v>505</v>
      </c>
      <c r="Z1147">
        <v>5109</v>
      </c>
      <c r="AA1147" t="s">
        <v>2675</v>
      </c>
      <c r="AC1147" t="s">
        <v>1111</v>
      </c>
      <c r="AD1147" t="s">
        <v>443</v>
      </c>
      <c r="AG1147" s="54"/>
    </row>
    <row r="1148" spans="21:33">
      <c r="U1148">
        <v>1675</v>
      </c>
      <c r="V1148">
        <v>6</v>
      </c>
      <c r="W1148" t="s">
        <v>2694</v>
      </c>
      <c r="X1148">
        <v>5</v>
      </c>
      <c r="Y1148" t="s">
        <v>505</v>
      </c>
      <c r="Z1148">
        <v>5109</v>
      </c>
      <c r="AA1148" t="s">
        <v>2675</v>
      </c>
      <c r="AC1148" t="s">
        <v>1111</v>
      </c>
      <c r="AD1148" t="s">
        <v>443</v>
      </c>
      <c r="AG1148" s="54"/>
    </row>
    <row r="1149" spans="21:33">
      <c r="U1149">
        <v>1676</v>
      </c>
      <c r="V1149">
        <v>4</v>
      </c>
      <c r="W1149" t="s">
        <v>2695</v>
      </c>
      <c r="X1149">
        <v>5</v>
      </c>
      <c r="Y1149" t="s">
        <v>505</v>
      </c>
      <c r="Z1149">
        <v>5109</v>
      </c>
      <c r="AA1149" t="s">
        <v>2675</v>
      </c>
      <c r="AC1149" t="s">
        <v>1111</v>
      </c>
      <c r="AD1149" t="s">
        <v>443</v>
      </c>
      <c r="AG1149" s="54"/>
    </row>
    <row r="1150" spans="21:33">
      <c r="U1150">
        <v>1677</v>
      </c>
      <c r="V1150">
        <v>2</v>
      </c>
      <c r="W1150" t="s">
        <v>2696</v>
      </c>
      <c r="X1150">
        <v>5</v>
      </c>
      <c r="Y1150" t="s">
        <v>505</v>
      </c>
      <c r="Z1150">
        <v>5109</v>
      </c>
      <c r="AA1150" t="s">
        <v>2675</v>
      </c>
      <c r="AC1150" t="s">
        <v>1111</v>
      </c>
      <c r="AD1150" t="s">
        <v>443</v>
      </c>
      <c r="AG1150" s="54"/>
    </row>
    <row r="1151" spans="21:33">
      <c r="U1151">
        <v>1678</v>
      </c>
      <c r="V1151">
        <v>0</v>
      </c>
      <c r="W1151" t="s">
        <v>2697</v>
      </c>
      <c r="X1151">
        <v>5</v>
      </c>
      <c r="Y1151" t="s">
        <v>505</v>
      </c>
      <c r="Z1151">
        <v>5109</v>
      </c>
      <c r="AA1151" t="s">
        <v>2675</v>
      </c>
      <c r="AC1151" t="s">
        <v>1111</v>
      </c>
      <c r="AD1151" t="s">
        <v>443</v>
      </c>
      <c r="AG1151" s="54"/>
    </row>
    <row r="1152" spans="21:33">
      <c r="U1152">
        <v>1680</v>
      </c>
      <c r="V1152">
        <v>2</v>
      </c>
      <c r="W1152" t="s">
        <v>2698</v>
      </c>
      <c r="X1152">
        <v>5</v>
      </c>
      <c r="Y1152" t="s">
        <v>505</v>
      </c>
      <c r="Z1152">
        <v>5109</v>
      </c>
      <c r="AA1152" t="s">
        <v>2675</v>
      </c>
      <c r="AC1152" t="s">
        <v>1111</v>
      </c>
      <c r="AD1152" t="s">
        <v>443</v>
      </c>
      <c r="AG1152" s="54"/>
    </row>
    <row r="1153" spans="21:33">
      <c r="U1153">
        <v>1681</v>
      </c>
      <c r="V1153">
        <v>0</v>
      </c>
      <c r="W1153" t="s">
        <v>2699</v>
      </c>
      <c r="X1153">
        <v>5</v>
      </c>
      <c r="Y1153" t="s">
        <v>505</v>
      </c>
      <c r="Z1153">
        <v>5109</v>
      </c>
      <c r="AA1153" t="s">
        <v>2675</v>
      </c>
      <c r="AC1153" t="s">
        <v>1111</v>
      </c>
      <c r="AD1153" t="s">
        <v>443</v>
      </c>
      <c r="AG1153" s="54"/>
    </row>
    <row r="1154" spans="21:33">
      <c r="U1154">
        <v>1682</v>
      </c>
      <c r="V1154">
        <v>9</v>
      </c>
      <c r="W1154" t="s">
        <v>2700</v>
      </c>
      <c r="X1154">
        <v>5</v>
      </c>
      <c r="Y1154" t="s">
        <v>505</v>
      </c>
      <c r="Z1154">
        <v>5109</v>
      </c>
      <c r="AA1154" t="s">
        <v>2675</v>
      </c>
      <c r="AC1154" t="s">
        <v>1111</v>
      </c>
      <c r="AD1154" t="s">
        <v>443</v>
      </c>
      <c r="AG1154" s="54"/>
    </row>
    <row r="1155" spans="21:33">
      <c r="U1155">
        <v>1683</v>
      </c>
      <c r="V1155">
        <v>7</v>
      </c>
      <c r="W1155" t="s">
        <v>2701</v>
      </c>
      <c r="X1155">
        <v>5</v>
      </c>
      <c r="Y1155" t="s">
        <v>505</v>
      </c>
      <c r="Z1155">
        <v>5109</v>
      </c>
      <c r="AA1155" t="s">
        <v>2675</v>
      </c>
      <c r="AC1155" t="s">
        <v>1111</v>
      </c>
      <c r="AD1155" t="s">
        <v>443</v>
      </c>
      <c r="AG1155" s="54"/>
    </row>
    <row r="1156" spans="21:33">
      <c r="U1156">
        <v>1684</v>
      </c>
      <c r="V1156">
        <v>5</v>
      </c>
      <c r="W1156" t="s">
        <v>2702</v>
      </c>
      <c r="X1156">
        <v>5</v>
      </c>
      <c r="Y1156" t="s">
        <v>505</v>
      </c>
      <c r="Z1156">
        <v>5109</v>
      </c>
      <c r="AA1156" t="s">
        <v>2675</v>
      </c>
      <c r="AC1156" t="s">
        <v>1111</v>
      </c>
      <c r="AD1156" t="s">
        <v>443</v>
      </c>
      <c r="AG1156" s="54"/>
    </row>
    <row r="1157" spans="21:33">
      <c r="U1157">
        <v>1685</v>
      </c>
      <c r="V1157">
        <v>3</v>
      </c>
      <c r="W1157" t="s">
        <v>2703</v>
      </c>
      <c r="X1157">
        <v>5</v>
      </c>
      <c r="Y1157" t="s">
        <v>505</v>
      </c>
      <c r="Z1157">
        <v>5109</v>
      </c>
      <c r="AA1157" t="s">
        <v>2675</v>
      </c>
      <c r="AC1157" t="s">
        <v>1111</v>
      </c>
      <c r="AD1157" t="s">
        <v>443</v>
      </c>
      <c r="AG1157" s="54"/>
    </row>
    <row r="1158" spans="21:33">
      <c r="U1158">
        <v>1686</v>
      </c>
      <c r="V1158">
        <v>1</v>
      </c>
      <c r="W1158" t="s">
        <v>2704</v>
      </c>
      <c r="X1158">
        <v>5</v>
      </c>
      <c r="Y1158" t="s">
        <v>505</v>
      </c>
      <c r="Z1158">
        <v>5109</v>
      </c>
      <c r="AA1158" t="s">
        <v>2675</v>
      </c>
      <c r="AC1158" t="s">
        <v>1111</v>
      </c>
      <c r="AD1158" t="s">
        <v>443</v>
      </c>
      <c r="AG1158" s="54"/>
    </row>
    <row r="1159" spans="21:33">
      <c r="U1159">
        <v>1688</v>
      </c>
      <c r="V1159">
        <v>8</v>
      </c>
      <c r="W1159" t="s">
        <v>2705</v>
      </c>
      <c r="X1159">
        <v>5</v>
      </c>
      <c r="Y1159" t="s">
        <v>505</v>
      </c>
      <c r="Z1159">
        <v>5109</v>
      </c>
      <c r="AA1159" t="s">
        <v>2675</v>
      </c>
      <c r="AC1159" t="s">
        <v>1111</v>
      </c>
      <c r="AD1159" t="s">
        <v>443</v>
      </c>
      <c r="AG1159" s="54"/>
    </row>
    <row r="1160" spans="21:33">
      <c r="U1160">
        <v>1689</v>
      </c>
      <c r="V1160">
        <v>6</v>
      </c>
      <c r="W1160" t="s">
        <v>2706</v>
      </c>
      <c r="X1160">
        <v>5</v>
      </c>
      <c r="Y1160" t="s">
        <v>505</v>
      </c>
      <c r="Z1160">
        <v>5103</v>
      </c>
      <c r="AA1160" t="s">
        <v>2583</v>
      </c>
      <c r="AC1160" t="s">
        <v>1009</v>
      </c>
      <c r="AD1160" t="s">
        <v>443</v>
      </c>
      <c r="AG1160" s="54"/>
    </row>
    <row r="1161" spans="21:33">
      <c r="U1161">
        <v>1691</v>
      </c>
      <c r="V1161">
        <v>8</v>
      </c>
      <c r="W1161" t="s">
        <v>2707</v>
      </c>
      <c r="X1161">
        <v>5</v>
      </c>
      <c r="Y1161" t="s">
        <v>505</v>
      </c>
      <c r="Z1161">
        <v>5109</v>
      </c>
      <c r="AA1161" t="s">
        <v>2675</v>
      </c>
      <c r="AC1161" t="s">
        <v>1111</v>
      </c>
      <c r="AD1161" t="s">
        <v>443</v>
      </c>
      <c r="AG1161" s="54"/>
    </row>
    <row r="1162" spans="21:33">
      <c r="U1162">
        <v>1692</v>
      </c>
      <c r="V1162">
        <v>6</v>
      </c>
      <c r="W1162" t="s">
        <v>1154</v>
      </c>
      <c r="X1162">
        <v>5</v>
      </c>
      <c r="Y1162" t="s">
        <v>505</v>
      </c>
      <c r="Z1162">
        <v>5109</v>
      </c>
      <c r="AA1162" t="s">
        <v>2675</v>
      </c>
      <c r="AC1162" t="s">
        <v>1111</v>
      </c>
      <c r="AD1162" t="s">
        <v>443</v>
      </c>
      <c r="AG1162" s="54"/>
    </row>
    <row r="1163" spans="21:33">
      <c r="U1163">
        <v>1693</v>
      </c>
      <c r="V1163">
        <v>4</v>
      </c>
      <c r="W1163" t="s">
        <v>1256</v>
      </c>
      <c r="X1163">
        <v>5</v>
      </c>
      <c r="Y1163" t="s">
        <v>505</v>
      </c>
      <c r="Z1163">
        <v>5109</v>
      </c>
      <c r="AA1163" t="s">
        <v>2675</v>
      </c>
      <c r="AC1163" t="s">
        <v>1111</v>
      </c>
      <c r="AD1163" t="s">
        <v>443</v>
      </c>
      <c r="AG1163" s="54"/>
    </row>
    <row r="1164" spans="21:33">
      <c r="U1164">
        <v>1695</v>
      </c>
      <c r="V1164">
        <v>0</v>
      </c>
      <c r="W1164" t="s">
        <v>2708</v>
      </c>
      <c r="X1164">
        <v>5</v>
      </c>
      <c r="Y1164" t="s">
        <v>505</v>
      </c>
      <c r="Z1164">
        <v>5109</v>
      </c>
      <c r="AA1164" t="s">
        <v>2675</v>
      </c>
      <c r="AC1164" t="s">
        <v>1111</v>
      </c>
      <c r="AD1164" t="s">
        <v>443</v>
      </c>
      <c r="AG1164" s="54"/>
    </row>
    <row r="1165" spans="21:33">
      <c r="U1165">
        <v>1696</v>
      </c>
      <c r="V1165">
        <v>9</v>
      </c>
      <c r="W1165" t="s">
        <v>2709</v>
      </c>
      <c r="X1165">
        <v>5</v>
      </c>
      <c r="Y1165" t="s">
        <v>505</v>
      </c>
      <c r="Z1165">
        <v>5109</v>
      </c>
      <c r="AA1165" t="s">
        <v>2675</v>
      </c>
      <c r="AC1165" t="s">
        <v>1111</v>
      </c>
      <c r="AD1165" t="s">
        <v>443</v>
      </c>
      <c r="AG1165" s="54"/>
    </row>
    <row r="1166" spans="21:33">
      <c r="U1166">
        <v>1697</v>
      </c>
      <c r="V1166">
        <v>7</v>
      </c>
      <c r="W1166" t="s">
        <v>2710</v>
      </c>
      <c r="X1166">
        <v>5</v>
      </c>
      <c r="Y1166" t="s">
        <v>505</v>
      </c>
      <c r="Z1166">
        <v>5109</v>
      </c>
      <c r="AA1166" t="s">
        <v>2675</v>
      </c>
      <c r="AC1166" t="s">
        <v>1111</v>
      </c>
      <c r="AD1166" t="s">
        <v>443</v>
      </c>
      <c r="AG1166" s="54"/>
    </row>
    <row r="1167" spans="21:33">
      <c r="U1167">
        <v>1698</v>
      </c>
      <c r="V1167">
        <v>5</v>
      </c>
      <c r="W1167" t="s">
        <v>1767</v>
      </c>
      <c r="X1167">
        <v>5</v>
      </c>
      <c r="Y1167" t="s">
        <v>505</v>
      </c>
      <c r="Z1167">
        <v>5109</v>
      </c>
      <c r="AA1167" t="s">
        <v>2675</v>
      </c>
      <c r="AC1167" t="s">
        <v>1111</v>
      </c>
      <c r="AD1167" t="s">
        <v>443</v>
      </c>
      <c r="AG1167" s="54"/>
    </row>
    <row r="1168" spans="21:33">
      <c r="U1168">
        <v>1699</v>
      </c>
      <c r="V1168">
        <v>3</v>
      </c>
      <c r="W1168" t="s">
        <v>2711</v>
      </c>
      <c r="X1168">
        <v>5</v>
      </c>
      <c r="Y1168" t="s">
        <v>505</v>
      </c>
      <c r="Z1168">
        <v>5103</v>
      </c>
      <c r="AA1168" t="s">
        <v>2583</v>
      </c>
      <c r="AC1168" t="s">
        <v>1009</v>
      </c>
      <c r="AD1168" t="s">
        <v>443</v>
      </c>
      <c r="AG1168" s="54"/>
    </row>
    <row r="1169" spans="21:33">
      <c r="U1169">
        <v>1700</v>
      </c>
      <c r="V1169">
        <v>0</v>
      </c>
      <c r="W1169" t="s">
        <v>2712</v>
      </c>
      <c r="X1169">
        <v>5</v>
      </c>
      <c r="Y1169" t="s">
        <v>505</v>
      </c>
      <c r="Z1169">
        <v>5109</v>
      </c>
      <c r="AA1169" t="s">
        <v>2675</v>
      </c>
      <c r="AC1169" t="s">
        <v>1111</v>
      </c>
      <c r="AD1169" t="s">
        <v>443</v>
      </c>
      <c r="AG1169" s="54"/>
    </row>
    <row r="1170" spans="21:33">
      <c r="U1170">
        <v>1701</v>
      </c>
      <c r="V1170">
        <v>9</v>
      </c>
      <c r="W1170" t="s">
        <v>2713</v>
      </c>
      <c r="X1170">
        <v>5</v>
      </c>
      <c r="Y1170" t="s">
        <v>505</v>
      </c>
      <c r="Z1170">
        <v>5109</v>
      </c>
      <c r="AA1170" t="s">
        <v>2675</v>
      </c>
      <c r="AC1170" t="s">
        <v>1111</v>
      </c>
      <c r="AD1170" t="s">
        <v>443</v>
      </c>
      <c r="AG1170" s="54"/>
    </row>
    <row r="1171" spans="21:33">
      <c r="U1171">
        <v>1702</v>
      </c>
      <c r="V1171">
        <v>7</v>
      </c>
      <c r="W1171" t="s">
        <v>2714</v>
      </c>
      <c r="X1171">
        <v>5</v>
      </c>
      <c r="Y1171" t="s">
        <v>505</v>
      </c>
      <c r="Z1171">
        <v>5109</v>
      </c>
      <c r="AA1171" t="s">
        <v>2675</v>
      </c>
      <c r="AC1171" t="s">
        <v>1111</v>
      </c>
      <c r="AD1171" t="s">
        <v>443</v>
      </c>
      <c r="AG1171" s="54"/>
    </row>
    <row r="1172" spans="21:33">
      <c r="U1172">
        <v>1703</v>
      </c>
      <c r="V1172">
        <v>5</v>
      </c>
      <c r="W1172" t="s">
        <v>2715</v>
      </c>
      <c r="X1172">
        <v>5</v>
      </c>
      <c r="Y1172" t="s">
        <v>505</v>
      </c>
      <c r="Z1172">
        <v>5109</v>
      </c>
      <c r="AA1172" t="s">
        <v>2675</v>
      </c>
      <c r="AC1172" t="s">
        <v>1111</v>
      </c>
      <c r="AD1172" t="s">
        <v>443</v>
      </c>
      <c r="AG1172" s="54"/>
    </row>
    <row r="1173" spans="21:33">
      <c r="U1173">
        <v>1704</v>
      </c>
      <c r="V1173">
        <v>3</v>
      </c>
      <c r="W1173" t="s">
        <v>2716</v>
      </c>
      <c r="X1173">
        <v>5</v>
      </c>
      <c r="Y1173" t="s">
        <v>505</v>
      </c>
      <c r="Z1173">
        <v>5109</v>
      </c>
      <c r="AA1173" t="s">
        <v>2675</v>
      </c>
      <c r="AC1173" t="s">
        <v>1111</v>
      </c>
      <c r="AD1173" t="s">
        <v>443</v>
      </c>
      <c r="AG1173" s="54"/>
    </row>
    <row r="1174" spans="21:33">
      <c r="U1174">
        <v>1705</v>
      </c>
      <c r="V1174">
        <v>1</v>
      </c>
      <c r="W1174" t="s">
        <v>2717</v>
      </c>
      <c r="X1174">
        <v>5</v>
      </c>
      <c r="Y1174" t="s">
        <v>505</v>
      </c>
      <c r="Z1174">
        <v>5109</v>
      </c>
      <c r="AA1174" t="s">
        <v>2675</v>
      </c>
      <c r="AC1174" t="s">
        <v>1111</v>
      </c>
      <c r="AD1174" t="s">
        <v>443</v>
      </c>
      <c r="AG1174" s="54"/>
    </row>
    <row r="1175" spans="21:33">
      <c r="U1175">
        <v>1707</v>
      </c>
      <c r="V1175">
        <v>8</v>
      </c>
      <c r="W1175" t="s">
        <v>2718</v>
      </c>
      <c r="X1175">
        <v>5</v>
      </c>
      <c r="Y1175" t="s">
        <v>505</v>
      </c>
      <c r="Z1175">
        <v>5109</v>
      </c>
      <c r="AA1175" t="s">
        <v>2675</v>
      </c>
      <c r="AC1175" t="s">
        <v>1111</v>
      </c>
      <c r="AD1175" t="s">
        <v>443</v>
      </c>
      <c r="AG1175" s="54"/>
    </row>
    <row r="1176" spans="21:33">
      <c r="U1176">
        <v>1708</v>
      </c>
      <c r="V1176">
        <v>6</v>
      </c>
      <c r="W1176" t="s">
        <v>2719</v>
      </c>
      <c r="X1176">
        <v>5</v>
      </c>
      <c r="Y1176" t="s">
        <v>505</v>
      </c>
      <c r="Z1176">
        <v>5109</v>
      </c>
      <c r="AA1176" t="s">
        <v>2675</v>
      </c>
      <c r="AC1176" t="s">
        <v>1111</v>
      </c>
      <c r="AD1176" t="s">
        <v>443</v>
      </c>
      <c r="AG1176" s="54"/>
    </row>
    <row r="1177" spans="21:33">
      <c r="U1177">
        <v>1709</v>
      </c>
      <c r="V1177">
        <v>4</v>
      </c>
      <c r="W1177" t="s">
        <v>2720</v>
      </c>
      <c r="X1177">
        <v>5</v>
      </c>
      <c r="Y1177" t="s">
        <v>505</v>
      </c>
      <c r="Z1177">
        <v>5109</v>
      </c>
      <c r="AA1177" t="s">
        <v>2675</v>
      </c>
      <c r="AC1177" t="s">
        <v>1111</v>
      </c>
      <c r="AD1177" t="s">
        <v>443</v>
      </c>
      <c r="AG1177" s="54"/>
    </row>
    <row r="1178" spans="21:33">
      <c r="U1178">
        <v>1710</v>
      </c>
      <c r="V1178">
        <v>8</v>
      </c>
      <c r="W1178" t="s">
        <v>2721</v>
      </c>
      <c r="X1178">
        <v>5</v>
      </c>
      <c r="Y1178" t="s">
        <v>505</v>
      </c>
      <c r="Z1178">
        <v>5109</v>
      </c>
      <c r="AA1178" t="s">
        <v>2675</v>
      </c>
      <c r="AC1178" t="s">
        <v>1111</v>
      </c>
      <c r="AD1178" t="s">
        <v>443</v>
      </c>
      <c r="AG1178" s="54"/>
    </row>
    <row r="1179" spans="21:33">
      <c r="U1179">
        <v>1712</v>
      </c>
      <c r="V1179">
        <v>4</v>
      </c>
      <c r="W1179" t="s">
        <v>2722</v>
      </c>
      <c r="X1179">
        <v>5</v>
      </c>
      <c r="Y1179" t="s">
        <v>505</v>
      </c>
      <c r="Z1179">
        <v>5109</v>
      </c>
      <c r="AA1179" t="s">
        <v>2675</v>
      </c>
      <c r="AC1179" t="s">
        <v>1111</v>
      </c>
      <c r="AD1179" t="s">
        <v>443</v>
      </c>
      <c r="AG1179" s="54"/>
    </row>
    <row r="1180" spans="21:33">
      <c r="U1180">
        <v>1714</v>
      </c>
      <c r="V1180">
        <v>0</v>
      </c>
      <c r="W1180" t="s">
        <v>2723</v>
      </c>
      <c r="X1180">
        <v>5</v>
      </c>
      <c r="Y1180" t="s">
        <v>505</v>
      </c>
      <c r="Z1180">
        <v>5109</v>
      </c>
      <c r="AA1180" t="s">
        <v>2675</v>
      </c>
      <c r="AC1180" t="s">
        <v>1111</v>
      </c>
      <c r="AD1180" t="s">
        <v>443</v>
      </c>
      <c r="AG1180" s="54"/>
    </row>
    <row r="1181" spans="21:33">
      <c r="U1181">
        <v>1716</v>
      </c>
      <c r="V1181">
        <v>7</v>
      </c>
      <c r="W1181" t="s">
        <v>2724</v>
      </c>
      <c r="X1181">
        <v>5</v>
      </c>
      <c r="Y1181" t="s">
        <v>505</v>
      </c>
      <c r="Z1181">
        <v>5109</v>
      </c>
      <c r="AA1181" t="s">
        <v>2675</v>
      </c>
      <c r="AC1181" t="s">
        <v>1111</v>
      </c>
      <c r="AD1181" t="s">
        <v>443</v>
      </c>
      <c r="AG1181" s="54"/>
    </row>
    <row r="1182" spans="21:33">
      <c r="U1182">
        <v>1717</v>
      </c>
      <c r="V1182">
        <v>5</v>
      </c>
      <c r="W1182" t="s">
        <v>1985</v>
      </c>
      <c r="X1182">
        <v>5</v>
      </c>
      <c r="Y1182" t="s">
        <v>505</v>
      </c>
      <c r="Z1182">
        <v>5109</v>
      </c>
      <c r="AA1182" t="s">
        <v>2675</v>
      </c>
      <c r="AC1182" t="s">
        <v>1111</v>
      </c>
      <c r="AD1182" t="s">
        <v>443</v>
      </c>
      <c r="AG1182" s="54"/>
    </row>
    <row r="1183" spans="21:33">
      <c r="U1183">
        <v>1718</v>
      </c>
      <c r="V1183">
        <v>3</v>
      </c>
      <c r="W1183" t="s">
        <v>2725</v>
      </c>
      <c r="X1183">
        <v>5</v>
      </c>
      <c r="Y1183" t="s">
        <v>505</v>
      </c>
      <c r="Z1183">
        <v>5109</v>
      </c>
      <c r="AA1183" t="s">
        <v>2675</v>
      </c>
      <c r="AC1183" t="s">
        <v>1111</v>
      </c>
      <c r="AD1183" t="s">
        <v>443</v>
      </c>
      <c r="AG1183" s="54"/>
    </row>
    <row r="1184" spans="21:33">
      <c r="U1184">
        <v>1720</v>
      </c>
      <c r="V1184">
        <v>5</v>
      </c>
      <c r="W1184" t="s">
        <v>2149</v>
      </c>
      <c r="X1184">
        <v>5</v>
      </c>
      <c r="Y1184" t="s">
        <v>505</v>
      </c>
      <c r="Z1184">
        <v>5109</v>
      </c>
      <c r="AA1184" t="s">
        <v>2675</v>
      </c>
      <c r="AC1184" t="s">
        <v>1111</v>
      </c>
      <c r="AD1184" t="s">
        <v>443</v>
      </c>
      <c r="AG1184" s="54"/>
    </row>
    <row r="1185" spans="21:33">
      <c r="U1185">
        <v>1721</v>
      </c>
      <c r="V1185">
        <v>3</v>
      </c>
      <c r="W1185" t="s">
        <v>2726</v>
      </c>
      <c r="X1185">
        <v>5</v>
      </c>
      <c r="Y1185" t="s">
        <v>505</v>
      </c>
      <c r="Z1185">
        <v>5109</v>
      </c>
      <c r="AA1185" t="s">
        <v>2675</v>
      </c>
      <c r="AC1185" t="s">
        <v>1111</v>
      </c>
      <c r="AD1185" t="s">
        <v>443</v>
      </c>
      <c r="AG1185" s="54"/>
    </row>
    <row r="1186" spans="21:33">
      <c r="U1186">
        <v>1722</v>
      </c>
      <c r="V1186">
        <v>1</v>
      </c>
      <c r="W1186" t="s">
        <v>2727</v>
      </c>
      <c r="X1186">
        <v>5</v>
      </c>
      <c r="Y1186" t="s">
        <v>505</v>
      </c>
      <c r="Z1186">
        <v>5109</v>
      </c>
      <c r="AA1186" t="s">
        <v>2675</v>
      </c>
      <c r="AC1186" t="s">
        <v>1111</v>
      </c>
      <c r="AD1186" t="s">
        <v>443</v>
      </c>
      <c r="AG1186" s="54"/>
    </row>
    <row r="1187" spans="21:33">
      <c r="U1187">
        <v>1724</v>
      </c>
      <c r="V1187">
        <v>8</v>
      </c>
      <c r="W1187" t="s">
        <v>2728</v>
      </c>
      <c r="X1187">
        <v>5</v>
      </c>
      <c r="Y1187" t="s">
        <v>505</v>
      </c>
      <c r="Z1187">
        <v>5109</v>
      </c>
      <c r="AA1187" t="s">
        <v>2675</v>
      </c>
      <c r="AC1187" t="s">
        <v>1111</v>
      </c>
      <c r="AD1187" t="s">
        <v>443</v>
      </c>
      <c r="AG1187" s="54"/>
    </row>
    <row r="1188" spans="21:33">
      <c r="U1188">
        <v>1728</v>
      </c>
      <c r="V1188">
        <v>0</v>
      </c>
      <c r="W1188" t="s">
        <v>2729</v>
      </c>
      <c r="X1188">
        <v>5</v>
      </c>
      <c r="Y1188" t="s">
        <v>505</v>
      </c>
      <c r="Z1188">
        <v>5109</v>
      </c>
      <c r="AA1188" t="s">
        <v>2675</v>
      </c>
      <c r="AC1188" t="s">
        <v>1111</v>
      </c>
      <c r="AD1188" t="s">
        <v>443</v>
      </c>
      <c r="AG1188" s="54"/>
    </row>
    <row r="1189" spans="21:33">
      <c r="U1189">
        <v>1732</v>
      </c>
      <c r="V1189">
        <v>9</v>
      </c>
      <c r="W1189" t="s">
        <v>2324</v>
      </c>
      <c r="X1189">
        <v>5</v>
      </c>
      <c r="Y1189" t="s">
        <v>505</v>
      </c>
      <c r="Z1189">
        <v>5109</v>
      </c>
      <c r="AA1189" t="s">
        <v>2675</v>
      </c>
      <c r="AC1189" t="s">
        <v>1111</v>
      </c>
      <c r="AD1189" t="s">
        <v>443</v>
      </c>
      <c r="AG1189" s="54"/>
    </row>
    <row r="1190" spans="21:33">
      <c r="U1190">
        <v>1734</v>
      </c>
      <c r="V1190">
        <v>5</v>
      </c>
      <c r="W1190" t="s">
        <v>2730</v>
      </c>
      <c r="X1190">
        <v>5</v>
      </c>
      <c r="Y1190" t="s">
        <v>505</v>
      </c>
      <c r="Z1190">
        <v>5109</v>
      </c>
      <c r="AA1190" t="s">
        <v>2675</v>
      </c>
      <c r="AC1190" t="s">
        <v>713</v>
      </c>
      <c r="AD1190" t="s">
        <v>443</v>
      </c>
      <c r="AG1190" s="54"/>
    </row>
    <row r="1191" spans="21:33">
      <c r="U1191">
        <v>1735</v>
      </c>
      <c r="V1191">
        <v>3</v>
      </c>
      <c r="W1191" t="s">
        <v>2731</v>
      </c>
      <c r="X1191">
        <v>5</v>
      </c>
      <c r="Y1191" t="s">
        <v>505</v>
      </c>
      <c r="Z1191">
        <v>5109</v>
      </c>
      <c r="AA1191" t="s">
        <v>2675</v>
      </c>
      <c r="AC1191" t="s">
        <v>713</v>
      </c>
      <c r="AD1191" t="s">
        <v>443</v>
      </c>
      <c r="AG1191" s="54"/>
    </row>
    <row r="1192" spans="21:33">
      <c r="U1192">
        <v>1738</v>
      </c>
      <c r="V1192">
        <v>8</v>
      </c>
      <c r="W1192" t="s">
        <v>2732</v>
      </c>
      <c r="X1192">
        <v>5</v>
      </c>
      <c r="Y1192" t="s">
        <v>505</v>
      </c>
      <c r="Z1192">
        <v>5109</v>
      </c>
      <c r="AA1192" t="s">
        <v>2675</v>
      </c>
      <c r="AC1192" t="s">
        <v>713</v>
      </c>
      <c r="AD1192" t="s">
        <v>443</v>
      </c>
      <c r="AG1192" s="54"/>
    </row>
    <row r="1193" spans="21:33">
      <c r="U1193">
        <v>1739</v>
      </c>
      <c r="V1193">
        <v>6</v>
      </c>
      <c r="W1193" t="s">
        <v>2733</v>
      </c>
      <c r="X1193">
        <v>5</v>
      </c>
      <c r="Y1193" t="s">
        <v>505</v>
      </c>
      <c r="Z1193">
        <v>5101</v>
      </c>
      <c r="AA1193" t="s">
        <v>505</v>
      </c>
      <c r="AC1193" t="s">
        <v>713</v>
      </c>
      <c r="AD1193" t="s">
        <v>443</v>
      </c>
      <c r="AG1193" s="54"/>
    </row>
    <row r="1194" spans="21:33">
      <c r="U1194">
        <v>1741</v>
      </c>
      <c r="V1194">
        <v>8</v>
      </c>
      <c r="W1194" t="s">
        <v>2734</v>
      </c>
      <c r="X1194">
        <v>5</v>
      </c>
      <c r="Y1194" t="s">
        <v>505</v>
      </c>
      <c r="Z1194">
        <v>5109</v>
      </c>
      <c r="AA1194" t="s">
        <v>2675</v>
      </c>
      <c r="AC1194" t="s">
        <v>713</v>
      </c>
      <c r="AD1194" t="s">
        <v>443</v>
      </c>
      <c r="AG1194" s="54"/>
    </row>
    <row r="1195" spans="21:33">
      <c r="U1195">
        <v>1742</v>
      </c>
      <c r="V1195">
        <v>6</v>
      </c>
      <c r="W1195" t="s">
        <v>2735</v>
      </c>
      <c r="X1195">
        <v>5</v>
      </c>
      <c r="Y1195" t="s">
        <v>505</v>
      </c>
      <c r="Z1195">
        <v>5109</v>
      </c>
      <c r="AA1195" t="s">
        <v>2675</v>
      </c>
      <c r="AC1195" t="s">
        <v>713</v>
      </c>
      <c r="AD1195" t="s">
        <v>443</v>
      </c>
      <c r="AG1195" s="54"/>
    </row>
    <row r="1196" spans="21:33">
      <c r="U1196">
        <v>1743</v>
      </c>
      <c r="V1196">
        <v>4</v>
      </c>
      <c r="W1196" t="s">
        <v>2736</v>
      </c>
      <c r="X1196">
        <v>5</v>
      </c>
      <c r="Y1196" t="s">
        <v>505</v>
      </c>
      <c r="Z1196">
        <v>5103</v>
      </c>
      <c r="AA1196" t="s">
        <v>2583</v>
      </c>
      <c r="AC1196" t="s">
        <v>713</v>
      </c>
      <c r="AD1196" t="s">
        <v>443</v>
      </c>
      <c r="AG1196" s="54"/>
    </row>
    <row r="1197" spans="21:33">
      <c r="U1197">
        <v>1746</v>
      </c>
      <c r="V1197">
        <v>9</v>
      </c>
      <c r="W1197" t="s">
        <v>2737</v>
      </c>
      <c r="X1197">
        <v>5</v>
      </c>
      <c r="Y1197" t="s">
        <v>505</v>
      </c>
      <c r="Z1197">
        <v>5109</v>
      </c>
      <c r="AA1197" t="s">
        <v>2675</v>
      </c>
      <c r="AC1197" t="s">
        <v>713</v>
      </c>
      <c r="AD1197" t="s">
        <v>443</v>
      </c>
      <c r="AG1197" s="54"/>
    </row>
    <row r="1198" spans="21:33">
      <c r="U1198">
        <v>1747</v>
      </c>
      <c r="V1198">
        <v>7</v>
      </c>
      <c r="W1198" t="s">
        <v>2738</v>
      </c>
      <c r="X1198">
        <v>5</v>
      </c>
      <c r="Y1198" t="s">
        <v>505</v>
      </c>
      <c r="Z1198">
        <v>5109</v>
      </c>
      <c r="AA1198" t="s">
        <v>2675</v>
      </c>
      <c r="AC1198" t="s">
        <v>713</v>
      </c>
      <c r="AD1198" t="s">
        <v>443</v>
      </c>
      <c r="AG1198" s="54"/>
    </row>
    <row r="1199" spans="21:33">
      <c r="U1199">
        <v>1748</v>
      </c>
      <c r="V1199">
        <v>5</v>
      </c>
      <c r="W1199" t="s">
        <v>2739</v>
      </c>
      <c r="X1199">
        <v>5</v>
      </c>
      <c r="Y1199" t="s">
        <v>505</v>
      </c>
      <c r="Z1199">
        <v>5109</v>
      </c>
      <c r="AA1199" t="s">
        <v>2675</v>
      </c>
      <c r="AC1199" t="s">
        <v>713</v>
      </c>
      <c r="AD1199" t="s">
        <v>443</v>
      </c>
      <c r="AG1199" s="54"/>
    </row>
    <row r="1200" spans="21:33">
      <c r="U1200">
        <v>1749</v>
      </c>
      <c r="V1200">
        <v>3</v>
      </c>
      <c r="W1200" t="s">
        <v>2740</v>
      </c>
      <c r="X1200">
        <v>5</v>
      </c>
      <c r="Y1200" t="s">
        <v>505</v>
      </c>
      <c r="Z1200">
        <v>5109</v>
      </c>
      <c r="AA1200" t="s">
        <v>2675</v>
      </c>
      <c r="AC1200" t="s">
        <v>713</v>
      </c>
      <c r="AD1200" t="s">
        <v>443</v>
      </c>
      <c r="AG1200" s="54"/>
    </row>
    <row r="1201" spans="21:33">
      <c r="U1201">
        <v>1750</v>
      </c>
      <c r="V1201">
        <v>7</v>
      </c>
      <c r="W1201" t="s">
        <v>2741</v>
      </c>
      <c r="X1201">
        <v>5</v>
      </c>
      <c r="Y1201" t="s">
        <v>505</v>
      </c>
      <c r="Z1201">
        <v>5109</v>
      </c>
      <c r="AA1201" t="s">
        <v>2675</v>
      </c>
      <c r="AC1201" t="s">
        <v>713</v>
      </c>
      <c r="AD1201" t="s">
        <v>443</v>
      </c>
      <c r="AG1201" s="54"/>
    </row>
    <row r="1202" spans="21:33">
      <c r="U1202">
        <v>1751</v>
      </c>
      <c r="V1202">
        <v>5</v>
      </c>
      <c r="W1202" t="s">
        <v>2742</v>
      </c>
      <c r="X1202">
        <v>5</v>
      </c>
      <c r="Y1202" t="s">
        <v>505</v>
      </c>
      <c r="Z1202">
        <v>5109</v>
      </c>
      <c r="AA1202" t="s">
        <v>2675</v>
      </c>
      <c r="AC1202" t="s">
        <v>713</v>
      </c>
      <c r="AD1202" t="s">
        <v>443</v>
      </c>
      <c r="AG1202" s="54"/>
    </row>
    <row r="1203" spans="21:33">
      <c r="U1203">
        <v>1752</v>
      </c>
      <c r="V1203">
        <v>3</v>
      </c>
      <c r="W1203" t="s">
        <v>2743</v>
      </c>
      <c r="X1203">
        <v>5</v>
      </c>
      <c r="Y1203" t="s">
        <v>505</v>
      </c>
      <c r="Z1203">
        <v>5109</v>
      </c>
      <c r="AA1203" t="s">
        <v>2675</v>
      </c>
      <c r="AC1203" t="s">
        <v>713</v>
      </c>
      <c r="AD1203" t="s">
        <v>443</v>
      </c>
      <c r="AG1203" s="54"/>
    </row>
    <row r="1204" spans="21:33">
      <c r="U1204">
        <v>1755</v>
      </c>
      <c r="V1204">
        <v>8</v>
      </c>
      <c r="W1204" t="s">
        <v>2744</v>
      </c>
      <c r="X1204">
        <v>5</v>
      </c>
      <c r="Y1204" t="s">
        <v>505</v>
      </c>
      <c r="Z1204">
        <v>5109</v>
      </c>
      <c r="AA1204" t="s">
        <v>2675</v>
      </c>
      <c r="AC1204" t="s">
        <v>713</v>
      </c>
      <c r="AD1204" t="s">
        <v>443</v>
      </c>
      <c r="AG1204" s="54"/>
    </row>
    <row r="1205" spans="21:33">
      <c r="U1205">
        <v>1756</v>
      </c>
      <c r="V1205">
        <v>6</v>
      </c>
      <c r="W1205" t="s">
        <v>2745</v>
      </c>
      <c r="X1205">
        <v>5</v>
      </c>
      <c r="Y1205" t="s">
        <v>505</v>
      </c>
      <c r="Z1205">
        <v>5109</v>
      </c>
      <c r="AA1205" t="s">
        <v>2675</v>
      </c>
      <c r="AC1205" t="s">
        <v>713</v>
      </c>
      <c r="AD1205" t="s">
        <v>443</v>
      </c>
      <c r="AG1205" s="54"/>
    </row>
    <row r="1206" spans="21:33">
      <c r="U1206">
        <v>1757</v>
      </c>
      <c r="V1206">
        <v>4</v>
      </c>
      <c r="W1206" t="s">
        <v>2746</v>
      </c>
      <c r="X1206">
        <v>5</v>
      </c>
      <c r="Y1206" t="s">
        <v>505</v>
      </c>
      <c r="Z1206">
        <v>5801</v>
      </c>
      <c r="AA1206" t="s">
        <v>2747</v>
      </c>
      <c r="AC1206" t="s">
        <v>713</v>
      </c>
      <c r="AD1206" t="s">
        <v>443</v>
      </c>
      <c r="AG1206" s="54"/>
    </row>
    <row r="1207" spans="21:33">
      <c r="U1207">
        <v>1758</v>
      </c>
      <c r="V1207">
        <v>2</v>
      </c>
      <c r="W1207" t="s">
        <v>2748</v>
      </c>
      <c r="X1207">
        <v>5</v>
      </c>
      <c r="Y1207" t="s">
        <v>505</v>
      </c>
      <c r="Z1207">
        <v>5109</v>
      </c>
      <c r="AA1207" t="s">
        <v>2675</v>
      </c>
      <c r="AC1207" t="s">
        <v>713</v>
      </c>
      <c r="AD1207" t="s">
        <v>443</v>
      </c>
      <c r="AG1207" s="54"/>
    </row>
    <row r="1208" spans="21:33">
      <c r="U1208">
        <v>1759</v>
      </c>
      <c r="V1208">
        <v>0</v>
      </c>
      <c r="W1208" t="s">
        <v>2749</v>
      </c>
      <c r="X1208">
        <v>5</v>
      </c>
      <c r="Y1208" t="s">
        <v>505</v>
      </c>
      <c r="Z1208">
        <v>5109</v>
      </c>
      <c r="AA1208" t="s">
        <v>2675</v>
      </c>
      <c r="AC1208" t="s">
        <v>713</v>
      </c>
      <c r="AD1208" t="s">
        <v>443</v>
      </c>
      <c r="AG1208" s="54"/>
    </row>
    <row r="1209" spans="21:33">
      <c r="U1209">
        <v>1760</v>
      </c>
      <c r="V1209">
        <v>4</v>
      </c>
      <c r="W1209" t="s">
        <v>2750</v>
      </c>
      <c r="X1209">
        <v>5</v>
      </c>
      <c r="Y1209" t="s">
        <v>505</v>
      </c>
      <c r="Z1209">
        <v>5109</v>
      </c>
      <c r="AA1209" t="s">
        <v>2675</v>
      </c>
      <c r="AC1209" t="s">
        <v>713</v>
      </c>
      <c r="AD1209" t="s">
        <v>443</v>
      </c>
      <c r="AG1209" s="54"/>
    </row>
    <row r="1210" spans="21:33">
      <c r="U1210">
        <v>1761</v>
      </c>
      <c r="V1210">
        <v>2</v>
      </c>
      <c r="W1210" t="s">
        <v>2751</v>
      </c>
      <c r="X1210">
        <v>5</v>
      </c>
      <c r="Y1210" t="s">
        <v>505</v>
      </c>
      <c r="Z1210">
        <v>5109</v>
      </c>
      <c r="AA1210" t="s">
        <v>2675</v>
      </c>
      <c r="AC1210" t="s">
        <v>713</v>
      </c>
      <c r="AD1210" t="s">
        <v>443</v>
      </c>
      <c r="AG1210" s="54"/>
    </row>
    <row r="1211" spans="21:33">
      <c r="U1211">
        <v>1763</v>
      </c>
      <c r="V1211">
        <v>9</v>
      </c>
      <c r="W1211" t="s">
        <v>2752</v>
      </c>
      <c r="X1211">
        <v>5</v>
      </c>
      <c r="Y1211" t="s">
        <v>505</v>
      </c>
      <c r="Z1211">
        <v>5109</v>
      </c>
      <c r="AA1211" t="s">
        <v>2675</v>
      </c>
      <c r="AC1211" t="s">
        <v>713</v>
      </c>
      <c r="AD1211" t="s">
        <v>443</v>
      </c>
      <c r="AG1211" s="54"/>
    </row>
    <row r="1212" spans="21:33">
      <c r="U1212">
        <v>1769</v>
      </c>
      <c r="V1212">
        <v>8</v>
      </c>
      <c r="W1212" t="s">
        <v>2753</v>
      </c>
      <c r="X1212">
        <v>5</v>
      </c>
      <c r="Y1212" t="s">
        <v>505</v>
      </c>
      <c r="Z1212">
        <v>5103</v>
      </c>
      <c r="AA1212" t="s">
        <v>2583</v>
      </c>
      <c r="AC1212" t="s">
        <v>713</v>
      </c>
      <c r="AD1212" t="s">
        <v>443</v>
      </c>
      <c r="AG1212" s="54"/>
    </row>
    <row r="1213" spans="21:33">
      <c r="U1213">
        <v>1772</v>
      </c>
      <c r="V1213">
        <v>8</v>
      </c>
      <c r="W1213" t="s">
        <v>2754</v>
      </c>
      <c r="X1213">
        <v>5</v>
      </c>
      <c r="Y1213" t="s">
        <v>505</v>
      </c>
      <c r="Z1213">
        <v>5109</v>
      </c>
      <c r="AA1213" t="s">
        <v>2675</v>
      </c>
      <c r="AC1213" t="s">
        <v>713</v>
      </c>
      <c r="AD1213" t="s">
        <v>443</v>
      </c>
      <c r="AG1213" s="54"/>
    </row>
    <row r="1214" spans="21:33">
      <c r="U1214">
        <v>1774</v>
      </c>
      <c r="V1214">
        <v>4</v>
      </c>
      <c r="W1214" t="s">
        <v>2677</v>
      </c>
      <c r="X1214">
        <v>5</v>
      </c>
      <c r="Y1214" t="s">
        <v>505</v>
      </c>
      <c r="Z1214">
        <v>5109</v>
      </c>
      <c r="AA1214" t="s">
        <v>2675</v>
      </c>
      <c r="AC1214" t="s">
        <v>725</v>
      </c>
      <c r="AD1214" t="s">
        <v>443</v>
      </c>
      <c r="AG1214" s="54"/>
    </row>
    <row r="1215" spans="21:33">
      <c r="U1215">
        <v>1775</v>
      </c>
      <c r="V1215">
        <v>2</v>
      </c>
      <c r="W1215" t="s">
        <v>2755</v>
      </c>
      <c r="X1215">
        <v>5</v>
      </c>
      <c r="Y1215" t="s">
        <v>505</v>
      </c>
      <c r="Z1215">
        <v>5109</v>
      </c>
      <c r="AA1215" t="s">
        <v>2675</v>
      </c>
      <c r="AC1215" t="s">
        <v>725</v>
      </c>
      <c r="AD1215" t="s">
        <v>443</v>
      </c>
      <c r="AG1215" s="54"/>
    </row>
    <row r="1216" spans="21:33">
      <c r="U1216">
        <v>1776</v>
      </c>
      <c r="V1216">
        <v>0</v>
      </c>
      <c r="W1216" t="s">
        <v>2756</v>
      </c>
      <c r="X1216">
        <v>5</v>
      </c>
      <c r="Y1216" t="s">
        <v>505</v>
      </c>
      <c r="Z1216">
        <v>5109</v>
      </c>
      <c r="AA1216" t="s">
        <v>2675</v>
      </c>
      <c r="AC1216" t="s">
        <v>725</v>
      </c>
      <c r="AD1216" t="s">
        <v>443</v>
      </c>
      <c r="AG1216" s="54"/>
    </row>
    <row r="1217" spans="21:33">
      <c r="U1217">
        <v>1777</v>
      </c>
      <c r="V1217">
        <v>9</v>
      </c>
      <c r="W1217" t="s">
        <v>2757</v>
      </c>
      <c r="X1217">
        <v>5</v>
      </c>
      <c r="Y1217" t="s">
        <v>505</v>
      </c>
      <c r="Z1217">
        <v>5109</v>
      </c>
      <c r="AA1217" t="s">
        <v>2675</v>
      </c>
      <c r="AC1217" t="s">
        <v>725</v>
      </c>
      <c r="AD1217" t="s">
        <v>443</v>
      </c>
      <c r="AG1217" s="54"/>
    </row>
    <row r="1218" spans="21:33">
      <c r="U1218">
        <v>1780</v>
      </c>
      <c r="V1218">
        <v>9</v>
      </c>
      <c r="W1218" t="s">
        <v>2758</v>
      </c>
      <c r="X1218">
        <v>5</v>
      </c>
      <c r="Y1218" t="s">
        <v>505</v>
      </c>
      <c r="Z1218">
        <v>5109</v>
      </c>
      <c r="AA1218" t="s">
        <v>2675</v>
      </c>
      <c r="AC1218" t="s">
        <v>725</v>
      </c>
      <c r="AD1218" t="s">
        <v>443</v>
      </c>
      <c r="AG1218" s="54"/>
    </row>
    <row r="1219" spans="21:33">
      <c r="U1219">
        <v>1781</v>
      </c>
      <c r="V1219">
        <v>7</v>
      </c>
      <c r="W1219" t="s">
        <v>2759</v>
      </c>
      <c r="X1219">
        <v>5</v>
      </c>
      <c r="Y1219" t="s">
        <v>505</v>
      </c>
      <c r="Z1219">
        <v>5109</v>
      </c>
      <c r="AA1219" t="s">
        <v>2675</v>
      </c>
      <c r="AC1219" t="s">
        <v>725</v>
      </c>
      <c r="AD1219" t="s">
        <v>443</v>
      </c>
      <c r="AG1219" s="54"/>
    </row>
    <row r="1220" spans="21:33">
      <c r="U1220">
        <v>1783</v>
      </c>
      <c r="V1220">
        <v>3</v>
      </c>
      <c r="W1220" t="s">
        <v>2760</v>
      </c>
      <c r="X1220">
        <v>5</v>
      </c>
      <c r="Y1220" t="s">
        <v>505</v>
      </c>
      <c r="Z1220">
        <v>5103</v>
      </c>
      <c r="AA1220" t="s">
        <v>2583</v>
      </c>
      <c r="AC1220" t="s">
        <v>725</v>
      </c>
      <c r="AD1220" t="s">
        <v>443</v>
      </c>
      <c r="AG1220" s="54"/>
    </row>
    <row r="1221" spans="21:33">
      <c r="U1221">
        <v>1787</v>
      </c>
      <c r="V1221">
        <v>6</v>
      </c>
      <c r="W1221" t="s">
        <v>2761</v>
      </c>
      <c r="X1221">
        <v>5</v>
      </c>
      <c r="Y1221" t="s">
        <v>505</v>
      </c>
      <c r="Z1221">
        <v>5109</v>
      </c>
      <c r="AA1221" t="s">
        <v>2675</v>
      </c>
      <c r="AC1221" t="s">
        <v>725</v>
      </c>
      <c r="AD1221" t="s">
        <v>443</v>
      </c>
      <c r="AG1221" s="54"/>
    </row>
    <row r="1222" spans="21:33">
      <c r="U1222">
        <v>1788</v>
      </c>
      <c r="V1222">
        <v>4</v>
      </c>
      <c r="W1222" t="s">
        <v>2762</v>
      </c>
      <c r="X1222">
        <v>5</v>
      </c>
      <c r="Y1222" t="s">
        <v>505</v>
      </c>
      <c r="Z1222">
        <v>5109</v>
      </c>
      <c r="AA1222" t="s">
        <v>2675</v>
      </c>
      <c r="AC1222" t="s">
        <v>725</v>
      </c>
      <c r="AD1222" t="s">
        <v>443</v>
      </c>
      <c r="AG1222" s="54"/>
    </row>
    <row r="1223" spans="21:33">
      <c r="U1223">
        <v>1789</v>
      </c>
      <c r="V1223">
        <v>2</v>
      </c>
      <c r="W1223" t="s">
        <v>2763</v>
      </c>
      <c r="X1223">
        <v>5</v>
      </c>
      <c r="Y1223" t="s">
        <v>505</v>
      </c>
      <c r="Z1223">
        <v>5109</v>
      </c>
      <c r="AA1223" t="s">
        <v>2675</v>
      </c>
      <c r="AC1223" t="s">
        <v>725</v>
      </c>
      <c r="AD1223" t="s">
        <v>443</v>
      </c>
      <c r="AG1223" s="54"/>
    </row>
    <row r="1224" spans="21:33">
      <c r="U1224">
        <v>1791</v>
      </c>
      <c r="V1224">
        <v>4</v>
      </c>
      <c r="W1224" t="s">
        <v>2764</v>
      </c>
      <c r="X1224">
        <v>5</v>
      </c>
      <c r="Y1224" t="s">
        <v>505</v>
      </c>
      <c r="Z1224">
        <v>5109</v>
      </c>
      <c r="AA1224" t="s">
        <v>2675</v>
      </c>
      <c r="AC1224" t="s">
        <v>725</v>
      </c>
      <c r="AD1224" t="s">
        <v>443</v>
      </c>
      <c r="AG1224" s="54"/>
    </row>
    <row r="1225" spans="21:33">
      <c r="U1225">
        <v>1792</v>
      </c>
      <c r="V1225">
        <v>2</v>
      </c>
      <c r="W1225" t="s">
        <v>2765</v>
      </c>
      <c r="X1225">
        <v>5</v>
      </c>
      <c r="Y1225" t="s">
        <v>505</v>
      </c>
      <c r="Z1225">
        <v>5109</v>
      </c>
      <c r="AA1225" t="s">
        <v>2675</v>
      </c>
      <c r="AC1225" t="s">
        <v>725</v>
      </c>
      <c r="AD1225" t="s">
        <v>443</v>
      </c>
      <c r="AG1225" s="54"/>
    </row>
    <row r="1226" spans="21:33">
      <c r="U1226">
        <v>1795</v>
      </c>
      <c r="V1226">
        <v>7</v>
      </c>
      <c r="W1226" t="s">
        <v>2766</v>
      </c>
      <c r="X1226">
        <v>5</v>
      </c>
      <c r="Y1226" t="s">
        <v>505</v>
      </c>
      <c r="Z1226">
        <v>5109</v>
      </c>
      <c r="AA1226" t="s">
        <v>2675</v>
      </c>
      <c r="AC1226" t="s">
        <v>713</v>
      </c>
      <c r="AD1226" t="s">
        <v>443</v>
      </c>
      <c r="AG1226" s="54"/>
    </row>
    <row r="1227" spans="21:33">
      <c r="U1227">
        <v>1796</v>
      </c>
      <c r="V1227">
        <v>5</v>
      </c>
      <c r="W1227" t="s">
        <v>2767</v>
      </c>
      <c r="X1227">
        <v>5</v>
      </c>
      <c r="Y1227" t="s">
        <v>505</v>
      </c>
      <c r="Z1227">
        <v>5109</v>
      </c>
      <c r="AA1227" t="s">
        <v>2675</v>
      </c>
      <c r="AC1227" t="s">
        <v>725</v>
      </c>
      <c r="AD1227" t="s">
        <v>443</v>
      </c>
      <c r="AG1227" s="54"/>
    </row>
    <row r="1228" spans="21:33">
      <c r="U1228">
        <v>1801</v>
      </c>
      <c r="V1228">
        <v>5</v>
      </c>
      <c r="W1228" t="s">
        <v>2402</v>
      </c>
      <c r="X1228">
        <v>5</v>
      </c>
      <c r="Y1228" t="s">
        <v>505</v>
      </c>
      <c r="Z1228">
        <v>5109</v>
      </c>
      <c r="AA1228" t="s">
        <v>2675</v>
      </c>
      <c r="AC1228" t="s">
        <v>713</v>
      </c>
      <c r="AD1228" t="s">
        <v>443</v>
      </c>
      <c r="AG1228" s="54"/>
    </row>
    <row r="1229" spans="21:33">
      <c r="U1229">
        <v>1803</v>
      </c>
      <c r="V1229">
        <v>1</v>
      </c>
      <c r="W1229" t="s">
        <v>2768</v>
      </c>
      <c r="X1229">
        <v>5</v>
      </c>
      <c r="Y1229" t="s">
        <v>505</v>
      </c>
      <c r="Z1229">
        <v>5109</v>
      </c>
      <c r="AA1229" t="s">
        <v>2675</v>
      </c>
      <c r="AC1229" t="s">
        <v>725</v>
      </c>
      <c r="AD1229" t="s">
        <v>443</v>
      </c>
      <c r="AG1229" s="54"/>
    </row>
    <row r="1230" spans="21:33">
      <c r="U1230">
        <v>1807</v>
      </c>
      <c r="V1230">
        <v>4</v>
      </c>
      <c r="W1230" t="s">
        <v>2769</v>
      </c>
      <c r="X1230">
        <v>5</v>
      </c>
      <c r="Y1230" t="s">
        <v>505</v>
      </c>
      <c r="Z1230">
        <v>5801</v>
      </c>
      <c r="AA1230" t="s">
        <v>2747</v>
      </c>
      <c r="AC1230" t="s">
        <v>713</v>
      </c>
      <c r="AD1230" t="s">
        <v>443</v>
      </c>
      <c r="AG1230" s="54"/>
    </row>
    <row r="1231" spans="21:33">
      <c r="U1231">
        <v>1819</v>
      </c>
      <c r="V1231">
        <v>8</v>
      </c>
      <c r="W1231" t="s">
        <v>2770</v>
      </c>
      <c r="X1231">
        <v>5</v>
      </c>
      <c r="Y1231" t="s">
        <v>505</v>
      </c>
      <c r="Z1231">
        <v>5109</v>
      </c>
      <c r="AA1231" t="s">
        <v>2675</v>
      </c>
      <c r="AC1231" t="s">
        <v>713</v>
      </c>
      <c r="AD1231" t="s">
        <v>443</v>
      </c>
      <c r="AG1231" s="54"/>
    </row>
    <row r="1232" spans="21:33">
      <c r="U1232">
        <v>1823</v>
      </c>
      <c r="V1232">
        <v>6</v>
      </c>
      <c r="W1232" t="s">
        <v>2771</v>
      </c>
      <c r="X1232">
        <v>5</v>
      </c>
      <c r="Y1232" t="s">
        <v>505</v>
      </c>
      <c r="Z1232">
        <v>5109</v>
      </c>
      <c r="AA1232" t="s">
        <v>2675</v>
      </c>
      <c r="AC1232" t="s">
        <v>725</v>
      </c>
      <c r="AD1232" t="s">
        <v>443</v>
      </c>
      <c r="AG1232" s="54"/>
    </row>
    <row r="1233" spans="21:33">
      <c r="U1233">
        <v>1826</v>
      </c>
      <c r="V1233">
        <v>0</v>
      </c>
      <c r="W1233" t="s">
        <v>2772</v>
      </c>
      <c r="X1233">
        <v>5</v>
      </c>
      <c r="Y1233" t="s">
        <v>505</v>
      </c>
      <c r="Z1233">
        <v>5109</v>
      </c>
      <c r="AA1233" t="s">
        <v>2675</v>
      </c>
      <c r="AC1233" t="s">
        <v>725</v>
      </c>
      <c r="AD1233" t="s">
        <v>443</v>
      </c>
      <c r="AG1233" s="54"/>
    </row>
    <row r="1234" spans="21:33">
      <c r="U1234">
        <v>1828</v>
      </c>
      <c r="V1234">
        <v>7</v>
      </c>
      <c r="W1234" t="s">
        <v>2773</v>
      </c>
      <c r="X1234">
        <v>5</v>
      </c>
      <c r="Y1234" t="s">
        <v>505</v>
      </c>
      <c r="Z1234">
        <v>5103</v>
      </c>
      <c r="AA1234" t="s">
        <v>2583</v>
      </c>
      <c r="AC1234" t="s">
        <v>725</v>
      </c>
      <c r="AD1234" t="s">
        <v>443</v>
      </c>
      <c r="AG1234" s="54"/>
    </row>
    <row r="1235" spans="21:33">
      <c r="U1235">
        <v>1839</v>
      </c>
      <c r="V1235">
        <v>2</v>
      </c>
      <c r="W1235" t="s">
        <v>2774</v>
      </c>
      <c r="X1235">
        <v>5</v>
      </c>
      <c r="Y1235" t="s">
        <v>505</v>
      </c>
      <c r="Z1235">
        <v>5109</v>
      </c>
      <c r="AA1235" t="s">
        <v>2675</v>
      </c>
      <c r="AC1235" t="s">
        <v>725</v>
      </c>
      <c r="AD1235" t="s">
        <v>443</v>
      </c>
      <c r="AG1235" s="54"/>
    </row>
    <row r="1236" spans="21:33">
      <c r="U1236">
        <v>1840</v>
      </c>
      <c r="V1236">
        <v>6</v>
      </c>
      <c r="W1236" t="s">
        <v>2775</v>
      </c>
      <c r="X1236">
        <v>5</v>
      </c>
      <c r="Y1236" t="s">
        <v>505</v>
      </c>
      <c r="Z1236">
        <v>5109</v>
      </c>
      <c r="AA1236" t="s">
        <v>2675</v>
      </c>
      <c r="AC1236" t="s">
        <v>725</v>
      </c>
      <c r="AD1236" t="s">
        <v>443</v>
      </c>
      <c r="AG1236" s="54"/>
    </row>
    <row r="1237" spans="21:33">
      <c r="U1237">
        <v>1842</v>
      </c>
      <c r="V1237">
        <v>2</v>
      </c>
      <c r="W1237" t="s">
        <v>2776</v>
      </c>
      <c r="X1237">
        <v>5</v>
      </c>
      <c r="Y1237" t="s">
        <v>505</v>
      </c>
      <c r="Z1237">
        <v>5109</v>
      </c>
      <c r="AA1237" t="s">
        <v>2675</v>
      </c>
      <c r="AC1237" t="s">
        <v>713</v>
      </c>
      <c r="AD1237" t="s">
        <v>443</v>
      </c>
      <c r="AG1237" s="54"/>
    </row>
    <row r="1238" spans="21:33">
      <c r="U1238">
        <v>1844</v>
      </c>
      <c r="V1238">
        <v>9</v>
      </c>
      <c r="W1238" t="s">
        <v>2777</v>
      </c>
      <c r="X1238">
        <v>5</v>
      </c>
      <c r="Y1238" t="s">
        <v>505</v>
      </c>
      <c r="Z1238">
        <v>5109</v>
      </c>
      <c r="AA1238" t="s">
        <v>2675</v>
      </c>
      <c r="AC1238" t="s">
        <v>725</v>
      </c>
      <c r="AD1238" t="s">
        <v>443</v>
      </c>
      <c r="AG1238" s="54"/>
    </row>
    <row r="1239" spans="21:33">
      <c r="U1239">
        <v>1846</v>
      </c>
      <c r="V1239">
        <v>5</v>
      </c>
      <c r="W1239" t="s">
        <v>2778</v>
      </c>
      <c r="X1239">
        <v>5</v>
      </c>
      <c r="Y1239" t="s">
        <v>505</v>
      </c>
      <c r="Z1239">
        <v>5103</v>
      </c>
      <c r="AA1239" t="s">
        <v>2583</v>
      </c>
      <c r="AC1239" t="s">
        <v>725</v>
      </c>
      <c r="AD1239" t="s">
        <v>2682</v>
      </c>
      <c r="AG1239" s="54"/>
    </row>
    <row r="1240" spans="21:33">
      <c r="U1240">
        <v>1847</v>
      </c>
      <c r="V1240">
        <v>3</v>
      </c>
      <c r="W1240" t="s">
        <v>2779</v>
      </c>
      <c r="X1240">
        <v>5</v>
      </c>
      <c r="Y1240" t="s">
        <v>505</v>
      </c>
      <c r="Z1240">
        <v>5109</v>
      </c>
      <c r="AA1240" t="s">
        <v>2675</v>
      </c>
      <c r="AC1240" t="s">
        <v>713</v>
      </c>
      <c r="AD1240" t="s">
        <v>443</v>
      </c>
      <c r="AG1240" s="54"/>
    </row>
    <row r="1241" spans="21:33">
      <c r="U1241">
        <v>1851</v>
      </c>
      <c r="V1241">
        <v>1</v>
      </c>
      <c r="W1241" t="s">
        <v>2780</v>
      </c>
      <c r="X1241">
        <v>5</v>
      </c>
      <c r="Y1241" t="s">
        <v>505</v>
      </c>
      <c r="Z1241">
        <v>5107</v>
      </c>
      <c r="AA1241" t="s">
        <v>1624</v>
      </c>
      <c r="AC1241" t="s">
        <v>1009</v>
      </c>
      <c r="AD1241" t="s">
        <v>443</v>
      </c>
      <c r="AG1241" s="54"/>
    </row>
    <row r="1242" spans="21:33">
      <c r="U1242">
        <v>1853</v>
      </c>
      <c r="V1242">
        <v>8</v>
      </c>
      <c r="W1242" t="s">
        <v>2781</v>
      </c>
      <c r="X1242">
        <v>5</v>
      </c>
      <c r="Y1242" t="s">
        <v>505</v>
      </c>
      <c r="Z1242">
        <v>5107</v>
      </c>
      <c r="AA1242" t="s">
        <v>1624</v>
      </c>
      <c r="AC1242" t="s">
        <v>1009</v>
      </c>
      <c r="AD1242" t="s">
        <v>443</v>
      </c>
      <c r="AG1242" s="54"/>
    </row>
    <row r="1243" spans="21:33">
      <c r="U1243">
        <v>1855</v>
      </c>
      <c r="V1243">
        <v>4</v>
      </c>
      <c r="W1243" t="s">
        <v>1260</v>
      </c>
      <c r="X1243">
        <v>5</v>
      </c>
      <c r="Y1243" t="s">
        <v>505</v>
      </c>
      <c r="Z1243">
        <v>5107</v>
      </c>
      <c r="AA1243" t="s">
        <v>1624</v>
      </c>
      <c r="AC1243" t="s">
        <v>1009</v>
      </c>
      <c r="AD1243" t="s">
        <v>443</v>
      </c>
      <c r="AG1243" s="54"/>
    </row>
    <row r="1244" spans="21:33">
      <c r="U1244">
        <v>1856</v>
      </c>
      <c r="V1244">
        <v>2</v>
      </c>
      <c r="W1244" t="s">
        <v>2782</v>
      </c>
      <c r="X1244">
        <v>5</v>
      </c>
      <c r="Y1244" t="s">
        <v>505</v>
      </c>
      <c r="Z1244">
        <v>5107</v>
      </c>
      <c r="AA1244" t="s">
        <v>1624</v>
      </c>
      <c r="AC1244" t="s">
        <v>1009</v>
      </c>
      <c r="AD1244" t="s">
        <v>443</v>
      </c>
      <c r="AG1244" s="54"/>
    </row>
    <row r="1245" spans="21:33">
      <c r="U1245">
        <v>1857</v>
      </c>
      <c r="V1245">
        <v>0</v>
      </c>
      <c r="W1245" t="s">
        <v>2783</v>
      </c>
      <c r="X1245">
        <v>5</v>
      </c>
      <c r="Y1245" t="s">
        <v>505</v>
      </c>
      <c r="Z1245">
        <v>5107</v>
      </c>
      <c r="AA1245" t="s">
        <v>1624</v>
      </c>
      <c r="AC1245" t="s">
        <v>1009</v>
      </c>
      <c r="AD1245" t="s">
        <v>443</v>
      </c>
      <c r="AG1245" s="54"/>
    </row>
    <row r="1246" spans="21:33">
      <c r="U1246">
        <v>1858</v>
      </c>
      <c r="V1246">
        <v>9</v>
      </c>
      <c r="W1246" t="s">
        <v>2784</v>
      </c>
      <c r="X1246">
        <v>5</v>
      </c>
      <c r="Y1246" t="s">
        <v>505</v>
      </c>
      <c r="Z1246">
        <v>5107</v>
      </c>
      <c r="AA1246" t="s">
        <v>1624</v>
      </c>
      <c r="AC1246" t="s">
        <v>713</v>
      </c>
      <c r="AD1246" t="s">
        <v>443</v>
      </c>
      <c r="AG1246" s="54"/>
    </row>
    <row r="1247" spans="21:33">
      <c r="U1247">
        <v>1859</v>
      </c>
      <c r="V1247">
        <v>7</v>
      </c>
      <c r="W1247" t="s">
        <v>2785</v>
      </c>
      <c r="X1247">
        <v>5</v>
      </c>
      <c r="Y1247" t="s">
        <v>505</v>
      </c>
      <c r="Z1247">
        <v>5107</v>
      </c>
      <c r="AA1247" t="s">
        <v>1624</v>
      </c>
      <c r="AC1247" t="s">
        <v>713</v>
      </c>
      <c r="AD1247" t="s">
        <v>443</v>
      </c>
      <c r="AG1247" s="54"/>
    </row>
    <row r="1248" spans="21:33">
      <c r="U1248">
        <v>1860</v>
      </c>
      <c r="V1248">
        <v>0</v>
      </c>
      <c r="W1248" t="s">
        <v>2786</v>
      </c>
      <c r="X1248">
        <v>5</v>
      </c>
      <c r="Y1248" t="s">
        <v>505</v>
      </c>
      <c r="Z1248">
        <v>5107</v>
      </c>
      <c r="AA1248" t="s">
        <v>1624</v>
      </c>
      <c r="AC1248" t="s">
        <v>713</v>
      </c>
      <c r="AD1248" t="s">
        <v>443</v>
      </c>
      <c r="AG1248" s="54"/>
    </row>
    <row r="1249" spans="21:33">
      <c r="U1249">
        <v>1863</v>
      </c>
      <c r="V1249">
        <v>5</v>
      </c>
      <c r="W1249" t="s">
        <v>2787</v>
      </c>
      <c r="X1249">
        <v>5</v>
      </c>
      <c r="Y1249" t="s">
        <v>505</v>
      </c>
      <c r="Z1249">
        <v>5105</v>
      </c>
      <c r="AA1249" t="s">
        <v>2788</v>
      </c>
      <c r="AC1249" t="s">
        <v>1009</v>
      </c>
      <c r="AD1249" t="s">
        <v>443</v>
      </c>
      <c r="AG1249" s="54"/>
    </row>
    <row r="1250" spans="21:33">
      <c r="U1250">
        <v>1864</v>
      </c>
      <c r="V1250">
        <v>3</v>
      </c>
      <c r="W1250" t="s">
        <v>2789</v>
      </c>
      <c r="X1250">
        <v>5</v>
      </c>
      <c r="Y1250" t="s">
        <v>505</v>
      </c>
      <c r="Z1250">
        <v>5105</v>
      </c>
      <c r="AA1250" t="s">
        <v>2788</v>
      </c>
      <c r="AC1250" t="s">
        <v>1009</v>
      </c>
      <c r="AD1250" t="s">
        <v>443</v>
      </c>
      <c r="AG1250" s="54"/>
    </row>
    <row r="1251" spans="21:33">
      <c r="U1251">
        <v>1867</v>
      </c>
      <c r="V1251">
        <v>8</v>
      </c>
      <c r="W1251" t="s">
        <v>2790</v>
      </c>
      <c r="X1251">
        <v>5</v>
      </c>
      <c r="Y1251" t="s">
        <v>505</v>
      </c>
      <c r="Z1251">
        <v>5105</v>
      </c>
      <c r="AA1251" t="s">
        <v>2788</v>
      </c>
      <c r="AC1251" t="s">
        <v>1009</v>
      </c>
      <c r="AD1251" t="s">
        <v>443</v>
      </c>
      <c r="AG1251" s="54"/>
    </row>
    <row r="1252" spans="21:33">
      <c r="U1252">
        <v>1868</v>
      </c>
      <c r="V1252">
        <v>6</v>
      </c>
      <c r="W1252" t="s">
        <v>2791</v>
      </c>
      <c r="X1252">
        <v>5</v>
      </c>
      <c r="Y1252" t="s">
        <v>505</v>
      </c>
      <c r="Z1252">
        <v>5105</v>
      </c>
      <c r="AA1252" t="s">
        <v>2788</v>
      </c>
      <c r="AC1252" t="s">
        <v>1009</v>
      </c>
      <c r="AD1252" t="s">
        <v>443</v>
      </c>
      <c r="AG1252" s="54"/>
    </row>
    <row r="1253" spans="21:33">
      <c r="U1253">
        <v>1869</v>
      </c>
      <c r="V1253">
        <v>4</v>
      </c>
      <c r="W1253" t="s">
        <v>2300</v>
      </c>
      <c r="X1253">
        <v>5</v>
      </c>
      <c r="Y1253" t="s">
        <v>505</v>
      </c>
      <c r="Z1253">
        <v>5105</v>
      </c>
      <c r="AA1253" t="s">
        <v>2788</v>
      </c>
      <c r="AC1253" t="s">
        <v>1009</v>
      </c>
      <c r="AD1253" t="s">
        <v>443</v>
      </c>
      <c r="AG1253" s="54"/>
    </row>
    <row r="1254" spans="21:33">
      <c r="U1254">
        <v>1870</v>
      </c>
      <c r="V1254">
        <v>8</v>
      </c>
      <c r="W1254" t="s">
        <v>2792</v>
      </c>
      <c r="X1254">
        <v>5</v>
      </c>
      <c r="Y1254" t="s">
        <v>505</v>
      </c>
      <c r="Z1254">
        <v>5105</v>
      </c>
      <c r="AA1254" t="s">
        <v>2788</v>
      </c>
      <c r="AC1254" t="s">
        <v>1009</v>
      </c>
      <c r="AD1254" t="s">
        <v>443</v>
      </c>
      <c r="AG1254" s="54"/>
    </row>
    <row r="1255" spans="21:33">
      <c r="U1255">
        <v>1871</v>
      </c>
      <c r="V1255">
        <v>6</v>
      </c>
      <c r="W1255" t="s">
        <v>2793</v>
      </c>
      <c r="X1255">
        <v>5</v>
      </c>
      <c r="Y1255" t="s">
        <v>505</v>
      </c>
      <c r="Z1255">
        <v>5105</v>
      </c>
      <c r="AA1255" t="s">
        <v>2788</v>
      </c>
      <c r="AC1255" t="s">
        <v>1009</v>
      </c>
      <c r="AD1255" t="s">
        <v>443</v>
      </c>
      <c r="AG1255" s="54"/>
    </row>
    <row r="1256" spans="21:33">
      <c r="U1256">
        <v>1873</v>
      </c>
      <c r="V1256">
        <v>2</v>
      </c>
      <c r="W1256" t="s">
        <v>2794</v>
      </c>
      <c r="X1256">
        <v>5</v>
      </c>
      <c r="Y1256" t="s">
        <v>505</v>
      </c>
      <c r="Z1256">
        <v>5105</v>
      </c>
      <c r="AA1256" t="s">
        <v>2788</v>
      </c>
      <c r="AC1256" t="s">
        <v>1009</v>
      </c>
      <c r="AD1256" t="s">
        <v>443</v>
      </c>
      <c r="AG1256" s="54"/>
    </row>
    <row r="1257" spans="21:33">
      <c r="U1257">
        <v>1874</v>
      </c>
      <c r="V1257">
        <v>0</v>
      </c>
      <c r="W1257" t="s">
        <v>2795</v>
      </c>
      <c r="X1257">
        <v>5</v>
      </c>
      <c r="Y1257" t="s">
        <v>505</v>
      </c>
      <c r="Z1257">
        <v>5105</v>
      </c>
      <c r="AA1257" t="s">
        <v>2788</v>
      </c>
      <c r="AC1257" t="s">
        <v>1009</v>
      </c>
      <c r="AD1257" t="s">
        <v>443</v>
      </c>
      <c r="AG1257" s="54"/>
    </row>
    <row r="1258" spans="21:33">
      <c r="U1258">
        <v>1875</v>
      </c>
      <c r="V1258">
        <v>9</v>
      </c>
      <c r="W1258" t="s">
        <v>2796</v>
      </c>
      <c r="X1258">
        <v>5</v>
      </c>
      <c r="Y1258" t="s">
        <v>505</v>
      </c>
      <c r="Z1258">
        <v>5105</v>
      </c>
      <c r="AA1258" t="s">
        <v>2788</v>
      </c>
      <c r="AC1258" t="s">
        <v>1009</v>
      </c>
      <c r="AD1258" t="s">
        <v>443</v>
      </c>
      <c r="AG1258" s="54"/>
    </row>
    <row r="1259" spans="21:33">
      <c r="U1259">
        <v>1876</v>
      </c>
      <c r="V1259">
        <v>7</v>
      </c>
      <c r="W1259" t="s">
        <v>2797</v>
      </c>
      <c r="X1259">
        <v>5</v>
      </c>
      <c r="Y1259" t="s">
        <v>505</v>
      </c>
      <c r="Z1259">
        <v>5105</v>
      </c>
      <c r="AA1259" t="s">
        <v>2788</v>
      </c>
      <c r="AC1259" t="s">
        <v>1009</v>
      </c>
      <c r="AD1259" t="s">
        <v>443</v>
      </c>
      <c r="AG1259" s="54"/>
    </row>
    <row r="1260" spans="21:33">
      <c r="U1260">
        <v>1877</v>
      </c>
      <c r="V1260">
        <v>5</v>
      </c>
      <c r="W1260" t="s">
        <v>2798</v>
      </c>
      <c r="X1260">
        <v>5</v>
      </c>
      <c r="Y1260" t="s">
        <v>505</v>
      </c>
      <c r="Z1260">
        <v>5105</v>
      </c>
      <c r="AA1260" t="s">
        <v>2788</v>
      </c>
      <c r="AC1260" t="s">
        <v>1009</v>
      </c>
      <c r="AD1260" t="s">
        <v>443</v>
      </c>
      <c r="AG1260" s="54"/>
    </row>
    <row r="1261" spans="21:33">
      <c r="U1261">
        <v>1878</v>
      </c>
      <c r="V1261">
        <v>3</v>
      </c>
      <c r="W1261" t="s">
        <v>2799</v>
      </c>
      <c r="X1261">
        <v>5</v>
      </c>
      <c r="Y1261" t="s">
        <v>505</v>
      </c>
      <c r="Z1261">
        <v>5105</v>
      </c>
      <c r="AA1261" t="s">
        <v>2788</v>
      </c>
      <c r="AC1261" t="s">
        <v>1009</v>
      </c>
      <c r="AD1261" t="s">
        <v>443</v>
      </c>
      <c r="AG1261" s="54"/>
    </row>
    <row r="1262" spans="21:33">
      <c r="U1262">
        <v>1880</v>
      </c>
      <c r="V1262">
        <v>5</v>
      </c>
      <c r="W1262" t="s">
        <v>2800</v>
      </c>
      <c r="X1262">
        <v>5</v>
      </c>
      <c r="Y1262" t="s">
        <v>505</v>
      </c>
      <c r="Z1262">
        <v>5801</v>
      </c>
      <c r="AA1262" t="s">
        <v>2747</v>
      </c>
      <c r="AC1262" t="s">
        <v>1111</v>
      </c>
      <c r="AD1262" t="s">
        <v>443</v>
      </c>
      <c r="AG1262" s="54"/>
    </row>
    <row r="1263" spans="21:33">
      <c r="U1263">
        <v>1881</v>
      </c>
      <c r="V1263">
        <v>3</v>
      </c>
      <c r="W1263" t="s">
        <v>2801</v>
      </c>
      <c r="X1263">
        <v>5</v>
      </c>
      <c r="Y1263" t="s">
        <v>505</v>
      </c>
      <c r="Z1263">
        <v>5801</v>
      </c>
      <c r="AA1263" t="s">
        <v>2747</v>
      </c>
      <c r="AC1263" t="s">
        <v>1111</v>
      </c>
      <c r="AD1263" t="s">
        <v>443</v>
      </c>
      <c r="AG1263" s="54"/>
    </row>
    <row r="1264" spans="21:33">
      <c r="U1264">
        <v>1882</v>
      </c>
      <c r="V1264">
        <v>1</v>
      </c>
      <c r="W1264" t="s">
        <v>2802</v>
      </c>
      <c r="X1264">
        <v>5</v>
      </c>
      <c r="Y1264" t="s">
        <v>505</v>
      </c>
      <c r="Z1264">
        <v>5801</v>
      </c>
      <c r="AA1264" t="s">
        <v>2747</v>
      </c>
      <c r="AC1264" t="s">
        <v>1111</v>
      </c>
      <c r="AD1264" t="s">
        <v>443</v>
      </c>
      <c r="AG1264" s="54"/>
    </row>
    <row r="1265" spans="21:33">
      <c r="U1265">
        <v>1884</v>
      </c>
      <c r="V1265">
        <v>8</v>
      </c>
      <c r="W1265" t="s">
        <v>2803</v>
      </c>
      <c r="X1265">
        <v>5</v>
      </c>
      <c r="Y1265" t="s">
        <v>505</v>
      </c>
      <c r="Z1265">
        <v>5801</v>
      </c>
      <c r="AA1265" t="s">
        <v>2747</v>
      </c>
      <c r="AC1265" t="s">
        <v>1111</v>
      </c>
      <c r="AD1265" t="s">
        <v>443</v>
      </c>
      <c r="AG1265" s="54"/>
    </row>
    <row r="1266" spans="21:33">
      <c r="U1266">
        <v>1885</v>
      </c>
      <c r="V1266">
        <v>6</v>
      </c>
      <c r="W1266" t="s">
        <v>2804</v>
      </c>
      <c r="X1266">
        <v>5</v>
      </c>
      <c r="Y1266" t="s">
        <v>505</v>
      </c>
      <c r="Z1266">
        <v>5801</v>
      </c>
      <c r="AA1266" t="s">
        <v>2747</v>
      </c>
      <c r="AC1266" t="s">
        <v>1111</v>
      </c>
      <c r="AD1266" t="s">
        <v>443</v>
      </c>
      <c r="AG1266" s="54"/>
    </row>
    <row r="1267" spans="21:33">
      <c r="U1267">
        <v>1886</v>
      </c>
      <c r="V1267">
        <v>4</v>
      </c>
      <c r="W1267" t="s">
        <v>2805</v>
      </c>
      <c r="X1267">
        <v>5</v>
      </c>
      <c r="Y1267" t="s">
        <v>505</v>
      </c>
      <c r="Z1267">
        <v>5801</v>
      </c>
      <c r="AA1267" t="s">
        <v>2747</v>
      </c>
      <c r="AC1267" t="s">
        <v>1111</v>
      </c>
      <c r="AD1267" t="s">
        <v>443</v>
      </c>
      <c r="AG1267" s="54"/>
    </row>
    <row r="1268" spans="21:33">
      <c r="U1268">
        <v>1887</v>
      </c>
      <c r="V1268">
        <v>2</v>
      </c>
      <c r="W1268" t="s">
        <v>2806</v>
      </c>
      <c r="X1268">
        <v>5</v>
      </c>
      <c r="Y1268" t="s">
        <v>505</v>
      </c>
      <c r="Z1268">
        <v>5801</v>
      </c>
      <c r="AA1268" t="s">
        <v>2747</v>
      </c>
      <c r="AC1268" t="s">
        <v>1111</v>
      </c>
      <c r="AD1268" t="s">
        <v>443</v>
      </c>
      <c r="AG1268" s="54"/>
    </row>
    <row r="1269" spans="21:33">
      <c r="U1269">
        <v>1888</v>
      </c>
      <c r="V1269">
        <v>0</v>
      </c>
      <c r="W1269" t="s">
        <v>2807</v>
      </c>
      <c r="X1269">
        <v>5</v>
      </c>
      <c r="Y1269" t="s">
        <v>505</v>
      </c>
      <c r="Z1269">
        <v>5801</v>
      </c>
      <c r="AA1269" t="s">
        <v>2747</v>
      </c>
      <c r="AC1269" t="s">
        <v>1111</v>
      </c>
      <c r="AD1269" t="s">
        <v>443</v>
      </c>
      <c r="AG1269" s="54"/>
    </row>
    <row r="1270" spans="21:33">
      <c r="U1270">
        <v>1889</v>
      </c>
      <c r="V1270">
        <v>9</v>
      </c>
      <c r="W1270" t="s">
        <v>2808</v>
      </c>
      <c r="X1270">
        <v>5</v>
      </c>
      <c r="Y1270" t="s">
        <v>505</v>
      </c>
      <c r="Z1270">
        <v>5801</v>
      </c>
      <c r="AA1270" t="s">
        <v>2747</v>
      </c>
      <c r="AC1270" t="s">
        <v>1111</v>
      </c>
      <c r="AD1270" t="s">
        <v>443</v>
      </c>
      <c r="AG1270" s="54"/>
    </row>
    <row r="1271" spans="21:33">
      <c r="U1271">
        <v>1890</v>
      </c>
      <c r="V1271">
        <v>2</v>
      </c>
      <c r="W1271" t="s">
        <v>2809</v>
      </c>
      <c r="X1271">
        <v>5</v>
      </c>
      <c r="Y1271" t="s">
        <v>505</v>
      </c>
      <c r="Z1271">
        <v>5801</v>
      </c>
      <c r="AA1271" t="s">
        <v>2747</v>
      </c>
      <c r="AC1271" t="s">
        <v>1111</v>
      </c>
      <c r="AD1271" t="s">
        <v>443</v>
      </c>
      <c r="AG1271" s="54"/>
    </row>
    <row r="1272" spans="21:33">
      <c r="U1272">
        <v>1891</v>
      </c>
      <c r="V1272">
        <v>0</v>
      </c>
      <c r="W1272" t="s">
        <v>2810</v>
      </c>
      <c r="X1272">
        <v>5</v>
      </c>
      <c r="Y1272" t="s">
        <v>505</v>
      </c>
      <c r="Z1272">
        <v>5801</v>
      </c>
      <c r="AA1272" t="s">
        <v>2747</v>
      </c>
      <c r="AC1272" t="s">
        <v>1111</v>
      </c>
      <c r="AD1272" t="s">
        <v>443</v>
      </c>
      <c r="AG1272" s="54"/>
    </row>
    <row r="1273" spans="21:33">
      <c r="U1273">
        <v>1892</v>
      </c>
      <c r="V1273">
        <v>9</v>
      </c>
      <c r="W1273" t="s">
        <v>2093</v>
      </c>
      <c r="X1273">
        <v>5</v>
      </c>
      <c r="Y1273" t="s">
        <v>505</v>
      </c>
      <c r="Z1273">
        <v>5801</v>
      </c>
      <c r="AA1273" t="s">
        <v>2747</v>
      </c>
      <c r="AC1273" t="s">
        <v>1111</v>
      </c>
      <c r="AD1273" t="s">
        <v>443</v>
      </c>
      <c r="AG1273" s="54"/>
    </row>
    <row r="1274" spans="21:33">
      <c r="U1274">
        <v>1893</v>
      </c>
      <c r="V1274">
        <v>7</v>
      </c>
      <c r="W1274" t="s">
        <v>2811</v>
      </c>
      <c r="X1274">
        <v>5</v>
      </c>
      <c r="Y1274" t="s">
        <v>505</v>
      </c>
      <c r="Z1274">
        <v>5801</v>
      </c>
      <c r="AA1274" t="s">
        <v>2747</v>
      </c>
      <c r="AC1274" t="s">
        <v>1111</v>
      </c>
      <c r="AD1274" t="s">
        <v>443</v>
      </c>
      <c r="AG1274" s="54"/>
    </row>
    <row r="1275" spans="21:33">
      <c r="U1275">
        <v>1894</v>
      </c>
      <c r="V1275">
        <v>5</v>
      </c>
      <c r="W1275" t="s">
        <v>2812</v>
      </c>
      <c r="X1275">
        <v>5</v>
      </c>
      <c r="Y1275" t="s">
        <v>505</v>
      </c>
      <c r="Z1275">
        <v>5801</v>
      </c>
      <c r="AA1275" t="s">
        <v>2747</v>
      </c>
      <c r="AC1275" t="s">
        <v>1111</v>
      </c>
      <c r="AD1275" t="s">
        <v>443</v>
      </c>
      <c r="AG1275" s="54"/>
    </row>
    <row r="1276" spans="21:33">
      <c r="U1276">
        <v>1895</v>
      </c>
      <c r="V1276">
        <v>3</v>
      </c>
      <c r="W1276" t="s">
        <v>2813</v>
      </c>
      <c r="X1276">
        <v>5</v>
      </c>
      <c r="Y1276" t="s">
        <v>505</v>
      </c>
      <c r="Z1276">
        <v>5801</v>
      </c>
      <c r="AA1276" t="s">
        <v>2747</v>
      </c>
      <c r="AC1276" t="s">
        <v>1111</v>
      </c>
      <c r="AD1276" t="s">
        <v>443</v>
      </c>
      <c r="AG1276" s="54"/>
    </row>
    <row r="1277" spans="21:33">
      <c r="U1277">
        <v>1898</v>
      </c>
      <c r="V1277">
        <v>8</v>
      </c>
      <c r="W1277" t="s">
        <v>2814</v>
      </c>
      <c r="X1277">
        <v>5</v>
      </c>
      <c r="Y1277" t="s">
        <v>505</v>
      </c>
      <c r="Z1277">
        <v>5801</v>
      </c>
      <c r="AA1277" t="s">
        <v>2747</v>
      </c>
      <c r="AC1277" t="s">
        <v>1111</v>
      </c>
      <c r="AD1277" t="s">
        <v>443</v>
      </c>
      <c r="AG1277" s="54"/>
    </row>
    <row r="1278" spans="21:33">
      <c r="U1278">
        <v>1899</v>
      </c>
      <c r="V1278">
        <v>6</v>
      </c>
      <c r="W1278" t="s">
        <v>2815</v>
      </c>
      <c r="X1278">
        <v>5</v>
      </c>
      <c r="Y1278" t="s">
        <v>505</v>
      </c>
      <c r="Z1278">
        <v>5801</v>
      </c>
      <c r="AA1278" t="s">
        <v>2747</v>
      </c>
      <c r="AC1278" t="s">
        <v>1111</v>
      </c>
      <c r="AD1278" t="s">
        <v>443</v>
      </c>
      <c r="AG1278" s="54"/>
    </row>
    <row r="1279" spans="21:33">
      <c r="U1279">
        <v>1900</v>
      </c>
      <c r="V1279">
        <v>3</v>
      </c>
      <c r="W1279" t="s">
        <v>2816</v>
      </c>
      <c r="X1279">
        <v>5</v>
      </c>
      <c r="Y1279" t="s">
        <v>505</v>
      </c>
      <c r="Z1279">
        <v>5801</v>
      </c>
      <c r="AA1279" t="s">
        <v>2747</v>
      </c>
      <c r="AC1279" t="s">
        <v>1111</v>
      </c>
      <c r="AD1279" t="s">
        <v>443</v>
      </c>
      <c r="AG1279" s="54"/>
    </row>
    <row r="1280" spans="21:33">
      <c r="U1280">
        <v>1901</v>
      </c>
      <c r="V1280">
        <v>1</v>
      </c>
      <c r="W1280" t="s">
        <v>2817</v>
      </c>
      <c r="X1280">
        <v>5</v>
      </c>
      <c r="Y1280" t="s">
        <v>505</v>
      </c>
      <c r="Z1280">
        <v>5801</v>
      </c>
      <c r="AA1280" t="s">
        <v>2747</v>
      </c>
      <c r="AC1280" t="s">
        <v>1111</v>
      </c>
      <c r="AD1280" t="s">
        <v>443</v>
      </c>
      <c r="AG1280" s="54"/>
    </row>
    <row r="1281" spans="21:33">
      <c r="U1281">
        <v>1906</v>
      </c>
      <c r="V1281">
        <v>2</v>
      </c>
      <c r="W1281" t="s">
        <v>2818</v>
      </c>
      <c r="X1281">
        <v>5</v>
      </c>
      <c r="Y1281" t="s">
        <v>505</v>
      </c>
      <c r="Z1281">
        <v>5801</v>
      </c>
      <c r="AA1281" t="s">
        <v>2747</v>
      </c>
      <c r="AC1281" t="s">
        <v>1111</v>
      </c>
      <c r="AD1281" t="s">
        <v>443</v>
      </c>
      <c r="AG1281" s="54"/>
    </row>
    <row r="1282" spans="21:33">
      <c r="U1282">
        <v>1908</v>
      </c>
      <c r="V1282">
        <v>9</v>
      </c>
      <c r="W1282" t="s">
        <v>2819</v>
      </c>
      <c r="X1282">
        <v>5</v>
      </c>
      <c r="Y1282" t="s">
        <v>505</v>
      </c>
      <c r="Z1282">
        <v>5801</v>
      </c>
      <c r="AA1282" t="s">
        <v>2747</v>
      </c>
      <c r="AC1282" t="s">
        <v>713</v>
      </c>
      <c r="AD1282" t="s">
        <v>443</v>
      </c>
      <c r="AG1282" s="54"/>
    </row>
    <row r="1283" spans="21:33">
      <c r="U1283">
        <v>1909</v>
      </c>
      <c r="V1283">
        <v>7</v>
      </c>
      <c r="W1283" t="s">
        <v>2820</v>
      </c>
      <c r="X1283">
        <v>5</v>
      </c>
      <c r="Y1283" t="s">
        <v>505</v>
      </c>
      <c r="Z1283">
        <v>5801</v>
      </c>
      <c r="AA1283" t="s">
        <v>2747</v>
      </c>
      <c r="AC1283" t="s">
        <v>713</v>
      </c>
      <c r="AD1283" t="s">
        <v>443</v>
      </c>
      <c r="AG1283" s="54"/>
    </row>
    <row r="1284" spans="21:33">
      <c r="U1284">
        <v>1911</v>
      </c>
      <c r="V1284">
        <v>9</v>
      </c>
      <c r="W1284" t="s">
        <v>2821</v>
      </c>
      <c r="X1284">
        <v>5</v>
      </c>
      <c r="Y1284" t="s">
        <v>505</v>
      </c>
      <c r="Z1284">
        <v>5801</v>
      </c>
      <c r="AA1284" t="s">
        <v>2747</v>
      </c>
      <c r="AC1284" t="s">
        <v>713</v>
      </c>
      <c r="AD1284" t="s">
        <v>443</v>
      </c>
      <c r="AG1284" s="54"/>
    </row>
    <row r="1285" spans="21:33">
      <c r="U1285">
        <v>1917</v>
      </c>
      <c r="V1285">
        <v>8</v>
      </c>
      <c r="W1285" t="s">
        <v>2822</v>
      </c>
      <c r="X1285">
        <v>5</v>
      </c>
      <c r="Y1285" t="s">
        <v>505</v>
      </c>
      <c r="Z1285">
        <v>5801</v>
      </c>
      <c r="AA1285" t="s">
        <v>2747</v>
      </c>
      <c r="AC1285" t="s">
        <v>713</v>
      </c>
      <c r="AD1285" t="s">
        <v>443</v>
      </c>
      <c r="AG1285" s="54"/>
    </row>
    <row r="1286" spans="21:33">
      <c r="U1286">
        <v>1918</v>
      </c>
      <c r="V1286">
        <v>6</v>
      </c>
      <c r="W1286" t="s">
        <v>2823</v>
      </c>
      <c r="X1286">
        <v>5</v>
      </c>
      <c r="Y1286" t="s">
        <v>505</v>
      </c>
      <c r="Z1286">
        <v>5801</v>
      </c>
      <c r="AA1286" t="s">
        <v>2747</v>
      </c>
      <c r="AC1286" t="s">
        <v>713</v>
      </c>
      <c r="AD1286" t="s">
        <v>443</v>
      </c>
      <c r="AG1286" s="54"/>
    </row>
    <row r="1287" spans="21:33">
      <c r="U1287">
        <v>1919</v>
      </c>
      <c r="V1287">
        <v>4</v>
      </c>
      <c r="W1287" t="s">
        <v>2824</v>
      </c>
      <c r="X1287">
        <v>5</v>
      </c>
      <c r="Y1287" t="s">
        <v>505</v>
      </c>
      <c r="Z1287">
        <v>5801</v>
      </c>
      <c r="AA1287" t="s">
        <v>2747</v>
      </c>
      <c r="AC1287" t="s">
        <v>713</v>
      </c>
      <c r="AD1287" t="s">
        <v>443</v>
      </c>
      <c r="AG1287" s="54"/>
    </row>
    <row r="1288" spans="21:33">
      <c r="U1288">
        <v>1923</v>
      </c>
      <c r="V1288">
        <v>2</v>
      </c>
      <c r="W1288" t="s">
        <v>2825</v>
      </c>
      <c r="X1288">
        <v>5</v>
      </c>
      <c r="Y1288" t="s">
        <v>505</v>
      </c>
      <c r="Z1288">
        <v>5801</v>
      </c>
      <c r="AA1288" t="s">
        <v>2747</v>
      </c>
      <c r="AC1288" t="s">
        <v>713</v>
      </c>
      <c r="AD1288" t="s">
        <v>443</v>
      </c>
      <c r="AG1288" s="54"/>
    </row>
    <row r="1289" spans="21:33">
      <c r="U1289">
        <v>1924</v>
      </c>
      <c r="V1289">
        <v>0</v>
      </c>
      <c r="W1289" t="s">
        <v>2826</v>
      </c>
      <c r="X1289">
        <v>5</v>
      </c>
      <c r="Y1289" t="s">
        <v>505</v>
      </c>
      <c r="Z1289">
        <v>5801</v>
      </c>
      <c r="AA1289" t="s">
        <v>2747</v>
      </c>
      <c r="AC1289" t="s">
        <v>713</v>
      </c>
      <c r="AD1289" t="s">
        <v>443</v>
      </c>
      <c r="AG1289" s="54"/>
    </row>
    <row r="1290" spans="21:33">
      <c r="U1290">
        <v>1930</v>
      </c>
      <c r="V1290">
        <v>5</v>
      </c>
      <c r="W1290" t="s">
        <v>2827</v>
      </c>
      <c r="X1290">
        <v>5</v>
      </c>
      <c r="Y1290" t="s">
        <v>505</v>
      </c>
      <c r="Z1290">
        <v>5801</v>
      </c>
      <c r="AA1290" t="s">
        <v>2747</v>
      </c>
      <c r="AC1290" t="s">
        <v>713</v>
      </c>
      <c r="AD1290" t="s">
        <v>443</v>
      </c>
      <c r="AG1290" s="54"/>
    </row>
    <row r="1291" spans="21:33">
      <c r="U1291">
        <v>1931</v>
      </c>
      <c r="V1291">
        <v>3</v>
      </c>
      <c r="W1291" t="s">
        <v>2828</v>
      </c>
      <c r="X1291">
        <v>5</v>
      </c>
      <c r="Y1291" t="s">
        <v>505</v>
      </c>
      <c r="Z1291">
        <v>5801</v>
      </c>
      <c r="AA1291" t="s">
        <v>2747</v>
      </c>
      <c r="AC1291" t="s">
        <v>713</v>
      </c>
      <c r="AD1291" t="s">
        <v>443</v>
      </c>
      <c r="AG1291" s="54"/>
    </row>
    <row r="1292" spans="21:33">
      <c r="U1292">
        <v>1932</v>
      </c>
      <c r="V1292">
        <v>1</v>
      </c>
      <c r="W1292" t="s">
        <v>2829</v>
      </c>
      <c r="X1292">
        <v>5</v>
      </c>
      <c r="Y1292" t="s">
        <v>505</v>
      </c>
      <c r="Z1292">
        <v>5801</v>
      </c>
      <c r="AA1292" t="s">
        <v>2747</v>
      </c>
      <c r="AC1292" t="s">
        <v>713</v>
      </c>
      <c r="AD1292" t="s">
        <v>443</v>
      </c>
      <c r="AG1292" s="54"/>
    </row>
    <row r="1293" spans="21:33">
      <c r="U1293">
        <v>1934</v>
      </c>
      <c r="V1293">
        <v>8</v>
      </c>
      <c r="W1293" t="s">
        <v>2661</v>
      </c>
      <c r="X1293">
        <v>5</v>
      </c>
      <c r="Y1293" t="s">
        <v>505</v>
      </c>
      <c r="Z1293">
        <v>5801</v>
      </c>
      <c r="AA1293" t="s">
        <v>2747</v>
      </c>
      <c r="AC1293" t="s">
        <v>713</v>
      </c>
      <c r="AD1293" t="s">
        <v>443</v>
      </c>
      <c r="AG1293" s="54"/>
    </row>
    <row r="1294" spans="21:33">
      <c r="U1294">
        <v>1937</v>
      </c>
      <c r="V1294">
        <v>2</v>
      </c>
      <c r="W1294" t="s">
        <v>2830</v>
      </c>
      <c r="X1294">
        <v>5</v>
      </c>
      <c r="Y1294" t="s">
        <v>505</v>
      </c>
      <c r="Z1294">
        <v>5801</v>
      </c>
      <c r="AA1294" t="s">
        <v>2747</v>
      </c>
      <c r="AC1294" t="s">
        <v>725</v>
      </c>
      <c r="AD1294" t="s">
        <v>443</v>
      </c>
      <c r="AG1294" s="54"/>
    </row>
    <row r="1295" spans="21:33">
      <c r="U1295">
        <v>1941</v>
      </c>
      <c r="V1295">
        <v>0</v>
      </c>
      <c r="W1295" t="s">
        <v>2831</v>
      </c>
      <c r="X1295">
        <v>5</v>
      </c>
      <c r="Y1295" t="s">
        <v>505</v>
      </c>
      <c r="Z1295">
        <v>5801</v>
      </c>
      <c r="AA1295" t="s">
        <v>2747</v>
      </c>
      <c r="AC1295" t="s">
        <v>713</v>
      </c>
      <c r="AD1295" t="s">
        <v>443</v>
      </c>
      <c r="AG1295" s="54"/>
    </row>
    <row r="1296" spans="21:33">
      <c r="U1296">
        <v>1949</v>
      </c>
      <c r="V1296">
        <v>6</v>
      </c>
      <c r="W1296" t="s">
        <v>2832</v>
      </c>
      <c r="X1296">
        <v>5</v>
      </c>
      <c r="Y1296" t="s">
        <v>505</v>
      </c>
      <c r="Z1296">
        <v>5801</v>
      </c>
      <c r="AA1296" t="s">
        <v>2747</v>
      </c>
      <c r="AC1296" t="s">
        <v>725</v>
      </c>
      <c r="AD1296" t="s">
        <v>443</v>
      </c>
      <c r="AG1296" s="54"/>
    </row>
    <row r="1297" spans="21:33">
      <c r="U1297">
        <v>1958</v>
      </c>
      <c r="V1297">
        <v>5</v>
      </c>
      <c r="W1297" t="s">
        <v>2833</v>
      </c>
      <c r="X1297">
        <v>5</v>
      </c>
      <c r="Y1297" t="s">
        <v>505</v>
      </c>
      <c r="Z1297">
        <v>5804</v>
      </c>
      <c r="AA1297" t="s">
        <v>751</v>
      </c>
      <c r="AC1297" t="s">
        <v>1111</v>
      </c>
      <c r="AD1297" t="s">
        <v>443</v>
      </c>
      <c r="AG1297" s="54"/>
    </row>
    <row r="1298" spans="21:33">
      <c r="U1298">
        <v>1959</v>
      </c>
      <c r="V1298">
        <v>3</v>
      </c>
      <c r="W1298" t="s">
        <v>2834</v>
      </c>
      <c r="X1298">
        <v>5</v>
      </c>
      <c r="Y1298" t="s">
        <v>505</v>
      </c>
      <c r="Z1298">
        <v>5804</v>
      </c>
      <c r="AA1298" t="s">
        <v>751</v>
      </c>
      <c r="AC1298" t="s">
        <v>1111</v>
      </c>
      <c r="AD1298" t="s">
        <v>443</v>
      </c>
      <c r="AG1298" s="54"/>
    </row>
    <row r="1299" spans="21:33">
      <c r="U1299">
        <v>1961</v>
      </c>
      <c r="V1299">
        <v>5</v>
      </c>
      <c r="W1299" t="s">
        <v>2835</v>
      </c>
      <c r="X1299">
        <v>5</v>
      </c>
      <c r="Y1299" t="s">
        <v>505</v>
      </c>
      <c r="Z1299">
        <v>5804</v>
      </c>
      <c r="AA1299" t="s">
        <v>751</v>
      </c>
      <c r="AC1299" t="s">
        <v>1111</v>
      </c>
      <c r="AD1299" t="s">
        <v>443</v>
      </c>
      <c r="AG1299" s="54"/>
    </row>
    <row r="1300" spans="21:33">
      <c r="U1300">
        <v>1963</v>
      </c>
      <c r="V1300">
        <v>1</v>
      </c>
      <c r="W1300" t="s">
        <v>2836</v>
      </c>
      <c r="X1300">
        <v>5</v>
      </c>
      <c r="Y1300" t="s">
        <v>505</v>
      </c>
      <c r="Z1300">
        <v>5804</v>
      </c>
      <c r="AA1300" t="s">
        <v>751</v>
      </c>
      <c r="AC1300" t="s">
        <v>1111</v>
      </c>
      <c r="AD1300" t="s">
        <v>443</v>
      </c>
      <c r="AG1300" s="54"/>
    </row>
    <row r="1301" spans="21:33">
      <c r="U1301">
        <v>1965</v>
      </c>
      <c r="V1301">
        <v>8</v>
      </c>
      <c r="W1301" t="s">
        <v>2837</v>
      </c>
      <c r="X1301">
        <v>5</v>
      </c>
      <c r="Y1301" t="s">
        <v>505</v>
      </c>
      <c r="Z1301">
        <v>5804</v>
      </c>
      <c r="AA1301" t="s">
        <v>751</v>
      </c>
      <c r="AC1301" t="s">
        <v>1111</v>
      </c>
      <c r="AD1301" t="s">
        <v>443</v>
      </c>
      <c r="AG1301" s="54"/>
    </row>
    <row r="1302" spans="21:33">
      <c r="U1302">
        <v>1966</v>
      </c>
      <c r="V1302">
        <v>6</v>
      </c>
      <c r="W1302" t="s">
        <v>2838</v>
      </c>
      <c r="X1302">
        <v>5</v>
      </c>
      <c r="Y1302" t="s">
        <v>505</v>
      </c>
      <c r="Z1302">
        <v>5804</v>
      </c>
      <c r="AA1302" t="s">
        <v>751</v>
      </c>
      <c r="AC1302" t="s">
        <v>1111</v>
      </c>
      <c r="AD1302" t="s">
        <v>443</v>
      </c>
      <c r="AG1302" s="54"/>
    </row>
    <row r="1303" spans="21:33">
      <c r="U1303">
        <v>1967</v>
      </c>
      <c r="V1303">
        <v>4</v>
      </c>
      <c r="W1303" t="s">
        <v>2839</v>
      </c>
      <c r="X1303">
        <v>5</v>
      </c>
      <c r="Y1303" t="s">
        <v>505</v>
      </c>
      <c r="Z1303">
        <v>5804</v>
      </c>
      <c r="AA1303" t="s">
        <v>751</v>
      </c>
      <c r="AC1303" t="s">
        <v>1111</v>
      </c>
      <c r="AD1303" t="s">
        <v>443</v>
      </c>
      <c r="AG1303" s="54"/>
    </row>
    <row r="1304" spans="21:33">
      <c r="U1304">
        <v>1968</v>
      </c>
      <c r="V1304">
        <v>2</v>
      </c>
      <c r="W1304" t="s">
        <v>2840</v>
      </c>
      <c r="X1304">
        <v>5</v>
      </c>
      <c r="Y1304" t="s">
        <v>505</v>
      </c>
      <c r="Z1304">
        <v>5804</v>
      </c>
      <c r="AA1304" t="s">
        <v>751</v>
      </c>
      <c r="AC1304" t="s">
        <v>1111</v>
      </c>
      <c r="AD1304" t="s">
        <v>443</v>
      </c>
      <c r="AG1304" s="54"/>
    </row>
    <row r="1305" spans="21:33">
      <c r="U1305">
        <v>1969</v>
      </c>
      <c r="V1305">
        <v>0</v>
      </c>
      <c r="W1305" t="s">
        <v>2841</v>
      </c>
      <c r="X1305">
        <v>5</v>
      </c>
      <c r="Y1305" t="s">
        <v>505</v>
      </c>
      <c r="Z1305">
        <v>5804</v>
      </c>
      <c r="AA1305" t="s">
        <v>751</v>
      </c>
      <c r="AC1305" t="s">
        <v>1111</v>
      </c>
      <c r="AD1305" t="s">
        <v>443</v>
      </c>
      <c r="AG1305" s="54"/>
    </row>
    <row r="1306" spans="21:33">
      <c r="U1306">
        <v>1970</v>
      </c>
      <c r="V1306">
        <v>4</v>
      </c>
      <c r="W1306" t="s">
        <v>2339</v>
      </c>
      <c r="X1306">
        <v>5</v>
      </c>
      <c r="Y1306" t="s">
        <v>505</v>
      </c>
      <c r="Z1306">
        <v>5804</v>
      </c>
      <c r="AA1306" t="s">
        <v>751</v>
      </c>
      <c r="AC1306" t="s">
        <v>1111</v>
      </c>
      <c r="AD1306" t="s">
        <v>443</v>
      </c>
      <c r="AG1306" s="54"/>
    </row>
    <row r="1307" spans="21:33">
      <c r="U1307">
        <v>1971</v>
      </c>
      <c r="V1307">
        <v>2</v>
      </c>
      <c r="W1307" t="s">
        <v>2842</v>
      </c>
      <c r="X1307">
        <v>5</v>
      </c>
      <c r="Y1307" t="s">
        <v>505</v>
      </c>
      <c r="Z1307">
        <v>5804</v>
      </c>
      <c r="AA1307" t="s">
        <v>751</v>
      </c>
      <c r="AC1307" t="s">
        <v>1111</v>
      </c>
      <c r="AD1307" t="s">
        <v>443</v>
      </c>
      <c r="AG1307" s="54"/>
    </row>
    <row r="1308" spans="21:33">
      <c r="U1308">
        <v>1972</v>
      </c>
      <c r="V1308">
        <v>0</v>
      </c>
      <c r="W1308" t="s">
        <v>2843</v>
      </c>
      <c r="X1308">
        <v>5</v>
      </c>
      <c r="Y1308" t="s">
        <v>505</v>
      </c>
      <c r="Z1308">
        <v>5804</v>
      </c>
      <c r="AA1308" t="s">
        <v>751</v>
      </c>
      <c r="AC1308" t="s">
        <v>1111</v>
      </c>
      <c r="AD1308" t="s">
        <v>443</v>
      </c>
      <c r="AG1308" s="54"/>
    </row>
    <row r="1309" spans="21:33">
      <c r="U1309">
        <v>1975</v>
      </c>
      <c r="V1309">
        <v>5</v>
      </c>
      <c r="W1309" t="s">
        <v>2844</v>
      </c>
      <c r="X1309">
        <v>5</v>
      </c>
      <c r="Y1309" t="s">
        <v>505</v>
      </c>
      <c r="Z1309">
        <v>5804</v>
      </c>
      <c r="AA1309" t="s">
        <v>751</v>
      </c>
      <c r="AC1309" t="s">
        <v>1111</v>
      </c>
      <c r="AD1309" t="s">
        <v>443</v>
      </c>
      <c r="AG1309" s="54"/>
    </row>
    <row r="1310" spans="21:33">
      <c r="U1310">
        <v>1976</v>
      </c>
      <c r="V1310">
        <v>3</v>
      </c>
      <c r="W1310" t="s">
        <v>2845</v>
      </c>
      <c r="X1310">
        <v>5</v>
      </c>
      <c r="Y1310" t="s">
        <v>505</v>
      </c>
      <c r="Z1310">
        <v>5804</v>
      </c>
      <c r="AA1310" t="s">
        <v>751</v>
      </c>
      <c r="AC1310" t="s">
        <v>1111</v>
      </c>
      <c r="AD1310" t="s">
        <v>443</v>
      </c>
      <c r="AG1310" s="54"/>
    </row>
    <row r="1311" spans="21:33">
      <c r="U1311">
        <v>1977</v>
      </c>
      <c r="V1311">
        <v>1</v>
      </c>
      <c r="W1311" t="s">
        <v>2846</v>
      </c>
      <c r="X1311">
        <v>5</v>
      </c>
      <c r="Y1311" t="s">
        <v>505</v>
      </c>
      <c r="Z1311">
        <v>5804</v>
      </c>
      <c r="AA1311" t="s">
        <v>751</v>
      </c>
      <c r="AC1311" t="s">
        <v>713</v>
      </c>
      <c r="AD1311" t="s">
        <v>443</v>
      </c>
      <c r="AG1311" s="54"/>
    </row>
    <row r="1312" spans="21:33">
      <c r="U1312">
        <v>1980</v>
      </c>
      <c r="V1312">
        <v>1</v>
      </c>
      <c r="W1312" t="s">
        <v>2847</v>
      </c>
      <c r="X1312">
        <v>5</v>
      </c>
      <c r="Y1312" t="s">
        <v>505</v>
      </c>
      <c r="Z1312">
        <v>5804</v>
      </c>
      <c r="AA1312" t="s">
        <v>751</v>
      </c>
      <c r="AC1312" t="s">
        <v>713</v>
      </c>
      <c r="AD1312" t="s">
        <v>443</v>
      </c>
      <c r="AG1312" s="54"/>
    </row>
    <row r="1313" spans="21:33">
      <c r="U1313">
        <v>1985</v>
      </c>
      <c r="V1313">
        <v>2</v>
      </c>
      <c r="W1313" t="s">
        <v>2848</v>
      </c>
      <c r="X1313">
        <v>5</v>
      </c>
      <c r="Y1313" t="s">
        <v>505</v>
      </c>
      <c r="Z1313">
        <v>5804</v>
      </c>
      <c r="AA1313" t="s">
        <v>751</v>
      </c>
      <c r="AC1313" t="s">
        <v>713</v>
      </c>
      <c r="AD1313" t="s">
        <v>443</v>
      </c>
      <c r="AG1313" s="54"/>
    </row>
    <row r="1314" spans="21:33">
      <c r="U1314">
        <v>1987</v>
      </c>
      <c r="V1314">
        <v>9</v>
      </c>
      <c r="W1314" t="s">
        <v>2849</v>
      </c>
      <c r="X1314">
        <v>5</v>
      </c>
      <c r="Y1314" t="s">
        <v>505</v>
      </c>
      <c r="Z1314">
        <v>5804</v>
      </c>
      <c r="AA1314" t="s">
        <v>751</v>
      </c>
      <c r="AC1314" t="s">
        <v>713</v>
      </c>
      <c r="AD1314" t="s">
        <v>443</v>
      </c>
      <c r="AG1314" s="54"/>
    </row>
    <row r="1315" spans="21:33">
      <c r="U1315">
        <v>1989</v>
      </c>
      <c r="V1315">
        <v>5</v>
      </c>
      <c r="W1315" t="s">
        <v>2850</v>
      </c>
      <c r="X1315">
        <v>5</v>
      </c>
      <c r="Y1315" t="s">
        <v>505</v>
      </c>
      <c r="Z1315">
        <v>5804</v>
      </c>
      <c r="AA1315" t="s">
        <v>751</v>
      </c>
      <c r="AC1315" t="s">
        <v>725</v>
      </c>
      <c r="AD1315" t="s">
        <v>443</v>
      </c>
      <c r="AG1315" s="54"/>
    </row>
    <row r="1316" spans="21:33">
      <c r="U1316">
        <v>1996</v>
      </c>
      <c r="V1316">
        <v>8</v>
      </c>
      <c r="W1316" t="s">
        <v>2851</v>
      </c>
      <c r="X1316">
        <v>5</v>
      </c>
      <c r="Y1316" t="s">
        <v>505</v>
      </c>
      <c r="Z1316">
        <v>5102</v>
      </c>
      <c r="AA1316" t="s">
        <v>944</v>
      </c>
      <c r="AC1316" t="s">
        <v>1009</v>
      </c>
      <c r="AD1316" t="s">
        <v>443</v>
      </c>
      <c r="AG1316" s="54"/>
    </row>
    <row r="1317" spans="21:33">
      <c r="U1317">
        <v>1997</v>
      </c>
      <c r="V1317">
        <v>6</v>
      </c>
      <c r="W1317" t="s">
        <v>2852</v>
      </c>
      <c r="X1317">
        <v>5</v>
      </c>
      <c r="Y1317" t="s">
        <v>505</v>
      </c>
      <c r="Z1317">
        <v>5102</v>
      </c>
      <c r="AA1317" t="s">
        <v>944</v>
      </c>
      <c r="AC1317" t="s">
        <v>1009</v>
      </c>
      <c r="AD1317" t="s">
        <v>443</v>
      </c>
      <c r="AG1317" s="54"/>
    </row>
    <row r="1318" spans="21:33">
      <c r="U1318">
        <v>1998</v>
      </c>
      <c r="V1318">
        <v>4</v>
      </c>
      <c r="W1318" t="s">
        <v>2853</v>
      </c>
      <c r="X1318">
        <v>5</v>
      </c>
      <c r="Y1318" t="s">
        <v>505</v>
      </c>
      <c r="Z1318">
        <v>5102</v>
      </c>
      <c r="AA1318" t="s">
        <v>944</v>
      </c>
      <c r="AC1318" t="s">
        <v>1009</v>
      </c>
      <c r="AD1318" t="s">
        <v>443</v>
      </c>
      <c r="AG1318" s="54"/>
    </row>
    <row r="1319" spans="21:33">
      <c r="U1319">
        <v>1999</v>
      </c>
      <c r="V1319">
        <v>2</v>
      </c>
      <c r="W1319" t="s">
        <v>2854</v>
      </c>
      <c r="X1319">
        <v>5</v>
      </c>
      <c r="Y1319" t="s">
        <v>505</v>
      </c>
      <c r="Z1319">
        <v>5102</v>
      </c>
      <c r="AA1319" t="s">
        <v>944</v>
      </c>
      <c r="AC1319" t="s">
        <v>1009</v>
      </c>
      <c r="AD1319" t="s">
        <v>443</v>
      </c>
      <c r="AG1319" s="54"/>
    </row>
    <row r="1320" spans="21:33">
      <c r="U1320">
        <v>2003</v>
      </c>
      <c r="V1320">
        <v>6</v>
      </c>
      <c r="W1320" t="s">
        <v>2855</v>
      </c>
      <c r="X1320">
        <v>5</v>
      </c>
      <c r="Y1320" t="s">
        <v>505</v>
      </c>
      <c r="Z1320">
        <v>5102</v>
      </c>
      <c r="AA1320" t="s">
        <v>944</v>
      </c>
      <c r="AC1320" t="s">
        <v>1009</v>
      </c>
      <c r="AD1320" t="s">
        <v>443</v>
      </c>
      <c r="AG1320" s="54"/>
    </row>
    <row r="1321" spans="21:33">
      <c r="U1321">
        <v>2005</v>
      </c>
      <c r="V1321">
        <v>2</v>
      </c>
      <c r="W1321" t="s">
        <v>2856</v>
      </c>
      <c r="X1321">
        <v>5</v>
      </c>
      <c r="Y1321" t="s">
        <v>505</v>
      </c>
      <c r="Z1321">
        <v>5102</v>
      </c>
      <c r="AA1321" t="s">
        <v>944</v>
      </c>
      <c r="AC1321" t="s">
        <v>1009</v>
      </c>
      <c r="AD1321" t="s">
        <v>443</v>
      </c>
      <c r="AG1321" s="54"/>
    </row>
    <row r="1322" spans="21:33">
      <c r="U1322">
        <v>2007</v>
      </c>
      <c r="V1322">
        <v>9</v>
      </c>
      <c r="W1322" t="s">
        <v>2857</v>
      </c>
      <c r="X1322">
        <v>5</v>
      </c>
      <c r="Y1322" t="s">
        <v>505</v>
      </c>
      <c r="Z1322">
        <v>5102</v>
      </c>
      <c r="AA1322" t="s">
        <v>944</v>
      </c>
      <c r="AC1322" t="s">
        <v>713</v>
      </c>
      <c r="AD1322" t="s">
        <v>443</v>
      </c>
      <c r="AG1322" s="54"/>
    </row>
    <row r="1323" spans="21:33">
      <c r="U1323">
        <v>2008</v>
      </c>
      <c r="V1323">
        <v>7</v>
      </c>
      <c r="W1323" t="s">
        <v>2858</v>
      </c>
      <c r="X1323">
        <v>5</v>
      </c>
      <c r="Y1323" t="s">
        <v>505</v>
      </c>
      <c r="Z1323">
        <v>5102</v>
      </c>
      <c r="AA1323" t="s">
        <v>944</v>
      </c>
      <c r="AC1323" t="s">
        <v>713</v>
      </c>
      <c r="AD1323" t="s">
        <v>443</v>
      </c>
      <c r="AG1323" s="54"/>
    </row>
    <row r="1324" spans="21:33">
      <c r="U1324">
        <v>2009</v>
      </c>
      <c r="V1324">
        <v>5</v>
      </c>
      <c r="W1324" t="s">
        <v>2859</v>
      </c>
      <c r="X1324">
        <v>5</v>
      </c>
      <c r="Y1324" t="s">
        <v>505</v>
      </c>
      <c r="Z1324">
        <v>5104</v>
      </c>
      <c r="AA1324" t="s">
        <v>2860</v>
      </c>
      <c r="AC1324" t="s">
        <v>412</v>
      </c>
      <c r="AD1324" t="s">
        <v>443</v>
      </c>
      <c r="AG1324" s="54"/>
    </row>
    <row r="1325" spans="21:33">
      <c r="U1325">
        <v>2011</v>
      </c>
      <c r="V1325">
        <v>7</v>
      </c>
      <c r="W1325" t="s">
        <v>2861</v>
      </c>
      <c r="X1325">
        <v>5</v>
      </c>
      <c r="Y1325" t="s">
        <v>505</v>
      </c>
      <c r="Z1325">
        <v>5601</v>
      </c>
      <c r="AA1325" t="s">
        <v>855</v>
      </c>
      <c r="AC1325" t="s">
        <v>1009</v>
      </c>
      <c r="AD1325" t="s">
        <v>443</v>
      </c>
      <c r="AG1325" s="54"/>
    </row>
    <row r="1326" spans="21:33">
      <c r="U1326">
        <v>2012</v>
      </c>
      <c r="V1326">
        <v>5</v>
      </c>
      <c r="W1326" t="s">
        <v>2862</v>
      </c>
      <c r="X1326">
        <v>5</v>
      </c>
      <c r="Y1326" t="s">
        <v>505</v>
      </c>
      <c r="Z1326">
        <v>5601</v>
      </c>
      <c r="AA1326" t="s">
        <v>855</v>
      </c>
      <c r="AC1326" t="s">
        <v>1009</v>
      </c>
      <c r="AD1326" t="s">
        <v>443</v>
      </c>
      <c r="AG1326" s="54"/>
    </row>
    <row r="1327" spans="21:33">
      <c r="U1327">
        <v>2013</v>
      </c>
      <c r="V1327">
        <v>3</v>
      </c>
      <c r="W1327" t="s">
        <v>2863</v>
      </c>
      <c r="X1327">
        <v>5</v>
      </c>
      <c r="Y1327" t="s">
        <v>505</v>
      </c>
      <c r="Z1327">
        <v>5601</v>
      </c>
      <c r="AA1327" t="s">
        <v>855</v>
      </c>
      <c r="AC1327" t="s">
        <v>1009</v>
      </c>
      <c r="AD1327" t="s">
        <v>443</v>
      </c>
      <c r="AG1327" s="54"/>
    </row>
    <row r="1328" spans="21:33">
      <c r="U1328">
        <v>2014</v>
      </c>
      <c r="V1328">
        <v>1</v>
      </c>
      <c r="W1328" t="s">
        <v>2864</v>
      </c>
      <c r="X1328">
        <v>5</v>
      </c>
      <c r="Y1328" t="s">
        <v>505</v>
      </c>
      <c r="Z1328">
        <v>5601</v>
      </c>
      <c r="AA1328" t="s">
        <v>855</v>
      </c>
      <c r="AC1328" t="s">
        <v>1009</v>
      </c>
      <c r="AD1328" t="s">
        <v>443</v>
      </c>
      <c r="AG1328" s="54"/>
    </row>
    <row r="1329" spans="21:33">
      <c r="U1329">
        <v>2017</v>
      </c>
      <c r="V1329">
        <v>6</v>
      </c>
      <c r="W1329" t="s">
        <v>2865</v>
      </c>
      <c r="X1329">
        <v>5</v>
      </c>
      <c r="Y1329" t="s">
        <v>505</v>
      </c>
      <c r="Z1329">
        <v>5601</v>
      </c>
      <c r="AA1329" t="s">
        <v>855</v>
      </c>
      <c r="AC1329" t="s">
        <v>1009</v>
      </c>
      <c r="AD1329" t="s">
        <v>443</v>
      </c>
      <c r="AG1329" s="54"/>
    </row>
    <row r="1330" spans="21:33">
      <c r="U1330">
        <v>2018</v>
      </c>
      <c r="V1330">
        <v>4</v>
      </c>
      <c r="W1330" t="s">
        <v>2866</v>
      </c>
      <c r="X1330">
        <v>5</v>
      </c>
      <c r="Y1330" t="s">
        <v>505</v>
      </c>
      <c r="Z1330">
        <v>5601</v>
      </c>
      <c r="AA1330" t="s">
        <v>855</v>
      </c>
      <c r="AC1330" t="s">
        <v>1009</v>
      </c>
      <c r="AD1330" t="s">
        <v>443</v>
      </c>
      <c r="AG1330" s="54"/>
    </row>
    <row r="1331" spans="21:33">
      <c r="U1331">
        <v>2019</v>
      </c>
      <c r="V1331">
        <v>2</v>
      </c>
      <c r="W1331" t="s">
        <v>947</v>
      </c>
      <c r="X1331">
        <v>5</v>
      </c>
      <c r="Y1331" t="s">
        <v>505</v>
      </c>
      <c r="Z1331">
        <v>5601</v>
      </c>
      <c r="AA1331" t="s">
        <v>855</v>
      </c>
      <c r="AC1331" t="s">
        <v>1009</v>
      </c>
      <c r="AD1331" t="s">
        <v>443</v>
      </c>
      <c r="AG1331" s="54"/>
    </row>
    <row r="1332" spans="21:33">
      <c r="U1332">
        <v>2020</v>
      </c>
      <c r="V1332">
        <v>6</v>
      </c>
      <c r="W1332" t="s">
        <v>2867</v>
      </c>
      <c r="X1332">
        <v>5</v>
      </c>
      <c r="Y1332" t="s">
        <v>505</v>
      </c>
      <c r="Z1332">
        <v>5601</v>
      </c>
      <c r="AA1332" t="s">
        <v>855</v>
      </c>
      <c r="AC1332" t="s">
        <v>1009</v>
      </c>
      <c r="AD1332" t="s">
        <v>443</v>
      </c>
      <c r="AG1332" s="54"/>
    </row>
    <row r="1333" spans="21:33">
      <c r="U1333">
        <v>2021</v>
      </c>
      <c r="V1333">
        <v>4</v>
      </c>
      <c r="W1333" t="s">
        <v>2868</v>
      </c>
      <c r="X1333">
        <v>5</v>
      </c>
      <c r="Y1333" t="s">
        <v>505</v>
      </c>
      <c r="Z1333">
        <v>5601</v>
      </c>
      <c r="AA1333" t="s">
        <v>855</v>
      </c>
      <c r="AC1333" t="s">
        <v>1009</v>
      </c>
      <c r="AD1333" t="s">
        <v>443</v>
      </c>
      <c r="AG1333" s="54"/>
    </row>
    <row r="1334" spans="21:33">
      <c r="U1334">
        <v>2022</v>
      </c>
      <c r="V1334">
        <v>2</v>
      </c>
      <c r="W1334" t="s">
        <v>2869</v>
      </c>
      <c r="X1334">
        <v>5</v>
      </c>
      <c r="Y1334" t="s">
        <v>505</v>
      </c>
      <c r="Z1334">
        <v>5601</v>
      </c>
      <c r="AA1334" t="s">
        <v>855</v>
      </c>
      <c r="AC1334" t="s">
        <v>1009</v>
      </c>
      <c r="AD1334" t="s">
        <v>443</v>
      </c>
      <c r="AG1334" s="54"/>
    </row>
    <row r="1335" spans="21:33">
      <c r="U1335">
        <v>2023</v>
      </c>
      <c r="V1335">
        <v>0</v>
      </c>
      <c r="W1335" t="s">
        <v>2870</v>
      </c>
      <c r="X1335">
        <v>5</v>
      </c>
      <c r="Y1335" t="s">
        <v>505</v>
      </c>
      <c r="Z1335">
        <v>5601</v>
      </c>
      <c r="AA1335" t="s">
        <v>855</v>
      </c>
      <c r="AC1335" t="s">
        <v>1009</v>
      </c>
      <c r="AD1335" t="s">
        <v>443</v>
      </c>
      <c r="AG1335" s="54"/>
    </row>
    <row r="1336" spans="21:33">
      <c r="U1336">
        <v>2024</v>
      </c>
      <c r="V1336">
        <v>9</v>
      </c>
      <c r="W1336" t="s">
        <v>2871</v>
      </c>
      <c r="X1336">
        <v>5</v>
      </c>
      <c r="Y1336" t="s">
        <v>505</v>
      </c>
      <c r="Z1336">
        <v>5601</v>
      </c>
      <c r="AA1336" t="s">
        <v>855</v>
      </c>
      <c r="AC1336" t="s">
        <v>1009</v>
      </c>
      <c r="AD1336" t="s">
        <v>443</v>
      </c>
      <c r="AG1336" s="54"/>
    </row>
    <row r="1337" spans="21:33">
      <c r="U1337">
        <v>2025</v>
      </c>
      <c r="V1337">
        <v>7</v>
      </c>
      <c r="W1337" t="s">
        <v>2872</v>
      </c>
      <c r="X1337">
        <v>5</v>
      </c>
      <c r="Y1337" t="s">
        <v>505</v>
      </c>
      <c r="Z1337">
        <v>5601</v>
      </c>
      <c r="AA1337" t="s">
        <v>855</v>
      </c>
      <c r="AC1337" t="s">
        <v>1009</v>
      </c>
      <c r="AD1337" t="s">
        <v>443</v>
      </c>
      <c r="AG1337" s="54"/>
    </row>
    <row r="1338" spans="21:33">
      <c r="U1338">
        <v>2026</v>
      </c>
      <c r="V1338">
        <v>5</v>
      </c>
      <c r="W1338" t="s">
        <v>2873</v>
      </c>
      <c r="X1338">
        <v>5</v>
      </c>
      <c r="Y1338" t="s">
        <v>505</v>
      </c>
      <c r="Z1338">
        <v>5601</v>
      </c>
      <c r="AA1338" t="s">
        <v>855</v>
      </c>
      <c r="AC1338" t="s">
        <v>1009</v>
      </c>
      <c r="AD1338" t="s">
        <v>443</v>
      </c>
      <c r="AG1338" s="54"/>
    </row>
    <row r="1339" spans="21:33">
      <c r="U1339">
        <v>2027</v>
      </c>
      <c r="V1339">
        <v>3</v>
      </c>
      <c r="W1339" t="s">
        <v>2874</v>
      </c>
      <c r="X1339">
        <v>5</v>
      </c>
      <c r="Y1339" t="s">
        <v>505</v>
      </c>
      <c r="Z1339">
        <v>5601</v>
      </c>
      <c r="AA1339" t="s">
        <v>855</v>
      </c>
      <c r="AC1339" t="s">
        <v>1009</v>
      </c>
      <c r="AD1339" t="s">
        <v>443</v>
      </c>
      <c r="AG1339" s="54"/>
    </row>
    <row r="1340" spans="21:33">
      <c r="U1340">
        <v>2028</v>
      </c>
      <c r="V1340">
        <v>1</v>
      </c>
      <c r="W1340" t="s">
        <v>2875</v>
      </c>
      <c r="X1340">
        <v>5</v>
      </c>
      <c r="Y1340" t="s">
        <v>505</v>
      </c>
      <c r="Z1340">
        <v>5601</v>
      </c>
      <c r="AA1340" t="s">
        <v>855</v>
      </c>
      <c r="AC1340" t="s">
        <v>1009</v>
      </c>
      <c r="AD1340" t="s">
        <v>443</v>
      </c>
      <c r="AG1340" s="54"/>
    </row>
    <row r="1341" spans="21:33">
      <c r="U1341">
        <v>2035</v>
      </c>
      <c r="V1341">
        <v>4</v>
      </c>
      <c r="W1341" t="s">
        <v>2876</v>
      </c>
      <c r="X1341">
        <v>5</v>
      </c>
      <c r="Y1341" t="s">
        <v>505</v>
      </c>
      <c r="Z1341">
        <v>5601</v>
      </c>
      <c r="AA1341" t="s">
        <v>855</v>
      </c>
      <c r="AC1341" t="s">
        <v>1009</v>
      </c>
      <c r="AD1341" t="s">
        <v>443</v>
      </c>
      <c r="AG1341" s="54"/>
    </row>
    <row r="1342" spans="21:33">
      <c r="U1342">
        <v>2036</v>
      </c>
      <c r="V1342">
        <v>2</v>
      </c>
      <c r="W1342" t="s">
        <v>2877</v>
      </c>
      <c r="X1342">
        <v>5</v>
      </c>
      <c r="Y1342" t="s">
        <v>505</v>
      </c>
      <c r="Z1342">
        <v>5601</v>
      </c>
      <c r="AA1342" t="s">
        <v>855</v>
      </c>
      <c r="AC1342" t="s">
        <v>1009</v>
      </c>
      <c r="AD1342" t="s">
        <v>443</v>
      </c>
      <c r="AG1342" s="54"/>
    </row>
    <row r="1343" spans="21:33">
      <c r="U1343">
        <v>2037</v>
      </c>
      <c r="V1343">
        <v>0</v>
      </c>
      <c r="W1343" t="s">
        <v>2878</v>
      </c>
      <c r="X1343">
        <v>5</v>
      </c>
      <c r="Y1343" t="s">
        <v>505</v>
      </c>
      <c r="Z1343">
        <v>5601</v>
      </c>
      <c r="AA1343" t="s">
        <v>855</v>
      </c>
      <c r="AC1343" t="s">
        <v>1009</v>
      </c>
      <c r="AD1343" t="s">
        <v>443</v>
      </c>
      <c r="AG1343" s="54"/>
    </row>
    <row r="1344" spans="21:33">
      <c r="U1344">
        <v>2038</v>
      </c>
      <c r="V1344">
        <v>9</v>
      </c>
      <c r="W1344" t="s">
        <v>2879</v>
      </c>
      <c r="X1344">
        <v>5</v>
      </c>
      <c r="Y1344" t="s">
        <v>505</v>
      </c>
      <c r="Z1344">
        <v>5601</v>
      </c>
      <c r="AA1344" t="s">
        <v>855</v>
      </c>
      <c r="AC1344" t="s">
        <v>1009</v>
      </c>
      <c r="AD1344" t="s">
        <v>443</v>
      </c>
      <c r="AG1344" s="54"/>
    </row>
    <row r="1345" spans="21:33">
      <c r="U1345">
        <v>2040</v>
      </c>
      <c r="V1345">
        <v>0</v>
      </c>
      <c r="W1345" t="s">
        <v>2880</v>
      </c>
      <c r="X1345">
        <v>5</v>
      </c>
      <c r="Y1345" t="s">
        <v>505</v>
      </c>
      <c r="Z1345">
        <v>5601</v>
      </c>
      <c r="AA1345" t="s">
        <v>855</v>
      </c>
      <c r="AC1345" t="s">
        <v>713</v>
      </c>
      <c r="AD1345" t="s">
        <v>443</v>
      </c>
      <c r="AG1345" s="54"/>
    </row>
    <row r="1346" spans="21:33">
      <c r="U1346">
        <v>2041</v>
      </c>
      <c r="V1346">
        <v>9</v>
      </c>
      <c r="W1346" t="s">
        <v>2881</v>
      </c>
      <c r="X1346">
        <v>5</v>
      </c>
      <c r="Y1346" t="s">
        <v>505</v>
      </c>
      <c r="Z1346">
        <v>5601</v>
      </c>
      <c r="AA1346" t="s">
        <v>855</v>
      </c>
      <c r="AC1346" t="s">
        <v>713</v>
      </c>
      <c r="AD1346" t="s">
        <v>443</v>
      </c>
      <c r="AG1346" s="54"/>
    </row>
    <row r="1347" spans="21:33">
      <c r="U1347">
        <v>2042</v>
      </c>
      <c r="V1347">
        <v>7</v>
      </c>
      <c r="W1347" t="s">
        <v>2882</v>
      </c>
      <c r="X1347">
        <v>5</v>
      </c>
      <c r="Y1347" t="s">
        <v>505</v>
      </c>
      <c r="Z1347">
        <v>5601</v>
      </c>
      <c r="AA1347" t="s">
        <v>855</v>
      </c>
      <c r="AC1347" t="s">
        <v>713</v>
      </c>
      <c r="AD1347" t="s">
        <v>443</v>
      </c>
      <c r="AG1347" s="54"/>
    </row>
    <row r="1348" spans="21:33">
      <c r="U1348">
        <v>2043</v>
      </c>
      <c r="V1348">
        <v>5</v>
      </c>
      <c r="W1348" t="s">
        <v>2883</v>
      </c>
      <c r="X1348">
        <v>5</v>
      </c>
      <c r="Y1348" t="s">
        <v>505</v>
      </c>
      <c r="Z1348">
        <v>5601</v>
      </c>
      <c r="AA1348" t="s">
        <v>855</v>
      </c>
      <c r="AC1348" t="s">
        <v>713</v>
      </c>
      <c r="AD1348" t="s">
        <v>443</v>
      </c>
      <c r="AG1348" s="54"/>
    </row>
    <row r="1349" spans="21:33">
      <c r="U1349">
        <v>2044</v>
      </c>
      <c r="V1349">
        <v>3</v>
      </c>
      <c r="W1349" t="s">
        <v>2884</v>
      </c>
      <c r="X1349">
        <v>5</v>
      </c>
      <c r="Y1349" t="s">
        <v>505</v>
      </c>
      <c r="Z1349">
        <v>5601</v>
      </c>
      <c r="AA1349" t="s">
        <v>855</v>
      </c>
      <c r="AC1349" t="s">
        <v>713</v>
      </c>
      <c r="AD1349" t="s">
        <v>443</v>
      </c>
      <c r="AG1349" s="54"/>
    </row>
    <row r="1350" spans="21:33">
      <c r="U1350">
        <v>2045</v>
      </c>
      <c r="V1350">
        <v>1</v>
      </c>
      <c r="W1350" t="s">
        <v>2885</v>
      </c>
      <c r="X1350">
        <v>5</v>
      </c>
      <c r="Y1350" t="s">
        <v>505</v>
      </c>
      <c r="Z1350">
        <v>5601</v>
      </c>
      <c r="AA1350" t="s">
        <v>855</v>
      </c>
      <c r="AC1350" t="s">
        <v>713</v>
      </c>
      <c r="AD1350" t="s">
        <v>443</v>
      </c>
      <c r="AG1350" s="54"/>
    </row>
    <row r="1351" spans="21:33">
      <c r="U1351">
        <v>2047</v>
      </c>
      <c r="V1351">
        <v>8</v>
      </c>
      <c r="W1351" t="s">
        <v>2886</v>
      </c>
      <c r="X1351">
        <v>5</v>
      </c>
      <c r="Y1351" t="s">
        <v>505</v>
      </c>
      <c r="Z1351">
        <v>5601</v>
      </c>
      <c r="AA1351" t="s">
        <v>855</v>
      </c>
      <c r="AC1351" t="s">
        <v>713</v>
      </c>
      <c r="AD1351" t="s">
        <v>443</v>
      </c>
      <c r="AG1351" s="54"/>
    </row>
    <row r="1352" spans="21:33">
      <c r="U1352">
        <v>2048</v>
      </c>
      <c r="V1352">
        <v>6</v>
      </c>
      <c r="W1352" t="s">
        <v>2887</v>
      </c>
      <c r="X1352">
        <v>5</v>
      </c>
      <c r="Y1352" t="s">
        <v>505</v>
      </c>
      <c r="Z1352">
        <v>5601</v>
      </c>
      <c r="AA1352" t="s">
        <v>855</v>
      </c>
      <c r="AC1352" t="s">
        <v>713</v>
      </c>
      <c r="AD1352" t="s">
        <v>443</v>
      </c>
      <c r="AG1352" s="54"/>
    </row>
    <row r="1353" spans="21:33">
      <c r="U1353">
        <v>2049</v>
      </c>
      <c r="V1353">
        <v>4</v>
      </c>
      <c r="W1353" t="s">
        <v>2888</v>
      </c>
      <c r="X1353">
        <v>5</v>
      </c>
      <c r="Y1353" t="s">
        <v>505</v>
      </c>
      <c r="Z1353">
        <v>5601</v>
      </c>
      <c r="AA1353" t="s">
        <v>855</v>
      </c>
      <c r="AC1353" t="s">
        <v>713</v>
      </c>
      <c r="AD1353" t="s">
        <v>443</v>
      </c>
      <c r="AG1353" s="54"/>
    </row>
    <row r="1354" spans="21:33">
      <c r="U1354">
        <v>2050</v>
      </c>
      <c r="V1354">
        <v>8</v>
      </c>
      <c r="W1354" t="s">
        <v>2889</v>
      </c>
      <c r="X1354">
        <v>5</v>
      </c>
      <c r="Y1354" t="s">
        <v>505</v>
      </c>
      <c r="Z1354">
        <v>5601</v>
      </c>
      <c r="AA1354" t="s">
        <v>855</v>
      </c>
      <c r="AC1354" t="s">
        <v>713</v>
      </c>
      <c r="AD1354" t="s">
        <v>443</v>
      </c>
      <c r="AG1354" s="54"/>
    </row>
    <row r="1355" spans="21:33">
      <c r="U1355">
        <v>2052</v>
      </c>
      <c r="V1355">
        <v>4</v>
      </c>
      <c r="W1355" t="s">
        <v>1959</v>
      </c>
      <c r="X1355">
        <v>5</v>
      </c>
      <c r="Y1355" t="s">
        <v>505</v>
      </c>
      <c r="Z1355">
        <v>5601</v>
      </c>
      <c r="AA1355" t="s">
        <v>855</v>
      </c>
      <c r="AC1355" t="s">
        <v>713</v>
      </c>
      <c r="AD1355" t="s">
        <v>443</v>
      </c>
      <c r="AG1355" s="54"/>
    </row>
    <row r="1356" spans="21:33">
      <c r="U1356">
        <v>2053</v>
      </c>
      <c r="V1356">
        <v>2</v>
      </c>
      <c r="W1356" t="s">
        <v>2890</v>
      </c>
      <c r="X1356">
        <v>5</v>
      </c>
      <c r="Y1356" t="s">
        <v>505</v>
      </c>
      <c r="Z1356">
        <v>5601</v>
      </c>
      <c r="AA1356" t="s">
        <v>855</v>
      </c>
      <c r="AC1356" t="s">
        <v>713</v>
      </c>
      <c r="AD1356" t="s">
        <v>443</v>
      </c>
      <c r="AG1356" s="54"/>
    </row>
    <row r="1357" spans="21:33">
      <c r="U1357">
        <v>2054</v>
      </c>
      <c r="V1357">
        <v>0</v>
      </c>
      <c r="W1357" t="s">
        <v>2891</v>
      </c>
      <c r="X1357">
        <v>5</v>
      </c>
      <c r="Y1357" t="s">
        <v>505</v>
      </c>
      <c r="Z1357">
        <v>5601</v>
      </c>
      <c r="AA1357" t="s">
        <v>855</v>
      </c>
      <c r="AC1357" t="s">
        <v>713</v>
      </c>
      <c r="AD1357" t="s">
        <v>443</v>
      </c>
      <c r="AG1357" s="54"/>
    </row>
    <row r="1358" spans="21:33">
      <c r="U1358">
        <v>2055</v>
      </c>
      <c r="V1358">
        <v>9</v>
      </c>
      <c r="W1358" t="s">
        <v>2892</v>
      </c>
      <c r="X1358">
        <v>5</v>
      </c>
      <c r="Y1358" t="s">
        <v>505</v>
      </c>
      <c r="Z1358">
        <v>5601</v>
      </c>
      <c r="AA1358" t="s">
        <v>855</v>
      </c>
      <c r="AC1358" t="s">
        <v>713</v>
      </c>
      <c r="AD1358" t="s">
        <v>443</v>
      </c>
      <c r="AG1358" s="54"/>
    </row>
    <row r="1359" spans="21:33">
      <c r="U1359">
        <v>2057</v>
      </c>
      <c r="V1359">
        <v>5</v>
      </c>
      <c r="W1359" t="s">
        <v>2893</v>
      </c>
      <c r="X1359">
        <v>5</v>
      </c>
      <c r="Y1359" t="s">
        <v>505</v>
      </c>
      <c r="Z1359">
        <v>5601</v>
      </c>
      <c r="AA1359" t="s">
        <v>855</v>
      </c>
      <c r="AC1359" t="s">
        <v>713</v>
      </c>
      <c r="AD1359" t="s">
        <v>443</v>
      </c>
      <c r="AG1359" s="54"/>
    </row>
    <row r="1360" spans="21:33">
      <c r="U1360">
        <v>2064</v>
      </c>
      <c r="V1360">
        <v>8</v>
      </c>
      <c r="W1360" t="s">
        <v>2894</v>
      </c>
      <c r="X1360">
        <v>5</v>
      </c>
      <c r="Y1360" t="s">
        <v>505</v>
      </c>
      <c r="Z1360">
        <v>5603</v>
      </c>
      <c r="AA1360" t="s">
        <v>940</v>
      </c>
      <c r="AC1360" t="s">
        <v>1009</v>
      </c>
      <c r="AD1360" t="s">
        <v>443</v>
      </c>
      <c r="AG1360" s="54"/>
    </row>
    <row r="1361" spans="21:33">
      <c r="U1361">
        <v>2065</v>
      </c>
      <c r="V1361">
        <v>6</v>
      </c>
      <c r="W1361" t="s">
        <v>2895</v>
      </c>
      <c r="X1361">
        <v>5</v>
      </c>
      <c r="Y1361" t="s">
        <v>505</v>
      </c>
      <c r="Z1361">
        <v>5603</v>
      </c>
      <c r="AA1361" t="s">
        <v>940</v>
      </c>
      <c r="AC1361" t="s">
        <v>1009</v>
      </c>
      <c r="AD1361" t="s">
        <v>443</v>
      </c>
      <c r="AG1361" s="54"/>
    </row>
    <row r="1362" spans="21:33">
      <c r="U1362">
        <v>2066</v>
      </c>
      <c r="V1362">
        <v>4</v>
      </c>
      <c r="W1362" t="s">
        <v>2896</v>
      </c>
      <c r="X1362">
        <v>5</v>
      </c>
      <c r="Y1362" t="s">
        <v>505</v>
      </c>
      <c r="Z1362">
        <v>5603</v>
      </c>
      <c r="AA1362" t="s">
        <v>940</v>
      </c>
      <c r="AC1362" t="s">
        <v>1009</v>
      </c>
      <c r="AD1362" t="s">
        <v>443</v>
      </c>
      <c r="AG1362" s="54"/>
    </row>
    <row r="1363" spans="21:33">
      <c r="U1363">
        <v>2068</v>
      </c>
      <c r="V1363">
        <v>0</v>
      </c>
      <c r="W1363" t="s">
        <v>2897</v>
      </c>
      <c r="X1363">
        <v>5</v>
      </c>
      <c r="Y1363" t="s">
        <v>505</v>
      </c>
      <c r="Z1363">
        <v>5603</v>
      </c>
      <c r="AA1363" t="s">
        <v>940</v>
      </c>
      <c r="AC1363" t="s">
        <v>1009</v>
      </c>
      <c r="AD1363" t="s">
        <v>443</v>
      </c>
      <c r="AG1363" s="54"/>
    </row>
    <row r="1364" spans="21:33">
      <c r="U1364">
        <v>2069</v>
      </c>
      <c r="V1364">
        <v>9</v>
      </c>
      <c r="W1364" t="s">
        <v>2898</v>
      </c>
      <c r="X1364">
        <v>5</v>
      </c>
      <c r="Y1364" t="s">
        <v>505</v>
      </c>
      <c r="Z1364">
        <v>5603</v>
      </c>
      <c r="AA1364" t="s">
        <v>940</v>
      </c>
      <c r="AC1364" t="s">
        <v>1009</v>
      </c>
      <c r="AD1364" t="s">
        <v>443</v>
      </c>
      <c r="AG1364" s="54"/>
    </row>
    <row r="1365" spans="21:33">
      <c r="U1365">
        <v>2071</v>
      </c>
      <c r="V1365">
        <v>0</v>
      </c>
      <c r="W1365" t="s">
        <v>1287</v>
      </c>
      <c r="X1365">
        <v>5</v>
      </c>
      <c r="Y1365" t="s">
        <v>505</v>
      </c>
      <c r="Z1365">
        <v>5603</v>
      </c>
      <c r="AA1365" t="s">
        <v>940</v>
      </c>
      <c r="AC1365" t="s">
        <v>1009</v>
      </c>
      <c r="AD1365" t="s">
        <v>443</v>
      </c>
      <c r="AG1365" s="54"/>
    </row>
    <row r="1366" spans="21:33">
      <c r="U1366">
        <v>2074</v>
      </c>
      <c r="V1366">
        <v>5</v>
      </c>
      <c r="W1366" t="s">
        <v>2899</v>
      </c>
      <c r="X1366">
        <v>5</v>
      </c>
      <c r="Y1366" t="s">
        <v>505</v>
      </c>
      <c r="Z1366">
        <v>5605</v>
      </c>
      <c r="AA1366" t="s">
        <v>1128</v>
      </c>
      <c r="AC1366" t="s">
        <v>1009</v>
      </c>
      <c r="AD1366" t="s">
        <v>443</v>
      </c>
      <c r="AG1366" s="54"/>
    </row>
    <row r="1367" spans="21:33">
      <c r="U1367">
        <v>2075</v>
      </c>
      <c r="V1367">
        <v>3</v>
      </c>
      <c r="W1367" t="s">
        <v>2900</v>
      </c>
      <c r="X1367">
        <v>5</v>
      </c>
      <c r="Y1367" t="s">
        <v>505</v>
      </c>
      <c r="Z1367">
        <v>5605</v>
      </c>
      <c r="AA1367" t="s">
        <v>1128</v>
      </c>
      <c r="AC1367" t="s">
        <v>1009</v>
      </c>
      <c r="AD1367" t="s">
        <v>443</v>
      </c>
      <c r="AG1367" s="54"/>
    </row>
    <row r="1368" spans="21:33">
      <c r="U1368">
        <v>2076</v>
      </c>
      <c r="V1368">
        <v>1</v>
      </c>
      <c r="W1368" t="s">
        <v>2901</v>
      </c>
      <c r="X1368">
        <v>5</v>
      </c>
      <c r="Y1368" t="s">
        <v>505</v>
      </c>
      <c r="Z1368">
        <v>5605</v>
      </c>
      <c r="AA1368" t="s">
        <v>1128</v>
      </c>
      <c r="AC1368" t="s">
        <v>1009</v>
      </c>
      <c r="AD1368" t="s">
        <v>443</v>
      </c>
      <c r="AG1368" s="54"/>
    </row>
    <row r="1369" spans="21:33">
      <c r="U1369">
        <v>2078</v>
      </c>
      <c r="V1369">
        <v>8</v>
      </c>
      <c r="W1369" t="s">
        <v>2902</v>
      </c>
      <c r="X1369">
        <v>5</v>
      </c>
      <c r="Y1369" t="s">
        <v>505</v>
      </c>
      <c r="Z1369">
        <v>5604</v>
      </c>
      <c r="AA1369" t="s">
        <v>1124</v>
      </c>
      <c r="AC1369" t="s">
        <v>1009</v>
      </c>
      <c r="AD1369" t="s">
        <v>443</v>
      </c>
      <c r="AG1369" s="54"/>
    </row>
    <row r="1370" spans="21:33">
      <c r="U1370">
        <v>2079</v>
      </c>
      <c r="V1370">
        <v>6</v>
      </c>
      <c r="W1370" t="s">
        <v>2903</v>
      </c>
      <c r="X1370">
        <v>5</v>
      </c>
      <c r="Y1370" t="s">
        <v>505</v>
      </c>
      <c r="Z1370">
        <v>5604</v>
      </c>
      <c r="AA1370" t="s">
        <v>1124</v>
      </c>
      <c r="AC1370" t="s">
        <v>1009</v>
      </c>
      <c r="AD1370" t="s">
        <v>443</v>
      </c>
      <c r="AG1370" s="54"/>
    </row>
    <row r="1371" spans="21:33">
      <c r="U1371">
        <v>2081</v>
      </c>
      <c r="V1371">
        <v>8</v>
      </c>
      <c r="W1371" t="s">
        <v>2904</v>
      </c>
      <c r="X1371">
        <v>5</v>
      </c>
      <c r="Y1371" t="s">
        <v>505</v>
      </c>
      <c r="Z1371">
        <v>5604</v>
      </c>
      <c r="AA1371" t="s">
        <v>1124</v>
      </c>
      <c r="AC1371" t="s">
        <v>1009</v>
      </c>
      <c r="AD1371" t="s">
        <v>443</v>
      </c>
      <c r="AG1371" s="54"/>
    </row>
    <row r="1372" spans="21:33">
      <c r="U1372">
        <v>2083</v>
      </c>
      <c r="V1372">
        <v>4</v>
      </c>
      <c r="W1372" t="s">
        <v>2905</v>
      </c>
      <c r="X1372">
        <v>5</v>
      </c>
      <c r="Y1372" t="s">
        <v>505</v>
      </c>
      <c r="Z1372">
        <v>5604</v>
      </c>
      <c r="AA1372" t="s">
        <v>1124</v>
      </c>
      <c r="AC1372" t="s">
        <v>713</v>
      </c>
      <c r="AD1372" t="s">
        <v>443</v>
      </c>
      <c r="AG1372" s="54"/>
    </row>
    <row r="1373" spans="21:33">
      <c r="U1373">
        <v>2084</v>
      </c>
      <c r="V1373">
        <v>2</v>
      </c>
      <c r="W1373" t="s">
        <v>2906</v>
      </c>
      <c r="X1373">
        <v>5</v>
      </c>
      <c r="Y1373" t="s">
        <v>505</v>
      </c>
      <c r="Z1373">
        <v>5602</v>
      </c>
      <c r="AA1373" t="s">
        <v>854</v>
      </c>
      <c r="AC1373" t="s">
        <v>1009</v>
      </c>
      <c r="AD1373" t="s">
        <v>443</v>
      </c>
      <c r="AG1373" s="54"/>
    </row>
    <row r="1374" spans="21:33">
      <c r="U1374">
        <v>2085</v>
      </c>
      <c r="V1374">
        <v>0</v>
      </c>
      <c r="W1374" t="s">
        <v>2907</v>
      </c>
      <c r="X1374">
        <v>5</v>
      </c>
      <c r="Y1374" t="s">
        <v>505</v>
      </c>
      <c r="Z1374">
        <v>5602</v>
      </c>
      <c r="AA1374" t="s">
        <v>854</v>
      </c>
      <c r="AC1374" t="s">
        <v>1009</v>
      </c>
      <c r="AD1374" t="s">
        <v>443</v>
      </c>
      <c r="AG1374" s="54"/>
    </row>
    <row r="1375" spans="21:33">
      <c r="U1375">
        <v>2087</v>
      </c>
      <c r="V1375">
        <v>7</v>
      </c>
      <c r="W1375" t="s">
        <v>2908</v>
      </c>
      <c r="X1375">
        <v>5</v>
      </c>
      <c r="Y1375" t="s">
        <v>505</v>
      </c>
      <c r="Z1375">
        <v>5602</v>
      </c>
      <c r="AA1375" t="s">
        <v>854</v>
      </c>
      <c r="AC1375" t="s">
        <v>1009</v>
      </c>
      <c r="AD1375" t="s">
        <v>443</v>
      </c>
      <c r="AG1375" s="54"/>
    </row>
    <row r="1376" spans="21:33">
      <c r="U1376">
        <v>2089</v>
      </c>
      <c r="V1376">
        <v>3</v>
      </c>
      <c r="W1376" t="s">
        <v>2403</v>
      </c>
      <c r="X1376">
        <v>5</v>
      </c>
      <c r="Y1376" t="s">
        <v>505</v>
      </c>
      <c r="Z1376">
        <v>5602</v>
      </c>
      <c r="AA1376" t="s">
        <v>854</v>
      </c>
      <c r="AC1376" t="s">
        <v>713</v>
      </c>
      <c r="AD1376" t="s">
        <v>443</v>
      </c>
      <c r="AG1376" s="54"/>
    </row>
    <row r="1377" spans="21:33">
      <c r="U1377">
        <v>2090</v>
      </c>
      <c r="V1377">
        <v>7</v>
      </c>
      <c r="W1377" t="s">
        <v>2909</v>
      </c>
      <c r="X1377">
        <v>5</v>
      </c>
      <c r="Y1377" t="s">
        <v>505</v>
      </c>
      <c r="Z1377">
        <v>5602</v>
      </c>
      <c r="AA1377" t="s">
        <v>854</v>
      </c>
      <c r="AC1377" t="s">
        <v>713</v>
      </c>
      <c r="AD1377" t="s">
        <v>443</v>
      </c>
      <c r="AG1377" s="54"/>
    </row>
    <row r="1378" spans="21:33">
      <c r="U1378">
        <v>2091</v>
      </c>
      <c r="V1378">
        <v>5</v>
      </c>
      <c r="W1378" t="s">
        <v>2910</v>
      </c>
      <c r="X1378">
        <v>5</v>
      </c>
      <c r="Y1378" t="s">
        <v>505</v>
      </c>
      <c r="Z1378">
        <v>5606</v>
      </c>
      <c r="AA1378" t="s">
        <v>1737</v>
      </c>
      <c r="AC1378" t="s">
        <v>1009</v>
      </c>
      <c r="AD1378" t="s">
        <v>443</v>
      </c>
      <c r="AG1378" s="54"/>
    </row>
    <row r="1379" spans="21:33">
      <c r="U1379">
        <v>2092</v>
      </c>
      <c r="V1379">
        <v>3</v>
      </c>
      <c r="W1379" t="s">
        <v>2911</v>
      </c>
      <c r="X1379">
        <v>5</v>
      </c>
      <c r="Y1379" t="s">
        <v>505</v>
      </c>
      <c r="Z1379">
        <v>5606</v>
      </c>
      <c r="AA1379" t="s">
        <v>1737</v>
      </c>
      <c r="AC1379" t="s">
        <v>1009</v>
      </c>
      <c r="AD1379" t="s">
        <v>443</v>
      </c>
      <c r="AG1379" s="54"/>
    </row>
    <row r="1380" spans="21:33">
      <c r="U1380">
        <v>2093</v>
      </c>
      <c r="V1380">
        <v>1</v>
      </c>
      <c r="W1380" t="s">
        <v>2447</v>
      </c>
      <c r="X1380">
        <v>5</v>
      </c>
      <c r="Y1380" t="s">
        <v>505</v>
      </c>
      <c r="Z1380">
        <v>5606</v>
      </c>
      <c r="AA1380" t="s">
        <v>1737</v>
      </c>
      <c r="AC1380" t="s">
        <v>1009</v>
      </c>
      <c r="AD1380" t="s">
        <v>443</v>
      </c>
      <c r="AG1380" s="54"/>
    </row>
    <row r="1381" spans="21:33">
      <c r="U1381">
        <v>2095</v>
      </c>
      <c r="V1381">
        <v>8</v>
      </c>
      <c r="W1381" t="s">
        <v>2912</v>
      </c>
      <c r="X1381">
        <v>5</v>
      </c>
      <c r="Y1381" t="s">
        <v>505</v>
      </c>
      <c r="Z1381">
        <v>5606</v>
      </c>
      <c r="AA1381" t="s">
        <v>1737</v>
      </c>
      <c r="AC1381" t="s">
        <v>1009</v>
      </c>
      <c r="AD1381" t="s">
        <v>443</v>
      </c>
      <c r="AG1381" s="54"/>
    </row>
    <row r="1382" spans="21:33">
      <c r="U1382">
        <v>2096</v>
      </c>
      <c r="V1382">
        <v>6</v>
      </c>
      <c r="W1382" t="s">
        <v>2913</v>
      </c>
      <c r="X1382">
        <v>5</v>
      </c>
      <c r="Y1382" t="s">
        <v>505</v>
      </c>
      <c r="Z1382">
        <v>5606</v>
      </c>
      <c r="AA1382" t="s">
        <v>1737</v>
      </c>
      <c r="AC1382" t="s">
        <v>1009</v>
      </c>
      <c r="AD1382" t="s">
        <v>443</v>
      </c>
      <c r="AG1382" s="54"/>
    </row>
    <row r="1383" spans="21:33">
      <c r="U1383">
        <v>2099</v>
      </c>
      <c r="V1383">
        <v>0</v>
      </c>
      <c r="W1383" t="s">
        <v>2914</v>
      </c>
      <c r="X1383">
        <v>5</v>
      </c>
      <c r="Y1383" t="s">
        <v>505</v>
      </c>
      <c r="Z1383">
        <v>5606</v>
      </c>
      <c r="AA1383" t="s">
        <v>1737</v>
      </c>
      <c r="AC1383" t="s">
        <v>713</v>
      </c>
      <c r="AD1383" t="s">
        <v>443</v>
      </c>
      <c r="AG1383" s="54"/>
    </row>
    <row r="1384" spans="21:33">
      <c r="U1384">
        <v>2101</v>
      </c>
      <c r="V1384">
        <v>6</v>
      </c>
      <c r="W1384" t="s">
        <v>2915</v>
      </c>
      <c r="X1384">
        <v>5</v>
      </c>
      <c r="Y1384" t="s">
        <v>505</v>
      </c>
      <c r="Z1384">
        <v>5201</v>
      </c>
      <c r="AA1384" t="s">
        <v>1216</v>
      </c>
      <c r="AC1384" t="s">
        <v>1009</v>
      </c>
      <c r="AD1384" t="s">
        <v>443</v>
      </c>
      <c r="AG1384" s="54"/>
    </row>
    <row r="1385" spans="21:33">
      <c r="U1385">
        <v>2102</v>
      </c>
      <c r="V1385">
        <v>4</v>
      </c>
      <c r="W1385" t="s">
        <v>2916</v>
      </c>
      <c r="X1385">
        <v>6</v>
      </c>
      <c r="Y1385" t="s">
        <v>608</v>
      </c>
      <c r="Z1385">
        <v>6101</v>
      </c>
      <c r="AA1385" t="s">
        <v>655</v>
      </c>
      <c r="AC1385" t="s">
        <v>890</v>
      </c>
      <c r="AD1385" t="s">
        <v>443</v>
      </c>
      <c r="AG1385" s="54"/>
    </row>
    <row r="1386" spans="21:33">
      <c r="U1386">
        <v>2103</v>
      </c>
      <c r="V1386">
        <v>2</v>
      </c>
      <c r="W1386" t="s">
        <v>2917</v>
      </c>
      <c r="X1386">
        <v>6</v>
      </c>
      <c r="Y1386" t="s">
        <v>608</v>
      </c>
      <c r="Z1386">
        <v>6101</v>
      </c>
      <c r="AA1386" t="s">
        <v>655</v>
      </c>
      <c r="AC1386" t="s">
        <v>890</v>
      </c>
      <c r="AD1386" t="s">
        <v>443</v>
      </c>
      <c r="AG1386" s="54"/>
    </row>
    <row r="1387" spans="21:33">
      <c r="U1387">
        <v>2104</v>
      </c>
      <c r="V1387">
        <v>0</v>
      </c>
      <c r="W1387" t="s">
        <v>2918</v>
      </c>
      <c r="X1387">
        <v>6</v>
      </c>
      <c r="Y1387" t="s">
        <v>608</v>
      </c>
      <c r="Z1387">
        <v>6101</v>
      </c>
      <c r="AA1387" t="s">
        <v>655</v>
      </c>
      <c r="AC1387" t="s">
        <v>1111</v>
      </c>
      <c r="AD1387" t="s">
        <v>443</v>
      </c>
      <c r="AG1387" s="54"/>
    </row>
    <row r="1388" spans="21:33">
      <c r="U1388">
        <v>2105</v>
      </c>
      <c r="V1388">
        <v>9</v>
      </c>
      <c r="W1388" t="s">
        <v>2919</v>
      </c>
      <c r="X1388">
        <v>6</v>
      </c>
      <c r="Y1388" t="s">
        <v>608</v>
      </c>
      <c r="Z1388">
        <v>6101</v>
      </c>
      <c r="AA1388" t="s">
        <v>655</v>
      </c>
      <c r="AC1388" t="s">
        <v>890</v>
      </c>
      <c r="AD1388" t="s">
        <v>443</v>
      </c>
      <c r="AG1388" s="54"/>
    </row>
    <row r="1389" spans="21:33">
      <c r="U1389">
        <v>2109</v>
      </c>
      <c r="V1389">
        <v>1</v>
      </c>
      <c r="W1389" t="s">
        <v>2920</v>
      </c>
      <c r="X1389">
        <v>6</v>
      </c>
      <c r="Y1389" t="s">
        <v>608</v>
      </c>
      <c r="Z1389">
        <v>6101</v>
      </c>
      <c r="AA1389" t="s">
        <v>655</v>
      </c>
      <c r="AC1389" t="s">
        <v>1111</v>
      </c>
      <c r="AD1389" t="s">
        <v>443</v>
      </c>
      <c r="AG1389" s="54"/>
    </row>
    <row r="1390" spans="21:33">
      <c r="U1390">
        <v>2110</v>
      </c>
      <c r="V1390">
        <v>5</v>
      </c>
      <c r="W1390" t="s">
        <v>2921</v>
      </c>
      <c r="X1390">
        <v>6</v>
      </c>
      <c r="Y1390" t="s">
        <v>608</v>
      </c>
      <c r="Z1390">
        <v>6101</v>
      </c>
      <c r="AA1390" t="s">
        <v>655</v>
      </c>
      <c r="AC1390" t="s">
        <v>1111</v>
      </c>
      <c r="AD1390" t="s">
        <v>443</v>
      </c>
      <c r="AG1390" s="54"/>
    </row>
    <row r="1391" spans="21:33">
      <c r="U1391">
        <v>2111</v>
      </c>
      <c r="V1391">
        <v>3</v>
      </c>
      <c r="W1391" t="s">
        <v>2922</v>
      </c>
      <c r="X1391">
        <v>6</v>
      </c>
      <c r="Y1391" t="s">
        <v>608</v>
      </c>
      <c r="Z1391">
        <v>6101</v>
      </c>
      <c r="AA1391" t="s">
        <v>655</v>
      </c>
      <c r="AC1391" t="s">
        <v>1111</v>
      </c>
      <c r="AD1391" t="s">
        <v>443</v>
      </c>
      <c r="AG1391" s="54"/>
    </row>
    <row r="1392" spans="21:33">
      <c r="U1392">
        <v>2112</v>
      </c>
      <c r="V1392">
        <v>1</v>
      </c>
      <c r="W1392" t="s">
        <v>2923</v>
      </c>
      <c r="X1392">
        <v>6</v>
      </c>
      <c r="Y1392" t="s">
        <v>608</v>
      </c>
      <c r="Z1392">
        <v>6101</v>
      </c>
      <c r="AA1392" t="s">
        <v>655</v>
      </c>
      <c r="AC1392" t="s">
        <v>1111</v>
      </c>
      <c r="AD1392" t="s">
        <v>443</v>
      </c>
      <c r="AG1392" s="54"/>
    </row>
    <row r="1393" spans="21:33">
      <c r="U1393">
        <v>2114</v>
      </c>
      <c r="V1393">
        <v>8</v>
      </c>
      <c r="W1393" t="s">
        <v>2924</v>
      </c>
      <c r="X1393">
        <v>6</v>
      </c>
      <c r="Y1393" t="s">
        <v>608</v>
      </c>
      <c r="Z1393">
        <v>6101</v>
      </c>
      <c r="AA1393" t="s">
        <v>655</v>
      </c>
      <c r="AC1393" t="s">
        <v>1111</v>
      </c>
      <c r="AD1393" t="s">
        <v>443</v>
      </c>
      <c r="AG1393" s="54"/>
    </row>
    <row r="1394" spans="21:33">
      <c r="U1394">
        <v>2115</v>
      </c>
      <c r="V1394">
        <v>6</v>
      </c>
      <c r="W1394" t="s">
        <v>2925</v>
      </c>
      <c r="X1394">
        <v>6</v>
      </c>
      <c r="Y1394" t="s">
        <v>608</v>
      </c>
      <c r="Z1394">
        <v>6101</v>
      </c>
      <c r="AA1394" t="s">
        <v>655</v>
      </c>
      <c r="AC1394" t="s">
        <v>1111</v>
      </c>
      <c r="AD1394" t="s">
        <v>443</v>
      </c>
      <c r="AG1394" s="54"/>
    </row>
    <row r="1395" spans="21:33">
      <c r="U1395">
        <v>2116</v>
      </c>
      <c r="V1395">
        <v>4</v>
      </c>
      <c r="W1395" t="s">
        <v>2926</v>
      </c>
      <c r="X1395">
        <v>6</v>
      </c>
      <c r="Y1395" t="s">
        <v>608</v>
      </c>
      <c r="Z1395">
        <v>6101</v>
      </c>
      <c r="AA1395" t="s">
        <v>655</v>
      </c>
      <c r="AC1395" t="s">
        <v>1111</v>
      </c>
      <c r="AD1395" t="s">
        <v>443</v>
      </c>
      <c r="AG1395" s="54"/>
    </row>
    <row r="1396" spans="21:33">
      <c r="U1396">
        <v>2118</v>
      </c>
      <c r="V1396">
        <v>0</v>
      </c>
      <c r="W1396" t="s">
        <v>947</v>
      </c>
      <c r="X1396">
        <v>6</v>
      </c>
      <c r="Y1396" t="s">
        <v>608</v>
      </c>
      <c r="Z1396">
        <v>6101</v>
      </c>
      <c r="AA1396" t="s">
        <v>655</v>
      </c>
      <c r="AC1396" t="s">
        <v>1111</v>
      </c>
      <c r="AD1396" t="s">
        <v>443</v>
      </c>
      <c r="AG1396" s="54"/>
    </row>
    <row r="1397" spans="21:33">
      <c r="U1397">
        <v>2119</v>
      </c>
      <c r="V1397">
        <v>9</v>
      </c>
      <c r="W1397" t="s">
        <v>2927</v>
      </c>
      <c r="X1397">
        <v>6</v>
      </c>
      <c r="Y1397" t="s">
        <v>608</v>
      </c>
      <c r="Z1397">
        <v>6101</v>
      </c>
      <c r="AA1397" t="s">
        <v>655</v>
      </c>
      <c r="AC1397" t="s">
        <v>1111</v>
      </c>
      <c r="AD1397" t="s">
        <v>443</v>
      </c>
      <c r="AG1397" s="54"/>
    </row>
    <row r="1398" spans="21:33">
      <c r="U1398">
        <v>2120</v>
      </c>
      <c r="V1398">
        <v>2</v>
      </c>
      <c r="W1398" t="s">
        <v>2928</v>
      </c>
      <c r="X1398">
        <v>6</v>
      </c>
      <c r="Y1398" t="s">
        <v>608</v>
      </c>
      <c r="Z1398">
        <v>6101</v>
      </c>
      <c r="AA1398" t="s">
        <v>655</v>
      </c>
      <c r="AC1398" t="s">
        <v>1111</v>
      </c>
      <c r="AD1398" t="s">
        <v>443</v>
      </c>
      <c r="AG1398" s="54"/>
    </row>
    <row r="1399" spans="21:33">
      <c r="U1399">
        <v>2121</v>
      </c>
      <c r="V1399">
        <v>0</v>
      </c>
      <c r="W1399" t="s">
        <v>2929</v>
      </c>
      <c r="X1399">
        <v>6</v>
      </c>
      <c r="Y1399" t="s">
        <v>608</v>
      </c>
      <c r="Z1399">
        <v>6101</v>
      </c>
      <c r="AA1399" t="s">
        <v>655</v>
      </c>
      <c r="AC1399" t="s">
        <v>1111</v>
      </c>
      <c r="AD1399" t="s">
        <v>443</v>
      </c>
      <c r="AG1399" s="54"/>
    </row>
    <row r="1400" spans="21:33">
      <c r="U1400">
        <v>2122</v>
      </c>
      <c r="V1400">
        <v>9</v>
      </c>
      <c r="W1400" t="s">
        <v>2930</v>
      </c>
      <c r="X1400">
        <v>6</v>
      </c>
      <c r="Y1400" t="s">
        <v>608</v>
      </c>
      <c r="Z1400">
        <v>6101</v>
      </c>
      <c r="AA1400" t="s">
        <v>655</v>
      </c>
      <c r="AC1400" t="s">
        <v>1111</v>
      </c>
      <c r="AD1400" t="s">
        <v>443</v>
      </c>
      <c r="AG1400" s="54"/>
    </row>
    <row r="1401" spans="21:33">
      <c r="U1401">
        <v>2123</v>
      </c>
      <c r="V1401">
        <v>7</v>
      </c>
      <c r="W1401" t="s">
        <v>2931</v>
      </c>
      <c r="X1401">
        <v>6</v>
      </c>
      <c r="Y1401" t="s">
        <v>608</v>
      </c>
      <c r="Z1401">
        <v>6101</v>
      </c>
      <c r="AA1401" t="s">
        <v>655</v>
      </c>
      <c r="AC1401" t="s">
        <v>1111</v>
      </c>
      <c r="AD1401" t="s">
        <v>443</v>
      </c>
      <c r="AG1401" s="54"/>
    </row>
    <row r="1402" spans="21:33">
      <c r="U1402">
        <v>2124</v>
      </c>
      <c r="V1402">
        <v>5</v>
      </c>
      <c r="W1402" t="s">
        <v>2932</v>
      </c>
      <c r="X1402">
        <v>6</v>
      </c>
      <c r="Y1402" t="s">
        <v>608</v>
      </c>
      <c r="Z1402">
        <v>6101</v>
      </c>
      <c r="AA1402" t="s">
        <v>655</v>
      </c>
      <c r="AC1402" t="s">
        <v>1111</v>
      </c>
      <c r="AD1402" t="s">
        <v>443</v>
      </c>
      <c r="AG1402" s="54"/>
    </row>
    <row r="1403" spans="21:33">
      <c r="U1403">
        <v>2125</v>
      </c>
      <c r="V1403">
        <v>3</v>
      </c>
      <c r="W1403" t="s">
        <v>2933</v>
      </c>
      <c r="X1403">
        <v>6</v>
      </c>
      <c r="Y1403" t="s">
        <v>608</v>
      </c>
      <c r="Z1403">
        <v>6101</v>
      </c>
      <c r="AA1403" t="s">
        <v>655</v>
      </c>
      <c r="AC1403" t="s">
        <v>1111</v>
      </c>
      <c r="AD1403" t="s">
        <v>443</v>
      </c>
      <c r="AG1403" s="54"/>
    </row>
    <row r="1404" spans="21:33">
      <c r="U1404">
        <v>2126</v>
      </c>
      <c r="V1404">
        <v>1</v>
      </c>
      <c r="W1404" t="s">
        <v>2934</v>
      </c>
      <c r="X1404">
        <v>6</v>
      </c>
      <c r="Y1404" t="s">
        <v>608</v>
      </c>
      <c r="Z1404">
        <v>6101</v>
      </c>
      <c r="AA1404" t="s">
        <v>655</v>
      </c>
      <c r="AC1404" t="s">
        <v>1111</v>
      </c>
      <c r="AD1404" t="s">
        <v>443</v>
      </c>
      <c r="AG1404" s="54"/>
    </row>
    <row r="1405" spans="21:33">
      <c r="U1405">
        <v>2129</v>
      </c>
      <c r="V1405">
        <v>6</v>
      </c>
      <c r="W1405" t="s">
        <v>2935</v>
      </c>
      <c r="X1405">
        <v>6</v>
      </c>
      <c r="Y1405" t="s">
        <v>608</v>
      </c>
      <c r="Z1405">
        <v>6101</v>
      </c>
      <c r="AA1405" t="s">
        <v>655</v>
      </c>
      <c r="AC1405" t="s">
        <v>1111</v>
      </c>
      <c r="AD1405" t="s">
        <v>443</v>
      </c>
      <c r="AG1405" s="54"/>
    </row>
    <row r="1406" spans="21:33">
      <c r="U1406">
        <v>2131</v>
      </c>
      <c r="V1406">
        <v>8</v>
      </c>
      <c r="W1406" t="s">
        <v>2936</v>
      </c>
      <c r="X1406">
        <v>6</v>
      </c>
      <c r="Y1406" t="s">
        <v>608</v>
      </c>
      <c r="Z1406">
        <v>6101</v>
      </c>
      <c r="AA1406" t="s">
        <v>655</v>
      </c>
      <c r="AC1406" t="s">
        <v>1111</v>
      </c>
      <c r="AD1406" t="s">
        <v>443</v>
      </c>
      <c r="AG1406" s="54"/>
    </row>
    <row r="1407" spans="21:33">
      <c r="U1407">
        <v>2132</v>
      </c>
      <c r="V1407">
        <v>6</v>
      </c>
      <c r="W1407" t="s">
        <v>2937</v>
      </c>
      <c r="X1407">
        <v>6</v>
      </c>
      <c r="Y1407" t="s">
        <v>608</v>
      </c>
      <c r="Z1407">
        <v>6101</v>
      </c>
      <c r="AA1407" t="s">
        <v>655</v>
      </c>
      <c r="AC1407" t="s">
        <v>1111</v>
      </c>
      <c r="AD1407" t="s">
        <v>443</v>
      </c>
      <c r="AG1407" s="54"/>
    </row>
    <row r="1408" spans="21:33">
      <c r="U1408">
        <v>2133</v>
      </c>
      <c r="V1408">
        <v>4</v>
      </c>
      <c r="W1408" t="s">
        <v>2938</v>
      </c>
      <c r="X1408">
        <v>6</v>
      </c>
      <c r="Y1408" t="s">
        <v>608</v>
      </c>
      <c r="Z1408">
        <v>6101</v>
      </c>
      <c r="AA1408" t="s">
        <v>655</v>
      </c>
      <c r="AC1408" t="s">
        <v>1111</v>
      </c>
      <c r="AD1408" t="s">
        <v>443</v>
      </c>
      <c r="AG1408" s="54"/>
    </row>
    <row r="1409" spans="21:33">
      <c r="U1409">
        <v>2134</v>
      </c>
      <c r="V1409">
        <v>2</v>
      </c>
      <c r="W1409" t="s">
        <v>2939</v>
      </c>
      <c r="X1409">
        <v>6</v>
      </c>
      <c r="Y1409" t="s">
        <v>608</v>
      </c>
      <c r="Z1409">
        <v>6101</v>
      </c>
      <c r="AA1409" t="s">
        <v>655</v>
      </c>
      <c r="AC1409" t="s">
        <v>1111</v>
      </c>
      <c r="AD1409" t="s">
        <v>443</v>
      </c>
      <c r="AG1409" s="54"/>
    </row>
    <row r="1410" spans="21:33">
      <c r="U1410">
        <v>2135</v>
      </c>
      <c r="V1410">
        <v>0</v>
      </c>
      <c r="W1410" t="s">
        <v>2940</v>
      </c>
      <c r="X1410">
        <v>6</v>
      </c>
      <c r="Y1410" t="s">
        <v>608</v>
      </c>
      <c r="Z1410">
        <v>6101</v>
      </c>
      <c r="AA1410" t="s">
        <v>655</v>
      </c>
      <c r="AC1410" t="s">
        <v>1111</v>
      </c>
      <c r="AD1410" t="s">
        <v>443</v>
      </c>
      <c r="AG1410" s="54"/>
    </row>
    <row r="1411" spans="21:33">
      <c r="U1411">
        <v>2136</v>
      </c>
      <c r="V1411">
        <v>9</v>
      </c>
      <c r="W1411" t="s">
        <v>2941</v>
      </c>
      <c r="X1411">
        <v>6</v>
      </c>
      <c r="Y1411" t="s">
        <v>608</v>
      </c>
      <c r="Z1411">
        <v>6101</v>
      </c>
      <c r="AA1411" t="s">
        <v>655</v>
      </c>
      <c r="AC1411" t="s">
        <v>1111</v>
      </c>
      <c r="AD1411" t="s">
        <v>443</v>
      </c>
      <c r="AG1411" s="54"/>
    </row>
    <row r="1412" spans="21:33">
      <c r="U1412">
        <v>2138</v>
      </c>
      <c r="V1412">
        <v>5</v>
      </c>
      <c r="W1412" t="s">
        <v>2942</v>
      </c>
      <c r="X1412">
        <v>6</v>
      </c>
      <c r="Y1412" t="s">
        <v>608</v>
      </c>
      <c r="Z1412">
        <v>6101</v>
      </c>
      <c r="AA1412" t="s">
        <v>655</v>
      </c>
      <c r="AC1412" t="s">
        <v>1111</v>
      </c>
      <c r="AD1412" t="s">
        <v>443</v>
      </c>
      <c r="AG1412" s="54"/>
    </row>
    <row r="1413" spans="21:33">
      <c r="U1413">
        <v>2139</v>
      </c>
      <c r="V1413">
        <v>3</v>
      </c>
      <c r="W1413" t="s">
        <v>2943</v>
      </c>
      <c r="X1413">
        <v>6</v>
      </c>
      <c r="Y1413" t="s">
        <v>608</v>
      </c>
      <c r="Z1413">
        <v>6101</v>
      </c>
      <c r="AA1413" t="s">
        <v>655</v>
      </c>
      <c r="AC1413" t="s">
        <v>1111</v>
      </c>
      <c r="AD1413" t="s">
        <v>443</v>
      </c>
      <c r="AG1413" s="54"/>
    </row>
    <row r="1414" spans="21:33">
      <c r="U1414">
        <v>2140</v>
      </c>
      <c r="V1414">
        <v>7</v>
      </c>
      <c r="W1414" t="s">
        <v>2944</v>
      </c>
      <c r="X1414">
        <v>6</v>
      </c>
      <c r="Y1414" t="s">
        <v>608</v>
      </c>
      <c r="Z1414">
        <v>6101</v>
      </c>
      <c r="AA1414" t="s">
        <v>655</v>
      </c>
      <c r="AC1414" t="s">
        <v>1111</v>
      </c>
      <c r="AD1414" t="s">
        <v>443</v>
      </c>
      <c r="AG1414" s="54"/>
    </row>
    <row r="1415" spans="21:33">
      <c r="U1415">
        <v>2143</v>
      </c>
      <c r="V1415">
        <v>1</v>
      </c>
      <c r="W1415" t="s">
        <v>2945</v>
      </c>
      <c r="X1415">
        <v>6</v>
      </c>
      <c r="Y1415" t="s">
        <v>608</v>
      </c>
      <c r="Z1415">
        <v>6101</v>
      </c>
      <c r="AA1415" t="s">
        <v>655</v>
      </c>
      <c r="AC1415" t="s">
        <v>1111</v>
      </c>
      <c r="AD1415" t="s">
        <v>443</v>
      </c>
      <c r="AG1415" s="54"/>
    </row>
    <row r="1416" spans="21:33">
      <c r="U1416">
        <v>2145</v>
      </c>
      <c r="V1416">
        <v>8</v>
      </c>
      <c r="W1416" t="s">
        <v>2946</v>
      </c>
      <c r="X1416">
        <v>6</v>
      </c>
      <c r="Y1416" t="s">
        <v>608</v>
      </c>
      <c r="Z1416">
        <v>6101</v>
      </c>
      <c r="AA1416" t="s">
        <v>655</v>
      </c>
      <c r="AC1416" t="s">
        <v>1111</v>
      </c>
      <c r="AD1416" t="s">
        <v>443</v>
      </c>
      <c r="AG1416" s="54"/>
    </row>
    <row r="1417" spans="21:33">
      <c r="U1417">
        <v>2146</v>
      </c>
      <c r="V1417">
        <v>6</v>
      </c>
      <c r="W1417" t="s">
        <v>2947</v>
      </c>
      <c r="X1417">
        <v>6</v>
      </c>
      <c r="Y1417" t="s">
        <v>608</v>
      </c>
      <c r="Z1417">
        <v>6101</v>
      </c>
      <c r="AA1417" t="s">
        <v>655</v>
      </c>
      <c r="AC1417" t="s">
        <v>1111</v>
      </c>
      <c r="AD1417" t="s">
        <v>443</v>
      </c>
      <c r="AG1417" s="54"/>
    </row>
    <row r="1418" spans="21:33">
      <c r="U1418">
        <v>2147</v>
      </c>
      <c r="V1418">
        <v>4</v>
      </c>
      <c r="W1418" t="s">
        <v>2948</v>
      </c>
      <c r="X1418">
        <v>6</v>
      </c>
      <c r="Y1418" t="s">
        <v>608</v>
      </c>
      <c r="Z1418">
        <v>6101</v>
      </c>
      <c r="AA1418" t="s">
        <v>655</v>
      </c>
      <c r="AC1418" t="s">
        <v>1111</v>
      </c>
      <c r="AD1418" t="s">
        <v>443</v>
      </c>
      <c r="AG1418" s="54"/>
    </row>
    <row r="1419" spans="21:33">
      <c r="U1419">
        <v>2150</v>
      </c>
      <c r="V1419">
        <v>4</v>
      </c>
      <c r="W1419" t="s">
        <v>2949</v>
      </c>
      <c r="X1419">
        <v>6</v>
      </c>
      <c r="Y1419" t="s">
        <v>608</v>
      </c>
      <c r="Z1419">
        <v>6101</v>
      </c>
      <c r="AA1419" t="s">
        <v>655</v>
      </c>
      <c r="AC1419" t="s">
        <v>713</v>
      </c>
      <c r="AD1419" t="s">
        <v>443</v>
      </c>
      <c r="AG1419" s="54"/>
    </row>
    <row r="1420" spans="21:33">
      <c r="U1420">
        <v>2151</v>
      </c>
      <c r="V1420">
        <v>2</v>
      </c>
      <c r="W1420" t="s">
        <v>2335</v>
      </c>
      <c r="X1420">
        <v>6</v>
      </c>
      <c r="Y1420" t="s">
        <v>608</v>
      </c>
      <c r="Z1420">
        <v>6101</v>
      </c>
      <c r="AA1420" t="s">
        <v>655</v>
      </c>
      <c r="AC1420" t="s">
        <v>713</v>
      </c>
      <c r="AD1420" t="s">
        <v>443</v>
      </c>
      <c r="AG1420" s="54"/>
    </row>
    <row r="1421" spans="21:33">
      <c r="U1421">
        <v>2155</v>
      </c>
      <c r="V1421">
        <v>5</v>
      </c>
      <c r="W1421" t="s">
        <v>2950</v>
      </c>
      <c r="X1421">
        <v>6</v>
      </c>
      <c r="Y1421" t="s">
        <v>608</v>
      </c>
      <c r="Z1421">
        <v>6101</v>
      </c>
      <c r="AA1421" t="s">
        <v>655</v>
      </c>
      <c r="AC1421" t="s">
        <v>713</v>
      </c>
      <c r="AD1421" t="s">
        <v>443</v>
      </c>
      <c r="AG1421" s="54"/>
    </row>
    <row r="1422" spans="21:33">
      <c r="U1422">
        <v>2159</v>
      </c>
      <c r="V1422">
        <v>8</v>
      </c>
      <c r="W1422" t="s">
        <v>2951</v>
      </c>
      <c r="X1422">
        <v>6</v>
      </c>
      <c r="Y1422" t="s">
        <v>608</v>
      </c>
      <c r="Z1422">
        <v>6101</v>
      </c>
      <c r="AA1422" t="s">
        <v>655</v>
      </c>
      <c r="AC1422" t="s">
        <v>713</v>
      </c>
      <c r="AD1422" t="s">
        <v>443</v>
      </c>
      <c r="AG1422" s="54"/>
    </row>
    <row r="1423" spans="21:33">
      <c r="U1423">
        <v>2160</v>
      </c>
      <c r="V1423">
        <v>1</v>
      </c>
      <c r="W1423" t="s">
        <v>2952</v>
      </c>
      <c r="X1423">
        <v>6</v>
      </c>
      <c r="Y1423" t="s">
        <v>608</v>
      </c>
      <c r="Z1423">
        <v>6101</v>
      </c>
      <c r="AA1423" t="s">
        <v>655</v>
      </c>
      <c r="AC1423" t="s">
        <v>713</v>
      </c>
      <c r="AD1423" t="s">
        <v>443</v>
      </c>
      <c r="AG1423" s="54"/>
    </row>
    <row r="1424" spans="21:33">
      <c r="U1424">
        <v>2162</v>
      </c>
      <c r="V1424">
        <v>8</v>
      </c>
      <c r="W1424" t="s">
        <v>2658</v>
      </c>
      <c r="X1424">
        <v>6</v>
      </c>
      <c r="Y1424" t="s">
        <v>608</v>
      </c>
      <c r="Z1424">
        <v>6101</v>
      </c>
      <c r="AA1424" t="s">
        <v>655</v>
      </c>
      <c r="AC1424" t="s">
        <v>713</v>
      </c>
      <c r="AD1424" t="s">
        <v>443</v>
      </c>
      <c r="AG1424" s="54"/>
    </row>
    <row r="1425" spans="21:33">
      <c r="U1425">
        <v>2163</v>
      </c>
      <c r="V1425">
        <v>6</v>
      </c>
      <c r="W1425" t="s">
        <v>2953</v>
      </c>
      <c r="X1425">
        <v>6</v>
      </c>
      <c r="Y1425" t="s">
        <v>608</v>
      </c>
      <c r="Z1425">
        <v>6101</v>
      </c>
      <c r="AA1425" t="s">
        <v>655</v>
      </c>
      <c r="AC1425" t="s">
        <v>713</v>
      </c>
      <c r="AD1425" t="s">
        <v>443</v>
      </c>
      <c r="AG1425" s="54"/>
    </row>
    <row r="1426" spans="21:33">
      <c r="U1426">
        <v>2164</v>
      </c>
      <c r="V1426">
        <v>4</v>
      </c>
      <c r="W1426" t="s">
        <v>2011</v>
      </c>
      <c r="X1426">
        <v>6</v>
      </c>
      <c r="Y1426" t="s">
        <v>608</v>
      </c>
      <c r="Z1426">
        <v>6101</v>
      </c>
      <c r="AA1426" t="s">
        <v>655</v>
      </c>
      <c r="AC1426" t="s">
        <v>713</v>
      </c>
      <c r="AD1426" t="s">
        <v>443</v>
      </c>
      <c r="AG1426" s="54"/>
    </row>
    <row r="1427" spans="21:33">
      <c r="U1427">
        <v>2165</v>
      </c>
      <c r="V1427">
        <v>2</v>
      </c>
      <c r="W1427" t="s">
        <v>2525</v>
      </c>
      <c r="X1427">
        <v>6</v>
      </c>
      <c r="Y1427" t="s">
        <v>608</v>
      </c>
      <c r="Z1427">
        <v>6101</v>
      </c>
      <c r="AA1427" t="s">
        <v>655</v>
      </c>
      <c r="AC1427" t="s">
        <v>713</v>
      </c>
      <c r="AD1427" t="s">
        <v>443</v>
      </c>
      <c r="AG1427" s="54"/>
    </row>
    <row r="1428" spans="21:33">
      <c r="U1428">
        <v>2166</v>
      </c>
      <c r="V1428">
        <v>0</v>
      </c>
      <c r="W1428" t="s">
        <v>2954</v>
      </c>
      <c r="X1428">
        <v>6</v>
      </c>
      <c r="Y1428" t="s">
        <v>608</v>
      </c>
      <c r="Z1428">
        <v>6101</v>
      </c>
      <c r="AA1428" t="s">
        <v>655</v>
      </c>
      <c r="AC1428" t="s">
        <v>713</v>
      </c>
      <c r="AD1428" t="s">
        <v>443</v>
      </c>
      <c r="AG1428" s="54"/>
    </row>
    <row r="1429" spans="21:33">
      <c r="U1429">
        <v>2167</v>
      </c>
      <c r="V1429">
        <v>9</v>
      </c>
      <c r="W1429" t="s">
        <v>2955</v>
      </c>
      <c r="X1429">
        <v>6</v>
      </c>
      <c r="Y1429" t="s">
        <v>608</v>
      </c>
      <c r="Z1429">
        <v>6101</v>
      </c>
      <c r="AA1429" t="s">
        <v>655</v>
      </c>
      <c r="AC1429" t="s">
        <v>713</v>
      </c>
      <c r="AD1429" t="s">
        <v>443</v>
      </c>
      <c r="AG1429" s="54"/>
    </row>
    <row r="1430" spans="21:33">
      <c r="U1430">
        <v>2170</v>
      </c>
      <c r="V1430">
        <v>9</v>
      </c>
      <c r="W1430" t="s">
        <v>2956</v>
      </c>
      <c r="X1430">
        <v>6</v>
      </c>
      <c r="Y1430" t="s">
        <v>608</v>
      </c>
      <c r="Z1430">
        <v>6101</v>
      </c>
      <c r="AA1430" t="s">
        <v>655</v>
      </c>
      <c r="AC1430" t="s">
        <v>725</v>
      </c>
      <c r="AD1430" t="s">
        <v>443</v>
      </c>
      <c r="AG1430" s="54"/>
    </row>
    <row r="1431" spans="21:33">
      <c r="U1431">
        <v>2171</v>
      </c>
      <c r="V1431">
        <v>7</v>
      </c>
      <c r="W1431" t="s">
        <v>2957</v>
      </c>
      <c r="X1431">
        <v>6</v>
      </c>
      <c r="Y1431" t="s">
        <v>608</v>
      </c>
      <c r="Z1431">
        <v>6101</v>
      </c>
      <c r="AA1431" t="s">
        <v>655</v>
      </c>
      <c r="AC1431" t="s">
        <v>713</v>
      </c>
      <c r="AD1431" t="s">
        <v>443</v>
      </c>
      <c r="AG1431" s="54"/>
    </row>
    <row r="1432" spans="21:33">
      <c r="U1432">
        <v>2174</v>
      </c>
      <c r="V1432">
        <v>1</v>
      </c>
      <c r="W1432" t="s">
        <v>2958</v>
      </c>
      <c r="X1432">
        <v>6</v>
      </c>
      <c r="Y1432" t="s">
        <v>608</v>
      </c>
      <c r="Z1432">
        <v>6101</v>
      </c>
      <c r="AA1432" t="s">
        <v>655</v>
      </c>
      <c r="AC1432" t="s">
        <v>713</v>
      </c>
      <c r="AD1432" t="s">
        <v>443</v>
      </c>
      <c r="AG1432" s="54"/>
    </row>
    <row r="1433" spans="21:33">
      <c r="U1433">
        <v>2178</v>
      </c>
      <c r="V1433">
        <v>4</v>
      </c>
      <c r="W1433" t="s">
        <v>2959</v>
      </c>
      <c r="X1433">
        <v>6</v>
      </c>
      <c r="Y1433" t="s">
        <v>608</v>
      </c>
      <c r="Z1433">
        <v>6101</v>
      </c>
      <c r="AA1433" t="s">
        <v>655</v>
      </c>
      <c r="AC1433" t="s">
        <v>713</v>
      </c>
      <c r="AD1433" t="s">
        <v>443</v>
      </c>
      <c r="AG1433" s="54"/>
    </row>
    <row r="1434" spans="21:33">
      <c r="U1434">
        <v>2179</v>
      </c>
      <c r="V1434">
        <v>2</v>
      </c>
      <c r="W1434" t="s">
        <v>2960</v>
      </c>
      <c r="X1434">
        <v>6</v>
      </c>
      <c r="Y1434" t="s">
        <v>608</v>
      </c>
      <c r="Z1434">
        <v>6101</v>
      </c>
      <c r="AA1434" t="s">
        <v>655</v>
      </c>
      <c r="AC1434" t="s">
        <v>713</v>
      </c>
      <c r="AD1434" t="s">
        <v>443</v>
      </c>
      <c r="AG1434" s="54"/>
    </row>
    <row r="1435" spans="21:33">
      <c r="U1435">
        <v>2182</v>
      </c>
      <c r="V1435">
        <v>2</v>
      </c>
      <c r="W1435" t="s">
        <v>2961</v>
      </c>
      <c r="X1435">
        <v>6</v>
      </c>
      <c r="Y1435" t="s">
        <v>608</v>
      </c>
      <c r="Z1435">
        <v>6101</v>
      </c>
      <c r="AA1435" t="s">
        <v>655</v>
      </c>
      <c r="AC1435" t="s">
        <v>713</v>
      </c>
      <c r="AD1435" t="s">
        <v>443</v>
      </c>
      <c r="AG1435" s="54"/>
    </row>
    <row r="1436" spans="21:33">
      <c r="U1436">
        <v>2183</v>
      </c>
      <c r="V1436">
        <v>0</v>
      </c>
      <c r="W1436" t="s">
        <v>2962</v>
      </c>
      <c r="X1436">
        <v>6</v>
      </c>
      <c r="Y1436" t="s">
        <v>608</v>
      </c>
      <c r="Z1436">
        <v>6101</v>
      </c>
      <c r="AA1436" t="s">
        <v>655</v>
      </c>
      <c r="AC1436" t="s">
        <v>713</v>
      </c>
      <c r="AD1436" t="s">
        <v>443</v>
      </c>
      <c r="AG1436" s="54"/>
    </row>
    <row r="1437" spans="21:33">
      <c r="U1437">
        <v>2184</v>
      </c>
      <c r="V1437">
        <v>9</v>
      </c>
      <c r="W1437" t="s">
        <v>2963</v>
      </c>
      <c r="X1437">
        <v>6</v>
      </c>
      <c r="Y1437" t="s">
        <v>608</v>
      </c>
      <c r="Z1437">
        <v>6101</v>
      </c>
      <c r="AA1437" t="s">
        <v>655</v>
      </c>
      <c r="AC1437" t="s">
        <v>713</v>
      </c>
      <c r="AD1437" t="s">
        <v>443</v>
      </c>
      <c r="AG1437" s="54"/>
    </row>
    <row r="1438" spans="21:33">
      <c r="U1438">
        <v>2185</v>
      </c>
      <c r="V1438">
        <v>7</v>
      </c>
      <c r="W1438" t="s">
        <v>2456</v>
      </c>
      <c r="X1438">
        <v>6</v>
      </c>
      <c r="Y1438" t="s">
        <v>608</v>
      </c>
      <c r="Z1438">
        <v>6101</v>
      </c>
      <c r="AA1438" t="s">
        <v>655</v>
      </c>
      <c r="AC1438" t="s">
        <v>725</v>
      </c>
      <c r="AD1438" t="s">
        <v>443</v>
      </c>
      <c r="AG1438" s="54"/>
    </row>
    <row r="1439" spans="21:33">
      <c r="U1439">
        <v>2191</v>
      </c>
      <c r="V1439">
        <v>1</v>
      </c>
      <c r="W1439" t="s">
        <v>2371</v>
      </c>
      <c r="X1439">
        <v>6</v>
      </c>
      <c r="Y1439" t="s">
        <v>608</v>
      </c>
      <c r="Z1439">
        <v>6101</v>
      </c>
      <c r="AA1439" t="s">
        <v>655</v>
      </c>
      <c r="AC1439" t="s">
        <v>725</v>
      </c>
      <c r="AD1439" t="s">
        <v>443</v>
      </c>
      <c r="AG1439" s="54"/>
    </row>
    <row r="1440" spans="21:33">
      <c r="U1440">
        <v>2194</v>
      </c>
      <c r="V1440">
        <v>6</v>
      </c>
      <c r="W1440" t="s">
        <v>2964</v>
      </c>
      <c r="X1440">
        <v>6</v>
      </c>
      <c r="Y1440" t="s">
        <v>608</v>
      </c>
      <c r="Z1440">
        <v>6101</v>
      </c>
      <c r="AA1440" t="s">
        <v>655</v>
      </c>
      <c r="AC1440" t="s">
        <v>725</v>
      </c>
      <c r="AD1440" t="s">
        <v>443</v>
      </c>
      <c r="AG1440" s="54"/>
    </row>
    <row r="1441" spans="21:33">
      <c r="U1441">
        <v>2198</v>
      </c>
      <c r="V1441">
        <v>9</v>
      </c>
      <c r="W1441" t="s">
        <v>2965</v>
      </c>
      <c r="X1441">
        <v>6</v>
      </c>
      <c r="Y1441" t="s">
        <v>608</v>
      </c>
      <c r="Z1441">
        <v>6101</v>
      </c>
      <c r="AA1441" t="s">
        <v>655</v>
      </c>
      <c r="AC1441" t="s">
        <v>725</v>
      </c>
      <c r="AD1441" t="s">
        <v>443</v>
      </c>
      <c r="AG1441" s="54"/>
    </row>
    <row r="1442" spans="21:33">
      <c r="U1442">
        <v>2200</v>
      </c>
      <c r="V1442">
        <v>4</v>
      </c>
      <c r="W1442" t="s">
        <v>2966</v>
      </c>
      <c r="X1442">
        <v>6</v>
      </c>
      <c r="Y1442" t="s">
        <v>608</v>
      </c>
      <c r="Z1442">
        <v>6101</v>
      </c>
      <c r="AA1442" t="s">
        <v>655</v>
      </c>
      <c r="AC1442" t="s">
        <v>725</v>
      </c>
      <c r="AD1442" t="s">
        <v>443</v>
      </c>
      <c r="AG1442" s="54"/>
    </row>
    <row r="1443" spans="21:33">
      <c r="U1443">
        <v>2203</v>
      </c>
      <c r="V1443">
        <v>9</v>
      </c>
      <c r="W1443" t="s">
        <v>2967</v>
      </c>
      <c r="X1443">
        <v>6</v>
      </c>
      <c r="Y1443" t="s">
        <v>608</v>
      </c>
      <c r="Z1443">
        <v>6101</v>
      </c>
      <c r="AA1443" t="s">
        <v>655</v>
      </c>
      <c r="AC1443" t="s">
        <v>725</v>
      </c>
      <c r="AD1443" t="s">
        <v>2682</v>
      </c>
      <c r="AG1443" s="54"/>
    </row>
    <row r="1444" spans="21:33">
      <c r="U1444">
        <v>2205</v>
      </c>
      <c r="V1444">
        <v>5</v>
      </c>
      <c r="W1444" t="s">
        <v>2968</v>
      </c>
      <c r="X1444">
        <v>6</v>
      </c>
      <c r="Y1444" t="s">
        <v>608</v>
      </c>
      <c r="Z1444">
        <v>6106</v>
      </c>
      <c r="AA1444" t="s">
        <v>1177</v>
      </c>
      <c r="AC1444" t="s">
        <v>1009</v>
      </c>
      <c r="AD1444" t="s">
        <v>443</v>
      </c>
      <c r="AG1444" s="54"/>
    </row>
    <row r="1445" spans="21:33">
      <c r="U1445">
        <v>2206</v>
      </c>
      <c r="V1445">
        <v>3</v>
      </c>
      <c r="W1445" t="s">
        <v>2969</v>
      </c>
      <c r="X1445">
        <v>6</v>
      </c>
      <c r="Y1445" t="s">
        <v>608</v>
      </c>
      <c r="Z1445">
        <v>6106</v>
      </c>
      <c r="AA1445" t="s">
        <v>1177</v>
      </c>
      <c r="AC1445" t="s">
        <v>1009</v>
      </c>
      <c r="AD1445" t="s">
        <v>443</v>
      </c>
      <c r="AG1445" s="54"/>
    </row>
    <row r="1446" spans="21:33">
      <c r="U1446">
        <v>2207</v>
      </c>
      <c r="V1446">
        <v>1</v>
      </c>
      <c r="W1446" t="s">
        <v>2970</v>
      </c>
      <c r="X1446">
        <v>6</v>
      </c>
      <c r="Y1446" t="s">
        <v>608</v>
      </c>
      <c r="Z1446">
        <v>6106</v>
      </c>
      <c r="AA1446" t="s">
        <v>1177</v>
      </c>
      <c r="AC1446" t="s">
        <v>1009</v>
      </c>
      <c r="AD1446" t="s">
        <v>443</v>
      </c>
      <c r="AG1446" s="54"/>
    </row>
    <row r="1447" spans="21:33">
      <c r="U1447">
        <v>2209</v>
      </c>
      <c r="V1447">
        <v>8</v>
      </c>
      <c r="W1447" t="s">
        <v>2971</v>
      </c>
      <c r="X1447">
        <v>6</v>
      </c>
      <c r="Y1447" t="s">
        <v>608</v>
      </c>
      <c r="Z1447">
        <v>6106</v>
      </c>
      <c r="AA1447" t="s">
        <v>1177</v>
      </c>
      <c r="AC1447" t="s">
        <v>1009</v>
      </c>
      <c r="AD1447" t="s">
        <v>443</v>
      </c>
      <c r="AG1447" s="54"/>
    </row>
    <row r="1448" spans="21:33">
      <c r="U1448">
        <v>2210</v>
      </c>
      <c r="V1448">
        <v>1</v>
      </c>
      <c r="W1448" t="s">
        <v>2972</v>
      </c>
      <c r="X1448">
        <v>6</v>
      </c>
      <c r="Y1448" t="s">
        <v>608</v>
      </c>
      <c r="Z1448">
        <v>6106</v>
      </c>
      <c r="AA1448" t="s">
        <v>1177</v>
      </c>
      <c r="AC1448" t="s">
        <v>1009</v>
      </c>
      <c r="AD1448" t="s">
        <v>443</v>
      </c>
      <c r="AG1448" s="54"/>
    </row>
    <row r="1449" spans="21:33">
      <c r="U1449">
        <v>2212</v>
      </c>
      <c r="V1449">
        <v>8</v>
      </c>
      <c r="W1449" t="s">
        <v>2973</v>
      </c>
      <c r="X1449">
        <v>6</v>
      </c>
      <c r="Y1449" t="s">
        <v>608</v>
      </c>
      <c r="Z1449">
        <v>6106</v>
      </c>
      <c r="AA1449" t="s">
        <v>1177</v>
      </c>
      <c r="AC1449" t="s">
        <v>1009</v>
      </c>
      <c r="AD1449" t="s">
        <v>443</v>
      </c>
      <c r="AG1449" s="54"/>
    </row>
    <row r="1450" spans="21:33">
      <c r="U1450">
        <v>2215</v>
      </c>
      <c r="V1450">
        <v>2</v>
      </c>
      <c r="W1450" t="s">
        <v>2974</v>
      </c>
      <c r="X1450">
        <v>6</v>
      </c>
      <c r="Y1450" t="s">
        <v>608</v>
      </c>
      <c r="Z1450">
        <v>6106</v>
      </c>
      <c r="AA1450" t="s">
        <v>1177</v>
      </c>
      <c r="AC1450" t="s">
        <v>1009</v>
      </c>
      <c r="AD1450" t="s">
        <v>443</v>
      </c>
      <c r="AG1450" s="54"/>
    </row>
    <row r="1451" spans="21:33">
      <c r="U1451">
        <v>2217</v>
      </c>
      <c r="V1451">
        <v>9</v>
      </c>
      <c r="W1451" t="s">
        <v>2975</v>
      </c>
      <c r="X1451">
        <v>6</v>
      </c>
      <c r="Y1451" t="s">
        <v>608</v>
      </c>
      <c r="Z1451">
        <v>6106</v>
      </c>
      <c r="AA1451" t="s">
        <v>1177</v>
      </c>
      <c r="AC1451" t="s">
        <v>713</v>
      </c>
      <c r="AD1451" t="s">
        <v>443</v>
      </c>
      <c r="AG1451" s="54"/>
    </row>
    <row r="1452" spans="21:33">
      <c r="U1452">
        <v>2218</v>
      </c>
      <c r="V1452">
        <v>7</v>
      </c>
      <c r="W1452" t="s">
        <v>2976</v>
      </c>
      <c r="X1452">
        <v>6</v>
      </c>
      <c r="Y1452" t="s">
        <v>608</v>
      </c>
      <c r="Z1452">
        <v>6106</v>
      </c>
      <c r="AA1452" t="s">
        <v>1177</v>
      </c>
      <c r="AC1452" t="s">
        <v>713</v>
      </c>
      <c r="AD1452" t="s">
        <v>443</v>
      </c>
      <c r="AG1452" s="54"/>
    </row>
    <row r="1453" spans="21:33">
      <c r="U1453">
        <v>2219</v>
      </c>
      <c r="V1453">
        <v>5</v>
      </c>
      <c r="W1453" t="s">
        <v>2977</v>
      </c>
      <c r="X1453">
        <v>6</v>
      </c>
      <c r="Y1453" t="s">
        <v>608</v>
      </c>
      <c r="Z1453">
        <v>6106</v>
      </c>
      <c r="AA1453" t="s">
        <v>1177</v>
      </c>
      <c r="AC1453" t="s">
        <v>713</v>
      </c>
      <c r="AD1453" t="s">
        <v>443</v>
      </c>
      <c r="AG1453" s="54"/>
    </row>
    <row r="1454" spans="21:33">
      <c r="U1454">
        <v>2220</v>
      </c>
      <c r="V1454">
        <v>9</v>
      </c>
      <c r="W1454" t="s">
        <v>2978</v>
      </c>
      <c r="X1454">
        <v>6</v>
      </c>
      <c r="Y1454" t="s">
        <v>608</v>
      </c>
      <c r="Z1454">
        <v>6106</v>
      </c>
      <c r="AA1454" t="s">
        <v>1177</v>
      </c>
      <c r="AC1454" t="s">
        <v>713</v>
      </c>
      <c r="AD1454" t="s">
        <v>443</v>
      </c>
      <c r="AG1454" s="54"/>
    </row>
    <row r="1455" spans="21:33">
      <c r="U1455">
        <v>2222</v>
      </c>
      <c r="V1455">
        <v>5</v>
      </c>
      <c r="W1455" t="s">
        <v>2979</v>
      </c>
      <c r="X1455">
        <v>6</v>
      </c>
      <c r="Y1455" t="s">
        <v>608</v>
      </c>
      <c r="Z1455">
        <v>6110</v>
      </c>
      <c r="AA1455" t="s">
        <v>1742</v>
      </c>
      <c r="AC1455" t="s">
        <v>1009</v>
      </c>
      <c r="AD1455" t="s">
        <v>443</v>
      </c>
      <c r="AG1455" s="54"/>
    </row>
    <row r="1456" spans="21:33">
      <c r="U1456">
        <v>2223</v>
      </c>
      <c r="V1456">
        <v>3</v>
      </c>
      <c r="W1456" t="s">
        <v>1964</v>
      </c>
      <c r="X1456">
        <v>6</v>
      </c>
      <c r="Y1456" t="s">
        <v>608</v>
      </c>
      <c r="Z1456">
        <v>6110</v>
      </c>
      <c r="AA1456" t="s">
        <v>1742</v>
      </c>
      <c r="AC1456" t="s">
        <v>1009</v>
      </c>
      <c r="AD1456" t="s">
        <v>443</v>
      </c>
      <c r="AG1456" s="54"/>
    </row>
    <row r="1457" spans="21:33">
      <c r="U1457">
        <v>2224</v>
      </c>
      <c r="V1457">
        <v>1</v>
      </c>
      <c r="W1457" t="s">
        <v>2980</v>
      </c>
      <c r="X1457">
        <v>6</v>
      </c>
      <c r="Y1457" t="s">
        <v>608</v>
      </c>
      <c r="Z1457">
        <v>6110</v>
      </c>
      <c r="AA1457" t="s">
        <v>1742</v>
      </c>
      <c r="AC1457" t="s">
        <v>1009</v>
      </c>
      <c r="AD1457" t="s">
        <v>443</v>
      </c>
      <c r="AG1457" s="54"/>
    </row>
    <row r="1458" spans="21:33">
      <c r="U1458">
        <v>2226</v>
      </c>
      <c r="V1458">
        <v>8</v>
      </c>
      <c r="W1458" t="s">
        <v>2981</v>
      </c>
      <c r="X1458">
        <v>6</v>
      </c>
      <c r="Y1458" t="s">
        <v>608</v>
      </c>
      <c r="Z1458">
        <v>6110</v>
      </c>
      <c r="AA1458" t="s">
        <v>1742</v>
      </c>
      <c r="AC1458" t="s">
        <v>1009</v>
      </c>
      <c r="AD1458" t="s">
        <v>443</v>
      </c>
      <c r="AG1458" s="54"/>
    </row>
    <row r="1459" spans="21:33">
      <c r="U1459">
        <v>2227</v>
      </c>
      <c r="V1459">
        <v>6</v>
      </c>
      <c r="W1459" t="s">
        <v>2982</v>
      </c>
      <c r="X1459">
        <v>6</v>
      </c>
      <c r="Y1459" t="s">
        <v>608</v>
      </c>
      <c r="Z1459">
        <v>6110</v>
      </c>
      <c r="AA1459" t="s">
        <v>1742</v>
      </c>
      <c r="AC1459" t="s">
        <v>1009</v>
      </c>
      <c r="AD1459" t="s">
        <v>443</v>
      </c>
      <c r="AG1459" s="54"/>
    </row>
    <row r="1460" spans="21:33">
      <c r="U1460">
        <v>2228</v>
      </c>
      <c r="V1460">
        <v>4</v>
      </c>
      <c r="W1460" t="s">
        <v>2983</v>
      </c>
      <c r="X1460">
        <v>6</v>
      </c>
      <c r="Y1460" t="s">
        <v>608</v>
      </c>
      <c r="Z1460">
        <v>6110</v>
      </c>
      <c r="AA1460" t="s">
        <v>1742</v>
      </c>
      <c r="AC1460" t="s">
        <v>1009</v>
      </c>
      <c r="AD1460" t="s">
        <v>443</v>
      </c>
      <c r="AG1460" s="54"/>
    </row>
    <row r="1461" spans="21:33">
      <c r="U1461">
        <v>2231</v>
      </c>
      <c r="V1461">
        <v>4</v>
      </c>
      <c r="W1461" t="s">
        <v>2984</v>
      </c>
      <c r="X1461">
        <v>6</v>
      </c>
      <c r="Y1461" t="s">
        <v>608</v>
      </c>
      <c r="Z1461">
        <v>6110</v>
      </c>
      <c r="AA1461" t="s">
        <v>1742</v>
      </c>
      <c r="AC1461" t="s">
        <v>1009</v>
      </c>
      <c r="AD1461" t="s">
        <v>443</v>
      </c>
      <c r="AG1461" s="54"/>
    </row>
    <row r="1462" spans="21:33">
      <c r="U1462">
        <v>2232</v>
      </c>
      <c r="V1462">
        <v>2</v>
      </c>
      <c r="W1462" t="s">
        <v>2985</v>
      </c>
      <c r="X1462">
        <v>6</v>
      </c>
      <c r="Y1462" t="s">
        <v>608</v>
      </c>
      <c r="Z1462">
        <v>6110</v>
      </c>
      <c r="AA1462" t="s">
        <v>1742</v>
      </c>
      <c r="AC1462" t="s">
        <v>1009</v>
      </c>
      <c r="AD1462" t="s">
        <v>443</v>
      </c>
      <c r="AG1462" s="54"/>
    </row>
    <row r="1463" spans="21:33">
      <c r="U1463">
        <v>2233</v>
      </c>
      <c r="V1463">
        <v>0</v>
      </c>
      <c r="W1463" t="s">
        <v>2986</v>
      </c>
      <c r="X1463">
        <v>6</v>
      </c>
      <c r="Y1463" t="s">
        <v>608</v>
      </c>
      <c r="Z1463">
        <v>6110</v>
      </c>
      <c r="AA1463" t="s">
        <v>1742</v>
      </c>
      <c r="AC1463" t="s">
        <v>713</v>
      </c>
      <c r="AD1463" t="s">
        <v>443</v>
      </c>
      <c r="AG1463" s="54"/>
    </row>
    <row r="1464" spans="21:33">
      <c r="U1464">
        <v>2234</v>
      </c>
      <c r="V1464">
        <v>9</v>
      </c>
      <c r="W1464" t="s">
        <v>2987</v>
      </c>
      <c r="X1464">
        <v>6</v>
      </c>
      <c r="Y1464" t="s">
        <v>608</v>
      </c>
      <c r="Z1464">
        <v>6102</v>
      </c>
      <c r="AA1464" t="s">
        <v>1010</v>
      </c>
      <c r="AC1464" t="s">
        <v>1009</v>
      </c>
      <c r="AD1464" t="s">
        <v>443</v>
      </c>
      <c r="AG1464" s="54"/>
    </row>
    <row r="1465" spans="21:33">
      <c r="U1465">
        <v>2235</v>
      </c>
      <c r="V1465">
        <v>7</v>
      </c>
      <c r="W1465" t="s">
        <v>2988</v>
      </c>
      <c r="X1465">
        <v>6</v>
      </c>
      <c r="Y1465" t="s">
        <v>608</v>
      </c>
      <c r="Z1465">
        <v>6102</v>
      </c>
      <c r="AA1465" t="s">
        <v>1010</v>
      </c>
      <c r="AC1465" t="s">
        <v>1009</v>
      </c>
      <c r="AD1465" t="s">
        <v>443</v>
      </c>
      <c r="AG1465" s="54"/>
    </row>
    <row r="1466" spans="21:33">
      <c r="U1466">
        <v>2236</v>
      </c>
      <c r="V1466">
        <v>5</v>
      </c>
      <c r="W1466" t="s">
        <v>2989</v>
      </c>
      <c r="X1466">
        <v>6</v>
      </c>
      <c r="Y1466" t="s">
        <v>608</v>
      </c>
      <c r="Z1466">
        <v>6102</v>
      </c>
      <c r="AA1466" t="s">
        <v>1010</v>
      </c>
      <c r="AC1466" t="s">
        <v>1009</v>
      </c>
      <c r="AD1466" t="s">
        <v>443</v>
      </c>
      <c r="AG1466" s="54"/>
    </row>
    <row r="1467" spans="21:33">
      <c r="U1467">
        <v>2237</v>
      </c>
      <c r="V1467">
        <v>3</v>
      </c>
      <c r="W1467" t="s">
        <v>2990</v>
      </c>
      <c r="X1467">
        <v>6</v>
      </c>
      <c r="Y1467" t="s">
        <v>608</v>
      </c>
      <c r="Z1467">
        <v>6102</v>
      </c>
      <c r="AA1467" t="s">
        <v>1010</v>
      </c>
      <c r="AC1467" t="s">
        <v>1009</v>
      </c>
      <c r="AD1467" t="s">
        <v>443</v>
      </c>
      <c r="AG1467" s="54"/>
    </row>
    <row r="1468" spans="21:33">
      <c r="U1468">
        <v>2238</v>
      </c>
      <c r="V1468">
        <v>1</v>
      </c>
      <c r="W1468" t="s">
        <v>2991</v>
      </c>
      <c r="X1468">
        <v>6</v>
      </c>
      <c r="Y1468" t="s">
        <v>608</v>
      </c>
      <c r="Z1468">
        <v>6102</v>
      </c>
      <c r="AA1468" t="s">
        <v>1010</v>
      </c>
      <c r="AC1468" t="s">
        <v>1009</v>
      </c>
      <c r="AD1468" t="s">
        <v>443</v>
      </c>
      <c r="AG1468" s="54"/>
    </row>
    <row r="1469" spans="21:33">
      <c r="U1469">
        <v>2240</v>
      </c>
      <c r="V1469">
        <v>3</v>
      </c>
      <c r="W1469" t="s">
        <v>2992</v>
      </c>
      <c r="X1469">
        <v>6</v>
      </c>
      <c r="Y1469" t="s">
        <v>608</v>
      </c>
      <c r="Z1469">
        <v>6102</v>
      </c>
      <c r="AA1469" t="s">
        <v>1010</v>
      </c>
      <c r="AC1469" t="s">
        <v>1009</v>
      </c>
      <c r="AD1469" t="s">
        <v>443</v>
      </c>
      <c r="AG1469" s="54"/>
    </row>
    <row r="1470" spans="21:33">
      <c r="U1470">
        <v>2243</v>
      </c>
      <c r="V1470">
        <v>8</v>
      </c>
      <c r="W1470" t="s">
        <v>2993</v>
      </c>
      <c r="X1470">
        <v>6</v>
      </c>
      <c r="Y1470" t="s">
        <v>608</v>
      </c>
      <c r="Z1470">
        <v>6102</v>
      </c>
      <c r="AA1470" t="s">
        <v>1010</v>
      </c>
      <c r="AC1470" t="s">
        <v>1009</v>
      </c>
      <c r="AD1470" t="s">
        <v>443</v>
      </c>
      <c r="AG1470" s="54"/>
    </row>
    <row r="1471" spans="21:33">
      <c r="U1471">
        <v>2244</v>
      </c>
      <c r="V1471">
        <v>6</v>
      </c>
      <c r="W1471" t="s">
        <v>2994</v>
      </c>
      <c r="X1471">
        <v>6</v>
      </c>
      <c r="Y1471" t="s">
        <v>608</v>
      </c>
      <c r="Z1471">
        <v>6102</v>
      </c>
      <c r="AA1471" t="s">
        <v>1010</v>
      </c>
      <c r="AC1471" t="s">
        <v>713</v>
      </c>
      <c r="AD1471" t="s">
        <v>443</v>
      </c>
      <c r="AG1471" s="54"/>
    </row>
    <row r="1472" spans="21:33">
      <c r="U1472">
        <v>2246</v>
      </c>
      <c r="V1472">
        <v>2</v>
      </c>
      <c r="W1472" t="s">
        <v>2995</v>
      </c>
      <c r="X1472">
        <v>6</v>
      </c>
      <c r="Y1472" t="s">
        <v>608</v>
      </c>
      <c r="Z1472">
        <v>6108</v>
      </c>
      <c r="AA1472" t="s">
        <v>2996</v>
      </c>
      <c r="AC1472" t="s">
        <v>1009</v>
      </c>
      <c r="AD1472" t="s">
        <v>443</v>
      </c>
      <c r="AG1472" s="54"/>
    </row>
    <row r="1473" spans="21:33">
      <c r="U1473">
        <v>2247</v>
      </c>
      <c r="V1473">
        <v>0</v>
      </c>
      <c r="W1473" t="s">
        <v>2997</v>
      </c>
      <c r="X1473">
        <v>6</v>
      </c>
      <c r="Y1473" t="s">
        <v>608</v>
      </c>
      <c r="Z1473">
        <v>6108</v>
      </c>
      <c r="AA1473" t="s">
        <v>2996</v>
      </c>
      <c r="AC1473" t="s">
        <v>1009</v>
      </c>
      <c r="AD1473" t="s">
        <v>443</v>
      </c>
      <c r="AG1473" s="54"/>
    </row>
    <row r="1474" spans="21:33">
      <c r="U1474">
        <v>2248</v>
      </c>
      <c r="V1474">
        <v>9</v>
      </c>
      <c r="W1474" t="s">
        <v>2998</v>
      </c>
      <c r="X1474">
        <v>6</v>
      </c>
      <c r="Y1474" t="s">
        <v>608</v>
      </c>
      <c r="Z1474">
        <v>6108</v>
      </c>
      <c r="AA1474" t="s">
        <v>2996</v>
      </c>
      <c r="AC1474" t="s">
        <v>1009</v>
      </c>
      <c r="AD1474" t="s">
        <v>443</v>
      </c>
      <c r="AG1474" s="54"/>
    </row>
    <row r="1475" spans="21:33">
      <c r="U1475">
        <v>2249</v>
      </c>
      <c r="V1475">
        <v>7</v>
      </c>
      <c r="W1475" t="s">
        <v>2999</v>
      </c>
      <c r="X1475">
        <v>6</v>
      </c>
      <c r="Y1475" t="s">
        <v>608</v>
      </c>
      <c r="Z1475">
        <v>6108</v>
      </c>
      <c r="AA1475" t="s">
        <v>2996</v>
      </c>
      <c r="AC1475" t="s">
        <v>1009</v>
      </c>
      <c r="AD1475" t="s">
        <v>443</v>
      </c>
      <c r="AG1475" s="54"/>
    </row>
    <row r="1476" spans="21:33">
      <c r="U1476">
        <v>2250</v>
      </c>
      <c r="V1476">
        <v>0</v>
      </c>
      <c r="W1476" t="s">
        <v>3000</v>
      </c>
      <c r="X1476">
        <v>6</v>
      </c>
      <c r="Y1476" t="s">
        <v>608</v>
      </c>
      <c r="Z1476">
        <v>6108</v>
      </c>
      <c r="AA1476" t="s">
        <v>2996</v>
      </c>
      <c r="AC1476" t="s">
        <v>1009</v>
      </c>
      <c r="AD1476" t="s">
        <v>443</v>
      </c>
      <c r="AG1476" s="54"/>
    </row>
    <row r="1477" spans="21:33">
      <c r="U1477">
        <v>2251</v>
      </c>
      <c r="V1477">
        <v>9</v>
      </c>
      <c r="W1477" t="s">
        <v>3001</v>
      </c>
      <c r="X1477">
        <v>6</v>
      </c>
      <c r="Y1477" t="s">
        <v>608</v>
      </c>
      <c r="Z1477">
        <v>6108</v>
      </c>
      <c r="AA1477" t="s">
        <v>2996</v>
      </c>
      <c r="AC1477" t="s">
        <v>1009</v>
      </c>
      <c r="AD1477" t="s">
        <v>443</v>
      </c>
      <c r="AG1477" s="54"/>
    </row>
    <row r="1478" spans="21:33">
      <c r="U1478">
        <v>2255</v>
      </c>
      <c r="V1478">
        <v>1</v>
      </c>
      <c r="W1478" t="s">
        <v>3002</v>
      </c>
      <c r="X1478">
        <v>6</v>
      </c>
      <c r="Y1478" t="s">
        <v>608</v>
      </c>
      <c r="Z1478">
        <v>6108</v>
      </c>
      <c r="AA1478" t="s">
        <v>2996</v>
      </c>
      <c r="AC1478" t="s">
        <v>1009</v>
      </c>
      <c r="AD1478" t="s">
        <v>443</v>
      </c>
      <c r="AG1478" s="54"/>
    </row>
    <row r="1479" spans="21:33">
      <c r="U1479">
        <v>2257</v>
      </c>
      <c r="V1479">
        <v>8</v>
      </c>
      <c r="W1479" t="s">
        <v>3003</v>
      </c>
      <c r="X1479">
        <v>6</v>
      </c>
      <c r="Y1479" t="s">
        <v>608</v>
      </c>
      <c r="Z1479">
        <v>6108</v>
      </c>
      <c r="AA1479" t="s">
        <v>2996</v>
      </c>
      <c r="AC1479" t="s">
        <v>1009</v>
      </c>
      <c r="AD1479" t="s">
        <v>443</v>
      </c>
      <c r="AG1479" s="54"/>
    </row>
    <row r="1480" spans="21:33">
      <c r="U1480">
        <v>2258</v>
      </c>
      <c r="V1480">
        <v>6</v>
      </c>
      <c r="W1480" t="s">
        <v>3004</v>
      </c>
      <c r="X1480">
        <v>6</v>
      </c>
      <c r="Y1480" t="s">
        <v>608</v>
      </c>
      <c r="Z1480">
        <v>6108</v>
      </c>
      <c r="AA1480" t="s">
        <v>2996</v>
      </c>
      <c r="AC1480" t="s">
        <v>713</v>
      </c>
      <c r="AD1480" t="s">
        <v>443</v>
      </c>
      <c r="AG1480" s="54"/>
    </row>
    <row r="1481" spans="21:33">
      <c r="U1481">
        <v>2259</v>
      </c>
      <c r="V1481">
        <v>4</v>
      </c>
      <c r="W1481" t="s">
        <v>3005</v>
      </c>
      <c r="X1481">
        <v>6</v>
      </c>
      <c r="Y1481" t="s">
        <v>608</v>
      </c>
      <c r="Z1481">
        <v>6108</v>
      </c>
      <c r="AA1481" t="s">
        <v>2996</v>
      </c>
      <c r="AC1481" t="s">
        <v>713</v>
      </c>
      <c r="AD1481" t="s">
        <v>443</v>
      </c>
      <c r="AG1481" s="54"/>
    </row>
    <row r="1482" spans="21:33">
      <c r="U1482">
        <v>2260</v>
      </c>
      <c r="V1482">
        <v>8</v>
      </c>
      <c r="W1482" t="s">
        <v>3006</v>
      </c>
      <c r="X1482">
        <v>6</v>
      </c>
      <c r="Y1482" t="s">
        <v>608</v>
      </c>
      <c r="Z1482">
        <v>6108</v>
      </c>
      <c r="AA1482" t="s">
        <v>2996</v>
      </c>
      <c r="AC1482" t="s">
        <v>725</v>
      </c>
      <c r="AD1482" t="s">
        <v>443</v>
      </c>
      <c r="AG1482" s="54"/>
    </row>
    <row r="1483" spans="21:33">
      <c r="U1483">
        <v>2262</v>
      </c>
      <c r="V1483">
        <v>4</v>
      </c>
      <c r="W1483" t="s">
        <v>3007</v>
      </c>
      <c r="X1483">
        <v>6</v>
      </c>
      <c r="Y1483" t="s">
        <v>608</v>
      </c>
      <c r="Z1483">
        <v>6111</v>
      </c>
      <c r="AA1483" t="s">
        <v>1429</v>
      </c>
      <c r="AC1483" t="s">
        <v>1009</v>
      </c>
      <c r="AD1483" t="s">
        <v>443</v>
      </c>
      <c r="AG1483" s="54"/>
    </row>
    <row r="1484" spans="21:33">
      <c r="U1484">
        <v>2263</v>
      </c>
      <c r="V1484">
        <v>2</v>
      </c>
      <c r="W1484" t="s">
        <v>3008</v>
      </c>
      <c r="X1484">
        <v>6</v>
      </c>
      <c r="Y1484" t="s">
        <v>608</v>
      </c>
      <c r="Z1484">
        <v>6111</v>
      </c>
      <c r="AA1484" t="s">
        <v>1429</v>
      </c>
      <c r="AC1484" t="s">
        <v>1009</v>
      </c>
      <c r="AD1484" t="s">
        <v>443</v>
      </c>
      <c r="AG1484" s="54"/>
    </row>
    <row r="1485" spans="21:33">
      <c r="U1485">
        <v>2264</v>
      </c>
      <c r="V1485">
        <v>0</v>
      </c>
      <c r="W1485" t="s">
        <v>3009</v>
      </c>
      <c r="X1485">
        <v>6</v>
      </c>
      <c r="Y1485" t="s">
        <v>608</v>
      </c>
      <c r="Z1485">
        <v>6111</v>
      </c>
      <c r="AA1485" t="s">
        <v>1429</v>
      </c>
      <c r="AC1485" t="s">
        <v>1009</v>
      </c>
      <c r="AD1485" t="s">
        <v>443</v>
      </c>
      <c r="AG1485" s="54"/>
    </row>
    <row r="1486" spans="21:33">
      <c r="U1486">
        <v>2265</v>
      </c>
      <c r="V1486">
        <v>9</v>
      </c>
      <c r="W1486" t="s">
        <v>3010</v>
      </c>
      <c r="X1486">
        <v>6</v>
      </c>
      <c r="Y1486" t="s">
        <v>608</v>
      </c>
      <c r="Z1486">
        <v>6116</v>
      </c>
      <c r="AA1486" t="s">
        <v>3011</v>
      </c>
      <c r="AC1486" t="s">
        <v>1009</v>
      </c>
      <c r="AD1486" t="s">
        <v>443</v>
      </c>
      <c r="AG1486" s="54"/>
    </row>
    <row r="1487" spans="21:33">
      <c r="U1487">
        <v>2266</v>
      </c>
      <c r="V1487">
        <v>7</v>
      </c>
      <c r="W1487" t="s">
        <v>3012</v>
      </c>
      <c r="X1487">
        <v>6</v>
      </c>
      <c r="Y1487" t="s">
        <v>608</v>
      </c>
      <c r="Z1487">
        <v>6116</v>
      </c>
      <c r="AA1487" t="s">
        <v>3011</v>
      </c>
      <c r="AC1487" t="s">
        <v>1009</v>
      </c>
      <c r="AD1487" t="s">
        <v>443</v>
      </c>
      <c r="AG1487" s="54"/>
    </row>
    <row r="1488" spans="21:33">
      <c r="U1488">
        <v>2267</v>
      </c>
      <c r="V1488">
        <v>5</v>
      </c>
      <c r="W1488" t="s">
        <v>3013</v>
      </c>
      <c r="X1488">
        <v>6</v>
      </c>
      <c r="Y1488" t="s">
        <v>608</v>
      </c>
      <c r="Z1488">
        <v>6116</v>
      </c>
      <c r="AA1488" t="s">
        <v>3011</v>
      </c>
      <c r="AC1488" t="s">
        <v>1009</v>
      </c>
      <c r="AD1488" t="s">
        <v>443</v>
      </c>
      <c r="AG1488" s="54"/>
    </row>
    <row r="1489" spans="21:33">
      <c r="U1489">
        <v>2268</v>
      </c>
      <c r="V1489">
        <v>3</v>
      </c>
      <c r="W1489" t="s">
        <v>3014</v>
      </c>
      <c r="X1489">
        <v>6</v>
      </c>
      <c r="Y1489" t="s">
        <v>608</v>
      </c>
      <c r="Z1489">
        <v>6116</v>
      </c>
      <c r="AA1489" t="s">
        <v>3011</v>
      </c>
      <c r="AC1489" t="s">
        <v>1009</v>
      </c>
      <c r="AD1489" t="s">
        <v>443</v>
      </c>
      <c r="AG1489" s="54"/>
    </row>
    <row r="1490" spans="21:33">
      <c r="U1490">
        <v>2271</v>
      </c>
      <c r="V1490">
        <v>3</v>
      </c>
      <c r="W1490" t="s">
        <v>3015</v>
      </c>
      <c r="X1490">
        <v>6</v>
      </c>
      <c r="Y1490" t="s">
        <v>608</v>
      </c>
      <c r="Z1490">
        <v>6116</v>
      </c>
      <c r="AA1490" t="s">
        <v>3011</v>
      </c>
      <c r="AC1490" t="s">
        <v>1009</v>
      </c>
      <c r="AD1490" t="s">
        <v>443</v>
      </c>
      <c r="AG1490" s="54"/>
    </row>
    <row r="1491" spans="21:33">
      <c r="U1491">
        <v>2274</v>
      </c>
      <c r="V1491">
        <v>8</v>
      </c>
      <c r="W1491" t="s">
        <v>3016</v>
      </c>
      <c r="X1491">
        <v>6</v>
      </c>
      <c r="Y1491" t="s">
        <v>608</v>
      </c>
      <c r="Z1491">
        <v>6116</v>
      </c>
      <c r="AA1491" t="s">
        <v>3011</v>
      </c>
      <c r="AC1491" t="s">
        <v>1009</v>
      </c>
      <c r="AD1491" t="s">
        <v>443</v>
      </c>
      <c r="AG1491" s="54"/>
    </row>
    <row r="1492" spans="21:33">
      <c r="U1492">
        <v>2275</v>
      </c>
      <c r="V1492">
        <v>6</v>
      </c>
      <c r="W1492" t="s">
        <v>3017</v>
      </c>
      <c r="X1492">
        <v>6</v>
      </c>
      <c r="Y1492" t="s">
        <v>608</v>
      </c>
      <c r="Z1492">
        <v>6116</v>
      </c>
      <c r="AA1492" t="s">
        <v>3011</v>
      </c>
      <c r="AC1492" t="s">
        <v>1009</v>
      </c>
      <c r="AD1492" t="s">
        <v>443</v>
      </c>
      <c r="AG1492" s="54"/>
    </row>
    <row r="1493" spans="21:33">
      <c r="U1493">
        <v>2278</v>
      </c>
      <c r="V1493">
        <v>0</v>
      </c>
      <c r="W1493" t="s">
        <v>3018</v>
      </c>
      <c r="X1493">
        <v>6</v>
      </c>
      <c r="Y1493" t="s">
        <v>608</v>
      </c>
      <c r="Z1493">
        <v>6116</v>
      </c>
      <c r="AA1493" t="s">
        <v>3011</v>
      </c>
      <c r="AC1493" t="s">
        <v>713</v>
      </c>
      <c r="AD1493" t="s">
        <v>443</v>
      </c>
      <c r="AG1493" s="54"/>
    </row>
    <row r="1494" spans="21:33">
      <c r="U1494">
        <v>2279</v>
      </c>
      <c r="V1494">
        <v>9</v>
      </c>
      <c r="W1494" t="s">
        <v>3019</v>
      </c>
      <c r="X1494">
        <v>6</v>
      </c>
      <c r="Y1494" t="s">
        <v>608</v>
      </c>
      <c r="Z1494">
        <v>6116</v>
      </c>
      <c r="AA1494" t="s">
        <v>3011</v>
      </c>
      <c r="AC1494" t="s">
        <v>1009</v>
      </c>
      <c r="AD1494" t="s">
        <v>443</v>
      </c>
      <c r="AG1494" s="54"/>
    </row>
    <row r="1495" spans="21:33">
      <c r="U1495">
        <v>2280</v>
      </c>
      <c r="V1495">
        <v>2</v>
      </c>
      <c r="W1495" t="s">
        <v>3020</v>
      </c>
      <c r="X1495">
        <v>6</v>
      </c>
      <c r="Y1495" t="s">
        <v>608</v>
      </c>
      <c r="Z1495">
        <v>6115</v>
      </c>
      <c r="AA1495" t="s">
        <v>1647</v>
      </c>
      <c r="AC1495" t="s">
        <v>1009</v>
      </c>
      <c r="AD1495" t="s">
        <v>443</v>
      </c>
      <c r="AG1495" s="54"/>
    </row>
    <row r="1496" spans="21:33">
      <c r="U1496">
        <v>2282</v>
      </c>
      <c r="V1496">
        <v>9</v>
      </c>
      <c r="W1496" t="s">
        <v>3021</v>
      </c>
      <c r="X1496">
        <v>6</v>
      </c>
      <c r="Y1496" t="s">
        <v>608</v>
      </c>
      <c r="Z1496">
        <v>6115</v>
      </c>
      <c r="AA1496" t="s">
        <v>1647</v>
      </c>
      <c r="AC1496" t="s">
        <v>1009</v>
      </c>
      <c r="AD1496" t="s">
        <v>443</v>
      </c>
      <c r="AG1496" s="54"/>
    </row>
    <row r="1497" spans="21:33">
      <c r="U1497">
        <v>2283</v>
      </c>
      <c r="V1497">
        <v>7</v>
      </c>
      <c r="W1497" t="s">
        <v>3022</v>
      </c>
      <c r="X1497">
        <v>6</v>
      </c>
      <c r="Y1497" t="s">
        <v>608</v>
      </c>
      <c r="Z1497">
        <v>6115</v>
      </c>
      <c r="AA1497" t="s">
        <v>1647</v>
      </c>
      <c r="AC1497" t="s">
        <v>1009</v>
      </c>
      <c r="AD1497" t="s">
        <v>443</v>
      </c>
      <c r="AG1497" s="54"/>
    </row>
    <row r="1498" spans="21:33">
      <c r="U1498">
        <v>2284</v>
      </c>
      <c r="V1498">
        <v>5</v>
      </c>
      <c r="W1498" t="s">
        <v>3023</v>
      </c>
      <c r="X1498">
        <v>6</v>
      </c>
      <c r="Y1498" t="s">
        <v>608</v>
      </c>
      <c r="Z1498">
        <v>6115</v>
      </c>
      <c r="AA1498" t="s">
        <v>1647</v>
      </c>
      <c r="AC1498" t="s">
        <v>1009</v>
      </c>
      <c r="AD1498" t="s">
        <v>443</v>
      </c>
      <c r="AG1498" s="54"/>
    </row>
    <row r="1499" spans="21:33">
      <c r="U1499">
        <v>2285</v>
      </c>
      <c r="V1499">
        <v>3</v>
      </c>
      <c r="W1499" t="s">
        <v>3024</v>
      </c>
      <c r="X1499">
        <v>6</v>
      </c>
      <c r="Y1499" t="s">
        <v>608</v>
      </c>
      <c r="Z1499">
        <v>6115</v>
      </c>
      <c r="AA1499" t="s">
        <v>1647</v>
      </c>
      <c r="AC1499" t="s">
        <v>1009</v>
      </c>
      <c r="AD1499" t="s">
        <v>443</v>
      </c>
      <c r="AG1499" s="54"/>
    </row>
    <row r="1500" spans="21:33">
      <c r="U1500">
        <v>2286</v>
      </c>
      <c r="V1500">
        <v>1</v>
      </c>
      <c r="W1500" t="s">
        <v>3025</v>
      </c>
      <c r="X1500">
        <v>6</v>
      </c>
      <c r="Y1500" t="s">
        <v>608</v>
      </c>
      <c r="Z1500">
        <v>6115</v>
      </c>
      <c r="AA1500" t="s">
        <v>1647</v>
      </c>
      <c r="AC1500" t="s">
        <v>1009</v>
      </c>
      <c r="AD1500" t="s">
        <v>443</v>
      </c>
      <c r="AG1500" s="54"/>
    </row>
    <row r="1501" spans="21:33">
      <c r="U1501">
        <v>2288</v>
      </c>
      <c r="V1501">
        <v>8</v>
      </c>
      <c r="W1501" t="s">
        <v>677</v>
      </c>
      <c r="X1501">
        <v>6</v>
      </c>
      <c r="Y1501" t="s">
        <v>608</v>
      </c>
      <c r="Z1501">
        <v>6115</v>
      </c>
      <c r="AA1501" t="s">
        <v>1647</v>
      </c>
      <c r="AC1501" t="s">
        <v>1009</v>
      </c>
      <c r="AD1501" t="s">
        <v>443</v>
      </c>
      <c r="AG1501" s="54"/>
    </row>
    <row r="1502" spans="21:33">
      <c r="U1502">
        <v>2289</v>
      </c>
      <c r="V1502">
        <v>6</v>
      </c>
      <c r="W1502" t="s">
        <v>3026</v>
      </c>
      <c r="X1502">
        <v>6</v>
      </c>
      <c r="Y1502" t="s">
        <v>608</v>
      </c>
      <c r="Z1502">
        <v>6115</v>
      </c>
      <c r="AA1502" t="s">
        <v>1647</v>
      </c>
      <c r="AC1502" t="s">
        <v>1009</v>
      </c>
      <c r="AD1502" t="s">
        <v>443</v>
      </c>
      <c r="AG1502" s="54"/>
    </row>
    <row r="1503" spans="21:33">
      <c r="U1503">
        <v>2291</v>
      </c>
      <c r="V1503">
        <v>8</v>
      </c>
      <c r="W1503" t="s">
        <v>3027</v>
      </c>
      <c r="X1503">
        <v>6</v>
      </c>
      <c r="Y1503" t="s">
        <v>608</v>
      </c>
      <c r="Z1503">
        <v>6115</v>
      </c>
      <c r="AA1503" t="s">
        <v>1647</v>
      </c>
      <c r="AC1503" t="s">
        <v>1009</v>
      </c>
      <c r="AD1503" t="s">
        <v>443</v>
      </c>
      <c r="AG1503" s="54"/>
    </row>
    <row r="1504" spans="21:33">
      <c r="U1504">
        <v>2292</v>
      </c>
      <c r="V1504">
        <v>6</v>
      </c>
      <c r="W1504" t="s">
        <v>3028</v>
      </c>
      <c r="X1504">
        <v>6</v>
      </c>
      <c r="Y1504" t="s">
        <v>608</v>
      </c>
      <c r="Z1504">
        <v>6115</v>
      </c>
      <c r="AA1504" t="s">
        <v>1647</v>
      </c>
      <c r="AC1504" t="s">
        <v>1009</v>
      </c>
      <c r="AD1504" t="s">
        <v>443</v>
      </c>
      <c r="AG1504" s="54"/>
    </row>
    <row r="1505" spans="21:33">
      <c r="U1505">
        <v>2293</v>
      </c>
      <c r="V1505">
        <v>4</v>
      </c>
      <c r="W1505" t="s">
        <v>3029</v>
      </c>
      <c r="X1505">
        <v>6</v>
      </c>
      <c r="Y1505" t="s">
        <v>608</v>
      </c>
      <c r="Z1505">
        <v>6115</v>
      </c>
      <c r="AA1505" t="s">
        <v>1647</v>
      </c>
      <c r="AC1505" t="s">
        <v>1009</v>
      </c>
      <c r="AD1505" t="s">
        <v>443</v>
      </c>
      <c r="AG1505" s="54"/>
    </row>
    <row r="1506" spans="21:33">
      <c r="U1506">
        <v>2294</v>
      </c>
      <c r="V1506">
        <v>2</v>
      </c>
      <c r="W1506" t="s">
        <v>3030</v>
      </c>
      <c r="X1506">
        <v>6</v>
      </c>
      <c r="Y1506" t="s">
        <v>608</v>
      </c>
      <c r="Z1506">
        <v>6115</v>
      </c>
      <c r="AA1506" t="s">
        <v>1647</v>
      </c>
      <c r="AC1506" t="s">
        <v>1009</v>
      </c>
      <c r="AD1506" t="s">
        <v>443</v>
      </c>
      <c r="AG1506" s="54"/>
    </row>
    <row r="1507" spans="21:33">
      <c r="U1507">
        <v>2296</v>
      </c>
      <c r="V1507">
        <v>9</v>
      </c>
      <c r="W1507" t="s">
        <v>3031</v>
      </c>
      <c r="X1507">
        <v>6</v>
      </c>
      <c r="Y1507" t="s">
        <v>608</v>
      </c>
      <c r="Z1507">
        <v>6115</v>
      </c>
      <c r="AA1507" t="s">
        <v>1647</v>
      </c>
      <c r="AC1507" t="s">
        <v>1009</v>
      </c>
      <c r="AD1507" t="s">
        <v>443</v>
      </c>
      <c r="AG1507" s="54"/>
    </row>
    <row r="1508" spans="21:33">
      <c r="U1508">
        <v>2297</v>
      </c>
      <c r="V1508">
        <v>7</v>
      </c>
      <c r="W1508" t="s">
        <v>3032</v>
      </c>
      <c r="X1508">
        <v>6</v>
      </c>
      <c r="Y1508" t="s">
        <v>608</v>
      </c>
      <c r="Z1508">
        <v>6115</v>
      </c>
      <c r="AA1508" t="s">
        <v>1647</v>
      </c>
      <c r="AC1508" t="s">
        <v>1009</v>
      </c>
      <c r="AD1508" t="s">
        <v>443</v>
      </c>
      <c r="AG1508" s="54"/>
    </row>
    <row r="1509" spans="21:33">
      <c r="U1509">
        <v>2299</v>
      </c>
      <c r="V1509">
        <v>3</v>
      </c>
      <c r="W1509" t="s">
        <v>3033</v>
      </c>
      <c r="X1509">
        <v>6</v>
      </c>
      <c r="Y1509" t="s">
        <v>608</v>
      </c>
      <c r="Z1509">
        <v>6115</v>
      </c>
      <c r="AA1509" t="s">
        <v>1647</v>
      </c>
      <c r="AC1509" t="s">
        <v>1009</v>
      </c>
      <c r="AD1509" t="s">
        <v>443</v>
      </c>
      <c r="AG1509" s="54"/>
    </row>
    <row r="1510" spans="21:33">
      <c r="U1510">
        <v>2300</v>
      </c>
      <c r="V1510">
        <v>0</v>
      </c>
      <c r="W1510" t="s">
        <v>3034</v>
      </c>
      <c r="X1510">
        <v>6</v>
      </c>
      <c r="Y1510" t="s">
        <v>608</v>
      </c>
      <c r="Z1510">
        <v>6115</v>
      </c>
      <c r="AA1510" t="s">
        <v>1647</v>
      </c>
      <c r="AC1510" t="s">
        <v>1009</v>
      </c>
      <c r="AD1510" t="s">
        <v>443</v>
      </c>
      <c r="AG1510" s="54"/>
    </row>
    <row r="1511" spans="21:33">
      <c r="U1511">
        <v>2301</v>
      </c>
      <c r="V1511">
        <v>9</v>
      </c>
      <c r="W1511" t="s">
        <v>3035</v>
      </c>
      <c r="X1511">
        <v>6</v>
      </c>
      <c r="Y1511" t="s">
        <v>608</v>
      </c>
      <c r="Z1511">
        <v>6115</v>
      </c>
      <c r="AA1511" t="s">
        <v>1647</v>
      </c>
      <c r="AC1511" t="s">
        <v>1009</v>
      </c>
      <c r="AD1511" t="s">
        <v>443</v>
      </c>
      <c r="AG1511" s="54"/>
    </row>
    <row r="1512" spans="21:33">
      <c r="U1512">
        <v>2302</v>
      </c>
      <c r="V1512">
        <v>7</v>
      </c>
      <c r="W1512" t="s">
        <v>3036</v>
      </c>
      <c r="X1512">
        <v>6</v>
      </c>
      <c r="Y1512" t="s">
        <v>608</v>
      </c>
      <c r="Z1512">
        <v>6115</v>
      </c>
      <c r="AA1512" t="s">
        <v>1647</v>
      </c>
      <c r="AC1512" t="s">
        <v>1009</v>
      </c>
      <c r="AD1512" t="s">
        <v>443</v>
      </c>
      <c r="AG1512" s="54"/>
    </row>
    <row r="1513" spans="21:33">
      <c r="U1513">
        <v>2304</v>
      </c>
      <c r="V1513">
        <v>3</v>
      </c>
      <c r="W1513" t="s">
        <v>3037</v>
      </c>
      <c r="X1513">
        <v>6</v>
      </c>
      <c r="Y1513" t="s">
        <v>608</v>
      </c>
      <c r="Z1513">
        <v>6115</v>
      </c>
      <c r="AA1513" t="s">
        <v>1647</v>
      </c>
      <c r="AC1513" t="s">
        <v>1009</v>
      </c>
      <c r="AD1513" t="s">
        <v>443</v>
      </c>
      <c r="AG1513" s="54"/>
    </row>
    <row r="1514" spans="21:33">
      <c r="U1514">
        <v>2307</v>
      </c>
      <c r="V1514">
        <v>8</v>
      </c>
      <c r="W1514" t="s">
        <v>3038</v>
      </c>
      <c r="X1514">
        <v>6</v>
      </c>
      <c r="Y1514" t="s">
        <v>608</v>
      </c>
      <c r="Z1514">
        <v>6115</v>
      </c>
      <c r="AA1514" t="s">
        <v>1647</v>
      </c>
      <c r="AC1514" t="s">
        <v>1009</v>
      </c>
      <c r="AD1514" t="s">
        <v>443</v>
      </c>
      <c r="AG1514" s="54"/>
    </row>
    <row r="1515" spans="21:33">
      <c r="U1515">
        <v>2308</v>
      </c>
      <c r="V1515">
        <v>6</v>
      </c>
      <c r="W1515" t="s">
        <v>3039</v>
      </c>
      <c r="X1515">
        <v>6</v>
      </c>
      <c r="Y1515" t="s">
        <v>608</v>
      </c>
      <c r="Z1515">
        <v>6115</v>
      </c>
      <c r="AA1515" t="s">
        <v>1647</v>
      </c>
      <c r="AC1515" t="s">
        <v>713</v>
      </c>
      <c r="AD1515" t="s">
        <v>443</v>
      </c>
      <c r="AG1515" s="54"/>
    </row>
    <row r="1516" spans="21:33">
      <c r="U1516">
        <v>2309</v>
      </c>
      <c r="V1516">
        <v>4</v>
      </c>
      <c r="W1516" t="s">
        <v>3040</v>
      </c>
      <c r="X1516">
        <v>6</v>
      </c>
      <c r="Y1516" t="s">
        <v>608</v>
      </c>
      <c r="Z1516">
        <v>6115</v>
      </c>
      <c r="AA1516" t="s">
        <v>1647</v>
      </c>
      <c r="AC1516" t="s">
        <v>713</v>
      </c>
      <c r="AD1516" t="s">
        <v>443</v>
      </c>
      <c r="AG1516" s="54"/>
    </row>
    <row r="1517" spans="21:33">
      <c r="U1517">
        <v>2310</v>
      </c>
      <c r="V1517">
        <v>8</v>
      </c>
      <c r="W1517" t="s">
        <v>3041</v>
      </c>
      <c r="X1517">
        <v>6</v>
      </c>
      <c r="Y1517" t="s">
        <v>608</v>
      </c>
      <c r="Z1517">
        <v>6109</v>
      </c>
      <c r="AA1517" t="s">
        <v>1360</v>
      </c>
      <c r="AC1517" t="s">
        <v>1009</v>
      </c>
      <c r="AD1517" t="s">
        <v>443</v>
      </c>
      <c r="AG1517" s="54"/>
    </row>
    <row r="1518" spans="21:33">
      <c r="U1518">
        <v>2311</v>
      </c>
      <c r="V1518">
        <v>6</v>
      </c>
      <c r="W1518" t="s">
        <v>3042</v>
      </c>
      <c r="X1518">
        <v>6</v>
      </c>
      <c r="Y1518" t="s">
        <v>608</v>
      </c>
      <c r="Z1518">
        <v>6109</v>
      </c>
      <c r="AA1518" t="s">
        <v>1360</v>
      </c>
      <c r="AC1518" t="s">
        <v>1009</v>
      </c>
      <c r="AD1518" t="s">
        <v>443</v>
      </c>
      <c r="AG1518" s="54"/>
    </row>
    <row r="1519" spans="21:33">
      <c r="U1519">
        <v>2312</v>
      </c>
      <c r="V1519">
        <v>4</v>
      </c>
      <c r="W1519" t="s">
        <v>3043</v>
      </c>
      <c r="X1519">
        <v>6</v>
      </c>
      <c r="Y1519" t="s">
        <v>608</v>
      </c>
      <c r="Z1519">
        <v>6109</v>
      </c>
      <c r="AA1519" t="s">
        <v>1360</v>
      </c>
      <c r="AC1519" t="s">
        <v>1009</v>
      </c>
      <c r="AD1519" t="s">
        <v>443</v>
      </c>
      <c r="AG1519" s="54"/>
    </row>
    <row r="1520" spans="21:33">
      <c r="U1520">
        <v>2313</v>
      </c>
      <c r="V1520">
        <v>2</v>
      </c>
      <c r="W1520" t="s">
        <v>3044</v>
      </c>
      <c r="X1520">
        <v>6</v>
      </c>
      <c r="Y1520" t="s">
        <v>608</v>
      </c>
      <c r="Z1520">
        <v>6109</v>
      </c>
      <c r="AA1520" t="s">
        <v>1360</v>
      </c>
      <c r="AC1520" t="s">
        <v>1009</v>
      </c>
      <c r="AD1520" t="s">
        <v>443</v>
      </c>
      <c r="AG1520" s="54"/>
    </row>
    <row r="1521" spans="21:33">
      <c r="U1521">
        <v>2314</v>
      </c>
      <c r="V1521">
        <v>0</v>
      </c>
      <c r="W1521" t="s">
        <v>3045</v>
      </c>
      <c r="X1521">
        <v>6</v>
      </c>
      <c r="Y1521" t="s">
        <v>608</v>
      </c>
      <c r="Z1521">
        <v>6109</v>
      </c>
      <c r="AA1521" t="s">
        <v>1360</v>
      </c>
      <c r="AC1521" t="s">
        <v>1009</v>
      </c>
      <c r="AD1521" t="s">
        <v>443</v>
      </c>
      <c r="AG1521" s="54"/>
    </row>
    <row r="1522" spans="21:33">
      <c r="U1522">
        <v>2318</v>
      </c>
      <c r="V1522">
        <v>3</v>
      </c>
      <c r="W1522" t="s">
        <v>3046</v>
      </c>
      <c r="X1522">
        <v>6</v>
      </c>
      <c r="Y1522" t="s">
        <v>608</v>
      </c>
      <c r="Z1522">
        <v>6109</v>
      </c>
      <c r="AA1522" t="s">
        <v>1360</v>
      </c>
      <c r="AC1522" t="s">
        <v>1009</v>
      </c>
      <c r="AD1522" t="s">
        <v>443</v>
      </c>
      <c r="AG1522" s="54"/>
    </row>
    <row r="1523" spans="21:33">
      <c r="U1523">
        <v>2319</v>
      </c>
      <c r="V1523">
        <v>1</v>
      </c>
      <c r="W1523" t="s">
        <v>3047</v>
      </c>
      <c r="X1523">
        <v>6</v>
      </c>
      <c r="Y1523" t="s">
        <v>608</v>
      </c>
      <c r="Z1523">
        <v>6114</v>
      </c>
      <c r="AA1523" t="s">
        <v>1829</v>
      </c>
      <c r="AC1523" t="s">
        <v>1009</v>
      </c>
      <c r="AD1523" t="s">
        <v>443</v>
      </c>
      <c r="AG1523" s="54"/>
    </row>
    <row r="1524" spans="21:33">
      <c r="U1524">
        <v>2320</v>
      </c>
      <c r="V1524">
        <v>5</v>
      </c>
      <c r="W1524" t="s">
        <v>3048</v>
      </c>
      <c r="X1524">
        <v>6</v>
      </c>
      <c r="Y1524" t="s">
        <v>608</v>
      </c>
      <c r="Z1524">
        <v>6114</v>
      </c>
      <c r="AA1524" t="s">
        <v>1829</v>
      </c>
      <c r="AC1524" t="s">
        <v>1009</v>
      </c>
      <c r="AD1524" t="s">
        <v>443</v>
      </c>
      <c r="AG1524" s="54"/>
    </row>
    <row r="1525" spans="21:33">
      <c r="U1525">
        <v>2321</v>
      </c>
      <c r="V1525">
        <v>3</v>
      </c>
      <c r="W1525" t="s">
        <v>3049</v>
      </c>
      <c r="X1525">
        <v>6</v>
      </c>
      <c r="Y1525" t="s">
        <v>608</v>
      </c>
      <c r="Z1525">
        <v>6114</v>
      </c>
      <c r="AA1525" t="s">
        <v>1829</v>
      </c>
      <c r="AC1525" t="s">
        <v>1009</v>
      </c>
      <c r="AD1525" t="s">
        <v>443</v>
      </c>
      <c r="AG1525" s="54"/>
    </row>
    <row r="1526" spans="21:33">
      <c r="U1526">
        <v>2322</v>
      </c>
      <c r="V1526">
        <v>1</v>
      </c>
      <c r="W1526" t="s">
        <v>3050</v>
      </c>
      <c r="X1526">
        <v>6</v>
      </c>
      <c r="Y1526" t="s">
        <v>608</v>
      </c>
      <c r="Z1526">
        <v>6117</v>
      </c>
      <c r="AA1526" t="s">
        <v>3051</v>
      </c>
      <c r="AC1526" t="s">
        <v>1111</v>
      </c>
      <c r="AD1526" t="s">
        <v>443</v>
      </c>
      <c r="AG1526" s="54"/>
    </row>
    <row r="1527" spans="21:33">
      <c r="U1527">
        <v>2324</v>
      </c>
      <c r="V1527">
        <v>8</v>
      </c>
      <c r="W1527" t="s">
        <v>3052</v>
      </c>
      <c r="X1527">
        <v>6</v>
      </c>
      <c r="Y1527" t="s">
        <v>608</v>
      </c>
      <c r="Z1527">
        <v>6114</v>
      </c>
      <c r="AA1527" t="s">
        <v>1829</v>
      </c>
      <c r="AC1527" t="s">
        <v>1009</v>
      </c>
      <c r="AD1527" t="s">
        <v>443</v>
      </c>
      <c r="AG1527" s="54"/>
    </row>
    <row r="1528" spans="21:33">
      <c r="U1528">
        <v>2325</v>
      </c>
      <c r="V1528">
        <v>6</v>
      </c>
      <c r="W1528" t="s">
        <v>3053</v>
      </c>
      <c r="X1528">
        <v>6</v>
      </c>
      <c r="Y1528" t="s">
        <v>608</v>
      </c>
      <c r="Z1528">
        <v>6114</v>
      </c>
      <c r="AA1528" t="s">
        <v>1829</v>
      </c>
      <c r="AC1528" t="s">
        <v>1009</v>
      </c>
      <c r="AD1528" t="s">
        <v>443</v>
      </c>
      <c r="AG1528" s="54"/>
    </row>
    <row r="1529" spans="21:33">
      <c r="U1529">
        <v>2326</v>
      </c>
      <c r="V1529">
        <v>4</v>
      </c>
      <c r="W1529" t="s">
        <v>2659</v>
      </c>
      <c r="X1529">
        <v>6</v>
      </c>
      <c r="Y1529" t="s">
        <v>608</v>
      </c>
      <c r="Z1529">
        <v>6114</v>
      </c>
      <c r="AA1529" t="s">
        <v>1829</v>
      </c>
      <c r="AC1529" t="s">
        <v>713</v>
      </c>
      <c r="AD1529" t="s">
        <v>443</v>
      </c>
      <c r="AG1529" s="54"/>
    </row>
    <row r="1530" spans="21:33">
      <c r="U1530">
        <v>2327</v>
      </c>
      <c r="V1530">
        <v>2</v>
      </c>
      <c r="W1530" t="s">
        <v>3054</v>
      </c>
      <c r="X1530">
        <v>6</v>
      </c>
      <c r="Y1530" t="s">
        <v>608</v>
      </c>
      <c r="Z1530">
        <v>6114</v>
      </c>
      <c r="AA1530" t="s">
        <v>1829</v>
      </c>
      <c r="AC1530" t="s">
        <v>1009</v>
      </c>
      <c r="AD1530" t="s">
        <v>443</v>
      </c>
      <c r="AG1530" s="54"/>
    </row>
    <row r="1531" spans="21:33">
      <c r="U1531">
        <v>2328</v>
      </c>
      <c r="V1531">
        <v>0</v>
      </c>
      <c r="W1531" t="s">
        <v>3055</v>
      </c>
      <c r="X1531">
        <v>6</v>
      </c>
      <c r="Y1531" t="s">
        <v>608</v>
      </c>
      <c r="Z1531">
        <v>6117</v>
      </c>
      <c r="AA1531" t="s">
        <v>3051</v>
      </c>
      <c r="AC1531" t="s">
        <v>1111</v>
      </c>
      <c r="AD1531" t="s">
        <v>443</v>
      </c>
      <c r="AG1531" s="54"/>
    </row>
    <row r="1532" spans="21:33">
      <c r="U1532">
        <v>2329</v>
      </c>
      <c r="V1532">
        <v>9</v>
      </c>
      <c r="W1532" t="s">
        <v>3056</v>
      </c>
      <c r="X1532">
        <v>6</v>
      </c>
      <c r="Y1532" t="s">
        <v>608</v>
      </c>
      <c r="Z1532">
        <v>6117</v>
      </c>
      <c r="AA1532" t="s">
        <v>3051</v>
      </c>
      <c r="AC1532" t="s">
        <v>1111</v>
      </c>
      <c r="AD1532" t="s">
        <v>443</v>
      </c>
      <c r="AG1532" s="54"/>
    </row>
    <row r="1533" spans="21:33">
      <c r="U1533">
        <v>2330</v>
      </c>
      <c r="V1533">
        <v>2</v>
      </c>
      <c r="W1533" t="s">
        <v>3057</v>
      </c>
      <c r="X1533">
        <v>6</v>
      </c>
      <c r="Y1533" t="s">
        <v>608</v>
      </c>
      <c r="Z1533">
        <v>6117</v>
      </c>
      <c r="AA1533" t="s">
        <v>3051</v>
      </c>
      <c r="AC1533" t="s">
        <v>1111</v>
      </c>
      <c r="AD1533" t="s">
        <v>443</v>
      </c>
      <c r="AG1533" s="54"/>
    </row>
    <row r="1534" spans="21:33">
      <c r="U1534">
        <v>2331</v>
      </c>
      <c r="V1534">
        <v>0</v>
      </c>
      <c r="W1534" t="s">
        <v>3058</v>
      </c>
      <c r="X1534">
        <v>6</v>
      </c>
      <c r="Y1534" t="s">
        <v>608</v>
      </c>
      <c r="Z1534">
        <v>6117</v>
      </c>
      <c r="AA1534" t="s">
        <v>3051</v>
      </c>
      <c r="AC1534" t="s">
        <v>1111</v>
      </c>
      <c r="AD1534" t="s">
        <v>443</v>
      </c>
      <c r="AG1534" s="54"/>
    </row>
    <row r="1535" spans="21:33">
      <c r="U1535">
        <v>2333</v>
      </c>
      <c r="V1535">
        <v>7</v>
      </c>
      <c r="W1535" t="s">
        <v>3059</v>
      </c>
      <c r="X1535">
        <v>6</v>
      </c>
      <c r="Y1535" t="s">
        <v>608</v>
      </c>
      <c r="Z1535">
        <v>6117</v>
      </c>
      <c r="AA1535" t="s">
        <v>3051</v>
      </c>
      <c r="AC1535" t="s">
        <v>1111</v>
      </c>
      <c r="AD1535" t="s">
        <v>443</v>
      </c>
      <c r="AG1535" s="54"/>
    </row>
    <row r="1536" spans="21:33">
      <c r="U1536">
        <v>2334</v>
      </c>
      <c r="V1536">
        <v>5</v>
      </c>
      <c r="W1536" t="s">
        <v>3060</v>
      </c>
      <c r="X1536">
        <v>6</v>
      </c>
      <c r="Y1536" t="s">
        <v>608</v>
      </c>
      <c r="Z1536">
        <v>6117</v>
      </c>
      <c r="AA1536" t="s">
        <v>3051</v>
      </c>
      <c r="AC1536" t="s">
        <v>1111</v>
      </c>
      <c r="AD1536" t="s">
        <v>443</v>
      </c>
      <c r="AG1536" s="54"/>
    </row>
    <row r="1537" spans="21:33">
      <c r="U1537">
        <v>2335</v>
      </c>
      <c r="V1537">
        <v>3</v>
      </c>
      <c r="W1537" t="s">
        <v>3061</v>
      </c>
      <c r="X1537">
        <v>6</v>
      </c>
      <c r="Y1537" t="s">
        <v>608</v>
      </c>
      <c r="Z1537">
        <v>6117</v>
      </c>
      <c r="AA1537" t="s">
        <v>3051</v>
      </c>
      <c r="AC1537" t="s">
        <v>1111</v>
      </c>
      <c r="AD1537" t="s">
        <v>443</v>
      </c>
      <c r="AG1537" s="54"/>
    </row>
    <row r="1538" spans="21:33">
      <c r="U1538">
        <v>2336</v>
      </c>
      <c r="V1538">
        <v>1</v>
      </c>
      <c r="W1538" t="s">
        <v>3062</v>
      </c>
      <c r="X1538">
        <v>6</v>
      </c>
      <c r="Y1538" t="s">
        <v>608</v>
      </c>
      <c r="Z1538">
        <v>6117</v>
      </c>
      <c r="AA1538" t="s">
        <v>3051</v>
      </c>
      <c r="AC1538" t="s">
        <v>1111</v>
      </c>
      <c r="AD1538" t="s">
        <v>443</v>
      </c>
      <c r="AG1538" s="54"/>
    </row>
    <row r="1539" spans="21:33">
      <c r="U1539">
        <v>2338</v>
      </c>
      <c r="V1539">
        <v>8</v>
      </c>
      <c r="W1539" t="s">
        <v>3063</v>
      </c>
      <c r="X1539">
        <v>6</v>
      </c>
      <c r="Y1539" t="s">
        <v>608</v>
      </c>
      <c r="Z1539">
        <v>6117</v>
      </c>
      <c r="AA1539" t="s">
        <v>3051</v>
      </c>
      <c r="AC1539" t="s">
        <v>1111</v>
      </c>
      <c r="AD1539" t="s">
        <v>443</v>
      </c>
      <c r="AG1539" s="54"/>
    </row>
    <row r="1540" spans="21:33">
      <c r="U1540">
        <v>2339</v>
      </c>
      <c r="V1540">
        <v>6</v>
      </c>
      <c r="W1540" t="s">
        <v>3064</v>
      </c>
      <c r="X1540">
        <v>6</v>
      </c>
      <c r="Y1540" t="s">
        <v>608</v>
      </c>
      <c r="Z1540">
        <v>6117</v>
      </c>
      <c r="AA1540" t="s">
        <v>3051</v>
      </c>
      <c r="AC1540" t="s">
        <v>1111</v>
      </c>
      <c r="AD1540" t="s">
        <v>443</v>
      </c>
      <c r="AG1540" s="54"/>
    </row>
    <row r="1541" spans="21:33">
      <c r="U1541">
        <v>2343</v>
      </c>
      <c r="V1541">
        <v>4</v>
      </c>
      <c r="W1541" t="s">
        <v>3065</v>
      </c>
      <c r="X1541">
        <v>6</v>
      </c>
      <c r="Y1541" t="s">
        <v>608</v>
      </c>
      <c r="Z1541">
        <v>6117</v>
      </c>
      <c r="AA1541" t="s">
        <v>3051</v>
      </c>
      <c r="AC1541" t="s">
        <v>1111</v>
      </c>
      <c r="AD1541" t="s">
        <v>443</v>
      </c>
      <c r="AG1541" s="54"/>
    </row>
    <row r="1542" spans="21:33">
      <c r="U1542">
        <v>2347</v>
      </c>
      <c r="V1542">
        <v>7</v>
      </c>
      <c r="W1542" t="s">
        <v>3066</v>
      </c>
      <c r="X1542">
        <v>6</v>
      </c>
      <c r="Y1542" t="s">
        <v>608</v>
      </c>
      <c r="Z1542">
        <v>6117</v>
      </c>
      <c r="AA1542" t="s">
        <v>3051</v>
      </c>
      <c r="AC1542" t="s">
        <v>1111</v>
      </c>
      <c r="AD1542" t="s">
        <v>443</v>
      </c>
      <c r="AG1542" s="54"/>
    </row>
    <row r="1543" spans="21:33">
      <c r="U1543">
        <v>2348</v>
      </c>
      <c r="V1543">
        <v>5</v>
      </c>
      <c r="W1543" t="s">
        <v>3067</v>
      </c>
      <c r="X1543">
        <v>6</v>
      </c>
      <c r="Y1543" t="s">
        <v>608</v>
      </c>
      <c r="Z1543">
        <v>6117</v>
      </c>
      <c r="AA1543" t="s">
        <v>3051</v>
      </c>
      <c r="AC1543" t="s">
        <v>1111</v>
      </c>
      <c r="AD1543" t="s">
        <v>443</v>
      </c>
      <c r="AG1543" s="54"/>
    </row>
    <row r="1544" spans="21:33">
      <c r="U1544">
        <v>2350</v>
      </c>
      <c r="V1544">
        <v>7</v>
      </c>
      <c r="W1544" t="s">
        <v>3068</v>
      </c>
      <c r="X1544">
        <v>6</v>
      </c>
      <c r="Y1544" t="s">
        <v>608</v>
      </c>
      <c r="Z1544">
        <v>6117</v>
      </c>
      <c r="AA1544" t="s">
        <v>3051</v>
      </c>
      <c r="AC1544" t="s">
        <v>1111</v>
      </c>
      <c r="AD1544" t="s">
        <v>443</v>
      </c>
      <c r="AG1544" s="54"/>
    </row>
    <row r="1545" spans="21:33">
      <c r="U1545">
        <v>2352</v>
      </c>
      <c r="V1545">
        <v>3</v>
      </c>
      <c r="W1545" t="s">
        <v>3069</v>
      </c>
      <c r="X1545">
        <v>6</v>
      </c>
      <c r="Y1545" t="s">
        <v>608</v>
      </c>
      <c r="Z1545">
        <v>6117</v>
      </c>
      <c r="AA1545" t="s">
        <v>3051</v>
      </c>
      <c r="AC1545" t="s">
        <v>1111</v>
      </c>
      <c r="AD1545" t="s">
        <v>443</v>
      </c>
      <c r="AG1545" s="54"/>
    </row>
    <row r="1546" spans="21:33">
      <c r="U1546">
        <v>2355</v>
      </c>
      <c r="V1546">
        <v>8</v>
      </c>
      <c r="W1546" t="s">
        <v>3070</v>
      </c>
      <c r="X1546">
        <v>6</v>
      </c>
      <c r="Y1546" t="s">
        <v>608</v>
      </c>
      <c r="Z1546">
        <v>6117</v>
      </c>
      <c r="AA1546" t="s">
        <v>3051</v>
      </c>
      <c r="AC1546" t="s">
        <v>713</v>
      </c>
      <c r="AD1546" t="s">
        <v>443</v>
      </c>
      <c r="AG1546" s="54"/>
    </row>
    <row r="1547" spans="21:33">
      <c r="U1547">
        <v>2356</v>
      </c>
      <c r="V1547">
        <v>6</v>
      </c>
      <c r="W1547" t="s">
        <v>3071</v>
      </c>
      <c r="X1547">
        <v>6</v>
      </c>
      <c r="Y1547" t="s">
        <v>608</v>
      </c>
      <c r="Z1547">
        <v>6117</v>
      </c>
      <c r="AA1547" t="s">
        <v>3051</v>
      </c>
      <c r="AC1547" t="s">
        <v>713</v>
      </c>
      <c r="AD1547" t="s">
        <v>443</v>
      </c>
      <c r="AG1547" s="54"/>
    </row>
    <row r="1548" spans="21:33">
      <c r="U1548">
        <v>2358</v>
      </c>
      <c r="V1548">
        <v>2</v>
      </c>
      <c r="W1548" t="s">
        <v>3072</v>
      </c>
      <c r="X1548">
        <v>6</v>
      </c>
      <c r="Y1548" t="s">
        <v>608</v>
      </c>
      <c r="Z1548">
        <v>6117</v>
      </c>
      <c r="AA1548" t="s">
        <v>3051</v>
      </c>
      <c r="AC1548" t="s">
        <v>713</v>
      </c>
      <c r="AD1548" t="s">
        <v>443</v>
      </c>
      <c r="AG1548" s="54"/>
    </row>
    <row r="1549" spans="21:33">
      <c r="U1549">
        <v>2359</v>
      </c>
      <c r="V1549">
        <v>0</v>
      </c>
      <c r="W1549" t="s">
        <v>3073</v>
      </c>
      <c r="X1549">
        <v>6</v>
      </c>
      <c r="Y1549" t="s">
        <v>608</v>
      </c>
      <c r="Z1549">
        <v>6113</v>
      </c>
      <c r="AA1549" t="s">
        <v>103</v>
      </c>
      <c r="AC1549" t="s">
        <v>1009</v>
      </c>
      <c r="AD1549" t="s">
        <v>443</v>
      </c>
      <c r="AG1549" s="54"/>
    </row>
    <row r="1550" spans="21:33">
      <c r="U1550">
        <v>2360</v>
      </c>
      <c r="V1550">
        <v>4</v>
      </c>
      <c r="W1550" t="s">
        <v>3074</v>
      </c>
      <c r="X1550">
        <v>6</v>
      </c>
      <c r="Y1550" t="s">
        <v>608</v>
      </c>
      <c r="Z1550">
        <v>6113</v>
      </c>
      <c r="AA1550" t="s">
        <v>103</v>
      </c>
      <c r="AC1550" t="s">
        <v>1009</v>
      </c>
      <c r="AD1550" t="s">
        <v>443</v>
      </c>
      <c r="AG1550" s="54"/>
    </row>
    <row r="1551" spans="21:33">
      <c r="U1551">
        <v>2361</v>
      </c>
      <c r="V1551">
        <v>2</v>
      </c>
      <c r="W1551" t="s">
        <v>3075</v>
      </c>
      <c r="X1551">
        <v>6</v>
      </c>
      <c r="Y1551" t="s">
        <v>608</v>
      </c>
      <c r="Z1551">
        <v>6113</v>
      </c>
      <c r="AA1551" t="s">
        <v>103</v>
      </c>
      <c r="AC1551" t="s">
        <v>1009</v>
      </c>
      <c r="AD1551" t="s">
        <v>443</v>
      </c>
      <c r="AG1551" s="54"/>
    </row>
    <row r="1552" spans="21:33">
      <c r="U1552">
        <v>2362</v>
      </c>
      <c r="V1552">
        <v>0</v>
      </c>
      <c r="W1552" t="s">
        <v>3076</v>
      </c>
      <c r="X1552">
        <v>6</v>
      </c>
      <c r="Y1552" t="s">
        <v>608</v>
      </c>
      <c r="Z1552">
        <v>6113</v>
      </c>
      <c r="AA1552" t="s">
        <v>103</v>
      </c>
      <c r="AC1552" t="s">
        <v>1009</v>
      </c>
      <c r="AD1552" t="s">
        <v>443</v>
      </c>
      <c r="AG1552" s="54"/>
    </row>
    <row r="1553" spans="21:33">
      <c r="U1553">
        <v>2363</v>
      </c>
      <c r="V1553">
        <v>9</v>
      </c>
      <c r="W1553" t="s">
        <v>3077</v>
      </c>
      <c r="X1553">
        <v>6</v>
      </c>
      <c r="Y1553" t="s">
        <v>608</v>
      </c>
      <c r="Z1553">
        <v>6113</v>
      </c>
      <c r="AA1553" t="s">
        <v>103</v>
      </c>
      <c r="AC1553" t="s">
        <v>1009</v>
      </c>
      <c r="AD1553" t="s">
        <v>443</v>
      </c>
      <c r="AG1553" s="54"/>
    </row>
    <row r="1554" spans="21:33">
      <c r="U1554">
        <v>2364</v>
      </c>
      <c r="V1554">
        <v>7</v>
      </c>
      <c r="W1554" t="s">
        <v>3078</v>
      </c>
      <c r="X1554">
        <v>6</v>
      </c>
      <c r="Y1554" t="s">
        <v>608</v>
      </c>
      <c r="Z1554">
        <v>6113</v>
      </c>
      <c r="AA1554" t="s">
        <v>103</v>
      </c>
      <c r="AC1554" t="s">
        <v>1009</v>
      </c>
      <c r="AD1554" t="s">
        <v>443</v>
      </c>
      <c r="AG1554" s="54"/>
    </row>
    <row r="1555" spans="21:33">
      <c r="U1555">
        <v>2365</v>
      </c>
      <c r="V1555">
        <v>5</v>
      </c>
      <c r="W1555" t="s">
        <v>3079</v>
      </c>
      <c r="X1555">
        <v>6</v>
      </c>
      <c r="Y1555" t="s">
        <v>608</v>
      </c>
      <c r="Z1555">
        <v>6113</v>
      </c>
      <c r="AA1555" t="s">
        <v>103</v>
      </c>
      <c r="AC1555" t="s">
        <v>1009</v>
      </c>
      <c r="AD1555" t="s">
        <v>443</v>
      </c>
      <c r="AG1555" s="54"/>
    </row>
    <row r="1556" spans="21:33">
      <c r="U1556">
        <v>2366</v>
      </c>
      <c r="V1556">
        <v>3</v>
      </c>
      <c r="W1556" t="s">
        <v>3080</v>
      </c>
      <c r="X1556">
        <v>6</v>
      </c>
      <c r="Y1556" t="s">
        <v>608</v>
      </c>
      <c r="Z1556">
        <v>6113</v>
      </c>
      <c r="AA1556" t="s">
        <v>103</v>
      </c>
      <c r="AC1556" t="s">
        <v>1009</v>
      </c>
      <c r="AD1556" t="s">
        <v>443</v>
      </c>
      <c r="AG1556" s="54"/>
    </row>
    <row r="1557" spans="21:33">
      <c r="U1557">
        <v>2367</v>
      </c>
      <c r="V1557">
        <v>1</v>
      </c>
      <c r="W1557" t="s">
        <v>3081</v>
      </c>
      <c r="X1557">
        <v>6</v>
      </c>
      <c r="Y1557" t="s">
        <v>608</v>
      </c>
      <c r="Z1557">
        <v>6113</v>
      </c>
      <c r="AA1557" t="s">
        <v>103</v>
      </c>
      <c r="AC1557" t="s">
        <v>1009</v>
      </c>
      <c r="AD1557" t="s">
        <v>443</v>
      </c>
      <c r="AG1557" s="54"/>
    </row>
    <row r="1558" spans="21:33">
      <c r="U1558">
        <v>2372</v>
      </c>
      <c r="V1558">
        <v>8</v>
      </c>
      <c r="W1558" t="s">
        <v>3082</v>
      </c>
      <c r="X1558">
        <v>6</v>
      </c>
      <c r="Y1558" t="s">
        <v>608</v>
      </c>
      <c r="Z1558">
        <v>6113</v>
      </c>
      <c r="AA1558" t="s">
        <v>103</v>
      </c>
      <c r="AC1558" t="s">
        <v>1009</v>
      </c>
      <c r="AD1558" t="s">
        <v>443</v>
      </c>
      <c r="AG1558" s="54"/>
    </row>
    <row r="1559" spans="21:33">
      <c r="U1559">
        <v>2373</v>
      </c>
      <c r="V1559">
        <v>6</v>
      </c>
      <c r="W1559" t="s">
        <v>1284</v>
      </c>
      <c r="X1559">
        <v>6</v>
      </c>
      <c r="Y1559" t="s">
        <v>608</v>
      </c>
      <c r="Z1559">
        <v>6113</v>
      </c>
      <c r="AA1559" t="s">
        <v>103</v>
      </c>
      <c r="AC1559" t="s">
        <v>1009</v>
      </c>
      <c r="AD1559" t="s">
        <v>443</v>
      </c>
      <c r="AG1559" s="54"/>
    </row>
    <row r="1560" spans="21:33">
      <c r="U1560">
        <v>2374</v>
      </c>
      <c r="V1560">
        <v>4</v>
      </c>
      <c r="W1560" t="s">
        <v>3083</v>
      </c>
      <c r="X1560">
        <v>6</v>
      </c>
      <c r="Y1560" t="s">
        <v>608</v>
      </c>
      <c r="Z1560">
        <v>6113</v>
      </c>
      <c r="AA1560" t="s">
        <v>103</v>
      </c>
      <c r="AC1560" t="s">
        <v>1009</v>
      </c>
      <c r="AD1560" t="s">
        <v>443</v>
      </c>
      <c r="AG1560" s="54"/>
    </row>
    <row r="1561" spans="21:33">
      <c r="U1561">
        <v>2375</v>
      </c>
      <c r="V1561">
        <v>2</v>
      </c>
      <c r="W1561" t="s">
        <v>3084</v>
      </c>
      <c r="X1561">
        <v>6</v>
      </c>
      <c r="Y1561" t="s">
        <v>608</v>
      </c>
      <c r="Z1561">
        <v>6113</v>
      </c>
      <c r="AA1561" t="s">
        <v>103</v>
      </c>
      <c r="AC1561" t="s">
        <v>1009</v>
      </c>
      <c r="AD1561" t="s">
        <v>443</v>
      </c>
      <c r="AG1561" s="54"/>
    </row>
    <row r="1562" spans="21:33">
      <c r="U1562">
        <v>2377</v>
      </c>
      <c r="V1562">
        <v>9</v>
      </c>
      <c r="W1562" t="s">
        <v>3085</v>
      </c>
      <c r="X1562">
        <v>6</v>
      </c>
      <c r="Y1562" t="s">
        <v>608</v>
      </c>
      <c r="Z1562">
        <v>6112</v>
      </c>
      <c r="AA1562" t="s">
        <v>1529</v>
      </c>
      <c r="AC1562" t="s">
        <v>1009</v>
      </c>
      <c r="AD1562" t="s">
        <v>443</v>
      </c>
      <c r="AG1562" s="54"/>
    </row>
    <row r="1563" spans="21:33">
      <c r="U1563">
        <v>2378</v>
      </c>
      <c r="V1563">
        <v>7</v>
      </c>
      <c r="W1563" t="s">
        <v>3086</v>
      </c>
      <c r="X1563">
        <v>6</v>
      </c>
      <c r="Y1563" t="s">
        <v>608</v>
      </c>
      <c r="Z1563">
        <v>6112</v>
      </c>
      <c r="AA1563" t="s">
        <v>1529</v>
      </c>
      <c r="AC1563" t="s">
        <v>1009</v>
      </c>
      <c r="AD1563" t="s">
        <v>443</v>
      </c>
      <c r="AG1563" s="54"/>
    </row>
    <row r="1564" spans="21:33">
      <c r="U1564">
        <v>2379</v>
      </c>
      <c r="V1564">
        <v>5</v>
      </c>
      <c r="W1564" t="s">
        <v>3087</v>
      </c>
      <c r="X1564">
        <v>6</v>
      </c>
      <c r="Y1564" t="s">
        <v>608</v>
      </c>
      <c r="Z1564">
        <v>6112</v>
      </c>
      <c r="AA1564" t="s">
        <v>1529</v>
      </c>
      <c r="AC1564" t="s">
        <v>1009</v>
      </c>
      <c r="AD1564" t="s">
        <v>443</v>
      </c>
      <c r="AG1564" s="54"/>
    </row>
    <row r="1565" spans="21:33">
      <c r="U1565">
        <v>2380</v>
      </c>
      <c r="V1565">
        <v>9</v>
      </c>
      <c r="W1565" t="s">
        <v>3088</v>
      </c>
      <c r="X1565">
        <v>6</v>
      </c>
      <c r="Y1565" t="s">
        <v>608</v>
      </c>
      <c r="Z1565">
        <v>6112</v>
      </c>
      <c r="AA1565" t="s">
        <v>1529</v>
      </c>
      <c r="AC1565" t="s">
        <v>1009</v>
      </c>
      <c r="AD1565" t="s">
        <v>443</v>
      </c>
      <c r="AG1565" s="54"/>
    </row>
    <row r="1566" spans="21:33">
      <c r="U1566">
        <v>2381</v>
      </c>
      <c r="V1566">
        <v>7</v>
      </c>
      <c r="W1566" t="s">
        <v>3089</v>
      </c>
      <c r="X1566">
        <v>6</v>
      </c>
      <c r="Y1566" t="s">
        <v>608</v>
      </c>
      <c r="Z1566">
        <v>6112</v>
      </c>
      <c r="AA1566" t="s">
        <v>1529</v>
      </c>
      <c r="AC1566" t="s">
        <v>1009</v>
      </c>
      <c r="AD1566" t="s">
        <v>443</v>
      </c>
      <c r="AG1566" s="54"/>
    </row>
    <row r="1567" spans="21:33">
      <c r="U1567">
        <v>2384</v>
      </c>
      <c r="V1567">
        <v>1</v>
      </c>
      <c r="W1567" t="s">
        <v>3090</v>
      </c>
      <c r="X1567">
        <v>6</v>
      </c>
      <c r="Y1567" t="s">
        <v>608</v>
      </c>
      <c r="Z1567">
        <v>6112</v>
      </c>
      <c r="AA1567" t="s">
        <v>1529</v>
      </c>
      <c r="AC1567" t="s">
        <v>1009</v>
      </c>
      <c r="AD1567" t="s">
        <v>443</v>
      </c>
      <c r="AG1567" s="54"/>
    </row>
    <row r="1568" spans="21:33">
      <c r="U1568">
        <v>2386</v>
      </c>
      <c r="V1568">
        <v>8</v>
      </c>
      <c r="W1568" t="s">
        <v>3091</v>
      </c>
      <c r="X1568">
        <v>6</v>
      </c>
      <c r="Y1568" t="s">
        <v>608</v>
      </c>
      <c r="Z1568">
        <v>6112</v>
      </c>
      <c r="AA1568" t="s">
        <v>1529</v>
      </c>
      <c r="AC1568" t="s">
        <v>713</v>
      </c>
      <c r="AD1568" t="s">
        <v>443</v>
      </c>
      <c r="AG1568" s="54"/>
    </row>
    <row r="1569" spans="21:33">
      <c r="U1569">
        <v>2387</v>
      </c>
      <c r="V1569">
        <v>6</v>
      </c>
      <c r="W1569" t="s">
        <v>3092</v>
      </c>
      <c r="X1569">
        <v>6</v>
      </c>
      <c r="Y1569" t="s">
        <v>608</v>
      </c>
      <c r="Z1569">
        <v>6104</v>
      </c>
      <c r="AA1569" t="s">
        <v>1035</v>
      </c>
      <c r="AC1569" t="s">
        <v>1009</v>
      </c>
      <c r="AD1569" t="s">
        <v>443</v>
      </c>
      <c r="AG1569" s="54"/>
    </row>
    <row r="1570" spans="21:33">
      <c r="U1570">
        <v>2388</v>
      </c>
      <c r="V1570">
        <v>4</v>
      </c>
      <c r="W1570" t="s">
        <v>3093</v>
      </c>
      <c r="X1570">
        <v>6</v>
      </c>
      <c r="Y1570" t="s">
        <v>608</v>
      </c>
      <c r="Z1570">
        <v>6104</v>
      </c>
      <c r="AA1570" t="s">
        <v>1035</v>
      </c>
      <c r="AC1570" t="s">
        <v>1009</v>
      </c>
      <c r="AD1570" t="s">
        <v>443</v>
      </c>
      <c r="AG1570" s="54"/>
    </row>
    <row r="1571" spans="21:33">
      <c r="U1571">
        <v>2389</v>
      </c>
      <c r="V1571">
        <v>2</v>
      </c>
      <c r="W1571" t="s">
        <v>3094</v>
      </c>
      <c r="X1571">
        <v>6</v>
      </c>
      <c r="Y1571" t="s">
        <v>608</v>
      </c>
      <c r="Z1571">
        <v>6104</v>
      </c>
      <c r="AA1571" t="s">
        <v>1035</v>
      </c>
      <c r="AC1571" t="s">
        <v>1009</v>
      </c>
      <c r="AD1571" t="s">
        <v>443</v>
      </c>
      <c r="AG1571" s="54"/>
    </row>
    <row r="1572" spans="21:33">
      <c r="U1572">
        <v>2390</v>
      </c>
      <c r="V1572">
        <v>6</v>
      </c>
      <c r="W1572" t="s">
        <v>3095</v>
      </c>
      <c r="X1572">
        <v>6</v>
      </c>
      <c r="Y1572" t="s">
        <v>608</v>
      </c>
      <c r="Z1572">
        <v>6104</v>
      </c>
      <c r="AA1572" t="s">
        <v>1035</v>
      </c>
      <c r="AC1572" t="s">
        <v>1009</v>
      </c>
      <c r="AD1572" t="s">
        <v>443</v>
      </c>
      <c r="AG1572" s="54"/>
    </row>
    <row r="1573" spans="21:33">
      <c r="U1573">
        <v>2391</v>
      </c>
      <c r="V1573">
        <v>4</v>
      </c>
      <c r="W1573" t="s">
        <v>3096</v>
      </c>
      <c r="X1573">
        <v>6</v>
      </c>
      <c r="Y1573" t="s">
        <v>608</v>
      </c>
      <c r="Z1573">
        <v>6104</v>
      </c>
      <c r="AA1573" t="s">
        <v>1035</v>
      </c>
      <c r="AC1573" t="s">
        <v>1009</v>
      </c>
      <c r="AD1573" t="s">
        <v>443</v>
      </c>
      <c r="AG1573" s="54"/>
    </row>
    <row r="1574" spans="21:33">
      <c r="U1574">
        <v>2392</v>
      </c>
      <c r="V1574">
        <v>2</v>
      </c>
      <c r="W1574" t="s">
        <v>3097</v>
      </c>
      <c r="X1574">
        <v>6</v>
      </c>
      <c r="Y1574" t="s">
        <v>608</v>
      </c>
      <c r="Z1574">
        <v>6104</v>
      </c>
      <c r="AA1574" t="s">
        <v>1035</v>
      </c>
      <c r="AC1574" t="s">
        <v>1009</v>
      </c>
      <c r="AD1574" t="s">
        <v>443</v>
      </c>
      <c r="AG1574" s="54"/>
    </row>
    <row r="1575" spans="21:33">
      <c r="U1575">
        <v>2393</v>
      </c>
      <c r="V1575">
        <v>0</v>
      </c>
      <c r="W1575" t="s">
        <v>3098</v>
      </c>
      <c r="X1575">
        <v>6</v>
      </c>
      <c r="Y1575" t="s">
        <v>608</v>
      </c>
      <c r="Z1575">
        <v>6104</v>
      </c>
      <c r="AA1575" t="s">
        <v>1035</v>
      </c>
      <c r="AC1575" t="s">
        <v>1009</v>
      </c>
      <c r="AD1575" t="s">
        <v>443</v>
      </c>
      <c r="AG1575" s="54"/>
    </row>
    <row r="1576" spans="21:33">
      <c r="U1576">
        <v>2394</v>
      </c>
      <c r="V1576">
        <v>9</v>
      </c>
      <c r="W1576" t="s">
        <v>3099</v>
      </c>
      <c r="X1576">
        <v>6</v>
      </c>
      <c r="Y1576" t="s">
        <v>608</v>
      </c>
      <c r="Z1576">
        <v>6104</v>
      </c>
      <c r="AA1576" t="s">
        <v>1035</v>
      </c>
      <c r="AC1576" t="s">
        <v>1009</v>
      </c>
      <c r="AD1576" t="s">
        <v>443</v>
      </c>
      <c r="AG1576" s="54"/>
    </row>
    <row r="1577" spans="21:33">
      <c r="U1577">
        <v>2395</v>
      </c>
      <c r="V1577">
        <v>7</v>
      </c>
      <c r="W1577" t="s">
        <v>3100</v>
      </c>
      <c r="X1577">
        <v>6</v>
      </c>
      <c r="Y1577" t="s">
        <v>608</v>
      </c>
      <c r="Z1577">
        <v>6104</v>
      </c>
      <c r="AA1577" t="s">
        <v>1035</v>
      </c>
      <c r="AC1577" t="s">
        <v>1009</v>
      </c>
      <c r="AD1577" t="s">
        <v>443</v>
      </c>
      <c r="AG1577" s="54"/>
    </row>
    <row r="1578" spans="21:33">
      <c r="U1578">
        <v>2396</v>
      </c>
      <c r="V1578">
        <v>5</v>
      </c>
      <c r="W1578" t="s">
        <v>3101</v>
      </c>
      <c r="X1578">
        <v>6</v>
      </c>
      <c r="Y1578" t="s">
        <v>608</v>
      </c>
      <c r="Z1578">
        <v>6104</v>
      </c>
      <c r="AA1578" t="s">
        <v>1035</v>
      </c>
      <c r="AC1578" t="s">
        <v>1009</v>
      </c>
      <c r="AD1578" t="s">
        <v>443</v>
      </c>
      <c r="AG1578" s="54"/>
    </row>
    <row r="1579" spans="21:33">
      <c r="U1579">
        <v>2397</v>
      </c>
      <c r="V1579">
        <v>3</v>
      </c>
      <c r="W1579" t="s">
        <v>3102</v>
      </c>
      <c r="X1579">
        <v>6</v>
      </c>
      <c r="Y1579" t="s">
        <v>608</v>
      </c>
      <c r="Z1579">
        <v>6104</v>
      </c>
      <c r="AA1579" t="s">
        <v>1035</v>
      </c>
      <c r="AC1579" t="s">
        <v>1009</v>
      </c>
      <c r="AD1579" t="s">
        <v>443</v>
      </c>
      <c r="AG1579" s="54"/>
    </row>
    <row r="1580" spans="21:33">
      <c r="U1580">
        <v>2398</v>
      </c>
      <c r="V1580">
        <v>1</v>
      </c>
      <c r="W1580" t="s">
        <v>3103</v>
      </c>
      <c r="X1580">
        <v>6</v>
      </c>
      <c r="Y1580" t="s">
        <v>608</v>
      </c>
      <c r="Z1580">
        <v>6104</v>
      </c>
      <c r="AA1580" t="s">
        <v>1035</v>
      </c>
      <c r="AC1580" t="s">
        <v>1009</v>
      </c>
      <c r="AD1580" t="s">
        <v>443</v>
      </c>
      <c r="AG1580" s="54"/>
    </row>
    <row r="1581" spans="21:33">
      <c r="U1581">
        <v>2400</v>
      </c>
      <c r="V1581">
        <v>7</v>
      </c>
      <c r="W1581" t="s">
        <v>3104</v>
      </c>
      <c r="X1581">
        <v>6</v>
      </c>
      <c r="Y1581" t="s">
        <v>608</v>
      </c>
      <c r="Z1581">
        <v>6104</v>
      </c>
      <c r="AA1581" t="s">
        <v>1035</v>
      </c>
      <c r="AC1581" t="s">
        <v>713</v>
      </c>
      <c r="AD1581" t="s">
        <v>443</v>
      </c>
      <c r="AG1581" s="54"/>
    </row>
    <row r="1582" spans="21:33">
      <c r="U1582">
        <v>2401</v>
      </c>
      <c r="V1582">
        <v>5</v>
      </c>
      <c r="W1582" t="s">
        <v>3105</v>
      </c>
      <c r="X1582">
        <v>6</v>
      </c>
      <c r="Y1582" t="s">
        <v>608</v>
      </c>
      <c r="Z1582">
        <v>6104</v>
      </c>
      <c r="AA1582" t="s">
        <v>1035</v>
      </c>
      <c r="AC1582" t="s">
        <v>713</v>
      </c>
      <c r="AD1582" t="s">
        <v>443</v>
      </c>
      <c r="AG1582" s="54"/>
    </row>
    <row r="1583" spans="21:33">
      <c r="U1583">
        <v>2406</v>
      </c>
      <c r="V1583">
        <v>6</v>
      </c>
      <c r="W1583" t="s">
        <v>3106</v>
      </c>
      <c r="X1583">
        <v>6</v>
      </c>
      <c r="Y1583" t="s">
        <v>608</v>
      </c>
      <c r="Z1583">
        <v>6103</v>
      </c>
      <c r="AA1583" t="s">
        <v>1018</v>
      </c>
      <c r="AC1583" t="s">
        <v>1009</v>
      </c>
      <c r="AD1583" t="s">
        <v>443</v>
      </c>
      <c r="AG1583" s="54"/>
    </row>
    <row r="1584" spans="21:33">
      <c r="U1584">
        <v>2407</v>
      </c>
      <c r="V1584">
        <v>4</v>
      </c>
      <c r="W1584" t="s">
        <v>3107</v>
      </c>
      <c r="X1584">
        <v>6</v>
      </c>
      <c r="Y1584" t="s">
        <v>608</v>
      </c>
      <c r="Z1584">
        <v>6103</v>
      </c>
      <c r="AA1584" t="s">
        <v>1018</v>
      </c>
      <c r="AC1584" t="s">
        <v>1009</v>
      </c>
      <c r="AD1584" t="s">
        <v>443</v>
      </c>
      <c r="AG1584" s="54"/>
    </row>
    <row r="1585" spans="21:33">
      <c r="U1585">
        <v>2409</v>
      </c>
      <c r="V1585">
        <v>0</v>
      </c>
      <c r="W1585" t="s">
        <v>3108</v>
      </c>
      <c r="X1585">
        <v>6</v>
      </c>
      <c r="Y1585" t="s">
        <v>608</v>
      </c>
      <c r="Z1585">
        <v>6103</v>
      </c>
      <c r="AA1585" t="s">
        <v>1018</v>
      </c>
      <c r="AC1585" t="s">
        <v>1009</v>
      </c>
      <c r="AD1585" t="s">
        <v>443</v>
      </c>
      <c r="AG1585" s="54"/>
    </row>
    <row r="1586" spans="21:33">
      <c r="U1586">
        <v>2410</v>
      </c>
      <c r="V1586">
        <v>4</v>
      </c>
      <c r="W1586" t="s">
        <v>3109</v>
      </c>
      <c r="X1586">
        <v>6</v>
      </c>
      <c r="Y1586" t="s">
        <v>608</v>
      </c>
      <c r="Z1586">
        <v>6103</v>
      </c>
      <c r="AA1586" t="s">
        <v>1018</v>
      </c>
      <c r="AC1586" t="s">
        <v>1009</v>
      </c>
      <c r="AD1586" t="s">
        <v>443</v>
      </c>
      <c r="AG1586" s="54"/>
    </row>
    <row r="1587" spans="21:33">
      <c r="U1587">
        <v>2411</v>
      </c>
      <c r="V1587">
        <v>2</v>
      </c>
      <c r="W1587" t="s">
        <v>3110</v>
      </c>
      <c r="X1587">
        <v>6</v>
      </c>
      <c r="Y1587" t="s">
        <v>608</v>
      </c>
      <c r="Z1587">
        <v>6105</v>
      </c>
      <c r="AA1587" t="s">
        <v>3111</v>
      </c>
      <c r="AC1587" t="s">
        <v>1009</v>
      </c>
      <c r="AD1587" t="s">
        <v>443</v>
      </c>
      <c r="AG1587" s="54"/>
    </row>
    <row r="1588" spans="21:33">
      <c r="U1588">
        <v>2412</v>
      </c>
      <c r="V1588">
        <v>0</v>
      </c>
      <c r="W1588" t="s">
        <v>3112</v>
      </c>
      <c r="X1588">
        <v>6</v>
      </c>
      <c r="Y1588" t="s">
        <v>608</v>
      </c>
      <c r="Z1588">
        <v>6105</v>
      </c>
      <c r="AA1588" t="s">
        <v>3111</v>
      </c>
      <c r="AC1588" t="s">
        <v>1009</v>
      </c>
      <c r="AD1588" t="s">
        <v>443</v>
      </c>
      <c r="AG1588" s="54"/>
    </row>
    <row r="1589" spans="21:33">
      <c r="U1589">
        <v>2413</v>
      </c>
      <c r="V1589">
        <v>9</v>
      </c>
      <c r="W1589" t="s">
        <v>3113</v>
      </c>
      <c r="X1589">
        <v>6</v>
      </c>
      <c r="Y1589" t="s">
        <v>608</v>
      </c>
      <c r="Z1589">
        <v>6105</v>
      </c>
      <c r="AA1589" t="s">
        <v>3111</v>
      </c>
      <c r="AC1589" t="s">
        <v>1009</v>
      </c>
      <c r="AD1589" t="s">
        <v>443</v>
      </c>
      <c r="AG1589" s="54"/>
    </row>
    <row r="1590" spans="21:33">
      <c r="U1590">
        <v>2414</v>
      </c>
      <c r="V1590">
        <v>7</v>
      </c>
      <c r="W1590" t="s">
        <v>3114</v>
      </c>
      <c r="X1590">
        <v>6</v>
      </c>
      <c r="Y1590" t="s">
        <v>608</v>
      </c>
      <c r="Z1590">
        <v>6105</v>
      </c>
      <c r="AA1590" t="s">
        <v>3111</v>
      </c>
      <c r="AC1590" t="s">
        <v>1009</v>
      </c>
      <c r="AD1590" t="s">
        <v>443</v>
      </c>
      <c r="AG1590" s="54"/>
    </row>
    <row r="1591" spans="21:33">
      <c r="U1591">
        <v>2415</v>
      </c>
      <c r="V1591">
        <v>5</v>
      </c>
      <c r="W1591" t="s">
        <v>3115</v>
      </c>
      <c r="X1591">
        <v>6</v>
      </c>
      <c r="Y1591" t="s">
        <v>608</v>
      </c>
      <c r="Z1591">
        <v>6105</v>
      </c>
      <c r="AA1591" t="s">
        <v>3111</v>
      </c>
      <c r="AC1591" t="s">
        <v>1009</v>
      </c>
      <c r="AD1591" t="s">
        <v>443</v>
      </c>
      <c r="AG1591" s="54"/>
    </row>
    <row r="1592" spans="21:33">
      <c r="U1592">
        <v>2416</v>
      </c>
      <c r="V1592">
        <v>3</v>
      </c>
      <c r="W1592" t="s">
        <v>2124</v>
      </c>
      <c r="X1592">
        <v>6</v>
      </c>
      <c r="Y1592" t="s">
        <v>608</v>
      </c>
      <c r="Z1592">
        <v>6105</v>
      </c>
      <c r="AA1592" t="s">
        <v>3111</v>
      </c>
      <c r="AC1592" t="s">
        <v>1009</v>
      </c>
      <c r="AD1592" t="s">
        <v>443</v>
      </c>
      <c r="AG1592" s="54"/>
    </row>
    <row r="1593" spans="21:33">
      <c r="U1593">
        <v>2417</v>
      </c>
      <c r="V1593">
        <v>1</v>
      </c>
      <c r="W1593" t="s">
        <v>3116</v>
      </c>
      <c r="X1593">
        <v>6</v>
      </c>
      <c r="Y1593" t="s">
        <v>608</v>
      </c>
      <c r="Z1593">
        <v>6105</v>
      </c>
      <c r="AA1593" t="s">
        <v>3111</v>
      </c>
      <c r="AC1593" t="s">
        <v>1009</v>
      </c>
      <c r="AD1593" t="s">
        <v>443</v>
      </c>
      <c r="AG1593" s="54"/>
    </row>
    <row r="1594" spans="21:33">
      <c r="U1594">
        <v>2419</v>
      </c>
      <c r="V1594">
        <v>8</v>
      </c>
      <c r="W1594" t="s">
        <v>3117</v>
      </c>
      <c r="X1594">
        <v>6</v>
      </c>
      <c r="Y1594" t="s">
        <v>608</v>
      </c>
      <c r="Z1594">
        <v>6105</v>
      </c>
      <c r="AA1594" t="s">
        <v>3111</v>
      </c>
      <c r="AC1594" t="s">
        <v>1009</v>
      </c>
      <c r="AD1594" t="s">
        <v>443</v>
      </c>
      <c r="AG1594" s="54"/>
    </row>
    <row r="1595" spans="21:33">
      <c r="U1595">
        <v>2420</v>
      </c>
      <c r="V1595">
        <v>1</v>
      </c>
      <c r="W1595" t="s">
        <v>3118</v>
      </c>
      <c r="X1595">
        <v>6</v>
      </c>
      <c r="Y1595" t="s">
        <v>608</v>
      </c>
      <c r="Z1595">
        <v>6105</v>
      </c>
      <c r="AA1595" t="s">
        <v>3111</v>
      </c>
      <c r="AC1595" t="s">
        <v>1009</v>
      </c>
      <c r="AD1595" t="s">
        <v>443</v>
      </c>
      <c r="AG1595" s="54"/>
    </row>
    <row r="1596" spans="21:33">
      <c r="U1596">
        <v>2422</v>
      </c>
      <c r="V1596">
        <v>8</v>
      </c>
      <c r="W1596" t="s">
        <v>3119</v>
      </c>
      <c r="X1596">
        <v>6</v>
      </c>
      <c r="Y1596" t="s">
        <v>608</v>
      </c>
      <c r="Z1596">
        <v>6107</v>
      </c>
      <c r="AA1596" t="s">
        <v>1265</v>
      </c>
      <c r="AC1596" t="s">
        <v>1009</v>
      </c>
      <c r="AD1596" t="s">
        <v>443</v>
      </c>
      <c r="AG1596" s="54"/>
    </row>
    <row r="1597" spans="21:33">
      <c r="U1597">
        <v>2423</v>
      </c>
      <c r="V1597">
        <v>6</v>
      </c>
      <c r="W1597" t="s">
        <v>3120</v>
      </c>
      <c r="X1597">
        <v>6</v>
      </c>
      <c r="Y1597" t="s">
        <v>608</v>
      </c>
      <c r="Z1597">
        <v>6107</v>
      </c>
      <c r="AA1597" t="s">
        <v>1265</v>
      </c>
      <c r="AC1597" t="s">
        <v>1009</v>
      </c>
      <c r="AD1597" t="s">
        <v>443</v>
      </c>
      <c r="AG1597" s="54"/>
    </row>
    <row r="1598" spans="21:33">
      <c r="U1598">
        <v>2424</v>
      </c>
      <c r="V1598">
        <v>4</v>
      </c>
      <c r="W1598" t="s">
        <v>3121</v>
      </c>
      <c r="X1598">
        <v>6</v>
      </c>
      <c r="Y1598" t="s">
        <v>608</v>
      </c>
      <c r="Z1598">
        <v>6107</v>
      </c>
      <c r="AA1598" t="s">
        <v>1265</v>
      </c>
      <c r="AC1598" t="s">
        <v>1009</v>
      </c>
      <c r="AD1598" t="s">
        <v>443</v>
      </c>
      <c r="AG1598" s="54"/>
    </row>
    <row r="1599" spans="21:33">
      <c r="U1599">
        <v>2425</v>
      </c>
      <c r="V1599">
        <v>2</v>
      </c>
      <c r="W1599" t="s">
        <v>3122</v>
      </c>
      <c r="X1599">
        <v>6</v>
      </c>
      <c r="Y1599" t="s">
        <v>608</v>
      </c>
      <c r="Z1599">
        <v>6107</v>
      </c>
      <c r="AA1599" t="s">
        <v>1265</v>
      </c>
      <c r="AC1599" t="s">
        <v>1009</v>
      </c>
      <c r="AD1599" t="s">
        <v>443</v>
      </c>
      <c r="AG1599" s="54"/>
    </row>
    <row r="1600" spans="21:33">
      <c r="U1600">
        <v>2426</v>
      </c>
      <c r="V1600">
        <v>0</v>
      </c>
      <c r="W1600" t="s">
        <v>3123</v>
      </c>
      <c r="X1600">
        <v>6</v>
      </c>
      <c r="Y1600" t="s">
        <v>608</v>
      </c>
      <c r="Z1600">
        <v>6107</v>
      </c>
      <c r="AA1600" t="s">
        <v>1265</v>
      </c>
      <c r="AC1600" t="s">
        <v>1009</v>
      </c>
      <c r="AD1600" t="s">
        <v>443</v>
      </c>
      <c r="AG1600" s="54"/>
    </row>
    <row r="1601" spans="21:33">
      <c r="U1601">
        <v>2427</v>
      </c>
      <c r="V1601">
        <v>9</v>
      </c>
      <c r="W1601" t="s">
        <v>3124</v>
      </c>
      <c r="X1601">
        <v>6</v>
      </c>
      <c r="Y1601" t="s">
        <v>608</v>
      </c>
      <c r="Z1601">
        <v>6107</v>
      </c>
      <c r="AA1601" t="s">
        <v>1265</v>
      </c>
      <c r="AC1601" t="s">
        <v>1009</v>
      </c>
      <c r="AD1601" t="s">
        <v>443</v>
      </c>
      <c r="AG1601" s="54"/>
    </row>
    <row r="1602" spans="21:33">
      <c r="U1602">
        <v>2428</v>
      </c>
      <c r="V1602">
        <v>7</v>
      </c>
      <c r="W1602" t="s">
        <v>3125</v>
      </c>
      <c r="X1602">
        <v>6</v>
      </c>
      <c r="Y1602" t="s">
        <v>608</v>
      </c>
      <c r="Z1602">
        <v>6107</v>
      </c>
      <c r="AA1602" t="s">
        <v>1265</v>
      </c>
      <c r="AC1602" t="s">
        <v>1009</v>
      </c>
      <c r="AD1602" t="s">
        <v>443</v>
      </c>
      <c r="AG1602" s="54"/>
    </row>
    <row r="1603" spans="21:33">
      <c r="U1603">
        <v>2429</v>
      </c>
      <c r="V1603">
        <v>5</v>
      </c>
      <c r="W1603" t="s">
        <v>3126</v>
      </c>
      <c r="X1603">
        <v>6</v>
      </c>
      <c r="Y1603" t="s">
        <v>608</v>
      </c>
      <c r="Z1603">
        <v>6107</v>
      </c>
      <c r="AA1603" t="s">
        <v>1265</v>
      </c>
      <c r="AC1603" t="s">
        <v>1009</v>
      </c>
      <c r="AD1603" t="s">
        <v>443</v>
      </c>
      <c r="AG1603" s="54"/>
    </row>
    <row r="1604" spans="21:33">
      <c r="U1604">
        <v>2432</v>
      </c>
      <c r="V1604">
        <v>5</v>
      </c>
      <c r="W1604" t="s">
        <v>3127</v>
      </c>
      <c r="X1604">
        <v>6</v>
      </c>
      <c r="Y1604" t="s">
        <v>608</v>
      </c>
      <c r="Z1604">
        <v>6107</v>
      </c>
      <c r="AA1604" t="s">
        <v>1265</v>
      </c>
      <c r="AC1604" t="s">
        <v>1009</v>
      </c>
      <c r="AD1604" t="s">
        <v>443</v>
      </c>
      <c r="AG1604" s="54"/>
    </row>
    <row r="1605" spans="21:33">
      <c r="U1605">
        <v>2436</v>
      </c>
      <c r="V1605">
        <v>8</v>
      </c>
      <c r="W1605" t="s">
        <v>3128</v>
      </c>
      <c r="X1605">
        <v>6</v>
      </c>
      <c r="Y1605" t="s">
        <v>608</v>
      </c>
      <c r="Z1605">
        <v>6107</v>
      </c>
      <c r="AA1605" t="s">
        <v>1265</v>
      </c>
      <c r="AC1605" t="s">
        <v>1009</v>
      </c>
      <c r="AD1605" t="s">
        <v>443</v>
      </c>
      <c r="AG1605" s="54"/>
    </row>
    <row r="1606" spans="21:33">
      <c r="U1606">
        <v>2437</v>
      </c>
      <c r="V1606">
        <v>6</v>
      </c>
      <c r="W1606" t="s">
        <v>3129</v>
      </c>
      <c r="X1606">
        <v>6</v>
      </c>
      <c r="Y1606" t="s">
        <v>608</v>
      </c>
      <c r="Z1606">
        <v>6107</v>
      </c>
      <c r="AA1606" t="s">
        <v>1265</v>
      </c>
      <c r="AC1606" t="s">
        <v>1009</v>
      </c>
      <c r="AD1606" t="s">
        <v>443</v>
      </c>
      <c r="AG1606" s="54"/>
    </row>
    <row r="1607" spans="21:33">
      <c r="U1607">
        <v>2438</v>
      </c>
      <c r="V1607">
        <v>4</v>
      </c>
      <c r="W1607" t="s">
        <v>3130</v>
      </c>
      <c r="X1607">
        <v>6</v>
      </c>
      <c r="Y1607" t="s">
        <v>608</v>
      </c>
      <c r="Z1607">
        <v>6107</v>
      </c>
      <c r="AA1607" t="s">
        <v>1265</v>
      </c>
      <c r="AC1607" t="s">
        <v>1009</v>
      </c>
      <c r="AD1607" t="s">
        <v>443</v>
      </c>
      <c r="AG1607" s="54"/>
    </row>
    <row r="1608" spans="21:33">
      <c r="U1608">
        <v>2439</v>
      </c>
      <c r="V1608">
        <v>2</v>
      </c>
      <c r="W1608" t="s">
        <v>3131</v>
      </c>
      <c r="X1608">
        <v>6</v>
      </c>
      <c r="Y1608" t="s">
        <v>608</v>
      </c>
      <c r="Z1608">
        <v>6107</v>
      </c>
      <c r="AA1608" t="s">
        <v>1265</v>
      </c>
      <c r="AC1608" t="s">
        <v>1009</v>
      </c>
      <c r="AD1608" t="s">
        <v>443</v>
      </c>
      <c r="AG1608" s="54"/>
    </row>
    <row r="1609" spans="21:33">
      <c r="U1609">
        <v>2440</v>
      </c>
      <c r="V1609">
        <v>6</v>
      </c>
      <c r="W1609" t="s">
        <v>3132</v>
      </c>
      <c r="X1609">
        <v>6</v>
      </c>
      <c r="Y1609" t="s">
        <v>608</v>
      </c>
      <c r="Z1609">
        <v>6107</v>
      </c>
      <c r="AA1609" t="s">
        <v>1265</v>
      </c>
      <c r="AC1609" t="s">
        <v>1009</v>
      </c>
      <c r="AD1609" t="s">
        <v>443</v>
      </c>
      <c r="AG1609" s="54"/>
    </row>
    <row r="1610" spans="21:33">
      <c r="U1610">
        <v>2441</v>
      </c>
      <c r="V1610">
        <v>4</v>
      </c>
      <c r="W1610" t="s">
        <v>3133</v>
      </c>
      <c r="X1610">
        <v>6</v>
      </c>
      <c r="Y1610" t="s">
        <v>608</v>
      </c>
      <c r="Z1610">
        <v>6107</v>
      </c>
      <c r="AA1610" t="s">
        <v>1265</v>
      </c>
      <c r="AC1610" t="s">
        <v>713</v>
      </c>
      <c r="AD1610" t="s">
        <v>443</v>
      </c>
      <c r="AG1610" s="54"/>
    </row>
    <row r="1611" spans="21:33">
      <c r="U1611">
        <v>2442</v>
      </c>
      <c r="V1611">
        <v>2</v>
      </c>
      <c r="W1611" t="s">
        <v>3134</v>
      </c>
      <c r="X1611">
        <v>6</v>
      </c>
      <c r="Y1611" t="s">
        <v>608</v>
      </c>
      <c r="Z1611">
        <v>6301</v>
      </c>
      <c r="AA1611" t="s">
        <v>835</v>
      </c>
      <c r="AC1611" t="s">
        <v>890</v>
      </c>
      <c r="AD1611" t="s">
        <v>443</v>
      </c>
      <c r="AG1611" s="54"/>
    </row>
    <row r="1612" spans="21:33">
      <c r="U1612">
        <v>2443</v>
      </c>
      <c r="V1612">
        <v>0</v>
      </c>
      <c r="W1612" t="s">
        <v>3135</v>
      </c>
      <c r="X1612">
        <v>6</v>
      </c>
      <c r="Y1612" t="s">
        <v>608</v>
      </c>
      <c r="Z1612">
        <v>6301</v>
      </c>
      <c r="AA1612" t="s">
        <v>835</v>
      </c>
      <c r="AC1612" t="s">
        <v>890</v>
      </c>
      <c r="AD1612" t="s">
        <v>443</v>
      </c>
      <c r="AG1612" s="54"/>
    </row>
    <row r="1613" spans="21:33">
      <c r="U1613">
        <v>2444</v>
      </c>
      <c r="V1613">
        <v>9</v>
      </c>
      <c r="W1613" t="s">
        <v>3136</v>
      </c>
      <c r="X1613">
        <v>6</v>
      </c>
      <c r="Y1613" t="s">
        <v>608</v>
      </c>
      <c r="Z1613">
        <v>6301</v>
      </c>
      <c r="AA1613" t="s">
        <v>835</v>
      </c>
      <c r="AC1613" t="s">
        <v>412</v>
      </c>
      <c r="AD1613" t="s">
        <v>443</v>
      </c>
      <c r="AG1613" s="54"/>
    </row>
    <row r="1614" spans="21:33">
      <c r="U1614">
        <v>2447</v>
      </c>
      <c r="V1614">
        <v>3</v>
      </c>
      <c r="W1614" t="s">
        <v>3137</v>
      </c>
      <c r="X1614">
        <v>6</v>
      </c>
      <c r="Y1614" t="s">
        <v>608</v>
      </c>
      <c r="Z1614">
        <v>6301</v>
      </c>
      <c r="AA1614" t="s">
        <v>835</v>
      </c>
      <c r="AC1614" t="s">
        <v>412</v>
      </c>
      <c r="AD1614" t="s">
        <v>443</v>
      </c>
      <c r="AG1614" s="54"/>
    </row>
    <row r="1615" spans="21:33">
      <c r="U1615">
        <v>2448</v>
      </c>
      <c r="V1615">
        <v>1</v>
      </c>
      <c r="W1615" t="s">
        <v>3138</v>
      </c>
      <c r="X1615">
        <v>6</v>
      </c>
      <c r="Y1615" t="s">
        <v>608</v>
      </c>
      <c r="Z1615">
        <v>6301</v>
      </c>
      <c r="AA1615" t="s">
        <v>835</v>
      </c>
      <c r="AC1615" t="s">
        <v>412</v>
      </c>
      <c r="AD1615" t="s">
        <v>443</v>
      </c>
      <c r="AG1615" s="54"/>
    </row>
    <row r="1616" spans="21:33">
      <c r="U1616">
        <v>2453</v>
      </c>
      <c r="V1616">
        <v>8</v>
      </c>
      <c r="W1616" t="s">
        <v>3139</v>
      </c>
      <c r="X1616">
        <v>6</v>
      </c>
      <c r="Y1616" t="s">
        <v>608</v>
      </c>
      <c r="Z1616">
        <v>6301</v>
      </c>
      <c r="AA1616" t="s">
        <v>835</v>
      </c>
      <c r="AC1616" t="s">
        <v>713</v>
      </c>
      <c r="AD1616" t="s">
        <v>443</v>
      </c>
      <c r="AG1616" s="54"/>
    </row>
    <row r="1617" spans="21:33">
      <c r="U1617">
        <v>2454</v>
      </c>
      <c r="V1617">
        <v>6</v>
      </c>
      <c r="W1617" t="s">
        <v>3140</v>
      </c>
      <c r="X1617">
        <v>6</v>
      </c>
      <c r="Y1617" t="s">
        <v>608</v>
      </c>
      <c r="Z1617">
        <v>6301</v>
      </c>
      <c r="AA1617" t="s">
        <v>835</v>
      </c>
      <c r="AC1617" t="s">
        <v>713</v>
      </c>
      <c r="AD1617" t="s">
        <v>443</v>
      </c>
      <c r="AG1617" s="54"/>
    </row>
    <row r="1618" spans="21:33">
      <c r="U1618">
        <v>2455</v>
      </c>
      <c r="V1618">
        <v>4</v>
      </c>
      <c r="W1618" t="s">
        <v>3141</v>
      </c>
      <c r="X1618">
        <v>6</v>
      </c>
      <c r="Y1618" t="s">
        <v>608</v>
      </c>
      <c r="Z1618">
        <v>6301</v>
      </c>
      <c r="AA1618" t="s">
        <v>835</v>
      </c>
      <c r="AC1618" t="s">
        <v>713</v>
      </c>
      <c r="AD1618" t="s">
        <v>443</v>
      </c>
      <c r="AG1618" s="54"/>
    </row>
    <row r="1619" spans="21:33">
      <c r="U1619">
        <v>2456</v>
      </c>
      <c r="V1619">
        <v>2</v>
      </c>
      <c r="W1619" t="s">
        <v>3142</v>
      </c>
      <c r="X1619">
        <v>6</v>
      </c>
      <c r="Y1619" t="s">
        <v>608</v>
      </c>
      <c r="Z1619">
        <v>6301</v>
      </c>
      <c r="AA1619" t="s">
        <v>835</v>
      </c>
      <c r="AC1619" t="s">
        <v>412</v>
      </c>
      <c r="AD1619" t="s">
        <v>443</v>
      </c>
      <c r="AG1619" s="54"/>
    </row>
    <row r="1620" spans="21:33">
      <c r="U1620">
        <v>2457</v>
      </c>
      <c r="V1620">
        <v>0</v>
      </c>
      <c r="W1620" t="s">
        <v>3143</v>
      </c>
      <c r="X1620">
        <v>6</v>
      </c>
      <c r="Y1620" t="s">
        <v>608</v>
      </c>
      <c r="Z1620">
        <v>6301</v>
      </c>
      <c r="AA1620" t="s">
        <v>835</v>
      </c>
      <c r="AC1620" t="s">
        <v>412</v>
      </c>
      <c r="AD1620" t="s">
        <v>443</v>
      </c>
      <c r="AG1620" s="54"/>
    </row>
    <row r="1621" spans="21:33">
      <c r="U1621">
        <v>2458</v>
      </c>
      <c r="V1621">
        <v>9</v>
      </c>
      <c r="W1621" t="s">
        <v>3144</v>
      </c>
      <c r="X1621">
        <v>6</v>
      </c>
      <c r="Y1621" t="s">
        <v>608</v>
      </c>
      <c r="Z1621">
        <v>6301</v>
      </c>
      <c r="AA1621" t="s">
        <v>835</v>
      </c>
      <c r="AC1621" t="s">
        <v>412</v>
      </c>
      <c r="AD1621" t="s">
        <v>443</v>
      </c>
      <c r="AG1621" s="54"/>
    </row>
    <row r="1622" spans="21:33">
      <c r="U1622">
        <v>2459</v>
      </c>
      <c r="V1622">
        <v>7</v>
      </c>
      <c r="W1622" t="s">
        <v>3145</v>
      </c>
      <c r="X1622">
        <v>6</v>
      </c>
      <c r="Y1622" t="s">
        <v>608</v>
      </c>
      <c r="Z1622">
        <v>6301</v>
      </c>
      <c r="AA1622" t="s">
        <v>835</v>
      </c>
      <c r="AC1622" t="s">
        <v>412</v>
      </c>
      <c r="AD1622" t="s">
        <v>443</v>
      </c>
      <c r="AG1622" s="54"/>
    </row>
    <row r="1623" spans="21:33">
      <c r="U1623">
        <v>2460</v>
      </c>
      <c r="V1623">
        <v>0</v>
      </c>
      <c r="W1623" t="s">
        <v>3146</v>
      </c>
      <c r="X1623">
        <v>6</v>
      </c>
      <c r="Y1623" t="s">
        <v>608</v>
      </c>
      <c r="Z1623">
        <v>6301</v>
      </c>
      <c r="AA1623" t="s">
        <v>835</v>
      </c>
      <c r="AC1623" t="s">
        <v>412</v>
      </c>
      <c r="AD1623" t="s">
        <v>443</v>
      </c>
      <c r="AG1623" s="54"/>
    </row>
    <row r="1624" spans="21:33">
      <c r="U1624">
        <v>2461</v>
      </c>
      <c r="V1624">
        <v>9</v>
      </c>
      <c r="W1624" t="s">
        <v>3147</v>
      </c>
      <c r="X1624">
        <v>6</v>
      </c>
      <c r="Y1624" t="s">
        <v>608</v>
      </c>
      <c r="Z1624">
        <v>6301</v>
      </c>
      <c r="AA1624" t="s">
        <v>835</v>
      </c>
      <c r="AC1624" t="s">
        <v>412</v>
      </c>
      <c r="AD1624" t="s">
        <v>443</v>
      </c>
      <c r="AG1624" s="54"/>
    </row>
    <row r="1625" spans="21:33">
      <c r="U1625">
        <v>2462</v>
      </c>
      <c r="V1625">
        <v>7</v>
      </c>
      <c r="W1625" t="s">
        <v>3148</v>
      </c>
      <c r="X1625">
        <v>6</v>
      </c>
      <c r="Y1625" t="s">
        <v>608</v>
      </c>
      <c r="Z1625">
        <v>6301</v>
      </c>
      <c r="AA1625" t="s">
        <v>835</v>
      </c>
      <c r="AC1625" t="s">
        <v>412</v>
      </c>
      <c r="AD1625" t="s">
        <v>443</v>
      </c>
      <c r="AG1625" s="54"/>
    </row>
    <row r="1626" spans="21:33">
      <c r="U1626">
        <v>2463</v>
      </c>
      <c r="V1626">
        <v>5</v>
      </c>
      <c r="W1626" t="s">
        <v>3149</v>
      </c>
      <c r="X1626">
        <v>6</v>
      </c>
      <c r="Y1626" t="s">
        <v>608</v>
      </c>
      <c r="Z1626">
        <v>6301</v>
      </c>
      <c r="AA1626" t="s">
        <v>835</v>
      </c>
      <c r="AC1626" t="s">
        <v>412</v>
      </c>
      <c r="AD1626" t="s">
        <v>443</v>
      </c>
      <c r="AG1626" s="54"/>
    </row>
    <row r="1627" spans="21:33">
      <c r="U1627">
        <v>2464</v>
      </c>
      <c r="V1627">
        <v>3</v>
      </c>
      <c r="W1627" t="s">
        <v>3150</v>
      </c>
      <c r="X1627">
        <v>6</v>
      </c>
      <c r="Y1627" t="s">
        <v>608</v>
      </c>
      <c r="Z1627">
        <v>6301</v>
      </c>
      <c r="AA1627" t="s">
        <v>835</v>
      </c>
      <c r="AC1627" t="s">
        <v>412</v>
      </c>
      <c r="AD1627" t="s">
        <v>443</v>
      </c>
      <c r="AG1627" s="54"/>
    </row>
    <row r="1628" spans="21:33">
      <c r="U1628">
        <v>2465</v>
      </c>
      <c r="V1628">
        <v>1</v>
      </c>
      <c r="W1628" t="s">
        <v>3151</v>
      </c>
      <c r="X1628">
        <v>6</v>
      </c>
      <c r="Y1628" t="s">
        <v>608</v>
      </c>
      <c r="Z1628">
        <v>6301</v>
      </c>
      <c r="AA1628" t="s">
        <v>835</v>
      </c>
      <c r="AC1628" t="s">
        <v>412</v>
      </c>
      <c r="AD1628" t="s">
        <v>443</v>
      </c>
      <c r="AG1628" s="54"/>
    </row>
    <row r="1629" spans="21:33">
      <c r="U1629">
        <v>2467</v>
      </c>
      <c r="V1629">
        <v>8</v>
      </c>
      <c r="W1629" t="s">
        <v>3152</v>
      </c>
      <c r="X1629">
        <v>6</v>
      </c>
      <c r="Y1629" t="s">
        <v>608</v>
      </c>
      <c r="Z1629">
        <v>6301</v>
      </c>
      <c r="AA1629" t="s">
        <v>835</v>
      </c>
      <c r="AC1629" t="s">
        <v>412</v>
      </c>
      <c r="AD1629" t="s">
        <v>443</v>
      </c>
      <c r="AG1629" s="54"/>
    </row>
    <row r="1630" spans="21:33">
      <c r="U1630">
        <v>2469</v>
      </c>
      <c r="V1630">
        <v>4</v>
      </c>
      <c r="W1630" t="s">
        <v>3153</v>
      </c>
      <c r="X1630">
        <v>6</v>
      </c>
      <c r="Y1630" t="s">
        <v>608</v>
      </c>
      <c r="Z1630">
        <v>6301</v>
      </c>
      <c r="AA1630" t="s">
        <v>835</v>
      </c>
      <c r="AC1630" t="s">
        <v>412</v>
      </c>
      <c r="AD1630" t="s">
        <v>443</v>
      </c>
      <c r="AG1630" s="54"/>
    </row>
    <row r="1631" spans="21:33">
      <c r="U1631">
        <v>2470</v>
      </c>
      <c r="V1631">
        <v>8</v>
      </c>
      <c r="W1631" t="s">
        <v>3154</v>
      </c>
      <c r="X1631">
        <v>6</v>
      </c>
      <c r="Y1631" t="s">
        <v>608</v>
      </c>
      <c r="Z1631">
        <v>6301</v>
      </c>
      <c r="AA1631" t="s">
        <v>835</v>
      </c>
      <c r="AC1631" t="s">
        <v>412</v>
      </c>
      <c r="AD1631" t="s">
        <v>443</v>
      </c>
      <c r="AG1631" s="54"/>
    </row>
    <row r="1632" spans="21:33">
      <c r="U1632">
        <v>2471</v>
      </c>
      <c r="V1632">
        <v>6</v>
      </c>
      <c r="W1632" t="s">
        <v>3155</v>
      </c>
      <c r="X1632">
        <v>6</v>
      </c>
      <c r="Y1632" t="s">
        <v>608</v>
      </c>
      <c r="Z1632">
        <v>6301</v>
      </c>
      <c r="AA1632" t="s">
        <v>835</v>
      </c>
      <c r="AC1632" t="s">
        <v>412</v>
      </c>
      <c r="AD1632" t="s">
        <v>443</v>
      </c>
      <c r="AG1632" s="54"/>
    </row>
    <row r="1633" spans="21:33">
      <c r="U1633">
        <v>2472</v>
      </c>
      <c r="V1633">
        <v>4</v>
      </c>
      <c r="W1633" t="s">
        <v>3156</v>
      </c>
      <c r="X1633">
        <v>6</v>
      </c>
      <c r="Y1633" t="s">
        <v>608</v>
      </c>
      <c r="Z1633">
        <v>6301</v>
      </c>
      <c r="AA1633" t="s">
        <v>835</v>
      </c>
      <c r="AC1633" t="s">
        <v>412</v>
      </c>
      <c r="AD1633" t="s">
        <v>443</v>
      </c>
      <c r="AG1633" s="54"/>
    </row>
    <row r="1634" spans="21:33">
      <c r="U1634">
        <v>2475</v>
      </c>
      <c r="V1634">
        <v>9</v>
      </c>
      <c r="W1634" t="s">
        <v>2300</v>
      </c>
      <c r="X1634">
        <v>6</v>
      </c>
      <c r="Y1634" t="s">
        <v>608</v>
      </c>
      <c r="Z1634">
        <v>6109</v>
      </c>
      <c r="AA1634" t="s">
        <v>1360</v>
      </c>
      <c r="AC1634" t="s">
        <v>1009</v>
      </c>
      <c r="AD1634" t="s">
        <v>443</v>
      </c>
      <c r="AG1634" s="54"/>
    </row>
    <row r="1635" spans="21:33">
      <c r="U1635">
        <v>2476</v>
      </c>
      <c r="V1635">
        <v>7</v>
      </c>
      <c r="W1635" t="s">
        <v>3157</v>
      </c>
      <c r="X1635">
        <v>6</v>
      </c>
      <c r="Y1635" t="s">
        <v>608</v>
      </c>
      <c r="Z1635">
        <v>6301</v>
      </c>
      <c r="AA1635" t="s">
        <v>835</v>
      </c>
      <c r="AC1635" t="s">
        <v>412</v>
      </c>
      <c r="AD1635" t="s">
        <v>443</v>
      </c>
      <c r="AG1635" s="54"/>
    </row>
    <row r="1636" spans="21:33">
      <c r="U1636">
        <v>2482</v>
      </c>
      <c r="V1636">
        <v>1</v>
      </c>
      <c r="W1636" t="s">
        <v>3158</v>
      </c>
      <c r="X1636">
        <v>6</v>
      </c>
      <c r="Y1636" t="s">
        <v>608</v>
      </c>
      <c r="Z1636">
        <v>6301</v>
      </c>
      <c r="AA1636" t="s">
        <v>835</v>
      </c>
      <c r="AC1636" t="s">
        <v>725</v>
      </c>
      <c r="AD1636" t="s">
        <v>443</v>
      </c>
      <c r="AG1636" s="54"/>
    </row>
    <row r="1637" spans="21:33">
      <c r="U1637">
        <v>2485</v>
      </c>
      <c r="V1637">
        <v>6</v>
      </c>
      <c r="W1637" t="s">
        <v>3159</v>
      </c>
      <c r="X1637">
        <v>6</v>
      </c>
      <c r="Y1637" t="s">
        <v>608</v>
      </c>
      <c r="Z1637">
        <v>6301</v>
      </c>
      <c r="AA1637" t="s">
        <v>835</v>
      </c>
      <c r="AC1637" t="s">
        <v>890</v>
      </c>
      <c r="AD1637" t="s">
        <v>443</v>
      </c>
      <c r="AG1637" s="54"/>
    </row>
    <row r="1638" spans="21:33">
      <c r="U1638">
        <v>2486</v>
      </c>
      <c r="V1638">
        <v>4</v>
      </c>
      <c r="W1638" t="s">
        <v>3160</v>
      </c>
      <c r="X1638">
        <v>6</v>
      </c>
      <c r="Y1638" t="s">
        <v>608</v>
      </c>
      <c r="Z1638">
        <v>6303</v>
      </c>
      <c r="AA1638" t="s">
        <v>991</v>
      </c>
      <c r="AC1638" t="s">
        <v>412</v>
      </c>
      <c r="AD1638" t="s">
        <v>443</v>
      </c>
      <c r="AG1638" s="54"/>
    </row>
    <row r="1639" spans="21:33">
      <c r="U1639">
        <v>2487</v>
      </c>
      <c r="V1639">
        <v>2</v>
      </c>
      <c r="W1639" t="s">
        <v>3161</v>
      </c>
      <c r="X1639">
        <v>6</v>
      </c>
      <c r="Y1639" t="s">
        <v>608</v>
      </c>
      <c r="Z1639">
        <v>6303</v>
      </c>
      <c r="AA1639" t="s">
        <v>991</v>
      </c>
      <c r="AC1639" t="s">
        <v>412</v>
      </c>
      <c r="AD1639" t="s">
        <v>443</v>
      </c>
      <c r="AG1639" s="54"/>
    </row>
    <row r="1640" spans="21:33">
      <c r="U1640">
        <v>2488</v>
      </c>
      <c r="V1640">
        <v>0</v>
      </c>
      <c r="W1640" t="s">
        <v>3162</v>
      </c>
      <c r="X1640">
        <v>6</v>
      </c>
      <c r="Y1640" t="s">
        <v>608</v>
      </c>
      <c r="Z1640">
        <v>6303</v>
      </c>
      <c r="AA1640" t="s">
        <v>991</v>
      </c>
      <c r="AC1640" t="s">
        <v>412</v>
      </c>
      <c r="AD1640" t="s">
        <v>443</v>
      </c>
      <c r="AG1640" s="54"/>
    </row>
    <row r="1641" spans="21:33">
      <c r="U1641">
        <v>2489</v>
      </c>
      <c r="V1641">
        <v>9</v>
      </c>
      <c r="W1641" t="s">
        <v>3163</v>
      </c>
      <c r="X1641">
        <v>6</v>
      </c>
      <c r="Y1641" t="s">
        <v>608</v>
      </c>
      <c r="Z1641">
        <v>6303</v>
      </c>
      <c r="AA1641" t="s">
        <v>991</v>
      </c>
      <c r="AC1641" t="s">
        <v>412</v>
      </c>
      <c r="AD1641" t="s">
        <v>443</v>
      </c>
      <c r="AG1641" s="54"/>
    </row>
    <row r="1642" spans="21:33">
      <c r="U1642">
        <v>2490</v>
      </c>
      <c r="V1642">
        <v>2</v>
      </c>
      <c r="W1642" t="s">
        <v>3164</v>
      </c>
      <c r="X1642">
        <v>6</v>
      </c>
      <c r="Y1642" t="s">
        <v>608</v>
      </c>
      <c r="Z1642">
        <v>6303</v>
      </c>
      <c r="AA1642" t="s">
        <v>991</v>
      </c>
      <c r="AC1642" t="s">
        <v>412</v>
      </c>
      <c r="AD1642" t="s">
        <v>443</v>
      </c>
      <c r="AG1642" s="54"/>
    </row>
    <row r="1643" spans="21:33">
      <c r="U1643">
        <v>2491</v>
      </c>
      <c r="V1643">
        <v>0</v>
      </c>
      <c r="W1643" t="s">
        <v>3165</v>
      </c>
      <c r="X1643">
        <v>6</v>
      </c>
      <c r="Y1643" t="s">
        <v>608</v>
      </c>
      <c r="Z1643">
        <v>6303</v>
      </c>
      <c r="AA1643" t="s">
        <v>991</v>
      </c>
      <c r="AC1643" t="s">
        <v>412</v>
      </c>
      <c r="AD1643" t="s">
        <v>443</v>
      </c>
      <c r="AG1643" s="54"/>
    </row>
    <row r="1644" spans="21:33">
      <c r="U1644">
        <v>2492</v>
      </c>
      <c r="V1644">
        <v>9</v>
      </c>
      <c r="W1644" t="s">
        <v>3166</v>
      </c>
      <c r="X1644">
        <v>6</v>
      </c>
      <c r="Y1644" t="s">
        <v>608</v>
      </c>
      <c r="Z1644">
        <v>6303</v>
      </c>
      <c r="AA1644" t="s">
        <v>991</v>
      </c>
      <c r="AC1644" t="s">
        <v>412</v>
      </c>
      <c r="AD1644" t="s">
        <v>443</v>
      </c>
      <c r="AG1644" s="54"/>
    </row>
    <row r="1645" spans="21:33">
      <c r="U1645">
        <v>2493</v>
      </c>
      <c r="V1645">
        <v>7</v>
      </c>
      <c r="W1645" t="s">
        <v>3167</v>
      </c>
      <c r="X1645">
        <v>6</v>
      </c>
      <c r="Y1645" t="s">
        <v>608</v>
      </c>
      <c r="Z1645">
        <v>6303</v>
      </c>
      <c r="AA1645" t="s">
        <v>991</v>
      </c>
      <c r="AC1645" t="s">
        <v>412</v>
      </c>
      <c r="AD1645" t="s">
        <v>443</v>
      </c>
      <c r="AG1645" s="54"/>
    </row>
    <row r="1646" spans="21:33">
      <c r="U1646">
        <v>2494</v>
      </c>
      <c r="V1646">
        <v>5</v>
      </c>
      <c r="W1646" t="s">
        <v>3168</v>
      </c>
      <c r="X1646">
        <v>6</v>
      </c>
      <c r="Y1646" t="s">
        <v>608</v>
      </c>
      <c r="Z1646">
        <v>6303</v>
      </c>
      <c r="AA1646" t="s">
        <v>991</v>
      </c>
      <c r="AC1646" t="s">
        <v>412</v>
      </c>
      <c r="AD1646" t="s">
        <v>443</v>
      </c>
      <c r="AG1646" s="54"/>
    </row>
    <row r="1647" spans="21:33">
      <c r="U1647">
        <v>2495</v>
      </c>
      <c r="V1647">
        <v>3</v>
      </c>
      <c r="W1647" t="s">
        <v>3169</v>
      </c>
      <c r="X1647">
        <v>6</v>
      </c>
      <c r="Y1647" t="s">
        <v>608</v>
      </c>
      <c r="Z1647">
        <v>6303</v>
      </c>
      <c r="AA1647" t="s">
        <v>991</v>
      </c>
      <c r="AC1647" t="s">
        <v>412</v>
      </c>
      <c r="AD1647" t="s">
        <v>443</v>
      </c>
      <c r="AG1647" s="54"/>
    </row>
    <row r="1648" spans="21:33">
      <c r="U1648">
        <v>2496</v>
      </c>
      <c r="V1648">
        <v>1</v>
      </c>
      <c r="W1648" t="s">
        <v>3170</v>
      </c>
      <c r="X1648">
        <v>6</v>
      </c>
      <c r="Y1648" t="s">
        <v>608</v>
      </c>
      <c r="Z1648">
        <v>6303</v>
      </c>
      <c r="AA1648" t="s">
        <v>991</v>
      </c>
      <c r="AC1648" t="s">
        <v>412</v>
      </c>
      <c r="AD1648" t="s">
        <v>443</v>
      </c>
      <c r="AG1648" s="54"/>
    </row>
    <row r="1649" spans="21:33">
      <c r="U1649">
        <v>2498</v>
      </c>
      <c r="V1649">
        <v>8</v>
      </c>
      <c r="W1649" t="s">
        <v>3171</v>
      </c>
      <c r="X1649">
        <v>6</v>
      </c>
      <c r="Y1649" t="s">
        <v>608</v>
      </c>
      <c r="Z1649">
        <v>6303</v>
      </c>
      <c r="AA1649" t="s">
        <v>991</v>
      </c>
      <c r="AC1649" t="s">
        <v>412</v>
      </c>
      <c r="AD1649" t="s">
        <v>443</v>
      </c>
      <c r="AG1649" s="54"/>
    </row>
    <row r="1650" spans="21:33">
      <c r="U1650">
        <v>2500</v>
      </c>
      <c r="V1650">
        <v>3</v>
      </c>
      <c r="W1650" t="s">
        <v>3172</v>
      </c>
      <c r="X1650">
        <v>6</v>
      </c>
      <c r="Y1650" t="s">
        <v>608</v>
      </c>
      <c r="Z1650">
        <v>6303</v>
      </c>
      <c r="AA1650" t="s">
        <v>991</v>
      </c>
      <c r="AC1650" t="s">
        <v>412</v>
      </c>
      <c r="AD1650" t="s">
        <v>443</v>
      </c>
      <c r="AG1650" s="54"/>
    </row>
    <row r="1651" spans="21:33">
      <c r="U1651">
        <v>2501</v>
      </c>
      <c r="V1651">
        <v>1</v>
      </c>
      <c r="W1651" t="s">
        <v>3173</v>
      </c>
      <c r="X1651">
        <v>6</v>
      </c>
      <c r="Y1651" t="s">
        <v>608</v>
      </c>
      <c r="Z1651">
        <v>6303</v>
      </c>
      <c r="AA1651" t="s">
        <v>991</v>
      </c>
      <c r="AC1651" t="s">
        <v>412</v>
      </c>
      <c r="AD1651" t="s">
        <v>443</v>
      </c>
      <c r="AG1651" s="54"/>
    </row>
    <row r="1652" spans="21:33">
      <c r="U1652">
        <v>2505</v>
      </c>
      <c r="V1652">
        <v>4</v>
      </c>
      <c r="W1652" t="s">
        <v>3174</v>
      </c>
      <c r="X1652">
        <v>6</v>
      </c>
      <c r="Y1652" t="s">
        <v>608</v>
      </c>
      <c r="Z1652">
        <v>6303</v>
      </c>
      <c r="AA1652" t="s">
        <v>991</v>
      </c>
      <c r="AC1652" t="s">
        <v>412</v>
      </c>
      <c r="AD1652" t="s">
        <v>443</v>
      </c>
      <c r="AG1652" s="54"/>
    </row>
    <row r="1653" spans="21:33">
      <c r="U1653">
        <v>2506</v>
      </c>
      <c r="V1653">
        <v>2</v>
      </c>
      <c r="W1653" t="s">
        <v>3175</v>
      </c>
      <c r="X1653">
        <v>6</v>
      </c>
      <c r="Y1653" t="s">
        <v>608</v>
      </c>
      <c r="Z1653">
        <v>6303</v>
      </c>
      <c r="AA1653" t="s">
        <v>991</v>
      </c>
      <c r="AC1653" t="s">
        <v>412</v>
      </c>
      <c r="AD1653" t="s">
        <v>443</v>
      </c>
      <c r="AG1653" s="54"/>
    </row>
    <row r="1654" spans="21:33">
      <c r="U1654">
        <v>2507</v>
      </c>
      <c r="V1654">
        <v>0</v>
      </c>
      <c r="W1654" t="s">
        <v>3176</v>
      </c>
      <c r="X1654">
        <v>6</v>
      </c>
      <c r="Y1654" t="s">
        <v>608</v>
      </c>
      <c r="Z1654">
        <v>6303</v>
      </c>
      <c r="AA1654" t="s">
        <v>991</v>
      </c>
      <c r="AC1654" t="s">
        <v>412</v>
      </c>
      <c r="AD1654" t="s">
        <v>443</v>
      </c>
      <c r="AG1654" s="54"/>
    </row>
    <row r="1655" spans="21:33">
      <c r="U1655">
        <v>2508</v>
      </c>
      <c r="V1655">
        <v>9</v>
      </c>
      <c r="W1655" t="s">
        <v>3177</v>
      </c>
      <c r="X1655">
        <v>6</v>
      </c>
      <c r="Y1655" t="s">
        <v>608</v>
      </c>
      <c r="Z1655">
        <v>6303</v>
      </c>
      <c r="AA1655" t="s">
        <v>991</v>
      </c>
      <c r="AC1655" t="s">
        <v>412</v>
      </c>
      <c r="AD1655" t="s">
        <v>443</v>
      </c>
      <c r="AG1655" s="54"/>
    </row>
    <row r="1656" spans="21:33">
      <c r="U1656">
        <v>2509</v>
      </c>
      <c r="V1656">
        <v>7</v>
      </c>
      <c r="W1656" t="s">
        <v>3178</v>
      </c>
      <c r="X1656">
        <v>6</v>
      </c>
      <c r="Y1656" t="s">
        <v>608</v>
      </c>
      <c r="Z1656">
        <v>6303</v>
      </c>
      <c r="AA1656" t="s">
        <v>991</v>
      </c>
      <c r="AC1656" t="s">
        <v>412</v>
      </c>
      <c r="AD1656" t="s">
        <v>443</v>
      </c>
      <c r="AG1656" s="54"/>
    </row>
    <row r="1657" spans="21:33">
      <c r="U1657">
        <v>2513</v>
      </c>
      <c r="V1657">
        <v>5</v>
      </c>
      <c r="W1657" t="s">
        <v>3179</v>
      </c>
      <c r="X1657">
        <v>6</v>
      </c>
      <c r="Y1657" t="s">
        <v>608</v>
      </c>
      <c r="Z1657">
        <v>6303</v>
      </c>
      <c r="AA1657" t="s">
        <v>991</v>
      </c>
      <c r="AC1657" t="s">
        <v>412</v>
      </c>
      <c r="AD1657" t="s">
        <v>443</v>
      </c>
      <c r="AG1657" s="54"/>
    </row>
    <row r="1658" spans="21:33">
      <c r="U1658">
        <v>2514</v>
      </c>
      <c r="V1658">
        <v>3</v>
      </c>
      <c r="W1658" t="s">
        <v>3180</v>
      </c>
      <c r="X1658">
        <v>6</v>
      </c>
      <c r="Y1658" t="s">
        <v>608</v>
      </c>
      <c r="Z1658">
        <v>6303</v>
      </c>
      <c r="AA1658" t="s">
        <v>991</v>
      </c>
      <c r="AC1658" t="s">
        <v>713</v>
      </c>
      <c r="AD1658" t="s">
        <v>443</v>
      </c>
      <c r="AG1658" s="54"/>
    </row>
    <row r="1659" spans="21:33">
      <c r="U1659">
        <v>2517</v>
      </c>
      <c r="V1659">
        <v>8</v>
      </c>
      <c r="W1659" t="s">
        <v>3181</v>
      </c>
      <c r="X1659">
        <v>6</v>
      </c>
      <c r="Y1659" t="s">
        <v>608</v>
      </c>
      <c r="Z1659">
        <v>6303</v>
      </c>
      <c r="AA1659" t="s">
        <v>991</v>
      </c>
      <c r="AC1659" t="s">
        <v>713</v>
      </c>
      <c r="AD1659" t="s">
        <v>443</v>
      </c>
      <c r="AG1659" s="54"/>
    </row>
    <row r="1660" spans="21:33">
      <c r="U1660">
        <v>2518</v>
      </c>
      <c r="V1660">
        <v>6</v>
      </c>
      <c r="W1660" t="s">
        <v>1831</v>
      </c>
      <c r="X1660">
        <v>6</v>
      </c>
      <c r="Y1660" t="s">
        <v>608</v>
      </c>
      <c r="Z1660">
        <v>6308</v>
      </c>
      <c r="AA1660" t="s">
        <v>3182</v>
      </c>
      <c r="AC1660" t="s">
        <v>412</v>
      </c>
      <c r="AD1660" t="s">
        <v>443</v>
      </c>
      <c r="AG1660" s="54"/>
    </row>
    <row r="1661" spans="21:33">
      <c r="U1661">
        <v>2519</v>
      </c>
      <c r="V1661">
        <v>4</v>
      </c>
      <c r="W1661" t="s">
        <v>3183</v>
      </c>
      <c r="X1661">
        <v>6</v>
      </c>
      <c r="Y1661" t="s">
        <v>608</v>
      </c>
      <c r="Z1661">
        <v>6308</v>
      </c>
      <c r="AA1661" t="s">
        <v>3182</v>
      </c>
      <c r="AC1661" t="s">
        <v>412</v>
      </c>
      <c r="AD1661" t="s">
        <v>443</v>
      </c>
      <c r="AG1661" s="54"/>
    </row>
    <row r="1662" spans="21:33">
      <c r="U1662">
        <v>2520</v>
      </c>
      <c r="V1662">
        <v>8</v>
      </c>
      <c r="W1662" t="s">
        <v>3184</v>
      </c>
      <c r="X1662">
        <v>6</v>
      </c>
      <c r="Y1662" t="s">
        <v>608</v>
      </c>
      <c r="Z1662">
        <v>6308</v>
      </c>
      <c r="AA1662" t="s">
        <v>3182</v>
      </c>
      <c r="AC1662" t="s">
        <v>412</v>
      </c>
      <c r="AD1662" t="s">
        <v>443</v>
      </c>
      <c r="AG1662" s="54"/>
    </row>
    <row r="1663" spans="21:33">
      <c r="U1663">
        <v>2521</v>
      </c>
      <c r="V1663">
        <v>6</v>
      </c>
      <c r="W1663" t="s">
        <v>3185</v>
      </c>
      <c r="X1663">
        <v>6</v>
      </c>
      <c r="Y1663" t="s">
        <v>608</v>
      </c>
      <c r="Z1663">
        <v>6308</v>
      </c>
      <c r="AA1663" t="s">
        <v>3182</v>
      </c>
      <c r="AC1663" t="s">
        <v>412</v>
      </c>
      <c r="AD1663" t="s">
        <v>443</v>
      </c>
      <c r="AG1663" s="54"/>
    </row>
    <row r="1664" spans="21:33">
      <c r="U1664">
        <v>2522</v>
      </c>
      <c r="V1664">
        <v>4</v>
      </c>
      <c r="W1664" t="s">
        <v>3186</v>
      </c>
      <c r="X1664">
        <v>6</v>
      </c>
      <c r="Y1664" t="s">
        <v>608</v>
      </c>
      <c r="Z1664">
        <v>6308</v>
      </c>
      <c r="AA1664" t="s">
        <v>3182</v>
      </c>
      <c r="AC1664" t="s">
        <v>412</v>
      </c>
      <c r="AD1664" t="s">
        <v>443</v>
      </c>
      <c r="AG1664" s="54"/>
    </row>
    <row r="1665" spans="21:33">
      <c r="U1665">
        <v>2523</v>
      </c>
      <c r="V1665">
        <v>2</v>
      </c>
      <c r="W1665" t="s">
        <v>3187</v>
      </c>
      <c r="X1665">
        <v>6</v>
      </c>
      <c r="Y1665" t="s">
        <v>608</v>
      </c>
      <c r="Z1665">
        <v>6308</v>
      </c>
      <c r="AA1665" t="s">
        <v>3182</v>
      </c>
      <c r="AC1665" t="s">
        <v>412</v>
      </c>
      <c r="AD1665" t="s">
        <v>443</v>
      </c>
      <c r="AG1665" s="54"/>
    </row>
    <row r="1666" spans="21:33">
      <c r="U1666">
        <v>2524</v>
      </c>
      <c r="V1666">
        <v>0</v>
      </c>
      <c r="W1666" t="s">
        <v>3188</v>
      </c>
      <c r="X1666">
        <v>6</v>
      </c>
      <c r="Y1666" t="s">
        <v>608</v>
      </c>
      <c r="Z1666">
        <v>6308</v>
      </c>
      <c r="AA1666" t="s">
        <v>3182</v>
      </c>
      <c r="AC1666" t="s">
        <v>412</v>
      </c>
      <c r="AD1666" t="s">
        <v>443</v>
      </c>
      <c r="AG1666" s="54"/>
    </row>
    <row r="1667" spans="21:33">
      <c r="U1667">
        <v>2525</v>
      </c>
      <c r="V1667">
        <v>9</v>
      </c>
      <c r="W1667" t="s">
        <v>3189</v>
      </c>
      <c r="X1667">
        <v>6</v>
      </c>
      <c r="Y1667" t="s">
        <v>608</v>
      </c>
      <c r="Z1667">
        <v>6305</v>
      </c>
      <c r="AA1667" t="s">
        <v>1407</v>
      </c>
      <c r="AC1667" t="s">
        <v>412</v>
      </c>
      <c r="AD1667" t="s">
        <v>443</v>
      </c>
      <c r="AG1667" s="54"/>
    </row>
    <row r="1668" spans="21:33">
      <c r="U1668">
        <v>2526</v>
      </c>
      <c r="V1668">
        <v>7</v>
      </c>
      <c r="W1668" t="s">
        <v>3190</v>
      </c>
      <c r="X1668">
        <v>6</v>
      </c>
      <c r="Y1668" t="s">
        <v>608</v>
      </c>
      <c r="Z1668">
        <v>6305</v>
      </c>
      <c r="AA1668" t="s">
        <v>1407</v>
      </c>
      <c r="AC1668" t="s">
        <v>412</v>
      </c>
      <c r="AD1668" t="s">
        <v>443</v>
      </c>
      <c r="AG1668" s="54"/>
    </row>
    <row r="1669" spans="21:33">
      <c r="U1669">
        <v>2527</v>
      </c>
      <c r="V1669">
        <v>5</v>
      </c>
      <c r="W1669" t="s">
        <v>3191</v>
      </c>
      <c r="X1669">
        <v>6</v>
      </c>
      <c r="Y1669" t="s">
        <v>608</v>
      </c>
      <c r="Z1669">
        <v>6305</v>
      </c>
      <c r="AA1669" t="s">
        <v>1407</v>
      </c>
      <c r="AC1669" t="s">
        <v>412</v>
      </c>
      <c r="AD1669" t="s">
        <v>443</v>
      </c>
      <c r="AG1669" s="54"/>
    </row>
    <row r="1670" spans="21:33">
      <c r="U1670">
        <v>2528</v>
      </c>
      <c r="V1670">
        <v>3</v>
      </c>
      <c r="W1670" t="s">
        <v>3192</v>
      </c>
      <c r="X1670">
        <v>6</v>
      </c>
      <c r="Y1670" t="s">
        <v>608</v>
      </c>
      <c r="Z1670">
        <v>6305</v>
      </c>
      <c r="AA1670" t="s">
        <v>1407</v>
      </c>
      <c r="AC1670" t="s">
        <v>412</v>
      </c>
      <c r="AD1670" t="s">
        <v>443</v>
      </c>
      <c r="AG1670" s="54"/>
    </row>
    <row r="1671" spans="21:33">
      <c r="U1671">
        <v>2529</v>
      </c>
      <c r="V1671">
        <v>1</v>
      </c>
      <c r="W1671" t="s">
        <v>3193</v>
      </c>
      <c r="X1671">
        <v>6</v>
      </c>
      <c r="Y1671" t="s">
        <v>608</v>
      </c>
      <c r="Z1671">
        <v>6305</v>
      </c>
      <c r="AA1671" t="s">
        <v>1407</v>
      </c>
      <c r="AC1671" t="s">
        <v>412</v>
      </c>
      <c r="AD1671" t="s">
        <v>443</v>
      </c>
      <c r="AG1671" s="54"/>
    </row>
    <row r="1672" spans="21:33">
      <c r="U1672">
        <v>2530</v>
      </c>
      <c r="V1672">
        <v>5</v>
      </c>
      <c r="W1672" t="s">
        <v>3194</v>
      </c>
      <c r="X1672">
        <v>6</v>
      </c>
      <c r="Y1672" t="s">
        <v>608</v>
      </c>
      <c r="Z1672">
        <v>6305</v>
      </c>
      <c r="AA1672" t="s">
        <v>1407</v>
      </c>
      <c r="AC1672" t="s">
        <v>412</v>
      </c>
      <c r="AD1672" t="s">
        <v>443</v>
      </c>
      <c r="AG1672" s="54"/>
    </row>
    <row r="1673" spans="21:33">
      <c r="U1673">
        <v>2531</v>
      </c>
      <c r="V1673">
        <v>3</v>
      </c>
      <c r="W1673" t="s">
        <v>3195</v>
      </c>
      <c r="X1673">
        <v>6</v>
      </c>
      <c r="Y1673" t="s">
        <v>608</v>
      </c>
      <c r="Z1673">
        <v>6305</v>
      </c>
      <c r="AA1673" t="s">
        <v>1407</v>
      </c>
      <c r="AC1673" t="s">
        <v>713</v>
      </c>
      <c r="AD1673" t="s">
        <v>443</v>
      </c>
      <c r="AG1673" s="54"/>
    </row>
    <row r="1674" spans="21:33">
      <c r="U1674">
        <v>2532</v>
      </c>
      <c r="V1674">
        <v>1</v>
      </c>
      <c r="W1674" t="s">
        <v>3196</v>
      </c>
      <c r="X1674">
        <v>6</v>
      </c>
      <c r="Y1674" t="s">
        <v>608</v>
      </c>
      <c r="Z1674">
        <v>6302</v>
      </c>
      <c r="AA1674" t="s">
        <v>3197</v>
      </c>
      <c r="AC1674" t="s">
        <v>1009</v>
      </c>
      <c r="AD1674" t="s">
        <v>443</v>
      </c>
      <c r="AG1674" s="54"/>
    </row>
    <row r="1675" spans="21:33">
      <c r="U1675">
        <v>2534</v>
      </c>
      <c r="V1675">
        <v>8</v>
      </c>
      <c r="W1675" t="s">
        <v>3198</v>
      </c>
      <c r="X1675">
        <v>6</v>
      </c>
      <c r="Y1675" t="s">
        <v>608</v>
      </c>
      <c r="Z1675">
        <v>6302</v>
      </c>
      <c r="AA1675" t="s">
        <v>3197</v>
      </c>
      <c r="AC1675" t="s">
        <v>1009</v>
      </c>
      <c r="AD1675" t="s">
        <v>443</v>
      </c>
      <c r="AG1675" s="54"/>
    </row>
    <row r="1676" spans="21:33">
      <c r="U1676">
        <v>2535</v>
      </c>
      <c r="V1676">
        <v>6</v>
      </c>
      <c r="W1676" t="s">
        <v>3199</v>
      </c>
      <c r="X1676">
        <v>6</v>
      </c>
      <c r="Y1676" t="s">
        <v>608</v>
      </c>
      <c r="Z1676">
        <v>6302</v>
      </c>
      <c r="AA1676" t="s">
        <v>3197</v>
      </c>
      <c r="AC1676" t="s">
        <v>1009</v>
      </c>
      <c r="AD1676" t="s">
        <v>443</v>
      </c>
      <c r="AG1676" s="54"/>
    </row>
    <row r="1677" spans="21:33">
      <c r="U1677">
        <v>2536</v>
      </c>
      <c r="V1677">
        <v>4</v>
      </c>
      <c r="W1677" t="s">
        <v>3200</v>
      </c>
      <c r="X1677">
        <v>6</v>
      </c>
      <c r="Y1677" t="s">
        <v>608</v>
      </c>
      <c r="Z1677">
        <v>6302</v>
      </c>
      <c r="AA1677" t="s">
        <v>3197</v>
      </c>
      <c r="AC1677" t="s">
        <v>1009</v>
      </c>
      <c r="AD1677" t="s">
        <v>443</v>
      </c>
      <c r="AG1677" s="54"/>
    </row>
    <row r="1678" spans="21:33">
      <c r="U1678">
        <v>2537</v>
      </c>
      <c r="V1678">
        <v>2</v>
      </c>
      <c r="W1678" t="s">
        <v>3201</v>
      </c>
      <c r="X1678">
        <v>6</v>
      </c>
      <c r="Y1678" t="s">
        <v>608</v>
      </c>
      <c r="Z1678">
        <v>6302</v>
      </c>
      <c r="AA1678" t="s">
        <v>3197</v>
      </c>
      <c r="AC1678" t="s">
        <v>1009</v>
      </c>
      <c r="AD1678" t="s">
        <v>443</v>
      </c>
      <c r="AG1678" s="54"/>
    </row>
    <row r="1679" spans="21:33">
      <c r="U1679">
        <v>2538</v>
      </c>
      <c r="V1679">
        <v>0</v>
      </c>
      <c r="W1679" t="s">
        <v>3202</v>
      </c>
      <c r="X1679">
        <v>6</v>
      </c>
      <c r="Y1679" t="s">
        <v>608</v>
      </c>
      <c r="Z1679">
        <v>6302</v>
      </c>
      <c r="AA1679" t="s">
        <v>3197</v>
      </c>
      <c r="AC1679" t="s">
        <v>1009</v>
      </c>
      <c r="AD1679" t="s">
        <v>443</v>
      </c>
      <c r="AG1679" s="54"/>
    </row>
    <row r="1680" spans="21:33">
      <c r="U1680">
        <v>2539</v>
      </c>
      <c r="V1680">
        <v>9</v>
      </c>
      <c r="W1680" t="s">
        <v>3203</v>
      </c>
      <c r="X1680">
        <v>6</v>
      </c>
      <c r="Y1680" t="s">
        <v>608</v>
      </c>
      <c r="Z1680">
        <v>6302</v>
      </c>
      <c r="AA1680" t="s">
        <v>3197</v>
      </c>
      <c r="AC1680" t="s">
        <v>1009</v>
      </c>
      <c r="AD1680" t="s">
        <v>443</v>
      </c>
      <c r="AG1680" s="54"/>
    </row>
    <row r="1681" spans="21:33">
      <c r="U1681">
        <v>2540</v>
      </c>
      <c r="V1681">
        <v>2</v>
      </c>
      <c r="W1681" t="s">
        <v>3204</v>
      </c>
      <c r="X1681">
        <v>6</v>
      </c>
      <c r="Y1681" t="s">
        <v>608</v>
      </c>
      <c r="Z1681">
        <v>6302</v>
      </c>
      <c r="AA1681" t="s">
        <v>3197</v>
      </c>
      <c r="AC1681" t="s">
        <v>1009</v>
      </c>
      <c r="AD1681" t="s">
        <v>443</v>
      </c>
      <c r="AG1681" s="54"/>
    </row>
    <row r="1682" spans="21:33">
      <c r="U1682">
        <v>2541</v>
      </c>
      <c r="V1682">
        <v>0</v>
      </c>
      <c r="W1682" t="s">
        <v>3205</v>
      </c>
      <c r="X1682">
        <v>6</v>
      </c>
      <c r="Y1682" t="s">
        <v>608</v>
      </c>
      <c r="Z1682">
        <v>6302</v>
      </c>
      <c r="AA1682" t="s">
        <v>3197</v>
      </c>
      <c r="AC1682" t="s">
        <v>1009</v>
      </c>
      <c r="AD1682" t="s">
        <v>443</v>
      </c>
      <c r="AG1682" s="54"/>
    </row>
    <row r="1683" spans="21:33">
      <c r="U1683">
        <v>2542</v>
      </c>
      <c r="V1683">
        <v>9</v>
      </c>
      <c r="W1683" t="s">
        <v>3206</v>
      </c>
      <c r="X1683">
        <v>6</v>
      </c>
      <c r="Y1683" t="s">
        <v>608</v>
      </c>
      <c r="Z1683">
        <v>6302</v>
      </c>
      <c r="AA1683" t="s">
        <v>3197</v>
      </c>
      <c r="AC1683" t="s">
        <v>1009</v>
      </c>
      <c r="AD1683" t="s">
        <v>443</v>
      </c>
      <c r="AG1683" s="54"/>
    </row>
    <row r="1684" spans="21:33">
      <c r="U1684">
        <v>2543</v>
      </c>
      <c r="V1684">
        <v>7</v>
      </c>
      <c r="W1684" t="s">
        <v>3207</v>
      </c>
      <c r="X1684">
        <v>6</v>
      </c>
      <c r="Y1684" t="s">
        <v>608</v>
      </c>
      <c r="Z1684">
        <v>6302</v>
      </c>
      <c r="AA1684" t="s">
        <v>3197</v>
      </c>
      <c r="AC1684" t="s">
        <v>1009</v>
      </c>
      <c r="AD1684" t="s">
        <v>443</v>
      </c>
      <c r="AG1684" s="54"/>
    </row>
    <row r="1685" spans="21:33">
      <c r="U1685">
        <v>2544</v>
      </c>
      <c r="V1685">
        <v>5</v>
      </c>
      <c r="W1685" t="s">
        <v>3208</v>
      </c>
      <c r="X1685">
        <v>6</v>
      </c>
      <c r="Y1685" t="s">
        <v>608</v>
      </c>
      <c r="Z1685">
        <v>6302</v>
      </c>
      <c r="AA1685" t="s">
        <v>3197</v>
      </c>
      <c r="AC1685" t="s">
        <v>1009</v>
      </c>
      <c r="AD1685" t="s">
        <v>443</v>
      </c>
      <c r="AG1685" s="54"/>
    </row>
    <row r="1686" spans="21:33">
      <c r="U1686">
        <v>2545</v>
      </c>
      <c r="V1686">
        <v>3</v>
      </c>
      <c r="W1686" t="s">
        <v>621</v>
      </c>
      <c r="X1686">
        <v>6</v>
      </c>
      <c r="Y1686" t="s">
        <v>608</v>
      </c>
      <c r="Z1686">
        <v>6302</v>
      </c>
      <c r="AA1686" t="s">
        <v>3197</v>
      </c>
      <c r="AC1686" t="s">
        <v>1009</v>
      </c>
      <c r="AD1686" t="s">
        <v>443</v>
      </c>
      <c r="AG1686" s="54"/>
    </row>
    <row r="1687" spans="21:33">
      <c r="U1687">
        <v>2548</v>
      </c>
      <c r="V1687">
        <v>8</v>
      </c>
      <c r="W1687" t="s">
        <v>3209</v>
      </c>
      <c r="X1687">
        <v>6</v>
      </c>
      <c r="Y1687" t="s">
        <v>608</v>
      </c>
      <c r="Z1687">
        <v>6302</v>
      </c>
      <c r="AA1687" t="s">
        <v>3197</v>
      </c>
      <c r="AC1687" t="s">
        <v>1009</v>
      </c>
      <c r="AD1687" t="s">
        <v>443</v>
      </c>
      <c r="AG1687" s="54"/>
    </row>
    <row r="1688" spans="21:33">
      <c r="U1688">
        <v>2549</v>
      </c>
      <c r="V1688">
        <v>6</v>
      </c>
      <c r="W1688" t="s">
        <v>3210</v>
      </c>
      <c r="X1688">
        <v>6</v>
      </c>
      <c r="Y1688" t="s">
        <v>608</v>
      </c>
      <c r="Z1688">
        <v>6310</v>
      </c>
      <c r="AA1688" t="s">
        <v>1726</v>
      </c>
      <c r="AC1688" t="s">
        <v>1009</v>
      </c>
      <c r="AD1688" t="s">
        <v>443</v>
      </c>
      <c r="AG1688" s="54"/>
    </row>
    <row r="1689" spans="21:33">
      <c r="U1689">
        <v>2551</v>
      </c>
      <c r="V1689">
        <v>8</v>
      </c>
      <c r="W1689" t="s">
        <v>3211</v>
      </c>
      <c r="X1689">
        <v>6</v>
      </c>
      <c r="Y1689" t="s">
        <v>608</v>
      </c>
      <c r="Z1689">
        <v>6310</v>
      </c>
      <c r="AA1689" t="s">
        <v>1726</v>
      </c>
      <c r="AC1689" t="s">
        <v>1009</v>
      </c>
      <c r="AD1689" t="s">
        <v>443</v>
      </c>
      <c r="AG1689" s="54"/>
    </row>
    <row r="1690" spans="21:33">
      <c r="U1690">
        <v>2552</v>
      </c>
      <c r="V1690">
        <v>6</v>
      </c>
      <c r="W1690" t="s">
        <v>3212</v>
      </c>
      <c r="X1690">
        <v>6</v>
      </c>
      <c r="Y1690" t="s">
        <v>608</v>
      </c>
      <c r="Z1690">
        <v>6310</v>
      </c>
      <c r="AA1690" t="s">
        <v>1726</v>
      </c>
      <c r="AC1690" t="s">
        <v>1009</v>
      </c>
      <c r="AD1690" t="s">
        <v>443</v>
      </c>
      <c r="AG1690" s="54"/>
    </row>
    <row r="1691" spans="21:33">
      <c r="U1691">
        <v>2553</v>
      </c>
      <c r="V1691">
        <v>4</v>
      </c>
      <c r="W1691" t="s">
        <v>3213</v>
      </c>
      <c r="X1691">
        <v>6</v>
      </c>
      <c r="Y1691" t="s">
        <v>608</v>
      </c>
      <c r="Z1691">
        <v>6310</v>
      </c>
      <c r="AA1691" t="s">
        <v>1726</v>
      </c>
      <c r="AC1691" t="s">
        <v>1009</v>
      </c>
      <c r="AD1691" t="s">
        <v>443</v>
      </c>
      <c r="AG1691" s="54"/>
    </row>
    <row r="1692" spans="21:33">
      <c r="U1692">
        <v>2554</v>
      </c>
      <c r="V1692">
        <v>2</v>
      </c>
      <c r="W1692" t="s">
        <v>3214</v>
      </c>
      <c r="X1692">
        <v>6</v>
      </c>
      <c r="Y1692" t="s">
        <v>608</v>
      </c>
      <c r="Z1692">
        <v>6310</v>
      </c>
      <c r="AA1692" t="s">
        <v>1726</v>
      </c>
      <c r="AC1692" t="s">
        <v>1009</v>
      </c>
      <c r="AD1692" t="s">
        <v>443</v>
      </c>
      <c r="AG1692" s="54"/>
    </row>
    <row r="1693" spans="21:33">
      <c r="U1693">
        <v>2555</v>
      </c>
      <c r="V1693">
        <v>0</v>
      </c>
      <c r="W1693" t="s">
        <v>3215</v>
      </c>
      <c r="X1693">
        <v>6</v>
      </c>
      <c r="Y1693" t="s">
        <v>608</v>
      </c>
      <c r="Z1693">
        <v>6310</v>
      </c>
      <c r="AA1693" t="s">
        <v>1726</v>
      </c>
      <c r="AC1693" t="s">
        <v>1009</v>
      </c>
      <c r="AD1693" t="s">
        <v>443</v>
      </c>
      <c r="AG1693" s="54"/>
    </row>
    <row r="1694" spans="21:33">
      <c r="U1694">
        <v>2556</v>
      </c>
      <c r="V1694">
        <v>9</v>
      </c>
      <c r="W1694" t="s">
        <v>3216</v>
      </c>
      <c r="X1694">
        <v>6</v>
      </c>
      <c r="Y1694" t="s">
        <v>608</v>
      </c>
      <c r="Z1694">
        <v>6310</v>
      </c>
      <c r="AA1694" t="s">
        <v>1726</v>
      </c>
      <c r="AC1694" t="s">
        <v>1009</v>
      </c>
      <c r="AD1694" t="s">
        <v>443</v>
      </c>
      <c r="AG1694" s="54"/>
    </row>
    <row r="1695" spans="21:33">
      <c r="U1695">
        <v>2557</v>
      </c>
      <c r="V1695">
        <v>7</v>
      </c>
      <c r="W1695" t="s">
        <v>3217</v>
      </c>
      <c r="X1695">
        <v>6</v>
      </c>
      <c r="Y1695" t="s">
        <v>608</v>
      </c>
      <c r="Z1695">
        <v>6310</v>
      </c>
      <c r="AA1695" t="s">
        <v>1726</v>
      </c>
      <c r="AC1695" t="s">
        <v>1009</v>
      </c>
      <c r="AD1695" t="s">
        <v>443</v>
      </c>
      <c r="AG1695" s="54"/>
    </row>
    <row r="1696" spans="21:33">
      <c r="U1696">
        <v>2558</v>
      </c>
      <c r="V1696">
        <v>5</v>
      </c>
      <c r="W1696" t="s">
        <v>3218</v>
      </c>
      <c r="X1696">
        <v>6</v>
      </c>
      <c r="Y1696" t="s">
        <v>608</v>
      </c>
      <c r="Z1696">
        <v>6310</v>
      </c>
      <c r="AA1696" t="s">
        <v>1726</v>
      </c>
      <c r="AC1696" t="s">
        <v>1009</v>
      </c>
      <c r="AD1696" t="s">
        <v>443</v>
      </c>
      <c r="AG1696" s="54"/>
    </row>
    <row r="1697" spans="21:33">
      <c r="U1697">
        <v>2559</v>
      </c>
      <c r="V1697">
        <v>3</v>
      </c>
      <c r="W1697" t="s">
        <v>3219</v>
      </c>
      <c r="X1697">
        <v>6</v>
      </c>
      <c r="Y1697" t="s">
        <v>608</v>
      </c>
      <c r="Z1697">
        <v>6310</v>
      </c>
      <c r="AA1697" t="s">
        <v>1726</v>
      </c>
      <c r="AC1697" t="s">
        <v>1009</v>
      </c>
      <c r="AD1697" t="s">
        <v>443</v>
      </c>
      <c r="AG1697" s="54"/>
    </row>
    <row r="1698" spans="21:33">
      <c r="U1698">
        <v>2560</v>
      </c>
      <c r="V1698">
        <v>7</v>
      </c>
      <c r="W1698" t="s">
        <v>3220</v>
      </c>
      <c r="X1698">
        <v>6</v>
      </c>
      <c r="Y1698" t="s">
        <v>608</v>
      </c>
      <c r="Z1698">
        <v>6310</v>
      </c>
      <c r="AA1698" t="s">
        <v>1726</v>
      </c>
      <c r="AC1698" t="s">
        <v>1009</v>
      </c>
      <c r="AD1698" t="s">
        <v>443</v>
      </c>
      <c r="AG1698" s="54"/>
    </row>
    <row r="1699" spans="21:33">
      <c r="U1699">
        <v>2561</v>
      </c>
      <c r="V1699">
        <v>5</v>
      </c>
      <c r="W1699" t="s">
        <v>3221</v>
      </c>
      <c r="X1699">
        <v>6</v>
      </c>
      <c r="Y1699" t="s">
        <v>608</v>
      </c>
      <c r="Z1699">
        <v>6310</v>
      </c>
      <c r="AA1699" t="s">
        <v>1726</v>
      </c>
      <c r="AC1699" t="s">
        <v>1009</v>
      </c>
      <c r="AD1699" t="s">
        <v>443</v>
      </c>
      <c r="AG1699" s="54"/>
    </row>
    <row r="1700" spans="21:33">
      <c r="U1700">
        <v>2562</v>
      </c>
      <c r="V1700">
        <v>3</v>
      </c>
      <c r="W1700" t="s">
        <v>3222</v>
      </c>
      <c r="X1700">
        <v>6</v>
      </c>
      <c r="Y1700" t="s">
        <v>608</v>
      </c>
      <c r="Z1700">
        <v>6310</v>
      </c>
      <c r="AA1700" t="s">
        <v>1726</v>
      </c>
      <c r="AC1700" t="s">
        <v>1009</v>
      </c>
      <c r="AD1700" t="s">
        <v>443</v>
      </c>
      <c r="AG1700" s="54"/>
    </row>
    <row r="1701" spans="21:33">
      <c r="U1701">
        <v>2563</v>
      </c>
      <c r="V1701">
        <v>1</v>
      </c>
      <c r="W1701" t="s">
        <v>3223</v>
      </c>
      <c r="X1701">
        <v>6</v>
      </c>
      <c r="Y1701" t="s">
        <v>608</v>
      </c>
      <c r="Z1701">
        <v>6310</v>
      </c>
      <c r="AA1701" t="s">
        <v>1726</v>
      </c>
      <c r="AC1701" t="s">
        <v>1009</v>
      </c>
      <c r="AD1701" t="s">
        <v>443</v>
      </c>
      <c r="AG1701" s="54"/>
    </row>
    <row r="1702" spans="21:33">
      <c r="U1702">
        <v>2565</v>
      </c>
      <c r="V1702">
        <v>8</v>
      </c>
      <c r="W1702" t="s">
        <v>3224</v>
      </c>
      <c r="X1702">
        <v>6</v>
      </c>
      <c r="Y1702" t="s">
        <v>608</v>
      </c>
      <c r="Z1702">
        <v>6310</v>
      </c>
      <c r="AA1702" t="s">
        <v>1726</v>
      </c>
      <c r="AC1702" t="s">
        <v>1009</v>
      </c>
      <c r="AD1702" t="s">
        <v>443</v>
      </c>
      <c r="AG1702" s="54"/>
    </row>
    <row r="1703" spans="21:33">
      <c r="U1703">
        <v>2566</v>
      </c>
      <c r="V1703">
        <v>6</v>
      </c>
      <c r="W1703" t="s">
        <v>3225</v>
      </c>
      <c r="X1703">
        <v>6</v>
      </c>
      <c r="Y1703" t="s">
        <v>608</v>
      </c>
      <c r="Z1703">
        <v>6305</v>
      </c>
      <c r="AA1703" t="s">
        <v>1407</v>
      </c>
      <c r="AC1703" t="s">
        <v>412</v>
      </c>
      <c r="AD1703" t="s">
        <v>443</v>
      </c>
      <c r="AG1703" s="54"/>
    </row>
    <row r="1704" spans="21:33">
      <c r="U1704">
        <v>2568</v>
      </c>
      <c r="V1704">
        <v>2</v>
      </c>
      <c r="W1704" t="s">
        <v>3226</v>
      </c>
      <c r="X1704">
        <v>6</v>
      </c>
      <c r="Y1704" t="s">
        <v>608</v>
      </c>
      <c r="Z1704">
        <v>6310</v>
      </c>
      <c r="AA1704" t="s">
        <v>1726</v>
      </c>
      <c r="AC1704" t="s">
        <v>1009</v>
      </c>
      <c r="AD1704" t="s">
        <v>443</v>
      </c>
      <c r="AG1704" s="54"/>
    </row>
    <row r="1705" spans="21:33">
      <c r="U1705">
        <v>2570</v>
      </c>
      <c r="V1705">
        <v>4</v>
      </c>
      <c r="W1705" t="s">
        <v>3227</v>
      </c>
      <c r="X1705">
        <v>6</v>
      </c>
      <c r="Y1705" t="s">
        <v>608</v>
      </c>
      <c r="Z1705">
        <v>6310</v>
      </c>
      <c r="AA1705" t="s">
        <v>1726</v>
      </c>
      <c r="AC1705" t="s">
        <v>1009</v>
      </c>
      <c r="AD1705" t="s">
        <v>443</v>
      </c>
      <c r="AG1705" s="54"/>
    </row>
    <row r="1706" spans="21:33">
      <c r="U1706">
        <v>2572</v>
      </c>
      <c r="V1706">
        <v>0</v>
      </c>
      <c r="W1706" t="s">
        <v>3228</v>
      </c>
      <c r="X1706">
        <v>6</v>
      </c>
      <c r="Y1706" t="s">
        <v>608</v>
      </c>
      <c r="Z1706">
        <v>6310</v>
      </c>
      <c r="AA1706" t="s">
        <v>1726</v>
      </c>
      <c r="AC1706" t="s">
        <v>1009</v>
      </c>
      <c r="AD1706" t="s">
        <v>443</v>
      </c>
      <c r="AG1706" s="54"/>
    </row>
    <row r="1707" spans="21:33">
      <c r="U1707">
        <v>2575</v>
      </c>
      <c r="V1707">
        <v>5</v>
      </c>
      <c r="W1707" t="s">
        <v>3229</v>
      </c>
      <c r="X1707">
        <v>6</v>
      </c>
      <c r="Y1707" t="s">
        <v>608</v>
      </c>
      <c r="Z1707">
        <v>6305</v>
      </c>
      <c r="AA1707" t="s">
        <v>1407</v>
      </c>
      <c r="AC1707" t="s">
        <v>412</v>
      </c>
      <c r="AD1707" t="s">
        <v>443</v>
      </c>
      <c r="AG1707" s="54"/>
    </row>
    <row r="1708" spans="21:33">
      <c r="U1708">
        <v>2576</v>
      </c>
      <c r="V1708">
        <v>3</v>
      </c>
      <c r="W1708" t="s">
        <v>3230</v>
      </c>
      <c r="X1708">
        <v>6</v>
      </c>
      <c r="Y1708" t="s">
        <v>608</v>
      </c>
      <c r="Z1708">
        <v>6310</v>
      </c>
      <c r="AA1708" t="s">
        <v>1726</v>
      </c>
      <c r="AC1708" t="s">
        <v>1009</v>
      </c>
      <c r="AD1708" t="s">
        <v>443</v>
      </c>
      <c r="AG1708" s="54"/>
    </row>
    <row r="1709" spans="21:33">
      <c r="U1709">
        <v>2577</v>
      </c>
      <c r="V1709">
        <v>1</v>
      </c>
      <c r="W1709" t="s">
        <v>3231</v>
      </c>
      <c r="X1709">
        <v>6</v>
      </c>
      <c r="Y1709" t="s">
        <v>608</v>
      </c>
      <c r="Z1709">
        <v>6310</v>
      </c>
      <c r="AA1709" t="s">
        <v>1726</v>
      </c>
      <c r="AC1709" t="s">
        <v>1009</v>
      </c>
      <c r="AD1709" t="s">
        <v>443</v>
      </c>
      <c r="AG1709" s="54"/>
    </row>
    <row r="1710" spans="21:33">
      <c r="U1710">
        <v>2579</v>
      </c>
      <c r="V1710">
        <v>8</v>
      </c>
      <c r="W1710" t="s">
        <v>3232</v>
      </c>
      <c r="X1710">
        <v>6</v>
      </c>
      <c r="Y1710" t="s">
        <v>608</v>
      </c>
      <c r="Z1710">
        <v>6310</v>
      </c>
      <c r="AA1710" t="s">
        <v>1726</v>
      </c>
      <c r="AC1710" t="s">
        <v>713</v>
      </c>
      <c r="AD1710" t="s">
        <v>443</v>
      </c>
      <c r="AG1710" s="54"/>
    </row>
    <row r="1711" spans="21:33">
      <c r="U1711">
        <v>2580</v>
      </c>
      <c r="V1711">
        <v>1</v>
      </c>
      <c r="W1711" t="s">
        <v>965</v>
      </c>
      <c r="X1711">
        <v>6</v>
      </c>
      <c r="Y1711" t="s">
        <v>608</v>
      </c>
      <c r="Z1711">
        <v>6310</v>
      </c>
      <c r="AA1711" t="s">
        <v>1726</v>
      </c>
      <c r="AC1711" t="s">
        <v>713</v>
      </c>
      <c r="AD1711" t="s">
        <v>443</v>
      </c>
      <c r="AG1711" s="54"/>
    </row>
    <row r="1712" spans="21:33">
      <c r="U1712">
        <v>2583</v>
      </c>
      <c r="V1712">
        <v>6</v>
      </c>
      <c r="W1712" t="s">
        <v>3233</v>
      </c>
      <c r="X1712">
        <v>6</v>
      </c>
      <c r="Y1712" t="s">
        <v>608</v>
      </c>
      <c r="Z1712">
        <v>6304</v>
      </c>
      <c r="AA1712" t="s">
        <v>1300</v>
      </c>
      <c r="AC1712" t="s">
        <v>1009</v>
      </c>
      <c r="AD1712" t="s">
        <v>443</v>
      </c>
      <c r="AG1712" s="54"/>
    </row>
    <row r="1713" spans="21:33">
      <c r="U1713">
        <v>2584</v>
      </c>
      <c r="V1713">
        <v>4</v>
      </c>
      <c r="W1713" t="s">
        <v>3234</v>
      </c>
      <c r="X1713">
        <v>6</v>
      </c>
      <c r="Y1713" t="s">
        <v>608</v>
      </c>
      <c r="Z1713">
        <v>6304</v>
      </c>
      <c r="AA1713" t="s">
        <v>1300</v>
      </c>
      <c r="AC1713" t="s">
        <v>1009</v>
      </c>
      <c r="AD1713" t="s">
        <v>443</v>
      </c>
      <c r="AG1713" s="54"/>
    </row>
    <row r="1714" spans="21:33">
      <c r="U1714">
        <v>2590</v>
      </c>
      <c r="V1714">
        <v>9</v>
      </c>
      <c r="W1714" t="s">
        <v>3235</v>
      </c>
      <c r="X1714">
        <v>6</v>
      </c>
      <c r="Y1714" t="s">
        <v>608</v>
      </c>
      <c r="Z1714">
        <v>6304</v>
      </c>
      <c r="AA1714" t="s">
        <v>1300</v>
      </c>
      <c r="AC1714" t="s">
        <v>1009</v>
      </c>
      <c r="AD1714" t="s">
        <v>443</v>
      </c>
      <c r="AG1714" s="54"/>
    </row>
    <row r="1715" spans="21:33">
      <c r="U1715">
        <v>2591</v>
      </c>
      <c r="V1715">
        <v>7</v>
      </c>
      <c r="W1715" t="s">
        <v>3236</v>
      </c>
      <c r="X1715">
        <v>6</v>
      </c>
      <c r="Y1715" t="s">
        <v>608</v>
      </c>
      <c r="Z1715">
        <v>6304</v>
      </c>
      <c r="AA1715" t="s">
        <v>1300</v>
      </c>
      <c r="AC1715" t="s">
        <v>1009</v>
      </c>
      <c r="AD1715" t="s">
        <v>443</v>
      </c>
      <c r="AG1715" s="54"/>
    </row>
    <row r="1716" spans="21:33">
      <c r="U1716">
        <v>2592</v>
      </c>
      <c r="V1716">
        <v>5</v>
      </c>
      <c r="W1716" t="s">
        <v>3237</v>
      </c>
      <c r="X1716">
        <v>6</v>
      </c>
      <c r="Y1716" t="s">
        <v>608</v>
      </c>
      <c r="Z1716">
        <v>6304</v>
      </c>
      <c r="AA1716" t="s">
        <v>1300</v>
      </c>
      <c r="AC1716" t="s">
        <v>1009</v>
      </c>
      <c r="AD1716" t="s">
        <v>443</v>
      </c>
      <c r="AG1716" s="54"/>
    </row>
    <row r="1717" spans="21:33">
      <c r="U1717">
        <v>2594</v>
      </c>
      <c r="V1717">
        <v>1</v>
      </c>
      <c r="W1717" t="s">
        <v>3238</v>
      </c>
      <c r="X1717">
        <v>6</v>
      </c>
      <c r="Y1717" t="s">
        <v>608</v>
      </c>
      <c r="Z1717">
        <v>6304</v>
      </c>
      <c r="AA1717" t="s">
        <v>1300</v>
      </c>
      <c r="AC1717" t="s">
        <v>1009</v>
      </c>
      <c r="AD1717" t="s">
        <v>443</v>
      </c>
      <c r="AG1717" s="54"/>
    </row>
    <row r="1718" spans="21:33">
      <c r="U1718">
        <v>2598</v>
      </c>
      <c r="V1718">
        <v>4</v>
      </c>
      <c r="W1718" t="s">
        <v>3239</v>
      </c>
      <c r="X1718">
        <v>6</v>
      </c>
      <c r="Y1718" t="s">
        <v>608</v>
      </c>
      <c r="Z1718">
        <v>6304</v>
      </c>
      <c r="AA1718" t="s">
        <v>1300</v>
      </c>
      <c r="AC1718" t="s">
        <v>1009</v>
      </c>
      <c r="AD1718" t="s">
        <v>443</v>
      </c>
      <c r="AG1718" s="54"/>
    </row>
    <row r="1719" spans="21:33">
      <c r="U1719">
        <v>2599</v>
      </c>
      <c r="V1719">
        <v>2</v>
      </c>
      <c r="W1719" t="s">
        <v>3240</v>
      </c>
      <c r="X1719">
        <v>6</v>
      </c>
      <c r="Y1719" t="s">
        <v>608</v>
      </c>
      <c r="Z1719">
        <v>6309</v>
      </c>
      <c r="AA1719" t="s">
        <v>1571</v>
      </c>
      <c r="AC1719" t="s">
        <v>1009</v>
      </c>
      <c r="AD1719" t="s">
        <v>443</v>
      </c>
      <c r="AG1719" s="54"/>
    </row>
    <row r="1720" spans="21:33">
      <c r="U1720">
        <v>2601</v>
      </c>
      <c r="V1720">
        <v>8</v>
      </c>
      <c r="W1720" t="s">
        <v>3241</v>
      </c>
      <c r="X1720">
        <v>6</v>
      </c>
      <c r="Y1720" t="s">
        <v>608</v>
      </c>
      <c r="Z1720">
        <v>6309</v>
      </c>
      <c r="AA1720" t="s">
        <v>1571</v>
      </c>
      <c r="AC1720" t="s">
        <v>1009</v>
      </c>
      <c r="AD1720" t="s">
        <v>443</v>
      </c>
      <c r="AG1720" s="54"/>
    </row>
    <row r="1721" spans="21:33">
      <c r="U1721">
        <v>2603</v>
      </c>
      <c r="V1721">
        <v>4</v>
      </c>
      <c r="W1721" t="s">
        <v>3242</v>
      </c>
      <c r="X1721">
        <v>6</v>
      </c>
      <c r="Y1721" t="s">
        <v>608</v>
      </c>
      <c r="Z1721">
        <v>6309</v>
      </c>
      <c r="AA1721" t="s">
        <v>1571</v>
      </c>
      <c r="AC1721" t="s">
        <v>1009</v>
      </c>
      <c r="AD1721" t="s">
        <v>443</v>
      </c>
      <c r="AG1721" s="54"/>
    </row>
    <row r="1722" spans="21:33">
      <c r="U1722">
        <v>2604</v>
      </c>
      <c r="V1722">
        <v>2</v>
      </c>
      <c r="W1722" t="s">
        <v>3243</v>
      </c>
      <c r="X1722">
        <v>6</v>
      </c>
      <c r="Y1722" t="s">
        <v>608</v>
      </c>
      <c r="Z1722">
        <v>6309</v>
      </c>
      <c r="AA1722" t="s">
        <v>1571</v>
      </c>
      <c r="AC1722" t="s">
        <v>1009</v>
      </c>
      <c r="AD1722" t="s">
        <v>443</v>
      </c>
      <c r="AG1722" s="54"/>
    </row>
    <row r="1723" spans="21:33">
      <c r="U1723">
        <v>2607</v>
      </c>
      <c r="V1723">
        <v>7</v>
      </c>
      <c r="W1723" t="s">
        <v>3244</v>
      </c>
      <c r="X1723">
        <v>6</v>
      </c>
      <c r="Y1723" t="s">
        <v>608</v>
      </c>
      <c r="Z1723">
        <v>6309</v>
      </c>
      <c r="AA1723" t="s">
        <v>1571</v>
      </c>
      <c r="AC1723" t="s">
        <v>1009</v>
      </c>
      <c r="AD1723" t="s">
        <v>443</v>
      </c>
    </row>
    <row r="1724" spans="21:33">
      <c r="U1724">
        <v>2609</v>
      </c>
      <c r="V1724">
        <v>3</v>
      </c>
      <c r="W1724" t="s">
        <v>3245</v>
      </c>
      <c r="X1724">
        <v>6</v>
      </c>
      <c r="Y1724" t="s">
        <v>608</v>
      </c>
      <c r="Z1724">
        <v>6309</v>
      </c>
      <c r="AA1724" t="s">
        <v>1571</v>
      </c>
      <c r="AC1724" t="s">
        <v>1009</v>
      </c>
      <c r="AD1724" t="s">
        <v>443</v>
      </c>
    </row>
    <row r="1725" spans="21:33">
      <c r="U1725">
        <v>2611</v>
      </c>
      <c r="V1725">
        <v>5</v>
      </c>
      <c r="W1725" t="s">
        <v>3246</v>
      </c>
      <c r="X1725">
        <v>6</v>
      </c>
      <c r="Y1725" t="s">
        <v>608</v>
      </c>
      <c r="Z1725">
        <v>6306</v>
      </c>
      <c r="AA1725" t="s">
        <v>1471</v>
      </c>
      <c r="AC1725" t="s">
        <v>1009</v>
      </c>
      <c r="AD1725" t="s">
        <v>443</v>
      </c>
    </row>
    <row r="1726" spans="21:33">
      <c r="U1726">
        <v>2612</v>
      </c>
      <c r="V1726">
        <v>3</v>
      </c>
      <c r="W1726" t="s">
        <v>3247</v>
      </c>
      <c r="X1726">
        <v>6</v>
      </c>
      <c r="Y1726" t="s">
        <v>608</v>
      </c>
      <c r="Z1726">
        <v>6306</v>
      </c>
      <c r="AA1726" t="s">
        <v>1471</v>
      </c>
      <c r="AC1726" t="s">
        <v>1009</v>
      </c>
      <c r="AD1726" t="s">
        <v>443</v>
      </c>
    </row>
    <row r="1727" spans="21:33">
      <c r="U1727">
        <v>2613</v>
      </c>
      <c r="V1727">
        <v>1</v>
      </c>
      <c r="W1727" t="s">
        <v>3248</v>
      </c>
      <c r="X1727">
        <v>6</v>
      </c>
      <c r="Y1727" t="s">
        <v>608</v>
      </c>
      <c r="Z1727">
        <v>6306</v>
      </c>
      <c r="AA1727" t="s">
        <v>1471</v>
      </c>
      <c r="AC1727" t="s">
        <v>1009</v>
      </c>
      <c r="AD1727" t="s">
        <v>443</v>
      </c>
    </row>
    <row r="1728" spans="21:33">
      <c r="U1728">
        <v>2615</v>
      </c>
      <c r="V1728">
        <v>8</v>
      </c>
      <c r="W1728" t="s">
        <v>3249</v>
      </c>
      <c r="X1728">
        <v>6</v>
      </c>
      <c r="Y1728" t="s">
        <v>608</v>
      </c>
      <c r="Z1728">
        <v>6306</v>
      </c>
      <c r="AA1728" t="s">
        <v>1471</v>
      </c>
      <c r="AC1728" t="s">
        <v>1009</v>
      </c>
      <c r="AD1728" t="s">
        <v>443</v>
      </c>
    </row>
    <row r="1729" spans="21:30">
      <c r="U1729">
        <v>2621</v>
      </c>
      <c r="V1729">
        <v>2</v>
      </c>
      <c r="W1729" t="s">
        <v>3250</v>
      </c>
      <c r="X1729">
        <v>6</v>
      </c>
      <c r="Y1729" t="s">
        <v>608</v>
      </c>
      <c r="Z1729">
        <v>6306</v>
      </c>
      <c r="AA1729" t="s">
        <v>1471</v>
      </c>
      <c r="AC1729" t="s">
        <v>1009</v>
      </c>
      <c r="AD1729" t="s">
        <v>443</v>
      </c>
    </row>
    <row r="1730" spans="21:30">
      <c r="U1730">
        <v>2622</v>
      </c>
      <c r="V1730">
        <v>0</v>
      </c>
      <c r="W1730" t="s">
        <v>3251</v>
      </c>
      <c r="X1730">
        <v>6</v>
      </c>
      <c r="Y1730" t="s">
        <v>608</v>
      </c>
      <c r="Z1730">
        <v>6306</v>
      </c>
      <c r="AA1730" t="s">
        <v>1471</v>
      </c>
      <c r="AC1730" t="s">
        <v>1009</v>
      </c>
      <c r="AD1730" t="s">
        <v>443</v>
      </c>
    </row>
    <row r="1731" spans="21:30">
      <c r="U1731">
        <v>2624</v>
      </c>
      <c r="V1731">
        <v>7</v>
      </c>
      <c r="W1731" t="s">
        <v>3252</v>
      </c>
      <c r="X1731">
        <v>6</v>
      </c>
      <c r="Y1731" t="s">
        <v>608</v>
      </c>
      <c r="Z1731">
        <v>6306</v>
      </c>
      <c r="AA1731" t="s">
        <v>1471</v>
      </c>
      <c r="AC1731" t="s">
        <v>1009</v>
      </c>
      <c r="AD1731" t="s">
        <v>443</v>
      </c>
    </row>
    <row r="1732" spans="21:30">
      <c r="U1732">
        <v>2625</v>
      </c>
      <c r="V1732">
        <v>5</v>
      </c>
      <c r="W1732" t="s">
        <v>3253</v>
      </c>
      <c r="X1732">
        <v>6</v>
      </c>
      <c r="Y1732" t="s">
        <v>608</v>
      </c>
      <c r="Z1732">
        <v>6307</v>
      </c>
      <c r="AA1732" t="s">
        <v>1518</v>
      </c>
      <c r="AC1732" t="s">
        <v>1009</v>
      </c>
      <c r="AD1732" t="s">
        <v>443</v>
      </c>
    </row>
    <row r="1733" spans="21:30">
      <c r="U1733">
        <v>2626</v>
      </c>
      <c r="V1733">
        <v>3</v>
      </c>
      <c r="W1733" t="s">
        <v>3254</v>
      </c>
      <c r="X1733">
        <v>6</v>
      </c>
      <c r="Y1733" t="s">
        <v>608</v>
      </c>
      <c r="Z1733">
        <v>6307</v>
      </c>
      <c r="AA1733" t="s">
        <v>1518</v>
      </c>
      <c r="AC1733" t="s">
        <v>1009</v>
      </c>
      <c r="AD1733" t="s">
        <v>443</v>
      </c>
    </row>
    <row r="1734" spans="21:30">
      <c r="U1734">
        <v>2627</v>
      </c>
      <c r="V1734">
        <v>1</v>
      </c>
      <c r="W1734" t="s">
        <v>3255</v>
      </c>
      <c r="X1734">
        <v>6</v>
      </c>
      <c r="Y1734" t="s">
        <v>608</v>
      </c>
      <c r="Z1734">
        <v>6307</v>
      </c>
      <c r="AA1734" t="s">
        <v>1518</v>
      </c>
      <c r="AC1734" t="s">
        <v>1009</v>
      </c>
      <c r="AD1734" t="s">
        <v>443</v>
      </c>
    </row>
    <row r="1735" spans="21:30">
      <c r="U1735">
        <v>2629</v>
      </c>
      <c r="V1735">
        <v>8</v>
      </c>
      <c r="W1735" t="s">
        <v>3256</v>
      </c>
      <c r="X1735">
        <v>6</v>
      </c>
      <c r="Y1735" t="s">
        <v>608</v>
      </c>
      <c r="Z1735">
        <v>6307</v>
      </c>
      <c r="AA1735" t="s">
        <v>1518</v>
      </c>
      <c r="AC1735" t="s">
        <v>1009</v>
      </c>
      <c r="AD1735" t="s">
        <v>443</v>
      </c>
    </row>
    <row r="1736" spans="21:30">
      <c r="U1736">
        <v>2633</v>
      </c>
      <c r="V1736">
        <v>6</v>
      </c>
      <c r="W1736" t="s">
        <v>3257</v>
      </c>
      <c r="X1736">
        <v>6</v>
      </c>
      <c r="Y1736" t="s">
        <v>608</v>
      </c>
      <c r="Z1736">
        <v>6307</v>
      </c>
      <c r="AA1736" t="s">
        <v>1518</v>
      </c>
      <c r="AC1736" t="s">
        <v>1009</v>
      </c>
      <c r="AD1736" t="s">
        <v>443</v>
      </c>
    </row>
    <row r="1737" spans="21:30">
      <c r="U1737">
        <v>2634</v>
      </c>
      <c r="V1737">
        <v>4</v>
      </c>
      <c r="W1737" t="s">
        <v>1146</v>
      </c>
      <c r="X1737">
        <v>6</v>
      </c>
      <c r="Y1737" t="s">
        <v>608</v>
      </c>
      <c r="Z1737">
        <v>6307</v>
      </c>
      <c r="AA1737" t="s">
        <v>1518</v>
      </c>
      <c r="AC1737" t="s">
        <v>1009</v>
      </c>
      <c r="AD1737" t="s">
        <v>443</v>
      </c>
    </row>
    <row r="1738" spans="21:30">
      <c r="U1738">
        <v>2635</v>
      </c>
      <c r="V1738">
        <v>2</v>
      </c>
      <c r="W1738" t="s">
        <v>3258</v>
      </c>
      <c r="X1738">
        <v>6</v>
      </c>
      <c r="Y1738" t="s">
        <v>608</v>
      </c>
      <c r="Z1738">
        <v>6201</v>
      </c>
      <c r="AA1738" t="s">
        <v>1539</v>
      </c>
      <c r="AC1738" t="s">
        <v>1009</v>
      </c>
      <c r="AD1738" t="s">
        <v>443</v>
      </c>
    </row>
    <row r="1739" spans="21:30">
      <c r="U1739">
        <v>2636</v>
      </c>
      <c r="V1739">
        <v>0</v>
      </c>
      <c r="W1739" t="s">
        <v>3259</v>
      </c>
      <c r="X1739">
        <v>6</v>
      </c>
      <c r="Y1739" t="s">
        <v>608</v>
      </c>
      <c r="Z1739">
        <v>6201</v>
      </c>
      <c r="AA1739" t="s">
        <v>1539</v>
      </c>
      <c r="AC1739" t="s">
        <v>1009</v>
      </c>
      <c r="AD1739" t="s">
        <v>443</v>
      </c>
    </row>
    <row r="1740" spans="21:30">
      <c r="U1740">
        <v>2637</v>
      </c>
      <c r="V1740">
        <v>9</v>
      </c>
      <c r="W1740" t="s">
        <v>3260</v>
      </c>
      <c r="X1740">
        <v>6</v>
      </c>
      <c r="Y1740" t="s">
        <v>608</v>
      </c>
      <c r="Z1740">
        <v>6206</v>
      </c>
      <c r="AA1740" t="s">
        <v>1483</v>
      </c>
      <c r="AC1740" t="s">
        <v>1009</v>
      </c>
      <c r="AD1740" t="s">
        <v>443</v>
      </c>
    </row>
    <row r="1741" spans="21:30">
      <c r="U1741">
        <v>2642</v>
      </c>
      <c r="V1741">
        <v>5</v>
      </c>
      <c r="W1741" t="s">
        <v>3261</v>
      </c>
      <c r="X1741">
        <v>6</v>
      </c>
      <c r="Y1741" t="s">
        <v>608</v>
      </c>
      <c r="Z1741">
        <v>6201</v>
      </c>
      <c r="AA1741" t="s">
        <v>1539</v>
      </c>
      <c r="AC1741" t="s">
        <v>1009</v>
      </c>
      <c r="AD1741" t="s">
        <v>443</v>
      </c>
    </row>
    <row r="1742" spans="21:30">
      <c r="U1742">
        <v>2643</v>
      </c>
      <c r="V1742">
        <v>3</v>
      </c>
      <c r="W1742" t="s">
        <v>3262</v>
      </c>
      <c r="X1742">
        <v>6</v>
      </c>
      <c r="Y1742" t="s">
        <v>608</v>
      </c>
      <c r="Z1742">
        <v>6201</v>
      </c>
      <c r="AA1742" t="s">
        <v>1539</v>
      </c>
      <c r="AC1742" t="s">
        <v>1009</v>
      </c>
      <c r="AD1742" t="s">
        <v>443</v>
      </c>
    </row>
    <row r="1743" spans="21:30">
      <c r="U1743">
        <v>2646</v>
      </c>
      <c r="V1743">
        <v>8</v>
      </c>
      <c r="W1743" t="s">
        <v>3263</v>
      </c>
      <c r="X1743">
        <v>6</v>
      </c>
      <c r="Y1743" t="s">
        <v>608</v>
      </c>
      <c r="Z1743">
        <v>6201</v>
      </c>
      <c r="AA1743" t="s">
        <v>1539</v>
      </c>
      <c r="AC1743" t="s">
        <v>1009</v>
      </c>
      <c r="AD1743" t="s">
        <v>443</v>
      </c>
    </row>
    <row r="1744" spans="21:30">
      <c r="U1744">
        <v>2650</v>
      </c>
      <c r="V1744">
        <v>6</v>
      </c>
      <c r="W1744" t="s">
        <v>3264</v>
      </c>
      <c r="X1744">
        <v>6</v>
      </c>
      <c r="Y1744" t="s">
        <v>608</v>
      </c>
      <c r="Z1744">
        <v>6201</v>
      </c>
      <c r="AA1744" t="s">
        <v>1539</v>
      </c>
      <c r="AC1744" t="s">
        <v>1009</v>
      </c>
      <c r="AD1744" t="s">
        <v>443</v>
      </c>
    </row>
    <row r="1745" spans="21:30">
      <c r="U1745">
        <v>2652</v>
      </c>
      <c r="V1745">
        <v>2</v>
      </c>
      <c r="W1745" t="s">
        <v>3265</v>
      </c>
      <c r="X1745">
        <v>6</v>
      </c>
      <c r="Y1745" t="s">
        <v>608</v>
      </c>
      <c r="Z1745">
        <v>6201</v>
      </c>
      <c r="AA1745" t="s">
        <v>1539</v>
      </c>
      <c r="AC1745" t="s">
        <v>1009</v>
      </c>
      <c r="AD1745" t="s">
        <v>443</v>
      </c>
    </row>
    <row r="1746" spans="21:30">
      <c r="U1746">
        <v>2654</v>
      </c>
      <c r="V1746">
        <v>9</v>
      </c>
      <c r="W1746" t="s">
        <v>3266</v>
      </c>
      <c r="X1746">
        <v>6</v>
      </c>
      <c r="Y1746" t="s">
        <v>608</v>
      </c>
      <c r="Z1746">
        <v>6201</v>
      </c>
      <c r="AA1746" t="s">
        <v>1539</v>
      </c>
      <c r="AC1746" t="s">
        <v>1009</v>
      </c>
      <c r="AD1746" t="s">
        <v>443</v>
      </c>
    </row>
    <row r="1747" spans="21:30">
      <c r="U1747">
        <v>2656</v>
      </c>
      <c r="V1747">
        <v>5</v>
      </c>
      <c r="W1747" t="s">
        <v>3267</v>
      </c>
      <c r="X1747">
        <v>6</v>
      </c>
      <c r="Y1747" t="s">
        <v>608</v>
      </c>
      <c r="Z1747">
        <v>6201</v>
      </c>
      <c r="AA1747" t="s">
        <v>1539</v>
      </c>
      <c r="AC1747" t="s">
        <v>713</v>
      </c>
      <c r="AD1747" t="s">
        <v>443</v>
      </c>
    </row>
    <row r="1748" spans="21:30">
      <c r="U1748">
        <v>2657</v>
      </c>
      <c r="V1748">
        <v>3</v>
      </c>
      <c r="W1748" t="s">
        <v>3268</v>
      </c>
      <c r="X1748">
        <v>6</v>
      </c>
      <c r="Y1748" t="s">
        <v>608</v>
      </c>
      <c r="Z1748">
        <v>6205</v>
      </c>
      <c r="AA1748" t="s">
        <v>1411</v>
      </c>
      <c r="AC1748" t="s">
        <v>1009</v>
      </c>
      <c r="AD1748" t="s">
        <v>443</v>
      </c>
    </row>
    <row r="1749" spans="21:30">
      <c r="U1749">
        <v>2658</v>
      </c>
      <c r="V1749">
        <v>1</v>
      </c>
      <c r="W1749" t="s">
        <v>3269</v>
      </c>
      <c r="X1749">
        <v>6</v>
      </c>
      <c r="Y1749" t="s">
        <v>608</v>
      </c>
      <c r="Z1749">
        <v>6205</v>
      </c>
      <c r="AA1749" t="s">
        <v>1411</v>
      </c>
      <c r="AC1749" t="s">
        <v>1009</v>
      </c>
      <c r="AD1749" t="s">
        <v>443</v>
      </c>
    </row>
    <row r="1750" spans="21:30">
      <c r="U1750">
        <v>2660</v>
      </c>
      <c r="V1750">
        <v>3</v>
      </c>
      <c r="W1750" t="s">
        <v>3270</v>
      </c>
      <c r="X1750">
        <v>6</v>
      </c>
      <c r="Y1750" t="s">
        <v>608</v>
      </c>
      <c r="Z1750">
        <v>6205</v>
      </c>
      <c r="AA1750" t="s">
        <v>1411</v>
      </c>
      <c r="AC1750" t="s">
        <v>1009</v>
      </c>
      <c r="AD1750" t="s">
        <v>443</v>
      </c>
    </row>
    <row r="1751" spans="21:30">
      <c r="U1751">
        <v>2661</v>
      </c>
      <c r="V1751">
        <v>1</v>
      </c>
      <c r="W1751" t="s">
        <v>3271</v>
      </c>
      <c r="X1751">
        <v>6</v>
      </c>
      <c r="Y1751" t="s">
        <v>608</v>
      </c>
      <c r="Z1751">
        <v>6205</v>
      </c>
      <c r="AA1751" t="s">
        <v>1411</v>
      </c>
      <c r="AC1751" t="s">
        <v>1009</v>
      </c>
      <c r="AD1751" t="s">
        <v>443</v>
      </c>
    </row>
    <row r="1752" spans="21:30">
      <c r="U1752">
        <v>2664</v>
      </c>
      <c r="V1752">
        <v>6</v>
      </c>
      <c r="W1752" t="s">
        <v>3272</v>
      </c>
      <c r="X1752">
        <v>6</v>
      </c>
      <c r="Y1752" t="s">
        <v>608</v>
      </c>
      <c r="Z1752">
        <v>6205</v>
      </c>
      <c r="AA1752" t="s">
        <v>1411</v>
      </c>
      <c r="AC1752" t="s">
        <v>1009</v>
      </c>
      <c r="AD1752" t="s">
        <v>443</v>
      </c>
    </row>
    <row r="1753" spans="21:30">
      <c r="U1753">
        <v>2666</v>
      </c>
      <c r="V1753">
        <v>2</v>
      </c>
      <c r="W1753" t="s">
        <v>3273</v>
      </c>
      <c r="X1753">
        <v>6</v>
      </c>
      <c r="Y1753" t="s">
        <v>608</v>
      </c>
      <c r="Z1753">
        <v>6205</v>
      </c>
      <c r="AA1753" t="s">
        <v>1411</v>
      </c>
      <c r="AC1753" t="s">
        <v>1009</v>
      </c>
      <c r="AD1753" t="s">
        <v>443</v>
      </c>
    </row>
    <row r="1754" spans="21:30">
      <c r="U1754">
        <v>2673</v>
      </c>
      <c r="V1754">
        <v>5</v>
      </c>
      <c r="W1754" t="s">
        <v>3274</v>
      </c>
      <c r="X1754">
        <v>6</v>
      </c>
      <c r="Y1754" t="s">
        <v>608</v>
      </c>
      <c r="Z1754">
        <v>6205</v>
      </c>
      <c r="AA1754" t="s">
        <v>1411</v>
      </c>
      <c r="AC1754" t="s">
        <v>1009</v>
      </c>
      <c r="AD1754" t="s">
        <v>443</v>
      </c>
    </row>
    <row r="1755" spans="21:30">
      <c r="U1755">
        <v>2678</v>
      </c>
      <c r="V1755">
        <v>6</v>
      </c>
      <c r="W1755" t="s">
        <v>3275</v>
      </c>
      <c r="X1755">
        <v>6</v>
      </c>
      <c r="Y1755" t="s">
        <v>608</v>
      </c>
      <c r="Z1755">
        <v>6205</v>
      </c>
      <c r="AA1755" t="s">
        <v>1411</v>
      </c>
      <c r="AC1755" t="s">
        <v>1009</v>
      </c>
      <c r="AD1755" t="s">
        <v>443</v>
      </c>
    </row>
    <row r="1756" spans="21:30">
      <c r="U1756">
        <v>2681</v>
      </c>
      <c r="V1756">
        <v>6</v>
      </c>
      <c r="W1756" t="s">
        <v>3276</v>
      </c>
      <c r="X1756">
        <v>6</v>
      </c>
      <c r="Y1756" t="s">
        <v>608</v>
      </c>
      <c r="Z1756">
        <v>6203</v>
      </c>
      <c r="AA1756" t="s">
        <v>1288</v>
      </c>
      <c r="AC1756" t="s">
        <v>1009</v>
      </c>
      <c r="AD1756" t="s">
        <v>443</v>
      </c>
    </row>
    <row r="1757" spans="21:30">
      <c r="U1757">
        <v>2682</v>
      </c>
      <c r="V1757">
        <v>4</v>
      </c>
      <c r="W1757" t="s">
        <v>3277</v>
      </c>
      <c r="X1757">
        <v>6</v>
      </c>
      <c r="Y1757" t="s">
        <v>608</v>
      </c>
      <c r="Z1757">
        <v>6203</v>
      </c>
      <c r="AA1757" t="s">
        <v>1288</v>
      </c>
      <c r="AC1757" t="s">
        <v>1009</v>
      </c>
      <c r="AD1757" t="s">
        <v>443</v>
      </c>
    </row>
    <row r="1758" spans="21:30">
      <c r="U1758">
        <v>2685</v>
      </c>
      <c r="V1758">
        <v>9</v>
      </c>
      <c r="W1758" t="s">
        <v>3278</v>
      </c>
      <c r="X1758">
        <v>6</v>
      </c>
      <c r="Y1758" t="s">
        <v>608</v>
      </c>
      <c r="Z1758">
        <v>6203</v>
      </c>
      <c r="AA1758" t="s">
        <v>1288</v>
      </c>
      <c r="AC1758" t="s">
        <v>1009</v>
      </c>
      <c r="AD1758" t="s">
        <v>443</v>
      </c>
    </row>
    <row r="1759" spans="21:30">
      <c r="U1759">
        <v>2686</v>
      </c>
      <c r="V1759">
        <v>7</v>
      </c>
      <c r="W1759" t="s">
        <v>3279</v>
      </c>
      <c r="X1759">
        <v>6</v>
      </c>
      <c r="Y1759" t="s">
        <v>608</v>
      </c>
      <c r="Z1759">
        <v>6203</v>
      </c>
      <c r="AA1759" t="s">
        <v>1288</v>
      </c>
      <c r="AC1759" t="s">
        <v>1009</v>
      </c>
      <c r="AD1759" t="s">
        <v>443</v>
      </c>
    </row>
    <row r="1760" spans="21:30">
      <c r="U1760">
        <v>2687</v>
      </c>
      <c r="V1760">
        <v>5</v>
      </c>
      <c r="W1760" t="s">
        <v>3280</v>
      </c>
      <c r="X1760">
        <v>6</v>
      </c>
      <c r="Y1760" t="s">
        <v>608</v>
      </c>
      <c r="Z1760">
        <v>6203</v>
      </c>
      <c r="AA1760" t="s">
        <v>1288</v>
      </c>
      <c r="AC1760" t="s">
        <v>1009</v>
      </c>
      <c r="AD1760" t="s">
        <v>443</v>
      </c>
    </row>
    <row r="1761" spans="21:30">
      <c r="U1761">
        <v>2692</v>
      </c>
      <c r="V1761">
        <v>1</v>
      </c>
      <c r="W1761" t="s">
        <v>3281</v>
      </c>
      <c r="X1761">
        <v>6</v>
      </c>
      <c r="Y1761" t="s">
        <v>608</v>
      </c>
      <c r="Z1761">
        <v>6203</v>
      </c>
      <c r="AA1761" t="s">
        <v>1288</v>
      </c>
      <c r="AC1761" t="s">
        <v>1009</v>
      </c>
      <c r="AD1761" t="s">
        <v>443</v>
      </c>
    </row>
    <row r="1762" spans="21:30">
      <c r="U1762">
        <v>2694</v>
      </c>
      <c r="V1762">
        <v>8</v>
      </c>
      <c r="W1762" t="s">
        <v>3282</v>
      </c>
      <c r="X1762">
        <v>6</v>
      </c>
      <c r="Y1762" t="s">
        <v>608</v>
      </c>
      <c r="Z1762">
        <v>6202</v>
      </c>
      <c r="AA1762" t="s">
        <v>1232</v>
      </c>
      <c r="AC1762" t="s">
        <v>1009</v>
      </c>
      <c r="AD1762" t="s">
        <v>443</v>
      </c>
    </row>
    <row r="1763" spans="21:30">
      <c r="U1763">
        <v>2698</v>
      </c>
      <c r="V1763">
        <v>0</v>
      </c>
      <c r="W1763" t="s">
        <v>3283</v>
      </c>
      <c r="X1763">
        <v>6</v>
      </c>
      <c r="Y1763" t="s">
        <v>608</v>
      </c>
      <c r="Z1763">
        <v>6202</v>
      </c>
      <c r="AA1763" t="s">
        <v>1232</v>
      </c>
      <c r="AC1763" t="s">
        <v>1009</v>
      </c>
      <c r="AD1763" t="s">
        <v>443</v>
      </c>
    </row>
    <row r="1764" spans="21:30">
      <c r="U1764">
        <v>2700</v>
      </c>
      <c r="V1764">
        <v>6</v>
      </c>
      <c r="W1764" t="s">
        <v>3284</v>
      </c>
      <c r="X1764">
        <v>6</v>
      </c>
      <c r="Y1764" t="s">
        <v>608</v>
      </c>
      <c r="Z1764">
        <v>6202</v>
      </c>
      <c r="AA1764" t="s">
        <v>1232</v>
      </c>
      <c r="AC1764" t="s">
        <v>1009</v>
      </c>
      <c r="AD1764" t="s">
        <v>443</v>
      </c>
    </row>
    <row r="1765" spans="21:30">
      <c r="U1765">
        <v>2701</v>
      </c>
      <c r="V1765">
        <v>4</v>
      </c>
      <c r="W1765" t="s">
        <v>3285</v>
      </c>
      <c r="X1765">
        <v>6</v>
      </c>
      <c r="Y1765" t="s">
        <v>608</v>
      </c>
      <c r="Z1765">
        <v>6204</v>
      </c>
      <c r="AA1765" t="s">
        <v>3286</v>
      </c>
      <c r="AC1765" t="s">
        <v>1009</v>
      </c>
      <c r="AD1765" t="s">
        <v>443</v>
      </c>
    </row>
    <row r="1766" spans="21:30">
      <c r="U1766">
        <v>2702</v>
      </c>
      <c r="V1766">
        <v>2</v>
      </c>
      <c r="W1766" t="s">
        <v>3287</v>
      </c>
      <c r="X1766">
        <v>6</v>
      </c>
      <c r="Y1766" t="s">
        <v>608</v>
      </c>
      <c r="Z1766">
        <v>6204</v>
      </c>
      <c r="AA1766" t="s">
        <v>3286</v>
      </c>
      <c r="AC1766" t="s">
        <v>1009</v>
      </c>
      <c r="AD1766" t="s">
        <v>443</v>
      </c>
    </row>
    <row r="1767" spans="21:30">
      <c r="U1767">
        <v>2703</v>
      </c>
      <c r="V1767">
        <v>0</v>
      </c>
      <c r="W1767" t="s">
        <v>3288</v>
      </c>
      <c r="X1767">
        <v>6</v>
      </c>
      <c r="Y1767" t="s">
        <v>608</v>
      </c>
      <c r="Z1767">
        <v>6204</v>
      </c>
      <c r="AA1767" t="s">
        <v>3286</v>
      </c>
      <c r="AC1767" t="s">
        <v>1009</v>
      </c>
      <c r="AD1767" t="s">
        <v>443</v>
      </c>
    </row>
    <row r="1768" spans="21:30">
      <c r="U1768">
        <v>2704</v>
      </c>
      <c r="V1768">
        <v>9</v>
      </c>
      <c r="W1768" t="s">
        <v>3289</v>
      </c>
      <c r="X1768">
        <v>6</v>
      </c>
      <c r="Y1768" t="s">
        <v>608</v>
      </c>
      <c r="Z1768">
        <v>6204</v>
      </c>
      <c r="AA1768" t="s">
        <v>3286</v>
      </c>
      <c r="AC1768" t="s">
        <v>1009</v>
      </c>
      <c r="AD1768" t="s">
        <v>443</v>
      </c>
    </row>
    <row r="1769" spans="21:30">
      <c r="U1769">
        <v>2705</v>
      </c>
      <c r="V1769">
        <v>7</v>
      </c>
      <c r="W1769" t="s">
        <v>3290</v>
      </c>
      <c r="X1769">
        <v>6</v>
      </c>
      <c r="Y1769" t="s">
        <v>608</v>
      </c>
      <c r="Z1769">
        <v>6204</v>
      </c>
      <c r="AA1769" t="s">
        <v>3286</v>
      </c>
      <c r="AC1769" t="s">
        <v>1009</v>
      </c>
      <c r="AD1769" t="s">
        <v>443</v>
      </c>
    </row>
    <row r="1770" spans="21:30">
      <c r="U1770">
        <v>2706</v>
      </c>
      <c r="V1770">
        <v>5</v>
      </c>
      <c r="W1770" t="s">
        <v>3291</v>
      </c>
      <c r="X1770">
        <v>6</v>
      </c>
      <c r="Y1770" t="s">
        <v>608</v>
      </c>
      <c r="Z1770">
        <v>6204</v>
      </c>
      <c r="AA1770" t="s">
        <v>3286</v>
      </c>
      <c r="AC1770" t="s">
        <v>1009</v>
      </c>
      <c r="AD1770" t="s">
        <v>443</v>
      </c>
    </row>
    <row r="1771" spans="21:30">
      <c r="U1771">
        <v>2707</v>
      </c>
      <c r="V1771">
        <v>3</v>
      </c>
      <c r="W1771" t="s">
        <v>3292</v>
      </c>
      <c r="X1771">
        <v>6</v>
      </c>
      <c r="Y1771" t="s">
        <v>608</v>
      </c>
      <c r="Z1771">
        <v>6204</v>
      </c>
      <c r="AA1771" t="s">
        <v>3286</v>
      </c>
      <c r="AC1771" t="s">
        <v>1009</v>
      </c>
      <c r="AD1771" t="s">
        <v>443</v>
      </c>
    </row>
    <row r="1772" spans="21:30">
      <c r="U1772">
        <v>2708</v>
      </c>
      <c r="V1772">
        <v>1</v>
      </c>
      <c r="W1772" t="s">
        <v>3293</v>
      </c>
      <c r="X1772">
        <v>6</v>
      </c>
      <c r="Y1772" t="s">
        <v>608</v>
      </c>
      <c r="Z1772">
        <v>6204</v>
      </c>
      <c r="AA1772" t="s">
        <v>3286</v>
      </c>
      <c r="AC1772" t="s">
        <v>1009</v>
      </c>
      <c r="AD1772" t="s">
        <v>443</v>
      </c>
    </row>
    <row r="1773" spans="21:30">
      <c r="U1773">
        <v>2711</v>
      </c>
      <c r="V1773">
        <v>1</v>
      </c>
      <c r="W1773" t="s">
        <v>3294</v>
      </c>
      <c r="X1773">
        <v>6</v>
      </c>
      <c r="Y1773" t="s">
        <v>608</v>
      </c>
      <c r="Z1773">
        <v>6204</v>
      </c>
      <c r="AA1773" t="s">
        <v>3286</v>
      </c>
      <c r="AC1773" t="s">
        <v>1009</v>
      </c>
      <c r="AD1773" t="s">
        <v>443</v>
      </c>
    </row>
    <row r="1774" spans="21:30">
      <c r="U1774">
        <v>2714</v>
      </c>
      <c r="V1774">
        <v>6</v>
      </c>
      <c r="W1774" t="s">
        <v>3295</v>
      </c>
      <c r="X1774">
        <v>6</v>
      </c>
      <c r="Y1774" t="s">
        <v>608</v>
      </c>
      <c r="Z1774">
        <v>6206</v>
      </c>
      <c r="AA1774" t="s">
        <v>1483</v>
      </c>
      <c r="AC1774" t="s">
        <v>1009</v>
      </c>
      <c r="AD1774" t="s">
        <v>443</v>
      </c>
    </row>
    <row r="1775" spans="21:30">
      <c r="U1775">
        <v>2715</v>
      </c>
      <c r="V1775">
        <v>4</v>
      </c>
      <c r="W1775" t="s">
        <v>3296</v>
      </c>
      <c r="X1775">
        <v>6</v>
      </c>
      <c r="Y1775" t="s">
        <v>608</v>
      </c>
      <c r="Z1775">
        <v>6206</v>
      </c>
      <c r="AA1775" t="s">
        <v>1483</v>
      </c>
      <c r="AC1775" t="s">
        <v>1009</v>
      </c>
      <c r="AD1775" t="s">
        <v>443</v>
      </c>
    </row>
    <row r="1776" spans="21:30">
      <c r="U1776">
        <v>2716</v>
      </c>
      <c r="V1776">
        <v>2</v>
      </c>
      <c r="W1776" t="s">
        <v>3297</v>
      </c>
      <c r="X1776">
        <v>6</v>
      </c>
      <c r="Y1776" t="s">
        <v>608</v>
      </c>
      <c r="Z1776">
        <v>6206</v>
      </c>
      <c r="AA1776" t="s">
        <v>1483</v>
      </c>
      <c r="AC1776" t="s">
        <v>1009</v>
      </c>
      <c r="AD1776" t="s">
        <v>443</v>
      </c>
    </row>
    <row r="1777" spans="21:30">
      <c r="U1777">
        <v>2717</v>
      </c>
      <c r="V1777">
        <v>0</v>
      </c>
      <c r="W1777" t="s">
        <v>3298</v>
      </c>
      <c r="X1777">
        <v>6</v>
      </c>
      <c r="Y1777" t="s">
        <v>608</v>
      </c>
      <c r="Z1777">
        <v>6206</v>
      </c>
      <c r="AA1777" t="s">
        <v>1483</v>
      </c>
      <c r="AC1777" t="s">
        <v>1009</v>
      </c>
      <c r="AD1777" t="s">
        <v>443</v>
      </c>
    </row>
    <row r="1778" spans="21:30">
      <c r="U1778">
        <v>2719</v>
      </c>
      <c r="V1778">
        <v>7</v>
      </c>
      <c r="W1778" t="s">
        <v>3299</v>
      </c>
      <c r="X1778">
        <v>6</v>
      </c>
      <c r="Y1778" t="s">
        <v>608</v>
      </c>
      <c r="Z1778">
        <v>6206</v>
      </c>
      <c r="AA1778" t="s">
        <v>1483</v>
      </c>
      <c r="AC1778" t="s">
        <v>1009</v>
      </c>
      <c r="AD1778" t="s">
        <v>443</v>
      </c>
    </row>
    <row r="1779" spans="21:30">
      <c r="U1779">
        <v>2721</v>
      </c>
      <c r="V1779">
        <v>9</v>
      </c>
      <c r="W1779" t="s">
        <v>3300</v>
      </c>
      <c r="X1779">
        <v>6</v>
      </c>
      <c r="Y1779" t="s">
        <v>608</v>
      </c>
      <c r="Z1779">
        <v>6206</v>
      </c>
      <c r="AA1779" t="s">
        <v>1483</v>
      </c>
      <c r="AC1779" t="s">
        <v>1009</v>
      </c>
      <c r="AD1779" t="s">
        <v>443</v>
      </c>
    </row>
    <row r="1780" spans="21:30">
      <c r="U1780">
        <v>2722</v>
      </c>
      <c r="V1780">
        <v>7</v>
      </c>
      <c r="W1780" t="s">
        <v>3301</v>
      </c>
      <c r="X1780">
        <v>6</v>
      </c>
      <c r="Y1780" t="s">
        <v>608</v>
      </c>
      <c r="Z1780">
        <v>6206</v>
      </c>
      <c r="AA1780" t="s">
        <v>1483</v>
      </c>
      <c r="AC1780" t="s">
        <v>1009</v>
      </c>
      <c r="AD1780" t="s">
        <v>443</v>
      </c>
    </row>
    <row r="1781" spans="21:30">
      <c r="U1781">
        <v>2723</v>
      </c>
      <c r="V1781">
        <v>5</v>
      </c>
      <c r="W1781" t="s">
        <v>3302</v>
      </c>
      <c r="X1781">
        <v>6</v>
      </c>
      <c r="Y1781" t="s">
        <v>608</v>
      </c>
      <c r="Z1781">
        <v>6206</v>
      </c>
      <c r="AA1781" t="s">
        <v>1483</v>
      </c>
      <c r="AC1781" t="s">
        <v>1009</v>
      </c>
      <c r="AD1781" t="s">
        <v>443</v>
      </c>
    </row>
    <row r="1782" spans="21:30">
      <c r="U1782">
        <v>2724</v>
      </c>
      <c r="V1782">
        <v>3</v>
      </c>
      <c r="W1782" t="s">
        <v>3303</v>
      </c>
      <c r="X1782">
        <v>6</v>
      </c>
      <c r="Y1782" t="s">
        <v>608</v>
      </c>
      <c r="Z1782">
        <v>6206</v>
      </c>
      <c r="AA1782" t="s">
        <v>1483</v>
      </c>
      <c r="AC1782" t="s">
        <v>1009</v>
      </c>
      <c r="AD1782" t="s">
        <v>443</v>
      </c>
    </row>
    <row r="1783" spans="21:30">
      <c r="U1783">
        <v>2725</v>
      </c>
      <c r="V1783">
        <v>1</v>
      </c>
      <c r="W1783" t="s">
        <v>3304</v>
      </c>
      <c r="X1783">
        <v>6</v>
      </c>
      <c r="Y1783" t="s">
        <v>608</v>
      </c>
      <c r="Z1783">
        <v>6206</v>
      </c>
      <c r="AA1783" t="s">
        <v>1483</v>
      </c>
      <c r="AC1783" t="s">
        <v>1009</v>
      </c>
      <c r="AD1783" t="s">
        <v>443</v>
      </c>
    </row>
    <row r="1784" spans="21:30">
      <c r="U1784">
        <v>2727</v>
      </c>
      <c r="V1784">
        <v>8</v>
      </c>
      <c r="W1784" t="s">
        <v>3305</v>
      </c>
      <c r="X1784">
        <v>6</v>
      </c>
      <c r="Y1784" t="s">
        <v>608</v>
      </c>
      <c r="Z1784">
        <v>6206</v>
      </c>
      <c r="AA1784" t="s">
        <v>1483</v>
      </c>
      <c r="AC1784" t="s">
        <v>1009</v>
      </c>
      <c r="AD1784" t="s">
        <v>443</v>
      </c>
    </row>
    <row r="1785" spans="21:30">
      <c r="U1785">
        <v>2728</v>
      </c>
      <c r="V1785">
        <v>6</v>
      </c>
      <c r="W1785" t="s">
        <v>3306</v>
      </c>
      <c r="X1785">
        <v>6</v>
      </c>
      <c r="Y1785" t="s">
        <v>608</v>
      </c>
      <c r="Z1785">
        <v>6206</v>
      </c>
      <c r="AA1785" t="s">
        <v>1483</v>
      </c>
      <c r="AC1785" t="s">
        <v>1009</v>
      </c>
      <c r="AD1785" t="s">
        <v>443</v>
      </c>
    </row>
    <row r="1786" spans="21:30">
      <c r="U1786">
        <v>2730</v>
      </c>
      <c r="V1786">
        <v>8</v>
      </c>
      <c r="W1786" t="s">
        <v>3307</v>
      </c>
      <c r="X1786">
        <v>7</v>
      </c>
      <c r="Y1786" t="s">
        <v>953</v>
      </c>
      <c r="Z1786">
        <v>7301</v>
      </c>
      <c r="AA1786" t="s">
        <v>1103</v>
      </c>
      <c r="AC1786" t="s">
        <v>1009</v>
      </c>
      <c r="AD1786" t="s">
        <v>443</v>
      </c>
    </row>
    <row r="1787" spans="21:30">
      <c r="U1787">
        <v>2731</v>
      </c>
      <c r="V1787">
        <v>6</v>
      </c>
      <c r="W1787" t="s">
        <v>3308</v>
      </c>
      <c r="X1787">
        <v>7</v>
      </c>
      <c r="Y1787" t="s">
        <v>953</v>
      </c>
      <c r="Z1787">
        <v>7301</v>
      </c>
      <c r="AA1787" t="s">
        <v>1103</v>
      </c>
      <c r="AC1787" t="s">
        <v>1009</v>
      </c>
      <c r="AD1787" t="s">
        <v>443</v>
      </c>
    </row>
    <row r="1788" spans="21:30">
      <c r="U1788">
        <v>2732</v>
      </c>
      <c r="V1788">
        <v>4</v>
      </c>
      <c r="W1788" t="s">
        <v>3309</v>
      </c>
      <c r="X1788">
        <v>7</v>
      </c>
      <c r="Y1788" t="s">
        <v>953</v>
      </c>
      <c r="Z1788">
        <v>7301</v>
      </c>
      <c r="AA1788" t="s">
        <v>1103</v>
      </c>
      <c r="AC1788" t="s">
        <v>1009</v>
      </c>
      <c r="AD1788" t="s">
        <v>443</v>
      </c>
    </row>
    <row r="1789" spans="21:30">
      <c r="U1789">
        <v>2733</v>
      </c>
      <c r="V1789">
        <v>2</v>
      </c>
      <c r="W1789" t="s">
        <v>3310</v>
      </c>
      <c r="X1789">
        <v>7</v>
      </c>
      <c r="Y1789" t="s">
        <v>953</v>
      </c>
      <c r="Z1789">
        <v>7301</v>
      </c>
      <c r="AA1789" t="s">
        <v>1103</v>
      </c>
      <c r="AC1789" t="s">
        <v>1009</v>
      </c>
      <c r="AD1789" t="s">
        <v>443</v>
      </c>
    </row>
    <row r="1790" spans="21:30">
      <c r="U1790">
        <v>2734</v>
      </c>
      <c r="V1790">
        <v>0</v>
      </c>
      <c r="W1790" t="s">
        <v>3311</v>
      </c>
      <c r="X1790">
        <v>7</v>
      </c>
      <c r="Y1790" t="s">
        <v>953</v>
      </c>
      <c r="Z1790">
        <v>7301</v>
      </c>
      <c r="AA1790" t="s">
        <v>1103</v>
      </c>
      <c r="AC1790" t="s">
        <v>1009</v>
      </c>
      <c r="AD1790" t="s">
        <v>443</v>
      </c>
    </row>
    <row r="1791" spans="21:30">
      <c r="U1791">
        <v>2735</v>
      </c>
      <c r="V1791">
        <v>9</v>
      </c>
      <c r="W1791" t="s">
        <v>3312</v>
      </c>
      <c r="X1791">
        <v>7</v>
      </c>
      <c r="Y1791" t="s">
        <v>953</v>
      </c>
      <c r="Z1791">
        <v>7301</v>
      </c>
      <c r="AA1791" t="s">
        <v>1103</v>
      </c>
      <c r="AC1791" t="s">
        <v>1009</v>
      </c>
      <c r="AD1791" t="s">
        <v>443</v>
      </c>
    </row>
    <row r="1792" spans="21:30">
      <c r="U1792">
        <v>2736</v>
      </c>
      <c r="V1792">
        <v>7</v>
      </c>
      <c r="W1792" t="s">
        <v>3313</v>
      </c>
      <c r="X1792">
        <v>7</v>
      </c>
      <c r="Y1792" t="s">
        <v>953</v>
      </c>
      <c r="Z1792">
        <v>7301</v>
      </c>
      <c r="AA1792" t="s">
        <v>1103</v>
      </c>
      <c r="AC1792" t="s">
        <v>1009</v>
      </c>
      <c r="AD1792" t="s">
        <v>443</v>
      </c>
    </row>
    <row r="1793" spans="21:30">
      <c r="U1793">
        <v>2737</v>
      </c>
      <c r="V1793">
        <v>5</v>
      </c>
      <c r="W1793" t="s">
        <v>3314</v>
      </c>
      <c r="X1793">
        <v>7</v>
      </c>
      <c r="Y1793" t="s">
        <v>953</v>
      </c>
      <c r="Z1793">
        <v>7301</v>
      </c>
      <c r="AA1793" t="s">
        <v>1103</v>
      </c>
      <c r="AC1793" t="s">
        <v>1009</v>
      </c>
      <c r="AD1793" t="s">
        <v>443</v>
      </c>
    </row>
    <row r="1794" spans="21:30">
      <c r="U1794">
        <v>2738</v>
      </c>
      <c r="V1794">
        <v>3</v>
      </c>
      <c r="W1794" t="s">
        <v>3315</v>
      </c>
      <c r="X1794">
        <v>7</v>
      </c>
      <c r="Y1794" t="s">
        <v>953</v>
      </c>
      <c r="Z1794">
        <v>7301</v>
      </c>
      <c r="AA1794" t="s">
        <v>1103</v>
      </c>
      <c r="AC1794" t="s">
        <v>1009</v>
      </c>
      <c r="AD1794" t="s">
        <v>443</v>
      </c>
    </row>
    <row r="1795" spans="21:30">
      <c r="U1795">
        <v>2740</v>
      </c>
      <c r="V1795">
        <v>5</v>
      </c>
      <c r="W1795" t="s">
        <v>1207</v>
      </c>
      <c r="X1795">
        <v>7</v>
      </c>
      <c r="Y1795" t="s">
        <v>953</v>
      </c>
      <c r="Z1795">
        <v>7301</v>
      </c>
      <c r="AA1795" t="s">
        <v>1103</v>
      </c>
      <c r="AC1795" t="s">
        <v>1009</v>
      </c>
      <c r="AD1795" t="s">
        <v>443</v>
      </c>
    </row>
    <row r="1796" spans="21:30">
      <c r="U1796">
        <v>2741</v>
      </c>
      <c r="V1796">
        <v>3</v>
      </c>
      <c r="W1796" t="s">
        <v>3316</v>
      </c>
      <c r="X1796">
        <v>7</v>
      </c>
      <c r="Y1796" t="s">
        <v>953</v>
      </c>
      <c r="Z1796">
        <v>7301</v>
      </c>
      <c r="AA1796" t="s">
        <v>1103</v>
      </c>
      <c r="AC1796" t="s">
        <v>1009</v>
      </c>
      <c r="AD1796" t="s">
        <v>443</v>
      </c>
    </row>
    <row r="1797" spans="21:30">
      <c r="U1797">
        <v>2742</v>
      </c>
      <c r="V1797">
        <v>1</v>
      </c>
      <c r="W1797" t="s">
        <v>3317</v>
      </c>
      <c r="X1797">
        <v>7</v>
      </c>
      <c r="Y1797" t="s">
        <v>953</v>
      </c>
      <c r="Z1797">
        <v>7301</v>
      </c>
      <c r="AA1797" t="s">
        <v>1103</v>
      </c>
      <c r="AC1797" t="s">
        <v>1009</v>
      </c>
      <c r="AD1797" t="s">
        <v>443</v>
      </c>
    </row>
    <row r="1798" spans="21:30">
      <c r="U1798">
        <v>2744</v>
      </c>
      <c r="V1798">
        <v>8</v>
      </c>
      <c r="W1798" t="s">
        <v>1394</v>
      </c>
      <c r="X1798">
        <v>7</v>
      </c>
      <c r="Y1798" t="s">
        <v>953</v>
      </c>
      <c r="Z1798">
        <v>7301</v>
      </c>
      <c r="AA1798" t="s">
        <v>1103</v>
      </c>
      <c r="AC1798" t="s">
        <v>1009</v>
      </c>
      <c r="AD1798" t="s">
        <v>443</v>
      </c>
    </row>
    <row r="1799" spans="21:30">
      <c r="U1799">
        <v>2745</v>
      </c>
      <c r="V1799">
        <v>6</v>
      </c>
      <c r="W1799" t="s">
        <v>3318</v>
      </c>
      <c r="X1799">
        <v>7</v>
      </c>
      <c r="Y1799" t="s">
        <v>953</v>
      </c>
      <c r="Z1799">
        <v>7301</v>
      </c>
      <c r="AA1799" t="s">
        <v>1103</v>
      </c>
      <c r="AC1799" t="s">
        <v>1009</v>
      </c>
      <c r="AD1799" t="s">
        <v>443</v>
      </c>
    </row>
    <row r="1800" spans="21:30">
      <c r="U1800">
        <v>2747</v>
      </c>
      <c r="V1800">
        <v>2</v>
      </c>
      <c r="W1800" t="s">
        <v>3319</v>
      </c>
      <c r="X1800">
        <v>7</v>
      </c>
      <c r="Y1800" t="s">
        <v>953</v>
      </c>
      <c r="Z1800">
        <v>7301</v>
      </c>
      <c r="AA1800" t="s">
        <v>1103</v>
      </c>
      <c r="AC1800" t="s">
        <v>1009</v>
      </c>
      <c r="AD1800" t="s">
        <v>443</v>
      </c>
    </row>
    <row r="1801" spans="21:30">
      <c r="U1801">
        <v>2748</v>
      </c>
      <c r="V1801">
        <v>0</v>
      </c>
      <c r="W1801" t="s">
        <v>1432</v>
      </c>
      <c r="X1801">
        <v>7</v>
      </c>
      <c r="Y1801" t="s">
        <v>953</v>
      </c>
      <c r="Z1801">
        <v>7301</v>
      </c>
      <c r="AA1801" t="s">
        <v>1103</v>
      </c>
      <c r="AC1801" t="s">
        <v>1009</v>
      </c>
      <c r="AD1801" t="s">
        <v>443</v>
      </c>
    </row>
    <row r="1802" spans="21:30">
      <c r="U1802">
        <v>2749</v>
      </c>
      <c r="V1802">
        <v>9</v>
      </c>
      <c r="W1802" t="s">
        <v>3320</v>
      </c>
      <c r="X1802">
        <v>7</v>
      </c>
      <c r="Y1802" t="s">
        <v>953</v>
      </c>
      <c r="Z1802">
        <v>7301</v>
      </c>
      <c r="AA1802" t="s">
        <v>1103</v>
      </c>
      <c r="AC1802" t="s">
        <v>1009</v>
      </c>
      <c r="AD1802" t="s">
        <v>443</v>
      </c>
    </row>
    <row r="1803" spans="21:30">
      <c r="U1803">
        <v>2750</v>
      </c>
      <c r="V1803">
        <v>2</v>
      </c>
      <c r="W1803" t="s">
        <v>3321</v>
      </c>
      <c r="X1803">
        <v>7</v>
      </c>
      <c r="Y1803" t="s">
        <v>953</v>
      </c>
      <c r="Z1803">
        <v>7301</v>
      </c>
      <c r="AA1803" t="s">
        <v>1103</v>
      </c>
      <c r="AC1803" t="s">
        <v>1009</v>
      </c>
      <c r="AD1803" t="s">
        <v>443</v>
      </c>
    </row>
    <row r="1804" spans="21:30">
      <c r="U1804">
        <v>2751</v>
      </c>
      <c r="V1804">
        <v>0</v>
      </c>
      <c r="W1804" t="s">
        <v>3322</v>
      </c>
      <c r="X1804">
        <v>7</v>
      </c>
      <c r="Y1804" t="s">
        <v>953</v>
      </c>
      <c r="Z1804">
        <v>7301</v>
      </c>
      <c r="AA1804" t="s">
        <v>1103</v>
      </c>
      <c r="AC1804" t="s">
        <v>1009</v>
      </c>
      <c r="AD1804" t="s">
        <v>443</v>
      </c>
    </row>
    <row r="1805" spans="21:30">
      <c r="U1805">
        <v>2753</v>
      </c>
      <c r="V1805">
        <v>7</v>
      </c>
      <c r="W1805" t="s">
        <v>3323</v>
      </c>
      <c r="X1805">
        <v>7</v>
      </c>
      <c r="Y1805" t="s">
        <v>953</v>
      </c>
      <c r="Z1805">
        <v>7301</v>
      </c>
      <c r="AA1805" t="s">
        <v>1103</v>
      </c>
      <c r="AC1805" t="s">
        <v>1009</v>
      </c>
      <c r="AD1805" t="s">
        <v>443</v>
      </c>
    </row>
    <row r="1806" spans="21:30">
      <c r="U1806">
        <v>2754</v>
      </c>
      <c r="V1806">
        <v>5</v>
      </c>
      <c r="W1806" t="s">
        <v>3324</v>
      </c>
      <c r="X1806">
        <v>7</v>
      </c>
      <c r="Y1806" t="s">
        <v>953</v>
      </c>
      <c r="Z1806">
        <v>7301</v>
      </c>
      <c r="AA1806" t="s">
        <v>1103</v>
      </c>
      <c r="AC1806" t="s">
        <v>1009</v>
      </c>
      <c r="AD1806" t="s">
        <v>443</v>
      </c>
    </row>
    <row r="1807" spans="21:30">
      <c r="U1807">
        <v>2755</v>
      </c>
      <c r="V1807">
        <v>3</v>
      </c>
      <c r="W1807" t="s">
        <v>3325</v>
      </c>
      <c r="X1807">
        <v>7</v>
      </c>
      <c r="Y1807" t="s">
        <v>953</v>
      </c>
      <c r="Z1807">
        <v>7301</v>
      </c>
      <c r="AA1807" t="s">
        <v>1103</v>
      </c>
      <c r="AC1807" t="s">
        <v>1009</v>
      </c>
      <c r="AD1807" t="s">
        <v>443</v>
      </c>
    </row>
    <row r="1808" spans="21:30">
      <c r="U1808">
        <v>2756</v>
      </c>
      <c r="V1808">
        <v>1</v>
      </c>
      <c r="W1808" t="s">
        <v>3326</v>
      </c>
      <c r="X1808">
        <v>7</v>
      </c>
      <c r="Y1808" t="s">
        <v>953</v>
      </c>
      <c r="Z1808">
        <v>7301</v>
      </c>
      <c r="AA1808" t="s">
        <v>1103</v>
      </c>
      <c r="AC1808" t="s">
        <v>1009</v>
      </c>
      <c r="AD1808" t="s">
        <v>443</v>
      </c>
    </row>
    <row r="1809" spans="21:30">
      <c r="U1809">
        <v>2758</v>
      </c>
      <c r="V1809">
        <v>8</v>
      </c>
      <c r="W1809" t="s">
        <v>3327</v>
      </c>
      <c r="X1809">
        <v>7</v>
      </c>
      <c r="Y1809" t="s">
        <v>953</v>
      </c>
      <c r="Z1809">
        <v>7301</v>
      </c>
      <c r="AA1809" t="s">
        <v>1103</v>
      </c>
      <c r="AC1809" t="s">
        <v>1009</v>
      </c>
      <c r="AD1809" t="s">
        <v>443</v>
      </c>
    </row>
    <row r="1810" spans="21:30">
      <c r="U1810">
        <v>2759</v>
      </c>
      <c r="V1810">
        <v>6</v>
      </c>
      <c r="W1810" t="s">
        <v>3328</v>
      </c>
      <c r="X1810">
        <v>7</v>
      </c>
      <c r="Y1810" t="s">
        <v>953</v>
      </c>
      <c r="Z1810">
        <v>7301</v>
      </c>
      <c r="AA1810" t="s">
        <v>1103</v>
      </c>
      <c r="AC1810" t="s">
        <v>1009</v>
      </c>
      <c r="AD1810" t="s">
        <v>443</v>
      </c>
    </row>
    <row r="1811" spans="21:30">
      <c r="U1811">
        <v>2761</v>
      </c>
      <c r="V1811">
        <v>8</v>
      </c>
      <c r="W1811" t="s">
        <v>3329</v>
      </c>
      <c r="X1811">
        <v>7</v>
      </c>
      <c r="Y1811" t="s">
        <v>953</v>
      </c>
      <c r="Z1811">
        <v>7301</v>
      </c>
      <c r="AA1811" t="s">
        <v>1103</v>
      </c>
      <c r="AC1811" t="s">
        <v>1009</v>
      </c>
      <c r="AD1811" t="s">
        <v>443</v>
      </c>
    </row>
    <row r="1812" spans="21:30">
      <c r="U1812">
        <v>2762</v>
      </c>
      <c r="V1812">
        <v>6</v>
      </c>
      <c r="W1812" t="s">
        <v>3330</v>
      </c>
      <c r="X1812">
        <v>7</v>
      </c>
      <c r="Y1812" t="s">
        <v>953</v>
      </c>
      <c r="Z1812">
        <v>7301</v>
      </c>
      <c r="AA1812" t="s">
        <v>1103</v>
      </c>
      <c r="AC1812" t="s">
        <v>1009</v>
      </c>
      <c r="AD1812" t="s">
        <v>443</v>
      </c>
    </row>
    <row r="1813" spans="21:30">
      <c r="U1813">
        <v>2763</v>
      </c>
      <c r="V1813">
        <v>4</v>
      </c>
      <c r="W1813" t="s">
        <v>1402</v>
      </c>
      <c r="X1813">
        <v>7</v>
      </c>
      <c r="Y1813" t="s">
        <v>953</v>
      </c>
      <c r="Z1813">
        <v>7301</v>
      </c>
      <c r="AA1813" t="s">
        <v>1103</v>
      </c>
      <c r="AC1813" t="s">
        <v>1009</v>
      </c>
      <c r="AD1813" t="s">
        <v>443</v>
      </c>
    </row>
    <row r="1814" spans="21:30">
      <c r="U1814">
        <v>2764</v>
      </c>
      <c r="V1814">
        <v>2</v>
      </c>
      <c r="W1814" t="s">
        <v>3331</v>
      </c>
      <c r="X1814">
        <v>7</v>
      </c>
      <c r="Y1814" t="s">
        <v>953</v>
      </c>
      <c r="Z1814">
        <v>7301</v>
      </c>
      <c r="AA1814" t="s">
        <v>1103</v>
      </c>
      <c r="AC1814" t="s">
        <v>1009</v>
      </c>
      <c r="AD1814" t="s">
        <v>443</v>
      </c>
    </row>
    <row r="1815" spans="21:30">
      <c r="U1815">
        <v>2765</v>
      </c>
      <c r="V1815">
        <v>0</v>
      </c>
      <c r="W1815" t="s">
        <v>3332</v>
      </c>
      <c r="X1815">
        <v>7</v>
      </c>
      <c r="Y1815" t="s">
        <v>953</v>
      </c>
      <c r="Z1815">
        <v>7301</v>
      </c>
      <c r="AA1815" t="s">
        <v>1103</v>
      </c>
      <c r="AC1815" t="s">
        <v>1009</v>
      </c>
      <c r="AD1815" t="s">
        <v>443</v>
      </c>
    </row>
    <row r="1816" spans="21:30">
      <c r="U1816">
        <v>2766</v>
      </c>
      <c r="V1816">
        <v>9</v>
      </c>
      <c r="W1816" t="s">
        <v>3333</v>
      </c>
      <c r="X1816">
        <v>7</v>
      </c>
      <c r="Y1816" t="s">
        <v>953</v>
      </c>
      <c r="Z1816">
        <v>7301</v>
      </c>
      <c r="AA1816" t="s">
        <v>1103</v>
      </c>
      <c r="AC1816" t="s">
        <v>1009</v>
      </c>
      <c r="AD1816" t="s">
        <v>443</v>
      </c>
    </row>
    <row r="1817" spans="21:30">
      <c r="U1817">
        <v>2767</v>
      </c>
      <c r="V1817">
        <v>7</v>
      </c>
      <c r="W1817" t="s">
        <v>3334</v>
      </c>
      <c r="X1817">
        <v>7</v>
      </c>
      <c r="Y1817" t="s">
        <v>953</v>
      </c>
      <c r="Z1817">
        <v>7301</v>
      </c>
      <c r="AA1817" t="s">
        <v>1103</v>
      </c>
      <c r="AC1817" t="s">
        <v>1009</v>
      </c>
      <c r="AD1817" t="s">
        <v>443</v>
      </c>
    </row>
    <row r="1818" spans="21:30">
      <c r="U1818">
        <v>2768</v>
      </c>
      <c r="V1818">
        <v>5</v>
      </c>
      <c r="W1818" t="s">
        <v>3335</v>
      </c>
      <c r="X1818">
        <v>7</v>
      </c>
      <c r="Y1818" t="s">
        <v>953</v>
      </c>
      <c r="Z1818">
        <v>7301</v>
      </c>
      <c r="AA1818" t="s">
        <v>1103</v>
      </c>
      <c r="AC1818" t="s">
        <v>1009</v>
      </c>
      <c r="AD1818" t="s">
        <v>443</v>
      </c>
    </row>
    <row r="1819" spans="21:30">
      <c r="U1819">
        <v>2771</v>
      </c>
      <c r="V1819">
        <v>5</v>
      </c>
      <c r="W1819" t="s">
        <v>1146</v>
      </c>
      <c r="X1819">
        <v>7</v>
      </c>
      <c r="Y1819" t="s">
        <v>953</v>
      </c>
      <c r="Z1819">
        <v>7301</v>
      </c>
      <c r="AA1819" t="s">
        <v>1103</v>
      </c>
      <c r="AC1819" t="s">
        <v>1009</v>
      </c>
      <c r="AD1819" t="s">
        <v>443</v>
      </c>
    </row>
    <row r="1820" spans="21:30">
      <c r="U1820">
        <v>2775</v>
      </c>
      <c r="V1820">
        <v>8</v>
      </c>
      <c r="W1820" t="s">
        <v>3336</v>
      </c>
      <c r="X1820">
        <v>7</v>
      </c>
      <c r="Y1820" t="s">
        <v>953</v>
      </c>
      <c r="Z1820">
        <v>7301</v>
      </c>
      <c r="AA1820" t="s">
        <v>1103</v>
      </c>
      <c r="AC1820" t="s">
        <v>1009</v>
      </c>
      <c r="AD1820" t="s">
        <v>443</v>
      </c>
    </row>
    <row r="1821" spans="21:30">
      <c r="U1821">
        <v>2776</v>
      </c>
      <c r="V1821">
        <v>6</v>
      </c>
      <c r="W1821" t="s">
        <v>2131</v>
      </c>
      <c r="X1821">
        <v>7</v>
      </c>
      <c r="Y1821" t="s">
        <v>953</v>
      </c>
      <c r="Z1821">
        <v>7301</v>
      </c>
      <c r="AA1821" t="s">
        <v>1103</v>
      </c>
      <c r="AC1821" t="s">
        <v>1009</v>
      </c>
      <c r="AD1821" t="s">
        <v>443</v>
      </c>
    </row>
    <row r="1822" spans="21:30">
      <c r="U1822">
        <v>2780</v>
      </c>
      <c r="V1822">
        <v>4</v>
      </c>
      <c r="W1822" t="s">
        <v>3337</v>
      </c>
      <c r="X1822">
        <v>7</v>
      </c>
      <c r="Y1822" t="s">
        <v>953</v>
      </c>
      <c r="Z1822">
        <v>7301</v>
      </c>
      <c r="AA1822" t="s">
        <v>1103</v>
      </c>
      <c r="AC1822" t="s">
        <v>1009</v>
      </c>
      <c r="AD1822" t="s">
        <v>443</v>
      </c>
    </row>
    <row r="1823" spans="21:30">
      <c r="U1823">
        <v>2782</v>
      </c>
      <c r="V1823">
        <v>0</v>
      </c>
      <c r="W1823" t="s">
        <v>3338</v>
      </c>
      <c r="X1823">
        <v>7</v>
      </c>
      <c r="Y1823" t="s">
        <v>953</v>
      </c>
      <c r="Z1823">
        <v>7301</v>
      </c>
      <c r="AA1823" t="s">
        <v>1103</v>
      </c>
      <c r="AC1823" t="s">
        <v>713</v>
      </c>
      <c r="AD1823" t="s">
        <v>443</v>
      </c>
    </row>
    <row r="1824" spans="21:30">
      <c r="U1824">
        <v>2785</v>
      </c>
      <c r="V1824">
        <v>5</v>
      </c>
      <c r="W1824" t="s">
        <v>3339</v>
      </c>
      <c r="X1824">
        <v>7</v>
      </c>
      <c r="Y1824" t="s">
        <v>953</v>
      </c>
      <c r="Z1824">
        <v>7301</v>
      </c>
      <c r="AA1824" t="s">
        <v>1103</v>
      </c>
      <c r="AC1824" t="s">
        <v>713</v>
      </c>
      <c r="AD1824" t="s">
        <v>443</v>
      </c>
    </row>
    <row r="1825" spans="21:30">
      <c r="U1825">
        <v>2786</v>
      </c>
      <c r="V1825">
        <v>3</v>
      </c>
      <c r="W1825" t="s">
        <v>3340</v>
      </c>
      <c r="X1825">
        <v>7</v>
      </c>
      <c r="Y1825" t="s">
        <v>953</v>
      </c>
      <c r="Z1825">
        <v>7301</v>
      </c>
      <c r="AA1825" t="s">
        <v>1103</v>
      </c>
      <c r="AC1825" t="s">
        <v>725</v>
      </c>
      <c r="AD1825" t="s">
        <v>443</v>
      </c>
    </row>
    <row r="1826" spans="21:30">
      <c r="U1826">
        <v>2787</v>
      </c>
      <c r="V1826">
        <v>1</v>
      </c>
      <c r="W1826" t="s">
        <v>3341</v>
      </c>
      <c r="X1826">
        <v>7</v>
      </c>
      <c r="Y1826" t="s">
        <v>953</v>
      </c>
      <c r="Z1826">
        <v>7301</v>
      </c>
      <c r="AA1826" t="s">
        <v>1103</v>
      </c>
      <c r="AC1826" t="s">
        <v>713</v>
      </c>
      <c r="AD1826" t="s">
        <v>443</v>
      </c>
    </row>
    <row r="1827" spans="21:30">
      <c r="U1827">
        <v>2789</v>
      </c>
      <c r="V1827">
        <v>8</v>
      </c>
      <c r="W1827" t="s">
        <v>3342</v>
      </c>
      <c r="X1827">
        <v>7</v>
      </c>
      <c r="Y1827" t="s">
        <v>953</v>
      </c>
      <c r="Z1827">
        <v>7301</v>
      </c>
      <c r="AA1827" t="s">
        <v>1103</v>
      </c>
      <c r="AC1827" t="s">
        <v>725</v>
      </c>
      <c r="AD1827" t="s">
        <v>443</v>
      </c>
    </row>
    <row r="1828" spans="21:30">
      <c r="U1828">
        <v>2790</v>
      </c>
      <c r="V1828">
        <v>1</v>
      </c>
      <c r="W1828" t="s">
        <v>3343</v>
      </c>
      <c r="X1828">
        <v>7</v>
      </c>
      <c r="Y1828" t="s">
        <v>953</v>
      </c>
      <c r="Z1828">
        <v>7301</v>
      </c>
      <c r="AA1828" t="s">
        <v>1103</v>
      </c>
      <c r="AC1828" t="s">
        <v>725</v>
      </c>
      <c r="AD1828" t="s">
        <v>443</v>
      </c>
    </row>
    <row r="1829" spans="21:30">
      <c r="U1829">
        <v>2793</v>
      </c>
      <c r="V1829">
        <v>6</v>
      </c>
      <c r="W1829" t="s">
        <v>3344</v>
      </c>
      <c r="X1829">
        <v>7</v>
      </c>
      <c r="Y1829" t="s">
        <v>953</v>
      </c>
      <c r="Z1829">
        <v>7301</v>
      </c>
      <c r="AA1829" t="s">
        <v>1103</v>
      </c>
      <c r="AC1829" t="s">
        <v>890</v>
      </c>
      <c r="AD1829" t="s">
        <v>443</v>
      </c>
    </row>
    <row r="1830" spans="21:30">
      <c r="U1830">
        <v>2794</v>
      </c>
      <c r="V1830">
        <v>4</v>
      </c>
      <c r="W1830" t="s">
        <v>3345</v>
      </c>
      <c r="X1830">
        <v>7</v>
      </c>
      <c r="Y1830" t="s">
        <v>953</v>
      </c>
      <c r="Z1830">
        <v>7308</v>
      </c>
      <c r="AA1830" t="s">
        <v>1754</v>
      </c>
      <c r="AC1830" t="s">
        <v>1009</v>
      </c>
      <c r="AD1830" t="s">
        <v>443</v>
      </c>
    </row>
    <row r="1831" spans="21:30">
      <c r="U1831">
        <v>2795</v>
      </c>
      <c r="V1831">
        <v>2</v>
      </c>
      <c r="W1831" t="s">
        <v>3346</v>
      </c>
      <c r="X1831">
        <v>7</v>
      </c>
      <c r="Y1831" t="s">
        <v>953</v>
      </c>
      <c r="Z1831">
        <v>7308</v>
      </c>
      <c r="AA1831" t="s">
        <v>1754</v>
      </c>
      <c r="AC1831" t="s">
        <v>1009</v>
      </c>
      <c r="AD1831" t="s">
        <v>443</v>
      </c>
    </row>
    <row r="1832" spans="21:30">
      <c r="U1832">
        <v>2796</v>
      </c>
      <c r="V1832">
        <v>0</v>
      </c>
      <c r="W1832" t="s">
        <v>3347</v>
      </c>
      <c r="X1832">
        <v>7</v>
      </c>
      <c r="Y1832" t="s">
        <v>953</v>
      </c>
      <c r="Z1832">
        <v>7308</v>
      </c>
      <c r="AA1832" t="s">
        <v>1754</v>
      </c>
      <c r="AC1832" t="s">
        <v>1009</v>
      </c>
      <c r="AD1832" t="s">
        <v>443</v>
      </c>
    </row>
    <row r="1833" spans="21:30">
      <c r="U1833">
        <v>2797</v>
      </c>
      <c r="V1833">
        <v>9</v>
      </c>
      <c r="W1833" t="s">
        <v>3348</v>
      </c>
      <c r="X1833">
        <v>7</v>
      </c>
      <c r="Y1833" t="s">
        <v>953</v>
      </c>
      <c r="Z1833">
        <v>7308</v>
      </c>
      <c r="AA1833" t="s">
        <v>1754</v>
      </c>
      <c r="AC1833" t="s">
        <v>1009</v>
      </c>
      <c r="AD1833" t="s">
        <v>443</v>
      </c>
    </row>
    <row r="1834" spans="21:30">
      <c r="U1834">
        <v>2799</v>
      </c>
      <c r="V1834">
        <v>5</v>
      </c>
      <c r="W1834" t="s">
        <v>3349</v>
      </c>
      <c r="X1834">
        <v>7</v>
      </c>
      <c r="Y1834" t="s">
        <v>953</v>
      </c>
      <c r="Z1834">
        <v>7308</v>
      </c>
      <c r="AA1834" t="s">
        <v>1754</v>
      </c>
      <c r="AC1834" t="s">
        <v>713</v>
      </c>
      <c r="AD1834" t="s">
        <v>443</v>
      </c>
    </row>
    <row r="1835" spans="21:30">
      <c r="U1835">
        <v>2800</v>
      </c>
      <c r="V1835">
        <v>2</v>
      </c>
      <c r="W1835" t="s">
        <v>3350</v>
      </c>
      <c r="X1835">
        <v>7</v>
      </c>
      <c r="Y1835" t="s">
        <v>953</v>
      </c>
      <c r="Z1835">
        <v>7308</v>
      </c>
      <c r="AA1835" t="s">
        <v>1754</v>
      </c>
      <c r="AC1835" t="s">
        <v>1009</v>
      </c>
      <c r="AD1835" t="s">
        <v>443</v>
      </c>
    </row>
    <row r="1836" spans="21:30">
      <c r="U1836">
        <v>2801</v>
      </c>
      <c r="V1836">
        <v>0</v>
      </c>
      <c r="W1836" t="s">
        <v>3351</v>
      </c>
      <c r="X1836">
        <v>7</v>
      </c>
      <c r="Y1836" t="s">
        <v>953</v>
      </c>
      <c r="Z1836">
        <v>7308</v>
      </c>
      <c r="AA1836" t="s">
        <v>1754</v>
      </c>
      <c r="AC1836" t="s">
        <v>1009</v>
      </c>
      <c r="AD1836" t="s">
        <v>443</v>
      </c>
    </row>
    <row r="1837" spans="21:30">
      <c r="U1837">
        <v>2802</v>
      </c>
      <c r="V1837">
        <v>9</v>
      </c>
      <c r="W1837" t="s">
        <v>3352</v>
      </c>
      <c r="X1837">
        <v>7</v>
      </c>
      <c r="Y1837" t="s">
        <v>953</v>
      </c>
      <c r="Z1837">
        <v>7308</v>
      </c>
      <c r="AA1837" t="s">
        <v>1754</v>
      </c>
      <c r="AC1837" t="s">
        <v>1009</v>
      </c>
      <c r="AD1837" t="s">
        <v>443</v>
      </c>
    </row>
    <row r="1838" spans="21:30">
      <c r="U1838">
        <v>2803</v>
      </c>
      <c r="V1838">
        <v>7</v>
      </c>
      <c r="W1838" t="s">
        <v>3353</v>
      </c>
      <c r="X1838">
        <v>7</v>
      </c>
      <c r="Y1838" t="s">
        <v>953</v>
      </c>
      <c r="Z1838">
        <v>7308</v>
      </c>
      <c r="AA1838" t="s">
        <v>1754</v>
      </c>
      <c r="AC1838" t="s">
        <v>1009</v>
      </c>
      <c r="AD1838" t="s">
        <v>443</v>
      </c>
    </row>
    <row r="1839" spans="21:30">
      <c r="U1839">
        <v>2804</v>
      </c>
      <c r="V1839">
        <v>5</v>
      </c>
      <c r="W1839" t="s">
        <v>3354</v>
      </c>
      <c r="X1839">
        <v>7</v>
      </c>
      <c r="Y1839" t="s">
        <v>953</v>
      </c>
      <c r="Z1839">
        <v>7308</v>
      </c>
      <c r="AA1839" t="s">
        <v>1754</v>
      </c>
      <c r="AC1839" t="s">
        <v>1009</v>
      </c>
      <c r="AD1839" t="s">
        <v>443</v>
      </c>
    </row>
    <row r="1840" spans="21:30">
      <c r="U1840">
        <v>2805</v>
      </c>
      <c r="V1840">
        <v>3</v>
      </c>
      <c r="W1840" t="s">
        <v>3355</v>
      </c>
      <c r="X1840">
        <v>7</v>
      </c>
      <c r="Y1840" t="s">
        <v>953</v>
      </c>
      <c r="Z1840">
        <v>7308</v>
      </c>
      <c r="AA1840" t="s">
        <v>1754</v>
      </c>
      <c r="AC1840" t="s">
        <v>1009</v>
      </c>
      <c r="AD1840" t="s">
        <v>443</v>
      </c>
    </row>
    <row r="1841" spans="21:30">
      <c r="U1841">
        <v>2806</v>
      </c>
      <c r="V1841">
        <v>1</v>
      </c>
      <c r="W1841" t="s">
        <v>3356</v>
      </c>
      <c r="X1841">
        <v>7</v>
      </c>
      <c r="Y1841" t="s">
        <v>953</v>
      </c>
      <c r="Z1841">
        <v>7308</v>
      </c>
      <c r="AA1841" t="s">
        <v>1754</v>
      </c>
      <c r="AC1841" t="s">
        <v>1009</v>
      </c>
      <c r="AD1841" t="s">
        <v>443</v>
      </c>
    </row>
    <row r="1842" spans="21:30">
      <c r="U1842">
        <v>2809</v>
      </c>
      <c r="V1842">
        <v>6</v>
      </c>
      <c r="W1842" t="s">
        <v>3357</v>
      </c>
      <c r="X1842">
        <v>7</v>
      </c>
      <c r="Y1842" t="s">
        <v>953</v>
      </c>
      <c r="Z1842">
        <v>7308</v>
      </c>
      <c r="AA1842" t="s">
        <v>1754</v>
      </c>
      <c r="AC1842" t="s">
        <v>1009</v>
      </c>
      <c r="AD1842" t="s">
        <v>443</v>
      </c>
    </row>
    <row r="1843" spans="21:30">
      <c r="U1843">
        <v>2814</v>
      </c>
      <c r="V1843">
        <v>2</v>
      </c>
      <c r="W1843" t="s">
        <v>1997</v>
      </c>
      <c r="X1843">
        <v>7</v>
      </c>
      <c r="Y1843" t="s">
        <v>953</v>
      </c>
      <c r="Z1843">
        <v>7308</v>
      </c>
      <c r="AA1843" t="s">
        <v>1754</v>
      </c>
      <c r="AC1843" t="s">
        <v>1009</v>
      </c>
      <c r="AD1843" t="s">
        <v>443</v>
      </c>
    </row>
    <row r="1844" spans="21:30">
      <c r="U1844">
        <v>2815</v>
      </c>
      <c r="V1844">
        <v>0</v>
      </c>
      <c r="W1844" t="s">
        <v>3358</v>
      </c>
      <c r="X1844">
        <v>7</v>
      </c>
      <c r="Y1844" t="s">
        <v>953</v>
      </c>
      <c r="Z1844">
        <v>7308</v>
      </c>
      <c r="AA1844" t="s">
        <v>1754</v>
      </c>
      <c r="AC1844" t="s">
        <v>1009</v>
      </c>
      <c r="AD1844" t="s">
        <v>443</v>
      </c>
    </row>
    <row r="1845" spans="21:30">
      <c r="U1845">
        <v>2816</v>
      </c>
      <c r="V1845">
        <v>9</v>
      </c>
      <c r="W1845" t="s">
        <v>3359</v>
      </c>
      <c r="X1845">
        <v>7</v>
      </c>
      <c r="Y1845" t="s">
        <v>953</v>
      </c>
      <c r="Z1845">
        <v>7308</v>
      </c>
      <c r="AA1845" t="s">
        <v>1754</v>
      </c>
      <c r="AC1845" t="s">
        <v>1009</v>
      </c>
      <c r="AD1845" t="s">
        <v>443</v>
      </c>
    </row>
    <row r="1846" spans="21:30">
      <c r="U1846">
        <v>2817</v>
      </c>
      <c r="V1846">
        <v>7</v>
      </c>
      <c r="W1846" t="s">
        <v>3360</v>
      </c>
      <c r="X1846">
        <v>7</v>
      </c>
      <c r="Y1846" t="s">
        <v>953</v>
      </c>
      <c r="Z1846">
        <v>7308</v>
      </c>
      <c r="AA1846" t="s">
        <v>1754</v>
      </c>
      <c r="AC1846" t="s">
        <v>1009</v>
      </c>
      <c r="AD1846" t="s">
        <v>443</v>
      </c>
    </row>
    <row r="1847" spans="21:30">
      <c r="U1847">
        <v>2819</v>
      </c>
      <c r="V1847">
        <v>3</v>
      </c>
      <c r="W1847" t="s">
        <v>3361</v>
      </c>
      <c r="X1847">
        <v>7</v>
      </c>
      <c r="Y1847" t="s">
        <v>953</v>
      </c>
      <c r="Z1847">
        <v>7308</v>
      </c>
      <c r="AA1847" t="s">
        <v>1754</v>
      </c>
      <c r="AC1847" t="s">
        <v>1009</v>
      </c>
      <c r="AD1847" t="s">
        <v>443</v>
      </c>
    </row>
    <row r="1848" spans="21:30">
      <c r="U1848">
        <v>2820</v>
      </c>
      <c r="V1848">
        <v>7</v>
      </c>
      <c r="W1848" t="s">
        <v>3362</v>
      </c>
      <c r="X1848">
        <v>7</v>
      </c>
      <c r="Y1848" t="s">
        <v>953</v>
      </c>
      <c r="Z1848">
        <v>7308</v>
      </c>
      <c r="AA1848" t="s">
        <v>1754</v>
      </c>
      <c r="AC1848" t="s">
        <v>1009</v>
      </c>
      <c r="AD1848" t="s">
        <v>443</v>
      </c>
    </row>
    <row r="1849" spans="21:30">
      <c r="U1849">
        <v>2821</v>
      </c>
      <c r="V1849">
        <v>5</v>
      </c>
      <c r="W1849" t="s">
        <v>3363</v>
      </c>
      <c r="X1849">
        <v>7</v>
      </c>
      <c r="Y1849" t="s">
        <v>953</v>
      </c>
      <c r="Z1849">
        <v>7308</v>
      </c>
      <c r="AA1849" t="s">
        <v>1754</v>
      </c>
      <c r="AC1849" t="s">
        <v>713</v>
      </c>
      <c r="AD1849" t="s">
        <v>443</v>
      </c>
    </row>
    <row r="1850" spans="21:30">
      <c r="U1850">
        <v>2822</v>
      </c>
      <c r="V1850">
        <v>3</v>
      </c>
      <c r="W1850" t="s">
        <v>3364</v>
      </c>
      <c r="X1850">
        <v>7</v>
      </c>
      <c r="Y1850" t="s">
        <v>953</v>
      </c>
      <c r="Z1850">
        <v>7306</v>
      </c>
      <c r="AA1850" t="s">
        <v>1673</v>
      </c>
      <c r="AC1850" t="s">
        <v>1009</v>
      </c>
      <c r="AD1850" t="s">
        <v>443</v>
      </c>
    </row>
    <row r="1851" spans="21:30">
      <c r="U1851">
        <v>2823</v>
      </c>
      <c r="V1851">
        <v>1</v>
      </c>
      <c r="W1851" t="s">
        <v>3332</v>
      </c>
      <c r="X1851">
        <v>7</v>
      </c>
      <c r="Y1851" t="s">
        <v>953</v>
      </c>
      <c r="Z1851">
        <v>7306</v>
      </c>
      <c r="AA1851" t="s">
        <v>1673</v>
      </c>
      <c r="AC1851" t="s">
        <v>1009</v>
      </c>
      <c r="AD1851" t="s">
        <v>443</v>
      </c>
    </row>
    <row r="1852" spans="21:30">
      <c r="U1852">
        <v>2825</v>
      </c>
      <c r="V1852">
        <v>8</v>
      </c>
      <c r="W1852" t="s">
        <v>3365</v>
      </c>
      <c r="X1852">
        <v>7</v>
      </c>
      <c r="Y1852" t="s">
        <v>953</v>
      </c>
      <c r="Z1852">
        <v>7306</v>
      </c>
      <c r="AA1852" t="s">
        <v>1673</v>
      </c>
      <c r="AC1852" t="s">
        <v>1009</v>
      </c>
      <c r="AD1852" t="s">
        <v>443</v>
      </c>
    </row>
    <row r="1853" spans="21:30">
      <c r="U1853">
        <v>2826</v>
      </c>
      <c r="V1853">
        <v>6</v>
      </c>
      <c r="W1853" t="s">
        <v>3366</v>
      </c>
      <c r="X1853">
        <v>7</v>
      </c>
      <c r="Y1853" t="s">
        <v>953</v>
      </c>
      <c r="Z1853">
        <v>7306</v>
      </c>
      <c r="AA1853" t="s">
        <v>1673</v>
      </c>
      <c r="AC1853" t="s">
        <v>1009</v>
      </c>
      <c r="AD1853" t="s">
        <v>443</v>
      </c>
    </row>
    <row r="1854" spans="21:30">
      <c r="U1854">
        <v>2827</v>
      </c>
      <c r="V1854">
        <v>4</v>
      </c>
      <c r="W1854" t="s">
        <v>3367</v>
      </c>
      <c r="X1854">
        <v>7</v>
      </c>
      <c r="Y1854" t="s">
        <v>953</v>
      </c>
      <c r="Z1854">
        <v>7306</v>
      </c>
      <c r="AA1854" t="s">
        <v>1673</v>
      </c>
      <c r="AC1854" t="s">
        <v>1009</v>
      </c>
      <c r="AD1854" t="s">
        <v>443</v>
      </c>
    </row>
    <row r="1855" spans="21:30">
      <c r="U1855">
        <v>2829</v>
      </c>
      <c r="V1855">
        <v>0</v>
      </c>
      <c r="W1855" t="s">
        <v>3368</v>
      </c>
      <c r="X1855">
        <v>7</v>
      </c>
      <c r="Y1855" t="s">
        <v>953</v>
      </c>
      <c r="Z1855">
        <v>7306</v>
      </c>
      <c r="AA1855" t="s">
        <v>1673</v>
      </c>
      <c r="AC1855" t="s">
        <v>1009</v>
      </c>
      <c r="AD1855" t="s">
        <v>443</v>
      </c>
    </row>
    <row r="1856" spans="21:30">
      <c r="U1856">
        <v>2830</v>
      </c>
      <c r="V1856">
        <v>4</v>
      </c>
      <c r="W1856" t="s">
        <v>3369</v>
      </c>
      <c r="X1856">
        <v>7</v>
      </c>
      <c r="Y1856" t="s">
        <v>953</v>
      </c>
      <c r="Z1856">
        <v>7306</v>
      </c>
      <c r="AA1856" t="s">
        <v>1673</v>
      </c>
      <c r="AC1856" t="s">
        <v>1009</v>
      </c>
      <c r="AD1856" t="s">
        <v>443</v>
      </c>
    </row>
    <row r="1857" spans="21:30">
      <c r="U1857">
        <v>2831</v>
      </c>
      <c r="V1857">
        <v>2</v>
      </c>
      <c r="W1857" t="s">
        <v>3370</v>
      </c>
      <c r="X1857">
        <v>7</v>
      </c>
      <c r="Y1857" t="s">
        <v>953</v>
      </c>
      <c r="Z1857">
        <v>7306</v>
      </c>
      <c r="AA1857" t="s">
        <v>1673</v>
      </c>
      <c r="AC1857" t="s">
        <v>1009</v>
      </c>
      <c r="AD1857" t="s">
        <v>443</v>
      </c>
    </row>
    <row r="1858" spans="21:30">
      <c r="U1858">
        <v>2832</v>
      </c>
      <c r="V1858">
        <v>0</v>
      </c>
      <c r="W1858" t="s">
        <v>3371</v>
      </c>
      <c r="X1858">
        <v>7</v>
      </c>
      <c r="Y1858" t="s">
        <v>953</v>
      </c>
      <c r="Z1858">
        <v>7306</v>
      </c>
      <c r="AA1858" t="s">
        <v>1673</v>
      </c>
      <c r="AC1858" t="s">
        <v>1009</v>
      </c>
      <c r="AD1858" t="s">
        <v>443</v>
      </c>
    </row>
    <row r="1859" spans="21:30">
      <c r="U1859">
        <v>2835</v>
      </c>
      <c r="V1859">
        <v>5</v>
      </c>
      <c r="W1859" t="s">
        <v>3372</v>
      </c>
      <c r="X1859">
        <v>7</v>
      </c>
      <c r="Y1859" t="s">
        <v>953</v>
      </c>
      <c r="Z1859">
        <v>7304</v>
      </c>
      <c r="AA1859" t="s">
        <v>1391</v>
      </c>
      <c r="AC1859" t="s">
        <v>1009</v>
      </c>
      <c r="AD1859" t="s">
        <v>443</v>
      </c>
    </row>
    <row r="1860" spans="21:30">
      <c r="U1860">
        <v>2836</v>
      </c>
      <c r="V1860">
        <v>3</v>
      </c>
      <c r="W1860" t="s">
        <v>3373</v>
      </c>
      <c r="X1860">
        <v>7</v>
      </c>
      <c r="Y1860" t="s">
        <v>953</v>
      </c>
      <c r="Z1860">
        <v>7304</v>
      </c>
      <c r="AA1860" t="s">
        <v>1391</v>
      </c>
      <c r="AC1860" t="s">
        <v>1009</v>
      </c>
      <c r="AD1860" t="s">
        <v>443</v>
      </c>
    </row>
    <row r="1861" spans="21:30">
      <c r="U1861">
        <v>2839</v>
      </c>
      <c r="V1861">
        <v>8</v>
      </c>
      <c r="W1861" t="s">
        <v>2728</v>
      </c>
      <c r="X1861">
        <v>7</v>
      </c>
      <c r="Y1861" t="s">
        <v>953</v>
      </c>
      <c r="Z1861">
        <v>7304</v>
      </c>
      <c r="AA1861" t="s">
        <v>1391</v>
      </c>
      <c r="AC1861" t="s">
        <v>1009</v>
      </c>
      <c r="AD1861" t="s">
        <v>443</v>
      </c>
    </row>
    <row r="1862" spans="21:30">
      <c r="U1862">
        <v>2840</v>
      </c>
      <c r="V1862">
        <v>1</v>
      </c>
      <c r="W1862" t="s">
        <v>3374</v>
      </c>
      <c r="X1862">
        <v>7</v>
      </c>
      <c r="Y1862" t="s">
        <v>953</v>
      </c>
      <c r="Z1862">
        <v>7304</v>
      </c>
      <c r="AA1862" t="s">
        <v>1391</v>
      </c>
      <c r="AC1862" t="s">
        <v>1009</v>
      </c>
      <c r="AD1862" t="s">
        <v>443</v>
      </c>
    </row>
    <row r="1863" spans="21:30">
      <c r="U1863">
        <v>2842</v>
      </c>
      <c r="V1863">
        <v>8</v>
      </c>
      <c r="W1863" t="s">
        <v>3375</v>
      </c>
      <c r="X1863">
        <v>7</v>
      </c>
      <c r="Y1863" t="s">
        <v>953</v>
      </c>
      <c r="Z1863">
        <v>7304</v>
      </c>
      <c r="AA1863" t="s">
        <v>1391</v>
      </c>
      <c r="AC1863" t="s">
        <v>1009</v>
      </c>
      <c r="AD1863" t="s">
        <v>443</v>
      </c>
    </row>
    <row r="1864" spans="21:30">
      <c r="U1864">
        <v>2843</v>
      </c>
      <c r="V1864">
        <v>6</v>
      </c>
      <c r="W1864" t="s">
        <v>3376</v>
      </c>
      <c r="X1864">
        <v>7</v>
      </c>
      <c r="Y1864" t="s">
        <v>953</v>
      </c>
      <c r="Z1864">
        <v>7304</v>
      </c>
      <c r="AA1864" t="s">
        <v>1391</v>
      </c>
      <c r="AC1864" t="s">
        <v>1009</v>
      </c>
      <c r="AD1864" t="s">
        <v>443</v>
      </c>
    </row>
    <row r="1865" spans="21:30">
      <c r="U1865">
        <v>2844</v>
      </c>
      <c r="V1865">
        <v>4</v>
      </c>
      <c r="W1865" t="s">
        <v>3377</v>
      </c>
      <c r="X1865">
        <v>7</v>
      </c>
      <c r="Y1865" t="s">
        <v>953</v>
      </c>
      <c r="Z1865">
        <v>7304</v>
      </c>
      <c r="AA1865" t="s">
        <v>1391</v>
      </c>
      <c r="AC1865" t="s">
        <v>1009</v>
      </c>
      <c r="AD1865" t="s">
        <v>443</v>
      </c>
    </row>
    <row r="1866" spans="21:30">
      <c r="U1866">
        <v>2845</v>
      </c>
      <c r="V1866">
        <v>2</v>
      </c>
      <c r="W1866" t="s">
        <v>3378</v>
      </c>
      <c r="X1866">
        <v>7</v>
      </c>
      <c r="Y1866" t="s">
        <v>953</v>
      </c>
      <c r="Z1866">
        <v>7304</v>
      </c>
      <c r="AA1866" t="s">
        <v>1391</v>
      </c>
      <c r="AC1866" t="s">
        <v>1009</v>
      </c>
      <c r="AD1866" t="s">
        <v>443</v>
      </c>
    </row>
    <row r="1867" spans="21:30">
      <c r="U1867">
        <v>2846</v>
      </c>
      <c r="V1867">
        <v>0</v>
      </c>
      <c r="W1867" t="s">
        <v>3379</v>
      </c>
      <c r="X1867">
        <v>7</v>
      </c>
      <c r="Y1867" t="s">
        <v>953</v>
      </c>
      <c r="Z1867">
        <v>7304</v>
      </c>
      <c r="AA1867" t="s">
        <v>1391</v>
      </c>
      <c r="AC1867" t="s">
        <v>1009</v>
      </c>
      <c r="AD1867" t="s">
        <v>443</v>
      </c>
    </row>
    <row r="1868" spans="21:30">
      <c r="U1868">
        <v>2847</v>
      </c>
      <c r="V1868">
        <v>9</v>
      </c>
      <c r="W1868" t="s">
        <v>3380</v>
      </c>
      <c r="X1868">
        <v>7</v>
      </c>
      <c r="Y1868" t="s">
        <v>953</v>
      </c>
      <c r="Z1868">
        <v>7304</v>
      </c>
      <c r="AA1868" t="s">
        <v>1391</v>
      </c>
      <c r="AC1868" t="s">
        <v>1009</v>
      </c>
      <c r="AD1868" t="s">
        <v>443</v>
      </c>
    </row>
    <row r="1869" spans="21:30">
      <c r="U1869">
        <v>2848</v>
      </c>
      <c r="V1869">
        <v>7</v>
      </c>
      <c r="W1869" t="s">
        <v>3381</v>
      </c>
      <c r="X1869">
        <v>7</v>
      </c>
      <c r="Y1869" t="s">
        <v>953</v>
      </c>
      <c r="Z1869">
        <v>7304</v>
      </c>
      <c r="AA1869" t="s">
        <v>1391</v>
      </c>
      <c r="AC1869" t="s">
        <v>1009</v>
      </c>
      <c r="AD1869" t="s">
        <v>443</v>
      </c>
    </row>
    <row r="1870" spans="21:30">
      <c r="U1870">
        <v>2850</v>
      </c>
      <c r="V1870">
        <v>9</v>
      </c>
      <c r="W1870" t="s">
        <v>3382</v>
      </c>
      <c r="X1870">
        <v>7</v>
      </c>
      <c r="Y1870" t="s">
        <v>953</v>
      </c>
      <c r="Z1870">
        <v>7304</v>
      </c>
      <c r="AA1870" t="s">
        <v>1391</v>
      </c>
      <c r="AC1870" t="s">
        <v>1009</v>
      </c>
      <c r="AD1870" t="s">
        <v>443</v>
      </c>
    </row>
    <row r="1871" spans="21:30">
      <c r="U1871">
        <v>2851</v>
      </c>
      <c r="V1871">
        <v>7</v>
      </c>
      <c r="W1871" t="s">
        <v>3383</v>
      </c>
      <c r="X1871">
        <v>7</v>
      </c>
      <c r="Y1871" t="s">
        <v>953</v>
      </c>
      <c r="Z1871">
        <v>7304</v>
      </c>
      <c r="AA1871" t="s">
        <v>1391</v>
      </c>
      <c r="AC1871" t="s">
        <v>1009</v>
      </c>
      <c r="AD1871" t="s">
        <v>443</v>
      </c>
    </row>
    <row r="1872" spans="21:30">
      <c r="U1872">
        <v>2854</v>
      </c>
      <c r="V1872">
        <v>1</v>
      </c>
      <c r="W1872" t="s">
        <v>3384</v>
      </c>
      <c r="X1872">
        <v>7</v>
      </c>
      <c r="Y1872" t="s">
        <v>953</v>
      </c>
      <c r="Z1872">
        <v>7304</v>
      </c>
      <c r="AA1872" t="s">
        <v>1391</v>
      </c>
      <c r="AC1872" t="s">
        <v>1009</v>
      </c>
      <c r="AD1872" t="s">
        <v>443</v>
      </c>
    </row>
    <row r="1873" spans="21:30">
      <c r="U1873">
        <v>2856</v>
      </c>
      <c r="V1873">
        <v>8</v>
      </c>
      <c r="W1873" t="s">
        <v>3385</v>
      </c>
      <c r="X1873">
        <v>7</v>
      </c>
      <c r="Y1873" t="s">
        <v>953</v>
      </c>
      <c r="Z1873">
        <v>7304</v>
      </c>
      <c r="AA1873" t="s">
        <v>1391</v>
      </c>
      <c r="AC1873" t="s">
        <v>1009</v>
      </c>
      <c r="AD1873" t="s">
        <v>443</v>
      </c>
    </row>
    <row r="1874" spans="21:30">
      <c r="U1874">
        <v>2858</v>
      </c>
      <c r="V1874">
        <v>4</v>
      </c>
      <c r="W1874" t="s">
        <v>3386</v>
      </c>
      <c r="X1874">
        <v>7</v>
      </c>
      <c r="Y1874" t="s">
        <v>953</v>
      </c>
      <c r="Z1874">
        <v>7304</v>
      </c>
      <c r="AA1874" t="s">
        <v>1391</v>
      </c>
      <c r="AC1874" t="s">
        <v>1009</v>
      </c>
      <c r="AD1874" t="s">
        <v>443</v>
      </c>
    </row>
    <row r="1875" spans="21:30">
      <c r="U1875">
        <v>2859</v>
      </c>
      <c r="V1875">
        <v>2</v>
      </c>
      <c r="W1875" t="s">
        <v>3387</v>
      </c>
      <c r="X1875">
        <v>7</v>
      </c>
      <c r="Y1875" t="s">
        <v>953</v>
      </c>
      <c r="Z1875">
        <v>7304</v>
      </c>
      <c r="AA1875" t="s">
        <v>1391</v>
      </c>
      <c r="AC1875" t="s">
        <v>1009</v>
      </c>
      <c r="AD1875" t="s">
        <v>443</v>
      </c>
    </row>
    <row r="1876" spans="21:30">
      <c r="U1876">
        <v>2860</v>
      </c>
      <c r="V1876">
        <v>6</v>
      </c>
      <c r="W1876" t="s">
        <v>3388</v>
      </c>
      <c r="X1876">
        <v>7</v>
      </c>
      <c r="Y1876" t="s">
        <v>953</v>
      </c>
      <c r="Z1876">
        <v>7304</v>
      </c>
      <c r="AA1876" t="s">
        <v>1391</v>
      </c>
      <c r="AC1876" t="s">
        <v>1009</v>
      </c>
      <c r="AD1876" t="s">
        <v>443</v>
      </c>
    </row>
    <row r="1877" spans="21:30">
      <c r="U1877">
        <v>2861</v>
      </c>
      <c r="V1877">
        <v>4</v>
      </c>
      <c r="W1877" t="s">
        <v>3389</v>
      </c>
      <c r="X1877">
        <v>7</v>
      </c>
      <c r="Y1877" t="s">
        <v>953</v>
      </c>
      <c r="Z1877">
        <v>7304</v>
      </c>
      <c r="AA1877" t="s">
        <v>1391</v>
      </c>
      <c r="AC1877" t="s">
        <v>1009</v>
      </c>
      <c r="AD1877" t="s">
        <v>443</v>
      </c>
    </row>
    <row r="1878" spans="21:30">
      <c r="U1878">
        <v>2862</v>
      </c>
      <c r="V1878">
        <v>2</v>
      </c>
      <c r="W1878" t="s">
        <v>3390</v>
      </c>
      <c r="X1878">
        <v>7</v>
      </c>
      <c r="Y1878" t="s">
        <v>953</v>
      </c>
      <c r="Z1878">
        <v>7304</v>
      </c>
      <c r="AA1878" t="s">
        <v>1391</v>
      </c>
      <c r="AC1878" t="s">
        <v>713</v>
      </c>
      <c r="AD1878" t="s">
        <v>443</v>
      </c>
    </row>
    <row r="1879" spans="21:30">
      <c r="U1879">
        <v>2863</v>
      </c>
      <c r="V1879">
        <v>0</v>
      </c>
      <c r="W1879" t="s">
        <v>3391</v>
      </c>
      <c r="X1879">
        <v>7</v>
      </c>
      <c r="Y1879" t="s">
        <v>953</v>
      </c>
      <c r="Z1879">
        <v>7304</v>
      </c>
      <c r="AA1879" t="s">
        <v>1391</v>
      </c>
      <c r="AC1879" t="s">
        <v>713</v>
      </c>
      <c r="AD1879" t="s">
        <v>443</v>
      </c>
    </row>
    <row r="1880" spans="21:30">
      <c r="U1880">
        <v>2865</v>
      </c>
      <c r="V1880">
        <v>7</v>
      </c>
      <c r="W1880" t="s">
        <v>3392</v>
      </c>
      <c r="X1880">
        <v>7</v>
      </c>
      <c r="Y1880" t="s">
        <v>953</v>
      </c>
      <c r="Z1880">
        <v>7304</v>
      </c>
      <c r="AA1880" t="s">
        <v>1391</v>
      </c>
      <c r="AC1880" t="s">
        <v>890</v>
      </c>
      <c r="AD1880" t="s">
        <v>443</v>
      </c>
    </row>
    <row r="1881" spans="21:30">
      <c r="U1881">
        <v>2866</v>
      </c>
      <c r="V1881">
        <v>5</v>
      </c>
      <c r="W1881" t="s">
        <v>3393</v>
      </c>
      <c r="X1881">
        <v>7</v>
      </c>
      <c r="Y1881" t="s">
        <v>953</v>
      </c>
      <c r="Z1881">
        <v>7307</v>
      </c>
      <c r="AA1881" t="s">
        <v>1676</v>
      </c>
      <c r="AC1881" t="s">
        <v>1009</v>
      </c>
      <c r="AD1881" t="s">
        <v>443</v>
      </c>
    </row>
    <row r="1882" spans="21:30">
      <c r="U1882">
        <v>2867</v>
      </c>
      <c r="V1882">
        <v>3</v>
      </c>
      <c r="W1882" t="s">
        <v>3394</v>
      </c>
      <c r="X1882">
        <v>7</v>
      </c>
      <c r="Y1882" t="s">
        <v>953</v>
      </c>
      <c r="Z1882">
        <v>7307</v>
      </c>
      <c r="AA1882" t="s">
        <v>1676</v>
      </c>
      <c r="AC1882" t="s">
        <v>1009</v>
      </c>
      <c r="AD1882" t="s">
        <v>443</v>
      </c>
    </row>
    <row r="1883" spans="21:30">
      <c r="U1883">
        <v>2868</v>
      </c>
      <c r="V1883">
        <v>1</v>
      </c>
      <c r="W1883" t="s">
        <v>3395</v>
      </c>
      <c r="X1883">
        <v>7</v>
      </c>
      <c r="Y1883" t="s">
        <v>953</v>
      </c>
      <c r="Z1883">
        <v>7307</v>
      </c>
      <c r="AA1883" t="s">
        <v>1676</v>
      </c>
      <c r="AC1883" t="s">
        <v>1009</v>
      </c>
      <c r="AD1883" t="s">
        <v>443</v>
      </c>
    </row>
    <row r="1884" spans="21:30">
      <c r="U1884">
        <v>2870</v>
      </c>
      <c r="V1884">
        <v>3</v>
      </c>
      <c r="W1884" t="s">
        <v>3396</v>
      </c>
      <c r="X1884">
        <v>7</v>
      </c>
      <c r="Y1884" t="s">
        <v>953</v>
      </c>
      <c r="Z1884">
        <v>7307</v>
      </c>
      <c r="AA1884" t="s">
        <v>1676</v>
      </c>
      <c r="AC1884" t="s">
        <v>1009</v>
      </c>
      <c r="AD1884" t="s">
        <v>443</v>
      </c>
    </row>
    <row r="1885" spans="21:30">
      <c r="U1885">
        <v>2871</v>
      </c>
      <c r="V1885">
        <v>1</v>
      </c>
      <c r="W1885" t="s">
        <v>3397</v>
      </c>
      <c r="X1885">
        <v>7</v>
      </c>
      <c r="Y1885" t="s">
        <v>953</v>
      </c>
      <c r="Z1885">
        <v>7307</v>
      </c>
      <c r="AA1885" t="s">
        <v>1676</v>
      </c>
      <c r="AC1885" t="s">
        <v>1009</v>
      </c>
      <c r="AD1885" t="s">
        <v>443</v>
      </c>
    </row>
    <row r="1886" spans="21:30">
      <c r="U1886">
        <v>2873</v>
      </c>
      <c r="V1886">
        <v>8</v>
      </c>
      <c r="W1886" t="s">
        <v>3398</v>
      </c>
      <c r="X1886">
        <v>7</v>
      </c>
      <c r="Y1886" t="s">
        <v>953</v>
      </c>
      <c r="Z1886">
        <v>7307</v>
      </c>
      <c r="AA1886" t="s">
        <v>1676</v>
      </c>
      <c r="AC1886" t="s">
        <v>1009</v>
      </c>
      <c r="AD1886" t="s">
        <v>443</v>
      </c>
    </row>
    <row r="1887" spans="21:30">
      <c r="U1887">
        <v>2874</v>
      </c>
      <c r="V1887">
        <v>6</v>
      </c>
      <c r="W1887" t="s">
        <v>3399</v>
      </c>
      <c r="X1887">
        <v>7</v>
      </c>
      <c r="Y1887" t="s">
        <v>953</v>
      </c>
      <c r="Z1887">
        <v>7307</v>
      </c>
      <c r="AA1887" t="s">
        <v>1676</v>
      </c>
      <c r="AC1887" t="s">
        <v>1009</v>
      </c>
      <c r="AD1887" t="s">
        <v>443</v>
      </c>
    </row>
    <row r="1888" spans="21:30">
      <c r="U1888">
        <v>2875</v>
      </c>
      <c r="V1888">
        <v>4</v>
      </c>
      <c r="W1888" t="s">
        <v>3400</v>
      </c>
      <c r="X1888">
        <v>7</v>
      </c>
      <c r="Y1888" t="s">
        <v>953</v>
      </c>
      <c r="Z1888">
        <v>7307</v>
      </c>
      <c r="AA1888" t="s">
        <v>1676</v>
      </c>
      <c r="AC1888" t="s">
        <v>1009</v>
      </c>
      <c r="AD1888" t="s">
        <v>443</v>
      </c>
    </row>
    <row r="1889" spans="21:30">
      <c r="U1889">
        <v>2876</v>
      </c>
      <c r="V1889">
        <v>2</v>
      </c>
      <c r="W1889" t="s">
        <v>3401</v>
      </c>
      <c r="X1889">
        <v>7</v>
      </c>
      <c r="Y1889" t="s">
        <v>953</v>
      </c>
      <c r="Z1889">
        <v>7307</v>
      </c>
      <c r="AA1889" t="s">
        <v>1676</v>
      </c>
      <c r="AC1889" t="s">
        <v>1009</v>
      </c>
      <c r="AD1889" t="s">
        <v>443</v>
      </c>
    </row>
    <row r="1890" spans="21:30">
      <c r="U1890">
        <v>2877</v>
      </c>
      <c r="V1890">
        <v>0</v>
      </c>
      <c r="W1890" t="s">
        <v>3402</v>
      </c>
      <c r="X1890">
        <v>7</v>
      </c>
      <c r="Y1890" t="s">
        <v>953</v>
      </c>
      <c r="Z1890">
        <v>7307</v>
      </c>
      <c r="AA1890" t="s">
        <v>1676</v>
      </c>
      <c r="AC1890" t="s">
        <v>1009</v>
      </c>
      <c r="AD1890" t="s">
        <v>443</v>
      </c>
    </row>
    <row r="1891" spans="21:30">
      <c r="U1891">
        <v>2879</v>
      </c>
      <c r="V1891">
        <v>7</v>
      </c>
      <c r="W1891" t="s">
        <v>3403</v>
      </c>
      <c r="X1891">
        <v>7</v>
      </c>
      <c r="Y1891" t="s">
        <v>953</v>
      </c>
      <c r="Z1891">
        <v>7309</v>
      </c>
      <c r="AA1891" t="s">
        <v>3404</v>
      </c>
      <c r="AC1891" t="s">
        <v>1009</v>
      </c>
      <c r="AD1891" t="s">
        <v>443</v>
      </c>
    </row>
    <row r="1892" spans="21:30">
      <c r="U1892">
        <v>2882</v>
      </c>
      <c r="V1892">
        <v>7</v>
      </c>
      <c r="W1892" t="s">
        <v>3405</v>
      </c>
      <c r="X1892">
        <v>7</v>
      </c>
      <c r="Y1892" t="s">
        <v>953</v>
      </c>
      <c r="Z1892">
        <v>7302</v>
      </c>
      <c r="AA1892" t="s">
        <v>3406</v>
      </c>
      <c r="AC1892" t="s">
        <v>1009</v>
      </c>
      <c r="AD1892" t="s">
        <v>443</v>
      </c>
    </row>
    <row r="1893" spans="21:30">
      <c r="U1893">
        <v>2883</v>
      </c>
      <c r="V1893">
        <v>5</v>
      </c>
      <c r="W1893" t="s">
        <v>3407</v>
      </c>
      <c r="X1893">
        <v>7</v>
      </c>
      <c r="Y1893" t="s">
        <v>953</v>
      </c>
      <c r="Z1893">
        <v>7302</v>
      </c>
      <c r="AA1893" t="s">
        <v>3406</v>
      </c>
      <c r="AC1893" t="s">
        <v>1009</v>
      </c>
      <c r="AD1893" t="s">
        <v>443</v>
      </c>
    </row>
    <row r="1894" spans="21:30">
      <c r="U1894">
        <v>2884</v>
      </c>
      <c r="V1894">
        <v>3</v>
      </c>
      <c r="W1894" t="s">
        <v>3408</v>
      </c>
      <c r="X1894">
        <v>7</v>
      </c>
      <c r="Y1894" t="s">
        <v>953</v>
      </c>
      <c r="Z1894">
        <v>7302</v>
      </c>
      <c r="AA1894" t="s">
        <v>3406</v>
      </c>
      <c r="AC1894" t="s">
        <v>1009</v>
      </c>
      <c r="AD1894" t="s">
        <v>443</v>
      </c>
    </row>
    <row r="1895" spans="21:30">
      <c r="U1895">
        <v>2885</v>
      </c>
      <c r="V1895">
        <v>1</v>
      </c>
      <c r="W1895" t="s">
        <v>3409</v>
      </c>
      <c r="X1895">
        <v>7</v>
      </c>
      <c r="Y1895" t="s">
        <v>953</v>
      </c>
      <c r="Z1895">
        <v>7302</v>
      </c>
      <c r="AA1895" t="s">
        <v>3406</v>
      </c>
      <c r="AC1895" t="s">
        <v>1009</v>
      </c>
      <c r="AD1895" t="s">
        <v>443</v>
      </c>
    </row>
    <row r="1896" spans="21:30">
      <c r="U1896">
        <v>2888</v>
      </c>
      <c r="V1896">
        <v>6</v>
      </c>
      <c r="W1896" t="s">
        <v>3410</v>
      </c>
      <c r="X1896">
        <v>7</v>
      </c>
      <c r="Y1896" t="s">
        <v>953</v>
      </c>
      <c r="Z1896">
        <v>7302</v>
      </c>
      <c r="AA1896" t="s">
        <v>3406</v>
      </c>
      <c r="AC1896" t="s">
        <v>1009</v>
      </c>
      <c r="AD1896" t="s">
        <v>443</v>
      </c>
    </row>
    <row r="1897" spans="21:30">
      <c r="U1897">
        <v>2890</v>
      </c>
      <c r="V1897">
        <v>8</v>
      </c>
      <c r="W1897" t="s">
        <v>3411</v>
      </c>
      <c r="X1897">
        <v>7</v>
      </c>
      <c r="Y1897" t="s">
        <v>953</v>
      </c>
      <c r="Z1897">
        <v>7302</v>
      </c>
      <c r="AA1897" t="s">
        <v>3406</v>
      </c>
      <c r="AC1897" t="s">
        <v>1009</v>
      </c>
      <c r="AD1897" t="s">
        <v>443</v>
      </c>
    </row>
    <row r="1898" spans="21:30">
      <c r="U1898">
        <v>2892</v>
      </c>
      <c r="V1898">
        <v>4</v>
      </c>
      <c r="W1898" t="s">
        <v>3412</v>
      </c>
      <c r="X1898">
        <v>7</v>
      </c>
      <c r="Y1898" t="s">
        <v>953</v>
      </c>
      <c r="Z1898">
        <v>7302</v>
      </c>
      <c r="AA1898" t="s">
        <v>3406</v>
      </c>
      <c r="AC1898" t="s">
        <v>1009</v>
      </c>
      <c r="AD1898" t="s">
        <v>443</v>
      </c>
    </row>
    <row r="1899" spans="21:30">
      <c r="U1899">
        <v>2893</v>
      </c>
      <c r="V1899">
        <v>2</v>
      </c>
      <c r="W1899" t="s">
        <v>3413</v>
      </c>
      <c r="X1899">
        <v>7</v>
      </c>
      <c r="Y1899" t="s">
        <v>953</v>
      </c>
      <c r="Z1899">
        <v>7302</v>
      </c>
      <c r="AA1899" t="s">
        <v>3406</v>
      </c>
      <c r="AC1899" t="s">
        <v>1009</v>
      </c>
      <c r="AD1899" t="s">
        <v>443</v>
      </c>
    </row>
    <row r="1900" spans="21:30">
      <c r="U1900">
        <v>2894</v>
      </c>
      <c r="V1900">
        <v>0</v>
      </c>
      <c r="W1900" t="s">
        <v>3414</v>
      </c>
      <c r="X1900">
        <v>7</v>
      </c>
      <c r="Y1900" t="s">
        <v>953</v>
      </c>
      <c r="Z1900">
        <v>7302</v>
      </c>
      <c r="AA1900" t="s">
        <v>3406</v>
      </c>
      <c r="AC1900" t="s">
        <v>1009</v>
      </c>
      <c r="AD1900" t="s">
        <v>443</v>
      </c>
    </row>
    <row r="1901" spans="21:30">
      <c r="U1901">
        <v>2895</v>
      </c>
      <c r="V1901">
        <v>9</v>
      </c>
      <c r="W1901" t="s">
        <v>3415</v>
      </c>
      <c r="X1901">
        <v>7</v>
      </c>
      <c r="Y1901" t="s">
        <v>953</v>
      </c>
      <c r="Z1901">
        <v>7302</v>
      </c>
      <c r="AA1901" t="s">
        <v>3406</v>
      </c>
      <c r="AC1901" t="s">
        <v>713</v>
      </c>
      <c r="AD1901" t="s">
        <v>443</v>
      </c>
    </row>
    <row r="1902" spans="21:30">
      <c r="U1902">
        <v>2896</v>
      </c>
      <c r="V1902">
        <v>7</v>
      </c>
      <c r="W1902" t="s">
        <v>3416</v>
      </c>
      <c r="X1902">
        <v>7</v>
      </c>
      <c r="Y1902" t="s">
        <v>953</v>
      </c>
      <c r="Z1902">
        <v>7303</v>
      </c>
      <c r="AA1902" t="s">
        <v>3417</v>
      </c>
      <c r="AC1902" t="s">
        <v>1009</v>
      </c>
      <c r="AD1902" t="s">
        <v>443</v>
      </c>
    </row>
    <row r="1903" spans="21:30">
      <c r="U1903">
        <v>2901</v>
      </c>
      <c r="V1903">
        <v>7</v>
      </c>
      <c r="W1903" t="s">
        <v>3418</v>
      </c>
      <c r="X1903">
        <v>7</v>
      </c>
      <c r="Y1903" t="s">
        <v>953</v>
      </c>
      <c r="Z1903">
        <v>7303</v>
      </c>
      <c r="AA1903" t="s">
        <v>3417</v>
      </c>
      <c r="AC1903" t="s">
        <v>1009</v>
      </c>
      <c r="AD1903" t="s">
        <v>443</v>
      </c>
    </row>
    <row r="1904" spans="21:30">
      <c r="U1904">
        <v>2903</v>
      </c>
      <c r="V1904">
        <v>3</v>
      </c>
      <c r="W1904" t="s">
        <v>3419</v>
      </c>
      <c r="X1904">
        <v>7</v>
      </c>
      <c r="Y1904" t="s">
        <v>953</v>
      </c>
      <c r="Z1904">
        <v>7303</v>
      </c>
      <c r="AA1904" t="s">
        <v>3417</v>
      </c>
      <c r="AC1904" t="s">
        <v>1009</v>
      </c>
      <c r="AD1904" t="s">
        <v>443</v>
      </c>
    </row>
    <row r="1905" spans="21:30">
      <c r="U1905">
        <v>2907</v>
      </c>
      <c r="V1905">
        <v>6</v>
      </c>
      <c r="W1905" t="s">
        <v>3420</v>
      </c>
      <c r="X1905">
        <v>7</v>
      </c>
      <c r="Y1905" t="s">
        <v>953</v>
      </c>
      <c r="Z1905">
        <v>7309</v>
      </c>
      <c r="AA1905" t="s">
        <v>3404</v>
      </c>
      <c r="AC1905" t="s">
        <v>1009</v>
      </c>
      <c r="AD1905" t="s">
        <v>443</v>
      </c>
    </row>
    <row r="1906" spans="21:30">
      <c r="U1906">
        <v>2908</v>
      </c>
      <c r="V1906">
        <v>4</v>
      </c>
      <c r="W1906" t="s">
        <v>3421</v>
      </c>
      <c r="X1906">
        <v>7</v>
      </c>
      <c r="Y1906" t="s">
        <v>953</v>
      </c>
      <c r="Z1906">
        <v>7303</v>
      </c>
      <c r="AA1906" t="s">
        <v>3417</v>
      </c>
      <c r="AC1906" t="s">
        <v>1009</v>
      </c>
      <c r="AD1906" t="s">
        <v>443</v>
      </c>
    </row>
    <row r="1907" spans="21:30">
      <c r="U1907">
        <v>2909</v>
      </c>
      <c r="V1907">
        <v>2</v>
      </c>
      <c r="W1907" t="s">
        <v>3422</v>
      </c>
      <c r="X1907">
        <v>7</v>
      </c>
      <c r="Y1907" t="s">
        <v>953</v>
      </c>
      <c r="Z1907">
        <v>7309</v>
      </c>
      <c r="AA1907" t="s">
        <v>3404</v>
      </c>
      <c r="AC1907" t="s">
        <v>1009</v>
      </c>
      <c r="AD1907" t="s">
        <v>443</v>
      </c>
    </row>
    <row r="1908" spans="21:30">
      <c r="U1908">
        <v>2910</v>
      </c>
      <c r="V1908">
        <v>6</v>
      </c>
      <c r="W1908" t="s">
        <v>3423</v>
      </c>
      <c r="X1908">
        <v>7</v>
      </c>
      <c r="Y1908" t="s">
        <v>953</v>
      </c>
      <c r="Z1908">
        <v>7309</v>
      </c>
      <c r="AA1908" t="s">
        <v>3404</v>
      </c>
      <c r="AC1908" t="s">
        <v>1009</v>
      </c>
      <c r="AD1908" t="s">
        <v>443</v>
      </c>
    </row>
    <row r="1909" spans="21:30">
      <c r="U1909">
        <v>2911</v>
      </c>
      <c r="V1909">
        <v>4</v>
      </c>
      <c r="W1909" t="s">
        <v>3424</v>
      </c>
      <c r="X1909">
        <v>7</v>
      </c>
      <c r="Y1909" t="s">
        <v>953</v>
      </c>
      <c r="Z1909">
        <v>7309</v>
      </c>
      <c r="AA1909" t="s">
        <v>3404</v>
      </c>
      <c r="AC1909" t="s">
        <v>1009</v>
      </c>
      <c r="AD1909" t="s">
        <v>443</v>
      </c>
    </row>
    <row r="1910" spans="21:30">
      <c r="U1910">
        <v>2914</v>
      </c>
      <c r="V1910">
        <v>9</v>
      </c>
      <c r="W1910" t="s">
        <v>3425</v>
      </c>
      <c r="X1910">
        <v>7</v>
      </c>
      <c r="Y1910" t="s">
        <v>953</v>
      </c>
      <c r="Z1910">
        <v>7309</v>
      </c>
      <c r="AA1910" t="s">
        <v>3404</v>
      </c>
      <c r="AC1910" t="s">
        <v>1009</v>
      </c>
      <c r="AD1910" t="s">
        <v>443</v>
      </c>
    </row>
    <row r="1911" spans="21:30">
      <c r="U1911">
        <v>2917</v>
      </c>
      <c r="V1911">
        <v>3</v>
      </c>
      <c r="W1911" t="s">
        <v>3426</v>
      </c>
      <c r="X1911">
        <v>7</v>
      </c>
      <c r="Y1911" t="s">
        <v>953</v>
      </c>
      <c r="Z1911">
        <v>7305</v>
      </c>
      <c r="AA1911" t="s">
        <v>1636</v>
      </c>
      <c r="AC1911" t="s">
        <v>1009</v>
      </c>
      <c r="AD1911" t="s">
        <v>443</v>
      </c>
    </row>
    <row r="1912" spans="21:30">
      <c r="U1912">
        <v>2918</v>
      </c>
      <c r="V1912">
        <v>1</v>
      </c>
      <c r="W1912" t="s">
        <v>3427</v>
      </c>
      <c r="X1912">
        <v>7</v>
      </c>
      <c r="Y1912" t="s">
        <v>953</v>
      </c>
      <c r="Z1912">
        <v>7305</v>
      </c>
      <c r="AA1912" t="s">
        <v>1636</v>
      </c>
      <c r="AC1912" t="s">
        <v>1009</v>
      </c>
      <c r="AD1912" t="s">
        <v>443</v>
      </c>
    </row>
    <row r="1913" spans="21:30">
      <c r="U1913">
        <v>2920</v>
      </c>
      <c r="V1913">
        <v>3</v>
      </c>
      <c r="W1913" t="s">
        <v>3428</v>
      </c>
      <c r="X1913">
        <v>7</v>
      </c>
      <c r="Y1913" t="s">
        <v>953</v>
      </c>
      <c r="Z1913">
        <v>7305</v>
      </c>
      <c r="AA1913" t="s">
        <v>1636</v>
      </c>
      <c r="AC1913" t="s">
        <v>1009</v>
      </c>
      <c r="AD1913" t="s">
        <v>443</v>
      </c>
    </row>
    <row r="1914" spans="21:30">
      <c r="U1914">
        <v>2921</v>
      </c>
      <c r="V1914">
        <v>1</v>
      </c>
      <c r="W1914" t="s">
        <v>3429</v>
      </c>
      <c r="X1914">
        <v>7</v>
      </c>
      <c r="Y1914" t="s">
        <v>953</v>
      </c>
      <c r="Z1914">
        <v>7305</v>
      </c>
      <c r="AA1914" t="s">
        <v>1636</v>
      </c>
      <c r="AC1914" t="s">
        <v>1009</v>
      </c>
      <c r="AD1914" t="s">
        <v>443</v>
      </c>
    </row>
    <row r="1915" spans="21:30">
      <c r="U1915">
        <v>2927</v>
      </c>
      <c r="V1915">
        <v>0</v>
      </c>
      <c r="W1915" t="s">
        <v>3430</v>
      </c>
      <c r="X1915">
        <v>7</v>
      </c>
      <c r="Y1915" t="s">
        <v>953</v>
      </c>
      <c r="Z1915">
        <v>7305</v>
      </c>
      <c r="AA1915" t="s">
        <v>1636</v>
      </c>
      <c r="AC1915" t="s">
        <v>1009</v>
      </c>
      <c r="AD1915" t="s">
        <v>443</v>
      </c>
    </row>
    <row r="1916" spans="21:30">
      <c r="U1916">
        <v>2928</v>
      </c>
      <c r="V1916">
        <v>9</v>
      </c>
      <c r="W1916" t="s">
        <v>3431</v>
      </c>
      <c r="X1916">
        <v>7</v>
      </c>
      <c r="Y1916" t="s">
        <v>953</v>
      </c>
      <c r="Z1916">
        <v>7305</v>
      </c>
      <c r="AA1916" t="s">
        <v>1636</v>
      </c>
      <c r="AC1916" t="s">
        <v>1009</v>
      </c>
      <c r="AD1916" t="s">
        <v>443</v>
      </c>
    </row>
    <row r="1917" spans="21:30">
      <c r="U1917">
        <v>2930</v>
      </c>
      <c r="V1917">
        <v>0</v>
      </c>
      <c r="W1917" t="s">
        <v>3432</v>
      </c>
      <c r="X1917">
        <v>7</v>
      </c>
      <c r="Y1917" t="s">
        <v>953</v>
      </c>
      <c r="Z1917">
        <v>7101</v>
      </c>
      <c r="AA1917" t="s">
        <v>1054</v>
      </c>
      <c r="AC1917" t="s">
        <v>1009</v>
      </c>
      <c r="AD1917" t="s">
        <v>443</v>
      </c>
    </row>
    <row r="1918" spans="21:30">
      <c r="U1918">
        <v>2931</v>
      </c>
      <c r="V1918">
        <v>9</v>
      </c>
      <c r="W1918" t="s">
        <v>3433</v>
      </c>
      <c r="X1918">
        <v>7</v>
      </c>
      <c r="Y1918" t="s">
        <v>953</v>
      </c>
      <c r="Z1918">
        <v>7101</v>
      </c>
      <c r="AA1918" t="s">
        <v>1054</v>
      </c>
      <c r="AC1918" t="s">
        <v>1009</v>
      </c>
      <c r="AD1918" t="s">
        <v>443</v>
      </c>
    </row>
    <row r="1919" spans="21:30">
      <c r="U1919">
        <v>2932</v>
      </c>
      <c r="V1919">
        <v>7</v>
      </c>
      <c r="W1919" t="s">
        <v>3434</v>
      </c>
      <c r="X1919">
        <v>7</v>
      </c>
      <c r="Y1919" t="s">
        <v>953</v>
      </c>
      <c r="Z1919">
        <v>7101</v>
      </c>
      <c r="AA1919" t="s">
        <v>1054</v>
      </c>
      <c r="AC1919" t="s">
        <v>1009</v>
      </c>
      <c r="AD1919" t="s">
        <v>443</v>
      </c>
    </row>
    <row r="1920" spans="21:30">
      <c r="U1920">
        <v>2933</v>
      </c>
      <c r="V1920">
        <v>5</v>
      </c>
      <c r="W1920" t="s">
        <v>3435</v>
      </c>
      <c r="X1920">
        <v>7</v>
      </c>
      <c r="Y1920" t="s">
        <v>953</v>
      </c>
      <c r="Z1920">
        <v>7101</v>
      </c>
      <c r="AA1920" t="s">
        <v>1054</v>
      </c>
      <c r="AC1920" t="s">
        <v>1009</v>
      </c>
      <c r="AD1920" t="s">
        <v>443</v>
      </c>
    </row>
    <row r="1921" spans="21:30">
      <c r="U1921">
        <v>2934</v>
      </c>
      <c r="V1921">
        <v>3</v>
      </c>
      <c r="W1921" t="s">
        <v>3436</v>
      </c>
      <c r="X1921">
        <v>7</v>
      </c>
      <c r="Y1921" t="s">
        <v>953</v>
      </c>
      <c r="Z1921">
        <v>7101</v>
      </c>
      <c r="AA1921" t="s">
        <v>1054</v>
      </c>
      <c r="AC1921" t="s">
        <v>1009</v>
      </c>
      <c r="AD1921" t="s">
        <v>443</v>
      </c>
    </row>
    <row r="1922" spans="21:30">
      <c r="U1922">
        <v>2935</v>
      </c>
      <c r="V1922">
        <v>1</v>
      </c>
      <c r="W1922" t="s">
        <v>3437</v>
      </c>
      <c r="X1922">
        <v>7</v>
      </c>
      <c r="Y1922" t="s">
        <v>953</v>
      </c>
      <c r="Z1922">
        <v>7101</v>
      </c>
      <c r="AA1922" t="s">
        <v>1054</v>
      </c>
      <c r="AC1922" t="s">
        <v>1009</v>
      </c>
      <c r="AD1922" t="s">
        <v>443</v>
      </c>
    </row>
    <row r="1923" spans="21:30">
      <c r="U1923">
        <v>2937</v>
      </c>
      <c r="V1923">
        <v>8</v>
      </c>
      <c r="W1923" t="s">
        <v>3438</v>
      </c>
      <c r="X1923">
        <v>7</v>
      </c>
      <c r="Y1923" t="s">
        <v>953</v>
      </c>
      <c r="Z1923">
        <v>7101</v>
      </c>
      <c r="AA1923" t="s">
        <v>1054</v>
      </c>
      <c r="AC1923" t="s">
        <v>1009</v>
      </c>
      <c r="AD1923" t="s">
        <v>443</v>
      </c>
    </row>
    <row r="1924" spans="21:30">
      <c r="U1924">
        <v>2938</v>
      </c>
      <c r="V1924">
        <v>6</v>
      </c>
      <c r="W1924" t="s">
        <v>3439</v>
      </c>
      <c r="X1924">
        <v>7</v>
      </c>
      <c r="Y1924" t="s">
        <v>953</v>
      </c>
      <c r="Z1924">
        <v>7101</v>
      </c>
      <c r="AA1924" t="s">
        <v>1054</v>
      </c>
      <c r="AC1924" t="s">
        <v>1009</v>
      </c>
      <c r="AD1924" t="s">
        <v>443</v>
      </c>
    </row>
    <row r="1925" spans="21:30">
      <c r="U1925">
        <v>2939</v>
      </c>
      <c r="V1925">
        <v>4</v>
      </c>
      <c r="W1925" t="s">
        <v>3440</v>
      </c>
      <c r="X1925">
        <v>7</v>
      </c>
      <c r="Y1925" t="s">
        <v>953</v>
      </c>
      <c r="Z1925">
        <v>7101</v>
      </c>
      <c r="AA1925" t="s">
        <v>1054</v>
      </c>
      <c r="AC1925" t="s">
        <v>1009</v>
      </c>
      <c r="AD1925" t="s">
        <v>443</v>
      </c>
    </row>
    <row r="1926" spans="21:30">
      <c r="U1926">
        <v>2940</v>
      </c>
      <c r="V1926">
        <v>8</v>
      </c>
      <c r="W1926" t="s">
        <v>3441</v>
      </c>
      <c r="X1926">
        <v>7</v>
      </c>
      <c r="Y1926" t="s">
        <v>953</v>
      </c>
      <c r="Z1926">
        <v>7101</v>
      </c>
      <c r="AA1926" t="s">
        <v>1054</v>
      </c>
      <c r="AC1926" t="s">
        <v>1009</v>
      </c>
      <c r="AD1926" t="s">
        <v>443</v>
      </c>
    </row>
    <row r="1927" spans="21:30">
      <c r="U1927">
        <v>2941</v>
      </c>
      <c r="V1927">
        <v>6</v>
      </c>
      <c r="W1927" t="s">
        <v>3442</v>
      </c>
      <c r="X1927">
        <v>7</v>
      </c>
      <c r="Y1927" t="s">
        <v>953</v>
      </c>
      <c r="Z1927">
        <v>7101</v>
      </c>
      <c r="AA1927" t="s">
        <v>1054</v>
      </c>
      <c r="AC1927" t="s">
        <v>1009</v>
      </c>
      <c r="AD1927" t="s">
        <v>443</v>
      </c>
    </row>
    <row r="1928" spans="21:30">
      <c r="U1928">
        <v>2942</v>
      </c>
      <c r="V1928">
        <v>4</v>
      </c>
      <c r="W1928" t="s">
        <v>3443</v>
      </c>
      <c r="X1928">
        <v>7</v>
      </c>
      <c r="Y1928" t="s">
        <v>953</v>
      </c>
      <c r="Z1928">
        <v>7101</v>
      </c>
      <c r="AA1928" t="s">
        <v>1054</v>
      </c>
      <c r="AC1928" t="s">
        <v>1009</v>
      </c>
      <c r="AD1928" t="s">
        <v>443</v>
      </c>
    </row>
    <row r="1929" spans="21:30">
      <c r="U1929">
        <v>2943</v>
      </c>
      <c r="V1929">
        <v>2</v>
      </c>
      <c r="W1929" t="s">
        <v>3444</v>
      </c>
      <c r="X1929">
        <v>7</v>
      </c>
      <c r="Y1929" t="s">
        <v>953</v>
      </c>
      <c r="Z1929">
        <v>7101</v>
      </c>
      <c r="AA1929" t="s">
        <v>1054</v>
      </c>
      <c r="AC1929" t="s">
        <v>1009</v>
      </c>
      <c r="AD1929" t="s">
        <v>443</v>
      </c>
    </row>
    <row r="1930" spans="21:30">
      <c r="U1930">
        <v>2944</v>
      </c>
      <c r="V1930">
        <v>0</v>
      </c>
      <c r="W1930" t="s">
        <v>3445</v>
      </c>
      <c r="X1930">
        <v>7</v>
      </c>
      <c r="Y1930" t="s">
        <v>953</v>
      </c>
      <c r="Z1930">
        <v>7101</v>
      </c>
      <c r="AA1930" t="s">
        <v>1054</v>
      </c>
      <c r="AC1930" t="s">
        <v>1009</v>
      </c>
      <c r="AD1930" t="s">
        <v>443</v>
      </c>
    </row>
    <row r="1931" spans="21:30">
      <c r="U1931">
        <v>2945</v>
      </c>
      <c r="V1931">
        <v>9</v>
      </c>
      <c r="W1931" t="s">
        <v>3446</v>
      </c>
      <c r="X1931">
        <v>7</v>
      </c>
      <c r="Y1931" t="s">
        <v>953</v>
      </c>
      <c r="Z1931">
        <v>7101</v>
      </c>
      <c r="AA1931" t="s">
        <v>1054</v>
      </c>
      <c r="AC1931" t="s">
        <v>1009</v>
      </c>
      <c r="AD1931" t="s">
        <v>443</v>
      </c>
    </row>
    <row r="1932" spans="21:30">
      <c r="U1932">
        <v>2946</v>
      </c>
      <c r="V1932">
        <v>7</v>
      </c>
      <c r="W1932" t="s">
        <v>3447</v>
      </c>
      <c r="X1932">
        <v>7</v>
      </c>
      <c r="Y1932" t="s">
        <v>953</v>
      </c>
      <c r="Z1932">
        <v>7101</v>
      </c>
      <c r="AA1932" t="s">
        <v>1054</v>
      </c>
      <c r="AC1932" t="s">
        <v>1009</v>
      </c>
      <c r="AD1932" t="s">
        <v>443</v>
      </c>
    </row>
    <row r="1933" spans="21:30">
      <c r="U1933">
        <v>2947</v>
      </c>
      <c r="V1933">
        <v>5</v>
      </c>
      <c r="W1933" t="s">
        <v>3448</v>
      </c>
      <c r="X1933">
        <v>7</v>
      </c>
      <c r="Y1933" t="s">
        <v>953</v>
      </c>
      <c r="Z1933">
        <v>7101</v>
      </c>
      <c r="AA1933" t="s">
        <v>1054</v>
      </c>
      <c r="AC1933" t="s">
        <v>1009</v>
      </c>
      <c r="AD1933" t="s">
        <v>443</v>
      </c>
    </row>
    <row r="1934" spans="21:30">
      <c r="U1934">
        <v>2948</v>
      </c>
      <c r="V1934">
        <v>3</v>
      </c>
      <c r="W1934" t="s">
        <v>3449</v>
      </c>
      <c r="X1934">
        <v>7</v>
      </c>
      <c r="Y1934" t="s">
        <v>953</v>
      </c>
      <c r="Z1934">
        <v>7101</v>
      </c>
      <c r="AA1934" t="s">
        <v>1054</v>
      </c>
      <c r="AC1934" t="s">
        <v>1009</v>
      </c>
      <c r="AD1934" t="s">
        <v>443</v>
      </c>
    </row>
    <row r="1935" spans="21:30">
      <c r="U1935">
        <v>2949</v>
      </c>
      <c r="V1935">
        <v>1</v>
      </c>
      <c r="W1935" t="s">
        <v>2538</v>
      </c>
      <c r="X1935">
        <v>7</v>
      </c>
      <c r="Y1935" t="s">
        <v>953</v>
      </c>
      <c r="Z1935">
        <v>7101</v>
      </c>
      <c r="AA1935" t="s">
        <v>1054</v>
      </c>
      <c r="AC1935" t="s">
        <v>1009</v>
      </c>
      <c r="AD1935" t="s">
        <v>443</v>
      </c>
    </row>
    <row r="1936" spans="21:30">
      <c r="U1936">
        <v>2950</v>
      </c>
      <c r="V1936">
        <v>5</v>
      </c>
      <c r="W1936" t="s">
        <v>3450</v>
      </c>
      <c r="X1936">
        <v>7</v>
      </c>
      <c r="Y1936" t="s">
        <v>953</v>
      </c>
      <c r="Z1936">
        <v>7101</v>
      </c>
      <c r="AA1936" t="s">
        <v>1054</v>
      </c>
      <c r="AC1936" t="s">
        <v>1009</v>
      </c>
      <c r="AD1936" t="s">
        <v>443</v>
      </c>
    </row>
    <row r="1937" spans="21:30">
      <c r="U1937">
        <v>2951</v>
      </c>
      <c r="V1937">
        <v>3</v>
      </c>
      <c r="W1937" t="s">
        <v>3451</v>
      </c>
      <c r="X1937">
        <v>7</v>
      </c>
      <c r="Y1937" t="s">
        <v>953</v>
      </c>
      <c r="Z1937">
        <v>7101</v>
      </c>
      <c r="AA1937" t="s">
        <v>1054</v>
      </c>
      <c r="AC1937" t="s">
        <v>1009</v>
      </c>
      <c r="AD1937" t="s">
        <v>443</v>
      </c>
    </row>
    <row r="1938" spans="21:30">
      <c r="U1938">
        <v>2952</v>
      </c>
      <c r="V1938">
        <v>1</v>
      </c>
      <c r="W1938" t="s">
        <v>3452</v>
      </c>
      <c r="X1938">
        <v>7</v>
      </c>
      <c r="Y1938" t="s">
        <v>953</v>
      </c>
      <c r="Z1938">
        <v>7101</v>
      </c>
      <c r="AA1938" t="s">
        <v>1054</v>
      </c>
      <c r="AC1938" t="s">
        <v>1009</v>
      </c>
      <c r="AD1938" t="s">
        <v>443</v>
      </c>
    </row>
    <row r="1939" spans="21:30">
      <c r="U1939">
        <v>2955</v>
      </c>
      <c r="V1939">
        <v>6</v>
      </c>
      <c r="W1939" t="s">
        <v>3453</v>
      </c>
      <c r="X1939">
        <v>7</v>
      </c>
      <c r="Y1939" t="s">
        <v>953</v>
      </c>
      <c r="Z1939">
        <v>7101</v>
      </c>
      <c r="AA1939" t="s">
        <v>1054</v>
      </c>
      <c r="AC1939" t="s">
        <v>1009</v>
      </c>
      <c r="AD1939" t="s">
        <v>443</v>
      </c>
    </row>
    <row r="1940" spans="21:30">
      <c r="U1940">
        <v>2956</v>
      </c>
      <c r="V1940">
        <v>4</v>
      </c>
      <c r="W1940" t="s">
        <v>2217</v>
      </c>
      <c r="X1940">
        <v>7</v>
      </c>
      <c r="Y1940" t="s">
        <v>953</v>
      </c>
      <c r="Z1940">
        <v>7101</v>
      </c>
      <c r="AA1940" t="s">
        <v>1054</v>
      </c>
      <c r="AC1940" t="s">
        <v>1009</v>
      </c>
      <c r="AD1940" t="s">
        <v>443</v>
      </c>
    </row>
    <row r="1941" spans="21:30">
      <c r="U1941">
        <v>2957</v>
      </c>
      <c r="V1941">
        <v>2</v>
      </c>
      <c r="W1941" t="s">
        <v>3454</v>
      </c>
      <c r="X1941">
        <v>7</v>
      </c>
      <c r="Y1941" t="s">
        <v>953</v>
      </c>
      <c r="Z1941">
        <v>7101</v>
      </c>
      <c r="AA1941" t="s">
        <v>1054</v>
      </c>
      <c r="AC1941" t="s">
        <v>1009</v>
      </c>
      <c r="AD1941" t="s">
        <v>443</v>
      </c>
    </row>
    <row r="1942" spans="21:30">
      <c r="U1942">
        <v>2958</v>
      </c>
      <c r="V1942">
        <v>0</v>
      </c>
      <c r="W1942" t="s">
        <v>2027</v>
      </c>
      <c r="X1942">
        <v>7</v>
      </c>
      <c r="Y1942" t="s">
        <v>953</v>
      </c>
      <c r="Z1942">
        <v>7101</v>
      </c>
      <c r="AA1942" t="s">
        <v>1054</v>
      </c>
      <c r="AC1942" t="s">
        <v>1009</v>
      </c>
      <c r="AD1942" t="s">
        <v>443</v>
      </c>
    </row>
    <row r="1943" spans="21:30">
      <c r="U1943">
        <v>2959</v>
      </c>
      <c r="V1943">
        <v>9</v>
      </c>
      <c r="W1943" t="s">
        <v>3455</v>
      </c>
      <c r="X1943">
        <v>7</v>
      </c>
      <c r="Y1943" t="s">
        <v>953</v>
      </c>
      <c r="Z1943">
        <v>7101</v>
      </c>
      <c r="AA1943" t="s">
        <v>1054</v>
      </c>
      <c r="AC1943" t="s">
        <v>1009</v>
      </c>
      <c r="AD1943" t="s">
        <v>443</v>
      </c>
    </row>
    <row r="1944" spans="21:30">
      <c r="U1944">
        <v>2961</v>
      </c>
      <c r="V1944">
        <v>0</v>
      </c>
      <c r="W1944" t="s">
        <v>3456</v>
      </c>
      <c r="X1944">
        <v>7</v>
      </c>
      <c r="Y1944" t="s">
        <v>953</v>
      </c>
      <c r="Z1944">
        <v>7101</v>
      </c>
      <c r="AA1944" t="s">
        <v>1054</v>
      </c>
      <c r="AC1944" t="s">
        <v>1009</v>
      </c>
      <c r="AD1944" t="s">
        <v>443</v>
      </c>
    </row>
    <row r="1945" spans="21:30">
      <c r="U1945">
        <v>2964</v>
      </c>
      <c r="V1945">
        <v>5</v>
      </c>
      <c r="W1945" t="s">
        <v>3457</v>
      </c>
      <c r="X1945">
        <v>7</v>
      </c>
      <c r="Y1945" t="s">
        <v>953</v>
      </c>
      <c r="Z1945">
        <v>7101</v>
      </c>
      <c r="AA1945" t="s">
        <v>1054</v>
      </c>
      <c r="AC1945" t="s">
        <v>1009</v>
      </c>
      <c r="AD1945" t="s">
        <v>443</v>
      </c>
    </row>
    <row r="1946" spans="21:30">
      <c r="U1946">
        <v>2965</v>
      </c>
      <c r="V1946">
        <v>3</v>
      </c>
      <c r="W1946" t="s">
        <v>3458</v>
      </c>
      <c r="X1946">
        <v>7</v>
      </c>
      <c r="Y1946" t="s">
        <v>953</v>
      </c>
      <c r="Z1946">
        <v>7101</v>
      </c>
      <c r="AA1946" t="s">
        <v>1054</v>
      </c>
      <c r="AC1946" t="s">
        <v>1009</v>
      </c>
      <c r="AD1946" t="s">
        <v>443</v>
      </c>
    </row>
    <row r="1947" spans="21:30">
      <c r="U1947">
        <v>2966</v>
      </c>
      <c r="V1947">
        <v>1</v>
      </c>
      <c r="W1947" t="s">
        <v>3459</v>
      </c>
      <c r="X1947">
        <v>7</v>
      </c>
      <c r="Y1947" t="s">
        <v>953</v>
      </c>
      <c r="Z1947">
        <v>7101</v>
      </c>
      <c r="AA1947" t="s">
        <v>1054</v>
      </c>
      <c r="AC1947" t="s">
        <v>1009</v>
      </c>
      <c r="AD1947" t="s">
        <v>443</v>
      </c>
    </row>
    <row r="1948" spans="21:30">
      <c r="U1948">
        <v>2968</v>
      </c>
      <c r="V1948">
        <v>8</v>
      </c>
      <c r="W1948" t="s">
        <v>3460</v>
      </c>
      <c r="X1948">
        <v>7</v>
      </c>
      <c r="Y1948" t="s">
        <v>953</v>
      </c>
      <c r="Z1948">
        <v>7101</v>
      </c>
      <c r="AA1948" t="s">
        <v>1054</v>
      </c>
      <c r="AC1948" t="s">
        <v>1009</v>
      </c>
      <c r="AD1948" t="s">
        <v>443</v>
      </c>
    </row>
    <row r="1949" spans="21:30">
      <c r="U1949">
        <v>2972</v>
      </c>
      <c r="V1949">
        <v>6</v>
      </c>
      <c r="W1949" t="s">
        <v>3461</v>
      </c>
      <c r="X1949">
        <v>7</v>
      </c>
      <c r="Y1949" t="s">
        <v>953</v>
      </c>
      <c r="Z1949">
        <v>7101</v>
      </c>
      <c r="AA1949" t="s">
        <v>1054</v>
      </c>
      <c r="AC1949" t="s">
        <v>1009</v>
      </c>
      <c r="AD1949" t="s">
        <v>443</v>
      </c>
    </row>
    <row r="1950" spans="21:30">
      <c r="U1950">
        <v>2973</v>
      </c>
      <c r="V1950">
        <v>4</v>
      </c>
      <c r="W1950" t="s">
        <v>3462</v>
      </c>
      <c r="X1950">
        <v>7</v>
      </c>
      <c r="Y1950" t="s">
        <v>953</v>
      </c>
      <c r="Z1950">
        <v>7101</v>
      </c>
      <c r="AA1950" t="s">
        <v>1054</v>
      </c>
      <c r="AC1950" t="s">
        <v>1009</v>
      </c>
      <c r="AD1950" t="s">
        <v>443</v>
      </c>
    </row>
    <row r="1951" spans="21:30">
      <c r="U1951">
        <v>2974</v>
      </c>
      <c r="V1951">
        <v>2</v>
      </c>
      <c r="W1951" t="s">
        <v>3056</v>
      </c>
      <c r="X1951">
        <v>7</v>
      </c>
      <c r="Y1951" t="s">
        <v>953</v>
      </c>
      <c r="Z1951">
        <v>7101</v>
      </c>
      <c r="AA1951" t="s">
        <v>1054</v>
      </c>
      <c r="AC1951" t="s">
        <v>1009</v>
      </c>
      <c r="AD1951" t="s">
        <v>443</v>
      </c>
    </row>
    <row r="1952" spans="21:30">
      <c r="U1952">
        <v>2975</v>
      </c>
      <c r="V1952">
        <v>0</v>
      </c>
      <c r="W1952" t="s">
        <v>3463</v>
      </c>
      <c r="X1952">
        <v>7</v>
      </c>
      <c r="Y1952" t="s">
        <v>953</v>
      </c>
      <c r="Z1952">
        <v>7101</v>
      </c>
      <c r="AA1952" t="s">
        <v>1054</v>
      </c>
      <c r="AC1952" t="s">
        <v>1009</v>
      </c>
      <c r="AD1952" t="s">
        <v>443</v>
      </c>
    </row>
    <row r="1953" spans="21:30">
      <c r="U1953">
        <v>2977</v>
      </c>
      <c r="V1953">
        <v>7</v>
      </c>
      <c r="W1953" t="s">
        <v>3464</v>
      </c>
      <c r="X1953">
        <v>7</v>
      </c>
      <c r="Y1953" t="s">
        <v>953</v>
      </c>
      <c r="Z1953">
        <v>7101</v>
      </c>
      <c r="AA1953" t="s">
        <v>1054</v>
      </c>
      <c r="AC1953" t="s">
        <v>1009</v>
      </c>
      <c r="AD1953" t="s">
        <v>443</v>
      </c>
    </row>
    <row r="1954" spans="21:30">
      <c r="U1954">
        <v>2978</v>
      </c>
      <c r="V1954">
        <v>5</v>
      </c>
      <c r="W1954" t="s">
        <v>3465</v>
      </c>
      <c r="X1954">
        <v>7</v>
      </c>
      <c r="Y1954" t="s">
        <v>953</v>
      </c>
      <c r="Z1954">
        <v>7101</v>
      </c>
      <c r="AA1954" t="s">
        <v>1054</v>
      </c>
      <c r="AC1954" t="s">
        <v>1009</v>
      </c>
      <c r="AD1954" t="s">
        <v>443</v>
      </c>
    </row>
    <row r="1955" spans="21:30">
      <c r="U1955">
        <v>2979</v>
      </c>
      <c r="V1955">
        <v>3</v>
      </c>
      <c r="W1955" t="s">
        <v>2082</v>
      </c>
      <c r="X1955">
        <v>7</v>
      </c>
      <c r="Y1955" t="s">
        <v>953</v>
      </c>
      <c r="Z1955">
        <v>7101</v>
      </c>
      <c r="AA1955" t="s">
        <v>1054</v>
      </c>
      <c r="AC1955" t="s">
        <v>1009</v>
      </c>
      <c r="AD1955" t="s">
        <v>443</v>
      </c>
    </row>
    <row r="1956" spans="21:30">
      <c r="U1956">
        <v>2980</v>
      </c>
      <c r="V1956">
        <v>7</v>
      </c>
      <c r="W1956" t="s">
        <v>3466</v>
      </c>
      <c r="X1956">
        <v>7</v>
      </c>
      <c r="Y1956" t="s">
        <v>953</v>
      </c>
      <c r="Z1956">
        <v>7101</v>
      </c>
      <c r="AA1956" t="s">
        <v>1054</v>
      </c>
      <c r="AC1956" t="s">
        <v>1009</v>
      </c>
      <c r="AD1956" t="s">
        <v>443</v>
      </c>
    </row>
    <row r="1957" spans="21:30">
      <c r="U1957">
        <v>2981</v>
      </c>
      <c r="V1957">
        <v>5</v>
      </c>
      <c r="W1957" t="s">
        <v>3467</v>
      </c>
      <c r="X1957">
        <v>7</v>
      </c>
      <c r="Y1957" t="s">
        <v>953</v>
      </c>
      <c r="Z1957">
        <v>7101</v>
      </c>
      <c r="AA1957" t="s">
        <v>1054</v>
      </c>
      <c r="AC1957" t="s">
        <v>1009</v>
      </c>
      <c r="AD1957" t="s">
        <v>443</v>
      </c>
    </row>
    <row r="1958" spans="21:30">
      <c r="U1958">
        <v>2983</v>
      </c>
      <c r="V1958">
        <v>1</v>
      </c>
      <c r="W1958" t="s">
        <v>3468</v>
      </c>
      <c r="X1958">
        <v>7</v>
      </c>
      <c r="Y1958" t="s">
        <v>953</v>
      </c>
      <c r="Z1958">
        <v>7101</v>
      </c>
      <c r="AA1958" t="s">
        <v>1054</v>
      </c>
      <c r="AC1958" t="s">
        <v>1009</v>
      </c>
      <c r="AD1958" t="s">
        <v>443</v>
      </c>
    </row>
    <row r="1959" spans="21:30">
      <c r="U1959">
        <v>2986</v>
      </c>
      <c r="V1959">
        <v>6</v>
      </c>
      <c r="W1959" t="s">
        <v>3469</v>
      </c>
      <c r="X1959">
        <v>7</v>
      </c>
      <c r="Y1959" t="s">
        <v>953</v>
      </c>
      <c r="Z1959">
        <v>7101</v>
      </c>
      <c r="AA1959" t="s">
        <v>1054</v>
      </c>
      <c r="AC1959" t="s">
        <v>1009</v>
      </c>
      <c r="AD1959" t="s">
        <v>443</v>
      </c>
    </row>
    <row r="1960" spans="21:30">
      <c r="U1960">
        <v>2989</v>
      </c>
      <c r="V1960">
        <v>0</v>
      </c>
      <c r="W1960" t="s">
        <v>3470</v>
      </c>
      <c r="X1960">
        <v>7</v>
      </c>
      <c r="Y1960" t="s">
        <v>953</v>
      </c>
      <c r="Z1960">
        <v>7101</v>
      </c>
      <c r="AA1960" t="s">
        <v>1054</v>
      </c>
      <c r="AC1960" t="s">
        <v>1009</v>
      </c>
      <c r="AD1960" t="s">
        <v>443</v>
      </c>
    </row>
    <row r="1961" spans="21:30">
      <c r="U1961">
        <v>2990</v>
      </c>
      <c r="V1961">
        <v>4</v>
      </c>
      <c r="W1961" t="s">
        <v>3471</v>
      </c>
      <c r="X1961">
        <v>7</v>
      </c>
      <c r="Y1961" t="s">
        <v>953</v>
      </c>
      <c r="Z1961">
        <v>7101</v>
      </c>
      <c r="AA1961" t="s">
        <v>1054</v>
      </c>
      <c r="AC1961" t="s">
        <v>713</v>
      </c>
      <c r="AD1961" t="s">
        <v>443</v>
      </c>
    </row>
    <row r="1962" spans="21:30">
      <c r="U1962">
        <v>2991</v>
      </c>
      <c r="V1962">
        <v>2</v>
      </c>
      <c r="W1962" t="s">
        <v>3472</v>
      </c>
      <c r="X1962">
        <v>7</v>
      </c>
      <c r="Y1962" t="s">
        <v>953</v>
      </c>
      <c r="Z1962">
        <v>7101</v>
      </c>
      <c r="AA1962" t="s">
        <v>1054</v>
      </c>
      <c r="AC1962" t="s">
        <v>713</v>
      </c>
      <c r="AD1962" t="s">
        <v>443</v>
      </c>
    </row>
    <row r="1963" spans="21:30">
      <c r="U1963">
        <v>2992</v>
      </c>
      <c r="V1963">
        <v>0</v>
      </c>
      <c r="W1963" t="s">
        <v>3473</v>
      </c>
      <c r="X1963">
        <v>7</v>
      </c>
      <c r="Y1963" t="s">
        <v>953</v>
      </c>
      <c r="Z1963">
        <v>7101</v>
      </c>
      <c r="AA1963" t="s">
        <v>1054</v>
      </c>
      <c r="AC1963" t="s">
        <v>713</v>
      </c>
      <c r="AD1963" t="s">
        <v>443</v>
      </c>
    </row>
    <row r="1964" spans="21:30">
      <c r="U1964">
        <v>2993</v>
      </c>
      <c r="V1964">
        <v>9</v>
      </c>
      <c r="W1964" t="s">
        <v>3474</v>
      </c>
      <c r="X1964">
        <v>7</v>
      </c>
      <c r="Y1964" t="s">
        <v>953</v>
      </c>
      <c r="Z1964">
        <v>7101</v>
      </c>
      <c r="AA1964" t="s">
        <v>1054</v>
      </c>
      <c r="AC1964" t="s">
        <v>713</v>
      </c>
      <c r="AD1964" t="s">
        <v>443</v>
      </c>
    </row>
    <row r="1965" spans="21:30">
      <c r="U1965">
        <v>2994</v>
      </c>
      <c r="V1965">
        <v>7</v>
      </c>
      <c r="W1965" t="s">
        <v>3475</v>
      </c>
      <c r="X1965">
        <v>7</v>
      </c>
      <c r="Y1965" t="s">
        <v>953</v>
      </c>
      <c r="Z1965">
        <v>7101</v>
      </c>
      <c r="AA1965" t="s">
        <v>1054</v>
      </c>
      <c r="AC1965" t="s">
        <v>713</v>
      </c>
      <c r="AD1965" t="s">
        <v>443</v>
      </c>
    </row>
    <row r="1966" spans="21:30">
      <c r="U1966">
        <v>2995</v>
      </c>
      <c r="V1966">
        <v>5</v>
      </c>
      <c r="W1966" t="s">
        <v>3476</v>
      </c>
      <c r="X1966">
        <v>7</v>
      </c>
      <c r="Y1966" t="s">
        <v>953</v>
      </c>
      <c r="Z1966">
        <v>7101</v>
      </c>
      <c r="AA1966" t="s">
        <v>1054</v>
      </c>
      <c r="AC1966" t="s">
        <v>713</v>
      </c>
      <c r="AD1966" t="s">
        <v>443</v>
      </c>
    </row>
    <row r="1967" spans="21:30">
      <c r="U1967">
        <v>2997</v>
      </c>
      <c r="V1967">
        <v>1</v>
      </c>
      <c r="W1967" t="s">
        <v>1926</v>
      </c>
      <c r="X1967">
        <v>7</v>
      </c>
      <c r="Y1967" t="s">
        <v>953</v>
      </c>
      <c r="Z1967">
        <v>7101</v>
      </c>
      <c r="AA1967" t="s">
        <v>1054</v>
      </c>
      <c r="AC1967" t="s">
        <v>713</v>
      </c>
      <c r="AD1967" t="s">
        <v>443</v>
      </c>
    </row>
    <row r="1968" spans="21:30">
      <c r="U1968">
        <v>2999</v>
      </c>
      <c r="V1968">
        <v>8</v>
      </c>
      <c r="W1968" t="s">
        <v>3477</v>
      </c>
      <c r="X1968">
        <v>7</v>
      </c>
      <c r="Y1968" t="s">
        <v>953</v>
      </c>
      <c r="Z1968">
        <v>7101</v>
      </c>
      <c r="AA1968" t="s">
        <v>1054</v>
      </c>
      <c r="AC1968" t="s">
        <v>713</v>
      </c>
      <c r="AD1968" t="s">
        <v>443</v>
      </c>
    </row>
    <row r="1969" spans="21:30">
      <c r="U1969">
        <v>3003</v>
      </c>
      <c r="V1969">
        <v>1</v>
      </c>
      <c r="W1969" t="s">
        <v>3478</v>
      </c>
      <c r="X1969">
        <v>7</v>
      </c>
      <c r="Y1969" t="s">
        <v>953</v>
      </c>
      <c r="Z1969">
        <v>7101</v>
      </c>
      <c r="AA1969" t="s">
        <v>1054</v>
      </c>
      <c r="AC1969" t="s">
        <v>713</v>
      </c>
      <c r="AD1969" t="s">
        <v>443</v>
      </c>
    </row>
    <row r="1970" spans="21:30">
      <c r="U1970">
        <v>3005</v>
      </c>
      <c r="V1970">
        <v>8</v>
      </c>
      <c r="W1970" t="s">
        <v>3479</v>
      </c>
      <c r="X1970">
        <v>7</v>
      </c>
      <c r="Y1970" t="s">
        <v>953</v>
      </c>
      <c r="Z1970">
        <v>7101</v>
      </c>
      <c r="AA1970" t="s">
        <v>1054</v>
      </c>
      <c r="AC1970" t="s">
        <v>713</v>
      </c>
      <c r="AD1970" t="s">
        <v>443</v>
      </c>
    </row>
    <row r="1971" spans="21:30">
      <c r="U1971">
        <v>3006</v>
      </c>
      <c r="V1971">
        <v>6</v>
      </c>
      <c r="W1971" t="s">
        <v>3480</v>
      </c>
      <c r="X1971">
        <v>7</v>
      </c>
      <c r="Y1971" t="s">
        <v>953</v>
      </c>
      <c r="Z1971">
        <v>7101</v>
      </c>
      <c r="AA1971" t="s">
        <v>1054</v>
      </c>
      <c r="AC1971" t="s">
        <v>713</v>
      </c>
      <c r="AD1971" t="s">
        <v>443</v>
      </c>
    </row>
    <row r="1972" spans="21:30">
      <c r="U1972">
        <v>3008</v>
      </c>
      <c r="V1972">
        <v>2</v>
      </c>
      <c r="W1972" t="s">
        <v>3481</v>
      </c>
      <c r="X1972">
        <v>7</v>
      </c>
      <c r="Y1972" t="s">
        <v>953</v>
      </c>
      <c r="Z1972">
        <v>7101</v>
      </c>
      <c r="AA1972" t="s">
        <v>1054</v>
      </c>
      <c r="AC1972" t="s">
        <v>713</v>
      </c>
      <c r="AD1972" t="s">
        <v>443</v>
      </c>
    </row>
    <row r="1973" spans="21:30">
      <c r="U1973">
        <v>3010</v>
      </c>
      <c r="V1973">
        <v>4</v>
      </c>
      <c r="W1973" t="s">
        <v>3482</v>
      </c>
      <c r="X1973">
        <v>7</v>
      </c>
      <c r="Y1973" t="s">
        <v>953</v>
      </c>
      <c r="Z1973">
        <v>7101</v>
      </c>
      <c r="AA1973" t="s">
        <v>1054</v>
      </c>
      <c r="AC1973" t="s">
        <v>713</v>
      </c>
      <c r="AD1973" t="s">
        <v>443</v>
      </c>
    </row>
    <row r="1974" spans="21:30">
      <c r="U1974">
        <v>3012</v>
      </c>
      <c r="V1974">
        <v>0</v>
      </c>
      <c r="W1974" t="s">
        <v>3483</v>
      </c>
      <c r="X1974">
        <v>7</v>
      </c>
      <c r="Y1974" t="s">
        <v>953</v>
      </c>
      <c r="Z1974">
        <v>7101</v>
      </c>
      <c r="AA1974" t="s">
        <v>1054</v>
      </c>
      <c r="AC1974" t="s">
        <v>725</v>
      </c>
      <c r="AD1974" t="s">
        <v>443</v>
      </c>
    </row>
    <row r="1975" spans="21:30">
      <c r="U1975">
        <v>3013</v>
      </c>
      <c r="V1975">
        <v>9</v>
      </c>
      <c r="W1975" t="s">
        <v>3484</v>
      </c>
      <c r="X1975">
        <v>7</v>
      </c>
      <c r="Y1975" t="s">
        <v>953</v>
      </c>
      <c r="Z1975">
        <v>7101</v>
      </c>
      <c r="AA1975" t="s">
        <v>1054</v>
      </c>
      <c r="AC1975" t="s">
        <v>713</v>
      </c>
      <c r="AD1975" t="s">
        <v>443</v>
      </c>
    </row>
    <row r="1976" spans="21:30">
      <c r="U1976">
        <v>3014</v>
      </c>
      <c r="V1976">
        <v>7</v>
      </c>
      <c r="W1976" t="s">
        <v>2786</v>
      </c>
      <c r="X1976">
        <v>7</v>
      </c>
      <c r="Y1976" t="s">
        <v>953</v>
      </c>
      <c r="Z1976">
        <v>7101</v>
      </c>
      <c r="AA1976" t="s">
        <v>1054</v>
      </c>
      <c r="AC1976" t="s">
        <v>725</v>
      </c>
      <c r="AD1976" t="s">
        <v>443</v>
      </c>
    </row>
    <row r="1977" spans="21:30">
      <c r="U1977">
        <v>3015</v>
      </c>
      <c r="V1977">
        <v>5</v>
      </c>
      <c r="W1977" t="s">
        <v>3485</v>
      </c>
      <c r="X1977">
        <v>7</v>
      </c>
      <c r="Y1977" t="s">
        <v>953</v>
      </c>
      <c r="Z1977">
        <v>7101</v>
      </c>
      <c r="AA1977" t="s">
        <v>1054</v>
      </c>
      <c r="AC1977" t="s">
        <v>725</v>
      </c>
      <c r="AD1977" t="s">
        <v>443</v>
      </c>
    </row>
    <row r="1978" spans="21:30">
      <c r="U1978">
        <v>3016</v>
      </c>
      <c r="V1978">
        <v>3</v>
      </c>
      <c r="W1978" t="s">
        <v>3486</v>
      </c>
      <c r="X1978">
        <v>7</v>
      </c>
      <c r="Y1978" t="s">
        <v>953</v>
      </c>
      <c r="Z1978">
        <v>7106</v>
      </c>
      <c r="AA1978" t="s">
        <v>1495</v>
      </c>
      <c r="AC1978" t="s">
        <v>1009</v>
      </c>
      <c r="AD1978" t="s">
        <v>443</v>
      </c>
    </row>
    <row r="1979" spans="21:30">
      <c r="U1979">
        <v>3017</v>
      </c>
      <c r="V1979">
        <v>1</v>
      </c>
      <c r="W1979" t="s">
        <v>1997</v>
      </c>
      <c r="X1979">
        <v>7</v>
      </c>
      <c r="Y1979" t="s">
        <v>953</v>
      </c>
      <c r="Z1979">
        <v>7110</v>
      </c>
      <c r="AA1979" t="s">
        <v>1714</v>
      </c>
      <c r="AC1979" t="s">
        <v>1009</v>
      </c>
      <c r="AD1979" t="s">
        <v>443</v>
      </c>
    </row>
    <row r="1980" spans="21:30">
      <c r="U1980">
        <v>3019</v>
      </c>
      <c r="V1980">
        <v>8</v>
      </c>
      <c r="W1980" t="s">
        <v>3487</v>
      </c>
      <c r="X1980">
        <v>7</v>
      </c>
      <c r="Y1980" t="s">
        <v>953</v>
      </c>
      <c r="Z1980">
        <v>7106</v>
      </c>
      <c r="AA1980" t="s">
        <v>1495</v>
      </c>
      <c r="AC1980" t="s">
        <v>1009</v>
      </c>
      <c r="AD1980" t="s">
        <v>443</v>
      </c>
    </row>
    <row r="1981" spans="21:30">
      <c r="U1981">
        <v>3020</v>
      </c>
      <c r="V1981">
        <v>1</v>
      </c>
      <c r="W1981" t="s">
        <v>3488</v>
      </c>
      <c r="X1981">
        <v>7</v>
      </c>
      <c r="Y1981" t="s">
        <v>953</v>
      </c>
      <c r="Z1981">
        <v>7110</v>
      </c>
      <c r="AA1981" t="s">
        <v>1714</v>
      </c>
      <c r="AC1981" t="s">
        <v>1009</v>
      </c>
      <c r="AD1981" t="s">
        <v>443</v>
      </c>
    </row>
    <row r="1982" spans="21:30">
      <c r="U1982">
        <v>3022</v>
      </c>
      <c r="V1982">
        <v>8</v>
      </c>
      <c r="W1982" t="s">
        <v>3489</v>
      </c>
      <c r="X1982">
        <v>7</v>
      </c>
      <c r="Y1982" t="s">
        <v>953</v>
      </c>
      <c r="Z1982">
        <v>7106</v>
      </c>
      <c r="AA1982" t="s">
        <v>1495</v>
      </c>
      <c r="AC1982" t="s">
        <v>1009</v>
      </c>
      <c r="AD1982" t="s">
        <v>443</v>
      </c>
    </row>
    <row r="1983" spans="21:30">
      <c r="U1983">
        <v>3023</v>
      </c>
      <c r="V1983">
        <v>6</v>
      </c>
      <c r="W1983" t="s">
        <v>3490</v>
      </c>
      <c r="X1983">
        <v>7</v>
      </c>
      <c r="Y1983" t="s">
        <v>953</v>
      </c>
      <c r="Z1983">
        <v>7106</v>
      </c>
      <c r="AA1983" t="s">
        <v>1495</v>
      </c>
      <c r="AC1983" t="s">
        <v>1009</v>
      </c>
      <c r="AD1983" t="s">
        <v>443</v>
      </c>
    </row>
    <row r="1984" spans="21:30">
      <c r="U1984">
        <v>3024</v>
      </c>
      <c r="V1984">
        <v>4</v>
      </c>
      <c r="W1984" t="s">
        <v>3491</v>
      </c>
      <c r="X1984">
        <v>7</v>
      </c>
      <c r="Y1984" t="s">
        <v>953</v>
      </c>
      <c r="Z1984">
        <v>7110</v>
      </c>
      <c r="AA1984" t="s">
        <v>1714</v>
      </c>
      <c r="AC1984" t="s">
        <v>1009</v>
      </c>
      <c r="AD1984" t="s">
        <v>443</v>
      </c>
    </row>
    <row r="1985" spans="21:30">
      <c r="U1985">
        <v>3025</v>
      </c>
      <c r="V1985">
        <v>2</v>
      </c>
      <c r="W1985" t="s">
        <v>3492</v>
      </c>
      <c r="X1985">
        <v>7</v>
      </c>
      <c r="Y1985" t="s">
        <v>953</v>
      </c>
      <c r="Z1985">
        <v>7110</v>
      </c>
      <c r="AA1985" t="s">
        <v>1714</v>
      </c>
      <c r="AC1985" t="s">
        <v>1009</v>
      </c>
      <c r="AD1985" t="s">
        <v>443</v>
      </c>
    </row>
    <row r="1986" spans="21:30">
      <c r="U1986">
        <v>3026</v>
      </c>
      <c r="V1986">
        <v>0</v>
      </c>
      <c r="W1986" t="s">
        <v>3493</v>
      </c>
      <c r="X1986">
        <v>7</v>
      </c>
      <c r="Y1986" t="s">
        <v>953</v>
      </c>
      <c r="Z1986">
        <v>7110</v>
      </c>
      <c r="AA1986" t="s">
        <v>1714</v>
      </c>
      <c r="AC1986" t="s">
        <v>1009</v>
      </c>
      <c r="AD1986" t="s">
        <v>443</v>
      </c>
    </row>
    <row r="1987" spans="21:30">
      <c r="U1987">
        <v>3028</v>
      </c>
      <c r="V1987">
        <v>7</v>
      </c>
      <c r="W1987" t="s">
        <v>3494</v>
      </c>
      <c r="X1987">
        <v>7</v>
      </c>
      <c r="Y1987" t="s">
        <v>953</v>
      </c>
      <c r="Z1987">
        <v>7110</v>
      </c>
      <c r="AA1987" t="s">
        <v>1714</v>
      </c>
      <c r="AC1987" t="s">
        <v>1009</v>
      </c>
      <c r="AD1987" t="s">
        <v>443</v>
      </c>
    </row>
    <row r="1988" spans="21:30">
      <c r="U1988">
        <v>3029</v>
      </c>
      <c r="V1988">
        <v>5</v>
      </c>
      <c r="W1988" t="s">
        <v>3495</v>
      </c>
      <c r="X1988">
        <v>7</v>
      </c>
      <c r="Y1988" t="s">
        <v>953</v>
      </c>
      <c r="Z1988">
        <v>7106</v>
      </c>
      <c r="AA1988" t="s">
        <v>1495</v>
      </c>
      <c r="AC1988" t="s">
        <v>1009</v>
      </c>
      <c r="AD1988" t="s">
        <v>443</v>
      </c>
    </row>
    <row r="1989" spans="21:30">
      <c r="U1989">
        <v>3030</v>
      </c>
      <c r="V1989">
        <v>9</v>
      </c>
      <c r="W1989" t="s">
        <v>3496</v>
      </c>
      <c r="X1989">
        <v>7</v>
      </c>
      <c r="Y1989" t="s">
        <v>953</v>
      </c>
      <c r="Z1989">
        <v>7106</v>
      </c>
      <c r="AA1989" t="s">
        <v>1495</v>
      </c>
      <c r="AC1989" t="s">
        <v>1009</v>
      </c>
      <c r="AD1989" t="s">
        <v>443</v>
      </c>
    </row>
    <row r="1990" spans="21:30">
      <c r="U1990">
        <v>3032</v>
      </c>
      <c r="V1990">
        <v>5</v>
      </c>
      <c r="W1990" t="s">
        <v>3497</v>
      </c>
      <c r="X1990">
        <v>7</v>
      </c>
      <c r="Y1990" t="s">
        <v>953</v>
      </c>
      <c r="Z1990">
        <v>7106</v>
      </c>
      <c r="AA1990" t="s">
        <v>1495</v>
      </c>
      <c r="AC1990" t="s">
        <v>713</v>
      </c>
      <c r="AD1990" t="s">
        <v>443</v>
      </c>
    </row>
    <row r="1991" spans="21:30">
      <c r="U1991">
        <v>3033</v>
      </c>
      <c r="V1991">
        <v>3</v>
      </c>
      <c r="W1991" t="s">
        <v>3498</v>
      </c>
      <c r="X1991">
        <v>7</v>
      </c>
      <c r="Y1991" t="s">
        <v>953</v>
      </c>
      <c r="Z1991">
        <v>7108</v>
      </c>
      <c r="AA1991" t="s">
        <v>3499</v>
      </c>
      <c r="AC1991" t="s">
        <v>1009</v>
      </c>
      <c r="AD1991" t="s">
        <v>443</v>
      </c>
    </row>
    <row r="1992" spans="21:30">
      <c r="U1992">
        <v>3034</v>
      </c>
      <c r="V1992">
        <v>1</v>
      </c>
      <c r="W1992" t="s">
        <v>3500</v>
      </c>
      <c r="X1992">
        <v>7</v>
      </c>
      <c r="Y1992" t="s">
        <v>953</v>
      </c>
      <c r="Z1992">
        <v>7108</v>
      </c>
      <c r="AA1992" t="s">
        <v>3499</v>
      </c>
      <c r="AC1992" t="s">
        <v>1009</v>
      </c>
      <c r="AD1992" t="s">
        <v>443</v>
      </c>
    </row>
    <row r="1993" spans="21:30">
      <c r="U1993">
        <v>3036</v>
      </c>
      <c r="V1993">
        <v>8</v>
      </c>
      <c r="W1993" t="s">
        <v>3501</v>
      </c>
      <c r="X1993">
        <v>7</v>
      </c>
      <c r="Y1993" t="s">
        <v>953</v>
      </c>
      <c r="Z1993">
        <v>7108</v>
      </c>
      <c r="AA1993" t="s">
        <v>3499</v>
      </c>
      <c r="AC1993" t="s">
        <v>1009</v>
      </c>
      <c r="AD1993" t="s">
        <v>443</v>
      </c>
    </row>
    <row r="1994" spans="21:30">
      <c r="U1994">
        <v>3037</v>
      </c>
      <c r="V1994">
        <v>6</v>
      </c>
      <c r="W1994" t="s">
        <v>3502</v>
      </c>
      <c r="X1994">
        <v>7</v>
      </c>
      <c r="Y1994" t="s">
        <v>953</v>
      </c>
      <c r="Z1994">
        <v>7108</v>
      </c>
      <c r="AA1994" t="s">
        <v>3499</v>
      </c>
      <c r="AC1994" t="s">
        <v>1009</v>
      </c>
      <c r="AD1994" t="s">
        <v>443</v>
      </c>
    </row>
    <row r="1995" spans="21:30">
      <c r="U1995">
        <v>3038</v>
      </c>
      <c r="V1995">
        <v>4</v>
      </c>
      <c r="W1995" t="s">
        <v>3503</v>
      </c>
      <c r="X1995">
        <v>7</v>
      </c>
      <c r="Y1995" t="s">
        <v>953</v>
      </c>
      <c r="Z1995">
        <v>7108</v>
      </c>
      <c r="AA1995" t="s">
        <v>3499</v>
      </c>
      <c r="AC1995" t="s">
        <v>1009</v>
      </c>
      <c r="AD1995" t="s">
        <v>443</v>
      </c>
    </row>
    <row r="1996" spans="21:30">
      <c r="U1996">
        <v>3039</v>
      </c>
      <c r="V1996">
        <v>2</v>
      </c>
      <c r="W1996" t="s">
        <v>3504</v>
      </c>
      <c r="X1996">
        <v>7</v>
      </c>
      <c r="Y1996" t="s">
        <v>953</v>
      </c>
      <c r="Z1996">
        <v>7108</v>
      </c>
      <c r="AA1996" t="s">
        <v>3499</v>
      </c>
      <c r="AC1996" t="s">
        <v>1009</v>
      </c>
      <c r="AD1996" t="s">
        <v>443</v>
      </c>
    </row>
    <row r="1997" spans="21:30">
      <c r="U1997">
        <v>3042</v>
      </c>
      <c r="V1997">
        <v>2</v>
      </c>
      <c r="W1997" t="s">
        <v>3505</v>
      </c>
      <c r="X1997">
        <v>7</v>
      </c>
      <c r="Y1997" t="s">
        <v>953</v>
      </c>
      <c r="Z1997">
        <v>7108</v>
      </c>
      <c r="AA1997" t="s">
        <v>3499</v>
      </c>
      <c r="AC1997" t="s">
        <v>1009</v>
      </c>
      <c r="AD1997" t="s">
        <v>443</v>
      </c>
    </row>
    <row r="1998" spans="21:30">
      <c r="U1998">
        <v>3045</v>
      </c>
      <c r="V1998">
        <v>7</v>
      </c>
      <c r="W1998" t="s">
        <v>3506</v>
      </c>
      <c r="X1998">
        <v>7</v>
      </c>
      <c r="Y1998" t="s">
        <v>953</v>
      </c>
      <c r="Z1998">
        <v>7108</v>
      </c>
      <c r="AA1998" t="s">
        <v>3499</v>
      </c>
      <c r="AC1998" t="s">
        <v>1009</v>
      </c>
      <c r="AD1998" t="s">
        <v>443</v>
      </c>
    </row>
    <row r="1999" spans="21:30">
      <c r="U1999">
        <v>3047</v>
      </c>
      <c r="V1999">
        <v>3</v>
      </c>
      <c r="W1999" t="s">
        <v>3507</v>
      </c>
      <c r="X1999">
        <v>7</v>
      </c>
      <c r="Y1999" t="s">
        <v>953</v>
      </c>
      <c r="Z1999">
        <v>7108</v>
      </c>
      <c r="AA1999" t="s">
        <v>3499</v>
      </c>
      <c r="AC1999" t="s">
        <v>1009</v>
      </c>
      <c r="AD1999" t="s">
        <v>443</v>
      </c>
    </row>
    <row r="2000" spans="21:30">
      <c r="U2000">
        <v>3048</v>
      </c>
      <c r="V2000">
        <v>1</v>
      </c>
      <c r="W2000" t="s">
        <v>3508</v>
      </c>
      <c r="X2000">
        <v>7</v>
      </c>
      <c r="Y2000" t="s">
        <v>953</v>
      </c>
      <c r="Z2000">
        <v>7108</v>
      </c>
      <c r="AA2000" t="s">
        <v>3499</v>
      </c>
      <c r="AC2000" t="s">
        <v>1009</v>
      </c>
      <c r="AD2000" t="s">
        <v>443</v>
      </c>
    </row>
    <row r="2001" spans="21:30">
      <c r="U2001">
        <v>3051</v>
      </c>
      <c r="V2001">
        <v>1</v>
      </c>
      <c r="W2001" t="s">
        <v>3509</v>
      </c>
      <c r="X2001">
        <v>7</v>
      </c>
      <c r="Y2001" t="s">
        <v>953</v>
      </c>
      <c r="Z2001">
        <v>7108</v>
      </c>
      <c r="AA2001" t="s">
        <v>3499</v>
      </c>
      <c r="AC2001" t="s">
        <v>1009</v>
      </c>
      <c r="AD2001" t="s">
        <v>443</v>
      </c>
    </row>
    <row r="2002" spans="21:30">
      <c r="U2002">
        <v>3055</v>
      </c>
      <c r="V2002">
        <v>4</v>
      </c>
      <c r="W2002" t="s">
        <v>3510</v>
      </c>
      <c r="X2002">
        <v>7</v>
      </c>
      <c r="Y2002" t="s">
        <v>953</v>
      </c>
      <c r="Z2002">
        <v>7109</v>
      </c>
      <c r="AA2002" t="s">
        <v>1684</v>
      </c>
      <c r="AC2002" t="s">
        <v>1009</v>
      </c>
      <c r="AD2002" t="s">
        <v>443</v>
      </c>
    </row>
    <row r="2003" spans="21:30">
      <c r="U2003">
        <v>3056</v>
      </c>
      <c r="V2003">
        <v>2</v>
      </c>
      <c r="W2003" t="s">
        <v>3511</v>
      </c>
      <c r="X2003">
        <v>7</v>
      </c>
      <c r="Y2003" t="s">
        <v>953</v>
      </c>
      <c r="Z2003">
        <v>7109</v>
      </c>
      <c r="AA2003" t="s">
        <v>1684</v>
      </c>
      <c r="AC2003" t="s">
        <v>1009</v>
      </c>
      <c r="AD2003" t="s">
        <v>443</v>
      </c>
    </row>
    <row r="2004" spans="21:30">
      <c r="U2004">
        <v>3057</v>
      </c>
      <c r="V2004">
        <v>0</v>
      </c>
      <c r="W2004" t="s">
        <v>1154</v>
      </c>
      <c r="X2004">
        <v>7</v>
      </c>
      <c r="Y2004" t="s">
        <v>953</v>
      </c>
      <c r="Z2004">
        <v>7109</v>
      </c>
      <c r="AA2004" t="s">
        <v>1684</v>
      </c>
      <c r="AC2004" t="s">
        <v>1009</v>
      </c>
      <c r="AD2004" t="s">
        <v>443</v>
      </c>
    </row>
    <row r="2005" spans="21:30">
      <c r="U2005">
        <v>3058</v>
      </c>
      <c r="V2005">
        <v>9</v>
      </c>
      <c r="W2005" t="s">
        <v>3512</v>
      </c>
      <c r="X2005">
        <v>7</v>
      </c>
      <c r="Y2005" t="s">
        <v>953</v>
      </c>
      <c r="Z2005">
        <v>7109</v>
      </c>
      <c r="AA2005" t="s">
        <v>1684</v>
      </c>
      <c r="AC2005" t="s">
        <v>1009</v>
      </c>
      <c r="AD2005" t="s">
        <v>443</v>
      </c>
    </row>
    <row r="2006" spans="21:30">
      <c r="U2006">
        <v>3059</v>
      </c>
      <c r="V2006">
        <v>7</v>
      </c>
      <c r="W2006" t="s">
        <v>3513</v>
      </c>
      <c r="X2006">
        <v>7</v>
      </c>
      <c r="Y2006" t="s">
        <v>953</v>
      </c>
      <c r="Z2006">
        <v>7109</v>
      </c>
      <c r="AA2006" t="s">
        <v>1684</v>
      </c>
      <c r="AC2006" t="s">
        <v>1009</v>
      </c>
      <c r="AD2006" t="s">
        <v>443</v>
      </c>
    </row>
    <row r="2007" spans="21:30">
      <c r="U2007">
        <v>3060</v>
      </c>
      <c r="V2007">
        <v>0</v>
      </c>
      <c r="W2007" t="s">
        <v>3514</v>
      </c>
      <c r="X2007">
        <v>7</v>
      </c>
      <c r="Y2007" t="s">
        <v>953</v>
      </c>
      <c r="Z2007">
        <v>7109</v>
      </c>
      <c r="AA2007" t="s">
        <v>1684</v>
      </c>
      <c r="AC2007" t="s">
        <v>1009</v>
      </c>
      <c r="AD2007" t="s">
        <v>443</v>
      </c>
    </row>
    <row r="2008" spans="21:30">
      <c r="U2008">
        <v>3061</v>
      </c>
      <c r="V2008">
        <v>9</v>
      </c>
      <c r="W2008" t="s">
        <v>3515</v>
      </c>
      <c r="X2008">
        <v>7</v>
      </c>
      <c r="Y2008" t="s">
        <v>953</v>
      </c>
      <c r="Z2008">
        <v>7109</v>
      </c>
      <c r="AA2008" t="s">
        <v>1684</v>
      </c>
      <c r="AC2008" t="s">
        <v>1009</v>
      </c>
      <c r="AD2008" t="s">
        <v>443</v>
      </c>
    </row>
    <row r="2009" spans="21:30">
      <c r="U2009">
        <v>3062</v>
      </c>
      <c r="V2009">
        <v>7</v>
      </c>
      <c r="W2009" t="s">
        <v>3516</v>
      </c>
      <c r="X2009">
        <v>7</v>
      </c>
      <c r="Y2009" t="s">
        <v>953</v>
      </c>
      <c r="Z2009">
        <v>7109</v>
      </c>
      <c r="AA2009" t="s">
        <v>1684</v>
      </c>
      <c r="AC2009" t="s">
        <v>1009</v>
      </c>
      <c r="AD2009" t="s">
        <v>443</v>
      </c>
    </row>
    <row r="2010" spans="21:30">
      <c r="U2010">
        <v>3063</v>
      </c>
      <c r="V2010">
        <v>5</v>
      </c>
      <c r="W2010" t="s">
        <v>3517</v>
      </c>
      <c r="X2010">
        <v>7</v>
      </c>
      <c r="Y2010" t="s">
        <v>953</v>
      </c>
      <c r="Z2010">
        <v>7109</v>
      </c>
      <c r="AA2010" t="s">
        <v>1684</v>
      </c>
      <c r="AC2010" t="s">
        <v>1009</v>
      </c>
      <c r="AD2010" t="s">
        <v>443</v>
      </c>
    </row>
    <row r="2011" spans="21:30">
      <c r="U2011">
        <v>3065</v>
      </c>
      <c r="V2011">
        <v>1</v>
      </c>
      <c r="W2011" t="s">
        <v>3518</v>
      </c>
      <c r="X2011">
        <v>7</v>
      </c>
      <c r="Y2011" t="s">
        <v>953</v>
      </c>
      <c r="Z2011">
        <v>7109</v>
      </c>
      <c r="AA2011" t="s">
        <v>1684</v>
      </c>
      <c r="AC2011" t="s">
        <v>1009</v>
      </c>
      <c r="AD2011" t="s">
        <v>443</v>
      </c>
    </row>
    <row r="2012" spans="21:30">
      <c r="U2012">
        <v>3067</v>
      </c>
      <c r="V2012">
        <v>8</v>
      </c>
      <c r="W2012" t="s">
        <v>3519</v>
      </c>
      <c r="X2012">
        <v>7</v>
      </c>
      <c r="Y2012" t="s">
        <v>953</v>
      </c>
      <c r="Z2012">
        <v>7109</v>
      </c>
      <c r="AA2012" t="s">
        <v>1684</v>
      </c>
      <c r="AC2012" t="s">
        <v>1009</v>
      </c>
      <c r="AD2012" t="s">
        <v>443</v>
      </c>
    </row>
    <row r="2013" spans="21:30">
      <c r="U2013">
        <v>3068</v>
      </c>
      <c r="V2013">
        <v>6</v>
      </c>
      <c r="W2013" t="s">
        <v>3520</v>
      </c>
      <c r="X2013">
        <v>7</v>
      </c>
      <c r="Y2013" t="s">
        <v>953</v>
      </c>
      <c r="Z2013">
        <v>7109</v>
      </c>
      <c r="AA2013" t="s">
        <v>1684</v>
      </c>
      <c r="AC2013" t="s">
        <v>1009</v>
      </c>
      <c r="AD2013" t="s">
        <v>443</v>
      </c>
    </row>
    <row r="2014" spans="21:30">
      <c r="U2014">
        <v>3069</v>
      </c>
      <c r="V2014">
        <v>4</v>
      </c>
      <c r="W2014" t="s">
        <v>3521</v>
      </c>
      <c r="X2014">
        <v>7</v>
      </c>
      <c r="Y2014" t="s">
        <v>953</v>
      </c>
      <c r="Z2014">
        <v>7109</v>
      </c>
      <c r="AA2014" t="s">
        <v>1684</v>
      </c>
      <c r="AC2014" t="s">
        <v>1009</v>
      </c>
      <c r="AD2014" t="s">
        <v>443</v>
      </c>
    </row>
    <row r="2015" spans="21:30">
      <c r="U2015">
        <v>3070</v>
      </c>
      <c r="V2015">
        <v>8</v>
      </c>
      <c r="W2015" t="s">
        <v>3522</v>
      </c>
      <c r="X2015">
        <v>7</v>
      </c>
      <c r="Y2015" t="s">
        <v>953</v>
      </c>
      <c r="Z2015">
        <v>7109</v>
      </c>
      <c r="AA2015" t="s">
        <v>1684</v>
      </c>
      <c r="AC2015" t="s">
        <v>1009</v>
      </c>
      <c r="AD2015" t="s">
        <v>443</v>
      </c>
    </row>
    <row r="2016" spans="21:30">
      <c r="U2016">
        <v>3073</v>
      </c>
      <c r="V2016">
        <v>2</v>
      </c>
      <c r="W2016" t="s">
        <v>3523</v>
      </c>
      <c r="X2016">
        <v>7</v>
      </c>
      <c r="Y2016" t="s">
        <v>953</v>
      </c>
      <c r="Z2016">
        <v>7109</v>
      </c>
      <c r="AA2016" t="s">
        <v>1684</v>
      </c>
      <c r="AC2016" t="s">
        <v>1009</v>
      </c>
      <c r="AD2016" t="s">
        <v>443</v>
      </c>
    </row>
    <row r="2017" spans="21:30">
      <c r="U2017">
        <v>3076</v>
      </c>
      <c r="V2017">
        <v>7</v>
      </c>
      <c r="W2017" t="s">
        <v>3524</v>
      </c>
      <c r="X2017">
        <v>7</v>
      </c>
      <c r="Y2017" t="s">
        <v>953</v>
      </c>
      <c r="Z2017">
        <v>7109</v>
      </c>
      <c r="AA2017" t="s">
        <v>1684</v>
      </c>
      <c r="AC2017" t="s">
        <v>1009</v>
      </c>
      <c r="AD2017" t="s">
        <v>443</v>
      </c>
    </row>
    <row r="2018" spans="21:30">
      <c r="U2018">
        <v>3077</v>
      </c>
      <c r="V2018">
        <v>5</v>
      </c>
      <c r="W2018" t="s">
        <v>3525</v>
      </c>
      <c r="X2018">
        <v>7</v>
      </c>
      <c r="Y2018" t="s">
        <v>953</v>
      </c>
      <c r="Z2018">
        <v>7109</v>
      </c>
      <c r="AA2018" t="s">
        <v>1684</v>
      </c>
      <c r="AC2018" t="s">
        <v>1009</v>
      </c>
      <c r="AD2018" t="s">
        <v>443</v>
      </c>
    </row>
    <row r="2019" spans="21:30">
      <c r="U2019">
        <v>3079</v>
      </c>
      <c r="V2019">
        <v>1</v>
      </c>
      <c r="W2019" t="s">
        <v>3526</v>
      </c>
      <c r="X2019">
        <v>7</v>
      </c>
      <c r="Y2019" t="s">
        <v>953</v>
      </c>
      <c r="Z2019">
        <v>7109</v>
      </c>
      <c r="AA2019" t="s">
        <v>1684</v>
      </c>
      <c r="AC2019" t="s">
        <v>1009</v>
      </c>
      <c r="AD2019" t="s">
        <v>443</v>
      </c>
    </row>
    <row r="2020" spans="21:30">
      <c r="U2020">
        <v>3081</v>
      </c>
      <c r="V2020">
        <v>3</v>
      </c>
      <c r="W2020" t="s">
        <v>3527</v>
      </c>
      <c r="X2020">
        <v>7</v>
      </c>
      <c r="Y2020" t="s">
        <v>953</v>
      </c>
      <c r="Z2020">
        <v>7109</v>
      </c>
      <c r="AA2020" t="s">
        <v>1684</v>
      </c>
      <c r="AC2020" t="s">
        <v>1009</v>
      </c>
      <c r="AD2020" t="s">
        <v>443</v>
      </c>
    </row>
    <row r="2021" spans="21:30">
      <c r="U2021">
        <v>3082</v>
      </c>
      <c r="V2021">
        <v>1</v>
      </c>
      <c r="W2021" t="s">
        <v>3528</v>
      </c>
      <c r="X2021">
        <v>7</v>
      </c>
      <c r="Y2021" t="s">
        <v>953</v>
      </c>
      <c r="Z2021">
        <v>7109</v>
      </c>
      <c r="AA2021" t="s">
        <v>1684</v>
      </c>
      <c r="AC2021" t="s">
        <v>1009</v>
      </c>
      <c r="AD2021" t="s">
        <v>443</v>
      </c>
    </row>
    <row r="2022" spans="21:30">
      <c r="U2022">
        <v>3084</v>
      </c>
      <c r="V2022">
        <v>8</v>
      </c>
      <c r="W2022" t="s">
        <v>3529</v>
      </c>
      <c r="X2022">
        <v>7</v>
      </c>
      <c r="Y2022" t="s">
        <v>953</v>
      </c>
      <c r="Z2022">
        <v>7109</v>
      </c>
      <c r="AA2022" t="s">
        <v>1684</v>
      </c>
      <c r="AC2022" t="s">
        <v>1009</v>
      </c>
      <c r="AD2022" t="s">
        <v>443</v>
      </c>
    </row>
    <row r="2023" spans="21:30">
      <c r="U2023">
        <v>3085</v>
      </c>
      <c r="V2023">
        <v>6</v>
      </c>
      <c r="W2023" t="s">
        <v>3530</v>
      </c>
      <c r="X2023">
        <v>7</v>
      </c>
      <c r="Y2023" t="s">
        <v>953</v>
      </c>
      <c r="Z2023">
        <v>7109</v>
      </c>
      <c r="AA2023" t="s">
        <v>1684</v>
      </c>
      <c r="AC2023" t="s">
        <v>1009</v>
      </c>
      <c r="AD2023" t="s">
        <v>443</v>
      </c>
    </row>
    <row r="2024" spans="21:30">
      <c r="U2024">
        <v>3086</v>
      </c>
      <c r="V2024">
        <v>4</v>
      </c>
      <c r="W2024" t="s">
        <v>3531</v>
      </c>
      <c r="X2024">
        <v>7</v>
      </c>
      <c r="Y2024" t="s">
        <v>953</v>
      </c>
      <c r="Z2024">
        <v>7109</v>
      </c>
      <c r="AA2024" t="s">
        <v>1684</v>
      </c>
      <c r="AC2024" t="s">
        <v>1009</v>
      </c>
      <c r="AD2024" t="s">
        <v>443</v>
      </c>
    </row>
    <row r="2025" spans="21:30">
      <c r="U2025">
        <v>3088</v>
      </c>
      <c r="V2025">
        <v>0</v>
      </c>
      <c r="W2025" t="s">
        <v>3532</v>
      </c>
      <c r="X2025">
        <v>7</v>
      </c>
      <c r="Y2025" t="s">
        <v>953</v>
      </c>
      <c r="Z2025">
        <v>7109</v>
      </c>
      <c r="AA2025" t="s">
        <v>1684</v>
      </c>
      <c r="AC2025" t="s">
        <v>1009</v>
      </c>
      <c r="AD2025" t="s">
        <v>443</v>
      </c>
    </row>
    <row r="2026" spans="21:30">
      <c r="U2026">
        <v>3090</v>
      </c>
      <c r="V2026">
        <v>2</v>
      </c>
      <c r="W2026" t="s">
        <v>3533</v>
      </c>
      <c r="X2026">
        <v>7</v>
      </c>
      <c r="Y2026" t="s">
        <v>953</v>
      </c>
      <c r="Z2026">
        <v>7109</v>
      </c>
      <c r="AA2026" t="s">
        <v>1684</v>
      </c>
      <c r="AC2026" t="s">
        <v>1009</v>
      </c>
      <c r="AD2026" t="s">
        <v>443</v>
      </c>
    </row>
    <row r="2027" spans="21:30">
      <c r="U2027">
        <v>3092</v>
      </c>
      <c r="V2027">
        <v>9</v>
      </c>
      <c r="W2027" t="s">
        <v>2489</v>
      </c>
      <c r="X2027">
        <v>7</v>
      </c>
      <c r="Y2027" t="s">
        <v>953</v>
      </c>
      <c r="Z2027">
        <v>7109</v>
      </c>
      <c r="AA2027" t="s">
        <v>1684</v>
      </c>
      <c r="AC2027" t="s">
        <v>1009</v>
      </c>
      <c r="AD2027" t="s">
        <v>443</v>
      </c>
    </row>
    <row r="2028" spans="21:30">
      <c r="U2028">
        <v>3093</v>
      </c>
      <c r="V2028">
        <v>7</v>
      </c>
      <c r="W2028" t="s">
        <v>3534</v>
      </c>
      <c r="X2028">
        <v>7</v>
      </c>
      <c r="Y2028" t="s">
        <v>953</v>
      </c>
      <c r="Z2028">
        <v>7109</v>
      </c>
      <c r="AA2028" t="s">
        <v>1684</v>
      </c>
      <c r="AC2028" t="s">
        <v>1009</v>
      </c>
      <c r="AD2028" t="s">
        <v>443</v>
      </c>
    </row>
    <row r="2029" spans="21:30">
      <c r="U2029">
        <v>3096</v>
      </c>
      <c r="V2029">
        <v>1</v>
      </c>
      <c r="W2029" t="s">
        <v>3427</v>
      </c>
      <c r="X2029">
        <v>7</v>
      </c>
      <c r="Y2029" t="s">
        <v>953</v>
      </c>
      <c r="Z2029">
        <v>7109</v>
      </c>
      <c r="AA2029" t="s">
        <v>1684</v>
      </c>
      <c r="AC2029" t="s">
        <v>1009</v>
      </c>
      <c r="AD2029" t="s">
        <v>443</v>
      </c>
    </row>
    <row r="2030" spans="21:30">
      <c r="U2030">
        <v>3104</v>
      </c>
      <c r="V2030">
        <v>6</v>
      </c>
      <c r="W2030" t="s">
        <v>3535</v>
      </c>
      <c r="X2030">
        <v>7</v>
      </c>
      <c r="Y2030" t="s">
        <v>953</v>
      </c>
      <c r="Z2030">
        <v>7109</v>
      </c>
      <c r="AA2030" t="s">
        <v>1684</v>
      </c>
      <c r="AC2030" t="s">
        <v>1009</v>
      </c>
      <c r="AD2030" t="s">
        <v>443</v>
      </c>
    </row>
    <row r="2031" spans="21:30">
      <c r="U2031">
        <v>3106</v>
      </c>
      <c r="V2031">
        <v>2</v>
      </c>
      <c r="W2031" t="s">
        <v>3536</v>
      </c>
      <c r="X2031">
        <v>7</v>
      </c>
      <c r="Y2031" t="s">
        <v>953</v>
      </c>
      <c r="Z2031">
        <v>7109</v>
      </c>
      <c r="AA2031" t="s">
        <v>1684</v>
      </c>
      <c r="AC2031" t="s">
        <v>1009</v>
      </c>
      <c r="AD2031" t="s">
        <v>443</v>
      </c>
    </row>
    <row r="2032" spans="21:30">
      <c r="U2032">
        <v>3107</v>
      </c>
      <c r="V2032">
        <v>0</v>
      </c>
      <c r="W2032" t="s">
        <v>3537</v>
      </c>
      <c r="X2032">
        <v>7</v>
      </c>
      <c r="Y2032" t="s">
        <v>953</v>
      </c>
      <c r="Z2032">
        <v>7109</v>
      </c>
      <c r="AA2032" t="s">
        <v>1684</v>
      </c>
      <c r="AC2032" t="s">
        <v>1009</v>
      </c>
      <c r="AD2032" t="s">
        <v>443</v>
      </c>
    </row>
    <row r="2033" spans="21:30">
      <c r="U2033">
        <v>3108</v>
      </c>
      <c r="V2033">
        <v>9</v>
      </c>
      <c r="W2033" t="s">
        <v>3538</v>
      </c>
      <c r="X2033">
        <v>7</v>
      </c>
      <c r="Y2033" t="s">
        <v>953</v>
      </c>
      <c r="Z2033">
        <v>7109</v>
      </c>
      <c r="AA2033" t="s">
        <v>1684</v>
      </c>
      <c r="AC2033" t="s">
        <v>713</v>
      </c>
      <c r="AD2033" t="s">
        <v>443</v>
      </c>
    </row>
    <row r="2034" spans="21:30">
      <c r="U2034">
        <v>3110</v>
      </c>
      <c r="V2034">
        <v>0</v>
      </c>
      <c r="W2034" t="s">
        <v>3539</v>
      </c>
      <c r="X2034">
        <v>7</v>
      </c>
      <c r="Y2034" t="s">
        <v>953</v>
      </c>
      <c r="Z2034">
        <v>7105</v>
      </c>
      <c r="AA2034" t="s">
        <v>953</v>
      </c>
      <c r="AC2034" t="s">
        <v>1009</v>
      </c>
      <c r="AD2034" t="s">
        <v>443</v>
      </c>
    </row>
    <row r="2035" spans="21:30">
      <c r="U2035">
        <v>3111</v>
      </c>
      <c r="V2035">
        <v>9</v>
      </c>
      <c r="W2035" t="s">
        <v>3540</v>
      </c>
      <c r="X2035">
        <v>7</v>
      </c>
      <c r="Y2035" t="s">
        <v>953</v>
      </c>
      <c r="Z2035">
        <v>7101</v>
      </c>
      <c r="AA2035" t="s">
        <v>1054</v>
      </c>
      <c r="AC2035" t="s">
        <v>1009</v>
      </c>
      <c r="AD2035" t="s">
        <v>443</v>
      </c>
    </row>
    <row r="2036" spans="21:30">
      <c r="U2036">
        <v>3112</v>
      </c>
      <c r="V2036">
        <v>7</v>
      </c>
      <c r="W2036" t="s">
        <v>3541</v>
      </c>
      <c r="X2036">
        <v>7</v>
      </c>
      <c r="Y2036" t="s">
        <v>953</v>
      </c>
      <c r="Z2036">
        <v>7105</v>
      </c>
      <c r="AA2036" t="s">
        <v>953</v>
      </c>
      <c r="AC2036" t="s">
        <v>1009</v>
      </c>
      <c r="AD2036" t="s">
        <v>443</v>
      </c>
    </row>
    <row r="2037" spans="21:30">
      <c r="U2037">
        <v>3113</v>
      </c>
      <c r="V2037">
        <v>5</v>
      </c>
      <c r="W2037" t="s">
        <v>3542</v>
      </c>
      <c r="X2037">
        <v>7</v>
      </c>
      <c r="Y2037" t="s">
        <v>953</v>
      </c>
      <c r="Z2037">
        <v>7105</v>
      </c>
      <c r="AA2037" t="s">
        <v>953</v>
      </c>
      <c r="AC2037" t="s">
        <v>1009</v>
      </c>
      <c r="AD2037" t="s">
        <v>443</v>
      </c>
    </row>
    <row r="2038" spans="21:30">
      <c r="U2038">
        <v>3114</v>
      </c>
      <c r="V2038">
        <v>3</v>
      </c>
      <c r="W2038" t="s">
        <v>3543</v>
      </c>
      <c r="X2038">
        <v>7</v>
      </c>
      <c r="Y2038" t="s">
        <v>953</v>
      </c>
      <c r="Z2038">
        <v>7105</v>
      </c>
      <c r="AA2038" t="s">
        <v>953</v>
      </c>
      <c r="AC2038" t="s">
        <v>1009</v>
      </c>
      <c r="AD2038" t="s">
        <v>443</v>
      </c>
    </row>
    <row r="2039" spans="21:30">
      <c r="U2039">
        <v>3115</v>
      </c>
      <c r="V2039">
        <v>1</v>
      </c>
      <c r="W2039" t="s">
        <v>3544</v>
      </c>
      <c r="X2039">
        <v>7</v>
      </c>
      <c r="Y2039" t="s">
        <v>953</v>
      </c>
      <c r="Z2039">
        <v>7105</v>
      </c>
      <c r="AA2039" t="s">
        <v>953</v>
      </c>
      <c r="AC2039" t="s">
        <v>1009</v>
      </c>
      <c r="AD2039" t="s">
        <v>443</v>
      </c>
    </row>
    <row r="2040" spans="21:30">
      <c r="U2040">
        <v>3117</v>
      </c>
      <c r="V2040">
        <v>8</v>
      </c>
      <c r="W2040" t="s">
        <v>3545</v>
      </c>
      <c r="X2040">
        <v>7</v>
      </c>
      <c r="Y2040" t="s">
        <v>953</v>
      </c>
      <c r="Z2040">
        <v>7105</v>
      </c>
      <c r="AA2040" t="s">
        <v>953</v>
      </c>
      <c r="AC2040" t="s">
        <v>1009</v>
      </c>
      <c r="AD2040" t="s">
        <v>443</v>
      </c>
    </row>
    <row r="2041" spans="21:30">
      <c r="U2041">
        <v>3118</v>
      </c>
      <c r="V2041">
        <v>6</v>
      </c>
      <c r="W2041" t="s">
        <v>3546</v>
      </c>
      <c r="X2041">
        <v>7</v>
      </c>
      <c r="Y2041" t="s">
        <v>953</v>
      </c>
      <c r="Z2041">
        <v>7105</v>
      </c>
      <c r="AA2041" t="s">
        <v>953</v>
      </c>
      <c r="AC2041" t="s">
        <v>1009</v>
      </c>
      <c r="AD2041" t="s">
        <v>443</v>
      </c>
    </row>
    <row r="2042" spans="21:30">
      <c r="U2042">
        <v>3121</v>
      </c>
      <c r="V2042">
        <v>6</v>
      </c>
      <c r="W2042" t="s">
        <v>3547</v>
      </c>
      <c r="X2042">
        <v>7</v>
      </c>
      <c r="Y2042" t="s">
        <v>953</v>
      </c>
      <c r="Z2042">
        <v>7105</v>
      </c>
      <c r="AA2042" t="s">
        <v>953</v>
      </c>
      <c r="AC2042" t="s">
        <v>1009</v>
      </c>
      <c r="AD2042" t="s">
        <v>443</v>
      </c>
    </row>
    <row r="2043" spans="21:30">
      <c r="U2043">
        <v>3122</v>
      </c>
      <c r="V2043">
        <v>4</v>
      </c>
      <c r="W2043" t="s">
        <v>3548</v>
      </c>
      <c r="X2043">
        <v>7</v>
      </c>
      <c r="Y2043" t="s">
        <v>953</v>
      </c>
      <c r="Z2043">
        <v>7105</v>
      </c>
      <c r="AA2043" t="s">
        <v>953</v>
      </c>
      <c r="AC2043" t="s">
        <v>1009</v>
      </c>
      <c r="AD2043" t="s">
        <v>443</v>
      </c>
    </row>
    <row r="2044" spans="21:30">
      <c r="U2044">
        <v>3123</v>
      </c>
      <c r="V2044">
        <v>2</v>
      </c>
      <c r="W2044" t="s">
        <v>3549</v>
      </c>
      <c r="X2044">
        <v>7</v>
      </c>
      <c r="Y2044" t="s">
        <v>953</v>
      </c>
      <c r="Z2044">
        <v>7105</v>
      </c>
      <c r="AA2044" t="s">
        <v>953</v>
      </c>
      <c r="AC2044" t="s">
        <v>1009</v>
      </c>
      <c r="AD2044" t="s">
        <v>443</v>
      </c>
    </row>
    <row r="2045" spans="21:30">
      <c r="U2045">
        <v>3124</v>
      </c>
      <c r="V2045">
        <v>0</v>
      </c>
      <c r="W2045" t="s">
        <v>3550</v>
      </c>
      <c r="X2045">
        <v>7</v>
      </c>
      <c r="Y2045" t="s">
        <v>953</v>
      </c>
      <c r="Z2045">
        <v>7105</v>
      </c>
      <c r="AA2045" t="s">
        <v>953</v>
      </c>
      <c r="AC2045" t="s">
        <v>1009</v>
      </c>
      <c r="AD2045" t="s">
        <v>443</v>
      </c>
    </row>
    <row r="2046" spans="21:30">
      <c r="U2046">
        <v>3125</v>
      </c>
      <c r="V2046">
        <v>9</v>
      </c>
      <c r="W2046" t="s">
        <v>3551</v>
      </c>
      <c r="X2046">
        <v>7</v>
      </c>
      <c r="Y2046" t="s">
        <v>953</v>
      </c>
      <c r="Z2046">
        <v>7105</v>
      </c>
      <c r="AA2046" t="s">
        <v>953</v>
      </c>
      <c r="AC2046" t="s">
        <v>1009</v>
      </c>
      <c r="AD2046" t="s">
        <v>443</v>
      </c>
    </row>
    <row r="2047" spans="21:30">
      <c r="U2047">
        <v>3126</v>
      </c>
      <c r="V2047">
        <v>7</v>
      </c>
      <c r="W2047" t="s">
        <v>3552</v>
      </c>
      <c r="X2047">
        <v>7</v>
      </c>
      <c r="Y2047" t="s">
        <v>953</v>
      </c>
      <c r="Z2047">
        <v>7105</v>
      </c>
      <c r="AA2047" t="s">
        <v>953</v>
      </c>
      <c r="AC2047" t="s">
        <v>713</v>
      </c>
      <c r="AD2047" t="s">
        <v>443</v>
      </c>
    </row>
    <row r="2048" spans="21:30">
      <c r="U2048">
        <v>3127</v>
      </c>
      <c r="V2048">
        <v>5</v>
      </c>
      <c r="W2048" t="s">
        <v>3553</v>
      </c>
      <c r="X2048">
        <v>7</v>
      </c>
      <c r="Y2048" t="s">
        <v>953</v>
      </c>
      <c r="Z2048">
        <v>7105</v>
      </c>
      <c r="AA2048" t="s">
        <v>953</v>
      </c>
      <c r="AC2048" t="s">
        <v>890</v>
      </c>
      <c r="AD2048" t="s">
        <v>443</v>
      </c>
    </row>
    <row r="2049" spans="21:30">
      <c r="U2049">
        <v>3128</v>
      </c>
      <c r="V2049">
        <v>3</v>
      </c>
      <c r="W2049" t="s">
        <v>3554</v>
      </c>
      <c r="X2049">
        <v>7</v>
      </c>
      <c r="Y2049" t="s">
        <v>953</v>
      </c>
      <c r="Z2049">
        <v>7104</v>
      </c>
      <c r="AA2049" t="s">
        <v>1132</v>
      </c>
      <c r="AC2049" t="s">
        <v>1009</v>
      </c>
      <c r="AD2049" t="s">
        <v>443</v>
      </c>
    </row>
    <row r="2050" spans="21:30">
      <c r="U2050">
        <v>3130</v>
      </c>
      <c r="V2050">
        <v>5</v>
      </c>
      <c r="W2050" t="s">
        <v>3555</v>
      </c>
      <c r="X2050">
        <v>7</v>
      </c>
      <c r="Y2050" t="s">
        <v>953</v>
      </c>
      <c r="Z2050">
        <v>7104</v>
      </c>
      <c r="AA2050" t="s">
        <v>1132</v>
      </c>
      <c r="AC2050" t="s">
        <v>1009</v>
      </c>
      <c r="AD2050" t="s">
        <v>443</v>
      </c>
    </row>
    <row r="2051" spans="21:30">
      <c r="U2051">
        <v>3134</v>
      </c>
      <c r="V2051">
        <v>8</v>
      </c>
      <c r="W2051" t="s">
        <v>3556</v>
      </c>
      <c r="X2051">
        <v>7</v>
      </c>
      <c r="Y2051" t="s">
        <v>953</v>
      </c>
      <c r="Z2051">
        <v>7104</v>
      </c>
      <c r="AA2051" t="s">
        <v>1132</v>
      </c>
      <c r="AC2051" t="s">
        <v>1009</v>
      </c>
      <c r="AD2051" t="s">
        <v>443</v>
      </c>
    </row>
    <row r="2052" spans="21:30">
      <c r="U2052">
        <v>3138</v>
      </c>
      <c r="V2052">
        <v>0</v>
      </c>
      <c r="W2052" t="s">
        <v>3557</v>
      </c>
      <c r="X2052">
        <v>7</v>
      </c>
      <c r="Y2052" t="s">
        <v>953</v>
      </c>
      <c r="Z2052">
        <v>7107</v>
      </c>
      <c r="AA2052" t="s">
        <v>1510</v>
      </c>
      <c r="AC2052" t="s">
        <v>1009</v>
      </c>
      <c r="AD2052" t="s">
        <v>443</v>
      </c>
    </row>
    <row r="2053" spans="21:30">
      <c r="U2053">
        <v>3139</v>
      </c>
      <c r="V2053">
        <v>9</v>
      </c>
      <c r="W2053" t="s">
        <v>3558</v>
      </c>
      <c r="X2053">
        <v>7</v>
      </c>
      <c r="Y2053" t="s">
        <v>953</v>
      </c>
      <c r="Z2053">
        <v>7107</v>
      </c>
      <c r="AA2053" t="s">
        <v>1510</v>
      </c>
      <c r="AC2053" t="s">
        <v>1009</v>
      </c>
      <c r="AD2053" t="s">
        <v>443</v>
      </c>
    </row>
    <row r="2054" spans="21:30">
      <c r="U2054">
        <v>3140</v>
      </c>
      <c r="V2054">
        <v>2</v>
      </c>
      <c r="W2054" t="s">
        <v>3559</v>
      </c>
      <c r="X2054">
        <v>7</v>
      </c>
      <c r="Y2054" t="s">
        <v>953</v>
      </c>
      <c r="Z2054">
        <v>7107</v>
      </c>
      <c r="AA2054" t="s">
        <v>1510</v>
      </c>
      <c r="AC2054" t="s">
        <v>1009</v>
      </c>
      <c r="AD2054" t="s">
        <v>443</v>
      </c>
    </row>
    <row r="2055" spans="21:30">
      <c r="U2055">
        <v>3143</v>
      </c>
      <c r="V2055">
        <v>7</v>
      </c>
      <c r="W2055" t="s">
        <v>3560</v>
      </c>
      <c r="X2055">
        <v>7</v>
      </c>
      <c r="Y2055" t="s">
        <v>953</v>
      </c>
      <c r="Z2055">
        <v>7107</v>
      </c>
      <c r="AA2055" t="s">
        <v>1510</v>
      </c>
      <c r="AC2055" t="s">
        <v>1009</v>
      </c>
      <c r="AD2055" t="s">
        <v>443</v>
      </c>
    </row>
    <row r="2056" spans="21:30">
      <c r="U2056">
        <v>3146</v>
      </c>
      <c r="V2056">
        <v>1</v>
      </c>
      <c r="W2056" t="s">
        <v>3561</v>
      </c>
      <c r="X2056">
        <v>7</v>
      </c>
      <c r="Y2056" t="s">
        <v>953</v>
      </c>
      <c r="Z2056">
        <v>7107</v>
      </c>
      <c r="AA2056" t="s">
        <v>1510</v>
      </c>
      <c r="AC2056" t="s">
        <v>1009</v>
      </c>
      <c r="AD2056" t="s">
        <v>443</v>
      </c>
    </row>
    <row r="2057" spans="21:30">
      <c r="U2057">
        <v>3158</v>
      </c>
      <c r="V2057">
        <v>5</v>
      </c>
      <c r="W2057" t="s">
        <v>3562</v>
      </c>
      <c r="X2057">
        <v>7</v>
      </c>
      <c r="Y2057" t="s">
        <v>953</v>
      </c>
      <c r="Z2057">
        <v>7107</v>
      </c>
      <c r="AA2057" t="s">
        <v>1510</v>
      </c>
      <c r="AC2057" t="s">
        <v>1009</v>
      </c>
      <c r="AD2057" t="s">
        <v>443</v>
      </c>
    </row>
    <row r="2058" spans="21:30">
      <c r="U2058">
        <v>3159</v>
      </c>
      <c r="V2058">
        <v>3</v>
      </c>
      <c r="W2058" t="s">
        <v>3563</v>
      </c>
      <c r="X2058">
        <v>7</v>
      </c>
      <c r="Y2058" t="s">
        <v>953</v>
      </c>
      <c r="Z2058">
        <v>7107</v>
      </c>
      <c r="AA2058" t="s">
        <v>1510</v>
      </c>
      <c r="AC2058" t="s">
        <v>1009</v>
      </c>
      <c r="AD2058" t="s">
        <v>443</v>
      </c>
    </row>
    <row r="2059" spans="21:30">
      <c r="U2059">
        <v>3163</v>
      </c>
      <c r="V2059">
        <v>1</v>
      </c>
      <c r="W2059" t="s">
        <v>3564</v>
      </c>
      <c r="X2059">
        <v>7</v>
      </c>
      <c r="Y2059" t="s">
        <v>953</v>
      </c>
      <c r="Z2059">
        <v>7102</v>
      </c>
      <c r="AA2059" t="s">
        <v>3565</v>
      </c>
      <c r="AC2059" t="s">
        <v>890</v>
      </c>
      <c r="AD2059" t="s">
        <v>443</v>
      </c>
    </row>
    <row r="2060" spans="21:30">
      <c r="U2060">
        <v>3165</v>
      </c>
      <c r="V2060">
        <v>8</v>
      </c>
      <c r="W2060" t="s">
        <v>3566</v>
      </c>
      <c r="X2060">
        <v>7</v>
      </c>
      <c r="Y2060" t="s">
        <v>953</v>
      </c>
      <c r="Z2060">
        <v>7102</v>
      </c>
      <c r="AA2060" t="s">
        <v>3565</v>
      </c>
      <c r="AC2060" t="s">
        <v>1009</v>
      </c>
      <c r="AD2060" t="s">
        <v>443</v>
      </c>
    </row>
    <row r="2061" spans="21:30">
      <c r="U2061">
        <v>3166</v>
      </c>
      <c r="V2061">
        <v>6</v>
      </c>
      <c r="W2061" t="s">
        <v>3567</v>
      </c>
      <c r="X2061">
        <v>7</v>
      </c>
      <c r="Y2061" t="s">
        <v>953</v>
      </c>
      <c r="Z2061">
        <v>7102</v>
      </c>
      <c r="AA2061" t="s">
        <v>3565</v>
      </c>
      <c r="AC2061" t="s">
        <v>1009</v>
      </c>
      <c r="AD2061" t="s">
        <v>443</v>
      </c>
    </row>
    <row r="2062" spans="21:30">
      <c r="U2062">
        <v>3168</v>
      </c>
      <c r="V2062">
        <v>2</v>
      </c>
      <c r="W2062" t="s">
        <v>3568</v>
      </c>
      <c r="X2062">
        <v>7</v>
      </c>
      <c r="Y2062" t="s">
        <v>953</v>
      </c>
      <c r="Z2062">
        <v>7102</v>
      </c>
      <c r="AA2062" t="s">
        <v>3565</v>
      </c>
      <c r="AC2062" t="s">
        <v>1009</v>
      </c>
      <c r="AD2062" t="s">
        <v>443</v>
      </c>
    </row>
    <row r="2063" spans="21:30">
      <c r="U2063">
        <v>3169</v>
      </c>
      <c r="V2063">
        <v>0</v>
      </c>
      <c r="W2063" t="s">
        <v>3569</v>
      </c>
      <c r="X2063">
        <v>7</v>
      </c>
      <c r="Y2063" t="s">
        <v>953</v>
      </c>
      <c r="Z2063">
        <v>7102</v>
      </c>
      <c r="AA2063" t="s">
        <v>3565</v>
      </c>
      <c r="AC2063" t="s">
        <v>1009</v>
      </c>
      <c r="AD2063" t="s">
        <v>443</v>
      </c>
    </row>
    <row r="2064" spans="21:30">
      <c r="U2064">
        <v>3170</v>
      </c>
      <c r="V2064">
        <v>4</v>
      </c>
      <c r="W2064" t="s">
        <v>3570</v>
      </c>
      <c r="X2064">
        <v>7</v>
      </c>
      <c r="Y2064" t="s">
        <v>953</v>
      </c>
      <c r="Z2064">
        <v>7102</v>
      </c>
      <c r="AA2064" t="s">
        <v>3565</v>
      </c>
      <c r="AC2064" t="s">
        <v>1009</v>
      </c>
      <c r="AD2064" t="s">
        <v>443</v>
      </c>
    </row>
    <row r="2065" spans="21:30">
      <c r="U2065">
        <v>3172</v>
      </c>
      <c r="V2065">
        <v>0</v>
      </c>
      <c r="W2065" t="s">
        <v>3571</v>
      </c>
      <c r="X2065">
        <v>7</v>
      </c>
      <c r="Y2065" t="s">
        <v>953</v>
      </c>
      <c r="Z2065">
        <v>7102</v>
      </c>
      <c r="AA2065" t="s">
        <v>3565</v>
      </c>
      <c r="AC2065" t="s">
        <v>1009</v>
      </c>
      <c r="AD2065" t="s">
        <v>443</v>
      </c>
    </row>
    <row r="2066" spans="21:30">
      <c r="U2066">
        <v>3173</v>
      </c>
      <c r="V2066">
        <v>9</v>
      </c>
      <c r="W2066" t="s">
        <v>3572</v>
      </c>
      <c r="X2066">
        <v>7</v>
      </c>
      <c r="Y2066" t="s">
        <v>953</v>
      </c>
      <c r="Z2066">
        <v>7102</v>
      </c>
      <c r="AA2066" t="s">
        <v>3565</v>
      </c>
      <c r="AC2066" t="s">
        <v>1009</v>
      </c>
      <c r="AD2066" t="s">
        <v>443</v>
      </c>
    </row>
    <row r="2067" spans="21:30">
      <c r="U2067">
        <v>3174</v>
      </c>
      <c r="V2067">
        <v>7</v>
      </c>
      <c r="W2067" t="s">
        <v>3573</v>
      </c>
      <c r="X2067">
        <v>7</v>
      </c>
      <c r="Y2067" t="s">
        <v>953</v>
      </c>
      <c r="Z2067">
        <v>7102</v>
      </c>
      <c r="AA2067" t="s">
        <v>3565</v>
      </c>
      <c r="AC2067" t="s">
        <v>1009</v>
      </c>
      <c r="AD2067" t="s">
        <v>443</v>
      </c>
    </row>
    <row r="2068" spans="21:30">
      <c r="U2068">
        <v>3176</v>
      </c>
      <c r="V2068">
        <v>3</v>
      </c>
      <c r="W2068" t="s">
        <v>3574</v>
      </c>
      <c r="X2068">
        <v>7</v>
      </c>
      <c r="Y2068" t="s">
        <v>953</v>
      </c>
      <c r="Z2068">
        <v>7102</v>
      </c>
      <c r="AA2068" t="s">
        <v>3565</v>
      </c>
      <c r="AC2068" t="s">
        <v>1009</v>
      </c>
      <c r="AD2068" t="s">
        <v>443</v>
      </c>
    </row>
    <row r="2069" spans="21:30">
      <c r="U2069">
        <v>3177</v>
      </c>
      <c r="V2069">
        <v>1</v>
      </c>
      <c r="W2069" t="s">
        <v>3575</v>
      </c>
      <c r="X2069">
        <v>7</v>
      </c>
      <c r="Y2069" t="s">
        <v>953</v>
      </c>
      <c r="Z2069">
        <v>7102</v>
      </c>
      <c r="AA2069" t="s">
        <v>3565</v>
      </c>
      <c r="AC2069" t="s">
        <v>1009</v>
      </c>
      <c r="AD2069" t="s">
        <v>443</v>
      </c>
    </row>
    <row r="2070" spans="21:30">
      <c r="U2070">
        <v>3179</v>
      </c>
      <c r="V2070">
        <v>8</v>
      </c>
      <c r="W2070" t="s">
        <v>3576</v>
      </c>
      <c r="X2070">
        <v>7</v>
      </c>
      <c r="Y2070" t="s">
        <v>953</v>
      </c>
      <c r="Z2070">
        <v>7102</v>
      </c>
      <c r="AA2070" t="s">
        <v>3565</v>
      </c>
      <c r="AC2070" t="s">
        <v>1009</v>
      </c>
      <c r="AD2070" t="s">
        <v>443</v>
      </c>
    </row>
    <row r="2071" spans="21:30">
      <c r="U2071">
        <v>3185</v>
      </c>
      <c r="V2071">
        <v>2</v>
      </c>
      <c r="W2071" t="s">
        <v>3577</v>
      </c>
      <c r="X2071">
        <v>7</v>
      </c>
      <c r="Y2071" t="s">
        <v>953</v>
      </c>
      <c r="Z2071">
        <v>7102</v>
      </c>
      <c r="AA2071" t="s">
        <v>3565</v>
      </c>
      <c r="AC2071" t="s">
        <v>1009</v>
      </c>
      <c r="AD2071" t="s">
        <v>443</v>
      </c>
    </row>
    <row r="2072" spans="21:30">
      <c r="U2072">
        <v>3186</v>
      </c>
      <c r="V2072">
        <v>0</v>
      </c>
      <c r="W2072" t="s">
        <v>3578</v>
      </c>
      <c r="X2072">
        <v>7</v>
      </c>
      <c r="Y2072" t="s">
        <v>953</v>
      </c>
      <c r="Z2072">
        <v>7102</v>
      </c>
      <c r="AA2072" t="s">
        <v>3565</v>
      </c>
      <c r="AC2072" t="s">
        <v>1009</v>
      </c>
      <c r="AD2072" t="s">
        <v>443</v>
      </c>
    </row>
    <row r="2073" spans="21:30">
      <c r="U2073">
        <v>3187</v>
      </c>
      <c r="V2073">
        <v>9</v>
      </c>
      <c r="W2073" t="s">
        <v>3579</v>
      </c>
      <c r="X2073">
        <v>7</v>
      </c>
      <c r="Y2073" t="s">
        <v>953</v>
      </c>
      <c r="Z2073">
        <v>7102</v>
      </c>
      <c r="AA2073" t="s">
        <v>3565</v>
      </c>
      <c r="AC2073" t="s">
        <v>1009</v>
      </c>
      <c r="AD2073" t="s">
        <v>443</v>
      </c>
    </row>
    <row r="2074" spans="21:30">
      <c r="U2074">
        <v>3189</v>
      </c>
      <c r="V2074">
        <v>5</v>
      </c>
      <c r="W2074" t="s">
        <v>3580</v>
      </c>
      <c r="X2074">
        <v>7</v>
      </c>
      <c r="Y2074" t="s">
        <v>953</v>
      </c>
      <c r="Z2074">
        <v>7102</v>
      </c>
      <c r="AA2074" t="s">
        <v>3565</v>
      </c>
      <c r="AC2074" t="s">
        <v>1009</v>
      </c>
      <c r="AD2074" t="s">
        <v>443</v>
      </c>
    </row>
    <row r="2075" spans="21:30">
      <c r="U2075">
        <v>3190</v>
      </c>
      <c r="V2075">
        <v>9</v>
      </c>
      <c r="W2075" t="s">
        <v>3581</v>
      </c>
      <c r="X2075">
        <v>7</v>
      </c>
      <c r="Y2075" t="s">
        <v>953</v>
      </c>
      <c r="Z2075">
        <v>7102</v>
      </c>
      <c r="AA2075" t="s">
        <v>3565</v>
      </c>
      <c r="AC2075" t="s">
        <v>1009</v>
      </c>
      <c r="AD2075" t="s">
        <v>443</v>
      </c>
    </row>
    <row r="2076" spans="21:30">
      <c r="U2076">
        <v>3191</v>
      </c>
      <c r="V2076">
        <v>7</v>
      </c>
      <c r="W2076" t="s">
        <v>3582</v>
      </c>
      <c r="X2076">
        <v>7</v>
      </c>
      <c r="Y2076" t="s">
        <v>953</v>
      </c>
      <c r="Z2076">
        <v>7102</v>
      </c>
      <c r="AA2076" t="s">
        <v>3565</v>
      </c>
      <c r="AC2076" t="s">
        <v>1009</v>
      </c>
      <c r="AD2076" t="s">
        <v>443</v>
      </c>
    </row>
    <row r="2077" spans="21:30">
      <c r="U2077">
        <v>3196</v>
      </c>
      <c r="V2077">
        <v>8</v>
      </c>
      <c r="W2077" t="s">
        <v>3583</v>
      </c>
      <c r="X2077">
        <v>7</v>
      </c>
      <c r="Y2077" t="s">
        <v>953</v>
      </c>
      <c r="Z2077">
        <v>7102</v>
      </c>
      <c r="AA2077" t="s">
        <v>3565</v>
      </c>
      <c r="AC2077" t="s">
        <v>1009</v>
      </c>
      <c r="AD2077" t="s">
        <v>443</v>
      </c>
    </row>
    <row r="2078" spans="21:30">
      <c r="U2078">
        <v>3198</v>
      </c>
      <c r="V2078">
        <v>4</v>
      </c>
      <c r="W2078" t="s">
        <v>3584</v>
      </c>
      <c r="X2078">
        <v>7</v>
      </c>
      <c r="Y2078" t="s">
        <v>953</v>
      </c>
      <c r="Z2078">
        <v>7102</v>
      </c>
      <c r="AA2078" t="s">
        <v>3565</v>
      </c>
      <c r="AC2078" t="s">
        <v>1009</v>
      </c>
      <c r="AD2078" t="s">
        <v>443</v>
      </c>
    </row>
    <row r="2079" spans="21:30">
      <c r="U2079">
        <v>3201</v>
      </c>
      <c r="V2079">
        <v>8</v>
      </c>
      <c r="W2079" t="s">
        <v>3585</v>
      </c>
      <c r="X2079">
        <v>7</v>
      </c>
      <c r="Y2079" t="s">
        <v>953</v>
      </c>
      <c r="Z2079">
        <v>7102</v>
      </c>
      <c r="AA2079" t="s">
        <v>3565</v>
      </c>
      <c r="AC2079" t="s">
        <v>713</v>
      </c>
      <c r="AD2079" t="s">
        <v>443</v>
      </c>
    </row>
    <row r="2080" spans="21:30">
      <c r="U2080">
        <v>3202</v>
      </c>
      <c r="V2080">
        <v>6</v>
      </c>
      <c r="W2080" t="s">
        <v>3586</v>
      </c>
      <c r="X2080">
        <v>7</v>
      </c>
      <c r="Y2080" t="s">
        <v>953</v>
      </c>
      <c r="Z2080">
        <v>7102</v>
      </c>
      <c r="AA2080" t="s">
        <v>3565</v>
      </c>
      <c r="AC2080" t="s">
        <v>713</v>
      </c>
      <c r="AD2080" t="s">
        <v>443</v>
      </c>
    </row>
    <row r="2081" spans="21:30">
      <c r="U2081">
        <v>3203</v>
      </c>
      <c r="V2081">
        <v>4</v>
      </c>
      <c r="W2081" t="s">
        <v>3587</v>
      </c>
      <c r="X2081">
        <v>7</v>
      </c>
      <c r="Y2081" t="s">
        <v>953</v>
      </c>
      <c r="Z2081">
        <v>7102</v>
      </c>
      <c r="AA2081" t="s">
        <v>3565</v>
      </c>
      <c r="AC2081" t="s">
        <v>713</v>
      </c>
      <c r="AD2081" t="s">
        <v>443</v>
      </c>
    </row>
    <row r="2082" spans="21:30">
      <c r="U2082">
        <v>3204</v>
      </c>
      <c r="V2082">
        <v>2</v>
      </c>
      <c r="W2082" t="s">
        <v>3588</v>
      </c>
      <c r="X2082">
        <v>7</v>
      </c>
      <c r="Y2082" t="s">
        <v>953</v>
      </c>
      <c r="Z2082">
        <v>7102</v>
      </c>
      <c r="AA2082" t="s">
        <v>3565</v>
      </c>
      <c r="AC2082" t="s">
        <v>725</v>
      </c>
      <c r="AD2082" t="s">
        <v>443</v>
      </c>
    </row>
    <row r="2083" spans="21:30">
      <c r="U2083">
        <v>3205</v>
      </c>
      <c r="V2083">
        <v>0</v>
      </c>
      <c r="W2083" t="s">
        <v>3589</v>
      </c>
      <c r="X2083">
        <v>7</v>
      </c>
      <c r="Y2083" t="s">
        <v>953</v>
      </c>
      <c r="Z2083">
        <v>7103</v>
      </c>
      <c r="AA2083" t="s">
        <v>1097</v>
      </c>
      <c r="AC2083" t="s">
        <v>1009</v>
      </c>
      <c r="AD2083" t="s">
        <v>443</v>
      </c>
    </row>
    <row r="2084" spans="21:30">
      <c r="U2084">
        <v>3206</v>
      </c>
      <c r="V2084">
        <v>9</v>
      </c>
      <c r="W2084" t="s">
        <v>3590</v>
      </c>
      <c r="X2084">
        <v>7</v>
      </c>
      <c r="Y2084" t="s">
        <v>953</v>
      </c>
      <c r="Z2084">
        <v>7103</v>
      </c>
      <c r="AA2084" t="s">
        <v>1097</v>
      </c>
      <c r="AC2084" t="s">
        <v>1009</v>
      </c>
      <c r="AD2084" t="s">
        <v>443</v>
      </c>
    </row>
    <row r="2085" spans="21:30">
      <c r="U2085">
        <v>3207</v>
      </c>
      <c r="V2085">
        <v>7</v>
      </c>
      <c r="W2085" t="s">
        <v>3591</v>
      </c>
      <c r="X2085">
        <v>7</v>
      </c>
      <c r="Y2085" t="s">
        <v>953</v>
      </c>
      <c r="Z2085">
        <v>7103</v>
      </c>
      <c r="AA2085" t="s">
        <v>1097</v>
      </c>
      <c r="AC2085" t="s">
        <v>1009</v>
      </c>
      <c r="AD2085" t="s">
        <v>443</v>
      </c>
    </row>
    <row r="2086" spans="21:30">
      <c r="U2086">
        <v>3208</v>
      </c>
      <c r="V2086">
        <v>5</v>
      </c>
      <c r="W2086" t="s">
        <v>3592</v>
      </c>
      <c r="X2086">
        <v>7</v>
      </c>
      <c r="Y2086" t="s">
        <v>953</v>
      </c>
      <c r="Z2086">
        <v>7103</v>
      </c>
      <c r="AA2086" t="s">
        <v>1097</v>
      </c>
      <c r="AC2086" t="s">
        <v>1009</v>
      </c>
      <c r="AD2086" t="s">
        <v>443</v>
      </c>
    </row>
    <row r="2087" spans="21:30">
      <c r="U2087">
        <v>3209</v>
      </c>
      <c r="V2087">
        <v>3</v>
      </c>
      <c r="W2087" t="s">
        <v>3593</v>
      </c>
      <c r="X2087">
        <v>7</v>
      </c>
      <c r="Y2087" t="s">
        <v>953</v>
      </c>
      <c r="Z2087">
        <v>7103</v>
      </c>
      <c r="AA2087" t="s">
        <v>1097</v>
      </c>
      <c r="AC2087" t="s">
        <v>1009</v>
      </c>
      <c r="AD2087" t="s">
        <v>443</v>
      </c>
    </row>
    <row r="2088" spans="21:30">
      <c r="U2088">
        <v>3212</v>
      </c>
      <c r="V2088">
        <v>3</v>
      </c>
      <c r="W2088" t="s">
        <v>3594</v>
      </c>
      <c r="X2088">
        <v>7</v>
      </c>
      <c r="Y2088" t="s">
        <v>953</v>
      </c>
      <c r="Z2088">
        <v>7103</v>
      </c>
      <c r="AA2088" t="s">
        <v>1097</v>
      </c>
      <c r="AC2088" t="s">
        <v>1009</v>
      </c>
      <c r="AD2088" t="s">
        <v>443</v>
      </c>
    </row>
    <row r="2089" spans="21:30">
      <c r="U2089">
        <v>3213</v>
      </c>
      <c r="V2089">
        <v>1</v>
      </c>
      <c r="W2089" t="s">
        <v>3595</v>
      </c>
      <c r="X2089">
        <v>7</v>
      </c>
      <c r="Y2089" t="s">
        <v>953</v>
      </c>
      <c r="Z2089">
        <v>7103</v>
      </c>
      <c r="AA2089" t="s">
        <v>1097</v>
      </c>
      <c r="AC2089" t="s">
        <v>1009</v>
      </c>
      <c r="AD2089" t="s">
        <v>443</v>
      </c>
    </row>
    <row r="2090" spans="21:30">
      <c r="U2090">
        <v>3215</v>
      </c>
      <c r="V2090">
        <v>8</v>
      </c>
      <c r="W2090" t="s">
        <v>3596</v>
      </c>
      <c r="X2090">
        <v>7</v>
      </c>
      <c r="Y2090" t="s">
        <v>953</v>
      </c>
      <c r="Z2090">
        <v>7103</v>
      </c>
      <c r="AA2090" t="s">
        <v>1097</v>
      </c>
      <c r="AC2090" t="s">
        <v>1009</v>
      </c>
      <c r="AD2090" t="s">
        <v>443</v>
      </c>
    </row>
    <row r="2091" spans="21:30">
      <c r="U2091">
        <v>3216</v>
      </c>
      <c r="V2091">
        <v>6</v>
      </c>
      <c r="W2091" t="s">
        <v>3597</v>
      </c>
      <c r="X2091">
        <v>7</v>
      </c>
      <c r="Y2091" t="s">
        <v>953</v>
      </c>
      <c r="Z2091">
        <v>7103</v>
      </c>
      <c r="AA2091" t="s">
        <v>1097</v>
      </c>
      <c r="AC2091" t="s">
        <v>1009</v>
      </c>
      <c r="AD2091" t="s">
        <v>443</v>
      </c>
    </row>
    <row r="2092" spans="21:30">
      <c r="U2092">
        <v>3217</v>
      </c>
      <c r="V2092">
        <v>4</v>
      </c>
      <c r="W2092" t="s">
        <v>3598</v>
      </c>
      <c r="X2092">
        <v>7</v>
      </c>
      <c r="Y2092" t="s">
        <v>953</v>
      </c>
      <c r="Z2092">
        <v>7103</v>
      </c>
      <c r="AA2092" t="s">
        <v>1097</v>
      </c>
      <c r="AC2092" t="s">
        <v>1009</v>
      </c>
      <c r="AD2092" t="s">
        <v>443</v>
      </c>
    </row>
    <row r="2093" spans="21:30">
      <c r="U2093">
        <v>3219</v>
      </c>
      <c r="V2093">
        <v>0</v>
      </c>
      <c r="W2093" t="s">
        <v>3599</v>
      </c>
      <c r="X2093">
        <v>7</v>
      </c>
      <c r="Y2093" t="s">
        <v>953</v>
      </c>
      <c r="Z2093">
        <v>7103</v>
      </c>
      <c r="AA2093" t="s">
        <v>1097</v>
      </c>
      <c r="AC2093" t="s">
        <v>1009</v>
      </c>
      <c r="AD2093" t="s">
        <v>443</v>
      </c>
    </row>
    <row r="2094" spans="21:30">
      <c r="U2094">
        <v>3221</v>
      </c>
      <c r="V2094">
        <v>2</v>
      </c>
      <c r="W2094" t="s">
        <v>3600</v>
      </c>
      <c r="X2094">
        <v>7</v>
      </c>
      <c r="Y2094" t="s">
        <v>953</v>
      </c>
      <c r="Z2094">
        <v>7103</v>
      </c>
      <c r="AA2094" t="s">
        <v>1097</v>
      </c>
      <c r="AC2094" t="s">
        <v>1009</v>
      </c>
      <c r="AD2094" t="s">
        <v>443</v>
      </c>
    </row>
    <row r="2095" spans="21:30">
      <c r="U2095">
        <v>3222</v>
      </c>
      <c r="V2095">
        <v>0</v>
      </c>
      <c r="W2095" t="s">
        <v>3601</v>
      </c>
      <c r="X2095">
        <v>7</v>
      </c>
      <c r="Y2095" t="s">
        <v>953</v>
      </c>
      <c r="Z2095">
        <v>7103</v>
      </c>
      <c r="AA2095" t="s">
        <v>1097</v>
      </c>
      <c r="AC2095" t="s">
        <v>1009</v>
      </c>
      <c r="AD2095" t="s">
        <v>443</v>
      </c>
    </row>
    <row r="2096" spans="21:30">
      <c r="U2096">
        <v>3223</v>
      </c>
      <c r="V2096">
        <v>9</v>
      </c>
      <c r="W2096" t="s">
        <v>3602</v>
      </c>
      <c r="X2096">
        <v>7</v>
      </c>
      <c r="Y2096" t="s">
        <v>953</v>
      </c>
      <c r="Z2096">
        <v>7103</v>
      </c>
      <c r="AA2096" t="s">
        <v>1097</v>
      </c>
      <c r="AC2096" t="s">
        <v>1009</v>
      </c>
      <c r="AD2096" t="s">
        <v>443</v>
      </c>
    </row>
    <row r="2097" spans="21:30">
      <c r="U2097">
        <v>3225</v>
      </c>
      <c r="V2097">
        <v>5</v>
      </c>
      <c r="W2097" t="s">
        <v>3603</v>
      </c>
      <c r="X2097">
        <v>7</v>
      </c>
      <c r="Y2097" t="s">
        <v>953</v>
      </c>
      <c r="Z2097">
        <v>7103</v>
      </c>
      <c r="AA2097" t="s">
        <v>1097</v>
      </c>
      <c r="AC2097" t="s">
        <v>1009</v>
      </c>
      <c r="AD2097" t="s">
        <v>443</v>
      </c>
    </row>
    <row r="2098" spans="21:30">
      <c r="U2098">
        <v>3229</v>
      </c>
      <c r="V2098">
        <v>8</v>
      </c>
      <c r="W2098" t="s">
        <v>3604</v>
      </c>
      <c r="X2098">
        <v>7</v>
      </c>
      <c r="Y2098" t="s">
        <v>953</v>
      </c>
      <c r="Z2098">
        <v>7103</v>
      </c>
      <c r="AA2098" t="s">
        <v>1097</v>
      </c>
      <c r="AC2098" t="s">
        <v>1009</v>
      </c>
      <c r="AD2098" t="s">
        <v>443</v>
      </c>
    </row>
    <row r="2099" spans="21:30">
      <c r="U2099">
        <v>3230</v>
      </c>
      <c r="V2099">
        <v>1</v>
      </c>
      <c r="W2099" t="s">
        <v>3605</v>
      </c>
      <c r="X2099">
        <v>7</v>
      </c>
      <c r="Y2099" t="s">
        <v>953</v>
      </c>
      <c r="Z2099">
        <v>7103</v>
      </c>
      <c r="AA2099" t="s">
        <v>1097</v>
      </c>
      <c r="AC2099" t="s">
        <v>1009</v>
      </c>
      <c r="AD2099" t="s">
        <v>443</v>
      </c>
    </row>
    <row r="2100" spans="21:30">
      <c r="U2100">
        <v>3233</v>
      </c>
      <c r="V2100">
        <v>6</v>
      </c>
      <c r="W2100" t="s">
        <v>3606</v>
      </c>
      <c r="X2100">
        <v>7</v>
      </c>
      <c r="Y2100" t="s">
        <v>953</v>
      </c>
      <c r="Z2100">
        <v>7103</v>
      </c>
      <c r="AA2100" t="s">
        <v>1097</v>
      </c>
      <c r="AC2100" t="s">
        <v>1009</v>
      </c>
      <c r="AD2100" t="s">
        <v>443</v>
      </c>
    </row>
    <row r="2101" spans="21:30">
      <c r="U2101">
        <v>3235</v>
      </c>
      <c r="V2101">
        <v>2</v>
      </c>
      <c r="W2101" t="s">
        <v>3607</v>
      </c>
      <c r="X2101">
        <v>7</v>
      </c>
      <c r="Y2101" t="s">
        <v>953</v>
      </c>
      <c r="Z2101">
        <v>7103</v>
      </c>
      <c r="AA2101" t="s">
        <v>1097</v>
      </c>
      <c r="AC2101" t="s">
        <v>1009</v>
      </c>
      <c r="AD2101" t="s">
        <v>443</v>
      </c>
    </row>
    <row r="2102" spans="21:30">
      <c r="U2102">
        <v>3236</v>
      </c>
      <c r="V2102">
        <v>0</v>
      </c>
      <c r="W2102" t="s">
        <v>3608</v>
      </c>
      <c r="X2102">
        <v>7</v>
      </c>
      <c r="Y2102" t="s">
        <v>953</v>
      </c>
      <c r="Z2102">
        <v>7103</v>
      </c>
      <c r="AA2102" t="s">
        <v>1097</v>
      </c>
      <c r="AC2102" t="s">
        <v>1009</v>
      </c>
      <c r="AD2102" t="s">
        <v>443</v>
      </c>
    </row>
    <row r="2103" spans="21:30">
      <c r="U2103">
        <v>3238</v>
      </c>
      <c r="V2103">
        <v>7</v>
      </c>
      <c r="W2103" t="s">
        <v>3609</v>
      </c>
      <c r="X2103">
        <v>7</v>
      </c>
      <c r="Y2103" t="s">
        <v>953</v>
      </c>
      <c r="Z2103">
        <v>7103</v>
      </c>
      <c r="AA2103" t="s">
        <v>1097</v>
      </c>
      <c r="AC2103" t="s">
        <v>1009</v>
      </c>
      <c r="AD2103" t="s">
        <v>443</v>
      </c>
    </row>
    <row r="2104" spans="21:30">
      <c r="U2104">
        <v>3240</v>
      </c>
      <c r="V2104">
        <v>9</v>
      </c>
      <c r="W2104" t="s">
        <v>3610</v>
      </c>
      <c r="X2104">
        <v>7</v>
      </c>
      <c r="Y2104" t="s">
        <v>953</v>
      </c>
      <c r="Z2104">
        <v>7103</v>
      </c>
      <c r="AA2104" t="s">
        <v>1097</v>
      </c>
      <c r="AC2104" t="s">
        <v>1009</v>
      </c>
      <c r="AD2104" t="s">
        <v>443</v>
      </c>
    </row>
    <row r="2105" spans="21:30">
      <c r="U2105">
        <v>3242</v>
      </c>
      <c r="V2105">
        <v>5</v>
      </c>
      <c r="W2105" t="s">
        <v>812</v>
      </c>
      <c r="X2105">
        <v>7</v>
      </c>
      <c r="Y2105" t="s">
        <v>953</v>
      </c>
      <c r="Z2105">
        <v>7103</v>
      </c>
      <c r="AA2105" t="s">
        <v>1097</v>
      </c>
      <c r="AC2105" t="s">
        <v>1009</v>
      </c>
      <c r="AD2105" t="s">
        <v>443</v>
      </c>
    </row>
    <row r="2106" spans="21:30">
      <c r="U2106">
        <v>3243</v>
      </c>
      <c r="V2106">
        <v>3</v>
      </c>
      <c r="W2106" t="s">
        <v>3611</v>
      </c>
      <c r="X2106">
        <v>7</v>
      </c>
      <c r="Y2106" t="s">
        <v>953</v>
      </c>
      <c r="Z2106">
        <v>7401</v>
      </c>
      <c r="AA2106" t="s">
        <v>1023</v>
      </c>
      <c r="AC2106" t="s">
        <v>1009</v>
      </c>
      <c r="AD2106" t="s">
        <v>443</v>
      </c>
    </row>
    <row r="2107" spans="21:30">
      <c r="U2107">
        <v>3244</v>
      </c>
      <c r="V2107">
        <v>1</v>
      </c>
      <c r="W2107" t="s">
        <v>3612</v>
      </c>
      <c r="X2107">
        <v>7</v>
      </c>
      <c r="Y2107" t="s">
        <v>953</v>
      </c>
      <c r="Z2107">
        <v>7401</v>
      </c>
      <c r="AA2107" t="s">
        <v>1023</v>
      </c>
      <c r="AC2107" t="s">
        <v>1009</v>
      </c>
      <c r="AD2107" t="s">
        <v>443</v>
      </c>
    </row>
    <row r="2108" spans="21:30">
      <c r="U2108">
        <v>3247</v>
      </c>
      <c r="V2108">
        <v>6</v>
      </c>
      <c r="W2108" t="s">
        <v>3613</v>
      </c>
      <c r="X2108">
        <v>7</v>
      </c>
      <c r="Y2108" t="s">
        <v>953</v>
      </c>
      <c r="Z2108">
        <v>7401</v>
      </c>
      <c r="AA2108" t="s">
        <v>1023</v>
      </c>
      <c r="AC2108" t="s">
        <v>1009</v>
      </c>
      <c r="AD2108" t="s">
        <v>443</v>
      </c>
    </row>
    <row r="2109" spans="21:30">
      <c r="U2109">
        <v>3248</v>
      </c>
      <c r="V2109">
        <v>4</v>
      </c>
      <c r="W2109" t="s">
        <v>3614</v>
      </c>
      <c r="X2109">
        <v>7</v>
      </c>
      <c r="Y2109" t="s">
        <v>953</v>
      </c>
      <c r="Z2109">
        <v>7401</v>
      </c>
      <c r="AA2109" t="s">
        <v>1023</v>
      </c>
      <c r="AC2109" t="s">
        <v>1009</v>
      </c>
      <c r="AD2109" t="s">
        <v>443</v>
      </c>
    </row>
    <row r="2110" spans="21:30">
      <c r="U2110">
        <v>3249</v>
      </c>
      <c r="V2110">
        <v>2</v>
      </c>
      <c r="W2110" t="s">
        <v>3615</v>
      </c>
      <c r="X2110">
        <v>7</v>
      </c>
      <c r="Y2110" t="s">
        <v>953</v>
      </c>
      <c r="Z2110">
        <v>7401</v>
      </c>
      <c r="AA2110" t="s">
        <v>1023</v>
      </c>
      <c r="AC2110" t="s">
        <v>1009</v>
      </c>
      <c r="AD2110" t="s">
        <v>443</v>
      </c>
    </row>
    <row r="2111" spans="21:30">
      <c r="U2111">
        <v>3250</v>
      </c>
      <c r="V2111">
        <v>6</v>
      </c>
      <c r="W2111" t="s">
        <v>3616</v>
      </c>
      <c r="X2111">
        <v>7</v>
      </c>
      <c r="Y2111" t="s">
        <v>953</v>
      </c>
      <c r="Z2111">
        <v>7401</v>
      </c>
      <c r="AA2111" t="s">
        <v>1023</v>
      </c>
      <c r="AC2111" t="s">
        <v>1009</v>
      </c>
      <c r="AD2111" t="s">
        <v>443</v>
      </c>
    </row>
    <row r="2112" spans="21:30">
      <c r="U2112">
        <v>3251</v>
      </c>
      <c r="V2112">
        <v>4</v>
      </c>
      <c r="W2112" t="s">
        <v>3617</v>
      </c>
      <c r="X2112">
        <v>7</v>
      </c>
      <c r="Y2112" t="s">
        <v>953</v>
      </c>
      <c r="Z2112">
        <v>7401</v>
      </c>
      <c r="AA2112" t="s">
        <v>1023</v>
      </c>
      <c r="AC2112" t="s">
        <v>1009</v>
      </c>
      <c r="AD2112" t="s">
        <v>443</v>
      </c>
    </row>
    <row r="2113" spans="21:30">
      <c r="U2113">
        <v>3252</v>
      </c>
      <c r="V2113">
        <v>2</v>
      </c>
      <c r="W2113" t="s">
        <v>3618</v>
      </c>
      <c r="X2113">
        <v>7</v>
      </c>
      <c r="Y2113" t="s">
        <v>953</v>
      </c>
      <c r="Z2113">
        <v>7401</v>
      </c>
      <c r="AA2113" t="s">
        <v>1023</v>
      </c>
      <c r="AC2113" t="s">
        <v>1009</v>
      </c>
      <c r="AD2113" t="s">
        <v>443</v>
      </c>
    </row>
    <row r="2114" spans="21:30">
      <c r="U2114">
        <v>3253</v>
      </c>
      <c r="V2114">
        <v>0</v>
      </c>
      <c r="W2114" t="s">
        <v>3619</v>
      </c>
      <c r="X2114">
        <v>7</v>
      </c>
      <c r="Y2114" t="s">
        <v>953</v>
      </c>
      <c r="Z2114">
        <v>7401</v>
      </c>
      <c r="AA2114" t="s">
        <v>1023</v>
      </c>
      <c r="AC2114" t="s">
        <v>1009</v>
      </c>
      <c r="AD2114" t="s">
        <v>443</v>
      </c>
    </row>
    <row r="2115" spans="21:30">
      <c r="U2115">
        <v>3255</v>
      </c>
      <c r="V2115">
        <v>7</v>
      </c>
      <c r="W2115" t="s">
        <v>3620</v>
      </c>
      <c r="X2115">
        <v>7</v>
      </c>
      <c r="Y2115" t="s">
        <v>953</v>
      </c>
      <c r="Z2115">
        <v>7401</v>
      </c>
      <c r="AA2115" t="s">
        <v>1023</v>
      </c>
      <c r="AC2115" t="s">
        <v>1009</v>
      </c>
      <c r="AD2115" t="s">
        <v>443</v>
      </c>
    </row>
    <row r="2116" spans="21:30">
      <c r="U2116">
        <v>3256</v>
      </c>
      <c r="V2116">
        <v>5</v>
      </c>
      <c r="W2116" t="s">
        <v>3621</v>
      </c>
      <c r="X2116">
        <v>7</v>
      </c>
      <c r="Y2116" t="s">
        <v>953</v>
      </c>
      <c r="Z2116">
        <v>7401</v>
      </c>
      <c r="AA2116" t="s">
        <v>1023</v>
      </c>
      <c r="AC2116" t="s">
        <v>1009</v>
      </c>
      <c r="AD2116" t="s">
        <v>443</v>
      </c>
    </row>
    <row r="2117" spans="21:30">
      <c r="U2117">
        <v>3257</v>
      </c>
      <c r="V2117">
        <v>3</v>
      </c>
      <c r="W2117" t="s">
        <v>3622</v>
      </c>
      <c r="X2117">
        <v>7</v>
      </c>
      <c r="Y2117" t="s">
        <v>953</v>
      </c>
      <c r="Z2117">
        <v>7401</v>
      </c>
      <c r="AA2117" t="s">
        <v>1023</v>
      </c>
      <c r="AC2117" t="s">
        <v>1009</v>
      </c>
      <c r="AD2117" t="s">
        <v>443</v>
      </c>
    </row>
    <row r="2118" spans="21:30">
      <c r="U2118">
        <v>3258</v>
      </c>
      <c r="V2118">
        <v>1</v>
      </c>
      <c r="W2118" t="s">
        <v>3623</v>
      </c>
      <c r="X2118">
        <v>7</v>
      </c>
      <c r="Y2118" t="s">
        <v>953</v>
      </c>
      <c r="Z2118">
        <v>7401</v>
      </c>
      <c r="AA2118" t="s">
        <v>1023</v>
      </c>
      <c r="AC2118" t="s">
        <v>1009</v>
      </c>
      <c r="AD2118" t="s">
        <v>443</v>
      </c>
    </row>
    <row r="2119" spans="21:30">
      <c r="U2119">
        <v>3260</v>
      </c>
      <c r="V2119">
        <v>3</v>
      </c>
      <c r="W2119" t="s">
        <v>3624</v>
      </c>
      <c r="X2119">
        <v>7</v>
      </c>
      <c r="Y2119" t="s">
        <v>953</v>
      </c>
      <c r="Z2119">
        <v>7401</v>
      </c>
      <c r="AA2119" t="s">
        <v>1023</v>
      </c>
      <c r="AC2119" t="s">
        <v>1009</v>
      </c>
      <c r="AD2119" t="s">
        <v>443</v>
      </c>
    </row>
    <row r="2120" spans="21:30">
      <c r="U2120">
        <v>3261</v>
      </c>
      <c r="V2120">
        <v>1</v>
      </c>
      <c r="W2120" t="s">
        <v>1491</v>
      </c>
      <c r="X2120">
        <v>7</v>
      </c>
      <c r="Y2120" t="s">
        <v>953</v>
      </c>
      <c r="Z2120">
        <v>7401</v>
      </c>
      <c r="AA2120" t="s">
        <v>1023</v>
      </c>
      <c r="AC2120" t="s">
        <v>1009</v>
      </c>
      <c r="AD2120" t="s">
        <v>443</v>
      </c>
    </row>
    <row r="2121" spans="21:30">
      <c r="U2121">
        <v>3263</v>
      </c>
      <c r="V2121">
        <v>8</v>
      </c>
      <c r="W2121" t="s">
        <v>3509</v>
      </c>
      <c r="X2121">
        <v>7</v>
      </c>
      <c r="Y2121" t="s">
        <v>953</v>
      </c>
      <c r="Z2121">
        <v>7401</v>
      </c>
      <c r="AA2121" t="s">
        <v>1023</v>
      </c>
      <c r="AC2121" t="s">
        <v>1009</v>
      </c>
      <c r="AD2121" t="s">
        <v>443</v>
      </c>
    </row>
    <row r="2122" spans="21:30">
      <c r="U2122">
        <v>3264</v>
      </c>
      <c r="V2122">
        <v>6</v>
      </c>
      <c r="W2122" t="s">
        <v>3625</v>
      </c>
      <c r="X2122">
        <v>7</v>
      </c>
      <c r="Y2122" t="s">
        <v>953</v>
      </c>
      <c r="Z2122">
        <v>7401</v>
      </c>
      <c r="AA2122" t="s">
        <v>1023</v>
      </c>
      <c r="AC2122" t="s">
        <v>1009</v>
      </c>
      <c r="AD2122" t="s">
        <v>443</v>
      </c>
    </row>
    <row r="2123" spans="21:30">
      <c r="U2123">
        <v>3265</v>
      </c>
      <c r="V2123">
        <v>4</v>
      </c>
      <c r="W2123" t="s">
        <v>3626</v>
      </c>
      <c r="X2123">
        <v>7</v>
      </c>
      <c r="Y2123" t="s">
        <v>953</v>
      </c>
      <c r="Z2123">
        <v>7401</v>
      </c>
      <c r="AA2123" t="s">
        <v>1023</v>
      </c>
      <c r="AC2123" t="s">
        <v>1009</v>
      </c>
      <c r="AD2123" t="s">
        <v>443</v>
      </c>
    </row>
    <row r="2124" spans="21:30">
      <c r="U2124">
        <v>3266</v>
      </c>
      <c r="V2124">
        <v>2</v>
      </c>
      <c r="W2124" t="s">
        <v>1773</v>
      </c>
      <c r="X2124">
        <v>7</v>
      </c>
      <c r="Y2124" t="s">
        <v>953</v>
      </c>
      <c r="Z2124">
        <v>7401</v>
      </c>
      <c r="AA2124" t="s">
        <v>1023</v>
      </c>
      <c r="AC2124" t="s">
        <v>1009</v>
      </c>
      <c r="AD2124" t="s">
        <v>443</v>
      </c>
    </row>
    <row r="2125" spans="21:30">
      <c r="U2125">
        <v>3267</v>
      </c>
      <c r="V2125">
        <v>0</v>
      </c>
      <c r="W2125" t="s">
        <v>3627</v>
      </c>
      <c r="X2125">
        <v>7</v>
      </c>
      <c r="Y2125" t="s">
        <v>953</v>
      </c>
      <c r="Z2125">
        <v>7401</v>
      </c>
      <c r="AA2125" t="s">
        <v>1023</v>
      </c>
      <c r="AC2125" t="s">
        <v>1009</v>
      </c>
      <c r="AD2125" t="s">
        <v>443</v>
      </c>
    </row>
    <row r="2126" spans="21:30">
      <c r="U2126">
        <v>3268</v>
      </c>
      <c r="V2126">
        <v>9</v>
      </c>
      <c r="W2126" t="s">
        <v>3628</v>
      </c>
      <c r="X2126">
        <v>7</v>
      </c>
      <c r="Y2126" t="s">
        <v>953</v>
      </c>
      <c r="Z2126">
        <v>7401</v>
      </c>
      <c r="AA2126" t="s">
        <v>1023</v>
      </c>
      <c r="AC2126" t="s">
        <v>1009</v>
      </c>
      <c r="AD2126" t="s">
        <v>443</v>
      </c>
    </row>
    <row r="2127" spans="21:30">
      <c r="U2127">
        <v>3269</v>
      </c>
      <c r="V2127">
        <v>7</v>
      </c>
      <c r="W2127" t="s">
        <v>3629</v>
      </c>
      <c r="X2127">
        <v>7</v>
      </c>
      <c r="Y2127" t="s">
        <v>953</v>
      </c>
      <c r="Z2127">
        <v>7401</v>
      </c>
      <c r="AA2127" t="s">
        <v>1023</v>
      </c>
      <c r="AC2127" t="s">
        <v>1009</v>
      </c>
      <c r="AD2127" t="s">
        <v>443</v>
      </c>
    </row>
    <row r="2128" spans="21:30">
      <c r="U2128">
        <v>3270</v>
      </c>
      <c r="V2128">
        <v>0</v>
      </c>
      <c r="W2128" t="s">
        <v>3630</v>
      </c>
      <c r="X2128">
        <v>7</v>
      </c>
      <c r="Y2128" t="s">
        <v>953</v>
      </c>
      <c r="Z2128">
        <v>7401</v>
      </c>
      <c r="AA2128" t="s">
        <v>1023</v>
      </c>
      <c r="AC2128" t="s">
        <v>1009</v>
      </c>
      <c r="AD2128" t="s">
        <v>443</v>
      </c>
    </row>
    <row r="2129" spans="21:30">
      <c r="U2129">
        <v>3271</v>
      </c>
      <c r="V2129">
        <v>9</v>
      </c>
      <c r="W2129" t="s">
        <v>3631</v>
      </c>
      <c r="X2129">
        <v>7</v>
      </c>
      <c r="Y2129" t="s">
        <v>953</v>
      </c>
      <c r="Z2129">
        <v>7401</v>
      </c>
      <c r="AA2129" t="s">
        <v>1023</v>
      </c>
      <c r="AC2129" t="s">
        <v>1009</v>
      </c>
      <c r="AD2129" t="s">
        <v>443</v>
      </c>
    </row>
    <row r="2130" spans="21:30">
      <c r="U2130">
        <v>3272</v>
      </c>
      <c r="V2130">
        <v>7</v>
      </c>
      <c r="W2130" t="s">
        <v>3632</v>
      </c>
      <c r="X2130">
        <v>7</v>
      </c>
      <c r="Y2130" t="s">
        <v>953</v>
      </c>
      <c r="Z2130">
        <v>7401</v>
      </c>
      <c r="AA2130" t="s">
        <v>1023</v>
      </c>
      <c r="AC2130" t="s">
        <v>1009</v>
      </c>
      <c r="AD2130" t="s">
        <v>443</v>
      </c>
    </row>
    <row r="2131" spans="21:30">
      <c r="U2131">
        <v>3273</v>
      </c>
      <c r="V2131">
        <v>5</v>
      </c>
      <c r="W2131" t="s">
        <v>3633</v>
      </c>
      <c r="X2131">
        <v>7</v>
      </c>
      <c r="Y2131" t="s">
        <v>953</v>
      </c>
      <c r="Z2131">
        <v>7401</v>
      </c>
      <c r="AA2131" t="s">
        <v>1023</v>
      </c>
      <c r="AC2131" t="s">
        <v>1009</v>
      </c>
      <c r="AD2131" t="s">
        <v>443</v>
      </c>
    </row>
    <row r="2132" spans="21:30">
      <c r="U2132">
        <v>3277</v>
      </c>
      <c r="V2132">
        <v>8</v>
      </c>
      <c r="W2132" t="s">
        <v>3634</v>
      </c>
      <c r="X2132">
        <v>7</v>
      </c>
      <c r="Y2132" t="s">
        <v>953</v>
      </c>
      <c r="Z2132">
        <v>7401</v>
      </c>
      <c r="AA2132" t="s">
        <v>1023</v>
      </c>
      <c r="AC2132" t="s">
        <v>1009</v>
      </c>
      <c r="AD2132" t="s">
        <v>443</v>
      </c>
    </row>
    <row r="2133" spans="21:30">
      <c r="U2133">
        <v>3282</v>
      </c>
      <c r="V2133">
        <v>4</v>
      </c>
      <c r="W2133" t="s">
        <v>3635</v>
      </c>
      <c r="X2133">
        <v>7</v>
      </c>
      <c r="Y2133" t="s">
        <v>953</v>
      </c>
      <c r="Z2133">
        <v>7401</v>
      </c>
      <c r="AA2133" t="s">
        <v>1023</v>
      </c>
      <c r="AC2133" t="s">
        <v>1009</v>
      </c>
      <c r="AD2133" t="s">
        <v>443</v>
      </c>
    </row>
    <row r="2134" spans="21:30">
      <c r="U2134">
        <v>3284</v>
      </c>
      <c r="V2134">
        <v>0</v>
      </c>
      <c r="W2134" t="s">
        <v>2324</v>
      </c>
      <c r="X2134">
        <v>7</v>
      </c>
      <c r="Y2134" t="s">
        <v>953</v>
      </c>
      <c r="Z2134">
        <v>7401</v>
      </c>
      <c r="AA2134" t="s">
        <v>1023</v>
      </c>
      <c r="AC2134" t="s">
        <v>1009</v>
      </c>
      <c r="AD2134" t="s">
        <v>443</v>
      </c>
    </row>
    <row r="2135" spans="21:30">
      <c r="U2135">
        <v>3285</v>
      </c>
      <c r="V2135">
        <v>9</v>
      </c>
      <c r="W2135" t="s">
        <v>3636</v>
      </c>
      <c r="X2135">
        <v>7</v>
      </c>
      <c r="Y2135" t="s">
        <v>953</v>
      </c>
      <c r="Z2135">
        <v>7401</v>
      </c>
      <c r="AA2135" t="s">
        <v>1023</v>
      </c>
      <c r="AC2135" t="s">
        <v>1009</v>
      </c>
      <c r="AD2135" t="s">
        <v>443</v>
      </c>
    </row>
    <row r="2136" spans="21:30">
      <c r="U2136">
        <v>3286</v>
      </c>
      <c r="V2136">
        <v>7</v>
      </c>
      <c r="W2136" t="s">
        <v>3637</v>
      </c>
      <c r="X2136">
        <v>7</v>
      </c>
      <c r="Y2136" t="s">
        <v>953</v>
      </c>
      <c r="Z2136">
        <v>7401</v>
      </c>
      <c r="AA2136" t="s">
        <v>1023</v>
      </c>
      <c r="AC2136" t="s">
        <v>1009</v>
      </c>
      <c r="AD2136" t="s">
        <v>443</v>
      </c>
    </row>
    <row r="2137" spans="21:30">
      <c r="U2137">
        <v>3287</v>
      </c>
      <c r="V2137">
        <v>5</v>
      </c>
      <c r="W2137" t="s">
        <v>3638</v>
      </c>
      <c r="X2137">
        <v>7</v>
      </c>
      <c r="Y2137" t="s">
        <v>953</v>
      </c>
      <c r="Z2137">
        <v>7401</v>
      </c>
      <c r="AA2137" t="s">
        <v>1023</v>
      </c>
      <c r="AC2137" t="s">
        <v>1009</v>
      </c>
      <c r="AD2137" t="s">
        <v>443</v>
      </c>
    </row>
    <row r="2138" spans="21:30">
      <c r="U2138">
        <v>3288</v>
      </c>
      <c r="V2138">
        <v>3</v>
      </c>
      <c r="W2138" t="s">
        <v>3639</v>
      </c>
      <c r="X2138">
        <v>7</v>
      </c>
      <c r="Y2138" t="s">
        <v>953</v>
      </c>
      <c r="Z2138">
        <v>7401</v>
      </c>
      <c r="AA2138" t="s">
        <v>1023</v>
      </c>
      <c r="AC2138" t="s">
        <v>1009</v>
      </c>
      <c r="AD2138" t="s">
        <v>443</v>
      </c>
    </row>
    <row r="2139" spans="21:30">
      <c r="U2139">
        <v>3289</v>
      </c>
      <c r="V2139">
        <v>1</v>
      </c>
      <c r="W2139" t="s">
        <v>3640</v>
      </c>
      <c r="X2139">
        <v>7</v>
      </c>
      <c r="Y2139" t="s">
        <v>953</v>
      </c>
      <c r="Z2139">
        <v>7401</v>
      </c>
      <c r="AA2139" t="s">
        <v>1023</v>
      </c>
      <c r="AC2139" t="s">
        <v>1009</v>
      </c>
      <c r="AD2139" t="s">
        <v>443</v>
      </c>
    </row>
    <row r="2140" spans="21:30">
      <c r="U2140">
        <v>3290</v>
      </c>
      <c r="V2140">
        <v>5</v>
      </c>
      <c r="W2140" t="s">
        <v>965</v>
      </c>
      <c r="X2140">
        <v>7</v>
      </c>
      <c r="Y2140" t="s">
        <v>953</v>
      </c>
      <c r="Z2140">
        <v>7401</v>
      </c>
      <c r="AA2140" t="s">
        <v>1023</v>
      </c>
      <c r="AC2140" t="s">
        <v>713</v>
      </c>
      <c r="AD2140" t="s">
        <v>443</v>
      </c>
    </row>
    <row r="2141" spans="21:30">
      <c r="U2141">
        <v>3291</v>
      </c>
      <c r="V2141">
        <v>3</v>
      </c>
      <c r="W2141" t="s">
        <v>3641</v>
      </c>
      <c r="X2141">
        <v>7</v>
      </c>
      <c r="Y2141" t="s">
        <v>953</v>
      </c>
      <c r="Z2141">
        <v>7401</v>
      </c>
      <c r="AA2141" t="s">
        <v>1023</v>
      </c>
      <c r="AC2141" t="s">
        <v>713</v>
      </c>
      <c r="AD2141" t="s">
        <v>443</v>
      </c>
    </row>
    <row r="2142" spans="21:30">
      <c r="U2142">
        <v>3292</v>
      </c>
      <c r="V2142">
        <v>1</v>
      </c>
      <c r="W2142" t="s">
        <v>3642</v>
      </c>
      <c r="X2142">
        <v>7</v>
      </c>
      <c r="Y2142" t="s">
        <v>953</v>
      </c>
      <c r="Z2142">
        <v>7401</v>
      </c>
      <c r="AA2142" t="s">
        <v>1023</v>
      </c>
      <c r="AC2142" t="s">
        <v>713</v>
      </c>
      <c r="AD2142" t="s">
        <v>443</v>
      </c>
    </row>
    <row r="2143" spans="21:30">
      <c r="U2143">
        <v>3294</v>
      </c>
      <c r="V2143">
        <v>8</v>
      </c>
      <c r="W2143" t="s">
        <v>3643</v>
      </c>
      <c r="X2143">
        <v>7</v>
      </c>
      <c r="Y2143" t="s">
        <v>953</v>
      </c>
      <c r="Z2143">
        <v>7401</v>
      </c>
      <c r="AA2143" t="s">
        <v>1023</v>
      </c>
      <c r="AC2143" t="s">
        <v>713</v>
      </c>
      <c r="AD2143" t="s">
        <v>443</v>
      </c>
    </row>
    <row r="2144" spans="21:30">
      <c r="U2144">
        <v>3296</v>
      </c>
      <c r="V2144">
        <v>4</v>
      </c>
      <c r="W2144" t="s">
        <v>3644</v>
      </c>
      <c r="X2144">
        <v>7</v>
      </c>
      <c r="Y2144" t="s">
        <v>953</v>
      </c>
      <c r="Z2144">
        <v>7401</v>
      </c>
      <c r="AA2144" t="s">
        <v>1023</v>
      </c>
      <c r="AC2144" t="s">
        <v>713</v>
      </c>
      <c r="AD2144" t="s">
        <v>443</v>
      </c>
    </row>
    <row r="2145" spans="21:30">
      <c r="U2145">
        <v>3297</v>
      </c>
      <c r="V2145">
        <v>2</v>
      </c>
      <c r="W2145" t="s">
        <v>3645</v>
      </c>
      <c r="X2145">
        <v>7</v>
      </c>
      <c r="Y2145" t="s">
        <v>953</v>
      </c>
      <c r="Z2145">
        <v>7401</v>
      </c>
      <c r="AA2145" t="s">
        <v>1023</v>
      </c>
      <c r="AC2145" t="s">
        <v>713</v>
      </c>
      <c r="AD2145" t="s">
        <v>443</v>
      </c>
    </row>
    <row r="2146" spans="21:30">
      <c r="U2146">
        <v>3298</v>
      </c>
      <c r="V2146">
        <v>0</v>
      </c>
      <c r="W2146" t="s">
        <v>3646</v>
      </c>
      <c r="X2146">
        <v>7</v>
      </c>
      <c r="Y2146" t="s">
        <v>953</v>
      </c>
      <c r="Z2146">
        <v>7401</v>
      </c>
      <c r="AA2146" t="s">
        <v>1023</v>
      </c>
      <c r="AC2146" t="s">
        <v>713</v>
      </c>
      <c r="AD2146" t="s">
        <v>443</v>
      </c>
    </row>
    <row r="2147" spans="21:30">
      <c r="U2147">
        <v>3299</v>
      </c>
      <c r="V2147">
        <v>9</v>
      </c>
      <c r="W2147" t="s">
        <v>2149</v>
      </c>
      <c r="X2147">
        <v>7</v>
      </c>
      <c r="Y2147" t="s">
        <v>953</v>
      </c>
      <c r="Z2147">
        <v>7401</v>
      </c>
      <c r="AA2147" t="s">
        <v>1023</v>
      </c>
      <c r="AC2147" t="s">
        <v>713</v>
      </c>
      <c r="AD2147" t="s">
        <v>443</v>
      </c>
    </row>
    <row r="2148" spans="21:30">
      <c r="U2148">
        <v>3300</v>
      </c>
      <c r="V2148">
        <v>6</v>
      </c>
      <c r="W2148" t="s">
        <v>3647</v>
      </c>
      <c r="X2148">
        <v>7</v>
      </c>
      <c r="Y2148" t="s">
        <v>953</v>
      </c>
      <c r="Z2148">
        <v>7401</v>
      </c>
      <c r="AA2148" t="s">
        <v>1023</v>
      </c>
      <c r="AC2148" t="s">
        <v>713</v>
      </c>
      <c r="AD2148" t="s">
        <v>443</v>
      </c>
    </row>
    <row r="2149" spans="21:30">
      <c r="U2149">
        <v>3302</v>
      </c>
      <c r="V2149">
        <v>2</v>
      </c>
      <c r="W2149" t="s">
        <v>2098</v>
      </c>
      <c r="X2149">
        <v>7</v>
      </c>
      <c r="Y2149" t="s">
        <v>953</v>
      </c>
      <c r="Z2149">
        <v>7401</v>
      </c>
      <c r="AA2149" t="s">
        <v>1023</v>
      </c>
      <c r="AC2149" t="s">
        <v>713</v>
      </c>
      <c r="AD2149" t="s">
        <v>443</v>
      </c>
    </row>
    <row r="2150" spans="21:30">
      <c r="U2150">
        <v>3303</v>
      </c>
      <c r="V2150">
        <v>0</v>
      </c>
      <c r="W2150" t="s">
        <v>3648</v>
      </c>
      <c r="X2150">
        <v>7</v>
      </c>
      <c r="Y2150" t="s">
        <v>953</v>
      </c>
      <c r="Z2150">
        <v>7401</v>
      </c>
      <c r="AA2150" t="s">
        <v>1023</v>
      </c>
      <c r="AC2150" t="s">
        <v>713</v>
      </c>
      <c r="AD2150" t="s">
        <v>443</v>
      </c>
    </row>
    <row r="2151" spans="21:30">
      <c r="U2151">
        <v>3304</v>
      </c>
      <c r="V2151">
        <v>9</v>
      </c>
      <c r="W2151" t="s">
        <v>3649</v>
      </c>
      <c r="X2151">
        <v>7</v>
      </c>
      <c r="Y2151" t="s">
        <v>953</v>
      </c>
      <c r="Z2151">
        <v>7401</v>
      </c>
      <c r="AA2151" t="s">
        <v>1023</v>
      </c>
      <c r="AC2151" t="s">
        <v>713</v>
      </c>
      <c r="AD2151" t="s">
        <v>443</v>
      </c>
    </row>
    <row r="2152" spans="21:30">
      <c r="U2152">
        <v>3305</v>
      </c>
      <c r="V2152">
        <v>7</v>
      </c>
      <c r="W2152" t="s">
        <v>3650</v>
      </c>
      <c r="X2152">
        <v>7</v>
      </c>
      <c r="Y2152" t="s">
        <v>953</v>
      </c>
      <c r="Z2152">
        <v>7401</v>
      </c>
      <c r="AA2152" t="s">
        <v>1023</v>
      </c>
      <c r="AC2152" t="s">
        <v>1009</v>
      </c>
      <c r="AD2152" t="s">
        <v>443</v>
      </c>
    </row>
    <row r="2153" spans="21:30">
      <c r="U2153">
        <v>3308</v>
      </c>
      <c r="V2153">
        <v>1</v>
      </c>
      <c r="W2153" t="s">
        <v>3651</v>
      </c>
      <c r="X2153">
        <v>7</v>
      </c>
      <c r="Y2153" t="s">
        <v>953</v>
      </c>
      <c r="Z2153">
        <v>7401</v>
      </c>
      <c r="AA2153" t="s">
        <v>1023</v>
      </c>
      <c r="AC2153" t="s">
        <v>713</v>
      </c>
      <c r="AD2153" t="s">
        <v>443</v>
      </c>
    </row>
    <row r="2154" spans="21:30">
      <c r="U2154">
        <v>3310</v>
      </c>
      <c r="V2154">
        <v>3</v>
      </c>
      <c r="W2154" t="s">
        <v>3652</v>
      </c>
      <c r="X2154">
        <v>7</v>
      </c>
      <c r="Y2154" t="s">
        <v>953</v>
      </c>
      <c r="Z2154">
        <v>7401</v>
      </c>
      <c r="AA2154" t="s">
        <v>1023</v>
      </c>
      <c r="AC2154" t="s">
        <v>713</v>
      </c>
      <c r="AD2154" t="s">
        <v>443</v>
      </c>
    </row>
    <row r="2155" spans="21:30">
      <c r="U2155">
        <v>3311</v>
      </c>
      <c r="V2155">
        <v>1</v>
      </c>
      <c r="W2155" t="s">
        <v>3653</v>
      </c>
      <c r="X2155">
        <v>7</v>
      </c>
      <c r="Y2155" t="s">
        <v>953</v>
      </c>
      <c r="Z2155">
        <v>7401</v>
      </c>
      <c r="AA2155" t="s">
        <v>1023</v>
      </c>
      <c r="AC2155" t="s">
        <v>713</v>
      </c>
      <c r="AD2155" t="s">
        <v>443</v>
      </c>
    </row>
    <row r="2156" spans="21:30">
      <c r="U2156">
        <v>3313</v>
      </c>
      <c r="V2156">
        <v>8</v>
      </c>
      <c r="W2156" t="s">
        <v>3654</v>
      </c>
      <c r="X2156">
        <v>7</v>
      </c>
      <c r="Y2156" t="s">
        <v>953</v>
      </c>
      <c r="Z2156">
        <v>7408</v>
      </c>
      <c r="AA2156" t="s">
        <v>1805</v>
      </c>
      <c r="AC2156" t="s">
        <v>1009</v>
      </c>
      <c r="AD2156" t="s">
        <v>443</v>
      </c>
    </row>
    <row r="2157" spans="21:30">
      <c r="U2157">
        <v>3314</v>
      </c>
      <c r="V2157">
        <v>6</v>
      </c>
      <c r="W2157" t="s">
        <v>3655</v>
      </c>
      <c r="X2157">
        <v>7</v>
      </c>
      <c r="Y2157" t="s">
        <v>953</v>
      </c>
      <c r="Z2157">
        <v>7408</v>
      </c>
      <c r="AA2157" t="s">
        <v>1805</v>
      </c>
      <c r="AC2157" t="s">
        <v>1009</v>
      </c>
      <c r="AD2157" t="s">
        <v>443</v>
      </c>
    </row>
    <row r="2158" spans="21:30">
      <c r="U2158">
        <v>3315</v>
      </c>
      <c r="V2158">
        <v>4</v>
      </c>
      <c r="W2158" t="s">
        <v>3656</v>
      </c>
      <c r="X2158">
        <v>7</v>
      </c>
      <c r="Y2158" t="s">
        <v>953</v>
      </c>
      <c r="Z2158">
        <v>7408</v>
      </c>
      <c r="AA2158" t="s">
        <v>1805</v>
      </c>
      <c r="AC2158" t="s">
        <v>1009</v>
      </c>
      <c r="AD2158" t="s">
        <v>443</v>
      </c>
    </row>
    <row r="2159" spans="21:30">
      <c r="U2159">
        <v>3316</v>
      </c>
      <c r="V2159">
        <v>2</v>
      </c>
      <c r="W2159" t="s">
        <v>3657</v>
      </c>
      <c r="X2159">
        <v>7</v>
      </c>
      <c r="Y2159" t="s">
        <v>953</v>
      </c>
      <c r="Z2159">
        <v>7408</v>
      </c>
      <c r="AA2159" t="s">
        <v>1805</v>
      </c>
      <c r="AC2159" t="s">
        <v>1009</v>
      </c>
      <c r="AD2159" t="s">
        <v>443</v>
      </c>
    </row>
    <row r="2160" spans="21:30">
      <c r="U2160">
        <v>3317</v>
      </c>
      <c r="V2160">
        <v>0</v>
      </c>
      <c r="W2160" t="s">
        <v>3658</v>
      </c>
      <c r="X2160">
        <v>7</v>
      </c>
      <c r="Y2160" t="s">
        <v>953</v>
      </c>
      <c r="Z2160">
        <v>7408</v>
      </c>
      <c r="AA2160" t="s">
        <v>1805</v>
      </c>
      <c r="AC2160" t="s">
        <v>1009</v>
      </c>
      <c r="AD2160" t="s">
        <v>443</v>
      </c>
    </row>
    <row r="2161" spans="21:30">
      <c r="U2161">
        <v>3318</v>
      </c>
      <c r="V2161">
        <v>9</v>
      </c>
      <c r="W2161" t="s">
        <v>3659</v>
      </c>
      <c r="X2161">
        <v>7</v>
      </c>
      <c r="Y2161" t="s">
        <v>953</v>
      </c>
      <c r="Z2161">
        <v>7408</v>
      </c>
      <c r="AA2161" t="s">
        <v>1805</v>
      </c>
      <c r="AC2161" t="s">
        <v>1009</v>
      </c>
      <c r="AD2161" t="s">
        <v>443</v>
      </c>
    </row>
    <row r="2162" spans="21:30">
      <c r="U2162">
        <v>3319</v>
      </c>
      <c r="V2162">
        <v>7</v>
      </c>
      <c r="W2162" t="s">
        <v>3660</v>
      </c>
      <c r="X2162">
        <v>7</v>
      </c>
      <c r="Y2162" t="s">
        <v>953</v>
      </c>
      <c r="Z2162">
        <v>7407</v>
      </c>
      <c r="AA2162" t="s">
        <v>1797</v>
      </c>
      <c r="AC2162" t="s">
        <v>1009</v>
      </c>
      <c r="AD2162" t="s">
        <v>443</v>
      </c>
    </row>
    <row r="2163" spans="21:30">
      <c r="U2163">
        <v>3320</v>
      </c>
      <c r="V2163">
        <v>0</v>
      </c>
      <c r="W2163" t="s">
        <v>3661</v>
      </c>
      <c r="X2163">
        <v>7</v>
      </c>
      <c r="Y2163" t="s">
        <v>953</v>
      </c>
      <c r="Z2163">
        <v>7408</v>
      </c>
      <c r="AA2163" t="s">
        <v>1805</v>
      </c>
      <c r="AC2163" t="s">
        <v>1009</v>
      </c>
      <c r="AD2163" t="s">
        <v>443</v>
      </c>
    </row>
    <row r="2164" spans="21:30">
      <c r="U2164">
        <v>3321</v>
      </c>
      <c r="V2164">
        <v>9</v>
      </c>
      <c r="W2164" t="s">
        <v>3537</v>
      </c>
      <c r="X2164">
        <v>7</v>
      </c>
      <c r="Y2164" t="s">
        <v>953</v>
      </c>
      <c r="Z2164">
        <v>7408</v>
      </c>
      <c r="AA2164" t="s">
        <v>1805</v>
      </c>
      <c r="AC2164" t="s">
        <v>1009</v>
      </c>
      <c r="AD2164" t="s">
        <v>443</v>
      </c>
    </row>
    <row r="2165" spans="21:30">
      <c r="U2165">
        <v>3322</v>
      </c>
      <c r="V2165">
        <v>7</v>
      </c>
      <c r="W2165" t="s">
        <v>3662</v>
      </c>
      <c r="X2165">
        <v>7</v>
      </c>
      <c r="Y2165" t="s">
        <v>953</v>
      </c>
      <c r="Z2165">
        <v>7408</v>
      </c>
      <c r="AA2165" t="s">
        <v>1805</v>
      </c>
      <c r="AC2165" t="s">
        <v>1009</v>
      </c>
      <c r="AD2165" t="s">
        <v>443</v>
      </c>
    </row>
    <row r="2166" spans="21:30">
      <c r="U2166">
        <v>3323</v>
      </c>
      <c r="V2166">
        <v>5</v>
      </c>
      <c r="W2166" t="s">
        <v>3663</v>
      </c>
      <c r="X2166">
        <v>7</v>
      </c>
      <c r="Y2166" t="s">
        <v>953</v>
      </c>
      <c r="Z2166">
        <v>7408</v>
      </c>
      <c r="AA2166" t="s">
        <v>1805</v>
      </c>
      <c r="AC2166" t="s">
        <v>1009</v>
      </c>
      <c r="AD2166" t="s">
        <v>443</v>
      </c>
    </row>
    <row r="2167" spans="21:30">
      <c r="U2167">
        <v>3325</v>
      </c>
      <c r="V2167">
        <v>1</v>
      </c>
      <c r="W2167" t="s">
        <v>3664</v>
      </c>
      <c r="X2167">
        <v>7</v>
      </c>
      <c r="Y2167" t="s">
        <v>953</v>
      </c>
      <c r="Z2167">
        <v>7408</v>
      </c>
      <c r="AA2167" t="s">
        <v>1805</v>
      </c>
      <c r="AC2167" t="s">
        <v>713</v>
      </c>
      <c r="AD2167" t="s">
        <v>443</v>
      </c>
    </row>
    <row r="2168" spans="21:30">
      <c r="U2168">
        <v>3327</v>
      </c>
      <c r="V2168">
        <v>8</v>
      </c>
      <c r="W2168" t="s">
        <v>3665</v>
      </c>
      <c r="X2168">
        <v>7</v>
      </c>
      <c r="Y2168" t="s">
        <v>953</v>
      </c>
      <c r="Z2168">
        <v>7408</v>
      </c>
      <c r="AA2168" t="s">
        <v>1805</v>
      </c>
      <c r="AC2168" t="s">
        <v>890</v>
      </c>
      <c r="AD2168" t="s">
        <v>443</v>
      </c>
    </row>
    <row r="2169" spans="21:30">
      <c r="U2169">
        <v>3328</v>
      </c>
      <c r="V2169">
        <v>6</v>
      </c>
      <c r="W2169" t="s">
        <v>3666</v>
      </c>
      <c r="X2169">
        <v>7</v>
      </c>
      <c r="Y2169" t="s">
        <v>953</v>
      </c>
      <c r="Z2169">
        <v>7402</v>
      </c>
      <c r="AA2169" t="s">
        <v>3667</v>
      </c>
      <c r="AC2169" t="s">
        <v>1009</v>
      </c>
      <c r="AD2169" t="s">
        <v>443</v>
      </c>
    </row>
    <row r="2170" spans="21:30">
      <c r="U2170">
        <v>3329</v>
      </c>
      <c r="V2170">
        <v>4</v>
      </c>
      <c r="W2170" t="s">
        <v>3668</v>
      </c>
      <c r="X2170">
        <v>7</v>
      </c>
      <c r="Y2170" t="s">
        <v>953</v>
      </c>
      <c r="Z2170">
        <v>7402</v>
      </c>
      <c r="AA2170" t="s">
        <v>3667</v>
      </c>
      <c r="AC2170" t="s">
        <v>1009</v>
      </c>
      <c r="AD2170" t="s">
        <v>443</v>
      </c>
    </row>
    <row r="2171" spans="21:30">
      <c r="U2171">
        <v>3330</v>
      </c>
      <c r="V2171">
        <v>8</v>
      </c>
      <c r="W2171" t="s">
        <v>3669</v>
      </c>
      <c r="X2171">
        <v>7</v>
      </c>
      <c r="Y2171" t="s">
        <v>953</v>
      </c>
      <c r="Z2171">
        <v>7402</v>
      </c>
      <c r="AA2171" t="s">
        <v>3667</v>
      </c>
      <c r="AC2171" t="s">
        <v>1009</v>
      </c>
      <c r="AD2171" t="s">
        <v>443</v>
      </c>
    </row>
    <row r="2172" spans="21:30">
      <c r="U2172">
        <v>3332</v>
      </c>
      <c r="V2172">
        <v>4</v>
      </c>
      <c r="W2172" t="s">
        <v>3670</v>
      </c>
      <c r="X2172">
        <v>7</v>
      </c>
      <c r="Y2172" t="s">
        <v>953</v>
      </c>
      <c r="Z2172">
        <v>7402</v>
      </c>
      <c r="AA2172" t="s">
        <v>3667</v>
      </c>
      <c r="AC2172" t="s">
        <v>1009</v>
      </c>
      <c r="AD2172" t="s">
        <v>443</v>
      </c>
    </row>
    <row r="2173" spans="21:30">
      <c r="U2173">
        <v>3333</v>
      </c>
      <c r="V2173">
        <v>2</v>
      </c>
      <c r="W2173" t="s">
        <v>3671</v>
      </c>
      <c r="X2173">
        <v>7</v>
      </c>
      <c r="Y2173" t="s">
        <v>953</v>
      </c>
      <c r="Z2173">
        <v>7402</v>
      </c>
      <c r="AA2173" t="s">
        <v>3667</v>
      </c>
      <c r="AC2173" t="s">
        <v>1009</v>
      </c>
      <c r="AD2173" t="s">
        <v>443</v>
      </c>
    </row>
    <row r="2174" spans="21:30">
      <c r="U2174">
        <v>3334</v>
      </c>
      <c r="V2174">
        <v>0</v>
      </c>
      <c r="W2174" t="s">
        <v>3672</v>
      </c>
      <c r="X2174">
        <v>7</v>
      </c>
      <c r="Y2174" t="s">
        <v>953</v>
      </c>
      <c r="Z2174">
        <v>7402</v>
      </c>
      <c r="AA2174" t="s">
        <v>3667</v>
      </c>
      <c r="AC2174" t="s">
        <v>1009</v>
      </c>
      <c r="AD2174" t="s">
        <v>443</v>
      </c>
    </row>
    <row r="2175" spans="21:30">
      <c r="U2175">
        <v>3335</v>
      </c>
      <c r="V2175">
        <v>9</v>
      </c>
      <c r="W2175" t="s">
        <v>3673</v>
      </c>
      <c r="X2175">
        <v>7</v>
      </c>
      <c r="Y2175" t="s">
        <v>953</v>
      </c>
      <c r="Z2175">
        <v>7402</v>
      </c>
      <c r="AA2175" t="s">
        <v>3667</v>
      </c>
      <c r="AC2175" t="s">
        <v>1009</v>
      </c>
      <c r="AD2175" t="s">
        <v>443</v>
      </c>
    </row>
    <row r="2176" spans="21:30">
      <c r="U2176">
        <v>3336</v>
      </c>
      <c r="V2176">
        <v>7</v>
      </c>
      <c r="W2176" t="s">
        <v>3674</v>
      </c>
      <c r="X2176">
        <v>7</v>
      </c>
      <c r="Y2176" t="s">
        <v>953</v>
      </c>
      <c r="Z2176">
        <v>7402</v>
      </c>
      <c r="AA2176" t="s">
        <v>3667</v>
      </c>
      <c r="AC2176" t="s">
        <v>1009</v>
      </c>
      <c r="AD2176" t="s">
        <v>443</v>
      </c>
    </row>
    <row r="2177" spans="21:30">
      <c r="U2177">
        <v>3337</v>
      </c>
      <c r="V2177">
        <v>5</v>
      </c>
      <c r="W2177" t="s">
        <v>3675</v>
      </c>
      <c r="X2177">
        <v>7</v>
      </c>
      <c r="Y2177" t="s">
        <v>953</v>
      </c>
      <c r="Z2177">
        <v>7402</v>
      </c>
      <c r="AA2177" t="s">
        <v>3667</v>
      </c>
      <c r="AC2177" t="s">
        <v>1009</v>
      </c>
      <c r="AD2177" t="s">
        <v>443</v>
      </c>
    </row>
    <row r="2178" spans="21:30">
      <c r="U2178">
        <v>3338</v>
      </c>
      <c r="V2178">
        <v>3</v>
      </c>
      <c r="W2178" t="s">
        <v>3676</v>
      </c>
      <c r="X2178">
        <v>7</v>
      </c>
      <c r="Y2178" t="s">
        <v>953</v>
      </c>
      <c r="Z2178">
        <v>7402</v>
      </c>
      <c r="AA2178" t="s">
        <v>3667</v>
      </c>
      <c r="AC2178" t="s">
        <v>1009</v>
      </c>
      <c r="AD2178" t="s">
        <v>443</v>
      </c>
    </row>
    <row r="2179" spans="21:30">
      <c r="U2179">
        <v>3340</v>
      </c>
      <c r="V2179">
        <v>5</v>
      </c>
      <c r="W2179" t="s">
        <v>3677</v>
      </c>
      <c r="X2179">
        <v>7</v>
      </c>
      <c r="Y2179" t="s">
        <v>953</v>
      </c>
      <c r="Z2179">
        <v>7402</v>
      </c>
      <c r="AA2179" t="s">
        <v>3667</v>
      </c>
      <c r="AC2179" t="s">
        <v>1009</v>
      </c>
      <c r="AD2179" t="s">
        <v>443</v>
      </c>
    </row>
    <row r="2180" spans="21:30">
      <c r="U2180">
        <v>3345</v>
      </c>
      <c r="V2180">
        <v>6</v>
      </c>
      <c r="W2180" t="s">
        <v>3678</v>
      </c>
      <c r="X2180">
        <v>7</v>
      </c>
      <c r="Y2180" t="s">
        <v>953</v>
      </c>
      <c r="Z2180">
        <v>7402</v>
      </c>
      <c r="AA2180" t="s">
        <v>3667</v>
      </c>
      <c r="AC2180" t="s">
        <v>1009</v>
      </c>
      <c r="AD2180" t="s">
        <v>443</v>
      </c>
    </row>
    <row r="2181" spans="21:30">
      <c r="U2181">
        <v>3346</v>
      </c>
      <c r="V2181">
        <v>4</v>
      </c>
      <c r="W2181" t="s">
        <v>3537</v>
      </c>
      <c r="X2181">
        <v>7</v>
      </c>
      <c r="Y2181" t="s">
        <v>953</v>
      </c>
      <c r="Z2181">
        <v>7402</v>
      </c>
      <c r="AA2181" t="s">
        <v>3667</v>
      </c>
      <c r="AC2181" t="s">
        <v>1009</v>
      </c>
      <c r="AD2181" t="s">
        <v>443</v>
      </c>
    </row>
    <row r="2182" spans="21:30">
      <c r="U2182">
        <v>3347</v>
      </c>
      <c r="V2182">
        <v>2</v>
      </c>
      <c r="W2182" t="s">
        <v>3679</v>
      </c>
      <c r="X2182">
        <v>7</v>
      </c>
      <c r="Y2182" t="s">
        <v>953</v>
      </c>
      <c r="Z2182">
        <v>7402</v>
      </c>
      <c r="AA2182" t="s">
        <v>3667</v>
      </c>
      <c r="AC2182" t="s">
        <v>713</v>
      </c>
      <c r="AD2182" t="s">
        <v>443</v>
      </c>
    </row>
    <row r="2183" spans="21:30">
      <c r="U2183">
        <v>3348</v>
      </c>
      <c r="V2183">
        <v>0</v>
      </c>
      <c r="W2183" t="s">
        <v>3680</v>
      </c>
      <c r="X2183">
        <v>7</v>
      </c>
      <c r="Y2183" t="s">
        <v>953</v>
      </c>
      <c r="Z2183">
        <v>7403</v>
      </c>
      <c r="AA2183" t="s">
        <v>3681</v>
      </c>
      <c r="AC2183" t="s">
        <v>1009</v>
      </c>
      <c r="AD2183" t="s">
        <v>443</v>
      </c>
    </row>
    <row r="2184" spans="21:30">
      <c r="U2184">
        <v>3349</v>
      </c>
      <c r="V2184">
        <v>9</v>
      </c>
      <c r="W2184" t="s">
        <v>3682</v>
      </c>
      <c r="X2184">
        <v>7</v>
      </c>
      <c r="Y2184" t="s">
        <v>953</v>
      </c>
      <c r="Z2184">
        <v>7403</v>
      </c>
      <c r="AA2184" t="s">
        <v>3681</v>
      </c>
      <c r="AC2184" t="s">
        <v>1009</v>
      </c>
      <c r="AD2184" t="s">
        <v>443</v>
      </c>
    </row>
    <row r="2185" spans="21:30">
      <c r="U2185">
        <v>3352</v>
      </c>
      <c r="V2185">
        <v>9</v>
      </c>
      <c r="W2185" t="s">
        <v>3683</v>
      </c>
      <c r="X2185">
        <v>7</v>
      </c>
      <c r="Y2185" t="s">
        <v>953</v>
      </c>
      <c r="Z2185">
        <v>7403</v>
      </c>
      <c r="AA2185" t="s">
        <v>3681</v>
      </c>
      <c r="AC2185" t="s">
        <v>1009</v>
      </c>
      <c r="AD2185" t="s">
        <v>443</v>
      </c>
    </row>
    <row r="2186" spans="21:30">
      <c r="U2186">
        <v>3353</v>
      </c>
      <c r="V2186">
        <v>7</v>
      </c>
      <c r="W2186" t="s">
        <v>3684</v>
      </c>
      <c r="X2186">
        <v>7</v>
      </c>
      <c r="Y2186" t="s">
        <v>953</v>
      </c>
      <c r="Z2186">
        <v>7403</v>
      </c>
      <c r="AA2186" t="s">
        <v>3681</v>
      </c>
      <c r="AC2186" t="s">
        <v>1009</v>
      </c>
      <c r="AD2186" t="s">
        <v>443</v>
      </c>
    </row>
    <row r="2187" spans="21:30">
      <c r="U2187">
        <v>3354</v>
      </c>
      <c r="V2187">
        <v>5</v>
      </c>
      <c r="W2187" t="s">
        <v>3685</v>
      </c>
      <c r="X2187">
        <v>7</v>
      </c>
      <c r="Y2187" t="s">
        <v>953</v>
      </c>
      <c r="Z2187">
        <v>7403</v>
      </c>
      <c r="AA2187" t="s">
        <v>3681</v>
      </c>
      <c r="AC2187" t="s">
        <v>1009</v>
      </c>
      <c r="AD2187" t="s">
        <v>443</v>
      </c>
    </row>
    <row r="2188" spans="21:30">
      <c r="U2188">
        <v>3355</v>
      </c>
      <c r="V2188">
        <v>3</v>
      </c>
      <c r="W2188" t="s">
        <v>621</v>
      </c>
      <c r="X2188">
        <v>7</v>
      </c>
      <c r="Y2188" t="s">
        <v>953</v>
      </c>
      <c r="Z2188">
        <v>7403</v>
      </c>
      <c r="AA2188" t="s">
        <v>3681</v>
      </c>
      <c r="AC2188" t="s">
        <v>1009</v>
      </c>
      <c r="AD2188" t="s">
        <v>443</v>
      </c>
    </row>
    <row r="2189" spans="21:30">
      <c r="U2189">
        <v>3356</v>
      </c>
      <c r="V2189">
        <v>1</v>
      </c>
      <c r="W2189" t="s">
        <v>1985</v>
      </c>
      <c r="X2189">
        <v>7</v>
      </c>
      <c r="Y2189" t="s">
        <v>953</v>
      </c>
      <c r="Z2189">
        <v>7403</v>
      </c>
      <c r="AA2189" t="s">
        <v>3681</v>
      </c>
      <c r="AC2189" t="s">
        <v>1009</v>
      </c>
      <c r="AD2189" t="s">
        <v>443</v>
      </c>
    </row>
    <row r="2190" spans="21:30">
      <c r="U2190">
        <v>3358</v>
      </c>
      <c r="V2190">
        <v>8</v>
      </c>
      <c r="W2190" t="s">
        <v>3606</v>
      </c>
      <c r="X2190">
        <v>7</v>
      </c>
      <c r="Y2190" t="s">
        <v>953</v>
      </c>
      <c r="Z2190">
        <v>7403</v>
      </c>
      <c r="AA2190" t="s">
        <v>3681</v>
      </c>
      <c r="AC2190" t="s">
        <v>1009</v>
      </c>
      <c r="AD2190" t="s">
        <v>443</v>
      </c>
    </row>
    <row r="2191" spans="21:30">
      <c r="U2191">
        <v>3359</v>
      </c>
      <c r="V2191">
        <v>6</v>
      </c>
      <c r="W2191" t="s">
        <v>3686</v>
      </c>
      <c r="X2191">
        <v>7</v>
      </c>
      <c r="Y2191" t="s">
        <v>953</v>
      </c>
      <c r="Z2191">
        <v>7403</v>
      </c>
      <c r="AA2191" t="s">
        <v>3681</v>
      </c>
      <c r="AC2191" t="s">
        <v>1009</v>
      </c>
      <c r="AD2191" t="s">
        <v>443</v>
      </c>
    </row>
    <row r="2192" spans="21:30">
      <c r="U2192">
        <v>3361</v>
      </c>
      <c r="V2192">
        <v>8</v>
      </c>
      <c r="W2192" t="s">
        <v>3687</v>
      </c>
      <c r="X2192">
        <v>7</v>
      </c>
      <c r="Y2192" t="s">
        <v>953</v>
      </c>
      <c r="Z2192">
        <v>7403</v>
      </c>
      <c r="AA2192" t="s">
        <v>3681</v>
      </c>
      <c r="AC2192" t="s">
        <v>1009</v>
      </c>
      <c r="AD2192" t="s">
        <v>443</v>
      </c>
    </row>
    <row r="2193" spans="21:30">
      <c r="U2193">
        <v>3362</v>
      </c>
      <c r="V2193">
        <v>6</v>
      </c>
      <c r="W2193" t="s">
        <v>3688</v>
      </c>
      <c r="X2193">
        <v>7</v>
      </c>
      <c r="Y2193" t="s">
        <v>953</v>
      </c>
      <c r="Z2193">
        <v>7403</v>
      </c>
      <c r="AA2193" t="s">
        <v>3681</v>
      </c>
      <c r="AC2193" t="s">
        <v>1009</v>
      </c>
      <c r="AD2193" t="s">
        <v>443</v>
      </c>
    </row>
    <row r="2194" spans="21:30">
      <c r="U2194">
        <v>3364</v>
      </c>
      <c r="V2194">
        <v>2</v>
      </c>
      <c r="W2194" t="s">
        <v>3689</v>
      </c>
      <c r="X2194">
        <v>7</v>
      </c>
      <c r="Y2194" t="s">
        <v>953</v>
      </c>
      <c r="Z2194">
        <v>7403</v>
      </c>
      <c r="AA2194" t="s">
        <v>3681</v>
      </c>
      <c r="AC2194" t="s">
        <v>1009</v>
      </c>
      <c r="AD2194" t="s">
        <v>443</v>
      </c>
    </row>
    <row r="2195" spans="21:30">
      <c r="U2195">
        <v>3365</v>
      </c>
      <c r="V2195">
        <v>0</v>
      </c>
      <c r="W2195" t="s">
        <v>3690</v>
      </c>
      <c r="X2195">
        <v>7</v>
      </c>
      <c r="Y2195" t="s">
        <v>953</v>
      </c>
      <c r="Z2195">
        <v>7403</v>
      </c>
      <c r="AA2195" t="s">
        <v>3681</v>
      </c>
      <c r="AC2195" t="s">
        <v>1009</v>
      </c>
      <c r="AD2195" t="s">
        <v>443</v>
      </c>
    </row>
    <row r="2196" spans="21:30">
      <c r="U2196">
        <v>3366</v>
      </c>
      <c r="V2196">
        <v>9</v>
      </c>
      <c r="W2196" t="s">
        <v>3691</v>
      </c>
      <c r="X2196">
        <v>7</v>
      </c>
      <c r="Y2196" t="s">
        <v>953</v>
      </c>
      <c r="Z2196">
        <v>7403</v>
      </c>
      <c r="AA2196" t="s">
        <v>3681</v>
      </c>
      <c r="AC2196" t="s">
        <v>1009</v>
      </c>
      <c r="AD2196" t="s">
        <v>443</v>
      </c>
    </row>
    <row r="2197" spans="21:30">
      <c r="U2197">
        <v>3367</v>
      </c>
      <c r="V2197">
        <v>7</v>
      </c>
      <c r="W2197" t="s">
        <v>3692</v>
      </c>
      <c r="X2197">
        <v>7</v>
      </c>
      <c r="Y2197" t="s">
        <v>953</v>
      </c>
      <c r="Z2197">
        <v>7403</v>
      </c>
      <c r="AA2197" t="s">
        <v>3681</v>
      </c>
      <c r="AC2197" t="s">
        <v>1009</v>
      </c>
      <c r="AD2197" t="s">
        <v>443</v>
      </c>
    </row>
    <row r="2198" spans="21:30">
      <c r="U2198">
        <v>3368</v>
      </c>
      <c r="V2198">
        <v>5</v>
      </c>
      <c r="W2198" t="s">
        <v>3693</v>
      </c>
      <c r="X2198">
        <v>7</v>
      </c>
      <c r="Y2198" t="s">
        <v>953</v>
      </c>
      <c r="Z2198">
        <v>7403</v>
      </c>
      <c r="AA2198" t="s">
        <v>3681</v>
      </c>
      <c r="AC2198" t="s">
        <v>1009</v>
      </c>
      <c r="AD2198" t="s">
        <v>443</v>
      </c>
    </row>
    <row r="2199" spans="21:30">
      <c r="U2199">
        <v>3369</v>
      </c>
      <c r="V2199">
        <v>3</v>
      </c>
      <c r="W2199" t="s">
        <v>3694</v>
      </c>
      <c r="X2199">
        <v>7</v>
      </c>
      <c r="Y2199" t="s">
        <v>953</v>
      </c>
      <c r="Z2199">
        <v>7403</v>
      </c>
      <c r="AA2199" t="s">
        <v>3681</v>
      </c>
      <c r="AC2199" t="s">
        <v>1009</v>
      </c>
      <c r="AD2199" t="s">
        <v>443</v>
      </c>
    </row>
    <row r="2200" spans="21:30">
      <c r="U2200">
        <v>3371</v>
      </c>
      <c r="V2200">
        <v>5</v>
      </c>
      <c r="W2200" t="s">
        <v>3695</v>
      </c>
      <c r="X2200">
        <v>7</v>
      </c>
      <c r="Y2200" t="s">
        <v>953</v>
      </c>
      <c r="Z2200">
        <v>7403</v>
      </c>
      <c r="AA2200" t="s">
        <v>3681</v>
      </c>
      <c r="AC2200" t="s">
        <v>1009</v>
      </c>
      <c r="AD2200" t="s">
        <v>443</v>
      </c>
    </row>
    <row r="2201" spans="21:30">
      <c r="U2201">
        <v>3373</v>
      </c>
      <c r="V2201">
        <v>1</v>
      </c>
      <c r="W2201" t="s">
        <v>3696</v>
      </c>
      <c r="X2201">
        <v>7</v>
      </c>
      <c r="Y2201" t="s">
        <v>953</v>
      </c>
      <c r="Z2201">
        <v>7403</v>
      </c>
      <c r="AA2201" t="s">
        <v>3681</v>
      </c>
      <c r="AC2201" t="s">
        <v>1009</v>
      </c>
      <c r="AD2201" t="s">
        <v>443</v>
      </c>
    </row>
    <row r="2202" spans="21:30">
      <c r="U2202">
        <v>3375</v>
      </c>
      <c r="V2202">
        <v>8</v>
      </c>
      <c r="W2202" t="s">
        <v>3697</v>
      </c>
      <c r="X2202">
        <v>7</v>
      </c>
      <c r="Y2202" t="s">
        <v>953</v>
      </c>
      <c r="Z2202">
        <v>7403</v>
      </c>
      <c r="AA2202" t="s">
        <v>3681</v>
      </c>
      <c r="AC2202" t="s">
        <v>1009</v>
      </c>
      <c r="AD2202" t="s">
        <v>443</v>
      </c>
    </row>
    <row r="2203" spans="21:30">
      <c r="U2203">
        <v>3376</v>
      </c>
      <c r="V2203">
        <v>6</v>
      </c>
      <c r="W2203" t="s">
        <v>2149</v>
      </c>
      <c r="X2203">
        <v>7</v>
      </c>
      <c r="Y2203" t="s">
        <v>953</v>
      </c>
      <c r="Z2203">
        <v>7403</v>
      </c>
      <c r="AA2203" t="s">
        <v>3681</v>
      </c>
      <c r="AC2203" t="s">
        <v>1009</v>
      </c>
      <c r="AD2203" t="s">
        <v>443</v>
      </c>
    </row>
    <row r="2204" spans="21:30">
      <c r="U2204">
        <v>3377</v>
      </c>
      <c r="V2204">
        <v>4</v>
      </c>
      <c r="W2204" t="s">
        <v>3698</v>
      </c>
      <c r="X2204">
        <v>7</v>
      </c>
      <c r="Y2204" t="s">
        <v>953</v>
      </c>
      <c r="Z2204">
        <v>7403</v>
      </c>
      <c r="AA2204" t="s">
        <v>3681</v>
      </c>
      <c r="AC2204" t="s">
        <v>1009</v>
      </c>
      <c r="AD2204" t="s">
        <v>443</v>
      </c>
    </row>
    <row r="2205" spans="21:30">
      <c r="U2205">
        <v>3378</v>
      </c>
      <c r="V2205">
        <v>2</v>
      </c>
      <c r="W2205" t="s">
        <v>3699</v>
      </c>
      <c r="X2205">
        <v>7</v>
      </c>
      <c r="Y2205" t="s">
        <v>953</v>
      </c>
      <c r="Z2205">
        <v>7403</v>
      </c>
      <c r="AA2205" t="s">
        <v>3681</v>
      </c>
      <c r="AC2205" t="s">
        <v>1009</v>
      </c>
      <c r="AD2205" t="s">
        <v>443</v>
      </c>
    </row>
    <row r="2206" spans="21:30">
      <c r="U2206">
        <v>3381</v>
      </c>
      <c r="V2206">
        <v>2</v>
      </c>
      <c r="W2206" t="s">
        <v>3700</v>
      </c>
      <c r="X2206">
        <v>7</v>
      </c>
      <c r="Y2206" t="s">
        <v>953</v>
      </c>
      <c r="Z2206">
        <v>7403</v>
      </c>
      <c r="AA2206" t="s">
        <v>3681</v>
      </c>
      <c r="AC2206" t="s">
        <v>1009</v>
      </c>
      <c r="AD2206" t="s">
        <v>443</v>
      </c>
    </row>
    <row r="2207" spans="21:30">
      <c r="U2207">
        <v>3382</v>
      </c>
      <c r="V2207">
        <v>0</v>
      </c>
      <c r="W2207" t="s">
        <v>3701</v>
      </c>
      <c r="X2207">
        <v>7</v>
      </c>
      <c r="Y2207" t="s">
        <v>953</v>
      </c>
      <c r="Z2207">
        <v>7403</v>
      </c>
      <c r="AA2207" t="s">
        <v>3681</v>
      </c>
      <c r="AC2207" t="s">
        <v>1009</v>
      </c>
      <c r="AD2207" t="s">
        <v>443</v>
      </c>
    </row>
    <row r="2208" spans="21:30">
      <c r="U2208">
        <v>3383</v>
      </c>
      <c r="V2208">
        <v>9</v>
      </c>
      <c r="W2208" t="s">
        <v>3702</v>
      </c>
      <c r="X2208">
        <v>7</v>
      </c>
      <c r="Y2208" t="s">
        <v>953</v>
      </c>
      <c r="Z2208">
        <v>7403</v>
      </c>
      <c r="AA2208" t="s">
        <v>3681</v>
      </c>
      <c r="AC2208" t="s">
        <v>1009</v>
      </c>
      <c r="AD2208" t="s">
        <v>443</v>
      </c>
    </row>
    <row r="2209" spans="21:30">
      <c r="U2209">
        <v>3384</v>
      </c>
      <c r="V2209">
        <v>7</v>
      </c>
      <c r="W2209" t="s">
        <v>3703</v>
      </c>
      <c r="X2209">
        <v>7</v>
      </c>
      <c r="Y2209" t="s">
        <v>953</v>
      </c>
      <c r="Z2209">
        <v>7403</v>
      </c>
      <c r="AA2209" t="s">
        <v>3681</v>
      </c>
      <c r="AC2209" t="s">
        <v>1009</v>
      </c>
      <c r="AD2209" t="s">
        <v>443</v>
      </c>
    </row>
    <row r="2210" spans="21:30">
      <c r="U2210">
        <v>3387</v>
      </c>
      <c r="V2210">
        <v>1</v>
      </c>
      <c r="W2210" t="s">
        <v>3704</v>
      </c>
      <c r="X2210">
        <v>7</v>
      </c>
      <c r="Y2210" t="s">
        <v>953</v>
      </c>
      <c r="Z2210">
        <v>7404</v>
      </c>
      <c r="AA2210" t="s">
        <v>1487</v>
      </c>
      <c r="AC2210" t="s">
        <v>1009</v>
      </c>
      <c r="AD2210" t="s">
        <v>443</v>
      </c>
    </row>
    <row r="2211" spans="21:30">
      <c r="U2211">
        <v>3389</v>
      </c>
      <c r="V2211">
        <v>8</v>
      </c>
      <c r="W2211" t="s">
        <v>3705</v>
      </c>
      <c r="X2211">
        <v>7</v>
      </c>
      <c r="Y2211" t="s">
        <v>953</v>
      </c>
      <c r="Z2211">
        <v>7404</v>
      </c>
      <c r="AA2211" t="s">
        <v>1487</v>
      </c>
      <c r="AC2211" t="s">
        <v>1009</v>
      </c>
      <c r="AD2211" t="s">
        <v>443</v>
      </c>
    </row>
    <row r="2212" spans="21:30">
      <c r="U2212">
        <v>3390</v>
      </c>
      <c r="V2212">
        <v>1</v>
      </c>
      <c r="W2212" t="s">
        <v>3706</v>
      </c>
      <c r="X2212">
        <v>7</v>
      </c>
      <c r="Y2212" t="s">
        <v>953</v>
      </c>
      <c r="Z2212">
        <v>7404</v>
      </c>
      <c r="AA2212" t="s">
        <v>1487</v>
      </c>
      <c r="AC2212" t="s">
        <v>1009</v>
      </c>
      <c r="AD2212" t="s">
        <v>443</v>
      </c>
    </row>
    <row r="2213" spans="21:30">
      <c r="U2213">
        <v>3393</v>
      </c>
      <c r="V2213">
        <v>6</v>
      </c>
      <c r="W2213" t="s">
        <v>3707</v>
      </c>
      <c r="X2213">
        <v>7</v>
      </c>
      <c r="Y2213" t="s">
        <v>953</v>
      </c>
      <c r="Z2213">
        <v>7404</v>
      </c>
      <c r="AA2213" t="s">
        <v>1487</v>
      </c>
      <c r="AC2213" t="s">
        <v>1009</v>
      </c>
      <c r="AD2213" t="s">
        <v>443</v>
      </c>
    </row>
    <row r="2214" spans="21:30">
      <c r="U2214">
        <v>3395</v>
      </c>
      <c r="V2214">
        <v>2</v>
      </c>
      <c r="W2214" t="s">
        <v>3708</v>
      </c>
      <c r="X2214">
        <v>7</v>
      </c>
      <c r="Y2214" t="s">
        <v>953</v>
      </c>
      <c r="Z2214">
        <v>7404</v>
      </c>
      <c r="AA2214" t="s">
        <v>1487</v>
      </c>
      <c r="AC2214" t="s">
        <v>1009</v>
      </c>
      <c r="AD2214" t="s">
        <v>443</v>
      </c>
    </row>
    <row r="2215" spans="21:30">
      <c r="U2215">
        <v>3396</v>
      </c>
      <c r="V2215">
        <v>0</v>
      </c>
      <c r="W2215" t="s">
        <v>3709</v>
      </c>
      <c r="X2215">
        <v>7</v>
      </c>
      <c r="Y2215" t="s">
        <v>953</v>
      </c>
      <c r="Z2215">
        <v>7404</v>
      </c>
      <c r="AA2215" t="s">
        <v>1487</v>
      </c>
      <c r="AC2215" t="s">
        <v>1009</v>
      </c>
      <c r="AD2215" t="s">
        <v>443</v>
      </c>
    </row>
    <row r="2216" spans="21:30">
      <c r="U2216">
        <v>3398</v>
      </c>
      <c r="V2216">
        <v>7</v>
      </c>
      <c r="W2216" t="s">
        <v>3710</v>
      </c>
      <c r="X2216">
        <v>7</v>
      </c>
      <c r="Y2216" t="s">
        <v>953</v>
      </c>
      <c r="Z2216">
        <v>7404</v>
      </c>
      <c r="AA2216" t="s">
        <v>1487</v>
      </c>
      <c r="AC2216" t="s">
        <v>1009</v>
      </c>
      <c r="AD2216" t="s">
        <v>443</v>
      </c>
    </row>
    <row r="2217" spans="21:30">
      <c r="U2217">
        <v>3400</v>
      </c>
      <c r="V2217">
        <v>2</v>
      </c>
      <c r="W2217" t="s">
        <v>3711</v>
      </c>
      <c r="X2217">
        <v>7</v>
      </c>
      <c r="Y2217" t="s">
        <v>953</v>
      </c>
      <c r="Z2217">
        <v>7404</v>
      </c>
      <c r="AA2217" t="s">
        <v>1487</v>
      </c>
      <c r="AC2217" t="s">
        <v>1009</v>
      </c>
      <c r="AD2217" t="s">
        <v>443</v>
      </c>
    </row>
    <row r="2218" spans="21:30">
      <c r="U2218">
        <v>3401</v>
      </c>
      <c r="V2218">
        <v>0</v>
      </c>
      <c r="W2218" t="s">
        <v>3062</v>
      </c>
      <c r="X2218">
        <v>7</v>
      </c>
      <c r="Y2218" t="s">
        <v>953</v>
      </c>
      <c r="Z2218">
        <v>7404</v>
      </c>
      <c r="AA2218" t="s">
        <v>1487</v>
      </c>
      <c r="AC2218" t="s">
        <v>1009</v>
      </c>
      <c r="AD2218" t="s">
        <v>443</v>
      </c>
    </row>
    <row r="2219" spans="21:30">
      <c r="U2219">
        <v>3402</v>
      </c>
      <c r="V2219">
        <v>9</v>
      </c>
      <c r="W2219" t="s">
        <v>3712</v>
      </c>
      <c r="X2219">
        <v>7</v>
      </c>
      <c r="Y2219" t="s">
        <v>953</v>
      </c>
      <c r="Z2219">
        <v>7404</v>
      </c>
      <c r="AA2219" t="s">
        <v>1487</v>
      </c>
      <c r="AC2219" t="s">
        <v>1009</v>
      </c>
      <c r="AD2219" t="s">
        <v>443</v>
      </c>
    </row>
    <row r="2220" spans="21:30">
      <c r="U2220">
        <v>3403</v>
      </c>
      <c r="V2220">
        <v>7</v>
      </c>
      <c r="W2220" t="s">
        <v>3713</v>
      </c>
      <c r="X2220">
        <v>7</v>
      </c>
      <c r="Y2220" t="s">
        <v>953</v>
      </c>
      <c r="Z2220">
        <v>7404</v>
      </c>
      <c r="AA2220" t="s">
        <v>1487</v>
      </c>
      <c r="AC2220" t="s">
        <v>1009</v>
      </c>
      <c r="AD2220" t="s">
        <v>443</v>
      </c>
    </row>
    <row r="2221" spans="21:30">
      <c r="U2221">
        <v>3404</v>
      </c>
      <c r="V2221">
        <v>5</v>
      </c>
      <c r="W2221" t="s">
        <v>3714</v>
      </c>
      <c r="X2221">
        <v>7</v>
      </c>
      <c r="Y2221" t="s">
        <v>953</v>
      </c>
      <c r="Z2221">
        <v>7404</v>
      </c>
      <c r="AA2221" t="s">
        <v>1487</v>
      </c>
      <c r="AC2221" t="s">
        <v>1009</v>
      </c>
      <c r="AD2221" t="s">
        <v>443</v>
      </c>
    </row>
    <row r="2222" spans="21:30">
      <c r="U2222">
        <v>3405</v>
      </c>
      <c r="V2222">
        <v>3</v>
      </c>
      <c r="W2222" t="s">
        <v>3715</v>
      </c>
      <c r="X2222">
        <v>7</v>
      </c>
      <c r="Y2222" t="s">
        <v>953</v>
      </c>
      <c r="Z2222">
        <v>7404</v>
      </c>
      <c r="AA2222" t="s">
        <v>1487</v>
      </c>
      <c r="AC2222" t="s">
        <v>1009</v>
      </c>
      <c r="AD2222" t="s">
        <v>443</v>
      </c>
    </row>
    <row r="2223" spans="21:30">
      <c r="U2223">
        <v>3406</v>
      </c>
      <c r="V2223">
        <v>1</v>
      </c>
      <c r="W2223" t="s">
        <v>3716</v>
      </c>
      <c r="X2223">
        <v>7</v>
      </c>
      <c r="Y2223" t="s">
        <v>953</v>
      </c>
      <c r="Z2223">
        <v>7404</v>
      </c>
      <c r="AA2223" t="s">
        <v>1487</v>
      </c>
      <c r="AC2223" t="s">
        <v>1009</v>
      </c>
      <c r="AD2223" t="s">
        <v>443</v>
      </c>
    </row>
    <row r="2224" spans="21:30">
      <c r="U2224">
        <v>3408</v>
      </c>
      <c r="V2224">
        <v>8</v>
      </c>
      <c r="W2224" t="s">
        <v>3717</v>
      </c>
      <c r="X2224">
        <v>7</v>
      </c>
      <c r="Y2224" t="s">
        <v>953</v>
      </c>
      <c r="Z2224">
        <v>7404</v>
      </c>
      <c r="AA2224" t="s">
        <v>1487</v>
      </c>
      <c r="AC2224" t="s">
        <v>1009</v>
      </c>
      <c r="AD2224" t="s">
        <v>443</v>
      </c>
    </row>
    <row r="2225" spans="21:30">
      <c r="U2225">
        <v>3413</v>
      </c>
      <c r="V2225">
        <v>4</v>
      </c>
      <c r="W2225" t="s">
        <v>3718</v>
      </c>
      <c r="X2225">
        <v>7</v>
      </c>
      <c r="Y2225" t="s">
        <v>953</v>
      </c>
      <c r="Z2225">
        <v>7404</v>
      </c>
      <c r="AA2225" t="s">
        <v>1487</v>
      </c>
      <c r="AC2225" t="s">
        <v>1009</v>
      </c>
      <c r="AD2225" t="s">
        <v>443</v>
      </c>
    </row>
    <row r="2226" spans="21:30">
      <c r="U2226">
        <v>3415</v>
      </c>
      <c r="V2226">
        <v>0</v>
      </c>
      <c r="W2226" t="s">
        <v>3719</v>
      </c>
      <c r="X2226">
        <v>7</v>
      </c>
      <c r="Y2226" t="s">
        <v>953</v>
      </c>
      <c r="Z2226">
        <v>7404</v>
      </c>
      <c r="AA2226" t="s">
        <v>1487</v>
      </c>
      <c r="AC2226" t="s">
        <v>1009</v>
      </c>
      <c r="AD2226" t="s">
        <v>443</v>
      </c>
    </row>
    <row r="2227" spans="21:30">
      <c r="U2227">
        <v>3417</v>
      </c>
      <c r="V2227">
        <v>7</v>
      </c>
      <c r="W2227" t="s">
        <v>3720</v>
      </c>
      <c r="X2227">
        <v>7</v>
      </c>
      <c r="Y2227" t="s">
        <v>953</v>
      </c>
      <c r="Z2227">
        <v>7404</v>
      </c>
      <c r="AA2227" t="s">
        <v>1487</v>
      </c>
      <c r="AC2227" t="s">
        <v>1009</v>
      </c>
      <c r="AD2227" t="s">
        <v>443</v>
      </c>
    </row>
    <row r="2228" spans="21:30">
      <c r="U2228">
        <v>3418</v>
      </c>
      <c r="V2228">
        <v>5</v>
      </c>
      <c r="W2228" t="s">
        <v>3721</v>
      </c>
      <c r="X2228">
        <v>7</v>
      </c>
      <c r="Y2228" t="s">
        <v>953</v>
      </c>
      <c r="Z2228">
        <v>7404</v>
      </c>
      <c r="AA2228" t="s">
        <v>1487</v>
      </c>
      <c r="AC2228" t="s">
        <v>1009</v>
      </c>
      <c r="AD2228" t="s">
        <v>443</v>
      </c>
    </row>
    <row r="2229" spans="21:30">
      <c r="U2229">
        <v>3419</v>
      </c>
      <c r="V2229">
        <v>3</v>
      </c>
      <c r="W2229" t="s">
        <v>2226</v>
      </c>
      <c r="X2229">
        <v>7</v>
      </c>
      <c r="Y2229" t="s">
        <v>953</v>
      </c>
      <c r="Z2229">
        <v>7404</v>
      </c>
      <c r="AA2229" t="s">
        <v>1487</v>
      </c>
      <c r="AC2229" t="s">
        <v>1009</v>
      </c>
      <c r="AD2229" t="s">
        <v>443</v>
      </c>
    </row>
    <row r="2230" spans="21:30">
      <c r="U2230">
        <v>3420</v>
      </c>
      <c r="V2230">
        <v>7</v>
      </c>
      <c r="W2230" t="s">
        <v>3722</v>
      </c>
      <c r="X2230">
        <v>7</v>
      </c>
      <c r="Y2230" t="s">
        <v>953</v>
      </c>
      <c r="Z2230">
        <v>7404</v>
      </c>
      <c r="AA2230" t="s">
        <v>1487</v>
      </c>
      <c r="AC2230" t="s">
        <v>1009</v>
      </c>
      <c r="AD2230" t="s">
        <v>443</v>
      </c>
    </row>
    <row r="2231" spans="21:30">
      <c r="U2231">
        <v>3421</v>
      </c>
      <c r="V2231">
        <v>5</v>
      </c>
      <c r="W2231" t="s">
        <v>3723</v>
      </c>
      <c r="X2231">
        <v>7</v>
      </c>
      <c r="Y2231" t="s">
        <v>953</v>
      </c>
      <c r="Z2231">
        <v>7404</v>
      </c>
      <c r="AA2231" t="s">
        <v>1487</v>
      </c>
      <c r="AC2231" t="s">
        <v>1009</v>
      </c>
      <c r="AD2231" t="s">
        <v>443</v>
      </c>
    </row>
    <row r="2232" spans="21:30">
      <c r="U2232">
        <v>3429</v>
      </c>
      <c r="V2232">
        <v>0</v>
      </c>
      <c r="W2232" t="s">
        <v>3724</v>
      </c>
      <c r="X2232">
        <v>7</v>
      </c>
      <c r="Y2232" t="s">
        <v>953</v>
      </c>
      <c r="Z2232">
        <v>7404</v>
      </c>
      <c r="AA2232" t="s">
        <v>1487</v>
      </c>
      <c r="AC2232" t="s">
        <v>1009</v>
      </c>
      <c r="AD2232" t="s">
        <v>443</v>
      </c>
    </row>
    <row r="2233" spans="21:30">
      <c r="U2233">
        <v>3430</v>
      </c>
      <c r="V2233">
        <v>4</v>
      </c>
      <c r="W2233" t="s">
        <v>3725</v>
      </c>
      <c r="X2233">
        <v>7</v>
      </c>
      <c r="Y2233" t="s">
        <v>953</v>
      </c>
      <c r="Z2233">
        <v>7404</v>
      </c>
      <c r="AA2233" t="s">
        <v>1487</v>
      </c>
      <c r="AC2233" t="s">
        <v>713</v>
      </c>
      <c r="AD2233" t="s">
        <v>443</v>
      </c>
    </row>
    <row r="2234" spans="21:30">
      <c r="U2234">
        <v>3431</v>
      </c>
      <c r="V2234">
        <v>2</v>
      </c>
      <c r="W2234" t="s">
        <v>3726</v>
      </c>
      <c r="X2234">
        <v>7</v>
      </c>
      <c r="Y2234" t="s">
        <v>953</v>
      </c>
      <c r="Z2234">
        <v>7404</v>
      </c>
      <c r="AA2234" t="s">
        <v>1487</v>
      </c>
      <c r="AC2234" t="s">
        <v>713</v>
      </c>
      <c r="AD2234" t="s">
        <v>443</v>
      </c>
    </row>
    <row r="2235" spans="21:30">
      <c r="U2235">
        <v>3432</v>
      </c>
      <c r="V2235">
        <v>0</v>
      </c>
      <c r="W2235" t="s">
        <v>3727</v>
      </c>
      <c r="X2235">
        <v>7</v>
      </c>
      <c r="Y2235" t="s">
        <v>953</v>
      </c>
      <c r="Z2235">
        <v>7404</v>
      </c>
      <c r="AA2235" t="s">
        <v>1487</v>
      </c>
      <c r="AC2235" t="s">
        <v>713</v>
      </c>
      <c r="AD2235" t="s">
        <v>443</v>
      </c>
    </row>
    <row r="2236" spans="21:30">
      <c r="U2236">
        <v>3433</v>
      </c>
      <c r="V2236">
        <v>9</v>
      </c>
      <c r="W2236" t="s">
        <v>3728</v>
      </c>
      <c r="X2236">
        <v>7</v>
      </c>
      <c r="Y2236" t="s">
        <v>953</v>
      </c>
      <c r="Z2236">
        <v>7404</v>
      </c>
      <c r="AA2236" t="s">
        <v>1487</v>
      </c>
      <c r="AC2236" t="s">
        <v>713</v>
      </c>
      <c r="AD2236" t="s">
        <v>443</v>
      </c>
    </row>
    <row r="2237" spans="21:30">
      <c r="U2237">
        <v>3434</v>
      </c>
      <c r="V2237">
        <v>7</v>
      </c>
      <c r="W2237" t="s">
        <v>3729</v>
      </c>
      <c r="X2237">
        <v>7</v>
      </c>
      <c r="Y2237" t="s">
        <v>953</v>
      </c>
      <c r="Z2237">
        <v>7405</v>
      </c>
      <c r="AA2237" t="s">
        <v>1655</v>
      </c>
      <c r="AC2237" t="s">
        <v>1009</v>
      </c>
      <c r="AD2237" t="s">
        <v>443</v>
      </c>
    </row>
    <row r="2238" spans="21:30">
      <c r="U2238">
        <v>3435</v>
      </c>
      <c r="V2238">
        <v>5</v>
      </c>
      <c r="W2238" t="s">
        <v>2842</v>
      </c>
      <c r="X2238">
        <v>7</v>
      </c>
      <c r="Y2238" t="s">
        <v>953</v>
      </c>
      <c r="Z2238">
        <v>7405</v>
      </c>
      <c r="AA2238" t="s">
        <v>1655</v>
      </c>
      <c r="AC2238" t="s">
        <v>1009</v>
      </c>
      <c r="AD2238" t="s">
        <v>443</v>
      </c>
    </row>
    <row r="2239" spans="21:30">
      <c r="U2239">
        <v>3436</v>
      </c>
      <c r="V2239">
        <v>3</v>
      </c>
      <c r="W2239" t="s">
        <v>3730</v>
      </c>
      <c r="X2239">
        <v>7</v>
      </c>
      <c r="Y2239" t="s">
        <v>953</v>
      </c>
      <c r="Z2239">
        <v>7405</v>
      </c>
      <c r="AA2239" t="s">
        <v>1655</v>
      </c>
      <c r="AC2239" t="s">
        <v>1009</v>
      </c>
      <c r="AD2239" t="s">
        <v>443</v>
      </c>
    </row>
    <row r="2240" spans="21:30">
      <c r="U2240">
        <v>3437</v>
      </c>
      <c r="V2240">
        <v>1</v>
      </c>
      <c r="W2240" t="s">
        <v>2623</v>
      </c>
      <c r="X2240">
        <v>7</v>
      </c>
      <c r="Y2240" t="s">
        <v>953</v>
      </c>
      <c r="Z2240">
        <v>7405</v>
      </c>
      <c r="AA2240" t="s">
        <v>1655</v>
      </c>
      <c r="AC2240" t="s">
        <v>1009</v>
      </c>
      <c r="AD2240" t="s">
        <v>443</v>
      </c>
    </row>
    <row r="2241" spans="21:30">
      <c r="U2241">
        <v>3439</v>
      </c>
      <c r="V2241">
        <v>8</v>
      </c>
      <c r="W2241" t="s">
        <v>3731</v>
      </c>
      <c r="X2241">
        <v>7</v>
      </c>
      <c r="Y2241" t="s">
        <v>953</v>
      </c>
      <c r="Z2241">
        <v>7405</v>
      </c>
      <c r="AA2241" t="s">
        <v>1655</v>
      </c>
      <c r="AC2241" t="s">
        <v>1009</v>
      </c>
      <c r="AD2241" t="s">
        <v>443</v>
      </c>
    </row>
    <row r="2242" spans="21:30">
      <c r="U2242">
        <v>3440</v>
      </c>
      <c r="V2242">
        <v>1</v>
      </c>
      <c r="W2242" t="s">
        <v>3732</v>
      </c>
      <c r="X2242">
        <v>7</v>
      </c>
      <c r="Y2242" t="s">
        <v>953</v>
      </c>
      <c r="Z2242">
        <v>7405</v>
      </c>
      <c r="AA2242" t="s">
        <v>1655</v>
      </c>
      <c r="AC2242" t="s">
        <v>1009</v>
      </c>
      <c r="AD2242" t="s">
        <v>443</v>
      </c>
    </row>
    <row r="2243" spans="21:30">
      <c r="U2243">
        <v>3442</v>
      </c>
      <c r="V2243">
        <v>8</v>
      </c>
      <c r="W2243" t="s">
        <v>3733</v>
      </c>
      <c r="X2243">
        <v>7</v>
      </c>
      <c r="Y2243" t="s">
        <v>953</v>
      </c>
      <c r="Z2243">
        <v>7405</v>
      </c>
      <c r="AA2243" t="s">
        <v>1655</v>
      </c>
      <c r="AC2243" t="s">
        <v>1009</v>
      </c>
      <c r="AD2243" t="s">
        <v>443</v>
      </c>
    </row>
    <row r="2244" spans="21:30">
      <c r="U2244">
        <v>3443</v>
      </c>
      <c r="V2244">
        <v>6</v>
      </c>
      <c r="W2244" t="s">
        <v>3734</v>
      </c>
      <c r="X2244">
        <v>7</v>
      </c>
      <c r="Y2244" t="s">
        <v>953</v>
      </c>
      <c r="Z2244">
        <v>7405</v>
      </c>
      <c r="AA2244" t="s">
        <v>1655</v>
      </c>
      <c r="AC2244" t="s">
        <v>1009</v>
      </c>
      <c r="AD2244" t="s">
        <v>443</v>
      </c>
    </row>
    <row r="2245" spans="21:30">
      <c r="U2245">
        <v>3444</v>
      </c>
      <c r="V2245">
        <v>4</v>
      </c>
      <c r="W2245" t="s">
        <v>3735</v>
      </c>
      <c r="X2245">
        <v>7</v>
      </c>
      <c r="Y2245" t="s">
        <v>953</v>
      </c>
      <c r="Z2245">
        <v>7405</v>
      </c>
      <c r="AA2245" t="s">
        <v>1655</v>
      </c>
      <c r="AC2245" t="s">
        <v>1009</v>
      </c>
      <c r="AD2245" t="s">
        <v>443</v>
      </c>
    </row>
    <row r="2246" spans="21:30">
      <c r="U2246">
        <v>3445</v>
      </c>
      <c r="V2246">
        <v>2</v>
      </c>
      <c r="W2246" t="s">
        <v>3736</v>
      </c>
      <c r="X2246">
        <v>7</v>
      </c>
      <c r="Y2246" t="s">
        <v>953</v>
      </c>
      <c r="Z2246">
        <v>7405</v>
      </c>
      <c r="AA2246" t="s">
        <v>1655</v>
      </c>
      <c r="AC2246" t="s">
        <v>1009</v>
      </c>
      <c r="AD2246" t="s">
        <v>443</v>
      </c>
    </row>
    <row r="2247" spans="21:30">
      <c r="U2247">
        <v>3447</v>
      </c>
      <c r="V2247">
        <v>9</v>
      </c>
      <c r="W2247" t="s">
        <v>3737</v>
      </c>
      <c r="X2247">
        <v>7</v>
      </c>
      <c r="Y2247" t="s">
        <v>953</v>
      </c>
      <c r="Z2247">
        <v>7405</v>
      </c>
      <c r="AA2247" t="s">
        <v>1655</v>
      </c>
      <c r="AC2247" t="s">
        <v>1009</v>
      </c>
      <c r="AD2247" t="s">
        <v>443</v>
      </c>
    </row>
    <row r="2248" spans="21:30">
      <c r="U2248">
        <v>3448</v>
      </c>
      <c r="V2248">
        <v>7</v>
      </c>
      <c r="W2248" t="s">
        <v>3738</v>
      </c>
      <c r="X2248">
        <v>7</v>
      </c>
      <c r="Y2248" t="s">
        <v>953</v>
      </c>
      <c r="Z2248">
        <v>7405</v>
      </c>
      <c r="AA2248" t="s">
        <v>1655</v>
      </c>
      <c r="AC2248" t="s">
        <v>1009</v>
      </c>
      <c r="AD2248" t="s">
        <v>443</v>
      </c>
    </row>
    <row r="2249" spans="21:30">
      <c r="U2249">
        <v>3449</v>
      </c>
      <c r="V2249">
        <v>5</v>
      </c>
      <c r="W2249" t="s">
        <v>3739</v>
      </c>
      <c r="X2249">
        <v>7</v>
      </c>
      <c r="Y2249" t="s">
        <v>953</v>
      </c>
      <c r="Z2249">
        <v>7405</v>
      </c>
      <c r="AA2249" t="s">
        <v>1655</v>
      </c>
      <c r="AC2249" t="s">
        <v>1009</v>
      </c>
      <c r="AD2249" t="s">
        <v>443</v>
      </c>
    </row>
    <row r="2250" spans="21:30">
      <c r="U2250">
        <v>3450</v>
      </c>
      <c r="V2250">
        <v>9</v>
      </c>
      <c r="W2250" t="s">
        <v>3740</v>
      </c>
      <c r="X2250">
        <v>7</v>
      </c>
      <c r="Y2250" t="s">
        <v>953</v>
      </c>
      <c r="Z2250">
        <v>7405</v>
      </c>
      <c r="AA2250" t="s">
        <v>1655</v>
      </c>
      <c r="AC2250" t="s">
        <v>1009</v>
      </c>
      <c r="AD2250" t="s">
        <v>443</v>
      </c>
    </row>
    <row r="2251" spans="21:30">
      <c r="U2251">
        <v>3451</v>
      </c>
      <c r="V2251">
        <v>7</v>
      </c>
      <c r="W2251" t="s">
        <v>3741</v>
      </c>
      <c r="X2251">
        <v>7</v>
      </c>
      <c r="Y2251" t="s">
        <v>953</v>
      </c>
      <c r="Z2251">
        <v>7405</v>
      </c>
      <c r="AA2251" t="s">
        <v>1655</v>
      </c>
      <c r="AC2251" t="s">
        <v>1009</v>
      </c>
      <c r="AD2251" t="s">
        <v>443</v>
      </c>
    </row>
    <row r="2252" spans="21:30">
      <c r="U2252">
        <v>3452</v>
      </c>
      <c r="V2252">
        <v>5</v>
      </c>
      <c r="W2252" t="s">
        <v>3742</v>
      </c>
      <c r="X2252">
        <v>7</v>
      </c>
      <c r="Y2252" t="s">
        <v>953</v>
      </c>
      <c r="Z2252">
        <v>7405</v>
      </c>
      <c r="AA2252" t="s">
        <v>1655</v>
      </c>
      <c r="AC2252" t="s">
        <v>1009</v>
      </c>
      <c r="AD2252" t="s">
        <v>443</v>
      </c>
    </row>
    <row r="2253" spans="21:30">
      <c r="U2253">
        <v>3453</v>
      </c>
      <c r="V2253">
        <v>3</v>
      </c>
      <c r="W2253" t="s">
        <v>3743</v>
      </c>
      <c r="X2253">
        <v>7</v>
      </c>
      <c r="Y2253" t="s">
        <v>953</v>
      </c>
      <c r="Z2253">
        <v>7405</v>
      </c>
      <c r="AA2253" t="s">
        <v>1655</v>
      </c>
      <c r="AC2253" t="s">
        <v>1009</v>
      </c>
      <c r="AD2253" t="s">
        <v>443</v>
      </c>
    </row>
    <row r="2254" spans="21:30">
      <c r="U2254">
        <v>3454</v>
      </c>
      <c r="V2254">
        <v>1</v>
      </c>
      <c r="W2254" t="s">
        <v>3744</v>
      </c>
      <c r="X2254">
        <v>7</v>
      </c>
      <c r="Y2254" t="s">
        <v>953</v>
      </c>
      <c r="Z2254">
        <v>7405</v>
      </c>
      <c r="AA2254" t="s">
        <v>1655</v>
      </c>
      <c r="AC2254" t="s">
        <v>1009</v>
      </c>
      <c r="AD2254" t="s">
        <v>443</v>
      </c>
    </row>
    <row r="2255" spans="21:30">
      <c r="U2255">
        <v>3457</v>
      </c>
      <c r="V2255">
        <v>6</v>
      </c>
      <c r="W2255" t="s">
        <v>3745</v>
      </c>
      <c r="X2255">
        <v>7</v>
      </c>
      <c r="Y2255" t="s">
        <v>953</v>
      </c>
      <c r="Z2255">
        <v>7405</v>
      </c>
      <c r="AA2255" t="s">
        <v>1655</v>
      </c>
      <c r="AC2255" t="s">
        <v>1009</v>
      </c>
      <c r="AD2255" t="s">
        <v>443</v>
      </c>
    </row>
    <row r="2256" spans="21:30">
      <c r="U2256">
        <v>3458</v>
      </c>
      <c r="V2256">
        <v>4</v>
      </c>
      <c r="W2256" t="s">
        <v>3746</v>
      </c>
      <c r="X2256">
        <v>7</v>
      </c>
      <c r="Y2256" t="s">
        <v>953</v>
      </c>
      <c r="Z2256">
        <v>7405</v>
      </c>
      <c r="AA2256" t="s">
        <v>1655</v>
      </c>
      <c r="AC2256" t="s">
        <v>1009</v>
      </c>
      <c r="AD2256" t="s">
        <v>443</v>
      </c>
    </row>
    <row r="2257" spans="21:30">
      <c r="U2257">
        <v>3459</v>
      </c>
      <c r="V2257">
        <v>2</v>
      </c>
      <c r="W2257" t="s">
        <v>3747</v>
      </c>
      <c r="X2257">
        <v>7</v>
      </c>
      <c r="Y2257" t="s">
        <v>953</v>
      </c>
      <c r="Z2257">
        <v>7405</v>
      </c>
      <c r="AA2257" t="s">
        <v>1655</v>
      </c>
      <c r="AC2257" t="s">
        <v>1009</v>
      </c>
      <c r="AD2257" t="s">
        <v>443</v>
      </c>
    </row>
    <row r="2258" spans="21:30">
      <c r="U2258">
        <v>3460</v>
      </c>
      <c r="V2258">
        <v>6</v>
      </c>
      <c r="W2258" t="s">
        <v>3748</v>
      </c>
      <c r="X2258">
        <v>7</v>
      </c>
      <c r="Y2258" t="s">
        <v>953</v>
      </c>
      <c r="Z2258">
        <v>7405</v>
      </c>
      <c r="AA2258" t="s">
        <v>1655</v>
      </c>
      <c r="AC2258" t="s">
        <v>713</v>
      </c>
      <c r="AD2258" t="s">
        <v>443</v>
      </c>
    </row>
    <row r="2259" spans="21:30">
      <c r="U2259">
        <v>3461</v>
      </c>
      <c r="V2259">
        <v>4</v>
      </c>
      <c r="W2259" t="s">
        <v>3119</v>
      </c>
      <c r="X2259">
        <v>7</v>
      </c>
      <c r="Y2259" t="s">
        <v>953</v>
      </c>
      <c r="Z2259">
        <v>7407</v>
      </c>
      <c r="AA2259" t="s">
        <v>1797</v>
      </c>
      <c r="AC2259" t="s">
        <v>1009</v>
      </c>
      <c r="AD2259" t="s">
        <v>443</v>
      </c>
    </row>
    <row r="2260" spans="21:30">
      <c r="U2260">
        <v>3462</v>
      </c>
      <c r="V2260">
        <v>2</v>
      </c>
      <c r="W2260" t="s">
        <v>3749</v>
      </c>
      <c r="X2260">
        <v>7</v>
      </c>
      <c r="Y2260" t="s">
        <v>953</v>
      </c>
      <c r="Z2260">
        <v>7407</v>
      </c>
      <c r="AA2260" t="s">
        <v>1797</v>
      </c>
      <c r="AC2260" t="s">
        <v>1009</v>
      </c>
      <c r="AD2260" t="s">
        <v>443</v>
      </c>
    </row>
    <row r="2261" spans="21:30">
      <c r="U2261">
        <v>3463</v>
      </c>
      <c r="V2261">
        <v>0</v>
      </c>
      <c r="W2261" t="s">
        <v>3750</v>
      </c>
      <c r="X2261">
        <v>7</v>
      </c>
      <c r="Y2261" t="s">
        <v>953</v>
      </c>
      <c r="Z2261">
        <v>7407</v>
      </c>
      <c r="AA2261" t="s">
        <v>1797</v>
      </c>
      <c r="AC2261" t="s">
        <v>1009</v>
      </c>
      <c r="AD2261" t="s">
        <v>443</v>
      </c>
    </row>
    <row r="2262" spans="21:30">
      <c r="U2262">
        <v>3464</v>
      </c>
      <c r="V2262">
        <v>9</v>
      </c>
      <c r="W2262" t="s">
        <v>3751</v>
      </c>
      <c r="X2262">
        <v>7</v>
      </c>
      <c r="Y2262" t="s">
        <v>953</v>
      </c>
      <c r="Z2262">
        <v>7407</v>
      </c>
      <c r="AA2262" t="s">
        <v>1797</v>
      </c>
      <c r="AC2262" t="s">
        <v>1009</v>
      </c>
      <c r="AD2262" t="s">
        <v>443</v>
      </c>
    </row>
    <row r="2263" spans="21:30">
      <c r="U2263">
        <v>3465</v>
      </c>
      <c r="V2263">
        <v>7</v>
      </c>
      <c r="W2263" t="s">
        <v>3752</v>
      </c>
      <c r="X2263">
        <v>7</v>
      </c>
      <c r="Y2263" t="s">
        <v>953</v>
      </c>
      <c r="Z2263">
        <v>7407</v>
      </c>
      <c r="AA2263" t="s">
        <v>1797</v>
      </c>
      <c r="AC2263" t="s">
        <v>1009</v>
      </c>
      <c r="AD2263" t="s">
        <v>443</v>
      </c>
    </row>
    <row r="2264" spans="21:30">
      <c r="U2264">
        <v>3466</v>
      </c>
      <c r="V2264">
        <v>5</v>
      </c>
      <c r="W2264" t="s">
        <v>3753</v>
      </c>
      <c r="X2264">
        <v>7</v>
      </c>
      <c r="Y2264" t="s">
        <v>953</v>
      </c>
      <c r="Z2264">
        <v>7407</v>
      </c>
      <c r="AA2264" t="s">
        <v>1797</v>
      </c>
      <c r="AC2264" t="s">
        <v>1009</v>
      </c>
      <c r="AD2264" t="s">
        <v>443</v>
      </c>
    </row>
    <row r="2265" spans="21:30">
      <c r="U2265">
        <v>3467</v>
      </c>
      <c r="V2265">
        <v>3</v>
      </c>
      <c r="W2265" t="s">
        <v>3754</v>
      </c>
      <c r="X2265">
        <v>7</v>
      </c>
      <c r="Y2265" t="s">
        <v>953</v>
      </c>
      <c r="Z2265">
        <v>7407</v>
      </c>
      <c r="AA2265" t="s">
        <v>1797</v>
      </c>
      <c r="AC2265" t="s">
        <v>1009</v>
      </c>
      <c r="AD2265" t="s">
        <v>443</v>
      </c>
    </row>
    <row r="2266" spans="21:30">
      <c r="U2266">
        <v>3468</v>
      </c>
      <c r="V2266">
        <v>1</v>
      </c>
      <c r="W2266" t="s">
        <v>3755</v>
      </c>
      <c r="X2266">
        <v>7</v>
      </c>
      <c r="Y2266" t="s">
        <v>953</v>
      </c>
      <c r="Z2266">
        <v>7407</v>
      </c>
      <c r="AA2266" t="s">
        <v>1797</v>
      </c>
      <c r="AC2266" t="s">
        <v>1009</v>
      </c>
      <c r="AD2266" t="s">
        <v>443</v>
      </c>
    </row>
    <row r="2267" spans="21:30">
      <c r="U2267">
        <v>3470</v>
      </c>
      <c r="V2267">
        <v>3</v>
      </c>
      <c r="W2267" t="s">
        <v>3756</v>
      </c>
      <c r="X2267">
        <v>7</v>
      </c>
      <c r="Y2267" t="s">
        <v>953</v>
      </c>
      <c r="Z2267">
        <v>7407</v>
      </c>
      <c r="AA2267" t="s">
        <v>1797</v>
      </c>
      <c r="AC2267" t="s">
        <v>1009</v>
      </c>
      <c r="AD2267" t="s">
        <v>443</v>
      </c>
    </row>
    <row r="2268" spans="21:30">
      <c r="U2268">
        <v>3471</v>
      </c>
      <c r="V2268">
        <v>1</v>
      </c>
      <c r="W2268" t="s">
        <v>3757</v>
      </c>
      <c r="X2268">
        <v>7</v>
      </c>
      <c r="Y2268" t="s">
        <v>953</v>
      </c>
      <c r="Z2268">
        <v>7407</v>
      </c>
      <c r="AA2268" t="s">
        <v>1797</v>
      </c>
      <c r="AC2268" t="s">
        <v>1009</v>
      </c>
      <c r="AD2268" t="s">
        <v>443</v>
      </c>
    </row>
    <row r="2269" spans="21:30">
      <c r="U2269">
        <v>3475</v>
      </c>
      <c r="V2269">
        <v>4</v>
      </c>
      <c r="W2269" t="s">
        <v>3758</v>
      </c>
      <c r="X2269">
        <v>7</v>
      </c>
      <c r="Y2269" t="s">
        <v>953</v>
      </c>
      <c r="Z2269">
        <v>7407</v>
      </c>
      <c r="AA2269" t="s">
        <v>1797</v>
      </c>
      <c r="AC2269" t="s">
        <v>1009</v>
      </c>
      <c r="AD2269" t="s">
        <v>443</v>
      </c>
    </row>
    <row r="2270" spans="21:30">
      <c r="U2270">
        <v>3478</v>
      </c>
      <c r="V2270">
        <v>9</v>
      </c>
      <c r="W2270" t="s">
        <v>3759</v>
      </c>
      <c r="X2270">
        <v>7</v>
      </c>
      <c r="Y2270" t="s">
        <v>953</v>
      </c>
      <c r="Z2270">
        <v>7407</v>
      </c>
      <c r="AA2270" t="s">
        <v>1797</v>
      </c>
      <c r="AC2270" t="s">
        <v>713</v>
      </c>
      <c r="AD2270" t="s">
        <v>443</v>
      </c>
    </row>
    <row r="2271" spans="21:30">
      <c r="U2271">
        <v>3479</v>
      </c>
      <c r="V2271">
        <v>7</v>
      </c>
      <c r="W2271" t="s">
        <v>3760</v>
      </c>
      <c r="X2271">
        <v>7</v>
      </c>
      <c r="Y2271" t="s">
        <v>953</v>
      </c>
      <c r="Z2271">
        <v>7406</v>
      </c>
      <c r="AA2271" t="s">
        <v>1696</v>
      </c>
      <c r="AC2271" t="s">
        <v>1009</v>
      </c>
      <c r="AD2271" t="s">
        <v>443</v>
      </c>
    </row>
    <row r="2272" spans="21:30">
      <c r="U2272">
        <v>3480</v>
      </c>
      <c r="V2272">
        <v>0</v>
      </c>
      <c r="W2272" t="s">
        <v>3761</v>
      </c>
      <c r="X2272">
        <v>7</v>
      </c>
      <c r="Y2272" t="s">
        <v>953</v>
      </c>
      <c r="Z2272">
        <v>7406</v>
      </c>
      <c r="AA2272" t="s">
        <v>1696</v>
      </c>
      <c r="AC2272" t="s">
        <v>1009</v>
      </c>
      <c r="AD2272" t="s">
        <v>443</v>
      </c>
    </row>
    <row r="2273" spans="21:30">
      <c r="U2273">
        <v>3481</v>
      </c>
      <c r="V2273">
        <v>9</v>
      </c>
      <c r="W2273" t="s">
        <v>3762</v>
      </c>
      <c r="X2273">
        <v>7</v>
      </c>
      <c r="Y2273" t="s">
        <v>953</v>
      </c>
      <c r="Z2273">
        <v>7406</v>
      </c>
      <c r="AA2273" t="s">
        <v>1696</v>
      </c>
      <c r="AC2273" t="s">
        <v>1009</v>
      </c>
      <c r="AD2273" t="s">
        <v>443</v>
      </c>
    </row>
    <row r="2274" spans="21:30">
      <c r="U2274">
        <v>3482</v>
      </c>
      <c r="V2274">
        <v>7</v>
      </c>
      <c r="W2274" t="s">
        <v>3763</v>
      </c>
      <c r="X2274">
        <v>7</v>
      </c>
      <c r="Y2274" t="s">
        <v>953</v>
      </c>
      <c r="Z2274">
        <v>7406</v>
      </c>
      <c r="AA2274" t="s">
        <v>1696</v>
      </c>
      <c r="AC2274" t="s">
        <v>1009</v>
      </c>
      <c r="AD2274" t="s">
        <v>443</v>
      </c>
    </row>
    <row r="2275" spans="21:30">
      <c r="U2275">
        <v>3483</v>
      </c>
      <c r="V2275">
        <v>5</v>
      </c>
      <c r="W2275" t="s">
        <v>3764</v>
      </c>
      <c r="X2275">
        <v>7</v>
      </c>
      <c r="Y2275" t="s">
        <v>953</v>
      </c>
      <c r="Z2275">
        <v>7406</v>
      </c>
      <c r="AA2275" t="s">
        <v>1696</v>
      </c>
      <c r="AC2275" t="s">
        <v>1009</v>
      </c>
      <c r="AD2275" t="s">
        <v>443</v>
      </c>
    </row>
    <row r="2276" spans="21:30">
      <c r="U2276">
        <v>3484</v>
      </c>
      <c r="V2276">
        <v>3</v>
      </c>
      <c r="W2276" t="s">
        <v>3765</v>
      </c>
      <c r="X2276">
        <v>7</v>
      </c>
      <c r="Y2276" t="s">
        <v>953</v>
      </c>
      <c r="Z2276">
        <v>7406</v>
      </c>
      <c r="AA2276" t="s">
        <v>1696</v>
      </c>
      <c r="AC2276" t="s">
        <v>1009</v>
      </c>
      <c r="AD2276" t="s">
        <v>443</v>
      </c>
    </row>
    <row r="2277" spans="21:30">
      <c r="U2277">
        <v>3488</v>
      </c>
      <c r="V2277">
        <v>6</v>
      </c>
      <c r="W2277" t="s">
        <v>3766</v>
      </c>
      <c r="X2277">
        <v>7</v>
      </c>
      <c r="Y2277" t="s">
        <v>953</v>
      </c>
      <c r="Z2277">
        <v>7406</v>
      </c>
      <c r="AA2277" t="s">
        <v>1696</v>
      </c>
      <c r="AC2277" t="s">
        <v>1009</v>
      </c>
      <c r="AD2277" t="s">
        <v>443</v>
      </c>
    </row>
    <row r="2278" spans="21:30">
      <c r="U2278">
        <v>3489</v>
      </c>
      <c r="V2278">
        <v>4</v>
      </c>
      <c r="W2278" t="s">
        <v>3767</v>
      </c>
      <c r="X2278">
        <v>7</v>
      </c>
      <c r="Y2278" t="s">
        <v>953</v>
      </c>
      <c r="Z2278">
        <v>7406</v>
      </c>
      <c r="AA2278" t="s">
        <v>1696</v>
      </c>
      <c r="AC2278" t="s">
        <v>1009</v>
      </c>
      <c r="AD2278" t="s">
        <v>443</v>
      </c>
    </row>
    <row r="2279" spans="21:30">
      <c r="U2279">
        <v>3490</v>
      </c>
      <c r="V2279">
        <v>8</v>
      </c>
      <c r="W2279" t="s">
        <v>3768</v>
      </c>
      <c r="X2279">
        <v>7</v>
      </c>
      <c r="Y2279" t="s">
        <v>953</v>
      </c>
      <c r="Z2279">
        <v>7406</v>
      </c>
      <c r="AA2279" t="s">
        <v>1696</v>
      </c>
      <c r="AC2279" t="s">
        <v>1009</v>
      </c>
      <c r="AD2279" t="s">
        <v>443</v>
      </c>
    </row>
    <row r="2280" spans="21:30">
      <c r="U2280">
        <v>3491</v>
      </c>
      <c r="V2280">
        <v>6</v>
      </c>
      <c r="W2280" t="s">
        <v>3769</v>
      </c>
      <c r="X2280">
        <v>7</v>
      </c>
      <c r="Y2280" t="s">
        <v>953</v>
      </c>
      <c r="Z2280">
        <v>7406</v>
      </c>
      <c r="AA2280" t="s">
        <v>1696</v>
      </c>
      <c r="AC2280" t="s">
        <v>1009</v>
      </c>
      <c r="AD2280" t="s">
        <v>443</v>
      </c>
    </row>
    <row r="2281" spans="21:30">
      <c r="U2281">
        <v>3492</v>
      </c>
      <c r="V2281">
        <v>4</v>
      </c>
      <c r="W2281" t="s">
        <v>3661</v>
      </c>
      <c r="X2281">
        <v>7</v>
      </c>
      <c r="Y2281" t="s">
        <v>953</v>
      </c>
      <c r="Z2281">
        <v>7406</v>
      </c>
      <c r="AA2281" t="s">
        <v>1696</v>
      </c>
      <c r="AC2281" t="s">
        <v>1009</v>
      </c>
      <c r="AD2281" t="s">
        <v>443</v>
      </c>
    </row>
    <row r="2282" spans="21:30">
      <c r="U2282">
        <v>3494</v>
      </c>
      <c r="V2282">
        <v>0</v>
      </c>
      <c r="W2282" t="s">
        <v>3770</v>
      </c>
      <c r="X2282">
        <v>7</v>
      </c>
      <c r="Y2282" t="s">
        <v>953</v>
      </c>
      <c r="Z2282">
        <v>7406</v>
      </c>
      <c r="AA2282" t="s">
        <v>1696</v>
      </c>
      <c r="AC2282" t="s">
        <v>1009</v>
      </c>
      <c r="AD2282" t="s">
        <v>443</v>
      </c>
    </row>
    <row r="2283" spans="21:30">
      <c r="U2283">
        <v>3495</v>
      </c>
      <c r="V2283">
        <v>9</v>
      </c>
      <c r="W2283" t="s">
        <v>3771</v>
      </c>
      <c r="X2283">
        <v>7</v>
      </c>
      <c r="Y2283" t="s">
        <v>953</v>
      </c>
      <c r="Z2283">
        <v>7406</v>
      </c>
      <c r="AA2283" t="s">
        <v>1696</v>
      </c>
      <c r="AC2283" t="s">
        <v>1009</v>
      </c>
      <c r="AD2283" t="s">
        <v>443</v>
      </c>
    </row>
    <row r="2284" spans="21:30">
      <c r="U2284">
        <v>3497</v>
      </c>
      <c r="V2284">
        <v>5</v>
      </c>
      <c r="W2284" t="s">
        <v>3606</v>
      </c>
      <c r="X2284">
        <v>7</v>
      </c>
      <c r="Y2284" t="s">
        <v>953</v>
      </c>
      <c r="Z2284">
        <v>7406</v>
      </c>
      <c r="AA2284" t="s">
        <v>1696</v>
      </c>
      <c r="AC2284" t="s">
        <v>1009</v>
      </c>
      <c r="AD2284" t="s">
        <v>443</v>
      </c>
    </row>
    <row r="2285" spans="21:30">
      <c r="U2285">
        <v>3502</v>
      </c>
      <c r="V2285">
        <v>5</v>
      </c>
      <c r="W2285" t="s">
        <v>3772</v>
      </c>
      <c r="X2285">
        <v>7</v>
      </c>
      <c r="Y2285" t="s">
        <v>953</v>
      </c>
      <c r="Z2285">
        <v>7406</v>
      </c>
      <c r="AA2285" t="s">
        <v>1696</v>
      </c>
      <c r="AC2285" t="s">
        <v>1009</v>
      </c>
      <c r="AD2285" t="s">
        <v>443</v>
      </c>
    </row>
    <row r="2286" spans="21:30">
      <c r="U2286">
        <v>3503</v>
      </c>
      <c r="V2286">
        <v>3</v>
      </c>
      <c r="W2286" t="s">
        <v>3773</v>
      </c>
      <c r="X2286">
        <v>7</v>
      </c>
      <c r="Y2286" t="s">
        <v>953</v>
      </c>
      <c r="Z2286">
        <v>7406</v>
      </c>
      <c r="AA2286" t="s">
        <v>1696</v>
      </c>
      <c r="AC2286" t="s">
        <v>1009</v>
      </c>
      <c r="AD2286" t="s">
        <v>443</v>
      </c>
    </row>
    <row r="2287" spans="21:30">
      <c r="U2287">
        <v>3506</v>
      </c>
      <c r="V2287">
        <v>8</v>
      </c>
      <c r="W2287" t="s">
        <v>2152</v>
      </c>
      <c r="X2287">
        <v>7</v>
      </c>
      <c r="Y2287" t="s">
        <v>953</v>
      </c>
      <c r="Z2287">
        <v>7406</v>
      </c>
      <c r="AA2287" t="s">
        <v>1696</v>
      </c>
      <c r="AC2287" t="s">
        <v>1009</v>
      </c>
      <c r="AD2287" t="s">
        <v>443</v>
      </c>
    </row>
    <row r="2288" spans="21:30">
      <c r="U2288">
        <v>3511</v>
      </c>
      <c r="V2288">
        <v>4</v>
      </c>
      <c r="W2288" t="s">
        <v>3774</v>
      </c>
      <c r="X2288">
        <v>7</v>
      </c>
      <c r="Y2288" t="s">
        <v>953</v>
      </c>
      <c r="Z2288">
        <v>7406</v>
      </c>
      <c r="AA2288" t="s">
        <v>1696</v>
      </c>
      <c r="AC2288" t="s">
        <v>1009</v>
      </c>
      <c r="AD2288" t="s">
        <v>443</v>
      </c>
    </row>
    <row r="2289" spans="21:30">
      <c r="U2289">
        <v>3513</v>
      </c>
      <c r="V2289">
        <v>0</v>
      </c>
      <c r="W2289" t="s">
        <v>3775</v>
      </c>
      <c r="X2289">
        <v>7</v>
      </c>
      <c r="Y2289" t="s">
        <v>953</v>
      </c>
      <c r="Z2289">
        <v>7406</v>
      </c>
      <c r="AA2289" t="s">
        <v>1696</v>
      </c>
      <c r="AC2289" t="s">
        <v>1009</v>
      </c>
      <c r="AD2289" t="s">
        <v>443</v>
      </c>
    </row>
    <row r="2290" spans="21:30">
      <c r="U2290">
        <v>3515</v>
      </c>
      <c r="V2290">
        <v>7</v>
      </c>
      <c r="W2290" t="s">
        <v>3776</v>
      </c>
      <c r="X2290">
        <v>7</v>
      </c>
      <c r="Y2290" t="s">
        <v>953</v>
      </c>
      <c r="Z2290">
        <v>7406</v>
      </c>
      <c r="AA2290" t="s">
        <v>1696</v>
      </c>
      <c r="AC2290" t="s">
        <v>1009</v>
      </c>
      <c r="AD2290" t="s">
        <v>443</v>
      </c>
    </row>
    <row r="2291" spans="21:30">
      <c r="U2291">
        <v>3517</v>
      </c>
      <c r="V2291">
        <v>3</v>
      </c>
      <c r="W2291" t="s">
        <v>3777</v>
      </c>
      <c r="X2291">
        <v>7</v>
      </c>
      <c r="Y2291" t="s">
        <v>953</v>
      </c>
      <c r="Z2291">
        <v>7406</v>
      </c>
      <c r="AA2291" t="s">
        <v>1696</v>
      </c>
      <c r="AC2291" t="s">
        <v>1009</v>
      </c>
      <c r="AD2291" t="s">
        <v>443</v>
      </c>
    </row>
    <row r="2292" spans="21:30">
      <c r="U2292">
        <v>3518</v>
      </c>
      <c r="V2292">
        <v>1</v>
      </c>
      <c r="W2292" t="s">
        <v>3778</v>
      </c>
      <c r="X2292">
        <v>7</v>
      </c>
      <c r="Y2292" t="s">
        <v>953</v>
      </c>
      <c r="Z2292">
        <v>7406</v>
      </c>
      <c r="AA2292" t="s">
        <v>1696</v>
      </c>
      <c r="AC2292" t="s">
        <v>1009</v>
      </c>
      <c r="AD2292" t="s">
        <v>443</v>
      </c>
    </row>
    <row r="2293" spans="21:30">
      <c r="U2293">
        <v>3520</v>
      </c>
      <c r="V2293">
        <v>3</v>
      </c>
      <c r="W2293" t="s">
        <v>3779</v>
      </c>
      <c r="X2293">
        <v>7</v>
      </c>
      <c r="Y2293" t="s">
        <v>953</v>
      </c>
      <c r="Z2293">
        <v>7406</v>
      </c>
      <c r="AA2293" t="s">
        <v>1696</v>
      </c>
      <c r="AC2293" t="s">
        <v>1009</v>
      </c>
      <c r="AD2293" t="s">
        <v>443</v>
      </c>
    </row>
    <row r="2294" spans="21:30">
      <c r="U2294">
        <v>3523</v>
      </c>
      <c r="V2294">
        <v>8</v>
      </c>
      <c r="W2294" t="s">
        <v>3697</v>
      </c>
      <c r="X2294">
        <v>7</v>
      </c>
      <c r="Y2294" t="s">
        <v>953</v>
      </c>
      <c r="Z2294">
        <v>7406</v>
      </c>
      <c r="AA2294" t="s">
        <v>1696</v>
      </c>
      <c r="AC2294" t="s">
        <v>1009</v>
      </c>
      <c r="AD2294" t="s">
        <v>443</v>
      </c>
    </row>
    <row r="2295" spans="21:30">
      <c r="U2295">
        <v>3524</v>
      </c>
      <c r="V2295">
        <v>6</v>
      </c>
      <c r="W2295" t="s">
        <v>3780</v>
      </c>
      <c r="X2295">
        <v>7</v>
      </c>
      <c r="Y2295" t="s">
        <v>953</v>
      </c>
      <c r="Z2295">
        <v>7406</v>
      </c>
      <c r="AA2295" t="s">
        <v>1696</v>
      </c>
      <c r="AC2295" t="s">
        <v>1009</v>
      </c>
      <c r="AD2295" t="s">
        <v>443</v>
      </c>
    </row>
    <row r="2296" spans="21:30">
      <c r="U2296">
        <v>3526</v>
      </c>
      <c r="V2296">
        <v>2</v>
      </c>
      <c r="W2296" t="s">
        <v>3781</v>
      </c>
      <c r="X2296">
        <v>7</v>
      </c>
      <c r="Y2296" t="s">
        <v>953</v>
      </c>
      <c r="Z2296">
        <v>7406</v>
      </c>
      <c r="AA2296" t="s">
        <v>1696</v>
      </c>
      <c r="AC2296" t="s">
        <v>1009</v>
      </c>
      <c r="AD2296" t="s">
        <v>443</v>
      </c>
    </row>
    <row r="2297" spans="21:30">
      <c r="U2297">
        <v>3527</v>
      </c>
      <c r="V2297">
        <v>0</v>
      </c>
      <c r="W2297" t="s">
        <v>3782</v>
      </c>
      <c r="X2297">
        <v>7</v>
      </c>
      <c r="Y2297" t="s">
        <v>953</v>
      </c>
      <c r="Z2297">
        <v>7406</v>
      </c>
      <c r="AA2297" t="s">
        <v>1696</v>
      </c>
      <c r="AC2297" t="s">
        <v>1009</v>
      </c>
      <c r="AD2297" t="s">
        <v>443</v>
      </c>
    </row>
    <row r="2298" spans="21:30">
      <c r="U2298">
        <v>3528</v>
      </c>
      <c r="V2298">
        <v>9</v>
      </c>
      <c r="W2298" t="s">
        <v>3783</v>
      </c>
      <c r="X2298">
        <v>7</v>
      </c>
      <c r="Y2298" t="s">
        <v>953</v>
      </c>
      <c r="Z2298">
        <v>7406</v>
      </c>
      <c r="AA2298" t="s">
        <v>1696</v>
      </c>
      <c r="AC2298" t="s">
        <v>1009</v>
      </c>
      <c r="AD2298" t="s">
        <v>443</v>
      </c>
    </row>
    <row r="2299" spans="21:30">
      <c r="U2299">
        <v>3530</v>
      </c>
      <c r="V2299">
        <v>0</v>
      </c>
      <c r="W2299" t="s">
        <v>1969</v>
      </c>
      <c r="X2299">
        <v>7</v>
      </c>
      <c r="Y2299" t="s">
        <v>953</v>
      </c>
      <c r="Z2299">
        <v>7406</v>
      </c>
      <c r="AA2299" t="s">
        <v>1696</v>
      </c>
      <c r="AC2299" t="s">
        <v>713</v>
      </c>
      <c r="AD2299" t="s">
        <v>443</v>
      </c>
    </row>
    <row r="2300" spans="21:30">
      <c r="U2300">
        <v>3531</v>
      </c>
      <c r="V2300">
        <v>9</v>
      </c>
      <c r="W2300" t="s">
        <v>3784</v>
      </c>
      <c r="X2300">
        <v>7</v>
      </c>
      <c r="Y2300" t="s">
        <v>953</v>
      </c>
      <c r="Z2300">
        <v>7406</v>
      </c>
      <c r="AA2300" t="s">
        <v>1696</v>
      </c>
      <c r="AC2300" t="s">
        <v>713</v>
      </c>
      <c r="AD2300" t="s">
        <v>443</v>
      </c>
    </row>
    <row r="2301" spans="21:30">
      <c r="U2301">
        <v>3532</v>
      </c>
      <c r="V2301">
        <v>7</v>
      </c>
      <c r="W2301" t="s">
        <v>3785</v>
      </c>
      <c r="X2301">
        <v>7</v>
      </c>
      <c r="Y2301" t="s">
        <v>953</v>
      </c>
      <c r="Z2301">
        <v>7406</v>
      </c>
      <c r="AA2301" t="s">
        <v>1696</v>
      </c>
      <c r="AC2301" t="s">
        <v>713</v>
      </c>
      <c r="AD2301" t="s">
        <v>443</v>
      </c>
    </row>
    <row r="2302" spans="21:30">
      <c r="U2302">
        <v>3533</v>
      </c>
      <c r="V2302">
        <v>5</v>
      </c>
      <c r="W2302" t="s">
        <v>3786</v>
      </c>
      <c r="X2302">
        <v>7</v>
      </c>
      <c r="Y2302" t="s">
        <v>953</v>
      </c>
      <c r="Z2302">
        <v>7406</v>
      </c>
      <c r="AA2302" t="s">
        <v>1696</v>
      </c>
      <c r="AC2302" t="s">
        <v>713</v>
      </c>
      <c r="AD2302" t="s">
        <v>443</v>
      </c>
    </row>
    <row r="2303" spans="21:30">
      <c r="U2303">
        <v>3535</v>
      </c>
      <c r="V2303">
        <v>1</v>
      </c>
      <c r="W2303" t="s">
        <v>3779</v>
      </c>
      <c r="X2303">
        <v>7</v>
      </c>
      <c r="Y2303" t="s">
        <v>953</v>
      </c>
      <c r="Z2303">
        <v>7201</v>
      </c>
      <c r="AA2303" t="s">
        <v>952</v>
      </c>
      <c r="AC2303" t="s">
        <v>1009</v>
      </c>
      <c r="AD2303" t="s">
        <v>443</v>
      </c>
    </row>
    <row r="2304" spans="21:30">
      <c r="U2304">
        <v>3537</v>
      </c>
      <c r="V2304">
        <v>8</v>
      </c>
      <c r="W2304" t="s">
        <v>3787</v>
      </c>
      <c r="X2304">
        <v>7</v>
      </c>
      <c r="Y2304" t="s">
        <v>953</v>
      </c>
      <c r="Z2304">
        <v>7201</v>
      </c>
      <c r="AA2304" t="s">
        <v>952</v>
      </c>
      <c r="AC2304" t="s">
        <v>1009</v>
      </c>
      <c r="AD2304" t="s">
        <v>443</v>
      </c>
    </row>
    <row r="2305" spans="21:30">
      <c r="U2305">
        <v>3538</v>
      </c>
      <c r="V2305">
        <v>6</v>
      </c>
      <c r="W2305" t="s">
        <v>3788</v>
      </c>
      <c r="X2305">
        <v>7</v>
      </c>
      <c r="Y2305" t="s">
        <v>953</v>
      </c>
      <c r="Z2305">
        <v>7201</v>
      </c>
      <c r="AA2305" t="s">
        <v>952</v>
      </c>
      <c r="AC2305" t="s">
        <v>1009</v>
      </c>
      <c r="AD2305" t="s">
        <v>443</v>
      </c>
    </row>
    <row r="2306" spans="21:30">
      <c r="U2306">
        <v>3539</v>
      </c>
      <c r="V2306">
        <v>4</v>
      </c>
      <c r="W2306" t="s">
        <v>3789</v>
      </c>
      <c r="X2306">
        <v>7</v>
      </c>
      <c r="Y2306" t="s">
        <v>953</v>
      </c>
      <c r="Z2306">
        <v>7201</v>
      </c>
      <c r="AA2306" t="s">
        <v>952</v>
      </c>
      <c r="AC2306" t="s">
        <v>1009</v>
      </c>
      <c r="AD2306" t="s">
        <v>443</v>
      </c>
    </row>
    <row r="2307" spans="21:30">
      <c r="U2307">
        <v>3540</v>
      </c>
      <c r="V2307">
        <v>8</v>
      </c>
      <c r="W2307" t="s">
        <v>3790</v>
      </c>
      <c r="X2307">
        <v>7</v>
      </c>
      <c r="Y2307" t="s">
        <v>953</v>
      </c>
      <c r="Z2307">
        <v>7201</v>
      </c>
      <c r="AA2307" t="s">
        <v>952</v>
      </c>
      <c r="AC2307" t="s">
        <v>1009</v>
      </c>
      <c r="AD2307" t="s">
        <v>443</v>
      </c>
    </row>
    <row r="2308" spans="21:30">
      <c r="U2308">
        <v>3541</v>
      </c>
      <c r="V2308">
        <v>6</v>
      </c>
      <c r="W2308" t="s">
        <v>3791</v>
      </c>
      <c r="X2308">
        <v>7</v>
      </c>
      <c r="Y2308" t="s">
        <v>953</v>
      </c>
      <c r="Z2308">
        <v>7201</v>
      </c>
      <c r="AA2308" t="s">
        <v>952</v>
      </c>
      <c r="AC2308" t="s">
        <v>1009</v>
      </c>
      <c r="AD2308" t="s">
        <v>443</v>
      </c>
    </row>
    <row r="2309" spans="21:30">
      <c r="U2309">
        <v>3544</v>
      </c>
      <c r="V2309">
        <v>0</v>
      </c>
      <c r="W2309" t="s">
        <v>3792</v>
      </c>
      <c r="X2309">
        <v>7</v>
      </c>
      <c r="Y2309" t="s">
        <v>953</v>
      </c>
      <c r="Z2309">
        <v>7201</v>
      </c>
      <c r="AA2309" t="s">
        <v>952</v>
      </c>
      <c r="AC2309" t="s">
        <v>1009</v>
      </c>
      <c r="AD2309" t="s">
        <v>443</v>
      </c>
    </row>
    <row r="2310" spans="21:30">
      <c r="U2310">
        <v>3545</v>
      </c>
      <c r="V2310">
        <v>9</v>
      </c>
      <c r="W2310" t="s">
        <v>3793</v>
      </c>
      <c r="X2310">
        <v>7</v>
      </c>
      <c r="Y2310" t="s">
        <v>953</v>
      </c>
      <c r="Z2310">
        <v>7201</v>
      </c>
      <c r="AA2310" t="s">
        <v>952</v>
      </c>
      <c r="AC2310" t="s">
        <v>1009</v>
      </c>
      <c r="AD2310" t="s">
        <v>443</v>
      </c>
    </row>
    <row r="2311" spans="21:30">
      <c r="U2311">
        <v>3546</v>
      </c>
      <c r="V2311">
        <v>7</v>
      </c>
      <c r="W2311" t="s">
        <v>2481</v>
      </c>
      <c r="X2311">
        <v>7</v>
      </c>
      <c r="Y2311" t="s">
        <v>953</v>
      </c>
      <c r="Z2311">
        <v>7201</v>
      </c>
      <c r="AA2311" t="s">
        <v>952</v>
      </c>
      <c r="AC2311" t="s">
        <v>1009</v>
      </c>
      <c r="AD2311" t="s">
        <v>443</v>
      </c>
    </row>
    <row r="2312" spans="21:30">
      <c r="U2312">
        <v>3548</v>
      </c>
      <c r="V2312">
        <v>3</v>
      </c>
      <c r="W2312" t="s">
        <v>3794</v>
      </c>
      <c r="X2312">
        <v>7</v>
      </c>
      <c r="Y2312" t="s">
        <v>953</v>
      </c>
      <c r="Z2312">
        <v>7201</v>
      </c>
      <c r="AA2312" t="s">
        <v>952</v>
      </c>
      <c r="AC2312" t="s">
        <v>1009</v>
      </c>
      <c r="AD2312" t="s">
        <v>443</v>
      </c>
    </row>
    <row r="2313" spans="21:30">
      <c r="U2313">
        <v>3549</v>
      </c>
      <c r="V2313">
        <v>1</v>
      </c>
      <c r="W2313" t="s">
        <v>3795</v>
      </c>
      <c r="X2313">
        <v>7</v>
      </c>
      <c r="Y2313" t="s">
        <v>953</v>
      </c>
      <c r="Z2313">
        <v>7201</v>
      </c>
      <c r="AA2313" t="s">
        <v>952</v>
      </c>
      <c r="AC2313" t="s">
        <v>1009</v>
      </c>
      <c r="AD2313" t="s">
        <v>443</v>
      </c>
    </row>
    <row r="2314" spans="21:30">
      <c r="U2314">
        <v>3550</v>
      </c>
      <c r="V2314">
        <v>5</v>
      </c>
      <c r="W2314" t="s">
        <v>3796</v>
      </c>
      <c r="X2314">
        <v>7</v>
      </c>
      <c r="Y2314" t="s">
        <v>953</v>
      </c>
      <c r="Z2314">
        <v>7201</v>
      </c>
      <c r="AA2314" t="s">
        <v>952</v>
      </c>
      <c r="AC2314" t="s">
        <v>1009</v>
      </c>
      <c r="AD2314" t="s">
        <v>443</v>
      </c>
    </row>
    <row r="2315" spans="21:30">
      <c r="U2315">
        <v>3551</v>
      </c>
      <c r="V2315">
        <v>3</v>
      </c>
      <c r="W2315" t="s">
        <v>3797</v>
      </c>
      <c r="X2315">
        <v>7</v>
      </c>
      <c r="Y2315" t="s">
        <v>953</v>
      </c>
      <c r="Z2315">
        <v>7201</v>
      </c>
      <c r="AA2315" t="s">
        <v>952</v>
      </c>
      <c r="AC2315" t="s">
        <v>1009</v>
      </c>
      <c r="AD2315" t="s">
        <v>443</v>
      </c>
    </row>
    <row r="2316" spans="21:30">
      <c r="U2316">
        <v>3552</v>
      </c>
      <c r="V2316">
        <v>1</v>
      </c>
      <c r="W2316" t="s">
        <v>3798</v>
      </c>
      <c r="X2316">
        <v>7</v>
      </c>
      <c r="Y2316" t="s">
        <v>953</v>
      </c>
      <c r="Z2316">
        <v>7201</v>
      </c>
      <c r="AA2316" t="s">
        <v>952</v>
      </c>
      <c r="AC2316" t="s">
        <v>1009</v>
      </c>
      <c r="AD2316" t="s">
        <v>443</v>
      </c>
    </row>
    <row r="2317" spans="21:30">
      <c r="U2317">
        <v>3554</v>
      </c>
      <c r="V2317">
        <v>8</v>
      </c>
      <c r="W2317" t="s">
        <v>3799</v>
      </c>
      <c r="X2317">
        <v>7</v>
      </c>
      <c r="Y2317" t="s">
        <v>953</v>
      </c>
      <c r="Z2317">
        <v>7201</v>
      </c>
      <c r="AA2317" t="s">
        <v>952</v>
      </c>
      <c r="AC2317" t="s">
        <v>1009</v>
      </c>
      <c r="AD2317" t="s">
        <v>443</v>
      </c>
    </row>
    <row r="2318" spans="21:30">
      <c r="U2318">
        <v>3555</v>
      </c>
      <c r="V2318">
        <v>6</v>
      </c>
      <c r="W2318" t="s">
        <v>3800</v>
      </c>
      <c r="X2318">
        <v>7</v>
      </c>
      <c r="Y2318" t="s">
        <v>953</v>
      </c>
      <c r="Z2318">
        <v>7201</v>
      </c>
      <c r="AA2318" t="s">
        <v>952</v>
      </c>
      <c r="AC2318" t="s">
        <v>1009</v>
      </c>
      <c r="AD2318" t="s">
        <v>443</v>
      </c>
    </row>
    <row r="2319" spans="21:30">
      <c r="U2319">
        <v>3559</v>
      </c>
      <c r="V2319">
        <v>9</v>
      </c>
      <c r="W2319" t="s">
        <v>3801</v>
      </c>
      <c r="X2319">
        <v>7</v>
      </c>
      <c r="Y2319" t="s">
        <v>953</v>
      </c>
      <c r="Z2319">
        <v>7201</v>
      </c>
      <c r="AA2319" t="s">
        <v>952</v>
      </c>
      <c r="AC2319" t="s">
        <v>1009</v>
      </c>
      <c r="AD2319" t="s">
        <v>443</v>
      </c>
    </row>
    <row r="2320" spans="21:30">
      <c r="U2320">
        <v>3564</v>
      </c>
      <c r="V2320">
        <v>5</v>
      </c>
      <c r="W2320" t="s">
        <v>3802</v>
      </c>
      <c r="X2320">
        <v>7</v>
      </c>
      <c r="Y2320" t="s">
        <v>953</v>
      </c>
      <c r="Z2320">
        <v>7201</v>
      </c>
      <c r="AA2320" t="s">
        <v>952</v>
      </c>
      <c r="AC2320" t="s">
        <v>1009</v>
      </c>
      <c r="AD2320" t="s">
        <v>443</v>
      </c>
    </row>
    <row r="2321" spans="21:30">
      <c r="U2321">
        <v>3569</v>
      </c>
      <c r="V2321">
        <v>6</v>
      </c>
      <c r="W2321" t="s">
        <v>3803</v>
      </c>
      <c r="X2321">
        <v>7</v>
      </c>
      <c r="Y2321" t="s">
        <v>953</v>
      </c>
      <c r="Z2321">
        <v>7201</v>
      </c>
      <c r="AA2321" t="s">
        <v>952</v>
      </c>
      <c r="AC2321" t="s">
        <v>1009</v>
      </c>
      <c r="AD2321" t="s">
        <v>443</v>
      </c>
    </row>
    <row r="2322" spans="21:30">
      <c r="U2322">
        <v>3573</v>
      </c>
      <c r="V2322">
        <v>4</v>
      </c>
      <c r="W2322" t="s">
        <v>3804</v>
      </c>
      <c r="X2322">
        <v>7</v>
      </c>
      <c r="Y2322" t="s">
        <v>953</v>
      </c>
      <c r="Z2322">
        <v>7201</v>
      </c>
      <c r="AA2322" t="s">
        <v>952</v>
      </c>
      <c r="AC2322" t="s">
        <v>1009</v>
      </c>
      <c r="AD2322" t="s">
        <v>443</v>
      </c>
    </row>
    <row r="2323" spans="21:30">
      <c r="U2323">
        <v>3579</v>
      </c>
      <c r="V2323">
        <v>3</v>
      </c>
      <c r="W2323" t="s">
        <v>3805</v>
      </c>
      <c r="X2323">
        <v>7</v>
      </c>
      <c r="Y2323" t="s">
        <v>953</v>
      </c>
      <c r="Z2323">
        <v>7201</v>
      </c>
      <c r="AA2323" t="s">
        <v>952</v>
      </c>
      <c r="AC2323" t="s">
        <v>1009</v>
      </c>
      <c r="AD2323" t="s">
        <v>443</v>
      </c>
    </row>
    <row r="2324" spans="21:30">
      <c r="U2324">
        <v>3580</v>
      </c>
      <c r="V2324">
        <v>7</v>
      </c>
      <c r="W2324" t="s">
        <v>3806</v>
      </c>
      <c r="X2324">
        <v>7</v>
      </c>
      <c r="Y2324" t="s">
        <v>953</v>
      </c>
      <c r="Z2324">
        <v>7201</v>
      </c>
      <c r="AA2324" t="s">
        <v>952</v>
      </c>
      <c r="AC2324" t="s">
        <v>1009</v>
      </c>
      <c r="AD2324" t="s">
        <v>443</v>
      </c>
    </row>
    <row r="2325" spans="21:30">
      <c r="U2325">
        <v>3583</v>
      </c>
      <c r="V2325">
        <v>1</v>
      </c>
      <c r="W2325" t="s">
        <v>3807</v>
      </c>
      <c r="X2325">
        <v>7</v>
      </c>
      <c r="Y2325" t="s">
        <v>953</v>
      </c>
      <c r="Z2325">
        <v>7201</v>
      </c>
      <c r="AA2325" t="s">
        <v>952</v>
      </c>
      <c r="AC2325" t="s">
        <v>1009</v>
      </c>
      <c r="AD2325" t="s">
        <v>443</v>
      </c>
    </row>
    <row r="2326" spans="21:30">
      <c r="U2326">
        <v>3586</v>
      </c>
      <c r="V2326">
        <v>6</v>
      </c>
      <c r="W2326" t="s">
        <v>3808</v>
      </c>
      <c r="X2326">
        <v>7</v>
      </c>
      <c r="Y2326" t="s">
        <v>953</v>
      </c>
      <c r="Z2326">
        <v>7201</v>
      </c>
      <c r="AA2326" t="s">
        <v>952</v>
      </c>
      <c r="AC2326" t="s">
        <v>1009</v>
      </c>
      <c r="AD2326" t="s">
        <v>443</v>
      </c>
    </row>
    <row r="2327" spans="21:30">
      <c r="U2327">
        <v>3588</v>
      </c>
      <c r="V2327">
        <v>2</v>
      </c>
      <c r="W2327" t="s">
        <v>3809</v>
      </c>
      <c r="X2327">
        <v>7</v>
      </c>
      <c r="Y2327" t="s">
        <v>953</v>
      </c>
      <c r="Z2327">
        <v>7201</v>
      </c>
      <c r="AA2327" t="s">
        <v>952</v>
      </c>
      <c r="AC2327" t="s">
        <v>1009</v>
      </c>
      <c r="AD2327" t="s">
        <v>443</v>
      </c>
    </row>
    <row r="2328" spans="21:30">
      <c r="U2328">
        <v>3596</v>
      </c>
      <c r="V2328">
        <v>3</v>
      </c>
      <c r="W2328" t="s">
        <v>3810</v>
      </c>
      <c r="X2328">
        <v>7</v>
      </c>
      <c r="Y2328" t="s">
        <v>953</v>
      </c>
      <c r="Z2328">
        <v>7201</v>
      </c>
      <c r="AA2328" t="s">
        <v>952</v>
      </c>
      <c r="AC2328" t="s">
        <v>1009</v>
      </c>
      <c r="AD2328" t="s">
        <v>443</v>
      </c>
    </row>
    <row r="2329" spans="21:30">
      <c r="U2329">
        <v>3599</v>
      </c>
      <c r="V2329">
        <v>8</v>
      </c>
      <c r="W2329" t="s">
        <v>3811</v>
      </c>
      <c r="X2329">
        <v>7</v>
      </c>
      <c r="Y2329" t="s">
        <v>953</v>
      </c>
      <c r="Z2329">
        <v>7201</v>
      </c>
      <c r="AA2329" t="s">
        <v>952</v>
      </c>
      <c r="AC2329" t="s">
        <v>1009</v>
      </c>
      <c r="AD2329" t="s">
        <v>443</v>
      </c>
    </row>
    <row r="2330" spans="21:30">
      <c r="U2330">
        <v>3601</v>
      </c>
      <c r="V2330">
        <v>3</v>
      </c>
      <c r="W2330" t="s">
        <v>3562</v>
      </c>
      <c r="X2330">
        <v>7</v>
      </c>
      <c r="Y2330" t="s">
        <v>953</v>
      </c>
      <c r="Z2330">
        <v>7201</v>
      </c>
      <c r="AA2330" t="s">
        <v>952</v>
      </c>
      <c r="AC2330" t="s">
        <v>1009</v>
      </c>
      <c r="AD2330" t="s">
        <v>443</v>
      </c>
    </row>
    <row r="2331" spans="21:30">
      <c r="U2331">
        <v>3602</v>
      </c>
      <c r="V2331">
        <v>1</v>
      </c>
      <c r="W2331" t="s">
        <v>3812</v>
      </c>
      <c r="X2331">
        <v>7</v>
      </c>
      <c r="Y2331" t="s">
        <v>953</v>
      </c>
      <c r="Z2331">
        <v>7201</v>
      </c>
      <c r="AA2331" t="s">
        <v>952</v>
      </c>
      <c r="AC2331" t="s">
        <v>1009</v>
      </c>
      <c r="AD2331" t="s">
        <v>443</v>
      </c>
    </row>
    <row r="2332" spans="21:30">
      <c r="U2332">
        <v>3604</v>
      </c>
      <c r="V2332">
        <v>8</v>
      </c>
      <c r="W2332" t="s">
        <v>3813</v>
      </c>
      <c r="X2332">
        <v>7</v>
      </c>
      <c r="Y2332" t="s">
        <v>953</v>
      </c>
      <c r="Z2332">
        <v>7201</v>
      </c>
      <c r="AA2332" t="s">
        <v>952</v>
      </c>
      <c r="AC2332" t="s">
        <v>1009</v>
      </c>
      <c r="AD2332" t="s">
        <v>443</v>
      </c>
    </row>
    <row r="2333" spans="21:30">
      <c r="U2333">
        <v>3608</v>
      </c>
      <c r="V2333">
        <v>0</v>
      </c>
      <c r="W2333" t="s">
        <v>3814</v>
      </c>
      <c r="X2333">
        <v>7</v>
      </c>
      <c r="Y2333" t="s">
        <v>953</v>
      </c>
      <c r="Z2333">
        <v>7201</v>
      </c>
      <c r="AA2333" t="s">
        <v>952</v>
      </c>
      <c r="AC2333" t="s">
        <v>713</v>
      </c>
      <c r="AD2333" t="s">
        <v>443</v>
      </c>
    </row>
    <row r="2334" spans="21:30">
      <c r="U2334">
        <v>3609</v>
      </c>
      <c r="V2334">
        <v>9</v>
      </c>
      <c r="W2334" t="s">
        <v>3815</v>
      </c>
      <c r="X2334">
        <v>7</v>
      </c>
      <c r="Y2334" t="s">
        <v>953</v>
      </c>
      <c r="Z2334">
        <v>7203</v>
      </c>
      <c r="AA2334" t="s">
        <v>1499</v>
      </c>
      <c r="AC2334" t="s">
        <v>1009</v>
      </c>
      <c r="AD2334" t="s">
        <v>443</v>
      </c>
    </row>
    <row r="2335" spans="21:30">
      <c r="U2335">
        <v>3610</v>
      </c>
      <c r="V2335">
        <v>2</v>
      </c>
      <c r="W2335" t="s">
        <v>3816</v>
      </c>
      <c r="X2335">
        <v>7</v>
      </c>
      <c r="Y2335" t="s">
        <v>953</v>
      </c>
      <c r="Z2335">
        <v>7203</v>
      </c>
      <c r="AA2335" t="s">
        <v>1499</v>
      </c>
      <c r="AC2335" t="s">
        <v>1009</v>
      </c>
      <c r="AD2335" t="s">
        <v>443</v>
      </c>
    </row>
    <row r="2336" spans="21:30">
      <c r="U2336">
        <v>3611</v>
      </c>
      <c r="V2336">
        <v>0</v>
      </c>
      <c r="W2336" t="s">
        <v>3817</v>
      </c>
      <c r="X2336">
        <v>7</v>
      </c>
      <c r="Y2336" t="s">
        <v>953</v>
      </c>
      <c r="Z2336">
        <v>7203</v>
      </c>
      <c r="AA2336" t="s">
        <v>1499</v>
      </c>
      <c r="AC2336" t="s">
        <v>1009</v>
      </c>
      <c r="AD2336" t="s">
        <v>443</v>
      </c>
    </row>
    <row r="2337" spans="21:30">
      <c r="U2337">
        <v>3612</v>
      </c>
      <c r="V2337">
        <v>9</v>
      </c>
      <c r="W2337" t="s">
        <v>3818</v>
      </c>
      <c r="X2337">
        <v>7</v>
      </c>
      <c r="Y2337" t="s">
        <v>953</v>
      </c>
      <c r="Z2337">
        <v>7203</v>
      </c>
      <c r="AA2337" t="s">
        <v>1499</v>
      </c>
      <c r="AC2337" t="s">
        <v>1009</v>
      </c>
      <c r="AD2337" t="s">
        <v>443</v>
      </c>
    </row>
    <row r="2338" spans="21:30">
      <c r="U2338">
        <v>3614</v>
      </c>
      <c r="V2338">
        <v>5</v>
      </c>
      <c r="W2338" t="s">
        <v>3819</v>
      </c>
      <c r="X2338">
        <v>7</v>
      </c>
      <c r="Y2338" t="s">
        <v>953</v>
      </c>
      <c r="Z2338">
        <v>7203</v>
      </c>
      <c r="AA2338" t="s">
        <v>1499</v>
      </c>
      <c r="AC2338" t="s">
        <v>1009</v>
      </c>
      <c r="AD2338" t="s">
        <v>443</v>
      </c>
    </row>
    <row r="2339" spans="21:30">
      <c r="U2339">
        <v>3615</v>
      </c>
      <c r="V2339">
        <v>3</v>
      </c>
      <c r="W2339" t="s">
        <v>3820</v>
      </c>
      <c r="X2339">
        <v>7</v>
      </c>
      <c r="Y2339" t="s">
        <v>953</v>
      </c>
      <c r="Z2339">
        <v>7203</v>
      </c>
      <c r="AA2339" t="s">
        <v>1499</v>
      </c>
      <c r="AC2339" t="s">
        <v>1009</v>
      </c>
      <c r="AD2339" t="s">
        <v>443</v>
      </c>
    </row>
    <row r="2340" spans="21:30">
      <c r="U2340">
        <v>3616</v>
      </c>
      <c r="V2340">
        <v>1</v>
      </c>
      <c r="W2340" t="s">
        <v>3821</v>
      </c>
      <c r="X2340">
        <v>7</v>
      </c>
      <c r="Y2340" t="s">
        <v>953</v>
      </c>
      <c r="Z2340">
        <v>7203</v>
      </c>
      <c r="AA2340" t="s">
        <v>1499</v>
      </c>
      <c r="AC2340" t="s">
        <v>1009</v>
      </c>
      <c r="AD2340" t="s">
        <v>443</v>
      </c>
    </row>
    <row r="2341" spans="21:30">
      <c r="U2341">
        <v>3618</v>
      </c>
      <c r="V2341">
        <v>8</v>
      </c>
      <c r="W2341" t="s">
        <v>3822</v>
      </c>
      <c r="X2341">
        <v>7</v>
      </c>
      <c r="Y2341" t="s">
        <v>953</v>
      </c>
      <c r="Z2341">
        <v>7202</v>
      </c>
      <c r="AA2341" t="s">
        <v>971</v>
      </c>
      <c r="AC2341" t="s">
        <v>1009</v>
      </c>
      <c r="AD2341" t="s">
        <v>443</v>
      </c>
    </row>
    <row r="2342" spans="21:30">
      <c r="U2342">
        <v>3619</v>
      </c>
      <c r="V2342">
        <v>6</v>
      </c>
      <c r="W2342" t="s">
        <v>3823</v>
      </c>
      <c r="X2342">
        <v>7</v>
      </c>
      <c r="Y2342" t="s">
        <v>953</v>
      </c>
      <c r="Z2342">
        <v>7202</v>
      </c>
      <c r="AA2342" t="s">
        <v>971</v>
      </c>
      <c r="AC2342" t="s">
        <v>1009</v>
      </c>
      <c r="AD2342" t="s">
        <v>443</v>
      </c>
    </row>
    <row r="2343" spans="21:30">
      <c r="U2343">
        <v>3621</v>
      </c>
      <c r="V2343">
        <v>8</v>
      </c>
      <c r="W2343" t="s">
        <v>3824</v>
      </c>
      <c r="X2343">
        <v>7</v>
      </c>
      <c r="Y2343" t="s">
        <v>953</v>
      </c>
      <c r="Z2343">
        <v>7202</v>
      </c>
      <c r="AA2343" t="s">
        <v>971</v>
      </c>
      <c r="AC2343" t="s">
        <v>1009</v>
      </c>
      <c r="AD2343" t="s">
        <v>443</v>
      </c>
    </row>
    <row r="2344" spans="21:30">
      <c r="U2344">
        <v>3622</v>
      </c>
      <c r="V2344">
        <v>6</v>
      </c>
      <c r="W2344" t="s">
        <v>3825</v>
      </c>
      <c r="X2344">
        <v>7</v>
      </c>
      <c r="Y2344" t="s">
        <v>953</v>
      </c>
      <c r="Z2344">
        <v>7202</v>
      </c>
      <c r="AA2344" t="s">
        <v>971</v>
      </c>
      <c r="AC2344" t="s">
        <v>1009</v>
      </c>
      <c r="AD2344" t="s">
        <v>443</v>
      </c>
    </row>
    <row r="2345" spans="21:30">
      <c r="U2345">
        <v>3623</v>
      </c>
      <c r="V2345">
        <v>4</v>
      </c>
      <c r="W2345" t="s">
        <v>3826</v>
      </c>
      <c r="X2345">
        <v>7</v>
      </c>
      <c r="Y2345" t="s">
        <v>953</v>
      </c>
      <c r="Z2345">
        <v>7202</v>
      </c>
      <c r="AA2345" t="s">
        <v>971</v>
      </c>
      <c r="AC2345" t="s">
        <v>1009</v>
      </c>
      <c r="AD2345" t="s">
        <v>443</v>
      </c>
    </row>
    <row r="2346" spans="21:30">
      <c r="U2346">
        <v>3624</v>
      </c>
      <c r="V2346">
        <v>2</v>
      </c>
      <c r="W2346" t="s">
        <v>3827</v>
      </c>
      <c r="X2346">
        <v>7</v>
      </c>
      <c r="Y2346" t="s">
        <v>953</v>
      </c>
      <c r="Z2346">
        <v>7202</v>
      </c>
      <c r="AA2346" t="s">
        <v>971</v>
      </c>
      <c r="AC2346" t="s">
        <v>1009</v>
      </c>
      <c r="AD2346" t="s">
        <v>443</v>
      </c>
    </row>
    <row r="2347" spans="21:30">
      <c r="U2347">
        <v>3625</v>
      </c>
      <c r="V2347">
        <v>0</v>
      </c>
      <c r="W2347" t="s">
        <v>621</v>
      </c>
      <c r="X2347">
        <v>7</v>
      </c>
      <c r="Y2347" t="s">
        <v>953</v>
      </c>
      <c r="Z2347">
        <v>7202</v>
      </c>
      <c r="AA2347" t="s">
        <v>971</v>
      </c>
      <c r="AC2347" t="s">
        <v>1009</v>
      </c>
      <c r="AD2347" t="s">
        <v>443</v>
      </c>
    </row>
    <row r="2348" spans="21:30">
      <c r="U2348">
        <v>3626</v>
      </c>
      <c r="V2348">
        <v>9</v>
      </c>
      <c r="W2348" t="s">
        <v>3828</v>
      </c>
      <c r="X2348">
        <v>7</v>
      </c>
      <c r="Y2348" t="s">
        <v>953</v>
      </c>
      <c r="Z2348">
        <v>7202</v>
      </c>
      <c r="AA2348" t="s">
        <v>971</v>
      </c>
      <c r="AC2348" t="s">
        <v>1009</v>
      </c>
      <c r="AD2348" t="s">
        <v>443</v>
      </c>
    </row>
    <row r="2349" spans="21:30">
      <c r="U2349">
        <v>3629</v>
      </c>
      <c r="V2349">
        <v>3</v>
      </c>
      <c r="W2349" t="s">
        <v>2082</v>
      </c>
      <c r="X2349">
        <v>7</v>
      </c>
      <c r="Y2349" t="s">
        <v>953</v>
      </c>
      <c r="Z2349">
        <v>7202</v>
      </c>
      <c r="AA2349" t="s">
        <v>971</v>
      </c>
      <c r="AC2349" t="s">
        <v>1009</v>
      </c>
      <c r="AD2349" t="s">
        <v>443</v>
      </c>
    </row>
    <row r="2350" spans="21:30">
      <c r="U2350">
        <v>3630</v>
      </c>
      <c r="V2350">
        <v>7</v>
      </c>
      <c r="W2350" t="s">
        <v>3829</v>
      </c>
      <c r="X2350">
        <v>7</v>
      </c>
      <c r="Y2350" t="s">
        <v>953</v>
      </c>
      <c r="Z2350">
        <v>7202</v>
      </c>
      <c r="AA2350" t="s">
        <v>971</v>
      </c>
      <c r="AC2350" t="s">
        <v>1009</v>
      </c>
      <c r="AD2350" t="s">
        <v>443</v>
      </c>
    </row>
    <row r="2351" spans="21:30">
      <c r="U2351">
        <v>3631</v>
      </c>
      <c r="V2351">
        <v>5</v>
      </c>
      <c r="W2351" t="s">
        <v>3830</v>
      </c>
      <c r="X2351">
        <v>7</v>
      </c>
      <c r="Y2351" t="s">
        <v>953</v>
      </c>
      <c r="Z2351">
        <v>7202</v>
      </c>
      <c r="AA2351" t="s">
        <v>971</v>
      </c>
      <c r="AC2351" t="s">
        <v>1009</v>
      </c>
      <c r="AD2351" t="s">
        <v>443</v>
      </c>
    </row>
    <row r="2352" spans="21:30">
      <c r="U2352">
        <v>3632</v>
      </c>
      <c r="V2352">
        <v>3</v>
      </c>
      <c r="W2352" t="s">
        <v>3831</v>
      </c>
      <c r="X2352">
        <v>7</v>
      </c>
      <c r="Y2352" t="s">
        <v>953</v>
      </c>
      <c r="Z2352">
        <v>7202</v>
      </c>
      <c r="AA2352" t="s">
        <v>971</v>
      </c>
      <c r="AC2352" t="s">
        <v>1009</v>
      </c>
      <c r="AD2352" t="s">
        <v>443</v>
      </c>
    </row>
    <row r="2353" spans="21:30">
      <c r="U2353">
        <v>3633</v>
      </c>
      <c r="V2353">
        <v>1</v>
      </c>
      <c r="W2353" t="s">
        <v>3832</v>
      </c>
      <c r="X2353">
        <v>7</v>
      </c>
      <c r="Y2353" t="s">
        <v>953</v>
      </c>
      <c r="Z2353">
        <v>7202</v>
      </c>
      <c r="AA2353" t="s">
        <v>971</v>
      </c>
      <c r="AC2353" t="s">
        <v>1009</v>
      </c>
      <c r="AD2353" t="s">
        <v>443</v>
      </c>
    </row>
    <row r="2354" spans="21:30">
      <c r="U2354">
        <v>3636</v>
      </c>
      <c r="V2354">
        <v>6</v>
      </c>
      <c r="W2354" t="s">
        <v>3833</v>
      </c>
      <c r="X2354">
        <v>7</v>
      </c>
      <c r="Y2354" t="s">
        <v>953</v>
      </c>
      <c r="Z2354">
        <v>7202</v>
      </c>
      <c r="AA2354" t="s">
        <v>971</v>
      </c>
      <c r="AC2354" t="s">
        <v>1009</v>
      </c>
      <c r="AD2354" t="s">
        <v>443</v>
      </c>
    </row>
    <row r="2355" spans="21:30">
      <c r="U2355">
        <v>3638</v>
      </c>
      <c r="V2355">
        <v>2</v>
      </c>
      <c r="W2355" t="s">
        <v>3834</v>
      </c>
      <c r="X2355">
        <v>16</v>
      </c>
      <c r="Y2355" t="s">
        <v>3835</v>
      </c>
      <c r="Z2355">
        <v>16101</v>
      </c>
      <c r="AA2355" t="s">
        <v>3836</v>
      </c>
      <c r="AC2355" t="s">
        <v>1009</v>
      </c>
      <c r="AD2355" t="s">
        <v>443</v>
      </c>
    </row>
    <row r="2356" spans="21:30">
      <c r="U2356">
        <v>3639</v>
      </c>
      <c r="V2356">
        <v>0</v>
      </c>
      <c r="W2356" t="s">
        <v>3837</v>
      </c>
      <c r="X2356">
        <v>16</v>
      </c>
      <c r="Y2356" t="s">
        <v>3835</v>
      </c>
      <c r="Z2356">
        <v>16101</v>
      </c>
      <c r="AA2356" t="s">
        <v>3836</v>
      </c>
      <c r="AC2356" t="s">
        <v>1009</v>
      </c>
      <c r="AD2356" t="s">
        <v>443</v>
      </c>
    </row>
    <row r="2357" spans="21:30">
      <c r="U2357">
        <v>3640</v>
      </c>
      <c r="V2357">
        <v>4</v>
      </c>
      <c r="W2357" t="s">
        <v>3838</v>
      </c>
      <c r="X2357">
        <v>16</v>
      </c>
      <c r="Y2357" t="s">
        <v>3835</v>
      </c>
      <c r="Z2357">
        <v>16101</v>
      </c>
      <c r="AA2357" t="s">
        <v>3836</v>
      </c>
      <c r="AC2357" t="s">
        <v>890</v>
      </c>
      <c r="AD2357" t="s">
        <v>443</v>
      </c>
    </row>
    <row r="2358" spans="21:30">
      <c r="U2358">
        <v>3641</v>
      </c>
      <c r="V2358">
        <v>2</v>
      </c>
      <c r="W2358" t="s">
        <v>3839</v>
      </c>
      <c r="X2358">
        <v>16</v>
      </c>
      <c r="Y2358" t="s">
        <v>3835</v>
      </c>
      <c r="Z2358">
        <v>16101</v>
      </c>
      <c r="AA2358" t="s">
        <v>3836</v>
      </c>
      <c r="AC2358" t="s">
        <v>890</v>
      </c>
      <c r="AD2358" t="s">
        <v>443</v>
      </c>
    </row>
    <row r="2359" spans="21:30">
      <c r="U2359">
        <v>3642</v>
      </c>
      <c r="V2359">
        <v>0</v>
      </c>
      <c r="W2359" t="s">
        <v>3840</v>
      </c>
      <c r="X2359">
        <v>16</v>
      </c>
      <c r="Y2359" t="s">
        <v>3835</v>
      </c>
      <c r="Z2359">
        <v>16101</v>
      </c>
      <c r="AA2359" t="s">
        <v>3836</v>
      </c>
      <c r="AC2359" t="s">
        <v>890</v>
      </c>
      <c r="AD2359" t="s">
        <v>443</v>
      </c>
    </row>
    <row r="2360" spans="21:30">
      <c r="U2360">
        <v>3643</v>
      </c>
      <c r="V2360">
        <v>9</v>
      </c>
      <c r="W2360" t="s">
        <v>3841</v>
      </c>
      <c r="X2360">
        <v>16</v>
      </c>
      <c r="Y2360" t="s">
        <v>3835</v>
      </c>
      <c r="Z2360">
        <v>16101</v>
      </c>
      <c r="AA2360" t="s">
        <v>3836</v>
      </c>
      <c r="AC2360" t="s">
        <v>1009</v>
      </c>
      <c r="AD2360" t="s">
        <v>443</v>
      </c>
    </row>
    <row r="2361" spans="21:30">
      <c r="U2361">
        <v>3644</v>
      </c>
      <c r="V2361">
        <v>7</v>
      </c>
      <c r="W2361" t="s">
        <v>3842</v>
      </c>
      <c r="X2361">
        <v>16</v>
      </c>
      <c r="Y2361" t="s">
        <v>3835</v>
      </c>
      <c r="Z2361">
        <v>16101</v>
      </c>
      <c r="AA2361" t="s">
        <v>3836</v>
      </c>
      <c r="AC2361" t="s">
        <v>1009</v>
      </c>
      <c r="AD2361" t="s">
        <v>443</v>
      </c>
    </row>
    <row r="2362" spans="21:30">
      <c r="U2362">
        <v>3645</v>
      </c>
      <c r="V2362">
        <v>5</v>
      </c>
      <c r="W2362" t="s">
        <v>3843</v>
      </c>
      <c r="X2362">
        <v>16</v>
      </c>
      <c r="Y2362" t="s">
        <v>3835</v>
      </c>
      <c r="Z2362">
        <v>16101</v>
      </c>
      <c r="AA2362" t="s">
        <v>3836</v>
      </c>
      <c r="AC2362" t="s">
        <v>1009</v>
      </c>
      <c r="AD2362" t="s">
        <v>443</v>
      </c>
    </row>
    <row r="2363" spans="21:30">
      <c r="U2363">
        <v>3649</v>
      </c>
      <c r="V2363">
        <v>8</v>
      </c>
      <c r="W2363" t="s">
        <v>3844</v>
      </c>
      <c r="X2363">
        <v>16</v>
      </c>
      <c r="Y2363" t="s">
        <v>3835</v>
      </c>
      <c r="Z2363">
        <v>16101</v>
      </c>
      <c r="AA2363" t="s">
        <v>3836</v>
      </c>
      <c r="AC2363" t="s">
        <v>1009</v>
      </c>
      <c r="AD2363" t="s">
        <v>443</v>
      </c>
    </row>
    <row r="2364" spans="21:30">
      <c r="U2364">
        <v>3650</v>
      </c>
      <c r="V2364">
        <v>1</v>
      </c>
      <c r="W2364" t="s">
        <v>3845</v>
      </c>
      <c r="X2364">
        <v>16</v>
      </c>
      <c r="Y2364" t="s">
        <v>3835</v>
      </c>
      <c r="Z2364">
        <v>16101</v>
      </c>
      <c r="AA2364" t="s">
        <v>3836</v>
      </c>
      <c r="AC2364" t="s">
        <v>1009</v>
      </c>
      <c r="AD2364" t="s">
        <v>443</v>
      </c>
    </row>
    <row r="2365" spans="21:30">
      <c r="U2365">
        <v>3656</v>
      </c>
      <c r="V2365">
        <v>0</v>
      </c>
      <c r="W2365" t="s">
        <v>3846</v>
      </c>
      <c r="X2365">
        <v>16</v>
      </c>
      <c r="Y2365" t="s">
        <v>3835</v>
      </c>
      <c r="Z2365">
        <v>16103</v>
      </c>
      <c r="AA2365" t="s">
        <v>3847</v>
      </c>
      <c r="AC2365" t="s">
        <v>1009</v>
      </c>
      <c r="AD2365" t="s">
        <v>443</v>
      </c>
    </row>
    <row r="2366" spans="21:30">
      <c r="U2366">
        <v>3657</v>
      </c>
      <c r="V2366">
        <v>9</v>
      </c>
      <c r="W2366" t="s">
        <v>3848</v>
      </c>
      <c r="X2366">
        <v>16</v>
      </c>
      <c r="Y2366" t="s">
        <v>3835</v>
      </c>
      <c r="Z2366">
        <v>16101</v>
      </c>
      <c r="AA2366" t="s">
        <v>3836</v>
      </c>
      <c r="AC2366" t="s">
        <v>1009</v>
      </c>
      <c r="AD2366" t="s">
        <v>443</v>
      </c>
    </row>
    <row r="2367" spans="21:30">
      <c r="U2367">
        <v>3659</v>
      </c>
      <c r="V2367">
        <v>5</v>
      </c>
      <c r="W2367" t="s">
        <v>3849</v>
      </c>
      <c r="X2367">
        <v>16</v>
      </c>
      <c r="Y2367" t="s">
        <v>3835</v>
      </c>
      <c r="Z2367">
        <v>16101</v>
      </c>
      <c r="AA2367" t="s">
        <v>3836</v>
      </c>
      <c r="AC2367" t="s">
        <v>1009</v>
      </c>
      <c r="AD2367" t="s">
        <v>443</v>
      </c>
    </row>
    <row r="2368" spans="21:30">
      <c r="U2368">
        <v>3660</v>
      </c>
      <c r="V2368">
        <v>9</v>
      </c>
      <c r="W2368" t="s">
        <v>621</v>
      </c>
      <c r="X2368">
        <v>16</v>
      </c>
      <c r="Y2368" t="s">
        <v>3835</v>
      </c>
      <c r="Z2368">
        <v>16101</v>
      </c>
      <c r="AA2368" t="s">
        <v>3836</v>
      </c>
      <c r="AC2368" t="s">
        <v>1009</v>
      </c>
      <c r="AD2368" t="s">
        <v>443</v>
      </c>
    </row>
    <row r="2369" spans="21:30">
      <c r="U2369">
        <v>3662</v>
      </c>
      <c r="V2369">
        <v>5</v>
      </c>
      <c r="W2369" t="s">
        <v>3850</v>
      </c>
      <c r="X2369">
        <v>16</v>
      </c>
      <c r="Y2369" t="s">
        <v>3835</v>
      </c>
      <c r="Z2369">
        <v>16101</v>
      </c>
      <c r="AA2369" t="s">
        <v>3836</v>
      </c>
      <c r="AC2369" t="s">
        <v>1009</v>
      </c>
      <c r="AD2369" t="s">
        <v>443</v>
      </c>
    </row>
    <row r="2370" spans="21:30">
      <c r="U2370">
        <v>3663</v>
      </c>
      <c r="V2370">
        <v>3</v>
      </c>
      <c r="W2370" t="s">
        <v>2631</v>
      </c>
      <c r="X2370">
        <v>16</v>
      </c>
      <c r="Y2370" t="s">
        <v>3835</v>
      </c>
      <c r="Z2370">
        <v>16101</v>
      </c>
      <c r="AA2370" t="s">
        <v>3836</v>
      </c>
      <c r="AC2370" t="s">
        <v>1009</v>
      </c>
      <c r="AD2370" t="s">
        <v>443</v>
      </c>
    </row>
    <row r="2371" spans="21:30">
      <c r="U2371">
        <v>3664</v>
      </c>
      <c r="V2371">
        <v>1</v>
      </c>
      <c r="W2371" t="s">
        <v>3851</v>
      </c>
      <c r="X2371">
        <v>16</v>
      </c>
      <c r="Y2371" t="s">
        <v>3835</v>
      </c>
      <c r="Z2371">
        <v>16101</v>
      </c>
      <c r="AA2371" t="s">
        <v>3836</v>
      </c>
      <c r="AC2371" t="s">
        <v>1009</v>
      </c>
      <c r="AD2371" t="s">
        <v>443</v>
      </c>
    </row>
    <row r="2372" spans="21:30">
      <c r="U2372">
        <v>3666</v>
      </c>
      <c r="V2372">
        <v>8</v>
      </c>
      <c r="W2372" t="s">
        <v>3852</v>
      </c>
      <c r="X2372">
        <v>16</v>
      </c>
      <c r="Y2372" t="s">
        <v>3835</v>
      </c>
      <c r="Z2372">
        <v>16101</v>
      </c>
      <c r="AA2372" t="s">
        <v>3836</v>
      </c>
      <c r="AC2372" t="s">
        <v>1009</v>
      </c>
      <c r="AD2372" t="s">
        <v>443</v>
      </c>
    </row>
    <row r="2373" spans="21:30">
      <c r="U2373">
        <v>3667</v>
      </c>
      <c r="V2373">
        <v>6</v>
      </c>
      <c r="W2373" t="s">
        <v>3853</v>
      </c>
      <c r="X2373">
        <v>16</v>
      </c>
      <c r="Y2373" t="s">
        <v>3835</v>
      </c>
      <c r="Z2373">
        <v>16101</v>
      </c>
      <c r="AA2373" t="s">
        <v>3836</v>
      </c>
      <c r="AC2373" t="s">
        <v>1009</v>
      </c>
      <c r="AD2373" t="s">
        <v>443</v>
      </c>
    </row>
    <row r="2374" spans="21:30">
      <c r="U2374">
        <v>3668</v>
      </c>
      <c r="V2374">
        <v>4</v>
      </c>
      <c r="W2374" t="s">
        <v>3313</v>
      </c>
      <c r="X2374">
        <v>16</v>
      </c>
      <c r="Y2374" t="s">
        <v>3835</v>
      </c>
      <c r="Z2374">
        <v>16101</v>
      </c>
      <c r="AA2374" t="s">
        <v>3836</v>
      </c>
      <c r="AC2374" t="s">
        <v>1009</v>
      </c>
      <c r="AD2374" t="s">
        <v>443</v>
      </c>
    </row>
    <row r="2375" spans="21:30">
      <c r="U2375">
        <v>3669</v>
      </c>
      <c r="V2375">
        <v>2</v>
      </c>
      <c r="W2375" t="s">
        <v>3854</v>
      </c>
      <c r="X2375">
        <v>16</v>
      </c>
      <c r="Y2375" t="s">
        <v>3835</v>
      </c>
      <c r="Z2375">
        <v>16101</v>
      </c>
      <c r="AA2375" t="s">
        <v>3836</v>
      </c>
      <c r="AC2375" t="s">
        <v>1009</v>
      </c>
      <c r="AD2375" t="s">
        <v>443</v>
      </c>
    </row>
    <row r="2376" spans="21:30">
      <c r="U2376">
        <v>3670</v>
      </c>
      <c r="V2376">
        <v>6</v>
      </c>
      <c r="W2376" t="s">
        <v>3855</v>
      </c>
      <c r="X2376">
        <v>16</v>
      </c>
      <c r="Y2376" t="s">
        <v>3835</v>
      </c>
      <c r="Z2376">
        <v>16101</v>
      </c>
      <c r="AA2376" t="s">
        <v>3836</v>
      </c>
      <c r="AC2376" t="s">
        <v>1009</v>
      </c>
      <c r="AD2376" t="s">
        <v>443</v>
      </c>
    </row>
    <row r="2377" spans="21:30">
      <c r="U2377">
        <v>3671</v>
      </c>
      <c r="V2377">
        <v>4</v>
      </c>
      <c r="W2377" t="s">
        <v>3856</v>
      </c>
      <c r="X2377">
        <v>16</v>
      </c>
      <c r="Y2377" t="s">
        <v>3835</v>
      </c>
      <c r="Z2377">
        <v>16101</v>
      </c>
      <c r="AA2377" t="s">
        <v>3836</v>
      </c>
      <c r="AC2377" t="s">
        <v>1009</v>
      </c>
      <c r="AD2377" t="s">
        <v>443</v>
      </c>
    </row>
    <row r="2378" spans="21:30">
      <c r="U2378">
        <v>3672</v>
      </c>
      <c r="V2378">
        <v>2</v>
      </c>
      <c r="W2378" t="s">
        <v>3857</v>
      </c>
      <c r="X2378">
        <v>16</v>
      </c>
      <c r="Y2378" t="s">
        <v>3835</v>
      </c>
      <c r="Z2378">
        <v>16101</v>
      </c>
      <c r="AA2378" t="s">
        <v>3836</v>
      </c>
      <c r="AC2378" t="s">
        <v>1009</v>
      </c>
      <c r="AD2378" t="s">
        <v>443</v>
      </c>
    </row>
    <row r="2379" spans="21:30">
      <c r="U2379">
        <v>3673</v>
      </c>
      <c r="V2379">
        <v>0</v>
      </c>
      <c r="W2379" t="s">
        <v>3858</v>
      </c>
      <c r="X2379">
        <v>16</v>
      </c>
      <c r="Y2379" t="s">
        <v>3835</v>
      </c>
      <c r="Z2379">
        <v>16101</v>
      </c>
      <c r="AA2379" t="s">
        <v>3836</v>
      </c>
      <c r="AC2379" t="s">
        <v>1009</v>
      </c>
      <c r="AD2379" t="s">
        <v>443</v>
      </c>
    </row>
    <row r="2380" spans="21:30">
      <c r="U2380">
        <v>3675</v>
      </c>
      <c r="V2380">
        <v>7</v>
      </c>
      <c r="W2380" t="s">
        <v>3859</v>
      </c>
      <c r="X2380">
        <v>16</v>
      </c>
      <c r="Y2380" t="s">
        <v>3835</v>
      </c>
      <c r="Z2380">
        <v>16101</v>
      </c>
      <c r="AA2380" t="s">
        <v>3836</v>
      </c>
      <c r="AC2380" t="s">
        <v>1009</v>
      </c>
      <c r="AD2380" t="s">
        <v>443</v>
      </c>
    </row>
    <row r="2381" spans="21:30">
      <c r="U2381">
        <v>3677</v>
      </c>
      <c r="V2381">
        <v>3</v>
      </c>
      <c r="W2381" t="s">
        <v>3860</v>
      </c>
      <c r="X2381">
        <v>16</v>
      </c>
      <c r="Y2381" t="s">
        <v>3835</v>
      </c>
      <c r="Z2381">
        <v>16101</v>
      </c>
      <c r="AA2381" t="s">
        <v>3836</v>
      </c>
      <c r="AC2381" t="s">
        <v>1009</v>
      </c>
      <c r="AD2381" t="s">
        <v>443</v>
      </c>
    </row>
    <row r="2382" spans="21:30">
      <c r="U2382">
        <v>3678</v>
      </c>
      <c r="V2382">
        <v>1</v>
      </c>
      <c r="W2382" t="s">
        <v>3861</v>
      </c>
      <c r="X2382">
        <v>16</v>
      </c>
      <c r="Y2382" t="s">
        <v>3835</v>
      </c>
      <c r="Z2382">
        <v>16101</v>
      </c>
      <c r="AA2382" t="s">
        <v>3836</v>
      </c>
      <c r="AC2382" t="s">
        <v>1009</v>
      </c>
      <c r="AD2382" t="s">
        <v>443</v>
      </c>
    </row>
    <row r="2383" spans="21:30">
      <c r="U2383">
        <v>3681</v>
      </c>
      <c r="V2383">
        <v>1</v>
      </c>
      <c r="W2383" t="s">
        <v>3862</v>
      </c>
      <c r="X2383">
        <v>16</v>
      </c>
      <c r="Y2383" t="s">
        <v>3835</v>
      </c>
      <c r="Z2383">
        <v>16101</v>
      </c>
      <c r="AA2383" t="s">
        <v>3836</v>
      </c>
      <c r="AC2383" t="s">
        <v>1009</v>
      </c>
      <c r="AD2383" t="s">
        <v>443</v>
      </c>
    </row>
    <row r="2384" spans="21:30">
      <c r="U2384">
        <v>3683</v>
      </c>
      <c r="V2384">
        <v>8</v>
      </c>
      <c r="W2384" t="s">
        <v>3863</v>
      </c>
      <c r="X2384">
        <v>16</v>
      </c>
      <c r="Y2384" t="s">
        <v>3835</v>
      </c>
      <c r="Z2384">
        <v>16103</v>
      </c>
      <c r="AA2384" t="s">
        <v>3847</v>
      </c>
      <c r="AC2384" t="s">
        <v>1009</v>
      </c>
      <c r="AD2384" t="s">
        <v>443</v>
      </c>
    </row>
    <row r="2385" spans="21:30">
      <c r="U2385">
        <v>3685</v>
      </c>
      <c r="V2385">
        <v>4</v>
      </c>
      <c r="W2385" t="s">
        <v>3864</v>
      </c>
      <c r="X2385">
        <v>16</v>
      </c>
      <c r="Y2385" t="s">
        <v>3835</v>
      </c>
      <c r="Z2385">
        <v>16101</v>
      </c>
      <c r="AA2385" t="s">
        <v>3836</v>
      </c>
      <c r="AC2385" t="s">
        <v>1009</v>
      </c>
      <c r="AD2385" t="s">
        <v>443</v>
      </c>
    </row>
    <row r="2386" spans="21:30">
      <c r="U2386">
        <v>3686</v>
      </c>
      <c r="V2386">
        <v>2</v>
      </c>
      <c r="W2386" t="s">
        <v>3865</v>
      </c>
      <c r="X2386">
        <v>16</v>
      </c>
      <c r="Y2386" t="s">
        <v>3835</v>
      </c>
      <c r="Z2386">
        <v>16103</v>
      </c>
      <c r="AA2386" t="s">
        <v>3847</v>
      </c>
      <c r="AC2386" t="s">
        <v>1009</v>
      </c>
      <c r="AD2386" t="s">
        <v>443</v>
      </c>
    </row>
    <row r="2387" spans="21:30">
      <c r="U2387">
        <v>3687</v>
      </c>
      <c r="V2387">
        <v>0</v>
      </c>
      <c r="W2387" t="s">
        <v>3866</v>
      </c>
      <c r="X2387">
        <v>16</v>
      </c>
      <c r="Y2387" t="s">
        <v>3835</v>
      </c>
      <c r="Z2387">
        <v>16305</v>
      </c>
      <c r="AA2387" t="s">
        <v>3867</v>
      </c>
      <c r="AC2387" t="s">
        <v>1009</v>
      </c>
      <c r="AD2387" t="s">
        <v>443</v>
      </c>
    </row>
    <row r="2388" spans="21:30">
      <c r="U2388">
        <v>3691</v>
      </c>
      <c r="V2388">
        <v>9</v>
      </c>
      <c r="W2388" t="s">
        <v>1767</v>
      </c>
      <c r="X2388">
        <v>16</v>
      </c>
      <c r="Y2388" t="s">
        <v>3835</v>
      </c>
      <c r="Z2388">
        <v>16101</v>
      </c>
      <c r="AA2388" t="s">
        <v>3836</v>
      </c>
      <c r="AC2388" t="s">
        <v>1009</v>
      </c>
      <c r="AD2388" t="s">
        <v>443</v>
      </c>
    </row>
    <row r="2389" spans="21:30">
      <c r="U2389">
        <v>3694</v>
      </c>
      <c r="V2389">
        <v>3</v>
      </c>
      <c r="W2389" t="s">
        <v>3868</v>
      </c>
      <c r="X2389">
        <v>16</v>
      </c>
      <c r="Y2389" t="s">
        <v>3835</v>
      </c>
      <c r="Z2389">
        <v>16103</v>
      </c>
      <c r="AA2389" t="s">
        <v>3847</v>
      </c>
      <c r="AC2389" t="s">
        <v>1009</v>
      </c>
      <c r="AD2389" t="s">
        <v>443</v>
      </c>
    </row>
    <row r="2390" spans="21:30">
      <c r="U2390">
        <v>3697</v>
      </c>
      <c r="V2390">
        <v>8</v>
      </c>
      <c r="W2390" t="s">
        <v>3869</v>
      </c>
      <c r="X2390">
        <v>16</v>
      </c>
      <c r="Y2390" t="s">
        <v>3835</v>
      </c>
      <c r="Z2390">
        <v>16101</v>
      </c>
      <c r="AA2390" t="s">
        <v>3836</v>
      </c>
      <c r="AC2390" t="s">
        <v>1009</v>
      </c>
      <c r="AD2390" t="s">
        <v>443</v>
      </c>
    </row>
    <row r="2391" spans="21:30">
      <c r="U2391">
        <v>3698</v>
      </c>
      <c r="V2391">
        <v>6</v>
      </c>
      <c r="W2391" t="s">
        <v>3870</v>
      </c>
      <c r="X2391">
        <v>16</v>
      </c>
      <c r="Y2391" t="s">
        <v>3835</v>
      </c>
      <c r="Z2391">
        <v>16103</v>
      </c>
      <c r="AA2391" t="s">
        <v>3847</v>
      </c>
      <c r="AC2391" t="s">
        <v>1009</v>
      </c>
      <c r="AD2391" t="s">
        <v>443</v>
      </c>
    </row>
    <row r="2392" spans="21:30">
      <c r="U2392">
        <v>3703</v>
      </c>
      <c r="V2392">
        <v>6</v>
      </c>
      <c r="W2392" t="s">
        <v>3871</v>
      </c>
      <c r="X2392">
        <v>16</v>
      </c>
      <c r="Y2392" t="s">
        <v>3835</v>
      </c>
      <c r="Z2392">
        <v>16101</v>
      </c>
      <c r="AA2392" t="s">
        <v>3836</v>
      </c>
      <c r="AC2392" t="s">
        <v>1009</v>
      </c>
      <c r="AD2392" t="s">
        <v>443</v>
      </c>
    </row>
    <row r="2393" spans="21:30">
      <c r="U2393">
        <v>3704</v>
      </c>
      <c r="V2393">
        <v>4</v>
      </c>
      <c r="W2393" t="s">
        <v>2144</v>
      </c>
      <c r="X2393">
        <v>16</v>
      </c>
      <c r="Y2393" t="s">
        <v>3835</v>
      </c>
      <c r="Z2393">
        <v>16101</v>
      </c>
      <c r="AA2393" t="s">
        <v>3836</v>
      </c>
      <c r="AC2393" t="s">
        <v>1009</v>
      </c>
      <c r="AD2393" t="s">
        <v>443</v>
      </c>
    </row>
    <row r="2394" spans="21:30">
      <c r="U2394">
        <v>3707</v>
      </c>
      <c r="V2394">
        <v>9</v>
      </c>
      <c r="W2394" t="s">
        <v>3872</v>
      </c>
      <c r="X2394">
        <v>16</v>
      </c>
      <c r="Y2394" t="s">
        <v>3835</v>
      </c>
      <c r="Z2394">
        <v>16101</v>
      </c>
      <c r="AA2394" t="s">
        <v>3836</v>
      </c>
      <c r="AC2394" t="s">
        <v>1009</v>
      </c>
      <c r="AD2394" t="s">
        <v>443</v>
      </c>
    </row>
    <row r="2395" spans="21:30">
      <c r="U2395">
        <v>3709</v>
      </c>
      <c r="V2395">
        <v>5</v>
      </c>
      <c r="W2395" t="s">
        <v>3873</v>
      </c>
      <c r="X2395">
        <v>16</v>
      </c>
      <c r="Y2395" t="s">
        <v>3835</v>
      </c>
      <c r="Z2395">
        <v>16103</v>
      </c>
      <c r="AA2395" t="s">
        <v>3847</v>
      </c>
      <c r="AC2395" t="s">
        <v>1009</v>
      </c>
      <c r="AD2395" t="s">
        <v>443</v>
      </c>
    </row>
    <row r="2396" spans="21:30">
      <c r="U2396">
        <v>3710</v>
      </c>
      <c r="V2396">
        <v>9</v>
      </c>
      <c r="W2396" t="s">
        <v>3874</v>
      </c>
      <c r="X2396">
        <v>16</v>
      </c>
      <c r="Y2396" t="s">
        <v>3835</v>
      </c>
      <c r="Z2396">
        <v>16305</v>
      </c>
      <c r="AA2396" t="s">
        <v>3867</v>
      </c>
      <c r="AC2396" t="s">
        <v>1009</v>
      </c>
      <c r="AD2396" t="s">
        <v>443</v>
      </c>
    </row>
    <row r="2397" spans="21:30">
      <c r="U2397">
        <v>3711</v>
      </c>
      <c r="V2397">
        <v>7</v>
      </c>
      <c r="W2397" t="s">
        <v>3875</v>
      </c>
      <c r="X2397">
        <v>16</v>
      </c>
      <c r="Y2397" t="s">
        <v>3835</v>
      </c>
      <c r="Z2397">
        <v>16101</v>
      </c>
      <c r="AA2397" t="s">
        <v>3836</v>
      </c>
      <c r="AC2397" t="s">
        <v>713</v>
      </c>
      <c r="AD2397" t="s">
        <v>443</v>
      </c>
    </row>
    <row r="2398" spans="21:30">
      <c r="U2398">
        <v>3713</v>
      </c>
      <c r="V2398">
        <v>3</v>
      </c>
      <c r="W2398" t="s">
        <v>3876</v>
      </c>
      <c r="X2398">
        <v>16</v>
      </c>
      <c r="Y2398" t="s">
        <v>3835</v>
      </c>
      <c r="Z2398">
        <v>16101</v>
      </c>
      <c r="AA2398" t="s">
        <v>3836</v>
      </c>
      <c r="AC2398" t="s">
        <v>713</v>
      </c>
      <c r="AD2398" t="s">
        <v>443</v>
      </c>
    </row>
    <row r="2399" spans="21:30">
      <c r="U2399">
        <v>3714</v>
      </c>
      <c r="V2399">
        <v>1</v>
      </c>
      <c r="W2399" t="s">
        <v>3877</v>
      </c>
      <c r="X2399">
        <v>16</v>
      </c>
      <c r="Y2399" t="s">
        <v>3835</v>
      </c>
      <c r="Z2399">
        <v>16101</v>
      </c>
      <c r="AA2399" t="s">
        <v>3836</v>
      </c>
      <c r="AC2399" t="s">
        <v>713</v>
      </c>
      <c r="AD2399" t="s">
        <v>443</v>
      </c>
    </row>
    <row r="2400" spans="21:30">
      <c r="U2400">
        <v>3716</v>
      </c>
      <c r="V2400">
        <v>8</v>
      </c>
      <c r="W2400" t="s">
        <v>3878</v>
      </c>
      <c r="X2400">
        <v>16</v>
      </c>
      <c r="Y2400" t="s">
        <v>3835</v>
      </c>
      <c r="Z2400">
        <v>16101</v>
      </c>
      <c r="AA2400" t="s">
        <v>3836</v>
      </c>
      <c r="AC2400" t="s">
        <v>713</v>
      </c>
      <c r="AD2400" t="s">
        <v>443</v>
      </c>
    </row>
    <row r="2401" spans="21:30">
      <c r="U2401">
        <v>3717</v>
      </c>
      <c r="V2401">
        <v>6</v>
      </c>
      <c r="W2401" t="s">
        <v>3879</v>
      </c>
      <c r="X2401">
        <v>16</v>
      </c>
      <c r="Y2401" t="s">
        <v>3835</v>
      </c>
      <c r="Z2401">
        <v>16101</v>
      </c>
      <c r="AA2401" t="s">
        <v>3836</v>
      </c>
      <c r="AC2401" t="s">
        <v>713</v>
      </c>
      <c r="AD2401" t="s">
        <v>443</v>
      </c>
    </row>
    <row r="2402" spans="21:30">
      <c r="U2402">
        <v>3718</v>
      </c>
      <c r="V2402">
        <v>4</v>
      </c>
      <c r="W2402" t="s">
        <v>3880</v>
      </c>
      <c r="X2402">
        <v>16</v>
      </c>
      <c r="Y2402" t="s">
        <v>3835</v>
      </c>
      <c r="Z2402">
        <v>16101</v>
      </c>
      <c r="AA2402" t="s">
        <v>3836</v>
      </c>
      <c r="AC2402" t="s">
        <v>713</v>
      </c>
      <c r="AD2402" t="s">
        <v>443</v>
      </c>
    </row>
    <row r="2403" spans="21:30">
      <c r="U2403">
        <v>3719</v>
      </c>
      <c r="V2403">
        <v>2</v>
      </c>
      <c r="W2403" t="s">
        <v>3881</v>
      </c>
      <c r="X2403">
        <v>16</v>
      </c>
      <c r="Y2403" t="s">
        <v>3835</v>
      </c>
      <c r="Z2403">
        <v>16101</v>
      </c>
      <c r="AA2403" t="s">
        <v>3836</v>
      </c>
      <c r="AC2403" t="s">
        <v>713</v>
      </c>
      <c r="AD2403" t="s">
        <v>443</v>
      </c>
    </row>
    <row r="2404" spans="21:30">
      <c r="U2404">
        <v>3720</v>
      </c>
      <c r="V2404">
        <v>6</v>
      </c>
      <c r="W2404" t="s">
        <v>3882</v>
      </c>
      <c r="X2404">
        <v>16</v>
      </c>
      <c r="Y2404" t="s">
        <v>3835</v>
      </c>
      <c r="Z2404">
        <v>16101</v>
      </c>
      <c r="AA2404" t="s">
        <v>3836</v>
      </c>
      <c r="AC2404" t="s">
        <v>725</v>
      </c>
      <c r="AD2404" t="s">
        <v>443</v>
      </c>
    </row>
    <row r="2405" spans="21:30">
      <c r="U2405">
        <v>3723</v>
      </c>
      <c r="V2405">
        <v>0</v>
      </c>
      <c r="W2405" t="s">
        <v>1926</v>
      </c>
      <c r="X2405">
        <v>16</v>
      </c>
      <c r="Y2405" t="s">
        <v>3835</v>
      </c>
      <c r="Z2405">
        <v>16101</v>
      </c>
      <c r="AA2405" t="s">
        <v>3836</v>
      </c>
      <c r="AC2405" t="s">
        <v>713</v>
      </c>
      <c r="AD2405" t="s">
        <v>443</v>
      </c>
    </row>
    <row r="2406" spans="21:30">
      <c r="U2406">
        <v>3724</v>
      </c>
      <c r="V2406">
        <v>9</v>
      </c>
      <c r="W2406" t="s">
        <v>3883</v>
      </c>
      <c r="X2406">
        <v>16</v>
      </c>
      <c r="Y2406" t="s">
        <v>3835</v>
      </c>
      <c r="Z2406">
        <v>16101</v>
      </c>
      <c r="AA2406" t="s">
        <v>3836</v>
      </c>
      <c r="AC2406" t="s">
        <v>713</v>
      </c>
      <c r="AD2406" t="s">
        <v>443</v>
      </c>
    </row>
    <row r="2407" spans="21:30">
      <c r="U2407">
        <v>3725</v>
      </c>
      <c r="V2407">
        <v>7</v>
      </c>
      <c r="W2407" t="s">
        <v>3884</v>
      </c>
      <c r="X2407">
        <v>16</v>
      </c>
      <c r="Y2407" t="s">
        <v>3835</v>
      </c>
      <c r="Z2407">
        <v>16101</v>
      </c>
      <c r="AA2407" t="s">
        <v>3836</v>
      </c>
      <c r="AC2407" t="s">
        <v>713</v>
      </c>
      <c r="AD2407" t="s">
        <v>443</v>
      </c>
    </row>
    <row r="2408" spans="21:30">
      <c r="U2408">
        <v>3726</v>
      </c>
      <c r="V2408">
        <v>5</v>
      </c>
      <c r="W2408" t="s">
        <v>3885</v>
      </c>
      <c r="X2408">
        <v>16</v>
      </c>
      <c r="Y2408" t="s">
        <v>3835</v>
      </c>
      <c r="Z2408">
        <v>16103</v>
      </c>
      <c r="AA2408" t="s">
        <v>3847</v>
      </c>
      <c r="AC2408" t="s">
        <v>713</v>
      </c>
      <c r="AD2408" t="s">
        <v>443</v>
      </c>
    </row>
    <row r="2409" spans="21:30">
      <c r="U2409">
        <v>3727</v>
      </c>
      <c r="V2409">
        <v>3</v>
      </c>
      <c r="W2409" t="s">
        <v>3886</v>
      </c>
      <c r="X2409">
        <v>16</v>
      </c>
      <c r="Y2409" t="s">
        <v>3835</v>
      </c>
      <c r="Z2409">
        <v>16101</v>
      </c>
      <c r="AA2409" t="s">
        <v>3836</v>
      </c>
      <c r="AC2409" t="s">
        <v>713</v>
      </c>
      <c r="AD2409" t="s">
        <v>443</v>
      </c>
    </row>
    <row r="2410" spans="21:30">
      <c r="U2410">
        <v>3728</v>
      </c>
      <c r="V2410">
        <v>1</v>
      </c>
      <c r="W2410" t="s">
        <v>3887</v>
      </c>
      <c r="X2410">
        <v>16</v>
      </c>
      <c r="Y2410" t="s">
        <v>3835</v>
      </c>
      <c r="Z2410">
        <v>16101</v>
      </c>
      <c r="AA2410" t="s">
        <v>3836</v>
      </c>
      <c r="AC2410" t="s">
        <v>713</v>
      </c>
      <c r="AD2410" t="s">
        <v>443</v>
      </c>
    </row>
    <row r="2411" spans="21:30">
      <c r="U2411">
        <v>3730</v>
      </c>
      <c r="V2411">
        <v>3</v>
      </c>
      <c r="W2411" t="s">
        <v>3888</v>
      </c>
      <c r="X2411">
        <v>16</v>
      </c>
      <c r="Y2411" t="s">
        <v>3835</v>
      </c>
      <c r="Z2411">
        <v>16101</v>
      </c>
      <c r="AA2411" t="s">
        <v>3836</v>
      </c>
      <c r="AC2411" t="s">
        <v>713</v>
      </c>
      <c r="AD2411" t="s">
        <v>443</v>
      </c>
    </row>
    <row r="2412" spans="21:30">
      <c r="U2412">
        <v>3731</v>
      </c>
      <c r="V2412">
        <v>1</v>
      </c>
      <c r="W2412" t="s">
        <v>3889</v>
      </c>
      <c r="X2412">
        <v>16</v>
      </c>
      <c r="Y2412" t="s">
        <v>3835</v>
      </c>
      <c r="Z2412">
        <v>16103</v>
      </c>
      <c r="AA2412" t="s">
        <v>3847</v>
      </c>
      <c r="AC2412" t="s">
        <v>713</v>
      </c>
      <c r="AD2412" t="s">
        <v>443</v>
      </c>
    </row>
    <row r="2413" spans="21:30">
      <c r="U2413">
        <v>3733</v>
      </c>
      <c r="V2413">
        <v>8</v>
      </c>
      <c r="W2413" t="s">
        <v>2997</v>
      </c>
      <c r="X2413">
        <v>16</v>
      </c>
      <c r="Y2413" t="s">
        <v>3835</v>
      </c>
      <c r="Z2413">
        <v>16101</v>
      </c>
      <c r="AA2413" t="s">
        <v>3836</v>
      </c>
      <c r="AC2413" t="s">
        <v>713</v>
      </c>
      <c r="AD2413" t="s">
        <v>443</v>
      </c>
    </row>
    <row r="2414" spans="21:30">
      <c r="U2414">
        <v>3735</v>
      </c>
      <c r="V2414">
        <v>4</v>
      </c>
      <c r="W2414" t="s">
        <v>3890</v>
      </c>
      <c r="X2414">
        <v>16</v>
      </c>
      <c r="Y2414" t="s">
        <v>3835</v>
      </c>
      <c r="Z2414">
        <v>16101</v>
      </c>
      <c r="AA2414" t="s">
        <v>3836</v>
      </c>
      <c r="AC2414" t="s">
        <v>713</v>
      </c>
      <c r="AD2414" t="s">
        <v>443</v>
      </c>
    </row>
    <row r="2415" spans="21:30">
      <c r="U2415">
        <v>3738</v>
      </c>
      <c r="V2415">
        <v>9</v>
      </c>
      <c r="W2415" t="s">
        <v>3891</v>
      </c>
      <c r="X2415">
        <v>16</v>
      </c>
      <c r="Y2415" t="s">
        <v>3835</v>
      </c>
      <c r="Z2415">
        <v>16101</v>
      </c>
      <c r="AA2415" t="s">
        <v>3836</v>
      </c>
      <c r="AC2415" t="s">
        <v>713</v>
      </c>
      <c r="AD2415" t="s">
        <v>443</v>
      </c>
    </row>
    <row r="2416" spans="21:30">
      <c r="U2416">
        <v>3739</v>
      </c>
      <c r="V2416">
        <v>7</v>
      </c>
      <c r="W2416" t="s">
        <v>3892</v>
      </c>
      <c r="X2416">
        <v>16</v>
      </c>
      <c r="Y2416" t="s">
        <v>3835</v>
      </c>
      <c r="Z2416">
        <v>16101</v>
      </c>
      <c r="AA2416" t="s">
        <v>3836</v>
      </c>
      <c r="AC2416" t="s">
        <v>890</v>
      </c>
      <c r="AD2416" t="s">
        <v>443</v>
      </c>
    </row>
    <row r="2417" spans="21:30">
      <c r="U2417">
        <v>3740</v>
      </c>
      <c r="V2417">
        <v>0</v>
      </c>
      <c r="W2417" t="s">
        <v>3893</v>
      </c>
      <c r="X2417">
        <v>16</v>
      </c>
      <c r="Y2417" t="s">
        <v>3835</v>
      </c>
      <c r="Z2417">
        <v>16301</v>
      </c>
      <c r="AA2417" t="s">
        <v>3894</v>
      </c>
      <c r="AC2417" t="s">
        <v>412</v>
      </c>
      <c r="AD2417" t="s">
        <v>443</v>
      </c>
    </row>
    <row r="2418" spans="21:30">
      <c r="U2418">
        <v>3741</v>
      </c>
      <c r="V2418">
        <v>9</v>
      </c>
      <c r="W2418" t="s">
        <v>3895</v>
      </c>
      <c r="X2418">
        <v>16</v>
      </c>
      <c r="Y2418" t="s">
        <v>3835</v>
      </c>
      <c r="Z2418">
        <v>16301</v>
      </c>
      <c r="AA2418" t="s">
        <v>3894</v>
      </c>
      <c r="AC2418" t="s">
        <v>412</v>
      </c>
      <c r="AD2418" t="s">
        <v>443</v>
      </c>
    </row>
    <row r="2419" spans="21:30">
      <c r="U2419">
        <v>3742</v>
      </c>
      <c r="V2419">
        <v>7</v>
      </c>
      <c r="W2419" t="s">
        <v>3896</v>
      </c>
      <c r="X2419">
        <v>16</v>
      </c>
      <c r="Y2419" t="s">
        <v>3835</v>
      </c>
      <c r="Z2419">
        <v>16301</v>
      </c>
      <c r="AA2419" t="s">
        <v>3894</v>
      </c>
      <c r="AC2419" t="s">
        <v>412</v>
      </c>
      <c r="AD2419" t="s">
        <v>443</v>
      </c>
    </row>
    <row r="2420" spans="21:30">
      <c r="U2420">
        <v>3743</v>
      </c>
      <c r="V2420">
        <v>5</v>
      </c>
      <c r="W2420" t="s">
        <v>3897</v>
      </c>
      <c r="X2420">
        <v>16</v>
      </c>
      <c r="Y2420" t="s">
        <v>3835</v>
      </c>
      <c r="Z2420">
        <v>16301</v>
      </c>
      <c r="AA2420" t="s">
        <v>3894</v>
      </c>
      <c r="AC2420" t="s">
        <v>412</v>
      </c>
      <c r="AD2420" t="s">
        <v>443</v>
      </c>
    </row>
    <row r="2421" spans="21:30">
      <c r="U2421">
        <v>3744</v>
      </c>
      <c r="V2421">
        <v>3</v>
      </c>
      <c r="W2421" t="s">
        <v>3898</v>
      </c>
      <c r="X2421">
        <v>16</v>
      </c>
      <c r="Y2421" t="s">
        <v>3835</v>
      </c>
      <c r="Z2421">
        <v>16301</v>
      </c>
      <c r="AA2421" t="s">
        <v>3894</v>
      </c>
      <c r="AC2421" t="s">
        <v>412</v>
      </c>
      <c r="AD2421" t="s">
        <v>443</v>
      </c>
    </row>
    <row r="2422" spans="21:30">
      <c r="U2422">
        <v>3745</v>
      </c>
      <c r="V2422">
        <v>1</v>
      </c>
      <c r="W2422" t="s">
        <v>3899</v>
      </c>
      <c r="X2422">
        <v>16</v>
      </c>
      <c r="Y2422" t="s">
        <v>3835</v>
      </c>
      <c r="Z2422">
        <v>16301</v>
      </c>
      <c r="AA2422" t="s">
        <v>3894</v>
      </c>
      <c r="AC2422" t="s">
        <v>412</v>
      </c>
      <c r="AD2422" t="s">
        <v>443</v>
      </c>
    </row>
    <row r="2423" spans="21:30">
      <c r="U2423">
        <v>3747</v>
      </c>
      <c r="V2423">
        <v>8</v>
      </c>
      <c r="W2423" t="s">
        <v>3900</v>
      </c>
      <c r="X2423">
        <v>16</v>
      </c>
      <c r="Y2423" t="s">
        <v>3835</v>
      </c>
      <c r="Z2423">
        <v>16301</v>
      </c>
      <c r="AA2423" t="s">
        <v>3894</v>
      </c>
      <c r="AC2423" t="s">
        <v>412</v>
      </c>
      <c r="AD2423" t="s">
        <v>443</v>
      </c>
    </row>
    <row r="2424" spans="21:30">
      <c r="U2424">
        <v>3748</v>
      </c>
      <c r="V2424">
        <v>6</v>
      </c>
      <c r="W2424" t="s">
        <v>3901</v>
      </c>
      <c r="X2424">
        <v>16</v>
      </c>
      <c r="Y2424" t="s">
        <v>3835</v>
      </c>
      <c r="Z2424">
        <v>16301</v>
      </c>
      <c r="AA2424" t="s">
        <v>3894</v>
      </c>
      <c r="AC2424" t="s">
        <v>412</v>
      </c>
      <c r="AD2424" t="s">
        <v>443</v>
      </c>
    </row>
    <row r="2425" spans="21:30">
      <c r="U2425">
        <v>3749</v>
      </c>
      <c r="V2425">
        <v>4</v>
      </c>
      <c r="W2425" t="s">
        <v>3902</v>
      </c>
      <c r="X2425">
        <v>16</v>
      </c>
      <c r="Y2425" t="s">
        <v>3835</v>
      </c>
      <c r="Z2425">
        <v>16301</v>
      </c>
      <c r="AA2425" t="s">
        <v>3894</v>
      </c>
      <c r="AC2425" t="s">
        <v>412</v>
      </c>
      <c r="AD2425" t="s">
        <v>443</v>
      </c>
    </row>
    <row r="2426" spans="21:30">
      <c r="U2426">
        <v>3754</v>
      </c>
      <c r="V2426">
        <v>0</v>
      </c>
      <c r="W2426" t="s">
        <v>3903</v>
      </c>
      <c r="X2426">
        <v>16</v>
      </c>
      <c r="Y2426" t="s">
        <v>3835</v>
      </c>
      <c r="Z2426">
        <v>16301</v>
      </c>
      <c r="AA2426" t="s">
        <v>3894</v>
      </c>
      <c r="AC2426" t="s">
        <v>412</v>
      </c>
      <c r="AD2426" t="s">
        <v>443</v>
      </c>
    </row>
    <row r="2427" spans="21:30">
      <c r="U2427">
        <v>3755</v>
      </c>
      <c r="V2427">
        <v>9</v>
      </c>
      <c r="W2427" t="s">
        <v>3904</v>
      </c>
      <c r="X2427">
        <v>16</v>
      </c>
      <c r="Y2427" t="s">
        <v>3835</v>
      </c>
      <c r="Z2427">
        <v>16301</v>
      </c>
      <c r="AA2427" t="s">
        <v>3894</v>
      </c>
      <c r="AC2427" t="s">
        <v>412</v>
      </c>
      <c r="AD2427" t="s">
        <v>443</v>
      </c>
    </row>
    <row r="2428" spans="21:30">
      <c r="U2428">
        <v>3757</v>
      </c>
      <c r="V2428">
        <v>5</v>
      </c>
      <c r="W2428" t="s">
        <v>3905</v>
      </c>
      <c r="X2428">
        <v>16</v>
      </c>
      <c r="Y2428" t="s">
        <v>3835</v>
      </c>
      <c r="Z2428">
        <v>16301</v>
      </c>
      <c r="AA2428" t="s">
        <v>3894</v>
      </c>
      <c r="AC2428" t="s">
        <v>412</v>
      </c>
      <c r="AD2428" t="s">
        <v>443</v>
      </c>
    </row>
    <row r="2429" spans="21:30">
      <c r="U2429">
        <v>3758</v>
      </c>
      <c r="V2429">
        <v>3</v>
      </c>
      <c r="W2429" t="s">
        <v>3906</v>
      </c>
      <c r="X2429">
        <v>16</v>
      </c>
      <c r="Y2429" t="s">
        <v>3835</v>
      </c>
      <c r="Z2429">
        <v>16301</v>
      </c>
      <c r="AA2429" t="s">
        <v>3894</v>
      </c>
      <c r="AC2429" t="s">
        <v>412</v>
      </c>
      <c r="AD2429" t="s">
        <v>443</v>
      </c>
    </row>
    <row r="2430" spans="21:30">
      <c r="U2430">
        <v>3759</v>
      </c>
      <c r="V2430">
        <v>1</v>
      </c>
      <c r="W2430" t="s">
        <v>3907</v>
      </c>
      <c r="X2430">
        <v>16</v>
      </c>
      <c r="Y2430" t="s">
        <v>3835</v>
      </c>
      <c r="Z2430">
        <v>16301</v>
      </c>
      <c r="AA2430" t="s">
        <v>3894</v>
      </c>
      <c r="AC2430" t="s">
        <v>412</v>
      </c>
      <c r="AD2430" t="s">
        <v>443</v>
      </c>
    </row>
    <row r="2431" spans="21:30">
      <c r="U2431">
        <v>3760</v>
      </c>
      <c r="V2431">
        <v>5</v>
      </c>
      <c r="W2431" t="s">
        <v>3908</v>
      </c>
      <c r="X2431">
        <v>16</v>
      </c>
      <c r="Y2431" t="s">
        <v>3835</v>
      </c>
      <c r="Z2431">
        <v>16301</v>
      </c>
      <c r="AA2431" t="s">
        <v>3894</v>
      </c>
      <c r="AC2431" t="s">
        <v>412</v>
      </c>
      <c r="AD2431" t="s">
        <v>443</v>
      </c>
    </row>
    <row r="2432" spans="21:30">
      <c r="U2432">
        <v>3762</v>
      </c>
      <c r="V2432">
        <v>1</v>
      </c>
      <c r="W2432" t="s">
        <v>3909</v>
      </c>
      <c r="X2432">
        <v>16</v>
      </c>
      <c r="Y2432" t="s">
        <v>3835</v>
      </c>
      <c r="Z2432">
        <v>16301</v>
      </c>
      <c r="AA2432" t="s">
        <v>3894</v>
      </c>
      <c r="AC2432" t="s">
        <v>412</v>
      </c>
      <c r="AD2432" t="s">
        <v>443</v>
      </c>
    </row>
    <row r="2433" spans="21:30">
      <c r="U2433">
        <v>3766</v>
      </c>
      <c r="V2433">
        <v>4</v>
      </c>
      <c r="W2433" t="s">
        <v>3910</v>
      </c>
      <c r="X2433">
        <v>16</v>
      </c>
      <c r="Y2433" t="s">
        <v>3835</v>
      </c>
      <c r="Z2433">
        <v>16301</v>
      </c>
      <c r="AA2433" t="s">
        <v>3894</v>
      </c>
      <c r="AC2433" t="s">
        <v>412</v>
      </c>
      <c r="AD2433" t="s">
        <v>443</v>
      </c>
    </row>
    <row r="2434" spans="21:30">
      <c r="U2434">
        <v>3768</v>
      </c>
      <c r="V2434">
        <v>0</v>
      </c>
      <c r="W2434" t="s">
        <v>3353</v>
      </c>
      <c r="X2434">
        <v>16</v>
      </c>
      <c r="Y2434" t="s">
        <v>3835</v>
      </c>
      <c r="Z2434">
        <v>16301</v>
      </c>
      <c r="AA2434" t="s">
        <v>3894</v>
      </c>
      <c r="AC2434" t="s">
        <v>412</v>
      </c>
      <c r="AD2434" t="s">
        <v>443</v>
      </c>
    </row>
    <row r="2435" spans="21:30">
      <c r="U2435">
        <v>3776</v>
      </c>
      <c r="V2435">
        <v>1</v>
      </c>
      <c r="W2435" t="s">
        <v>3911</v>
      </c>
      <c r="X2435">
        <v>16</v>
      </c>
      <c r="Y2435" t="s">
        <v>3835</v>
      </c>
      <c r="Z2435">
        <v>16301</v>
      </c>
      <c r="AA2435" t="s">
        <v>3894</v>
      </c>
      <c r="AC2435" t="s">
        <v>412</v>
      </c>
      <c r="AD2435" t="s">
        <v>443</v>
      </c>
    </row>
    <row r="2436" spans="21:30">
      <c r="U2436">
        <v>3781</v>
      </c>
      <c r="V2436">
        <v>8</v>
      </c>
      <c r="W2436" t="s">
        <v>3912</v>
      </c>
      <c r="X2436">
        <v>16</v>
      </c>
      <c r="Y2436" t="s">
        <v>3835</v>
      </c>
      <c r="Z2436">
        <v>16301</v>
      </c>
      <c r="AA2436" t="s">
        <v>3894</v>
      </c>
      <c r="AC2436" t="s">
        <v>412</v>
      </c>
      <c r="AD2436" t="s">
        <v>443</v>
      </c>
    </row>
    <row r="2437" spans="21:30">
      <c r="U2437">
        <v>3782</v>
      </c>
      <c r="V2437">
        <v>6</v>
      </c>
      <c r="W2437" t="s">
        <v>3913</v>
      </c>
      <c r="X2437">
        <v>16</v>
      </c>
      <c r="Y2437" t="s">
        <v>3835</v>
      </c>
      <c r="Z2437">
        <v>16301</v>
      </c>
      <c r="AA2437" t="s">
        <v>3894</v>
      </c>
      <c r="AC2437" t="s">
        <v>412</v>
      </c>
      <c r="AD2437" t="s">
        <v>443</v>
      </c>
    </row>
    <row r="2438" spans="21:30">
      <c r="U2438">
        <v>3783</v>
      </c>
      <c r="V2438">
        <v>4</v>
      </c>
      <c r="W2438" t="s">
        <v>3914</v>
      </c>
      <c r="X2438">
        <v>16</v>
      </c>
      <c r="Y2438" t="s">
        <v>3835</v>
      </c>
      <c r="Z2438">
        <v>16301</v>
      </c>
      <c r="AA2438" t="s">
        <v>3894</v>
      </c>
      <c r="AC2438" t="s">
        <v>412</v>
      </c>
      <c r="AD2438" t="s">
        <v>443</v>
      </c>
    </row>
    <row r="2439" spans="21:30">
      <c r="U2439">
        <v>3784</v>
      </c>
      <c r="V2439">
        <v>2</v>
      </c>
      <c r="W2439" t="s">
        <v>3915</v>
      </c>
      <c r="X2439">
        <v>16</v>
      </c>
      <c r="Y2439" t="s">
        <v>3835</v>
      </c>
      <c r="Z2439">
        <v>16301</v>
      </c>
      <c r="AA2439" t="s">
        <v>3894</v>
      </c>
      <c r="AC2439" t="s">
        <v>412</v>
      </c>
      <c r="AD2439" t="s">
        <v>443</v>
      </c>
    </row>
    <row r="2440" spans="21:30">
      <c r="U2440">
        <v>3785</v>
      </c>
      <c r="V2440">
        <v>0</v>
      </c>
      <c r="W2440" t="s">
        <v>3366</v>
      </c>
      <c r="X2440">
        <v>16</v>
      </c>
      <c r="Y2440" t="s">
        <v>3835</v>
      </c>
      <c r="Z2440">
        <v>16301</v>
      </c>
      <c r="AA2440" t="s">
        <v>3894</v>
      </c>
      <c r="AC2440" t="s">
        <v>412</v>
      </c>
      <c r="AD2440" t="s">
        <v>443</v>
      </c>
    </row>
    <row r="2441" spans="21:30">
      <c r="U2441">
        <v>3786</v>
      </c>
      <c r="V2441">
        <v>9</v>
      </c>
      <c r="W2441" t="s">
        <v>2082</v>
      </c>
      <c r="X2441">
        <v>16</v>
      </c>
      <c r="Y2441" t="s">
        <v>3835</v>
      </c>
      <c r="Z2441">
        <v>16301</v>
      </c>
      <c r="AA2441" t="s">
        <v>3894</v>
      </c>
      <c r="AC2441" t="s">
        <v>412</v>
      </c>
      <c r="AD2441" t="s">
        <v>443</v>
      </c>
    </row>
    <row r="2442" spans="21:30">
      <c r="U2442">
        <v>3791</v>
      </c>
      <c r="V2442">
        <v>5</v>
      </c>
      <c r="W2442" t="s">
        <v>3916</v>
      </c>
      <c r="X2442">
        <v>16</v>
      </c>
      <c r="Y2442" t="s">
        <v>3835</v>
      </c>
      <c r="Z2442">
        <v>16301</v>
      </c>
      <c r="AA2442" t="s">
        <v>3894</v>
      </c>
      <c r="AC2442" t="s">
        <v>412</v>
      </c>
      <c r="AD2442" t="s">
        <v>443</v>
      </c>
    </row>
    <row r="2443" spans="21:30">
      <c r="U2443">
        <v>3795</v>
      </c>
      <c r="V2443">
        <v>8</v>
      </c>
      <c r="W2443" t="s">
        <v>3917</v>
      </c>
      <c r="X2443">
        <v>16</v>
      </c>
      <c r="Y2443" t="s">
        <v>3835</v>
      </c>
      <c r="Z2443">
        <v>16301</v>
      </c>
      <c r="AA2443" t="s">
        <v>3894</v>
      </c>
      <c r="AC2443" t="s">
        <v>713</v>
      </c>
      <c r="AD2443" t="s">
        <v>443</v>
      </c>
    </row>
    <row r="2444" spans="21:30">
      <c r="U2444">
        <v>3796</v>
      </c>
      <c r="V2444">
        <v>6</v>
      </c>
      <c r="W2444" t="s">
        <v>3918</v>
      </c>
      <c r="X2444">
        <v>16</v>
      </c>
      <c r="Y2444" t="s">
        <v>3835</v>
      </c>
      <c r="Z2444">
        <v>16301</v>
      </c>
      <c r="AA2444" t="s">
        <v>3894</v>
      </c>
      <c r="AC2444" t="s">
        <v>713</v>
      </c>
      <c r="AD2444" t="s">
        <v>443</v>
      </c>
    </row>
    <row r="2445" spans="21:30">
      <c r="U2445">
        <v>3797</v>
      </c>
      <c r="V2445">
        <v>4</v>
      </c>
      <c r="W2445" t="s">
        <v>2659</v>
      </c>
      <c r="X2445">
        <v>16</v>
      </c>
      <c r="Y2445" t="s">
        <v>3835</v>
      </c>
      <c r="Z2445">
        <v>16301</v>
      </c>
      <c r="AA2445" t="s">
        <v>3894</v>
      </c>
      <c r="AC2445" t="s">
        <v>713</v>
      </c>
      <c r="AD2445" t="s">
        <v>443</v>
      </c>
    </row>
    <row r="2446" spans="21:30">
      <c r="U2446">
        <v>3798</v>
      </c>
      <c r="V2446">
        <v>2</v>
      </c>
      <c r="W2446" t="s">
        <v>3919</v>
      </c>
      <c r="X2446">
        <v>16</v>
      </c>
      <c r="Y2446" t="s">
        <v>3835</v>
      </c>
      <c r="Z2446">
        <v>16303</v>
      </c>
      <c r="AA2446" t="s">
        <v>3920</v>
      </c>
      <c r="AC2446" t="s">
        <v>412</v>
      </c>
      <c r="AD2446" t="s">
        <v>443</v>
      </c>
    </row>
    <row r="2447" spans="21:30">
      <c r="U2447">
        <v>3799</v>
      </c>
      <c r="V2447">
        <v>0</v>
      </c>
      <c r="W2447" t="s">
        <v>3921</v>
      </c>
      <c r="X2447">
        <v>16</v>
      </c>
      <c r="Y2447" t="s">
        <v>3835</v>
      </c>
      <c r="Z2447">
        <v>16303</v>
      </c>
      <c r="AA2447" t="s">
        <v>3920</v>
      </c>
      <c r="AC2447" t="s">
        <v>412</v>
      </c>
      <c r="AD2447" t="s">
        <v>443</v>
      </c>
    </row>
    <row r="2448" spans="21:30">
      <c r="U2448">
        <v>3800</v>
      </c>
      <c r="V2448">
        <v>8</v>
      </c>
      <c r="W2448" t="s">
        <v>3922</v>
      </c>
      <c r="X2448">
        <v>16</v>
      </c>
      <c r="Y2448" t="s">
        <v>3835</v>
      </c>
      <c r="Z2448">
        <v>16303</v>
      </c>
      <c r="AA2448" t="s">
        <v>3920</v>
      </c>
      <c r="AC2448" t="s">
        <v>412</v>
      </c>
      <c r="AD2448" t="s">
        <v>443</v>
      </c>
    </row>
    <row r="2449" spans="21:30">
      <c r="U2449">
        <v>3801</v>
      </c>
      <c r="V2449">
        <v>6</v>
      </c>
      <c r="W2449" t="s">
        <v>3923</v>
      </c>
      <c r="X2449">
        <v>16</v>
      </c>
      <c r="Y2449" t="s">
        <v>3835</v>
      </c>
      <c r="Z2449">
        <v>16303</v>
      </c>
      <c r="AA2449" t="s">
        <v>3920</v>
      </c>
      <c r="AC2449" t="s">
        <v>412</v>
      </c>
      <c r="AD2449" t="s">
        <v>443</v>
      </c>
    </row>
    <row r="2450" spans="21:30">
      <c r="U2450">
        <v>3802</v>
      </c>
      <c r="V2450">
        <v>4</v>
      </c>
      <c r="W2450" t="s">
        <v>3924</v>
      </c>
      <c r="X2450">
        <v>16</v>
      </c>
      <c r="Y2450" t="s">
        <v>3835</v>
      </c>
      <c r="Z2450">
        <v>16303</v>
      </c>
      <c r="AA2450" t="s">
        <v>3920</v>
      </c>
      <c r="AC2450" t="s">
        <v>412</v>
      </c>
      <c r="AD2450" t="s">
        <v>443</v>
      </c>
    </row>
    <row r="2451" spans="21:30">
      <c r="U2451">
        <v>3804</v>
      </c>
      <c r="V2451">
        <v>0</v>
      </c>
      <c r="W2451" t="s">
        <v>3925</v>
      </c>
      <c r="X2451">
        <v>16</v>
      </c>
      <c r="Y2451" t="s">
        <v>3835</v>
      </c>
      <c r="Z2451">
        <v>16303</v>
      </c>
      <c r="AA2451" t="s">
        <v>3920</v>
      </c>
      <c r="AC2451" t="s">
        <v>412</v>
      </c>
      <c r="AD2451" t="s">
        <v>443</v>
      </c>
    </row>
    <row r="2452" spans="21:30">
      <c r="U2452">
        <v>3807</v>
      </c>
      <c r="V2452">
        <v>5</v>
      </c>
      <c r="W2452" t="s">
        <v>3926</v>
      </c>
      <c r="X2452">
        <v>16</v>
      </c>
      <c r="Y2452" t="s">
        <v>3835</v>
      </c>
      <c r="Z2452">
        <v>16303</v>
      </c>
      <c r="AA2452" t="s">
        <v>3920</v>
      </c>
      <c r="AC2452" t="s">
        <v>1009</v>
      </c>
      <c r="AD2452" t="s">
        <v>443</v>
      </c>
    </row>
    <row r="2453" spans="21:30">
      <c r="U2453">
        <v>3808</v>
      </c>
      <c r="V2453">
        <v>3</v>
      </c>
      <c r="W2453" t="s">
        <v>3927</v>
      </c>
      <c r="X2453">
        <v>16</v>
      </c>
      <c r="Y2453" t="s">
        <v>3835</v>
      </c>
      <c r="Z2453">
        <v>16303</v>
      </c>
      <c r="AA2453" t="s">
        <v>3920</v>
      </c>
      <c r="AC2453" t="s">
        <v>1009</v>
      </c>
      <c r="AD2453" t="s">
        <v>443</v>
      </c>
    </row>
    <row r="2454" spans="21:30">
      <c r="U2454">
        <v>3814</v>
      </c>
      <c r="V2454">
        <v>8</v>
      </c>
      <c r="W2454" t="s">
        <v>3928</v>
      </c>
      <c r="X2454">
        <v>16</v>
      </c>
      <c r="Y2454" t="s">
        <v>3835</v>
      </c>
      <c r="Z2454">
        <v>16303</v>
      </c>
      <c r="AA2454" t="s">
        <v>3920</v>
      </c>
      <c r="AC2454" t="s">
        <v>412</v>
      </c>
      <c r="AD2454" t="s">
        <v>443</v>
      </c>
    </row>
    <row r="2455" spans="21:30">
      <c r="U2455">
        <v>3815</v>
      </c>
      <c r="V2455">
        <v>6</v>
      </c>
      <c r="W2455" t="s">
        <v>3929</v>
      </c>
      <c r="X2455">
        <v>16</v>
      </c>
      <c r="Y2455" t="s">
        <v>3835</v>
      </c>
      <c r="Z2455">
        <v>16303</v>
      </c>
      <c r="AA2455" t="s">
        <v>3920</v>
      </c>
      <c r="AC2455" t="s">
        <v>412</v>
      </c>
      <c r="AD2455" t="s">
        <v>443</v>
      </c>
    </row>
    <row r="2456" spans="21:30">
      <c r="U2456">
        <v>3818</v>
      </c>
      <c r="V2456">
        <v>0</v>
      </c>
      <c r="W2456" t="s">
        <v>3930</v>
      </c>
      <c r="X2456">
        <v>16</v>
      </c>
      <c r="Y2456" t="s">
        <v>3835</v>
      </c>
      <c r="Z2456">
        <v>16303</v>
      </c>
      <c r="AA2456" t="s">
        <v>3920</v>
      </c>
      <c r="AC2456" t="s">
        <v>412</v>
      </c>
      <c r="AD2456" t="s">
        <v>443</v>
      </c>
    </row>
    <row r="2457" spans="21:30">
      <c r="U2457">
        <v>3820</v>
      </c>
      <c r="V2457">
        <v>2</v>
      </c>
      <c r="W2457" t="s">
        <v>3931</v>
      </c>
      <c r="X2457">
        <v>16</v>
      </c>
      <c r="Y2457" t="s">
        <v>3835</v>
      </c>
      <c r="Z2457">
        <v>16303</v>
      </c>
      <c r="AA2457" t="s">
        <v>3920</v>
      </c>
      <c r="AC2457" t="s">
        <v>412</v>
      </c>
      <c r="AD2457" t="s">
        <v>443</v>
      </c>
    </row>
    <row r="2458" spans="21:30">
      <c r="U2458">
        <v>3823</v>
      </c>
      <c r="V2458">
        <v>7</v>
      </c>
      <c r="W2458" t="s">
        <v>3932</v>
      </c>
      <c r="X2458">
        <v>16</v>
      </c>
      <c r="Y2458" t="s">
        <v>3835</v>
      </c>
      <c r="Z2458">
        <v>16304</v>
      </c>
      <c r="AA2458" t="s">
        <v>3933</v>
      </c>
      <c r="AC2458" t="s">
        <v>412</v>
      </c>
      <c r="AD2458" t="s">
        <v>443</v>
      </c>
    </row>
    <row r="2459" spans="21:30">
      <c r="U2459">
        <v>3828</v>
      </c>
      <c r="V2459">
        <v>8</v>
      </c>
      <c r="W2459" t="s">
        <v>3934</v>
      </c>
      <c r="X2459">
        <v>16</v>
      </c>
      <c r="Y2459" t="s">
        <v>3835</v>
      </c>
      <c r="Z2459">
        <v>16304</v>
      </c>
      <c r="AA2459" t="s">
        <v>3933</v>
      </c>
      <c r="AC2459" t="s">
        <v>412</v>
      </c>
      <c r="AD2459" t="s">
        <v>443</v>
      </c>
    </row>
    <row r="2460" spans="21:30">
      <c r="U2460">
        <v>3829</v>
      </c>
      <c r="V2460">
        <v>6</v>
      </c>
      <c r="W2460" t="s">
        <v>3935</v>
      </c>
      <c r="X2460">
        <v>16</v>
      </c>
      <c r="Y2460" t="s">
        <v>3835</v>
      </c>
      <c r="Z2460">
        <v>16304</v>
      </c>
      <c r="AA2460" t="s">
        <v>3933</v>
      </c>
      <c r="AC2460" t="s">
        <v>412</v>
      </c>
      <c r="AD2460" t="s">
        <v>443</v>
      </c>
    </row>
    <row r="2461" spans="21:30">
      <c r="U2461">
        <v>3831</v>
      </c>
      <c r="V2461">
        <v>8</v>
      </c>
      <c r="W2461" t="s">
        <v>3936</v>
      </c>
      <c r="X2461">
        <v>16</v>
      </c>
      <c r="Y2461" t="s">
        <v>3835</v>
      </c>
      <c r="Z2461">
        <v>16304</v>
      </c>
      <c r="AA2461" t="s">
        <v>3933</v>
      </c>
      <c r="AC2461" t="s">
        <v>412</v>
      </c>
      <c r="AD2461" t="s">
        <v>443</v>
      </c>
    </row>
    <row r="2462" spans="21:30">
      <c r="U2462">
        <v>3832</v>
      </c>
      <c r="V2462">
        <v>6</v>
      </c>
      <c r="W2462" t="s">
        <v>3937</v>
      </c>
      <c r="X2462">
        <v>16</v>
      </c>
      <c r="Y2462" t="s">
        <v>3835</v>
      </c>
      <c r="Z2462">
        <v>16304</v>
      </c>
      <c r="AA2462" t="s">
        <v>3933</v>
      </c>
      <c r="AC2462" t="s">
        <v>412</v>
      </c>
      <c r="AD2462" t="s">
        <v>443</v>
      </c>
    </row>
    <row r="2463" spans="21:30">
      <c r="U2463">
        <v>3833</v>
      </c>
      <c r="V2463">
        <v>4</v>
      </c>
      <c r="W2463" t="s">
        <v>3938</v>
      </c>
      <c r="X2463">
        <v>16</v>
      </c>
      <c r="Y2463" t="s">
        <v>3835</v>
      </c>
      <c r="Z2463">
        <v>16304</v>
      </c>
      <c r="AA2463" t="s">
        <v>3933</v>
      </c>
      <c r="AC2463" t="s">
        <v>412</v>
      </c>
      <c r="AD2463" t="s">
        <v>443</v>
      </c>
    </row>
    <row r="2464" spans="21:30">
      <c r="U2464">
        <v>3835</v>
      </c>
      <c r="V2464">
        <v>0</v>
      </c>
      <c r="W2464" t="s">
        <v>3939</v>
      </c>
      <c r="X2464">
        <v>16</v>
      </c>
      <c r="Y2464" t="s">
        <v>3835</v>
      </c>
      <c r="Z2464">
        <v>16302</v>
      </c>
      <c r="AA2464" t="s">
        <v>89</v>
      </c>
      <c r="AC2464" t="s">
        <v>412</v>
      </c>
      <c r="AD2464" t="s">
        <v>443</v>
      </c>
    </row>
    <row r="2465" spans="21:30">
      <c r="U2465">
        <v>3836</v>
      </c>
      <c r="V2465">
        <v>9</v>
      </c>
      <c r="W2465" t="s">
        <v>3940</v>
      </c>
      <c r="X2465">
        <v>16</v>
      </c>
      <c r="Y2465" t="s">
        <v>3835</v>
      </c>
      <c r="Z2465">
        <v>16302</v>
      </c>
      <c r="AA2465" t="s">
        <v>89</v>
      </c>
      <c r="AC2465" t="s">
        <v>412</v>
      </c>
      <c r="AD2465" t="s">
        <v>443</v>
      </c>
    </row>
    <row r="2466" spans="21:30">
      <c r="U2466">
        <v>3837</v>
      </c>
      <c r="V2466">
        <v>7</v>
      </c>
      <c r="W2466" t="s">
        <v>3941</v>
      </c>
      <c r="X2466">
        <v>16</v>
      </c>
      <c r="Y2466" t="s">
        <v>3835</v>
      </c>
      <c r="Z2466">
        <v>16302</v>
      </c>
      <c r="AA2466" t="s">
        <v>89</v>
      </c>
      <c r="AC2466" t="s">
        <v>412</v>
      </c>
      <c r="AD2466" t="s">
        <v>443</v>
      </c>
    </row>
    <row r="2467" spans="21:30">
      <c r="U2467">
        <v>3838</v>
      </c>
      <c r="V2467">
        <v>5</v>
      </c>
      <c r="W2467" t="s">
        <v>3942</v>
      </c>
      <c r="X2467">
        <v>16</v>
      </c>
      <c r="Y2467" t="s">
        <v>3835</v>
      </c>
      <c r="Z2467">
        <v>16302</v>
      </c>
      <c r="AA2467" t="s">
        <v>89</v>
      </c>
      <c r="AC2467" t="s">
        <v>412</v>
      </c>
      <c r="AD2467" t="s">
        <v>443</v>
      </c>
    </row>
    <row r="2468" spans="21:30">
      <c r="U2468">
        <v>3839</v>
      </c>
      <c r="V2468">
        <v>3</v>
      </c>
      <c r="W2468" t="s">
        <v>3943</v>
      </c>
      <c r="X2468">
        <v>16</v>
      </c>
      <c r="Y2468" t="s">
        <v>3835</v>
      </c>
      <c r="Z2468">
        <v>16302</v>
      </c>
      <c r="AA2468" t="s">
        <v>89</v>
      </c>
      <c r="AC2468" t="s">
        <v>412</v>
      </c>
      <c r="AD2468" t="s">
        <v>443</v>
      </c>
    </row>
    <row r="2469" spans="21:30">
      <c r="U2469">
        <v>3840</v>
      </c>
      <c r="V2469">
        <v>7</v>
      </c>
      <c r="W2469" t="s">
        <v>3944</v>
      </c>
      <c r="X2469">
        <v>16</v>
      </c>
      <c r="Y2469" t="s">
        <v>3835</v>
      </c>
      <c r="Z2469">
        <v>16302</v>
      </c>
      <c r="AA2469" t="s">
        <v>89</v>
      </c>
      <c r="AC2469" t="s">
        <v>412</v>
      </c>
      <c r="AD2469" t="s">
        <v>443</v>
      </c>
    </row>
    <row r="2470" spans="21:30">
      <c r="U2470">
        <v>3841</v>
      </c>
      <c r="V2470">
        <v>5</v>
      </c>
      <c r="W2470" t="s">
        <v>3945</v>
      </c>
      <c r="X2470">
        <v>16</v>
      </c>
      <c r="Y2470" t="s">
        <v>3835</v>
      </c>
      <c r="Z2470">
        <v>16302</v>
      </c>
      <c r="AA2470" t="s">
        <v>89</v>
      </c>
      <c r="AC2470" t="s">
        <v>412</v>
      </c>
      <c r="AD2470" t="s">
        <v>443</v>
      </c>
    </row>
    <row r="2471" spans="21:30">
      <c r="U2471">
        <v>3842</v>
      </c>
      <c r="V2471">
        <v>3</v>
      </c>
      <c r="W2471" t="s">
        <v>2488</v>
      </c>
      <c r="X2471">
        <v>16</v>
      </c>
      <c r="Y2471" t="s">
        <v>3835</v>
      </c>
      <c r="Z2471">
        <v>16302</v>
      </c>
      <c r="AA2471" t="s">
        <v>89</v>
      </c>
      <c r="AC2471" t="s">
        <v>412</v>
      </c>
      <c r="AD2471" t="s">
        <v>443</v>
      </c>
    </row>
    <row r="2472" spans="21:30">
      <c r="U2472">
        <v>3843</v>
      </c>
      <c r="V2472">
        <v>1</v>
      </c>
      <c r="W2472" t="s">
        <v>3946</v>
      </c>
      <c r="X2472">
        <v>16</v>
      </c>
      <c r="Y2472" t="s">
        <v>3835</v>
      </c>
      <c r="Z2472">
        <v>16302</v>
      </c>
      <c r="AA2472" t="s">
        <v>89</v>
      </c>
      <c r="AC2472" t="s">
        <v>412</v>
      </c>
      <c r="AD2472" t="s">
        <v>443</v>
      </c>
    </row>
    <row r="2473" spans="21:30">
      <c r="U2473">
        <v>3845</v>
      </c>
      <c r="V2473">
        <v>8</v>
      </c>
      <c r="W2473" t="s">
        <v>2842</v>
      </c>
      <c r="X2473">
        <v>16</v>
      </c>
      <c r="Y2473" t="s">
        <v>3835</v>
      </c>
      <c r="Z2473">
        <v>16302</v>
      </c>
      <c r="AA2473" t="s">
        <v>89</v>
      </c>
      <c r="AC2473" t="s">
        <v>1009</v>
      </c>
      <c r="AD2473" t="s">
        <v>443</v>
      </c>
    </row>
    <row r="2474" spans="21:30">
      <c r="U2474">
        <v>3846</v>
      </c>
      <c r="V2474">
        <v>6</v>
      </c>
      <c r="W2474" t="s">
        <v>3947</v>
      </c>
      <c r="X2474">
        <v>16</v>
      </c>
      <c r="Y2474" t="s">
        <v>3835</v>
      </c>
      <c r="Z2474">
        <v>16302</v>
      </c>
      <c r="AA2474" t="s">
        <v>89</v>
      </c>
      <c r="AC2474" t="s">
        <v>412</v>
      </c>
      <c r="AD2474" t="s">
        <v>443</v>
      </c>
    </row>
    <row r="2475" spans="21:30">
      <c r="U2475">
        <v>3849</v>
      </c>
      <c r="V2475">
        <v>0</v>
      </c>
      <c r="W2475" t="s">
        <v>3639</v>
      </c>
      <c r="X2475">
        <v>16</v>
      </c>
      <c r="Y2475" t="s">
        <v>3835</v>
      </c>
      <c r="Z2475">
        <v>16101</v>
      </c>
      <c r="AA2475" t="s">
        <v>3836</v>
      </c>
      <c r="AC2475" t="s">
        <v>1009</v>
      </c>
      <c r="AD2475" t="s">
        <v>443</v>
      </c>
    </row>
    <row r="2476" spans="21:30">
      <c r="U2476">
        <v>3850</v>
      </c>
      <c r="V2476">
        <v>4</v>
      </c>
      <c r="W2476" t="s">
        <v>3948</v>
      </c>
      <c r="X2476">
        <v>16</v>
      </c>
      <c r="Y2476" t="s">
        <v>3835</v>
      </c>
      <c r="Z2476">
        <v>16302</v>
      </c>
      <c r="AA2476" t="s">
        <v>89</v>
      </c>
      <c r="AC2476" t="s">
        <v>412</v>
      </c>
      <c r="AD2476" t="s">
        <v>443</v>
      </c>
    </row>
    <row r="2477" spans="21:30">
      <c r="U2477">
        <v>3851</v>
      </c>
      <c r="V2477">
        <v>2</v>
      </c>
      <c r="W2477" t="s">
        <v>3949</v>
      </c>
      <c r="X2477">
        <v>16</v>
      </c>
      <c r="Y2477" t="s">
        <v>3835</v>
      </c>
      <c r="Z2477">
        <v>16302</v>
      </c>
      <c r="AA2477" t="s">
        <v>89</v>
      </c>
      <c r="AC2477" t="s">
        <v>412</v>
      </c>
      <c r="AD2477" t="s">
        <v>443</v>
      </c>
    </row>
    <row r="2478" spans="21:30">
      <c r="U2478">
        <v>3852</v>
      </c>
      <c r="V2478">
        <v>0</v>
      </c>
      <c r="W2478" t="s">
        <v>3791</v>
      </c>
      <c r="X2478">
        <v>16</v>
      </c>
      <c r="Y2478" t="s">
        <v>3835</v>
      </c>
      <c r="Z2478">
        <v>16302</v>
      </c>
      <c r="AA2478" t="s">
        <v>89</v>
      </c>
      <c r="AC2478" t="s">
        <v>412</v>
      </c>
      <c r="AD2478" t="s">
        <v>443</v>
      </c>
    </row>
    <row r="2479" spans="21:30">
      <c r="U2479">
        <v>3853</v>
      </c>
      <c r="V2479">
        <v>9</v>
      </c>
      <c r="W2479" t="s">
        <v>3768</v>
      </c>
      <c r="X2479">
        <v>16</v>
      </c>
      <c r="Y2479" t="s">
        <v>3835</v>
      </c>
      <c r="Z2479">
        <v>16302</v>
      </c>
      <c r="AA2479" t="s">
        <v>89</v>
      </c>
      <c r="AC2479" t="s">
        <v>412</v>
      </c>
      <c r="AD2479" t="s">
        <v>443</v>
      </c>
    </row>
    <row r="2480" spans="21:30">
      <c r="U2480">
        <v>3854</v>
      </c>
      <c r="V2480">
        <v>7</v>
      </c>
      <c r="W2480" t="s">
        <v>3950</v>
      </c>
      <c r="X2480">
        <v>16</v>
      </c>
      <c r="Y2480" t="s">
        <v>3835</v>
      </c>
      <c r="Z2480">
        <v>16302</v>
      </c>
      <c r="AA2480" t="s">
        <v>89</v>
      </c>
      <c r="AC2480" t="s">
        <v>412</v>
      </c>
      <c r="AD2480" t="s">
        <v>443</v>
      </c>
    </row>
    <row r="2481" spans="21:30">
      <c r="U2481">
        <v>3855</v>
      </c>
      <c r="V2481">
        <v>5</v>
      </c>
      <c r="W2481" t="s">
        <v>3951</v>
      </c>
      <c r="X2481">
        <v>16</v>
      </c>
      <c r="Y2481" t="s">
        <v>3835</v>
      </c>
      <c r="Z2481">
        <v>16302</v>
      </c>
      <c r="AA2481" t="s">
        <v>89</v>
      </c>
      <c r="AC2481" t="s">
        <v>412</v>
      </c>
      <c r="AD2481" t="s">
        <v>443</v>
      </c>
    </row>
    <row r="2482" spans="21:30">
      <c r="U2482">
        <v>3856</v>
      </c>
      <c r="V2482">
        <v>3</v>
      </c>
      <c r="W2482" t="s">
        <v>3952</v>
      </c>
      <c r="X2482">
        <v>16</v>
      </c>
      <c r="Y2482" t="s">
        <v>3835</v>
      </c>
      <c r="Z2482">
        <v>16302</v>
      </c>
      <c r="AA2482" t="s">
        <v>89</v>
      </c>
      <c r="AC2482" t="s">
        <v>412</v>
      </c>
      <c r="AD2482" t="s">
        <v>443</v>
      </c>
    </row>
    <row r="2483" spans="21:30">
      <c r="U2483">
        <v>3857</v>
      </c>
      <c r="V2483">
        <v>1</v>
      </c>
      <c r="W2483" t="s">
        <v>3953</v>
      </c>
      <c r="X2483">
        <v>16</v>
      </c>
      <c r="Y2483" t="s">
        <v>3835</v>
      </c>
      <c r="Z2483">
        <v>16302</v>
      </c>
      <c r="AA2483" t="s">
        <v>89</v>
      </c>
      <c r="AC2483" t="s">
        <v>412</v>
      </c>
      <c r="AD2483" t="s">
        <v>443</v>
      </c>
    </row>
    <row r="2484" spans="21:30">
      <c r="U2484">
        <v>3859</v>
      </c>
      <c r="V2484">
        <v>8</v>
      </c>
      <c r="W2484" t="s">
        <v>3954</v>
      </c>
      <c r="X2484">
        <v>16</v>
      </c>
      <c r="Y2484" t="s">
        <v>3835</v>
      </c>
      <c r="Z2484">
        <v>16302</v>
      </c>
      <c r="AA2484" t="s">
        <v>89</v>
      </c>
      <c r="AC2484" t="s">
        <v>412</v>
      </c>
      <c r="AD2484" t="s">
        <v>443</v>
      </c>
    </row>
    <row r="2485" spans="21:30">
      <c r="U2485">
        <v>3862</v>
      </c>
      <c r="V2485">
        <v>8</v>
      </c>
      <c r="W2485" t="s">
        <v>3769</v>
      </c>
      <c r="X2485">
        <v>16</v>
      </c>
      <c r="Y2485" t="s">
        <v>3835</v>
      </c>
      <c r="Z2485">
        <v>16302</v>
      </c>
      <c r="AA2485" t="s">
        <v>89</v>
      </c>
      <c r="AC2485" t="s">
        <v>1009</v>
      </c>
      <c r="AD2485" t="s">
        <v>443</v>
      </c>
    </row>
    <row r="2486" spans="21:30">
      <c r="U2486">
        <v>3865</v>
      </c>
      <c r="V2486">
        <v>2</v>
      </c>
      <c r="W2486" t="s">
        <v>3955</v>
      </c>
      <c r="X2486">
        <v>16</v>
      </c>
      <c r="Y2486" t="s">
        <v>3835</v>
      </c>
      <c r="Z2486">
        <v>16101</v>
      </c>
      <c r="AA2486" t="s">
        <v>3836</v>
      </c>
      <c r="AC2486" t="s">
        <v>713</v>
      </c>
      <c r="AD2486" t="s">
        <v>443</v>
      </c>
    </row>
    <row r="2487" spans="21:30">
      <c r="U2487">
        <v>3866</v>
      </c>
      <c r="V2487">
        <v>0</v>
      </c>
      <c r="W2487" t="s">
        <v>3956</v>
      </c>
      <c r="X2487">
        <v>16</v>
      </c>
      <c r="Y2487" t="s">
        <v>3835</v>
      </c>
      <c r="Z2487">
        <v>16101</v>
      </c>
      <c r="AA2487" t="s">
        <v>3836</v>
      </c>
      <c r="AC2487" t="s">
        <v>713</v>
      </c>
      <c r="AD2487" t="s">
        <v>443</v>
      </c>
    </row>
    <row r="2488" spans="21:30">
      <c r="U2488">
        <v>3867</v>
      </c>
      <c r="V2488">
        <v>9</v>
      </c>
      <c r="W2488" t="s">
        <v>3957</v>
      </c>
      <c r="X2488">
        <v>16</v>
      </c>
      <c r="Y2488" t="s">
        <v>3835</v>
      </c>
      <c r="Z2488">
        <v>16302</v>
      </c>
      <c r="AA2488" t="s">
        <v>89</v>
      </c>
      <c r="AC2488" t="s">
        <v>713</v>
      </c>
      <c r="AD2488" t="s">
        <v>443</v>
      </c>
    </row>
    <row r="2489" spans="21:30">
      <c r="U2489">
        <v>3869</v>
      </c>
      <c r="V2489">
        <v>5</v>
      </c>
      <c r="W2489" t="s">
        <v>3958</v>
      </c>
      <c r="X2489">
        <v>16</v>
      </c>
      <c r="Y2489" t="s">
        <v>3835</v>
      </c>
      <c r="Z2489">
        <v>16302</v>
      </c>
      <c r="AA2489" t="s">
        <v>89</v>
      </c>
      <c r="AC2489" t="s">
        <v>713</v>
      </c>
      <c r="AD2489" t="s">
        <v>443</v>
      </c>
    </row>
    <row r="2490" spans="21:30">
      <c r="U2490">
        <v>3870</v>
      </c>
      <c r="V2490">
        <v>9</v>
      </c>
      <c r="W2490" t="s">
        <v>3959</v>
      </c>
      <c r="X2490">
        <v>16</v>
      </c>
      <c r="Y2490" t="s">
        <v>3835</v>
      </c>
      <c r="Z2490">
        <v>16302</v>
      </c>
      <c r="AA2490" t="s">
        <v>89</v>
      </c>
      <c r="AC2490" t="s">
        <v>713</v>
      </c>
      <c r="AD2490" t="s">
        <v>443</v>
      </c>
    </row>
    <row r="2491" spans="21:30">
      <c r="U2491">
        <v>3871</v>
      </c>
      <c r="V2491">
        <v>7</v>
      </c>
      <c r="W2491" t="s">
        <v>3960</v>
      </c>
      <c r="X2491">
        <v>16</v>
      </c>
      <c r="Y2491" t="s">
        <v>3835</v>
      </c>
      <c r="Z2491">
        <v>16106</v>
      </c>
      <c r="AA2491" t="s">
        <v>3961</v>
      </c>
      <c r="AC2491" t="s">
        <v>412</v>
      </c>
      <c r="AD2491" t="s">
        <v>443</v>
      </c>
    </row>
    <row r="2492" spans="21:30">
      <c r="U2492">
        <v>3872</v>
      </c>
      <c r="V2492">
        <v>5</v>
      </c>
      <c r="W2492" t="s">
        <v>3962</v>
      </c>
      <c r="X2492">
        <v>16</v>
      </c>
      <c r="Y2492" t="s">
        <v>3835</v>
      </c>
      <c r="Z2492">
        <v>16106</v>
      </c>
      <c r="AA2492" t="s">
        <v>3961</v>
      </c>
      <c r="AC2492" t="s">
        <v>412</v>
      </c>
      <c r="AD2492" t="s">
        <v>443</v>
      </c>
    </row>
    <row r="2493" spans="21:30">
      <c r="U2493">
        <v>3874</v>
      </c>
      <c r="V2493">
        <v>1</v>
      </c>
      <c r="W2493" t="s">
        <v>3963</v>
      </c>
      <c r="X2493">
        <v>16</v>
      </c>
      <c r="Y2493" t="s">
        <v>3835</v>
      </c>
      <c r="Z2493">
        <v>16106</v>
      </c>
      <c r="AA2493" t="s">
        <v>3961</v>
      </c>
      <c r="AC2493" t="s">
        <v>412</v>
      </c>
      <c r="AD2493" t="s">
        <v>443</v>
      </c>
    </row>
    <row r="2494" spans="21:30">
      <c r="U2494">
        <v>3876</v>
      </c>
      <c r="V2494">
        <v>8</v>
      </c>
      <c r="W2494" t="s">
        <v>3964</v>
      </c>
      <c r="X2494">
        <v>16</v>
      </c>
      <c r="Y2494" t="s">
        <v>3835</v>
      </c>
      <c r="Z2494">
        <v>16106</v>
      </c>
      <c r="AA2494" t="s">
        <v>3961</v>
      </c>
      <c r="AC2494" t="s">
        <v>412</v>
      </c>
      <c r="AD2494" t="s">
        <v>443</v>
      </c>
    </row>
    <row r="2495" spans="21:30">
      <c r="U2495">
        <v>3877</v>
      </c>
      <c r="V2495">
        <v>6</v>
      </c>
      <c r="W2495" t="s">
        <v>3965</v>
      </c>
      <c r="X2495">
        <v>16</v>
      </c>
      <c r="Y2495" t="s">
        <v>3835</v>
      </c>
      <c r="Z2495">
        <v>16106</v>
      </c>
      <c r="AA2495" t="s">
        <v>3961</v>
      </c>
      <c r="AC2495" t="s">
        <v>412</v>
      </c>
      <c r="AD2495" t="s">
        <v>443</v>
      </c>
    </row>
    <row r="2496" spans="21:30">
      <c r="U2496">
        <v>3882</v>
      </c>
      <c r="V2496">
        <v>2</v>
      </c>
      <c r="W2496" t="s">
        <v>3966</v>
      </c>
      <c r="X2496">
        <v>16</v>
      </c>
      <c r="Y2496" t="s">
        <v>3835</v>
      </c>
      <c r="Z2496">
        <v>16106</v>
      </c>
      <c r="AA2496" t="s">
        <v>3961</v>
      </c>
      <c r="AC2496" t="s">
        <v>412</v>
      </c>
      <c r="AD2496" t="s">
        <v>443</v>
      </c>
    </row>
    <row r="2497" spans="21:30">
      <c r="U2497">
        <v>3883</v>
      </c>
      <c r="V2497">
        <v>0</v>
      </c>
      <c r="W2497" t="s">
        <v>3967</v>
      </c>
      <c r="X2497">
        <v>16</v>
      </c>
      <c r="Y2497" t="s">
        <v>3835</v>
      </c>
      <c r="Z2497">
        <v>16106</v>
      </c>
      <c r="AA2497" t="s">
        <v>3961</v>
      </c>
      <c r="AC2497" t="s">
        <v>412</v>
      </c>
      <c r="AD2497" t="s">
        <v>443</v>
      </c>
    </row>
    <row r="2498" spans="21:30">
      <c r="U2498">
        <v>3884</v>
      </c>
      <c r="V2498">
        <v>9</v>
      </c>
      <c r="W2498" t="s">
        <v>3968</v>
      </c>
      <c r="X2498">
        <v>16</v>
      </c>
      <c r="Y2498" t="s">
        <v>3835</v>
      </c>
      <c r="Z2498">
        <v>16106</v>
      </c>
      <c r="AA2498" t="s">
        <v>3961</v>
      </c>
      <c r="AC2498" t="s">
        <v>412</v>
      </c>
      <c r="AD2498" t="s">
        <v>443</v>
      </c>
    </row>
    <row r="2499" spans="21:30">
      <c r="U2499">
        <v>3885</v>
      </c>
      <c r="V2499">
        <v>7</v>
      </c>
      <c r="W2499" t="s">
        <v>3969</v>
      </c>
      <c r="X2499">
        <v>16</v>
      </c>
      <c r="Y2499" t="s">
        <v>3835</v>
      </c>
      <c r="Z2499">
        <v>16106</v>
      </c>
      <c r="AA2499" t="s">
        <v>3961</v>
      </c>
      <c r="AC2499" t="s">
        <v>713</v>
      </c>
      <c r="AD2499" t="s">
        <v>443</v>
      </c>
    </row>
    <row r="2500" spans="21:30">
      <c r="U2500">
        <v>3886</v>
      </c>
      <c r="V2500">
        <v>5</v>
      </c>
      <c r="W2500" t="s">
        <v>3970</v>
      </c>
      <c r="X2500">
        <v>16</v>
      </c>
      <c r="Y2500" t="s">
        <v>3835</v>
      </c>
      <c r="Z2500">
        <v>16108</v>
      </c>
      <c r="AA2500" t="s">
        <v>1693</v>
      </c>
      <c r="AC2500" t="s">
        <v>1009</v>
      </c>
      <c r="AD2500" t="s">
        <v>443</v>
      </c>
    </row>
    <row r="2501" spans="21:30">
      <c r="U2501">
        <v>3887</v>
      </c>
      <c r="V2501">
        <v>3</v>
      </c>
      <c r="W2501" t="s">
        <v>3971</v>
      </c>
      <c r="X2501">
        <v>16</v>
      </c>
      <c r="Y2501" t="s">
        <v>3835</v>
      </c>
      <c r="Z2501">
        <v>16108</v>
      </c>
      <c r="AA2501" t="s">
        <v>1693</v>
      </c>
      <c r="AC2501" t="s">
        <v>1009</v>
      </c>
      <c r="AD2501" t="s">
        <v>443</v>
      </c>
    </row>
    <row r="2502" spans="21:30">
      <c r="U2502">
        <v>3888</v>
      </c>
      <c r="V2502">
        <v>1</v>
      </c>
      <c r="W2502" t="s">
        <v>3972</v>
      </c>
      <c r="X2502">
        <v>16</v>
      </c>
      <c r="Y2502" t="s">
        <v>3835</v>
      </c>
      <c r="Z2502">
        <v>16108</v>
      </c>
      <c r="AA2502" t="s">
        <v>1693</v>
      </c>
      <c r="AC2502" t="s">
        <v>1009</v>
      </c>
      <c r="AD2502" t="s">
        <v>443</v>
      </c>
    </row>
    <row r="2503" spans="21:30">
      <c r="U2503">
        <v>3890</v>
      </c>
      <c r="V2503">
        <v>3</v>
      </c>
      <c r="W2503" t="s">
        <v>3973</v>
      </c>
      <c r="X2503">
        <v>16</v>
      </c>
      <c r="Y2503" t="s">
        <v>3835</v>
      </c>
      <c r="Z2503">
        <v>16108</v>
      </c>
      <c r="AA2503" t="s">
        <v>1693</v>
      </c>
      <c r="AC2503" t="s">
        <v>1009</v>
      </c>
      <c r="AD2503" t="s">
        <v>443</v>
      </c>
    </row>
    <row r="2504" spans="21:30">
      <c r="U2504">
        <v>3891</v>
      </c>
      <c r="V2504">
        <v>1</v>
      </c>
      <c r="W2504" t="s">
        <v>3974</v>
      </c>
      <c r="X2504">
        <v>16</v>
      </c>
      <c r="Y2504" t="s">
        <v>3835</v>
      </c>
      <c r="Z2504">
        <v>16108</v>
      </c>
      <c r="AA2504" t="s">
        <v>1693</v>
      </c>
      <c r="AC2504" t="s">
        <v>1009</v>
      </c>
      <c r="AD2504" t="s">
        <v>443</v>
      </c>
    </row>
    <row r="2505" spans="21:30">
      <c r="U2505">
        <v>3894</v>
      </c>
      <c r="V2505">
        <v>6</v>
      </c>
      <c r="W2505" t="s">
        <v>3403</v>
      </c>
      <c r="X2505">
        <v>16</v>
      </c>
      <c r="Y2505" t="s">
        <v>3835</v>
      </c>
      <c r="Z2505">
        <v>16108</v>
      </c>
      <c r="AA2505" t="s">
        <v>1693</v>
      </c>
      <c r="AC2505" t="s">
        <v>1009</v>
      </c>
      <c r="AD2505" t="s">
        <v>443</v>
      </c>
    </row>
    <row r="2506" spans="21:30">
      <c r="U2506">
        <v>3897</v>
      </c>
      <c r="V2506">
        <v>0</v>
      </c>
      <c r="W2506" t="s">
        <v>3975</v>
      </c>
      <c r="X2506">
        <v>16</v>
      </c>
      <c r="Y2506" t="s">
        <v>3835</v>
      </c>
      <c r="Z2506">
        <v>16108</v>
      </c>
      <c r="AA2506" t="s">
        <v>1693</v>
      </c>
      <c r="AC2506" t="s">
        <v>1009</v>
      </c>
      <c r="AD2506" t="s">
        <v>443</v>
      </c>
    </row>
    <row r="2507" spans="21:30">
      <c r="U2507">
        <v>3898</v>
      </c>
      <c r="V2507">
        <v>9</v>
      </c>
      <c r="W2507" t="s">
        <v>3976</v>
      </c>
      <c r="X2507">
        <v>16</v>
      </c>
      <c r="Y2507" t="s">
        <v>3835</v>
      </c>
      <c r="Z2507">
        <v>16108</v>
      </c>
      <c r="AA2507" t="s">
        <v>1693</v>
      </c>
      <c r="AC2507" t="s">
        <v>1009</v>
      </c>
      <c r="AD2507" t="s">
        <v>443</v>
      </c>
    </row>
    <row r="2508" spans="21:30">
      <c r="U2508">
        <v>3899</v>
      </c>
      <c r="V2508">
        <v>7</v>
      </c>
      <c r="W2508" t="s">
        <v>3977</v>
      </c>
      <c r="X2508">
        <v>16</v>
      </c>
      <c r="Y2508" t="s">
        <v>3835</v>
      </c>
      <c r="Z2508">
        <v>16108</v>
      </c>
      <c r="AA2508" t="s">
        <v>1693</v>
      </c>
      <c r="AC2508" t="s">
        <v>1009</v>
      </c>
      <c r="AD2508" t="s">
        <v>443</v>
      </c>
    </row>
    <row r="2509" spans="21:30">
      <c r="U2509">
        <v>3900</v>
      </c>
      <c r="V2509">
        <v>4</v>
      </c>
      <c r="W2509" t="s">
        <v>3978</v>
      </c>
      <c r="X2509">
        <v>16</v>
      </c>
      <c r="Y2509" t="s">
        <v>3835</v>
      </c>
      <c r="Z2509">
        <v>16108</v>
      </c>
      <c r="AA2509" t="s">
        <v>1693</v>
      </c>
      <c r="AC2509" t="s">
        <v>1009</v>
      </c>
      <c r="AD2509" t="s">
        <v>443</v>
      </c>
    </row>
    <row r="2510" spans="21:30">
      <c r="U2510">
        <v>3903</v>
      </c>
      <c r="V2510">
        <v>9</v>
      </c>
      <c r="W2510" t="s">
        <v>3979</v>
      </c>
      <c r="X2510">
        <v>16</v>
      </c>
      <c r="Y2510" t="s">
        <v>3835</v>
      </c>
      <c r="Z2510">
        <v>16108</v>
      </c>
      <c r="AA2510" t="s">
        <v>1693</v>
      </c>
      <c r="AC2510" t="s">
        <v>1009</v>
      </c>
      <c r="AD2510" t="s">
        <v>443</v>
      </c>
    </row>
    <row r="2511" spans="21:30">
      <c r="U2511">
        <v>3904</v>
      </c>
      <c r="V2511">
        <v>7</v>
      </c>
      <c r="W2511" t="s">
        <v>3980</v>
      </c>
      <c r="X2511">
        <v>16</v>
      </c>
      <c r="Y2511" t="s">
        <v>3835</v>
      </c>
      <c r="Z2511">
        <v>16108</v>
      </c>
      <c r="AA2511" t="s">
        <v>1693</v>
      </c>
      <c r="AC2511" t="s">
        <v>1009</v>
      </c>
      <c r="AD2511" t="s">
        <v>443</v>
      </c>
    </row>
    <row r="2512" spans="21:30">
      <c r="U2512">
        <v>3906</v>
      </c>
      <c r="V2512">
        <v>3</v>
      </c>
      <c r="W2512" t="s">
        <v>3981</v>
      </c>
      <c r="X2512">
        <v>16</v>
      </c>
      <c r="Y2512" t="s">
        <v>3835</v>
      </c>
      <c r="Z2512">
        <v>16108</v>
      </c>
      <c r="AA2512" t="s">
        <v>1693</v>
      </c>
      <c r="AC2512" t="s">
        <v>1009</v>
      </c>
      <c r="AD2512" t="s">
        <v>443</v>
      </c>
    </row>
    <row r="2513" spans="21:30">
      <c r="U2513">
        <v>3907</v>
      </c>
      <c r="V2513">
        <v>1</v>
      </c>
      <c r="W2513" t="s">
        <v>3982</v>
      </c>
      <c r="X2513">
        <v>16</v>
      </c>
      <c r="Y2513" t="s">
        <v>3835</v>
      </c>
      <c r="Z2513">
        <v>16108</v>
      </c>
      <c r="AA2513" t="s">
        <v>1693</v>
      </c>
      <c r="AC2513" t="s">
        <v>713</v>
      </c>
      <c r="AD2513" t="s">
        <v>443</v>
      </c>
    </row>
    <row r="2514" spans="21:30">
      <c r="U2514">
        <v>3909</v>
      </c>
      <c r="V2514">
        <v>8</v>
      </c>
      <c r="W2514" t="s">
        <v>3983</v>
      </c>
      <c r="X2514">
        <v>16</v>
      </c>
      <c r="Y2514" t="s">
        <v>3835</v>
      </c>
      <c r="Z2514">
        <v>16104</v>
      </c>
      <c r="AA2514" t="s">
        <v>1116</v>
      </c>
      <c r="AC2514" t="s">
        <v>1009</v>
      </c>
      <c r="AD2514" t="s">
        <v>443</v>
      </c>
    </row>
    <row r="2515" spans="21:30">
      <c r="U2515">
        <v>3910</v>
      </c>
      <c r="V2515">
        <v>1</v>
      </c>
      <c r="W2515" t="s">
        <v>3984</v>
      </c>
      <c r="X2515">
        <v>16</v>
      </c>
      <c r="Y2515" t="s">
        <v>3835</v>
      </c>
      <c r="Z2515">
        <v>16104</v>
      </c>
      <c r="AA2515" t="s">
        <v>1116</v>
      </c>
      <c r="AC2515" t="s">
        <v>1009</v>
      </c>
      <c r="AD2515" t="s">
        <v>443</v>
      </c>
    </row>
    <row r="2516" spans="21:30">
      <c r="U2516">
        <v>3912</v>
      </c>
      <c r="V2516">
        <v>8</v>
      </c>
      <c r="W2516" t="s">
        <v>3985</v>
      </c>
      <c r="X2516">
        <v>16</v>
      </c>
      <c r="Y2516" t="s">
        <v>3835</v>
      </c>
      <c r="Z2516">
        <v>16104</v>
      </c>
      <c r="AA2516" t="s">
        <v>1116</v>
      </c>
      <c r="AC2516" t="s">
        <v>1009</v>
      </c>
      <c r="AD2516" t="s">
        <v>443</v>
      </c>
    </row>
    <row r="2517" spans="21:30">
      <c r="U2517">
        <v>3913</v>
      </c>
      <c r="V2517">
        <v>6</v>
      </c>
      <c r="W2517" t="s">
        <v>3986</v>
      </c>
      <c r="X2517">
        <v>16</v>
      </c>
      <c r="Y2517" t="s">
        <v>3835</v>
      </c>
      <c r="Z2517">
        <v>16104</v>
      </c>
      <c r="AA2517" t="s">
        <v>1116</v>
      </c>
      <c r="AC2517" t="s">
        <v>1009</v>
      </c>
      <c r="AD2517" t="s">
        <v>443</v>
      </c>
    </row>
    <row r="2518" spans="21:30">
      <c r="U2518">
        <v>3914</v>
      </c>
      <c r="V2518">
        <v>4</v>
      </c>
      <c r="W2518" t="s">
        <v>3987</v>
      </c>
      <c r="X2518">
        <v>16</v>
      </c>
      <c r="Y2518" t="s">
        <v>3835</v>
      </c>
      <c r="Z2518">
        <v>16104</v>
      </c>
      <c r="AA2518" t="s">
        <v>1116</v>
      </c>
      <c r="AC2518" t="s">
        <v>1009</v>
      </c>
      <c r="AD2518" t="s">
        <v>443</v>
      </c>
    </row>
    <row r="2519" spans="21:30">
      <c r="U2519">
        <v>3916</v>
      </c>
      <c r="V2519">
        <v>0</v>
      </c>
      <c r="W2519" t="s">
        <v>3988</v>
      </c>
      <c r="X2519">
        <v>16</v>
      </c>
      <c r="Y2519" t="s">
        <v>3835</v>
      </c>
      <c r="Z2519">
        <v>16104</v>
      </c>
      <c r="AA2519" t="s">
        <v>1116</v>
      </c>
      <c r="AC2519" t="s">
        <v>1009</v>
      </c>
      <c r="AD2519" t="s">
        <v>443</v>
      </c>
    </row>
    <row r="2520" spans="21:30">
      <c r="U2520">
        <v>3917</v>
      </c>
      <c r="V2520">
        <v>9</v>
      </c>
      <c r="W2520" t="s">
        <v>3989</v>
      </c>
      <c r="X2520">
        <v>16</v>
      </c>
      <c r="Y2520" t="s">
        <v>3835</v>
      </c>
      <c r="Z2520">
        <v>16104</v>
      </c>
      <c r="AA2520" t="s">
        <v>1116</v>
      </c>
      <c r="AC2520" t="s">
        <v>1009</v>
      </c>
      <c r="AD2520" t="s">
        <v>443</v>
      </c>
    </row>
    <row r="2521" spans="21:30">
      <c r="U2521">
        <v>3918</v>
      </c>
      <c r="V2521">
        <v>7</v>
      </c>
      <c r="W2521" t="s">
        <v>3990</v>
      </c>
      <c r="X2521">
        <v>16</v>
      </c>
      <c r="Y2521" t="s">
        <v>3835</v>
      </c>
      <c r="Z2521">
        <v>16104</v>
      </c>
      <c r="AA2521" t="s">
        <v>1116</v>
      </c>
      <c r="AC2521" t="s">
        <v>1009</v>
      </c>
      <c r="AD2521" t="s">
        <v>443</v>
      </c>
    </row>
    <row r="2522" spans="21:30">
      <c r="U2522">
        <v>3920</v>
      </c>
      <c r="V2522">
        <v>9</v>
      </c>
      <c r="W2522" t="s">
        <v>3991</v>
      </c>
      <c r="X2522">
        <v>16</v>
      </c>
      <c r="Y2522" t="s">
        <v>3835</v>
      </c>
      <c r="Z2522">
        <v>16104</v>
      </c>
      <c r="AA2522" t="s">
        <v>1116</v>
      </c>
      <c r="AC2522" t="s">
        <v>1009</v>
      </c>
      <c r="AD2522" t="s">
        <v>443</v>
      </c>
    </row>
    <row r="2523" spans="21:30">
      <c r="U2523">
        <v>3921</v>
      </c>
      <c r="V2523">
        <v>7</v>
      </c>
      <c r="W2523" t="s">
        <v>3992</v>
      </c>
      <c r="X2523">
        <v>16</v>
      </c>
      <c r="Y2523" t="s">
        <v>3835</v>
      </c>
      <c r="Z2523">
        <v>16104</v>
      </c>
      <c r="AA2523" t="s">
        <v>1116</v>
      </c>
      <c r="AC2523" t="s">
        <v>1009</v>
      </c>
      <c r="AD2523" t="s">
        <v>443</v>
      </c>
    </row>
    <row r="2524" spans="21:30">
      <c r="U2524">
        <v>3922</v>
      </c>
      <c r="V2524">
        <v>5</v>
      </c>
      <c r="W2524" t="s">
        <v>3993</v>
      </c>
      <c r="X2524">
        <v>16</v>
      </c>
      <c r="Y2524" t="s">
        <v>3835</v>
      </c>
      <c r="Z2524">
        <v>16104</v>
      </c>
      <c r="AA2524" t="s">
        <v>1116</v>
      </c>
      <c r="AC2524" t="s">
        <v>1009</v>
      </c>
      <c r="AD2524" t="s">
        <v>443</v>
      </c>
    </row>
    <row r="2525" spans="21:30">
      <c r="U2525">
        <v>3924</v>
      </c>
      <c r="V2525">
        <v>1</v>
      </c>
      <c r="W2525" t="s">
        <v>3994</v>
      </c>
      <c r="X2525">
        <v>16</v>
      </c>
      <c r="Y2525" t="s">
        <v>3835</v>
      </c>
      <c r="Z2525">
        <v>16104</v>
      </c>
      <c r="AA2525" t="s">
        <v>1116</v>
      </c>
      <c r="AC2525" t="s">
        <v>1009</v>
      </c>
      <c r="AD2525" t="s">
        <v>443</v>
      </c>
    </row>
    <row r="2526" spans="21:30">
      <c r="U2526">
        <v>3926</v>
      </c>
      <c r="V2526">
        <v>8</v>
      </c>
      <c r="W2526" t="s">
        <v>3995</v>
      </c>
      <c r="X2526">
        <v>16</v>
      </c>
      <c r="Y2526" t="s">
        <v>3835</v>
      </c>
      <c r="Z2526">
        <v>16104</v>
      </c>
      <c r="AA2526" t="s">
        <v>1116</v>
      </c>
      <c r="AC2526" t="s">
        <v>1009</v>
      </c>
      <c r="AD2526" t="s">
        <v>443</v>
      </c>
    </row>
    <row r="2527" spans="21:30">
      <c r="U2527">
        <v>3927</v>
      </c>
      <c r="V2527">
        <v>6</v>
      </c>
      <c r="W2527" t="s">
        <v>3996</v>
      </c>
      <c r="X2527">
        <v>16</v>
      </c>
      <c r="Y2527" t="s">
        <v>3835</v>
      </c>
      <c r="Z2527">
        <v>16104</v>
      </c>
      <c r="AA2527" t="s">
        <v>1116</v>
      </c>
      <c r="AC2527" t="s">
        <v>1009</v>
      </c>
      <c r="AD2527" t="s">
        <v>443</v>
      </c>
    </row>
    <row r="2528" spans="21:30">
      <c r="U2528">
        <v>3932</v>
      </c>
      <c r="V2528">
        <v>2</v>
      </c>
      <c r="W2528" t="s">
        <v>3997</v>
      </c>
      <c r="X2528">
        <v>16</v>
      </c>
      <c r="Y2528" t="s">
        <v>3835</v>
      </c>
      <c r="Z2528">
        <v>16104</v>
      </c>
      <c r="AA2528" t="s">
        <v>1116</v>
      </c>
      <c r="AC2528" t="s">
        <v>1009</v>
      </c>
      <c r="AD2528" t="s">
        <v>443</v>
      </c>
    </row>
    <row r="2529" spans="21:30">
      <c r="U2529">
        <v>3934</v>
      </c>
      <c r="V2529">
        <v>9</v>
      </c>
      <c r="W2529" t="s">
        <v>3731</v>
      </c>
      <c r="X2529">
        <v>16</v>
      </c>
      <c r="Y2529" t="s">
        <v>3835</v>
      </c>
      <c r="Z2529">
        <v>16104</v>
      </c>
      <c r="AA2529" t="s">
        <v>1116</v>
      </c>
      <c r="AC2529" t="s">
        <v>1009</v>
      </c>
      <c r="AD2529" t="s">
        <v>443</v>
      </c>
    </row>
    <row r="2530" spans="21:30">
      <c r="U2530">
        <v>3935</v>
      </c>
      <c r="V2530">
        <v>7</v>
      </c>
      <c r="W2530" t="s">
        <v>3998</v>
      </c>
      <c r="X2530">
        <v>16</v>
      </c>
      <c r="Y2530" t="s">
        <v>3835</v>
      </c>
      <c r="Z2530">
        <v>16104</v>
      </c>
      <c r="AA2530" t="s">
        <v>1116</v>
      </c>
      <c r="AC2530" t="s">
        <v>1009</v>
      </c>
      <c r="AD2530" t="s">
        <v>443</v>
      </c>
    </row>
    <row r="2531" spans="21:30">
      <c r="U2531">
        <v>3937</v>
      </c>
      <c r="V2531">
        <v>3</v>
      </c>
      <c r="W2531" t="s">
        <v>3999</v>
      </c>
      <c r="X2531">
        <v>16</v>
      </c>
      <c r="Y2531" t="s">
        <v>3835</v>
      </c>
      <c r="Z2531">
        <v>16104</v>
      </c>
      <c r="AA2531" t="s">
        <v>1116</v>
      </c>
      <c r="AC2531" t="s">
        <v>1009</v>
      </c>
      <c r="AD2531" t="s">
        <v>443</v>
      </c>
    </row>
    <row r="2532" spans="21:30">
      <c r="U2532">
        <v>3938</v>
      </c>
      <c r="V2532">
        <v>1</v>
      </c>
      <c r="W2532" t="s">
        <v>4000</v>
      </c>
      <c r="X2532">
        <v>16</v>
      </c>
      <c r="Y2532" t="s">
        <v>3835</v>
      </c>
      <c r="Z2532">
        <v>16109</v>
      </c>
      <c r="AA2532" t="s">
        <v>1811</v>
      </c>
      <c r="AC2532" t="s">
        <v>1009</v>
      </c>
      <c r="AD2532" t="s">
        <v>443</v>
      </c>
    </row>
    <row r="2533" spans="21:30">
      <c r="U2533">
        <v>3940</v>
      </c>
      <c r="V2533">
        <v>3</v>
      </c>
      <c r="W2533" t="s">
        <v>4001</v>
      </c>
      <c r="X2533">
        <v>16</v>
      </c>
      <c r="Y2533" t="s">
        <v>3835</v>
      </c>
      <c r="Z2533">
        <v>16109</v>
      </c>
      <c r="AA2533" t="s">
        <v>1811</v>
      </c>
      <c r="AC2533" t="s">
        <v>1009</v>
      </c>
      <c r="AD2533" t="s">
        <v>443</v>
      </c>
    </row>
    <row r="2534" spans="21:30">
      <c r="U2534">
        <v>3941</v>
      </c>
      <c r="V2534">
        <v>1</v>
      </c>
      <c r="W2534" t="s">
        <v>4002</v>
      </c>
      <c r="X2534">
        <v>16</v>
      </c>
      <c r="Y2534" t="s">
        <v>3835</v>
      </c>
      <c r="Z2534">
        <v>16109</v>
      </c>
      <c r="AA2534" t="s">
        <v>1811</v>
      </c>
      <c r="AC2534" t="s">
        <v>1009</v>
      </c>
      <c r="AD2534" t="s">
        <v>443</v>
      </c>
    </row>
    <row r="2535" spans="21:30">
      <c r="U2535">
        <v>3944</v>
      </c>
      <c r="V2535">
        <v>6</v>
      </c>
      <c r="W2535" t="s">
        <v>4003</v>
      </c>
      <c r="X2535">
        <v>16</v>
      </c>
      <c r="Y2535" t="s">
        <v>3835</v>
      </c>
      <c r="Z2535">
        <v>16109</v>
      </c>
      <c r="AA2535" t="s">
        <v>1811</v>
      </c>
      <c r="AC2535" t="s">
        <v>1009</v>
      </c>
      <c r="AD2535" t="s">
        <v>443</v>
      </c>
    </row>
    <row r="2536" spans="21:30">
      <c r="U2536">
        <v>3945</v>
      </c>
      <c r="V2536">
        <v>4</v>
      </c>
      <c r="W2536" t="s">
        <v>4004</v>
      </c>
      <c r="X2536">
        <v>16</v>
      </c>
      <c r="Y2536" t="s">
        <v>3835</v>
      </c>
      <c r="Z2536">
        <v>16109</v>
      </c>
      <c r="AA2536" t="s">
        <v>1811</v>
      </c>
      <c r="AC2536" t="s">
        <v>1009</v>
      </c>
      <c r="AD2536" t="s">
        <v>443</v>
      </c>
    </row>
    <row r="2537" spans="21:30">
      <c r="U2537">
        <v>3947</v>
      </c>
      <c r="V2537">
        <v>0</v>
      </c>
      <c r="W2537" t="s">
        <v>4005</v>
      </c>
      <c r="X2537">
        <v>16</v>
      </c>
      <c r="Y2537" t="s">
        <v>3835</v>
      </c>
      <c r="Z2537">
        <v>16109</v>
      </c>
      <c r="AA2537" t="s">
        <v>1811</v>
      </c>
      <c r="AC2537" t="s">
        <v>1009</v>
      </c>
      <c r="AD2537" t="s">
        <v>443</v>
      </c>
    </row>
    <row r="2538" spans="21:30">
      <c r="U2538">
        <v>3948</v>
      </c>
      <c r="V2538">
        <v>9</v>
      </c>
      <c r="W2538" t="s">
        <v>4006</v>
      </c>
      <c r="X2538">
        <v>16</v>
      </c>
      <c r="Y2538" t="s">
        <v>3835</v>
      </c>
      <c r="Z2538">
        <v>16109</v>
      </c>
      <c r="AA2538" t="s">
        <v>1811</v>
      </c>
      <c r="AC2538" t="s">
        <v>1009</v>
      </c>
      <c r="AD2538" t="s">
        <v>443</v>
      </c>
    </row>
    <row r="2539" spans="21:30">
      <c r="U2539">
        <v>3949</v>
      </c>
      <c r="V2539">
        <v>7</v>
      </c>
      <c r="W2539" t="s">
        <v>4007</v>
      </c>
      <c r="X2539">
        <v>16</v>
      </c>
      <c r="Y2539" t="s">
        <v>3835</v>
      </c>
      <c r="Z2539">
        <v>16109</v>
      </c>
      <c r="AA2539" t="s">
        <v>1811</v>
      </c>
      <c r="AC2539" t="s">
        <v>1009</v>
      </c>
      <c r="AD2539" t="s">
        <v>443</v>
      </c>
    </row>
    <row r="2540" spans="21:30">
      <c r="U2540">
        <v>3952</v>
      </c>
      <c r="V2540">
        <v>7</v>
      </c>
      <c r="W2540" t="s">
        <v>4008</v>
      </c>
      <c r="X2540">
        <v>16</v>
      </c>
      <c r="Y2540" t="s">
        <v>3835</v>
      </c>
      <c r="Z2540">
        <v>16109</v>
      </c>
      <c r="AA2540" t="s">
        <v>1811</v>
      </c>
      <c r="AC2540" t="s">
        <v>1009</v>
      </c>
      <c r="AD2540" t="s">
        <v>443</v>
      </c>
    </row>
    <row r="2541" spans="21:30">
      <c r="U2541">
        <v>3955</v>
      </c>
      <c r="V2541">
        <v>1</v>
      </c>
      <c r="W2541" t="s">
        <v>4009</v>
      </c>
      <c r="X2541">
        <v>16</v>
      </c>
      <c r="Y2541" t="s">
        <v>3835</v>
      </c>
      <c r="Z2541">
        <v>16109</v>
      </c>
      <c r="AA2541" t="s">
        <v>1811</v>
      </c>
      <c r="AC2541" t="s">
        <v>1009</v>
      </c>
      <c r="AD2541" t="s">
        <v>443</v>
      </c>
    </row>
    <row r="2542" spans="21:30">
      <c r="U2542">
        <v>3957</v>
      </c>
      <c r="V2542">
        <v>8</v>
      </c>
      <c r="W2542" t="s">
        <v>4010</v>
      </c>
      <c r="X2542">
        <v>16</v>
      </c>
      <c r="Y2542" t="s">
        <v>3835</v>
      </c>
      <c r="Z2542">
        <v>16109</v>
      </c>
      <c r="AA2542" t="s">
        <v>1811</v>
      </c>
      <c r="AC2542" t="s">
        <v>1009</v>
      </c>
      <c r="AD2542" t="s">
        <v>443</v>
      </c>
    </row>
    <row r="2543" spans="21:30">
      <c r="U2543">
        <v>3958</v>
      </c>
      <c r="V2543">
        <v>6</v>
      </c>
      <c r="W2543" t="s">
        <v>4011</v>
      </c>
      <c r="X2543">
        <v>16</v>
      </c>
      <c r="Y2543" t="s">
        <v>3835</v>
      </c>
      <c r="Z2543">
        <v>16109</v>
      </c>
      <c r="AA2543" t="s">
        <v>1811</v>
      </c>
      <c r="AC2543" t="s">
        <v>1009</v>
      </c>
      <c r="AD2543" t="s">
        <v>443</v>
      </c>
    </row>
    <row r="2544" spans="21:30">
      <c r="U2544">
        <v>3959</v>
      </c>
      <c r="V2544">
        <v>4</v>
      </c>
      <c r="W2544" t="s">
        <v>4012</v>
      </c>
      <c r="X2544">
        <v>16</v>
      </c>
      <c r="Y2544" t="s">
        <v>3835</v>
      </c>
      <c r="Z2544">
        <v>16109</v>
      </c>
      <c r="AA2544" t="s">
        <v>1811</v>
      </c>
      <c r="AC2544" t="s">
        <v>1009</v>
      </c>
      <c r="AD2544" t="s">
        <v>443</v>
      </c>
    </row>
    <row r="2545" spans="21:30">
      <c r="U2545">
        <v>3960</v>
      </c>
      <c r="V2545">
        <v>8</v>
      </c>
      <c r="W2545" t="s">
        <v>4013</v>
      </c>
      <c r="X2545">
        <v>16</v>
      </c>
      <c r="Y2545" t="s">
        <v>3835</v>
      </c>
      <c r="Z2545">
        <v>16109</v>
      </c>
      <c r="AA2545" t="s">
        <v>1811</v>
      </c>
      <c r="AC2545" t="s">
        <v>713</v>
      </c>
      <c r="AD2545" t="s">
        <v>443</v>
      </c>
    </row>
    <row r="2546" spans="21:30">
      <c r="U2546">
        <v>3961</v>
      </c>
      <c r="V2546">
        <v>6</v>
      </c>
      <c r="W2546" t="s">
        <v>4014</v>
      </c>
      <c r="X2546">
        <v>16</v>
      </c>
      <c r="Y2546" t="s">
        <v>3835</v>
      </c>
      <c r="Z2546">
        <v>16105</v>
      </c>
      <c r="AA2546" t="s">
        <v>1503</v>
      </c>
      <c r="AC2546" t="s">
        <v>1009</v>
      </c>
      <c r="AD2546" t="s">
        <v>443</v>
      </c>
    </row>
    <row r="2547" spans="21:30">
      <c r="U2547">
        <v>3962</v>
      </c>
      <c r="V2547">
        <v>4</v>
      </c>
      <c r="W2547" t="s">
        <v>4015</v>
      </c>
      <c r="X2547">
        <v>16</v>
      </c>
      <c r="Y2547" t="s">
        <v>3835</v>
      </c>
      <c r="Z2547">
        <v>16105</v>
      </c>
      <c r="AA2547" t="s">
        <v>1503</v>
      </c>
      <c r="AC2547" t="s">
        <v>1009</v>
      </c>
      <c r="AD2547" t="s">
        <v>443</v>
      </c>
    </row>
    <row r="2548" spans="21:30">
      <c r="U2548">
        <v>3964</v>
      </c>
      <c r="V2548">
        <v>0</v>
      </c>
      <c r="W2548" t="s">
        <v>4016</v>
      </c>
      <c r="X2548">
        <v>16</v>
      </c>
      <c r="Y2548" t="s">
        <v>3835</v>
      </c>
      <c r="Z2548">
        <v>16105</v>
      </c>
      <c r="AA2548" t="s">
        <v>1503</v>
      </c>
      <c r="AC2548" t="s">
        <v>1009</v>
      </c>
      <c r="AD2548" t="s">
        <v>443</v>
      </c>
    </row>
    <row r="2549" spans="21:30">
      <c r="U2549">
        <v>3965</v>
      </c>
      <c r="V2549">
        <v>9</v>
      </c>
      <c r="W2549" t="s">
        <v>2701</v>
      </c>
      <c r="X2549">
        <v>16</v>
      </c>
      <c r="Y2549" t="s">
        <v>3835</v>
      </c>
      <c r="Z2549">
        <v>16105</v>
      </c>
      <c r="AA2549" t="s">
        <v>1503</v>
      </c>
      <c r="AC2549" t="s">
        <v>1009</v>
      </c>
      <c r="AD2549" t="s">
        <v>443</v>
      </c>
    </row>
    <row r="2550" spans="21:30">
      <c r="U2550">
        <v>3966</v>
      </c>
      <c r="V2550">
        <v>7</v>
      </c>
      <c r="W2550" t="s">
        <v>4017</v>
      </c>
      <c r="X2550">
        <v>16</v>
      </c>
      <c r="Y2550" t="s">
        <v>3835</v>
      </c>
      <c r="Z2550">
        <v>16105</v>
      </c>
      <c r="AA2550" t="s">
        <v>1503</v>
      </c>
      <c r="AC2550" t="s">
        <v>1009</v>
      </c>
      <c r="AD2550" t="s">
        <v>443</v>
      </c>
    </row>
    <row r="2551" spans="21:30">
      <c r="U2551">
        <v>3967</v>
      </c>
      <c r="V2551">
        <v>5</v>
      </c>
      <c r="W2551" t="s">
        <v>4018</v>
      </c>
      <c r="X2551">
        <v>16</v>
      </c>
      <c r="Y2551" t="s">
        <v>3835</v>
      </c>
      <c r="Z2551">
        <v>16105</v>
      </c>
      <c r="AA2551" t="s">
        <v>1503</v>
      </c>
      <c r="AC2551" t="s">
        <v>1009</v>
      </c>
      <c r="AD2551" t="s">
        <v>443</v>
      </c>
    </row>
    <row r="2552" spans="21:30">
      <c r="U2552">
        <v>3968</v>
      </c>
      <c r="V2552">
        <v>3</v>
      </c>
      <c r="W2552" t="s">
        <v>4019</v>
      </c>
      <c r="X2552">
        <v>16</v>
      </c>
      <c r="Y2552" t="s">
        <v>3835</v>
      </c>
      <c r="Z2552">
        <v>16105</v>
      </c>
      <c r="AA2552" t="s">
        <v>1503</v>
      </c>
      <c r="AC2552" t="s">
        <v>1009</v>
      </c>
      <c r="AD2552" t="s">
        <v>443</v>
      </c>
    </row>
    <row r="2553" spans="21:30">
      <c r="U2553">
        <v>3970</v>
      </c>
      <c r="V2553">
        <v>5</v>
      </c>
      <c r="W2553" t="s">
        <v>4020</v>
      </c>
      <c r="X2553">
        <v>16</v>
      </c>
      <c r="Y2553" t="s">
        <v>3835</v>
      </c>
      <c r="Z2553">
        <v>16105</v>
      </c>
      <c r="AA2553" t="s">
        <v>1503</v>
      </c>
      <c r="AC2553" t="s">
        <v>1009</v>
      </c>
      <c r="AD2553" t="s">
        <v>443</v>
      </c>
    </row>
    <row r="2554" spans="21:30">
      <c r="U2554">
        <v>3971</v>
      </c>
      <c r="V2554">
        <v>3</v>
      </c>
      <c r="W2554" t="s">
        <v>4021</v>
      </c>
      <c r="X2554">
        <v>16</v>
      </c>
      <c r="Y2554" t="s">
        <v>3835</v>
      </c>
      <c r="Z2554">
        <v>16105</v>
      </c>
      <c r="AA2554" t="s">
        <v>1503</v>
      </c>
      <c r="AC2554" t="s">
        <v>1009</v>
      </c>
      <c r="AD2554" t="s">
        <v>443</v>
      </c>
    </row>
    <row r="2555" spans="21:30">
      <c r="U2555">
        <v>3972</v>
      </c>
      <c r="V2555">
        <v>1</v>
      </c>
      <c r="W2555" t="s">
        <v>4022</v>
      </c>
      <c r="X2555">
        <v>16</v>
      </c>
      <c r="Y2555" t="s">
        <v>3835</v>
      </c>
      <c r="Z2555">
        <v>16105</v>
      </c>
      <c r="AA2555" t="s">
        <v>1503</v>
      </c>
      <c r="AC2555" t="s">
        <v>1009</v>
      </c>
      <c r="AD2555" t="s">
        <v>443</v>
      </c>
    </row>
    <row r="2556" spans="21:30">
      <c r="U2556">
        <v>3974</v>
      </c>
      <c r="V2556">
        <v>8</v>
      </c>
      <c r="W2556" t="s">
        <v>4023</v>
      </c>
      <c r="X2556">
        <v>16</v>
      </c>
      <c r="Y2556" t="s">
        <v>3835</v>
      </c>
      <c r="Z2556">
        <v>16105</v>
      </c>
      <c r="AA2556" t="s">
        <v>1503</v>
      </c>
      <c r="AC2556" t="s">
        <v>1009</v>
      </c>
      <c r="AD2556" t="s">
        <v>443</v>
      </c>
    </row>
    <row r="2557" spans="21:30">
      <c r="U2557">
        <v>3975</v>
      </c>
      <c r="V2557">
        <v>6</v>
      </c>
      <c r="W2557" t="s">
        <v>4024</v>
      </c>
      <c r="X2557">
        <v>16</v>
      </c>
      <c r="Y2557" t="s">
        <v>3835</v>
      </c>
      <c r="Z2557">
        <v>16105</v>
      </c>
      <c r="AA2557" t="s">
        <v>1503</v>
      </c>
      <c r="AC2557" t="s">
        <v>1009</v>
      </c>
      <c r="AD2557" t="s">
        <v>443</v>
      </c>
    </row>
    <row r="2558" spans="21:30">
      <c r="U2558">
        <v>3976</v>
      </c>
      <c r="V2558">
        <v>4</v>
      </c>
      <c r="W2558" t="s">
        <v>4025</v>
      </c>
      <c r="X2558">
        <v>16</v>
      </c>
      <c r="Y2558" t="s">
        <v>3835</v>
      </c>
      <c r="Z2558">
        <v>16102</v>
      </c>
      <c r="AA2558" t="s">
        <v>894</v>
      </c>
      <c r="AC2558" t="s">
        <v>1009</v>
      </c>
      <c r="AD2558" t="s">
        <v>443</v>
      </c>
    </row>
    <row r="2559" spans="21:30">
      <c r="U2559">
        <v>3977</v>
      </c>
      <c r="V2559">
        <v>2</v>
      </c>
      <c r="W2559" t="s">
        <v>4026</v>
      </c>
      <c r="X2559">
        <v>16</v>
      </c>
      <c r="Y2559" t="s">
        <v>3835</v>
      </c>
      <c r="Z2559">
        <v>16102</v>
      </c>
      <c r="AA2559" t="s">
        <v>894</v>
      </c>
      <c r="AC2559" t="s">
        <v>1009</v>
      </c>
      <c r="AD2559" t="s">
        <v>443</v>
      </c>
    </row>
    <row r="2560" spans="21:30">
      <c r="U2560">
        <v>3978</v>
      </c>
      <c r="V2560">
        <v>0</v>
      </c>
      <c r="W2560" t="s">
        <v>4027</v>
      </c>
      <c r="X2560">
        <v>16</v>
      </c>
      <c r="Y2560" t="s">
        <v>3835</v>
      </c>
      <c r="Z2560">
        <v>16102</v>
      </c>
      <c r="AA2560" t="s">
        <v>894</v>
      </c>
      <c r="AC2560" t="s">
        <v>1009</v>
      </c>
      <c r="AD2560" t="s">
        <v>443</v>
      </c>
    </row>
    <row r="2561" spans="21:30">
      <c r="U2561">
        <v>3979</v>
      </c>
      <c r="V2561">
        <v>9</v>
      </c>
      <c r="W2561" t="s">
        <v>4028</v>
      </c>
      <c r="X2561">
        <v>16</v>
      </c>
      <c r="Y2561" t="s">
        <v>3835</v>
      </c>
      <c r="Z2561">
        <v>16102</v>
      </c>
      <c r="AA2561" t="s">
        <v>894</v>
      </c>
      <c r="AC2561" t="s">
        <v>1009</v>
      </c>
      <c r="AD2561" t="s">
        <v>443</v>
      </c>
    </row>
    <row r="2562" spans="21:30">
      <c r="U2562">
        <v>3980</v>
      </c>
      <c r="V2562">
        <v>2</v>
      </c>
      <c r="W2562" t="s">
        <v>4029</v>
      </c>
      <c r="X2562">
        <v>16</v>
      </c>
      <c r="Y2562" t="s">
        <v>3835</v>
      </c>
      <c r="Z2562">
        <v>16102</v>
      </c>
      <c r="AA2562" t="s">
        <v>894</v>
      </c>
      <c r="AC2562" t="s">
        <v>1009</v>
      </c>
      <c r="AD2562" t="s">
        <v>443</v>
      </c>
    </row>
    <row r="2563" spans="21:30">
      <c r="U2563">
        <v>3981</v>
      </c>
      <c r="V2563">
        <v>0</v>
      </c>
      <c r="W2563" t="s">
        <v>4030</v>
      </c>
      <c r="X2563">
        <v>16</v>
      </c>
      <c r="Y2563" t="s">
        <v>3835</v>
      </c>
      <c r="Z2563">
        <v>16102</v>
      </c>
      <c r="AA2563" t="s">
        <v>894</v>
      </c>
      <c r="AC2563" t="s">
        <v>1009</v>
      </c>
      <c r="AD2563" t="s">
        <v>443</v>
      </c>
    </row>
    <row r="2564" spans="21:30">
      <c r="U2564">
        <v>3982</v>
      </c>
      <c r="V2564">
        <v>9</v>
      </c>
      <c r="W2564" t="s">
        <v>4031</v>
      </c>
      <c r="X2564">
        <v>16</v>
      </c>
      <c r="Y2564" t="s">
        <v>3835</v>
      </c>
      <c r="Z2564">
        <v>16102</v>
      </c>
      <c r="AA2564" t="s">
        <v>894</v>
      </c>
      <c r="AC2564" t="s">
        <v>1009</v>
      </c>
      <c r="AD2564" t="s">
        <v>443</v>
      </c>
    </row>
    <row r="2565" spans="21:30">
      <c r="U2565">
        <v>3983</v>
      </c>
      <c r="V2565">
        <v>7</v>
      </c>
      <c r="W2565" t="s">
        <v>4032</v>
      </c>
      <c r="X2565">
        <v>16</v>
      </c>
      <c r="Y2565" t="s">
        <v>3835</v>
      </c>
      <c r="Z2565">
        <v>16102</v>
      </c>
      <c r="AA2565" t="s">
        <v>894</v>
      </c>
      <c r="AC2565" t="s">
        <v>1009</v>
      </c>
      <c r="AD2565" t="s">
        <v>443</v>
      </c>
    </row>
    <row r="2566" spans="21:30">
      <c r="U2566">
        <v>3984</v>
      </c>
      <c r="V2566">
        <v>5</v>
      </c>
      <c r="W2566" t="s">
        <v>4033</v>
      </c>
      <c r="X2566">
        <v>16</v>
      </c>
      <c r="Y2566" t="s">
        <v>3835</v>
      </c>
      <c r="Z2566">
        <v>16102</v>
      </c>
      <c r="AA2566" t="s">
        <v>894</v>
      </c>
      <c r="AC2566" t="s">
        <v>1009</v>
      </c>
      <c r="AD2566" t="s">
        <v>443</v>
      </c>
    </row>
    <row r="2567" spans="21:30">
      <c r="U2567">
        <v>3988</v>
      </c>
      <c r="V2567">
        <v>8</v>
      </c>
      <c r="W2567" t="s">
        <v>3306</v>
      </c>
      <c r="X2567">
        <v>16</v>
      </c>
      <c r="Y2567" t="s">
        <v>3835</v>
      </c>
      <c r="Z2567">
        <v>16102</v>
      </c>
      <c r="AA2567" t="s">
        <v>894</v>
      </c>
      <c r="AC2567" t="s">
        <v>1009</v>
      </c>
      <c r="AD2567" t="s">
        <v>443</v>
      </c>
    </row>
    <row r="2568" spans="21:30">
      <c r="U2568">
        <v>3991</v>
      </c>
      <c r="V2568">
        <v>8</v>
      </c>
      <c r="W2568" t="s">
        <v>4034</v>
      </c>
      <c r="X2568">
        <v>16</v>
      </c>
      <c r="Y2568" t="s">
        <v>3835</v>
      </c>
      <c r="Z2568">
        <v>16102</v>
      </c>
      <c r="AA2568" t="s">
        <v>894</v>
      </c>
      <c r="AC2568" t="s">
        <v>1009</v>
      </c>
      <c r="AD2568" t="s">
        <v>443</v>
      </c>
    </row>
    <row r="2569" spans="21:30">
      <c r="U2569">
        <v>3992</v>
      </c>
      <c r="V2569">
        <v>6</v>
      </c>
      <c r="W2569" t="s">
        <v>4035</v>
      </c>
      <c r="X2569">
        <v>16</v>
      </c>
      <c r="Y2569" t="s">
        <v>3835</v>
      </c>
      <c r="Z2569">
        <v>16102</v>
      </c>
      <c r="AA2569" t="s">
        <v>894</v>
      </c>
      <c r="AC2569" t="s">
        <v>1009</v>
      </c>
      <c r="AD2569" t="s">
        <v>443</v>
      </c>
    </row>
    <row r="2570" spans="21:30">
      <c r="U2570">
        <v>3994</v>
      </c>
      <c r="V2570">
        <v>2</v>
      </c>
      <c r="W2570" t="s">
        <v>4036</v>
      </c>
      <c r="X2570">
        <v>16</v>
      </c>
      <c r="Y2570" t="s">
        <v>3835</v>
      </c>
      <c r="Z2570">
        <v>16102</v>
      </c>
      <c r="AA2570" t="s">
        <v>894</v>
      </c>
      <c r="AC2570" t="s">
        <v>1009</v>
      </c>
      <c r="AD2570" t="s">
        <v>443</v>
      </c>
    </row>
    <row r="2571" spans="21:30">
      <c r="U2571">
        <v>3995</v>
      </c>
      <c r="V2571">
        <v>0</v>
      </c>
      <c r="W2571" t="s">
        <v>4037</v>
      </c>
      <c r="X2571">
        <v>16</v>
      </c>
      <c r="Y2571" t="s">
        <v>3835</v>
      </c>
      <c r="Z2571">
        <v>16102</v>
      </c>
      <c r="AA2571" t="s">
        <v>894</v>
      </c>
      <c r="AC2571" t="s">
        <v>1009</v>
      </c>
      <c r="AD2571" t="s">
        <v>443</v>
      </c>
    </row>
    <row r="2572" spans="21:30">
      <c r="U2572">
        <v>3997</v>
      </c>
      <c r="V2572">
        <v>7</v>
      </c>
      <c r="W2572" t="s">
        <v>4038</v>
      </c>
      <c r="X2572">
        <v>16</v>
      </c>
      <c r="Y2572" t="s">
        <v>3835</v>
      </c>
      <c r="Z2572">
        <v>16102</v>
      </c>
      <c r="AA2572" t="s">
        <v>894</v>
      </c>
      <c r="AC2572" t="s">
        <v>1009</v>
      </c>
      <c r="AD2572" t="s">
        <v>443</v>
      </c>
    </row>
    <row r="2573" spans="21:30">
      <c r="U2573">
        <v>3998</v>
      </c>
      <c r="V2573">
        <v>5</v>
      </c>
      <c r="W2573" t="s">
        <v>4039</v>
      </c>
      <c r="X2573">
        <v>16</v>
      </c>
      <c r="Y2573" t="s">
        <v>3835</v>
      </c>
      <c r="Z2573">
        <v>16107</v>
      </c>
      <c r="AA2573" t="s">
        <v>4040</v>
      </c>
      <c r="AC2573" t="s">
        <v>1009</v>
      </c>
      <c r="AD2573" t="s">
        <v>443</v>
      </c>
    </row>
    <row r="2574" spans="21:30">
      <c r="U2574">
        <v>3999</v>
      </c>
      <c r="V2574">
        <v>3</v>
      </c>
      <c r="W2574" t="s">
        <v>4041</v>
      </c>
      <c r="X2574">
        <v>16</v>
      </c>
      <c r="Y2574" t="s">
        <v>3835</v>
      </c>
      <c r="Z2574">
        <v>16107</v>
      </c>
      <c r="AA2574" t="s">
        <v>4040</v>
      </c>
      <c r="AC2574" t="s">
        <v>1009</v>
      </c>
      <c r="AD2574" t="s">
        <v>443</v>
      </c>
    </row>
    <row r="2575" spans="21:30">
      <c r="U2575">
        <v>4000</v>
      </c>
      <c r="V2575">
        <v>2</v>
      </c>
      <c r="W2575" t="s">
        <v>4042</v>
      </c>
      <c r="X2575">
        <v>16</v>
      </c>
      <c r="Y2575" t="s">
        <v>3835</v>
      </c>
      <c r="Z2575">
        <v>16107</v>
      </c>
      <c r="AA2575" t="s">
        <v>4040</v>
      </c>
      <c r="AC2575" t="s">
        <v>1009</v>
      </c>
      <c r="AD2575" t="s">
        <v>443</v>
      </c>
    </row>
    <row r="2576" spans="21:30">
      <c r="U2576">
        <v>4001</v>
      </c>
      <c r="V2576">
        <v>0</v>
      </c>
      <c r="W2576" t="s">
        <v>4043</v>
      </c>
      <c r="X2576">
        <v>16</v>
      </c>
      <c r="Y2576" t="s">
        <v>3835</v>
      </c>
      <c r="Z2576">
        <v>16107</v>
      </c>
      <c r="AA2576" t="s">
        <v>4040</v>
      </c>
      <c r="AC2576" t="s">
        <v>1009</v>
      </c>
      <c r="AD2576" t="s">
        <v>443</v>
      </c>
    </row>
    <row r="2577" spans="21:30">
      <c r="U2577">
        <v>4002</v>
      </c>
      <c r="V2577">
        <v>9</v>
      </c>
      <c r="W2577" t="s">
        <v>4044</v>
      </c>
      <c r="X2577">
        <v>16</v>
      </c>
      <c r="Y2577" t="s">
        <v>3835</v>
      </c>
      <c r="Z2577">
        <v>16107</v>
      </c>
      <c r="AA2577" t="s">
        <v>4040</v>
      </c>
      <c r="AC2577" t="s">
        <v>1009</v>
      </c>
      <c r="AD2577" t="s">
        <v>443</v>
      </c>
    </row>
    <row r="2578" spans="21:30">
      <c r="U2578">
        <v>4003</v>
      </c>
      <c r="V2578">
        <v>7</v>
      </c>
      <c r="W2578" t="s">
        <v>4045</v>
      </c>
      <c r="X2578">
        <v>16</v>
      </c>
      <c r="Y2578" t="s">
        <v>3835</v>
      </c>
      <c r="Z2578">
        <v>16107</v>
      </c>
      <c r="AA2578" t="s">
        <v>4040</v>
      </c>
      <c r="AC2578" t="s">
        <v>1009</v>
      </c>
      <c r="AD2578" t="s">
        <v>443</v>
      </c>
    </row>
    <row r="2579" spans="21:30">
      <c r="U2579">
        <v>4005</v>
      </c>
      <c r="V2579">
        <v>3</v>
      </c>
      <c r="W2579" t="s">
        <v>4046</v>
      </c>
      <c r="X2579">
        <v>16</v>
      </c>
      <c r="Y2579" t="s">
        <v>3835</v>
      </c>
      <c r="Z2579">
        <v>16107</v>
      </c>
      <c r="AA2579" t="s">
        <v>4040</v>
      </c>
      <c r="AC2579" t="s">
        <v>1009</v>
      </c>
      <c r="AD2579" t="s">
        <v>443</v>
      </c>
    </row>
    <row r="2580" spans="21:30">
      <c r="U2580">
        <v>4006</v>
      </c>
      <c r="V2580">
        <v>1</v>
      </c>
      <c r="W2580" t="s">
        <v>4047</v>
      </c>
      <c r="X2580">
        <v>16</v>
      </c>
      <c r="Y2580" t="s">
        <v>3835</v>
      </c>
      <c r="Z2580">
        <v>16107</v>
      </c>
      <c r="AA2580" t="s">
        <v>4040</v>
      </c>
      <c r="AC2580" t="s">
        <v>1009</v>
      </c>
      <c r="AD2580" t="s">
        <v>443</v>
      </c>
    </row>
    <row r="2581" spans="21:30">
      <c r="U2581">
        <v>4016</v>
      </c>
      <c r="V2581">
        <v>9</v>
      </c>
      <c r="W2581" t="s">
        <v>4048</v>
      </c>
      <c r="X2581">
        <v>16</v>
      </c>
      <c r="Y2581" t="s">
        <v>3835</v>
      </c>
      <c r="Z2581">
        <v>16107</v>
      </c>
      <c r="AA2581" t="s">
        <v>4040</v>
      </c>
      <c r="AC2581" t="s">
        <v>1009</v>
      </c>
      <c r="AD2581" t="s">
        <v>443</v>
      </c>
    </row>
    <row r="2582" spans="21:30">
      <c r="U2582">
        <v>4017</v>
      </c>
      <c r="V2582">
        <v>7</v>
      </c>
      <c r="W2582" t="s">
        <v>4049</v>
      </c>
      <c r="X2582">
        <v>16</v>
      </c>
      <c r="Y2582" t="s">
        <v>3835</v>
      </c>
      <c r="Z2582">
        <v>16206</v>
      </c>
      <c r="AA2582" t="s">
        <v>4050</v>
      </c>
      <c r="AC2582" t="s">
        <v>1009</v>
      </c>
      <c r="AD2582" t="s">
        <v>443</v>
      </c>
    </row>
    <row r="2583" spans="21:30">
      <c r="U2583">
        <v>4019</v>
      </c>
      <c r="V2583">
        <v>3</v>
      </c>
      <c r="W2583" t="s">
        <v>4051</v>
      </c>
      <c r="X2583">
        <v>16</v>
      </c>
      <c r="Y2583" t="s">
        <v>3835</v>
      </c>
      <c r="Z2583">
        <v>16107</v>
      </c>
      <c r="AA2583" t="s">
        <v>4040</v>
      </c>
      <c r="AC2583" t="s">
        <v>1009</v>
      </c>
      <c r="AD2583" t="s">
        <v>443</v>
      </c>
    </row>
    <row r="2584" spans="21:30">
      <c r="U2584">
        <v>4022</v>
      </c>
      <c r="V2584">
        <v>3</v>
      </c>
      <c r="W2584" t="s">
        <v>4052</v>
      </c>
      <c r="X2584">
        <v>8</v>
      </c>
      <c r="Y2584" t="s">
        <v>434</v>
      </c>
      <c r="Z2584">
        <v>8303</v>
      </c>
      <c r="AA2584" t="s">
        <v>904</v>
      </c>
      <c r="AC2584" t="s">
        <v>1009</v>
      </c>
      <c r="AD2584" t="s">
        <v>443</v>
      </c>
    </row>
    <row r="2585" spans="21:30">
      <c r="U2585">
        <v>4025</v>
      </c>
      <c r="V2585">
        <v>8</v>
      </c>
      <c r="W2585" t="s">
        <v>4053</v>
      </c>
      <c r="X2585">
        <v>16</v>
      </c>
      <c r="Y2585" t="s">
        <v>3835</v>
      </c>
      <c r="Z2585">
        <v>16206</v>
      </c>
      <c r="AA2585" t="s">
        <v>4050</v>
      </c>
      <c r="AC2585" t="s">
        <v>1009</v>
      </c>
      <c r="AD2585" t="s">
        <v>443</v>
      </c>
    </row>
    <row r="2586" spans="21:30">
      <c r="U2586">
        <v>4026</v>
      </c>
      <c r="V2586">
        <v>6</v>
      </c>
      <c r="W2586" t="s">
        <v>4054</v>
      </c>
      <c r="X2586">
        <v>16</v>
      </c>
      <c r="Y2586" t="s">
        <v>3835</v>
      </c>
      <c r="Z2586">
        <v>16206</v>
      </c>
      <c r="AA2586" t="s">
        <v>4050</v>
      </c>
      <c r="AC2586" t="s">
        <v>1009</v>
      </c>
      <c r="AD2586" t="s">
        <v>443</v>
      </c>
    </row>
    <row r="2587" spans="21:30">
      <c r="U2587">
        <v>4027</v>
      </c>
      <c r="V2587">
        <v>4</v>
      </c>
      <c r="W2587" t="s">
        <v>4055</v>
      </c>
      <c r="X2587">
        <v>16</v>
      </c>
      <c r="Y2587" t="s">
        <v>3835</v>
      </c>
      <c r="Z2587">
        <v>16206</v>
      </c>
      <c r="AA2587" t="s">
        <v>4050</v>
      </c>
      <c r="AC2587" t="s">
        <v>1009</v>
      </c>
      <c r="AD2587" t="s">
        <v>443</v>
      </c>
    </row>
    <row r="2588" spans="21:30">
      <c r="U2588">
        <v>4029</v>
      </c>
      <c r="V2588">
        <v>0</v>
      </c>
      <c r="W2588" t="s">
        <v>4056</v>
      </c>
      <c r="X2588">
        <v>16</v>
      </c>
      <c r="Y2588" t="s">
        <v>3835</v>
      </c>
      <c r="Z2588">
        <v>16206</v>
      </c>
      <c r="AA2588" t="s">
        <v>4050</v>
      </c>
      <c r="AC2588" t="s">
        <v>1009</v>
      </c>
      <c r="AD2588" t="s">
        <v>443</v>
      </c>
    </row>
    <row r="2589" spans="21:30">
      <c r="U2589">
        <v>4030</v>
      </c>
      <c r="V2589">
        <v>4</v>
      </c>
      <c r="W2589" t="s">
        <v>4057</v>
      </c>
      <c r="X2589">
        <v>16</v>
      </c>
      <c r="Y2589" t="s">
        <v>3835</v>
      </c>
      <c r="Z2589">
        <v>16206</v>
      </c>
      <c r="AA2589" t="s">
        <v>4050</v>
      </c>
      <c r="AC2589" t="s">
        <v>1009</v>
      </c>
      <c r="AD2589" t="s">
        <v>443</v>
      </c>
    </row>
    <row r="2590" spans="21:30">
      <c r="U2590">
        <v>4032</v>
      </c>
      <c r="V2590">
        <v>0</v>
      </c>
      <c r="W2590" t="s">
        <v>4058</v>
      </c>
      <c r="X2590">
        <v>16</v>
      </c>
      <c r="Y2590" t="s">
        <v>3835</v>
      </c>
      <c r="Z2590">
        <v>16205</v>
      </c>
      <c r="AA2590" t="s">
        <v>1547</v>
      </c>
      <c r="AC2590" t="s">
        <v>1009</v>
      </c>
      <c r="AD2590" t="s">
        <v>443</v>
      </c>
    </row>
    <row r="2591" spans="21:30">
      <c r="U2591">
        <v>4034</v>
      </c>
      <c r="V2591">
        <v>7</v>
      </c>
      <c r="W2591" t="s">
        <v>4059</v>
      </c>
      <c r="X2591">
        <v>16</v>
      </c>
      <c r="Y2591" t="s">
        <v>3835</v>
      </c>
      <c r="Z2591">
        <v>16205</v>
      </c>
      <c r="AA2591" t="s">
        <v>1547</v>
      </c>
      <c r="AC2591" t="s">
        <v>1009</v>
      </c>
      <c r="AD2591" t="s">
        <v>443</v>
      </c>
    </row>
    <row r="2592" spans="21:30">
      <c r="U2592">
        <v>4037</v>
      </c>
      <c r="V2592">
        <v>1</v>
      </c>
      <c r="W2592" t="s">
        <v>4060</v>
      </c>
      <c r="X2592">
        <v>16</v>
      </c>
      <c r="Y2592" t="s">
        <v>3835</v>
      </c>
      <c r="Z2592">
        <v>16205</v>
      </c>
      <c r="AA2592" t="s">
        <v>1547</v>
      </c>
      <c r="AC2592" t="s">
        <v>1009</v>
      </c>
      <c r="AD2592" t="s">
        <v>443</v>
      </c>
    </row>
    <row r="2593" spans="21:30">
      <c r="U2593">
        <v>4039</v>
      </c>
      <c r="V2593">
        <v>8</v>
      </c>
      <c r="W2593" t="s">
        <v>812</v>
      </c>
      <c r="X2593">
        <v>16</v>
      </c>
      <c r="Y2593" t="s">
        <v>3835</v>
      </c>
      <c r="Z2593">
        <v>16205</v>
      </c>
      <c r="AA2593" t="s">
        <v>1547</v>
      </c>
      <c r="AC2593" t="s">
        <v>1009</v>
      </c>
      <c r="AD2593" t="s">
        <v>443</v>
      </c>
    </row>
    <row r="2594" spans="21:30">
      <c r="U2594">
        <v>4040</v>
      </c>
      <c r="V2594">
        <v>1</v>
      </c>
      <c r="W2594" t="s">
        <v>4061</v>
      </c>
      <c r="X2594">
        <v>16</v>
      </c>
      <c r="Y2594" t="s">
        <v>3835</v>
      </c>
      <c r="Z2594">
        <v>16205</v>
      </c>
      <c r="AA2594" t="s">
        <v>1547</v>
      </c>
      <c r="AC2594" t="s">
        <v>1009</v>
      </c>
      <c r="AD2594" t="s">
        <v>443</v>
      </c>
    </row>
    <row r="2595" spans="21:30">
      <c r="U2595">
        <v>4043</v>
      </c>
      <c r="V2595">
        <v>6</v>
      </c>
      <c r="W2595" t="s">
        <v>4062</v>
      </c>
      <c r="X2595">
        <v>16</v>
      </c>
      <c r="Y2595" t="s">
        <v>3835</v>
      </c>
      <c r="Z2595">
        <v>16205</v>
      </c>
      <c r="AA2595" t="s">
        <v>1547</v>
      </c>
      <c r="AC2595" t="s">
        <v>713</v>
      </c>
      <c r="AD2595" t="s">
        <v>443</v>
      </c>
    </row>
    <row r="2596" spans="21:30">
      <c r="U2596">
        <v>4048</v>
      </c>
      <c r="V2596">
        <v>7</v>
      </c>
      <c r="W2596" t="s">
        <v>4063</v>
      </c>
      <c r="X2596">
        <v>16</v>
      </c>
      <c r="Y2596" t="s">
        <v>3835</v>
      </c>
      <c r="Z2596">
        <v>16203</v>
      </c>
      <c r="AA2596" t="s">
        <v>1014</v>
      </c>
      <c r="AC2596" t="s">
        <v>1009</v>
      </c>
      <c r="AD2596" t="s">
        <v>443</v>
      </c>
    </row>
    <row r="2597" spans="21:30">
      <c r="U2597">
        <v>4049</v>
      </c>
      <c r="V2597">
        <v>5</v>
      </c>
      <c r="W2597" t="s">
        <v>4064</v>
      </c>
      <c r="X2597">
        <v>16</v>
      </c>
      <c r="Y2597" t="s">
        <v>3835</v>
      </c>
      <c r="Z2597">
        <v>16203</v>
      </c>
      <c r="AA2597" t="s">
        <v>1014</v>
      </c>
      <c r="AC2597" t="s">
        <v>1009</v>
      </c>
      <c r="AD2597" t="s">
        <v>443</v>
      </c>
    </row>
    <row r="2598" spans="21:30">
      <c r="U2598">
        <v>4050</v>
      </c>
      <c r="V2598">
        <v>9</v>
      </c>
      <c r="W2598" t="s">
        <v>4065</v>
      </c>
      <c r="X2598">
        <v>16</v>
      </c>
      <c r="Y2598" t="s">
        <v>3835</v>
      </c>
      <c r="Z2598">
        <v>16203</v>
      </c>
      <c r="AA2598" t="s">
        <v>1014</v>
      </c>
      <c r="AC2598" t="s">
        <v>1009</v>
      </c>
      <c r="AD2598" t="s">
        <v>443</v>
      </c>
    </row>
    <row r="2599" spans="21:30">
      <c r="U2599">
        <v>4051</v>
      </c>
      <c r="V2599">
        <v>7</v>
      </c>
      <c r="W2599" t="s">
        <v>4066</v>
      </c>
      <c r="X2599">
        <v>16</v>
      </c>
      <c r="Y2599" t="s">
        <v>3835</v>
      </c>
      <c r="Z2599">
        <v>16203</v>
      </c>
      <c r="AA2599" t="s">
        <v>1014</v>
      </c>
      <c r="AC2599" t="s">
        <v>1009</v>
      </c>
      <c r="AD2599" t="s">
        <v>443</v>
      </c>
    </row>
    <row r="2600" spans="21:30">
      <c r="U2600">
        <v>4052</v>
      </c>
      <c r="V2600">
        <v>5</v>
      </c>
      <c r="W2600" t="s">
        <v>4067</v>
      </c>
      <c r="X2600">
        <v>16</v>
      </c>
      <c r="Y2600" t="s">
        <v>3835</v>
      </c>
      <c r="Z2600">
        <v>16203</v>
      </c>
      <c r="AA2600" t="s">
        <v>1014</v>
      </c>
      <c r="AC2600" t="s">
        <v>1009</v>
      </c>
      <c r="AD2600" t="s">
        <v>443</v>
      </c>
    </row>
    <row r="2601" spans="21:30">
      <c r="U2601">
        <v>4054</v>
      </c>
      <c r="V2601">
        <v>1</v>
      </c>
      <c r="W2601" t="s">
        <v>4068</v>
      </c>
      <c r="X2601">
        <v>16</v>
      </c>
      <c r="Y2601" t="s">
        <v>3835</v>
      </c>
      <c r="Z2601">
        <v>16203</v>
      </c>
      <c r="AA2601" t="s">
        <v>1014</v>
      </c>
      <c r="AC2601" t="s">
        <v>1009</v>
      </c>
      <c r="AD2601" t="s">
        <v>443</v>
      </c>
    </row>
    <row r="2602" spans="21:30">
      <c r="U2602">
        <v>4058</v>
      </c>
      <c r="V2602">
        <v>4</v>
      </c>
      <c r="W2602" t="s">
        <v>4069</v>
      </c>
      <c r="X2602">
        <v>16</v>
      </c>
      <c r="Y2602" t="s">
        <v>3835</v>
      </c>
      <c r="Z2602">
        <v>16203</v>
      </c>
      <c r="AA2602" t="s">
        <v>1014</v>
      </c>
      <c r="AC2602" t="s">
        <v>1009</v>
      </c>
      <c r="AD2602" t="s">
        <v>443</v>
      </c>
    </row>
    <row r="2603" spans="21:30">
      <c r="U2603">
        <v>4059</v>
      </c>
      <c r="V2603">
        <v>2</v>
      </c>
      <c r="W2603" t="s">
        <v>4070</v>
      </c>
      <c r="X2603">
        <v>16</v>
      </c>
      <c r="Y2603" t="s">
        <v>3835</v>
      </c>
      <c r="Z2603">
        <v>16203</v>
      </c>
      <c r="AA2603" t="s">
        <v>1014</v>
      </c>
      <c r="AC2603" t="s">
        <v>1009</v>
      </c>
      <c r="AD2603" t="s">
        <v>443</v>
      </c>
    </row>
    <row r="2604" spans="21:30">
      <c r="U2604">
        <v>4061</v>
      </c>
      <c r="V2604">
        <v>4</v>
      </c>
      <c r="W2604" t="s">
        <v>2160</v>
      </c>
      <c r="X2604">
        <v>16</v>
      </c>
      <c r="Y2604" t="s">
        <v>3835</v>
      </c>
      <c r="Z2604">
        <v>16206</v>
      </c>
      <c r="AA2604" t="s">
        <v>4050</v>
      </c>
      <c r="AC2604" t="s">
        <v>1009</v>
      </c>
      <c r="AD2604" t="s">
        <v>443</v>
      </c>
    </row>
    <row r="2605" spans="21:30">
      <c r="U2605">
        <v>4062</v>
      </c>
      <c r="V2605">
        <v>2</v>
      </c>
      <c r="W2605" t="s">
        <v>4071</v>
      </c>
      <c r="X2605">
        <v>16</v>
      </c>
      <c r="Y2605" t="s">
        <v>3835</v>
      </c>
      <c r="Z2605">
        <v>16203</v>
      </c>
      <c r="AA2605" t="s">
        <v>1014</v>
      </c>
      <c r="AC2605" t="s">
        <v>1009</v>
      </c>
      <c r="AD2605" t="s">
        <v>443</v>
      </c>
    </row>
    <row r="2606" spans="21:30">
      <c r="U2606">
        <v>4063</v>
      </c>
      <c r="V2606">
        <v>0</v>
      </c>
      <c r="W2606" t="s">
        <v>4072</v>
      </c>
      <c r="X2606">
        <v>16</v>
      </c>
      <c r="Y2606" t="s">
        <v>3835</v>
      </c>
      <c r="Z2606">
        <v>16203</v>
      </c>
      <c r="AA2606" t="s">
        <v>1014</v>
      </c>
      <c r="AC2606" t="s">
        <v>1009</v>
      </c>
      <c r="AD2606" t="s">
        <v>443</v>
      </c>
    </row>
    <row r="2607" spans="21:30">
      <c r="U2607">
        <v>4064</v>
      </c>
      <c r="V2607">
        <v>9</v>
      </c>
      <c r="W2607" t="s">
        <v>4073</v>
      </c>
      <c r="X2607">
        <v>16</v>
      </c>
      <c r="Y2607" t="s">
        <v>3835</v>
      </c>
      <c r="Z2607">
        <v>16203</v>
      </c>
      <c r="AA2607" t="s">
        <v>1014</v>
      </c>
      <c r="AC2607" t="s">
        <v>1009</v>
      </c>
      <c r="AD2607" t="s">
        <v>443</v>
      </c>
    </row>
    <row r="2608" spans="21:30">
      <c r="U2608">
        <v>4067</v>
      </c>
      <c r="V2608">
        <v>3</v>
      </c>
      <c r="W2608" t="s">
        <v>2477</v>
      </c>
      <c r="X2608">
        <v>16</v>
      </c>
      <c r="Y2608" t="s">
        <v>3835</v>
      </c>
      <c r="Z2608">
        <v>16203</v>
      </c>
      <c r="AA2608" t="s">
        <v>1014</v>
      </c>
      <c r="AC2608" t="s">
        <v>1009</v>
      </c>
      <c r="AD2608" t="s">
        <v>443</v>
      </c>
    </row>
    <row r="2609" spans="21:30">
      <c r="U2609">
        <v>4068</v>
      </c>
      <c r="V2609">
        <v>1</v>
      </c>
      <c r="W2609" t="s">
        <v>4074</v>
      </c>
      <c r="X2609">
        <v>16</v>
      </c>
      <c r="Y2609" t="s">
        <v>3835</v>
      </c>
      <c r="Z2609">
        <v>16203</v>
      </c>
      <c r="AA2609" t="s">
        <v>1014</v>
      </c>
      <c r="AC2609" t="s">
        <v>1009</v>
      </c>
      <c r="AD2609" t="s">
        <v>443</v>
      </c>
    </row>
    <row r="2610" spans="21:30">
      <c r="U2610">
        <v>4070</v>
      </c>
      <c r="V2610">
        <v>3</v>
      </c>
      <c r="W2610" t="s">
        <v>4075</v>
      </c>
      <c r="X2610">
        <v>16</v>
      </c>
      <c r="Y2610" t="s">
        <v>3835</v>
      </c>
      <c r="Z2610">
        <v>16207</v>
      </c>
      <c r="AA2610" t="s">
        <v>1777</v>
      </c>
      <c r="AC2610" t="s">
        <v>1009</v>
      </c>
      <c r="AD2610" t="s">
        <v>443</v>
      </c>
    </row>
    <row r="2611" spans="21:30">
      <c r="U2611">
        <v>4071</v>
      </c>
      <c r="V2611">
        <v>1</v>
      </c>
      <c r="W2611" t="s">
        <v>4076</v>
      </c>
      <c r="X2611">
        <v>16</v>
      </c>
      <c r="Y2611" t="s">
        <v>3835</v>
      </c>
      <c r="Z2611">
        <v>16207</v>
      </c>
      <c r="AA2611" t="s">
        <v>1777</v>
      </c>
      <c r="AC2611" t="s">
        <v>1009</v>
      </c>
      <c r="AD2611" t="s">
        <v>443</v>
      </c>
    </row>
    <row r="2612" spans="21:30">
      <c r="U2612">
        <v>4073</v>
      </c>
      <c r="V2612">
        <v>8</v>
      </c>
      <c r="W2612" t="s">
        <v>4077</v>
      </c>
      <c r="X2612">
        <v>16</v>
      </c>
      <c r="Y2612" t="s">
        <v>3835</v>
      </c>
      <c r="Z2612">
        <v>16207</v>
      </c>
      <c r="AA2612" t="s">
        <v>1777</v>
      </c>
      <c r="AC2612" t="s">
        <v>1009</v>
      </c>
      <c r="AD2612" t="s">
        <v>443</v>
      </c>
    </row>
    <row r="2613" spans="21:30">
      <c r="U2613">
        <v>4074</v>
      </c>
      <c r="V2613">
        <v>6</v>
      </c>
      <c r="W2613" t="s">
        <v>4078</v>
      </c>
      <c r="X2613">
        <v>16</v>
      </c>
      <c r="Y2613" t="s">
        <v>3835</v>
      </c>
      <c r="Z2613">
        <v>16207</v>
      </c>
      <c r="AA2613" t="s">
        <v>1777</v>
      </c>
      <c r="AC2613" t="s">
        <v>1009</v>
      </c>
      <c r="AD2613" t="s">
        <v>443</v>
      </c>
    </row>
    <row r="2614" spans="21:30">
      <c r="U2614">
        <v>4075</v>
      </c>
      <c r="V2614">
        <v>4</v>
      </c>
      <c r="W2614" t="s">
        <v>4079</v>
      </c>
      <c r="X2614">
        <v>16</v>
      </c>
      <c r="Y2614" t="s">
        <v>3835</v>
      </c>
      <c r="Z2614">
        <v>16207</v>
      </c>
      <c r="AA2614" t="s">
        <v>1777</v>
      </c>
      <c r="AC2614" t="s">
        <v>1009</v>
      </c>
      <c r="AD2614" t="s">
        <v>443</v>
      </c>
    </row>
    <row r="2615" spans="21:30">
      <c r="U2615">
        <v>4076</v>
      </c>
      <c r="V2615">
        <v>2</v>
      </c>
      <c r="W2615" t="s">
        <v>4080</v>
      </c>
      <c r="X2615">
        <v>16</v>
      </c>
      <c r="Y2615" t="s">
        <v>3835</v>
      </c>
      <c r="Z2615">
        <v>16207</v>
      </c>
      <c r="AA2615" t="s">
        <v>1777</v>
      </c>
      <c r="AC2615" t="s">
        <v>1009</v>
      </c>
      <c r="AD2615" t="s">
        <v>443</v>
      </c>
    </row>
    <row r="2616" spans="21:30">
      <c r="U2616">
        <v>4077</v>
      </c>
      <c r="V2616">
        <v>0</v>
      </c>
      <c r="W2616" t="s">
        <v>4081</v>
      </c>
      <c r="X2616">
        <v>16</v>
      </c>
      <c r="Y2616" t="s">
        <v>3835</v>
      </c>
      <c r="Z2616">
        <v>16207</v>
      </c>
      <c r="AA2616" t="s">
        <v>1777</v>
      </c>
      <c r="AC2616" t="s">
        <v>1009</v>
      </c>
      <c r="AD2616" t="s">
        <v>443</v>
      </c>
    </row>
    <row r="2617" spans="21:30">
      <c r="U2617">
        <v>4079</v>
      </c>
      <c r="V2617">
        <v>7</v>
      </c>
      <c r="W2617" t="s">
        <v>4082</v>
      </c>
      <c r="X2617">
        <v>16</v>
      </c>
      <c r="Y2617" t="s">
        <v>3835</v>
      </c>
      <c r="Z2617">
        <v>16207</v>
      </c>
      <c r="AA2617" t="s">
        <v>1777</v>
      </c>
      <c r="AC2617" t="s">
        <v>1009</v>
      </c>
      <c r="AD2617" t="s">
        <v>443</v>
      </c>
    </row>
    <row r="2618" spans="21:30">
      <c r="U2618">
        <v>4081</v>
      </c>
      <c r="V2618">
        <v>9</v>
      </c>
      <c r="W2618" t="s">
        <v>4083</v>
      </c>
      <c r="X2618">
        <v>16</v>
      </c>
      <c r="Y2618" t="s">
        <v>3835</v>
      </c>
      <c r="Z2618">
        <v>16207</v>
      </c>
      <c r="AA2618" t="s">
        <v>1777</v>
      </c>
      <c r="AC2618" t="s">
        <v>1009</v>
      </c>
      <c r="AD2618" t="s">
        <v>443</v>
      </c>
    </row>
    <row r="2619" spans="21:30">
      <c r="U2619">
        <v>4084</v>
      </c>
      <c r="V2619">
        <v>3</v>
      </c>
      <c r="W2619" t="s">
        <v>4084</v>
      </c>
      <c r="X2619">
        <v>16</v>
      </c>
      <c r="Y2619" t="s">
        <v>3835</v>
      </c>
      <c r="Z2619">
        <v>16202</v>
      </c>
      <c r="AA2619" t="s">
        <v>999</v>
      </c>
      <c r="AC2619" t="s">
        <v>1009</v>
      </c>
      <c r="AD2619" t="s">
        <v>443</v>
      </c>
    </row>
    <row r="2620" spans="21:30">
      <c r="U2620">
        <v>4085</v>
      </c>
      <c r="V2620">
        <v>1</v>
      </c>
      <c r="W2620" t="s">
        <v>4085</v>
      </c>
      <c r="X2620">
        <v>16</v>
      </c>
      <c r="Y2620" t="s">
        <v>3835</v>
      </c>
      <c r="Z2620">
        <v>16202</v>
      </c>
      <c r="AA2620" t="s">
        <v>999</v>
      </c>
      <c r="AC2620" t="s">
        <v>1009</v>
      </c>
      <c r="AD2620" t="s">
        <v>443</v>
      </c>
    </row>
    <row r="2621" spans="21:30">
      <c r="U2621">
        <v>4087</v>
      </c>
      <c r="V2621">
        <v>8</v>
      </c>
      <c r="W2621" t="s">
        <v>4086</v>
      </c>
      <c r="X2621">
        <v>16</v>
      </c>
      <c r="Y2621" t="s">
        <v>3835</v>
      </c>
      <c r="Z2621">
        <v>16202</v>
      </c>
      <c r="AA2621" t="s">
        <v>999</v>
      </c>
      <c r="AC2621" t="s">
        <v>1009</v>
      </c>
      <c r="AD2621" t="s">
        <v>443</v>
      </c>
    </row>
    <row r="2622" spans="21:30">
      <c r="U2622">
        <v>4088</v>
      </c>
      <c r="V2622">
        <v>6</v>
      </c>
      <c r="W2622" t="s">
        <v>4087</v>
      </c>
      <c r="X2622">
        <v>16</v>
      </c>
      <c r="Y2622" t="s">
        <v>3835</v>
      </c>
      <c r="Z2622">
        <v>16202</v>
      </c>
      <c r="AA2622" t="s">
        <v>999</v>
      </c>
      <c r="AC2622" t="s">
        <v>1009</v>
      </c>
      <c r="AD2622" t="s">
        <v>443</v>
      </c>
    </row>
    <row r="2623" spans="21:30">
      <c r="U2623">
        <v>4089</v>
      </c>
      <c r="V2623">
        <v>4</v>
      </c>
      <c r="W2623" t="s">
        <v>4088</v>
      </c>
      <c r="X2623">
        <v>16</v>
      </c>
      <c r="Y2623" t="s">
        <v>3835</v>
      </c>
      <c r="Z2623">
        <v>16202</v>
      </c>
      <c r="AA2623" t="s">
        <v>999</v>
      </c>
      <c r="AC2623" t="s">
        <v>1009</v>
      </c>
      <c r="AD2623" t="s">
        <v>443</v>
      </c>
    </row>
    <row r="2624" spans="21:30">
      <c r="U2624">
        <v>4090</v>
      </c>
      <c r="V2624">
        <v>8</v>
      </c>
      <c r="W2624" t="s">
        <v>4089</v>
      </c>
      <c r="X2624">
        <v>16</v>
      </c>
      <c r="Y2624" t="s">
        <v>3835</v>
      </c>
      <c r="Z2624">
        <v>16202</v>
      </c>
      <c r="AA2624" t="s">
        <v>999</v>
      </c>
      <c r="AC2624" t="s">
        <v>1009</v>
      </c>
      <c r="AD2624" t="s">
        <v>443</v>
      </c>
    </row>
    <row r="2625" spans="21:30">
      <c r="U2625">
        <v>4091</v>
      </c>
      <c r="V2625">
        <v>6</v>
      </c>
      <c r="W2625" t="s">
        <v>4090</v>
      </c>
      <c r="X2625">
        <v>16</v>
      </c>
      <c r="Y2625" t="s">
        <v>3835</v>
      </c>
      <c r="Z2625">
        <v>16202</v>
      </c>
      <c r="AA2625" t="s">
        <v>999</v>
      </c>
      <c r="AC2625" t="s">
        <v>1009</v>
      </c>
      <c r="AD2625" t="s">
        <v>443</v>
      </c>
    </row>
    <row r="2626" spans="21:30">
      <c r="U2626">
        <v>4093</v>
      </c>
      <c r="V2626">
        <v>2</v>
      </c>
      <c r="W2626" t="s">
        <v>4091</v>
      </c>
      <c r="X2626">
        <v>16</v>
      </c>
      <c r="Y2626" t="s">
        <v>3835</v>
      </c>
      <c r="Z2626">
        <v>16202</v>
      </c>
      <c r="AA2626" t="s">
        <v>999</v>
      </c>
      <c r="AC2626" t="s">
        <v>1009</v>
      </c>
      <c r="AD2626" t="s">
        <v>443</v>
      </c>
    </row>
    <row r="2627" spans="21:30">
      <c r="U2627">
        <v>4094</v>
      </c>
      <c r="V2627">
        <v>0</v>
      </c>
      <c r="W2627" t="s">
        <v>4092</v>
      </c>
      <c r="X2627">
        <v>16</v>
      </c>
      <c r="Y2627" t="s">
        <v>3835</v>
      </c>
      <c r="Z2627">
        <v>16202</v>
      </c>
      <c r="AA2627" t="s">
        <v>999</v>
      </c>
      <c r="AC2627" t="s">
        <v>1009</v>
      </c>
      <c r="AD2627" t="s">
        <v>443</v>
      </c>
    </row>
    <row r="2628" spans="21:30">
      <c r="U2628">
        <v>4095</v>
      </c>
      <c r="V2628">
        <v>9</v>
      </c>
      <c r="W2628" t="s">
        <v>4093</v>
      </c>
      <c r="X2628">
        <v>16</v>
      </c>
      <c r="Y2628" t="s">
        <v>3835</v>
      </c>
      <c r="Z2628">
        <v>16202</v>
      </c>
      <c r="AA2628" t="s">
        <v>999</v>
      </c>
      <c r="AC2628" t="s">
        <v>1009</v>
      </c>
      <c r="AD2628" t="s">
        <v>443</v>
      </c>
    </row>
    <row r="2629" spans="21:30">
      <c r="U2629">
        <v>4096</v>
      </c>
      <c r="V2629">
        <v>7</v>
      </c>
      <c r="W2629" t="s">
        <v>4094</v>
      </c>
      <c r="X2629">
        <v>16</v>
      </c>
      <c r="Y2629" t="s">
        <v>3835</v>
      </c>
      <c r="Z2629">
        <v>16202</v>
      </c>
      <c r="AA2629" t="s">
        <v>999</v>
      </c>
      <c r="AC2629" t="s">
        <v>1009</v>
      </c>
      <c r="AD2629" t="s">
        <v>443</v>
      </c>
    </row>
    <row r="2630" spans="21:30">
      <c r="U2630">
        <v>4097</v>
      </c>
      <c r="V2630">
        <v>5</v>
      </c>
      <c r="W2630" t="s">
        <v>4095</v>
      </c>
      <c r="X2630">
        <v>16</v>
      </c>
      <c r="Y2630" t="s">
        <v>3835</v>
      </c>
      <c r="Z2630">
        <v>16202</v>
      </c>
      <c r="AA2630" t="s">
        <v>999</v>
      </c>
      <c r="AC2630" t="s">
        <v>1009</v>
      </c>
      <c r="AD2630" t="s">
        <v>443</v>
      </c>
    </row>
    <row r="2631" spans="21:30">
      <c r="U2631">
        <v>4100</v>
      </c>
      <c r="V2631">
        <v>9</v>
      </c>
      <c r="W2631" t="s">
        <v>4096</v>
      </c>
      <c r="X2631">
        <v>16</v>
      </c>
      <c r="Y2631" t="s">
        <v>3835</v>
      </c>
      <c r="Z2631">
        <v>16202</v>
      </c>
      <c r="AA2631" t="s">
        <v>999</v>
      </c>
      <c r="AC2631" t="s">
        <v>1009</v>
      </c>
      <c r="AD2631" t="s">
        <v>443</v>
      </c>
    </row>
    <row r="2632" spans="21:30">
      <c r="U2632">
        <v>4101</v>
      </c>
      <c r="V2632">
        <v>7</v>
      </c>
      <c r="W2632" t="s">
        <v>4097</v>
      </c>
      <c r="X2632">
        <v>16</v>
      </c>
      <c r="Y2632" t="s">
        <v>3835</v>
      </c>
      <c r="Z2632">
        <v>16202</v>
      </c>
      <c r="AA2632" t="s">
        <v>999</v>
      </c>
      <c r="AC2632" t="s">
        <v>1009</v>
      </c>
      <c r="AD2632" t="s">
        <v>443</v>
      </c>
    </row>
    <row r="2633" spans="21:30">
      <c r="U2633">
        <v>4102</v>
      </c>
      <c r="V2633">
        <v>5</v>
      </c>
      <c r="W2633" t="s">
        <v>4098</v>
      </c>
      <c r="X2633">
        <v>16</v>
      </c>
      <c r="Y2633" t="s">
        <v>3835</v>
      </c>
      <c r="Z2633">
        <v>16201</v>
      </c>
      <c r="AA2633" t="s">
        <v>1628</v>
      </c>
      <c r="AC2633" t="s">
        <v>1009</v>
      </c>
      <c r="AD2633" t="s">
        <v>443</v>
      </c>
    </row>
    <row r="2634" spans="21:30">
      <c r="U2634">
        <v>4103</v>
      </c>
      <c r="V2634">
        <v>3</v>
      </c>
      <c r="W2634" t="s">
        <v>4099</v>
      </c>
      <c r="X2634">
        <v>16</v>
      </c>
      <c r="Y2634" t="s">
        <v>3835</v>
      </c>
      <c r="Z2634">
        <v>16201</v>
      </c>
      <c r="AA2634" t="s">
        <v>1628</v>
      </c>
      <c r="AC2634" t="s">
        <v>1009</v>
      </c>
      <c r="AD2634" t="s">
        <v>443</v>
      </c>
    </row>
    <row r="2635" spans="21:30">
      <c r="U2635">
        <v>4104</v>
      </c>
      <c r="V2635">
        <v>1</v>
      </c>
      <c r="W2635" t="s">
        <v>4100</v>
      </c>
      <c r="X2635">
        <v>16</v>
      </c>
      <c r="Y2635" t="s">
        <v>3835</v>
      </c>
      <c r="Z2635">
        <v>16201</v>
      </c>
      <c r="AA2635" t="s">
        <v>1628</v>
      </c>
      <c r="AC2635" t="s">
        <v>1009</v>
      </c>
      <c r="AD2635" t="s">
        <v>443</v>
      </c>
    </row>
    <row r="2636" spans="21:30">
      <c r="U2636">
        <v>4106</v>
      </c>
      <c r="V2636">
        <v>8</v>
      </c>
      <c r="W2636" t="s">
        <v>4101</v>
      </c>
      <c r="X2636">
        <v>16</v>
      </c>
      <c r="Y2636" t="s">
        <v>3835</v>
      </c>
      <c r="Z2636">
        <v>16201</v>
      </c>
      <c r="AA2636" t="s">
        <v>1628</v>
      </c>
      <c r="AC2636" t="s">
        <v>1009</v>
      </c>
      <c r="AD2636" t="s">
        <v>443</v>
      </c>
    </row>
    <row r="2637" spans="21:30">
      <c r="U2637">
        <v>4107</v>
      </c>
      <c r="V2637">
        <v>6</v>
      </c>
      <c r="W2637" t="s">
        <v>4102</v>
      </c>
      <c r="X2637">
        <v>16</v>
      </c>
      <c r="Y2637" t="s">
        <v>3835</v>
      </c>
      <c r="Z2637">
        <v>16201</v>
      </c>
      <c r="AA2637" t="s">
        <v>1628</v>
      </c>
      <c r="AC2637" t="s">
        <v>1009</v>
      </c>
      <c r="AD2637" t="s">
        <v>443</v>
      </c>
    </row>
    <row r="2638" spans="21:30">
      <c r="U2638">
        <v>4110</v>
      </c>
      <c r="V2638">
        <v>6</v>
      </c>
      <c r="W2638" t="s">
        <v>4103</v>
      </c>
      <c r="X2638">
        <v>16</v>
      </c>
      <c r="Y2638" t="s">
        <v>3835</v>
      </c>
      <c r="Z2638">
        <v>16201</v>
      </c>
      <c r="AA2638" t="s">
        <v>1628</v>
      </c>
      <c r="AC2638" t="s">
        <v>1009</v>
      </c>
      <c r="AD2638" t="s">
        <v>443</v>
      </c>
    </row>
    <row r="2639" spans="21:30">
      <c r="U2639">
        <v>4112</v>
      </c>
      <c r="V2639">
        <v>2</v>
      </c>
      <c r="W2639" t="s">
        <v>4104</v>
      </c>
      <c r="X2639">
        <v>16</v>
      </c>
      <c r="Y2639" t="s">
        <v>3835</v>
      </c>
      <c r="Z2639">
        <v>16201</v>
      </c>
      <c r="AA2639" t="s">
        <v>1628</v>
      </c>
      <c r="AC2639" t="s">
        <v>1009</v>
      </c>
      <c r="AD2639" t="s">
        <v>443</v>
      </c>
    </row>
    <row r="2640" spans="21:30">
      <c r="U2640">
        <v>4115</v>
      </c>
      <c r="V2640">
        <v>7</v>
      </c>
      <c r="W2640" t="s">
        <v>4105</v>
      </c>
      <c r="X2640">
        <v>16</v>
      </c>
      <c r="Y2640" t="s">
        <v>3835</v>
      </c>
      <c r="Z2640">
        <v>16201</v>
      </c>
      <c r="AA2640" t="s">
        <v>1628</v>
      </c>
      <c r="AC2640" t="s">
        <v>1009</v>
      </c>
      <c r="AD2640" t="s">
        <v>443</v>
      </c>
    </row>
    <row r="2641" spans="21:30">
      <c r="U2641">
        <v>4116</v>
      </c>
      <c r="V2641">
        <v>5</v>
      </c>
      <c r="W2641" t="s">
        <v>4106</v>
      </c>
      <c r="X2641">
        <v>16</v>
      </c>
      <c r="Y2641" t="s">
        <v>3835</v>
      </c>
      <c r="Z2641">
        <v>16201</v>
      </c>
      <c r="AA2641" t="s">
        <v>1628</v>
      </c>
      <c r="AC2641" t="s">
        <v>1009</v>
      </c>
      <c r="AD2641" t="s">
        <v>443</v>
      </c>
    </row>
    <row r="2642" spans="21:30">
      <c r="U2642">
        <v>4118</v>
      </c>
      <c r="V2642">
        <v>1</v>
      </c>
      <c r="W2642" t="s">
        <v>4107</v>
      </c>
      <c r="X2642">
        <v>16</v>
      </c>
      <c r="Y2642" t="s">
        <v>3835</v>
      </c>
      <c r="Z2642">
        <v>16201</v>
      </c>
      <c r="AA2642" t="s">
        <v>1628</v>
      </c>
      <c r="AC2642" t="s">
        <v>1009</v>
      </c>
      <c r="AD2642" t="s">
        <v>443</v>
      </c>
    </row>
    <row r="2643" spans="21:30">
      <c r="U2643">
        <v>4120</v>
      </c>
      <c r="V2643">
        <v>3</v>
      </c>
      <c r="W2643" t="s">
        <v>4108</v>
      </c>
      <c r="X2643">
        <v>16</v>
      </c>
      <c r="Y2643" t="s">
        <v>3835</v>
      </c>
      <c r="Z2643">
        <v>16201</v>
      </c>
      <c r="AA2643" t="s">
        <v>1628</v>
      </c>
      <c r="AC2643" t="s">
        <v>1009</v>
      </c>
      <c r="AD2643" t="s">
        <v>443</v>
      </c>
    </row>
    <row r="2644" spans="21:30">
      <c r="U2644">
        <v>4121</v>
      </c>
      <c r="V2644">
        <v>1</v>
      </c>
      <c r="W2644" t="s">
        <v>4109</v>
      </c>
      <c r="X2644">
        <v>16</v>
      </c>
      <c r="Y2644" t="s">
        <v>3835</v>
      </c>
      <c r="Z2644">
        <v>16201</v>
      </c>
      <c r="AA2644" t="s">
        <v>1628</v>
      </c>
      <c r="AC2644" t="s">
        <v>1009</v>
      </c>
      <c r="AD2644" t="s">
        <v>443</v>
      </c>
    </row>
    <row r="2645" spans="21:30">
      <c r="U2645">
        <v>4124</v>
      </c>
      <c r="V2645">
        <v>6</v>
      </c>
      <c r="W2645" t="s">
        <v>4110</v>
      </c>
      <c r="X2645">
        <v>16</v>
      </c>
      <c r="Y2645" t="s">
        <v>3835</v>
      </c>
      <c r="Z2645">
        <v>16204</v>
      </c>
      <c r="AA2645" t="s">
        <v>1419</v>
      </c>
      <c r="AC2645" t="s">
        <v>1009</v>
      </c>
      <c r="AD2645" t="s">
        <v>443</v>
      </c>
    </row>
    <row r="2646" spans="21:30">
      <c r="U2646">
        <v>4125</v>
      </c>
      <c r="V2646">
        <v>4</v>
      </c>
      <c r="W2646" t="s">
        <v>4111</v>
      </c>
      <c r="X2646">
        <v>16</v>
      </c>
      <c r="Y2646" t="s">
        <v>3835</v>
      </c>
      <c r="Z2646">
        <v>16204</v>
      </c>
      <c r="AA2646" t="s">
        <v>1419</v>
      </c>
      <c r="AC2646" t="s">
        <v>1009</v>
      </c>
      <c r="AD2646" t="s">
        <v>443</v>
      </c>
    </row>
    <row r="2647" spans="21:30">
      <c r="U2647">
        <v>4128</v>
      </c>
      <c r="V2647">
        <v>9</v>
      </c>
      <c r="W2647" t="s">
        <v>4112</v>
      </c>
      <c r="X2647">
        <v>16</v>
      </c>
      <c r="Y2647" t="s">
        <v>3835</v>
      </c>
      <c r="Z2647">
        <v>16204</v>
      </c>
      <c r="AA2647" t="s">
        <v>1419</v>
      </c>
      <c r="AC2647" t="s">
        <v>1009</v>
      </c>
      <c r="AD2647" t="s">
        <v>443</v>
      </c>
    </row>
    <row r="2648" spans="21:30">
      <c r="U2648">
        <v>4130</v>
      </c>
      <c r="V2648">
        <v>0</v>
      </c>
      <c r="W2648" t="s">
        <v>2793</v>
      </c>
      <c r="X2648">
        <v>16</v>
      </c>
      <c r="Y2648" t="s">
        <v>3835</v>
      </c>
      <c r="Z2648">
        <v>16204</v>
      </c>
      <c r="AA2648" t="s">
        <v>1419</v>
      </c>
      <c r="AC2648" t="s">
        <v>1009</v>
      </c>
      <c r="AD2648" t="s">
        <v>443</v>
      </c>
    </row>
    <row r="2649" spans="21:30">
      <c r="U2649">
        <v>4131</v>
      </c>
      <c r="V2649">
        <v>9</v>
      </c>
      <c r="W2649" t="s">
        <v>4113</v>
      </c>
      <c r="X2649">
        <v>16</v>
      </c>
      <c r="Y2649" t="s">
        <v>3835</v>
      </c>
      <c r="Z2649">
        <v>16204</v>
      </c>
      <c r="AA2649" t="s">
        <v>1419</v>
      </c>
      <c r="AC2649" t="s">
        <v>1009</v>
      </c>
      <c r="AD2649" t="s">
        <v>443</v>
      </c>
    </row>
    <row r="2650" spans="21:30">
      <c r="U2650">
        <v>4133</v>
      </c>
      <c r="V2650">
        <v>5</v>
      </c>
      <c r="W2650" t="s">
        <v>4114</v>
      </c>
      <c r="X2650">
        <v>16</v>
      </c>
      <c r="Y2650" t="s">
        <v>3835</v>
      </c>
      <c r="Z2650">
        <v>16204</v>
      </c>
      <c r="AA2650" t="s">
        <v>1419</v>
      </c>
      <c r="AC2650" t="s">
        <v>1009</v>
      </c>
      <c r="AD2650" t="s">
        <v>443</v>
      </c>
    </row>
    <row r="2651" spans="21:30">
      <c r="U2651">
        <v>4134</v>
      </c>
      <c r="V2651">
        <v>3</v>
      </c>
      <c r="W2651" t="s">
        <v>4115</v>
      </c>
      <c r="X2651">
        <v>16</v>
      </c>
      <c r="Y2651" t="s">
        <v>3835</v>
      </c>
      <c r="Z2651">
        <v>16204</v>
      </c>
      <c r="AA2651" t="s">
        <v>1419</v>
      </c>
      <c r="AC2651" t="s">
        <v>1009</v>
      </c>
      <c r="AD2651" t="s">
        <v>443</v>
      </c>
    </row>
    <row r="2652" spans="21:30">
      <c r="U2652">
        <v>4139</v>
      </c>
      <c r="V2652">
        <v>4</v>
      </c>
      <c r="W2652" t="s">
        <v>4116</v>
      </c>
      <c r="X2652">
        <v>16</v>
      </c>
      <c r="Y2652" t="s">
        <v>3835</v>
      </c>
      <c r="Z2652">
        <v>16204</v>
      </c>
      <c r="AA2652" t="s">
        <v>1419</v>
      </c>
      <c r="AC2652" t="s">
        <v>713</v>
      </c>
      <c r="AD2652" t="s">
        <v>443</v>
      </c>
    </row>
    <row r="2653" spans="21:30">
      <c r="U2653">
        <v>4140</v>
      </c>
      <c r="V2653">
        <v>8</v>
      </c>
      <c r="W2653" t="s">
        <v>4117</v>
      </c>
      <c r="X2653">
        <v>16</v>
      </c>
      <c r="Y2653" t="s">
        <v>3835</v>
      </c>
      <c r="Z2653">
        <v>16305</v>
      </c>
      <c r="AA2653" t="s">
        <v>3867</v>
      </c>
      <c r="AC2653" t="s">
        <v>1009</v>
      </c>
      <c r="AD2653" t="s">
        <v>443</v>
      </c>
    </row>
    <row r="2654" spans="21:30">
      <c r="U2654">
        <v>4141</v>
      </c>
      <c r="V2654">
        <v>6</v>
      </c>
      <c r="W2654" t="s">
        <v>4118</v>
      </c>
      <c r="X2654">
        <v>16</v>
      </c>
      <c r="Y2654" t="s">
        <v>3835</v>
      </c>
      <c r="Z2654">
        <v>16305</v>
      </c>
      <c r="AA2654" t="s">
        <v>3867</v>
      </c>
      <c r="AC2654" t="s">
        <v>1009</v>
      </c>
      <c r="AD2654" t="s">
        <v>443</v>
      </c>
    </row>
    <row r="2655" spans="21:30">
      <c r="U2655">
        <v>4142</v>
      </c>
      <c r="V2655">
        <v>4</v>
      </c>
      <c r="W2655" t="s">
        <v>4119</v>
      </c>
      <c r="X2655">
        <v>16</v>
      </c>
      <c r="Y2655" t="s">
        <v>3835</v>
      </c>
      <c r="Z2655">
        <v>16301</v>
      </c>
      <c r="AA2655" t="s">
        <v>3894</v>
      </c>
      <c r="AC2655" t="s">
        <v>412</v>
      </c>
      <c r="AD2655" t="s">
        <v>443</v>
      </c>
    </row>
    <row r="2656" spans="21:30">
      <c r="U2656">
        <v>4146</v>
      </c>
      <c r="V2656">
        <v>7</v>
      </c>
      <c r="W2656" t="s">
        <v>4120</v>
      </c>
      <c r="X2656">
        <v>16</v>
      </c>
      <c r="Y2656" t="s">
        <v>3835</v>
      </c>
      <c r="Z2656">
        <v>16305</v>
      </c>
      <c r="AA2656" t="s">
        <v>3867</v>
      </c>
      <c r="AC2656" t="s">
        <v>1009</v>
      </c>
      <c r="AD2656" t="s">
        <v>443</v>
      </c>
    </row>
    <row r="2657" spans="21:30">
      <c r="U2657">
        <v>4148</v>
      </c>
      <c r="V2657">
        <v>3</v>
      </c>
      <c r="W2657" t="s">
        <v>4121</v>
      </c>
      <c r="X2657">
        <v>16</v>
      </c>
      <c r="Y2657" t="s">
        <v>3835</v>
      </c>
      <c r="Z2657">
        <v>16305</v>
      </c>
      <c r="AA2657" t="s">
        <v>3867</v>
      </c>
      <c r="AC2657" t="s">
        <v>1009</v>
      </c>
      <c r="AD2657" t="s">
        <v>443</v>
      </c>
    </row>
    <row r="2658" spans="21:30">
      <c r="U2658">
        <v>4150</v>
      </c>
      <c r="V2658">
        <v>5</v>
      </c>
      <c r="W2658" t="s">
        <v>4122</v>
      </c>
      <c r="X2658">
        <v>16</v>
      </c>
      <c r="Y2658" t="s">
        <v>3835</v>
      </c>
      <c r="Z2658">
        <v>16305</v>
      </c>
      <c r="AA2658" t="s">
        <v>3867</v>
      </c>
      <c r="AC2658" t="s">
        <v>1009</v>
      </c>
      <c r="AD2658" t="s">
        <v>443</v>
      </c>
    </row>
    <row r="2659" spans="21:30">
      <c r="U2659">
        <v>4154</v>
      </c>
      <c r="V2659">
        <v>8</v>
      </c>
      <c r="W2659" t="s">
        <v>4123</v>
      </c>
      <c r="X2659">
        <v>16</v>
      </c>
      <c r="Y2659" t="s">
        <v>3835</v>
      </c>
      <c r="Z2659">
        <v>16305</v>
      </c>
      <c r="AA2659" t="s">
        <v>3867</v>
      </c>
      <c r="AC2659" t="s">
        <v>1009</v>
      </c>
      <c r="AD2659" t="s">
        <v>443</v>
      </c>
    </row>
    <row r="2660" spans="21:30">
      <c r="U2660">
        <v>4155</v>
      </c>
      <c r="V2660">
        <v>6</v>
      </c>
      <c r="W2660" t="s">
        <v>4124</v>
      </c>
      <c r="X2660">
        <v>16</v>
      </c>
      <c r="Y2660" t="s">
        <v>3835</v>
      </c>
      <c r="Z2660">
        <v>16305</v>
      </c>
      <c r="AA2660" t="s">
        <v>3867</v>
      </c>
      <c r="AC2660" t="s">
        <v>1009</v>
      </c>
      <c r="AD2660" t="s">
        <v>443</v>
      </c>
    </row>
    <row r="2661" spans="21:30">
      <c r="U2661">
        <v>4158</v>
      </c>
      <c r="V2661">
        <v>0</v>
      </c>
      <c r="W2661" t="s">
        <v>4125</v>
      </c>
      <c r="X2661">
        <v>16</v>
      </c>
      <c r="Y2661" t="s">
        <v>3835</v>
      </c>
      <c r="Z2661">
        <v>16305</v>
      </c>
      <c r="AA2661" t="s">
        <v>3867</v>
      </c>
      <c r="AC2661" t="s">
        <v>1009</v>
      </c>
      <c r="AD2661" t="s">
        <v>443</v>
      </c>
    </row>
    <row r="2662" spans="21:30">
      <c r="U2662">
        <v>4160</v>
      </c>
      <c r="V2662">
        <v>2</v>
      </c>
      <c r="W2662" t="s">
        <v>4126</v>
      </c>
      <c r="X2662">
        <v>8</v>
      </c>
      <c r="Y2662" t="s">
        <v>434</v>
      </c>
      <c r="Z2662">
        <v>8301</v>
      </c>
      <c r="AA2662" t="s">
        <v>4127</v>
      </c>
      <c r="AC2662" t="s">
        <v>713</v>
      </c>
      <c r="AD2662" t="s">
        <v>443</v>
      </c>
    </row>
    <row r="2663" spans="21:30">
      <c r="U2663">
        <v>4162</v>
      </c>
      <c r="V2663">
        <v>9</v>
      </c>
      <c r="W2663" t="s">
        <v>4128</v>
      </c>
      <c r="X2663">
        <v>8</v>
      </c>
      <c r="Y2663" t="s">
        <v>434</v>
      </c>
      <c r="Z2663">
        <v>8301</v>
      </c>
      <c r="AA2663" t="s">
        <v>4127</v>
      </c>
      <c r="AC2663" t="s">
        <v>1009</v>
      </c>
      <c r="AD2663" t="s">
        <v>443</v>
      </c>
    </row>
    <row r="2664" spans="21:30">
      <c r="U2664">
        <v>4163</v>
      </c>
      <c r="V2664">
        <v>7</v>
      </c>
      <c r="W2664" t="s">
        <v>4129</v>
      </c>
      <c r="X2664">
        <v>8</v>
      </c>
      <c r="Y2664" t="s">
        <v>434</v>
      </c>
      <c r="Z2664">
        <v>8301</v>
      </c>
      <c r="AA2664" t="s">
        <v>4127</v>
      </c>
      <c r="AC2664" t="s">
        <v>1009</v>
      </c>
      <c r="AD2664" t="s">
        <v>443</v>
      </c>
    </row>
    <row r="2665" spans="21:30">
      <c r="U2665">
        <v>4164</v>
      </c>
      <c r="V2665">
        <v>5</v>
      </c>
      <c r="W2665" t="s">
        <v>4130</v>
      </c>
      <c r="X2665">
        <v>8</v>
      </c>
      <c r="Y2665" t="s">
        <v>434</v>
      </c>
      <c r="Z2665">
        <v>8301</v>
      </c>
      <c r="AA2665" t="s">
        <v>4127</v>
      </c>
      <c r="AC2665" t="s">
        <v>1009</v>
      </c>
      <c r="AD2665" t="s">
        <v>443</v>
      </c>
    </row>
    <row r="2666" spans="21:30">
      <c r="U2666">
        <v>4165</v>
      </c>
      <c r="V2666">
        <v>3</v>
      </c>
      <c r="W2666" t="s">
        <v>4131</v>
      </c>
      <c r="X2666">
        <v>8</v>
      </c>
      <c r="Y2666" t="s">
        <v>434</v>
      </c>
      <c r="Z2666">
        <v>8301</v>
      </c>
      <c r="AA2666" t="s">
        <v>4127</v>
      </c>
      <c r="AC2666" t="s">
        <v>1009</v>
      </c>
      <c r="AD2666" t="s">
        <v>443</v>
      </c>
    </row>
    <row r="2667" spans="21:30">
      <c r="U2667">
        <v>4166</v>
      </c>
      <c r="V2667">
        <v>1</v>
      </c>
      <c r="W2667" t="s">
        <v>4132</v>
      </c>
      <c r="X2667">
        <v>8</v>
      </c>
      <c r="Y2667" t="s">
        <v>434</v>
      </c>
      <c r="Z2667">
        <v>8301</v>
      </c>
      <c r="AA2667" t="s">
        <v>4127</v>
      </c>
      <c r="AC2667" t="s">
        <v>1009</v>
      </c>
      <c r="AD2667" t="s">
        <v>443</v>
      </c>
    </row>
    <row r="2668" spans="21:30">
      <c r="U2668">
        <v>4168</v>
      </c>
      <c r="V2668">
        <v>8</v>
      </c>
      <c r="W2668" t="s">
        <v>4133</v>
      </c>
      <c r="X2668">
        <v>8</v>
      </c>
      <c r="Y2668" t="s">
        <v>434</v>
      </c>
      <c r="Z2668">
        <v>8301</v>
      </c>
      <c r="AA2668" t="s">
        <v>4127</v>
      </c>
      <c r="AC2668" t="s">
        <v>1009</v>
      </c>
      <c r="AD2668" t="s">
        <v>443</v>
      </c>
    </row>
    <row r="2669" spans="21:30">
      <c r="U2669">
        <v>4169</v>
      </c>
      <c r="V2669">
        <v>6</v>
      </c>
      <c r="W2669" t="s">
        <v>1394</v>
      </c>
      <c r="X2669">
        <v>8</v>
      </c>
      <c r="Y2669" t="s">
        <v>434</v>
      </c>
      <c r="Z2669">
        <v>8301</v>
      </c>
      <c r="AA2669" t="s">
        <v>4127</v>
      </c>
      <c r="AC2669" t="s">
        <v>1009</v>
      </c>
      <c r="AD2669" t="s">
        <v>443</v>
      </c>
    </row>
    <row r="2670" spans="21:30">
      <c r="U2670">
        <v>4171</v>
      </c>
      <c r="V2670">
        <v>8</v>
      </c>
      <c r="W2670" t="s">
        <v>4134</v>
      </c>
      <c r="X2670">
        <v>8</v>
      </c>
      <c r="Y2670" t="s">
        <v>434</v>
      </c>
      <c r="Z2670">
        <v>8301</v>
      </c>
      <c r="AA2670" t="s">
        <v>4127</v>
      </c>
      <c r="AC2670" t="s">
        <v>1009</v>
      </c>
      <c r="AD2670" t="s">
        <v>443</v>
      </c>
    </row>
    <row r="2671" spans="21:30">
      <c r="U2671">
        <v>4172</v>
      </c>
      <c r="V2671">
        <v>6</v>
      </c>
      <c r="W2671" t="s">
        <v>4135</v>
      </c>
      <c r="X2671">
        <v>8</v>
      </c>
      <c r="Y2671" t="s">
        <v>434</v>
      </c>
      <c r="Z2671">
        <v>8301</v>
      </c>
      <c r="AA2671" t="s">
        <v>4127</v>
      </c>
      <c r="AC2671" t="s">
        <v>1009</v>
      </c>
      <c r="AD2671" t="s">
        <v>443</v>
      </c>
    </row>
    <row r="2672" spans="21:30">
      <c r="U2672">
        <v>4173</v>
      </c>
      <c r="V2672">
        <v>4</v>
      </c>
      <c r="W2672" t="s">
        <v>4136</v>
      </c>
      <c r="X2672">
        <v>8</v>
      </c>
      <c r="Y2672" t="s">
        <v>434</v>
      </c>
      <c r="Z2672">
        <v>8301</v>
      </c>
      <c r="AA2672" t="s">
        <v>4127</v>
      </c>
      <c r="AC2672" t="s">
        <v>1009</v>
      </c>
      <c r="AD2672" t="s">
        <v>443</v>
      </c>
    </row>
    <row r="2673" spans="21:30">
      <c r="U2673">
        <v>4174</v>
      </c>
      <c r="V2673">
        <v>2</v>
      </c>
      <c r="W2673" t="s">
        <v>4137</v>
      </c>
      <c r="X2673">
        <v>8</v>
      </c>
      <c r="Y2673" t="s">
        <v>434</v>
      </c>
      <c r="Z2673">
        <v>8301</v>
      </c>
      <c r="AA2673" t="s">
        <v>4127</v>
      </c>
      <c r="AC2673" t="s">
        <v>1009</v>
      </c>
      <c r="AD2673" t="s">
        <v>443</v>
      </c>
    </row>
    <row r="2674" spans="21:30">
      <c r="U2674">
        <v>4175</v>
      </c>
      <c r="V2674">
        <v>0</v>
      </c>
      <c r="W2674" t="s">
        <v>4138</v>
      </c>
      <c r="X2674">
        <v>8</v>
      </c>
      <c r="Y2674" t="s">
        <v>434</v>
      </c>
      <c r="Z2674">
        <v>8301</v>
      </c>
      <c r="AA2674" t="s">
        <v>4127</v>
      </c>
      <c r="AC2674" t="s">
        <v>1009</v>
      </c>
      <c r="AD2674" t="s">
        <v>443</v>
      </c>
    </row>
    <row r="2675" spans="21:30">
      <c r="U2675">
        <v>4176</v>
      </c>
      <c r="V2675">
        <v>9</v>
      </c>
      <c r="W2675" t="s">
        <v>4139</v>
      </c>
      <c r="X2675">
        <v>8</v>
      </c>
      <c r="Y2675" t="s">
        <v>434</v>
      </c>
      <c r="Z2675">
        <v>8301</v>
      </c>
      <c r="AA2675" t="s">
        <v>4127</v>
      </c>
      <c r="AC2675" t="s">
        <v>1009</v>
      </c>
      <c r="AD2675" t="s">
        <v>443</v>
      </c>
    </row>
    <row r="2676" spans="21:30">
      <c r="U2676">
        <v>4177</v>
      </c>
      <c r="V2676">
        <v>7</v>
      </c>
      <c r="W2676" t="s">
        <v>4140</v>
      </c>
      <c r="X2676">
        <v>8</v>
      </c>
      <c r="Y2676" t="s">
        <v>434</v>
      </c>
      <c r="Z2676">
        <v>8301</v>
      </c>
      <c r="AA2676" t="s">
        <v>4127</v>
      </c>
      <c r="AC2676" t="s">
        <v>1009</v>
      </c>
      <c r="AD2676" t="s">
        <v>443</v>
      </c>
    </row>
    <row r="2677" spans="21:30">
      <c r="U2677">
        <v>4179</v>
      </c>
      <c r="V2677">
        <v>3</v>
      </c>
      <c r="W2677" t="s">
        <v>4141</v>
      </c>
      <c r="X2677">
        <v>8</v>
      </c>
      <c r="Y2677" t="s">
        <v>434</v>
      </c>
      <c r="Z2677">
        <v>8301</v>
      </c>
      <c r="AA2677" t="s">
        <v>4127</v>
      </c>
      <c r="AC2677" t="s">
        <v>1009</v>
      </c>
      <c r="AD2677" t="s">
        <v>443</v>
      </c>
    </row>
    <row r="2678" spans="21:30">
      <c r="U2678">
        <v>4180</v>
      </c>
      <c r="V2678">
        <v>7</v>
      </c>
      <c r="W2678" t="s">
        <v>3364</v>
      </c>
      <c r="X2678">
        <v>8</v>
      </c>
      <c r="Y2678" t="s">
        <v>434</v>
      </c>
      <c r="Z2678">
        <v>8301</v>
      </c>
      <c r="AA2678" t="s">
        <v>4127</v>
      </c>
      <c r="AC2678" t="s">
        <v>1009</v>
      </c>
      <c r="AD2678" t="s">
        <v>443</v>
      </c>
    </row>
    <row r="2679" spans="21:30">
      <c r="U2679">
        <v>4181</v>
      </c>
      <c r="V2679">
        <v>5</v>
      </c>
      <c r="W2679" t="s">
        <v>4142</v>
      </c>
      <c r="X2679">
        <v>8</v>
      </c>
      <c r="Y2679" t="s">
        <v>434</v>
      </c>
      <c r="Z2679">
        <v>8301</v>
      </c>
      <c r="AA2679" t="s">
        <v>4127</v>
      </c>
      <c r="AC2679" t="s">
        <v>1009</v>
      </c>
      <c r="AD2679" t="s">
        <v>443</v>
      </c>
    </row>
    <row r="2680" spans="21:30">
      <c r="U2680">
        <v>4183</v>
      </c>
      <c r="V2680">
        <v>1</v>
      </c>
      <c r="W2680" t="s">
        <v>1256</v>
      </c>
      <c r="X2680">
        <v>8</v>
      </c>
      <c r="Y2680" t="s">
        <v>434</v>
      </c>
      <c r="Z2680">
        <v>8301</v>
      </c>
      <c r="AA2680" t="s">
        <v>4127</v>
      </c>
      <c r="AC2680" t="s">
        <v>1009</v>
      </c>
      <c r="AD2680" t="s">
        <v>443</v>
      </c>
    </row>
    <row r="2681" spans="21:30">
      <c r="U2681">
        <v>4185</v>
      </c>
      <c r="V2681">
        <v>8</v>
      </c>
      <c r="W2681" t="s">
        <v>4143</v>
      </c>
      <c r="X2681">
        <v>8</v>
      </c>
      <c r="Y2681" t="s">
        <v>434</v>
      </c>
      <c r="Z2681">
        <v>8301</v>
      </c>
      <c r="AA2681" t="s">
        <v>4127</v>
      </c>
      <c r="AC2681" t="s">
        <v>1009</v>
      </c>
      <c r="AD2681" t="s">
        <v>443</v>
      </c>
    </row>
    <row r="2682" spans="21:30">
      <c r="U2682">
        <v>4186</v>
      </c>
      <c r="V2682">
        <v>6</v>
      </c>
      <c r="W2682" t="s">
        <v>4144</v>
      </c>
      <c r="X2682">
        <v>8</v>
      </c>
      <c r="Y2682" t="s">
        <v>434</v>
      </c>
      <c r="Z2682">
        <v>8301</v>
      </c>
      <c r="AA2682" t="s">
        <v>4127</v>
      </c>
      <c r="AC2682" t="s">
        <v>1009</v>
      </c>
      <c r="AD2682" t="s">
        <v>443</v>
      </c>
    </row>
    <row r="2683" spans="21:30">
      <c r="U2683">
        <v>4187</v>
      </c>
      <c r="V2683">
        <v>4</v>
      </c>
      <c r="W2683" t="s">
        <v>4145</v>
      </c>
      <c r="X2683">
        <v>8</v>
      </c>
      <c r="Y2683" t="s">
        <v>434</v>
      </c>
      <c r="Z2683">
        <v>8301</v>
      </c>
      <c r="AA2683" t="s">
        <v>4127</v>
      </c>
      <c r="AC2683" t="s">
        <v>1009</v>
      </c>
      <c r="AD2683" t="s">
        <v>443</v>
      </c>
    </row>
    <row r="2684" spans="21:30">
      <c r="U2684">
        <v>4188</v>
      </c>
      <c r="V2684">
        <v>2</v>
      </c>
      <c r="W2684" t="s">
        <v>3125</v>
      </c>
      <c r="X2684">
        <v>8</v>
      </c>
      <c r="Y2684" t="s">
        <v>434</v>
      </c>
      <c r="Z2684">
        <v>8301</v>
      </c>
      <c r="AA2684" t="s">
        <v>4127</v>
      </c>
      <c r="AC2684" t="s">
        <v>1009</v>
      </c>
      <c r="AD2684" t="s">
        <v>443</v>
      </c>
    </row>
    <row r="2685" spans="21:30">
      <c r="U2685">
        <v>4189</v>
      </c>
      <c r="V2685">
        <v>0</v>
      </c>
      <c r="W2685" t="s">
        <v>4146</v>
      </c>
      <c r="X2685">
        <v>8</v>
      </c>
      <c r="Y2685" t="s">
        <v>434</v>
      </c>
      <c r="Z2685">
        <v>8301</v>
      </c>
      <c r="AA2685" t="s">
        <v>4127</v>
      </c>
      <c r="AC2685" t="s">
        <v>1009</v>
      </c>
      <c r="AD2685" t="s">
        <v>443</v>
      </c>
    </row>
    <row r="2686" spans="21:30">
      <c r="U2686">
        <v>4190</v>
      </c>
      <c r="V2686">
        <v>4</v>
      </c>
      <c r="W2686" t="s">
        <v>4147</v>
      </c>
      <c r="X2686">
        <v>8</v>
      </c>
      <c r="Y2686" t="s">
        <v>434</v>
      </c>
      <c r="Z2686">
        <v>8301</v>
      </c>
      <c r="AA2686" t="s">
        <v>4127</v>
      </c>
      <c r="AC2686" t="s">
        <v>1009</v>
      </c>
      <c r="AD2686" t="s">
        <v>443</v>
      </c>
    </row>
    <row r="2687" spans="21:30">
      <c r="U2687">
        <v>4191</v>
      </c>
      <c r="V2687">
        <v>2</v>
      </c>
      <c r="W2687" t="s">
        <v>4148</v>
      </c>
      <c r="X2687">
        <v>8</v>
      </c>
      <c r="Y2687" t="s">
        <v>434</v>
      </c>
      <c r="Z2687">
        <v>8301</v>
      </c>
      <c r="AA2687" t="s">
        <v>4127</v>
      </c>
      <c r="AC2687" t="s">
        <v>1009</v>
      </c>
      <c r="AD2687" t="s">
        <v>443</v>
      </c>
    </row>
    <row r="2688" spans="21:30">
      <c r="U2688">
        <v>4193</v>
      </c>
      <c r="V2688">
        <v>9</v>
      </c>
      <c r="W2688" t="s">
        <v>4149</v>
      </c>
      <c r="X2688">
        <v>8</v>
      </c>
      <c r="Y2688" t="s">
        <v>434</v>
      </c>
      <c r="Z2688">
        <v>8301</v>
      </c>
      <c r="AA2688" t="s">
        <v>4127</v>
      </c>
      <c r="AC2688" t="s">
        <v>1009</v>
      </c>
      <c r="AD2688" t="s">
        <v>443</v>
      </c>
    </row>
    <row r="2689" spans="21:30">
      <c r="U2689">
        <v>4194</v>
      </c>
      <c r="V2689">
        <v>7</v>
      </c>
      <c r="W2689" t="s">
        <v>2797</v>
      </c>
      <c r="X2689">
        <v>8</v>
      </c>
      <c r="Y2689" t="s">
        <v>434</v>
      </c>
      <c r="Z2689">
        <v>8301</v>
      </c>
      <c r="AA2689" t="s">
        <v>4127</v>
      </c>
      <c r="AC2689" t="s">
        <v>1009</v>
      </c>
      <c r="AD2689" t="s">
        <v>443</v>
      </c>
    </row>
    <row r="2690" spans="21:30">
      <c r="U2690">
        <v>4195</v>
      </c>
      <c r="V2690">
        <v>5</v>
      </c>
      <c r="W2690" t="s">
        <v>4150</v>
      </c>
      <c r="X2690">
        <v>8</v>
      </c>
      <c r="Y2690" t="s">
        <v>434</v>
      </c>
      <c r="Z2690">
        <v>8301</v>
      </c>
      <c r="AA2690" t="s">
        <v>4127</v>
      </c>
      <c r="AC2690" t="s">
        <v>1009</v>
      </c>
      <c r="AD2690" t="s">
        <v>443</v>
      </c>
    </row>
    <row r="2691" spans="21:30">
      <c r="U2691">
        <v>4197</v>
      </c>
      <c r="V2691">
        <v>1</v>
      </c>
      <c r="W2691" t="s">
        <v>4151</v>
      </c>
      <c r="X2691">
        <v>8</v>
      </c>
      <c r="Y2691" t="s">
        <v>434</v>
      </c>
      <c r="Z2691">
        <v>8301</v>
      </c>
      <c r="AA2691" t="s">
        <v>4127</v>
      </c>
      <c r="AC2691" t="s">
        <v>1009</v>
      </c>
      <c r="AD2691" t="s">
        <v>443</v>
      </c>
    </row>
    <row r="2692" spans="21:30">
      <c r="U2692">
        <v>4199</v>
      </c>
      <c r="V2692">
        <v>8</v>
      </c>
      <c r="W2692" t="s">
        <v>4152</v>
      </c>
      <c r="X2692">
        <v>8</v>
      </c>
      <c r="Y2692" t="s">
        <v>434</v>
      </c>
      <c r="Z2692">
        <v>8301</v>
      </c>
      <c r="AA2692" t="s">
        <v>4127</v>
      </c>
      <c r="AC2692" t="s">
        <v>1009</v>
      </c>
      <c r="AD2692" t="s">
        <v>443</v>
      </c>
    </row>
    <row r="2693" spans="21:30">
      <c r="U2693">
        <v>4200</v>
      </c>
      <c r="V2693">
        <v>5</v>
      </c>
      <c r="W2693" t="s">
        <v>4153</v>
      </c>
      <c r="X2693">
        <v>8</v>
      </c>
      <c r="Y2693" t="s">
        <v>434</v>
      </c>
      <c r="Z2693">
        <v>8301</v>
      </c>
      <c r="AA2693" t="s">
        <v>4127</v>
      </c>
      <c r="AC2693" t="s">
        <v>1009</v>
      </c>
      <c r="AD2693" t="s">
        <v>443</v>
      </c>
    </row>
    <row r="2694" spans="21:30">
      <c r="U2694">
        <v>4201</v>
      </c>
      <c r="V2694">
        <v>3</v>
      </c>
      <c r="W2694" t="s">
        <v>4154</v>
      </c>
      <c r="X2694">
        <v>8</v>
      </c>
      <c r="Y2694" t="s">
        <v>434</v>
      </c>
      <c r="Z2694">
        <v>8301</v>
      </c>
      <c r="AA2694" t="s">
        <v>4127</v>
      </c>
      <c r="AC2694" t="s">
        <v>1009</v>
      </c>
      <c r="AD2694" t="s">
        <v>443</v>
      </c>
    </row>
    <row r="2695" spans="21:30">
      <c r="U2695">
        <v>4202</v>
      </c>
      <c r="V2695">
        <v>1</v>
      </c>
      <c r="W2695" t="s">
        <v>4155</v>
      </c>
      <c r="X2695">
        <v>8</v>
      </c>
      <c r="Y2695" t="s">
        <v>434</v>
      </c>
      <c r="Z2695">
        <v>8301</v>
      </c>
      <c r="AA2695" t="s">
        <v>4127</v>
      </c>
      <c r="AC2695" t="s">
        <v>1009</v>
      </c>
      <c r="AD2695" t="s">
        <v>443</v>
      </c>
    </row>
    <row r="2696" spans="21:30">
      <c r="U2696">
        <v>4204</v>
      </c>
      <c r="V2696">
        <v>8</v>
      </c>
      <c r="W2696" t="s">
        <v>4156</v>
      </c>
      <c r="X2696">
        <v>8</v>
      </c>
      <c r="Y2696" t="s">
        <v>434</v>
      </c>
      <c r="Z2696">
        <v>8301</v>
      </c>
      <c r="AA2696" t="s">
        <v>4127</v>
      </c>
      <c r="AC2696" t="s">
        <v>1009</v>
      </c>
      <c r="AD2696" t="s">
        <v>443</v>
      </c>
    </row>
    <row r="2697" spans="21:30">
      <c r="U2697">
        <v>4205</v>
      </c>
      <c r="V2697">
        <v>6</v>
      </c>
      <c r="W2697" t="s">
        <v>2630</v>
      </c>
      <c r="X2697">
        <v>8</v>
      </c>
      <c r="Y2697" t="s">
        <v>434</v>
      </c>
      <c r="Z2697">
        <v>8301</v>
      </c>
      <c r="AA2697" t="s">
        <v>4127</v>
      </c>
      <c r="AC2697" t="s">
        <v>1009</v>
      </c>
      <c r="AD2697" t="s">
        <v>443</v>
      </c>
    </row>
    <row r="2698" spans="21:30">
      <c r="U2698">
        <v>4207</v>
      </c>
      <c r="V2698">
        <v>2</v>
      </c>
      <c r="W2698" t="s">
        <v>4157</v>
      </c>
      <c r="X2698">
        <v>8</v>
      </c>
      <c r="Y2698" t="s">
        <v>434</v>
      </c>
      <c r="Z2698">
        <v>8301</v>
      </c>
      <c r="AA2698" t="s">
        <v>4127</v>
      </c>
      <c r="AC2698" t="s">
        <v>1009</v>
      </c>
      <c r="AD2698" t="s">
        <v>443</v>
      </c>
    </row>
    <row r="2699" spans="21:30">
      <c r="U2699">
        <v>4210</v>
      </c>
      <c r="V2699">
        <v>2</v>
      </c>
      <c r="W2699" t="s">
        <v>4158</v>
      </c>
      <c r="X2699">
        <v>8</v>
      </c>
      <c r="Y2699" t="s">
        <v>434</v>
      </c>
      <c r="Z2699">
        <v>8301</v>
      </c>
      <c r="AA2699" t="s">
        <v>4127</v>
      </c>
      <c r="AC2699" t="s">
        <v>1009</v>
      </c>
      <c r="AD2699" t="s">
        <v>443</v>
      </c>
    </row>
    <row r="2700" spans="21:30">
      <c r="U2700">
        <v>4212</v>
      </c>
      <c r="V2700">
        <v>9</v>
      </c>
      <c r="W2700" t="s">
        <v>4159</v>
      </c>
      <c r="X2700">
        <v>8</v>
      </c>
      <c r="Y2700" t="s">
        <v>434</v>
      </c>
      <c r="Z2700">
        <v>8301</v>
      </c>
      <c r="AA2700" t="s">
        <v>4127</v>
      </c>
      <c r="AC2700" t="s">
        <v>1009</v>
      </c>
      <c r="AD2700" t="s">
        <v>443</v>
      </c>
    </row>
    <row r="2701" spans="21:30">
      <c r="U2701">
        <v>4216</v>
      </c>
      <c r="V2701">
        <v>1</v>
      </c>
      <c r="W2701" t="s">
        <v>4160</v>
      </c>
      <c r="X2701">
        <v>8</v>
      </c>
      <c r="Y2701" t="s">
        <v>434</v>
      </c>
      <c r="Z2701">
        <v>8301</v>
      </c>
      <c r="AA2701" t="s">
        <v>4127</v>
      </c>
      <c r="AC2701" t="s">
        <v>1009</v>
      </c>
      <c r="AD2701" t="s">
        <v>443</v>
      </c>
    </row>
    <row r="2702" spans="21:30">
      <c r="U2702">
        <v>4221</v>
      </c>
      <c r="V2702">
        <v>8</v>
      </c>
      <c r="W2702" t="s">
        <v>4161</v>
      </c>
      <c r="X2702">
        <v>8</v>
      </c>
      <c r="Y2702" t="s">
        <v>434</v>
      </c>
      <c r="Z2702">
        <v>8301</v>
      </c>
      <c r="AA2702" t="s">
        <v>4127</v>
      </c>
      <c r="AC2702" t="s">
        <v>1009</v>
      </c>
      <c r="AD2702" t="s">
        <v>443</v>
      </c>
    </row>
    <row r="2703" spans="21:30">
      <c r="U2703">
        <v>4228</v>
      </c>
      <c r="V2703">
        <v>5</v>
      </c>
      <c r="W2703" t="s">
        <v>4162</v>
      </c>
      <c r="X2703">
        <v>8</v>
      </c>
      <c r="Y2703" t="s">
        <v>434</v>
      </c>
      <c r="Z2703">
        <v>8301</v>
      </c>
      <c r="AA2703" t="s">
        <v>4127</v>
      </c>
      <c r="AC2703" t="s">
        <v>1009</v>
      </c>
      <c r="AD2703" t="s">
        <v>443</v>
      </c>
    </row>
    <row r="2704" spans="21:30">
      <c r="U2704">
        <v>4231</v>
      </c>
      <c r="V2704">
        <v>5</v>
      </c>
      <c r="W2704" t="s">
        <v>4163</v>
      </c>
      <c r="X2704">
        <v>8</v>
      </c>
      <c r="Y2704" t="s">
        <v>434</v>
      </c>
      <c r="Z2704">
        <v>8301</v>
      </c>
      <c r="AA2704" t="s">
        <v>4127</v>
      </c>
      <c r="AC2704" t="s">
        <v>1009</v>
      </c>
      <c r="AD2704" t="s">
        <v>443</v>
      </c>
    </row>
    <row r="2705" spans="21:30">
      <c r="U2705">
        <v>4235</v>
      </c>
      <c r="V2705">
        <v>8</v>
      </c>
      <c r="W2705" t="s">
        <v>4164</v>
      </c>
      <c r="X2705">
        <v>8</v>
      </c>
      <c r="Y2705" t="s">
        <v>434</v>
      </c>
      <c r="Z2705">
        <v>8301</v>
      </c>
      <c r="AA2705" t="s">
        <v>4127</v>
      </c>
      <c r="AC2705" t="s">
        <v>1009</v>
      </c>
      <c r="AD2705" t="s">
        <v>443</v>
      </c>
    </row>
    <row r="2706" spans="21:30">
      <c r="U2706">
        <v>4239</v>
      </c>
      <c r="V2706">
        <v>0</v>
      </c>
      <c r="W2706" t="s">
        <v>4165</v>
      </c>
      <c r="X2706">
        <v>8</v>
      </c>
      <c r="Y2706" t="s">
        <v>434</v>
      </c>
      <c r="Z2706">
        <v>8301</v>
      </c>
      <c r="AA2706" t="s">
        <v>4127</v>
      </c>
      <c r="AC2706" t="s">
        <v>1009</v>
      </c>
      <c r="AD2706" t="s">
        <v>443</v>
      </c>
    </row>
    <row r="2707" spans="21:30">
      <c r="U2707">
        <v>4241</v>
      </c>
      <c r="V2707">
        <v>2</v>
      </c>
      <c r="W2707" t="s">
        <v>4166</v>
      </c>
      <c r="X2707">
        <v>8</v>
      </c>
      <c r="Y2707" t="s">
        <v>434</v>
      </c>
      <c r="Z2707">
        <v>8301</v>
      </c>
      <c r="AA2707" t="s">
        <v>4127</v>
      </c>
      <c r="AC2707" t="s">
        <v>1009</v>
      </c>
      <c r="AD2707" t="s">
        <v>443</v>
      </c>
    </row>
    <row r="2708" spans="21:30">
      <c r="U2708">
        <v>4254</v>
      </c>
      <c r="V2708">
        <v>4</v>
      </c>
      <c r="W2708" t="s">
        <v>4167</v>
      </c>
      <c r="X2708">
        <v>8</v>
      </c>
      <c r="Y2708" t="s">
        <v>434</v>
      </c>
      <c r="Z2708">
        <v>8304</v>
      </c>
      <c r="AA2708" t="s">
        <v>1257</v>
      </c>
      <c r="AC2708" t="s">
        <v>1009</v>
      </c>
      <c r="AD2708" t="s">
        <v>443</v>
      </c>
    </row>
    <row r="2709" spans="21:30">
      <c r="U2709">
        <v>4255</v>
      </c>
      <c r="V2709">
        <v>2</v>
      </c>
      <c r="W2709" t="s">
        <v>4168</v>
      </c>
      <c r="X2709">
        <v>8</v>
      </c>
      <c r="Y2709" t="s">
        <v>434</v>
      </c>
      <c r="Z2709">
        <v>8301</v>
      </c>
      <c r="AA2709" t="s">
        <v>4127</v>
      </c>
      <c r="AC2709" t="s">
        <v>1009</v>
      </c>
      <c r="AD2709" t="s">
        <v>443</v>
      </c>
    </row>
    <row r="2710" spans="21:30">
      <c r="U2710">
        <v>4258</v>
      </c>
      <c r="V2710">
        <v>7</v>
      </c>
      <c r="W2710" t="s">
        <v>4169</v>
      </c>
      <c r="X2710">
        <v>8</v>
      </c>
      <c r="Y2710" t="s">
        <v>434</v>
      </c>
      <c r="Z2710">
        <v>8301</v>
      </c>
      <c r="AA2710" t="s">
        <v>4127</v>
      </c>
      <c r="AC2710" t="s">
        <v>713</v>
      </c>
      <c r="AD2710" t="s">
        <v>443</v>
      </c>
    </row>
    <row r="2711" spans="21:30">
      <c r="U2711">
        <v>4259</v>
      </c>
      <c r="V2711">
        <v>5</v>
      </c>
      <c r="W2711" t="s">
        <v>4170</v>
      </c>
      <c r="X2711">
        <v>8</v>
      </c>
      <c r="Y2711" t="s">
        <v>434</v>
      </c>
      <c r="Z2711">
        <v>8301</v>
      </c>
      <c r="AA2711" t="s">
        <v>4127</v>
      </c>
      <c r="AC2711" t="s">
        <v>713</v>
      </c>
      <c r="AD2711" t="s">
        <v>443</v>
      </c>
    </row>
    <row r="2712" spans="21:30">
      <c r="U2712">
        <v>4260</v>
      </c>
      <c r="V2712">
        <v>9</v>
      </c>
      <c r="W2712" t="s">
        <v>4171</v>
      </c>
      <c r="X2712">
        <v>8</v>
      </c>
      <c r="Y2712" t="s">
        <v>434</v>
      </c>
      <c r="Z2712">
        <v>8301</v>
      </c>
      <c r="AA2712" t="s">
        <v>4127</v>
      </c>
      <c r="AC2712" t="s">
        <v>713</v>
      </c>
      <c r="AD2712" t="s">
        <v>443</v>
      </c>
    </row>
    <row r="2713" spans="21:30">
      <c r="U2713">
        <v>4262</v>
      </c>
      <c r="V2713">
        <v>5</v>
      </c>
      <c r="W2713" t="s">
        <v>4172</v>
      </c>
      <c r="X2713">
        <v>8</v>
      </c>
      <c r="Y2713" t="s">
        <v>434</v>
      </c>
      <c r="Z2713">
        <v>8301</v>
      </c>
      <c r="AA2713" t="s">
        <v>4127</v>
      </c>
      <c r="AC2713" t="s">
        <v>713</v>
      </c>
      <c r="AD2713" t="s">
        <v>443</v>
      </c>
    </row>
    <row r="2714" spans="21:30">
      <c r="U2714">
        <v>4263</v>
      </c>
      <c r="V2714">
        <v>3</v>
      </c>
      <c r="W2714" t="s">
        <v>4173</v>
      </c>
      <c r="X2714">
        <v>8</v>
      </c>
      <c r="Y2714" t="s">
        <v>434</v>
      </c>
      <c r="Z2714">
        <v>8301</v>
      </c>
      <c r="AA2714" t="s">
        <v>4127</v>
      </c>
      <c r="AC2714" t="s">
        <v>713</v>
      </c>
      <c r="AD2714" t="s">
        <v>443</v>
      </c>
    </row>
    <row r="2715" spans="21:30">
      <c r="U2715">
        <v>4266</v>
      </c>
      <c r="V2715">
        <v>8</v>
      </c>
      <c r="W2715" t="s">
        <v>4174</v>
      </c>
      <c r="X2715">
        <v>8</v>
      </c>
      <c r="Y2715" t="s">
        <v>434</v>
      </c>
      <c r="Z2715">
        <v>8301</v>
      </c>
      <c r="AA2715" t="s">
        <v>4127</v>
      </c>
      <c r="AC2715" t="s">
        <v>713</v>
      </c>
      <c r="AD2715" t="s">
        <v>443</v>
      </c>
    </row>
    <row r="2716" spans="21:30">
      <c r="U2716">
        <v>4268</v>
      </c>
      <c r="V2716">
        <v>4</v>
      </c>
      <c r="W2716" t="s">
        <v>3877</v>
      </c>
      <c r="X2716">
        <v>8</v>
      </c>
      <c r="Y2716" t="s">
        <v>434</v>
      </c>
      <c r="Z2716">
        <v>8301</v>
      </c>
      <c r="AA2716" t="s">
        <v>4127</v>
      </c>
      <c r="AC2716" t="s">
        <v>713</v>
      </c>
      <c r="AD2716" t="s">
        <v>443</v>
      </c>
    </row>
    <row r="2717" spans="21:30">
      <c r="U2717">
        <v>4269</v>
      </c>
      <c r="V2717">
        <v>2</v>
      </c>
      <c r="W2717" t="s">
        <v>4175</v>
      </c>
      <c r="X2717">
        <v>8</v>
      </c>
      <c r="Y2717" t="s">
        <v>434</v>
      </c>
      <c r="Z2717">
        <v>8301</v>
      </c>
      <c r="AA2717" t="s">
        <v>4127</v>
      </c>
      <c r="AC2717" t="s">
        <v>713</v>
      </c>
      <c r="AD2717" t="s">
        <v>443</v>
      </c>
    </row>
    <row r="2718" spans="21:30">
      <c r="U2718">
        <v>4270</v>
      </c>
      <c r="V2718">
        <v>6</v>
      </c>
      <c r="W2718" t="s">
        <v>4176</v>
      </c>
      <c r="X2718">
        <v>8</v>
      </c>
      <c r="Y2718" t="s">
        <v>434</v>
      </c>
      <c r="Z2718">
        <v>8301</v>
      </c>
      <c r="AA2718" t="s">
        <v>4127</v>
      </c>
      <c r="AC2718" t="s">
        <v>713</v>
      </c>
      <c r="AD2718" t="s">
        <v>443</v>
      </c>
    </row>
    <row r="2719" spans="21:30">
      <c r="U2719">
        <v>4271</v>
      </c>
      <c r="V2719">
        <v>4</v>
      </c>
      <c r="W2719" t="s">
        <v>4177</v>
      </c>
      <c r="X2719">
        <v>8</v>
      </c>
      <c r="Y2719" t="s">
        <v>434</v>
      </c>
      <c r="Z2719">
        <v>8301</v>
      </c>
      <c r="AA2719" t="s">
        <v>4127</v>
      </c>
      <c r="AC2719" t="s">
        <v>713</v>
      </c>
      <c r="AD2719" t="s">
        <v>443</v>
      </c>
    </row>
    <row r="2720" spans="21:30">
      <c r="U2720">
        <v>4272</v>
      </c>
      <c r="V2720">
        <v>2</v>
      </c>
      <c r="W2720" t="s">
        <v>4178</v>
      </c>
      <c r="X2720">
        <v>8</v>
      </c>
      <c r="Y2720" t="s">
        <v>434</v>
      </c>
      <c r="Z2720">
        <v>8301</v>
      </c>
      <c r="AA2720" t="s">
        <v>4127</v>
      </c>
      <c r="AC2720" t="s">
        <v>713</v>
      </c>
      <c r="AD2720" t="s">
        <v>443</v>
      </c>
    </row>
    <row r="2721" spans="21:30">
      <c r="U2721">
        <v>4275</v>
      </c>
      <c r="V2721">
        <v>7</v>
      </c>
      <c r="W2721" t="s">
        <v>4179</v>
      </c>
      <c r="X2721">
        <v>8</v>
      </c>
      <c r="Y2721" t="s">
        <v>434</v>
      </c>
      <c r="Z2721">
        <v>8301</v>
      </c>
      <c r="AA2721" t="s">
        <v>4127</v>
      </c>
      <c r="AC2721" t="s">
        <v>713</v>
      </c>
      <c r="AD2721" t="s">
        <v>443</v>
      </c>
    </row>
    <row r="2722" spans="21:30">
      <c r="U2722">
        <v>4277</v>
      </c>
      <c r="V2722">
        <v>3</v>
      </c>
      <c r="W2722" t="s">
        <v>4180</v>
      </c>
      <c r="X2722">
        <v>8</v>
      </c>
      <c r="Y2722" t="s">
        <v>434</v>
      </c>
      <c r="Z2722">
        <v>8301</v>
      </c>
      <c r="AA2722" t="s">
        <v>4127</v>
      </c>
      <c r="AC2722" t="s">
        <v>713</v>
      </c>
      <c r="AD2722" t="s">
        <v>443</v>
      </c>
    </row>
    <row r="2723" spans="21:30">
      <c r="U2723">
        <v>4280</v>
      </c>
      <c r="V2723">
        <v>3</v>
      </c>
      <c r="W2723" t="s">
        <v>4181</v>
      </c>
      <c r="X2723">
        <v>8</v>
      </c>
      <c r="Y2723" t="s">
        <v>434</v>
      </c>
      <c r="Z2723">
        <v>8301</v>
      </c>
      <c r="AA2723" t="s">
        <v>4127</v>
      </c>
      <c r="AC2723" t="s">
        <v>713</v>
      </c>
      <c r="AD2723" t="s">
        <v>443</v>
      </c>
    </row>
    <row r="2724" spans="21:30">
      <c r="U2724">
        <v>4281</v>
      </c>
      <c r="V2724">
        <v>1</v>
      </c>
      <c r="W2724" t="s">
        <v>4182</v>
      </c>
      <c r="X2724">
        <v>8</v>
      </c>
      <c r="Y2724" t="s">
        <v>434</v>
      </c>
      <c r="Z2724">
        <v>8301</v>
      </c>
      <c r="AA2724" t="s">
        <v>4127</v>
      </c>
      <c r="AC2724" t="s">
        <v>713</v>
      </c>
      <c r="AD2724" t="s">
        <v>443</v>
      </c>
    </row>
    <row r="2725" spans="21:30">
      <c r="U2725">
        <v>4285</v>
      </c>
      <c r="V2725">
        <v>4</v>
      </c>
      <c r="W2725" t="s">
        <v>4183</v>
      </c>
      <c r="X2725">
        <v>8</v>
      </c>
      <c r="Y2725" t="s">
        <v>434</v>
      </c>
      <c r="Z2725">
        <v>8301</v>
      </c>
      <c r="AA2725" t="s">
        <v>4127</v>
      </c>
      <c r="AC2725" t="s">
        <v>725</v>
      </c>
      <c r="AD2725" t="s">
        <v>443</v>
      </c>
    </row>
    <row r="2726" spans="21:30">
      <c r="U2726">
        <v>4286</v>
      </c>
      <c r="V2726">
        <v>2</v>
      </c>
      <c r="W2726" t="s">
        <v>4184</v>
      </c>
      <c r="X2726">
        <v>8</v>
      </c>
      <c r="Y2726" t="s">
        <v>434</v>
      </c>
      <c r="Z2726">
        <v>8301</v>
      </c>
      <c r="AA2726" t="s">
        <v>4127</v>
      </c>
      <c r="AC2726" t="s">
        <v>725</v>
      </c>
      <c r="AD2726" t="s">
        <v>443</v>
      </c>
    </row>
    <row r="2727" spans="21:30">
      <c r="U2727">
        <v>4287</v>
      </c>
      <c r="V2727">
        <v>0</v>
      </c>
      <c r="W2727" t="s">
        <v>4185</v>
      </c>
      <c r="X2727">
        <v>8</v>
      </c>
      <c r="Y2727" t="s">
        <v>434</v>
      </c>
      <c r="Z2727">
        <v>8301</v>
      </c>
      <c r="AA2727" t="s">
        <v>4127</v>
      </c>
      <c r="AC2727" t="s">
        <v>890</v>
      </c>
      <c r="AD2727" t="s">
        <v>443</v>
      </c>
    </row>
    <row r="2728" spans="21:30">
      <c r="U2728">
        <v>4288</v>
      </c>
      <c r="V2728">
        <v>9</v>
      </c>
      <c r="W2728" t="s">
        <v>4186</v>
      </c>
      <c r="X2728">
        <v>8</v>
      </c>
      <c r="Y2728" t="s">
        <v>434</v>
      </c>
      <c r="Z2728">
        <v>8303</v>
      </c>
      <c r="AA2728" t="s">
        <v>904</v>
      </c>
      <c r="AC2728" t="s">
        <v>1009</v>
      </c>
      <c r="AD2728" t="s">
        <v>443</v>
      </c>
    </row>
    <row r="2729" spans="21:30">
      <c r="U2729">
        <v>4289</v>
      </c>
      <c r="V2729">
        <v>7</v>
      </c>
      <c r="W2729" t="s">
        <v>4187</v>
      </c>
      <c r="X2729">
        <v>8</v>
      </c>
      <c r="Y2729" t="s">
        <v>434</v>
      </c>
      <c r="Z2729">
        <v>8303</v>
      </c>
      <c r="AA2729" t="s">
        <v>904</v>
      </c>
      <c r="AC2729" t="s">
        <v>1009</v>
      </c>
      <c r="AD2729" t="s">
        <v>443</v>
      </c>
    </row>
    <row r="2730" spans="21:30">
      <c r="U2730">
        <v>4290</v>
      </c>
      <c r="V2730">
        <v>0</v>
      </c>
      <c r="W2730" t="s">
        <v>4188</v>
      </c>
      <c r="X2730">
        <v>8</v>
      </c>
      <c r="Y2730" t="s">
        <v>434</v>
      </c>
      <c r="Z2730">
        <v>8303</v>
      </c>
      <c r="AA2730" t="s">
        <v>904</v>
      </c>
      <c r="AC2730" t="s">
        <v>1009</v>
      </c>
      <c r="AD2730" t="s">
        <v>443</v>
      </c>
    </row>
    <row r="2731" spans="21:30">
      <c r="U2731">
        <v>4292</v>
      </c>
      <c r="V2731">
        <v>7</v>
      </c>
      <c r="W2731" t="s">
        <v>4189</v>
      </c>
      <c r="X2731">
        <v>8</v>
      </c>
      <c r="Y2731" t="s">
        <v>434</v>
      </c>
      <c r="Z2731">
        <v>8303</v>
      </c>
      <c r="AA2731" t="s">
        <v>904</v>
      </c>
      <c r="AC2731" t="s">
        <v>1009</v>
      </c>
      <c r="AD2731" t="s">
        <v>443</v>
      </c>
    </row>
    <row r="2732" spans="21:30">
      <c r="U2732">
        <v>4294</v>
      </c>
      <c r="V2732">
        <v>3</v>
      </c>
      <c r="W2732" t="s">
        <v>4190</v>
      </c>
      <c r="X2732">
        <v>8</v>
      </c>
      <c r="Y2732" t="s">
        <v>434</v>
      </c>
      <c r="Z2732">
        <v>8303</v>
      </c>
      <c r="AA2732" t="s">
        <v>904</v>
      </c>
      <c r="AC2732" t="s">
        <v>1009</v>
      </c>
      <c r="AD2732" t="s">
        <v>443</v>
      </c>
    </row>
    <row r="2733" spans="21:30">
      <c r="U2733">
        <v>4295</v>
      </c>
      <c r="V2733">
        <v>1</v>
      </c>
      <c r="W2733" t="s">
        <v>4191</v>
      </c>
      <c r="X2733">
        <v>8</v>
      </c>
      <c r="Y2733" t="s">
        <v>434</v>
      </c>
      <c r="Z2733">
        <v>8303</v>
      </c>
      <c r="AA2733" t="s">
        <v>904</v>
      </c>
      <c r="AC2733" t="s">
        <v>1009</v>
      </c>
      <c r="AD2733" t="s">
        <v>443</v>
      </c>
    </row>
    <row r="2734" spans="21:30">
      <c r="U2734">
        <v>4297</v>
      </c>
      <c r="V2734">
        <v>8</v>
      </c>
      <c r="W2734" t="s">
        <v>4192</v>
      </c>
      <c r="X2734">
        <v>8</v>
      </c>
      <c r="Y2734" t="s">
        <v>434</v>
      </c>
      <c r="Z2734">
        <v>8303</v>
      </c>
      <c r="AA2734" t="s">
        <v>904</v>
      </c>
      <c r="AC2734" t="s">
        <v>1009</v>
      </c>
      <c r="AD2734" t="s">
        <v>443</v>
      </c>
    </row>
    <row r="2735" spans="21:30">
      <c r="U2735">
        <v>4298</v>
      </c>
      <c r="V2735">
        <v>6</v>
      </c>
      <c r="W2735" t="s">
        <v>4193</v>
      </c>
      <c r="X2735">
        <v>8</v>
      </c>
      <c r="Y2735" t="s">
        <v>434</v>
      </c>
      <c r="Z2735">
        <v>8303</v>
      </c>
      <c r="AA2735" t="s">
        <v>904</v>
      </c>
      <c r="AC2735" t="s">
        <v>1009</v>
      </c>
      <c r="AD2735" t="s">
        <v>443</v>
      </c>
    </row>
    <row r="2736" spans="21:30">
      <c r="U2736">
        <v>4299</v>
      </c>
      <c r="V2736">
        <v>4</v>
      </c>
      <c r="W2736" t="s">
        <v>4194</v>
      </c>
      <c r="X2736">
        <v>8</v>
      </c>
      <c r="Y2736" t="s">
        <v>434</v>
      </c>
      <c r="Z2736">
        <v>8303</v>
      </c>
      <c r="AA2736" t="s">
        <v>904</v>
      </c>
      <c r="AC2736" t="s">
        <v>1009</v>
      </c>
      <c r="AD2736" t="s">
        <v>443</v>
      </c>
    </row>
    <row r="2737" spans="21:30">
      <c r="U2737">
        <v>4300</v>
      </c>
      <c r="V2737">
        <v>1</v>
      </c>
      <c r="W2737" t="s">
        <v>4195</v>
      </c>
      <c r="X2737">
        <v>8</v>
      </c>
      <c r="Y2737" t="s">
        <v>434</v>
      </c>
      <c r="Z2737">
        <v>8303</v>
      </c>
      <c r="AA2737" t="s">
        <v>904</v>
      </c>
      <c r="AC2737" t="s">
        <v>1009</v>
      </c>
      <c r="AD2737" t="s">
        <v>443</v>
      </c>
    </row>
    <row r="2738" spans="21:30">
      <c r="U2738">
        <v>4302</v>
      </c>
      <c r="V2738">
        <v>8</v>
      </c>
      <c r="W2738" t="s">
        <v>4196</v>
      </c>
      <c r="X2738">
        <v>8</v>
      </c>
      <c r="Y2738" t="s">
        <v>434</v>
      </c>
      <c r="Z2738">
        <v>8303</v>
      </c>
      <c r="AA2738" t="s">
        <v>904</v>
      </c>
      <c r="AC2738" t="s">
        <v>1009</v>
      </c>
      <c r="AD2738" t="s">
        <v>443</v>
      </c>
    </row>
    <row r="2739" spans="21:30">
      <c r="U2739">
        <v>4303</v>
      </c>
      <c r="V2739">
        <v>6</v>
      </c>
      <c r="W2739" t="s">
        <v>4197</v>
      </c>
      <c r="X2739">
        <v>8</v>
      </c>
      <c r="Y2739" t="s">
        <v>434</v>
      </c>
      <c r="Z2739">
        <v>8303</v>
      </c>
      <c r="AA2739" t="s">
        <v>904</v>
      </c>
      <c r="AC2739" t="s">
        <v>1009</v>
      </c>
      <c r="AD2739" t="s">
        <v>443</v>
      </c>
    </row>
    <row r="2740" spans="21:30">
      <c r="U2740">
        <v>4304</v>
      </c>
      <c r="V2740">
        <v>4</v>
      </c>
      <c r="W2740" t="s">
        <v>3624</v>
      </c>
      <c r="X2740">
        <v>8</v>
      </c>
      <c r="Y2740" t="s">
        <v>434</v>
      </c>
      <c r="Z2740">
        <v>8303</v>
      </c>
      <c r="AA2740" t="s">
        <v>904</v>
      </c>
      <c r="AC2740" t="s">
        <v>1009</v>
      </c>
      <c r="AD2740" t="s">
        <v>443</v>
      </c>
    </row>
    <row r="2741" spans="21:30">
      <c r="U2741">
        <v>4305</v>
      </c>
      <c r="V2741">
        <v>2</v>
      </c>
      <c r="W2741" t="s">
        <v>4198</v>
      </c>
      <c r="X2741">
        <v>8</v>
      </c>
      <c r="Y2741" t="s">
        <v>434</v>
      </c>
      <c r="Z2741">
        <v>8303</v>
      </c>
      <c r="AA2741" t="s">
        <v>904</v>
      </c>
      <c r="AC2741" t="s">
        <v>1009</v>
      </c>
      <c r="AD2741" t="s">
        <v>443</v>
      </c>
    </row>
    <row r="2742" spans="21:30">
      <c r="U2742">
        <v>4306</v>
      </c>
      <c r="V2742">
        <v>0</v>
      </c>
      <c r="W2742" t="s">
        <v>3376</v>
      </c>
      <c r="X2742">
        <v>8</v>
      </c>
      <c r="Y2742" t="s">
        <v>434</v>
      </c>
      <c r="Z2742">
        <v>8303</v>
      </c>
      <c r="AA2742" t="s">
        <v>904</v>
      </c>
      <c r="AC2742" t="s">
        <v>1009</v>
      </c>
      <c r="AD2742" t="s">
        <v>443</v>
      </c>
    </row>
    <row r="2743" spans="21:30">
      <c r="U2743">
        <v>4307</v>
      </c>
      <c r="V2743">
        <v>9</v>
      </c>
      <c r="W2743" t="s">
        <v>3726</v>
      </c>
      <c r="X2743">
        <v>8</v>
      </c>
      <c r="Y2743" t="s">
        <v>434</v>
      </c>
      <c r="Z2743">
        <v>8303</v>
      </c>
      <c r="AA2743" t="s">
        <v>904</v>
      </c>
      <c r="AC2743" t="s">
        <v>713</v>
      </c>
      <c r="AD2743" t="s">
        <v>443</v>
      </c>
    </row>
    <row r="2744" spans="21:30">
      <c r="U2744">
        <v>4308</v>
      </c>
      <c r="V2744">
        <v>7</v>
      </c>
      <c r="W2744" t="s">
        <v>4199</v>
      </c>
      <c r="X2744">
        <v>8</v>
      </c>
      <c r="Y2744" t="s">
        <v>434</v>
      </c>
      <c r="Z2744">
        <v>8303</v>
      </c>
      <c r="AA2744" t="s">
        <v>904</v>
      </c>
      <c r="AC2744" t="s">
        <v>713</v>
      </c>
      <c r="AD2744" t="s">
        <v>443</v>
      </c>
    </row>
    <row r="2745" spans="21:30">
      <c r="U2745">
        <v>4309</v>
      </c>
      <c r="V2745">
        <v>5</v>
      </c>
      <c r="W2745" t="s">
        <v>4200</v>
      </c>
      <c r="X2745">
        <v>8</v>
      </c>
      <c r="Y2745" t="s">
        <v>434</v>
      </c>
      <c r="Z2745">
        <v>8312</v>
      </c>
      <c r="AA2745" t="s">
        <v>1780</v>
      </c>
      <c r="AC2745" t="s">
        <v>1009</v>
      </c>
      <c r="AD2745" t="s">
        <v>443</v>
      </c>
    </row>
    <row r="2746" spans="21:30">
      <c r="U2746">
        <v>4310</v>
      </c>
      <c r="V2746">
        <v>9</v>
      </c>
      <c r="W2746" t="s">
        <v>4201</v>
      </c>
      <c r="X2746">
        <v>8</v>
      </c>
      <c r="Y2746" t="s">
        <v>434</v>
      </c>
      <c r="Z2746">
        <v>8312</v>
      </c>
      <c r="AA2746" t="s">
        <v>1780</v>
      </c>
      <c r="AC2746" t="s">
        <v>1009</v>
      </c>
      <c r="AD2746" t="s">
        <v>443</v>
      </c>
    </row>
    <row r="2747" spans="21:30">
      <c r="U2747">
        <v>4311</v>
      </c>
      <c r="V2747">
        <v>7</v>
      </c>
      <c r="W2747" t="s">
        <v>4202</v>
      </c>
      <c r="X2747">
        <v>8</v>
      </c>
      <c r="Y2747" t="s">
        <v>434</v>
      </c>
      <c r="Z2747">
        <v>8312</v>
      </c>
      <c r="AA2747" t="s">
        <v>1780</v>
      </c>
      <c r="AC2747" t="s">
        <v>1009</v>
      </c>
      <c r="AD2747" t="s">
        <v>443</v>
      </c>
    </row>
    <row r="2748" spans="21:30">
      <c r="U2748">
        <v>4312</v>
      </c>
      <c r="V2748">
        <v>5</v>
      </c>
      <c r="W2748" t="s">
        <v>4203</v>
      </c>
      <c r="X2748">
        <v>8</v>
      </c>
      <c r="Y2748" t="s">
        <v>434</v>
      </c>
      <c r="Z2748">
        <v>8312</v>
      </c>
      <c r="AA2748" t="s">
        <v>1780</v>
      </c>
      <c r="AC2748" t="s">
        <v>1009</v>
      </c>
      <c r="AD2748" t="s">
        <v>443</v>
      </c>
    </row>
    <row r="2749" spans="21:30">
      <c r="U2749">
        <v>4314</v>
      </c>
      <c r="V2749">
        <v>1</v>
      </c>
      <c r="W2749" t="s">
        <v>4204</v>
      </c>
      <c r="X2749">
        <v>8</v>
      </c>
      <c r="Y2749" t="s">
        <v>434</v>
      </c>
      <c r="Z2749">
        <v>8312</v>
      </c>
      <c r="AA2749" t="s">
        <v>1780</v>
      </c>
      <c r="AC2749" t="s">
        <v>1009</v>
      </c>
      <c r="AD2749" t="s">
        <v>443</v>
      </c>
    </row>
    <row r="2750" spans="21:30">
      <c r="U2750">
        <v>4317</v>
      </c>
      <c r="V2750">
        <v>6</v>
      </c>
      <c r="W2750" t="s">
        <v>4205</v>
      </c>
      <c r="X2750">
        <v>8</v>
      </c>
      <c r="Y2750" t="s">
        <v>434</v>
      </c>
      <c r="Z2750">
        <v>8312</v>
      </c>
      <c r="AA2750" t="s">
        <v>1780</v>
      </c>
      <c r="AC2750" t="s">
        <v>1009</v>
      </c>
      <c r="AD2750" t="s">
        <v>443</v>
      </c>
    </row>
    <row r="2751" spans="21:30">
      <c r="U2751">
        <v>4320</v>
      </c>
      <c r="V2751">
        <v>6</v>
      </c>
      <c r="W2751" t="s">
        <v>4206</v>
      </c>
      <c r="X2751">
        <v>8</v>
      </c>
      <c r="Y2751" t="s">
        <v>434</v>
      </c>
      <c r="Z2751">
        <v>8312</v>
      </c>
      <c r="AA2751" t="s">
        <v>1780</v>
      </c>
      <c r="AC2751" t="s">
        <v>1009</v>
      </c>
      <c r="AD2751" t="s">
        <v>443</v>
      </c>
    </row>
    <row r="2752" spans="21:30">
      <c r="U2752">
        <v>4321</v>
      </c>
      <c r="V2752">
        <v>4</v>
      </c>
      <c r="W2752" t="s">
        <v>4207</v>
      </c>
      <c r="X2752">
        <v>8</v>
      </c>
      <c r="Y2752" t="s">
        <v>434</v>
      </c>
      <c r="Z2752">
        <v>8312</v>
      </c>
      <c r="AA2752" t="s">
        <v>1780</v>
      </c>
      <c r="AC2752" t="s">
        <v>1009</v>
      </c>
      <c r="AD2752" t="s">
        <v>443</v>
      </c>
    </row>
    <row r="2753" spans="21:30">
      <c r="U2753">
        <v>4323</v>
      </c>
      <c r="V2753">
        <v>0</v>
      </c>
      <c r="W2753" t="s">
        <v>4208</v>
      </c>
      <c r="X2753">
        <v>8</v>
      </c>
      <c r="Y2753" t="s">
        <v>434</v>
      </c>
      <c r="Z2753">
        <v>8312</v>
      </c>
      <c r="AA2753" t="s">
        <v>1780</v>
      </c>
      <c r="AC2753" t="s">
        <v>1009</v>
      </c>
      <c r="AD2753" t="s">
        <v>443</v>
      </c>
    </row>
    <row r="2754" spans="21:30">
      <c r="U2754">
        <v>4324</v>
      </c>
      <c r="V2754">
        <v>9</v>
      </c>
      <c r="W2754" t="s">
        <v>4209</v>
      </c>
      <c r="X2754">
        <v>8</v>
      </c>
      <c r="Y2754" t="s">
        <v>434</v>
      </c>
      <c r="Z2754">
        <v>8302</v>
      </c>
      <c r="AA2754" t="s">
        <v>882</v>
      </c>
      <c r="AC2754" t="s">
        <v>1009</v>
      </c>
      <c r="AD2754" t="s">
        <v>443</v>
      </c>
    </row>
    <row r="2755" spans="21:30">
      <c r="U2755">
        <v>4327</v>
      </c>
      <c r="V2755">
        <v>3</v>
      </c>
      <c r="W2755" t="s">
        <v>4210</v>
      </c>
      <c r="X2755">
        <v>8</v>
      </c>
      <c r="Y2755" t="s">
        <v>434</v>
      </c>
      <c r="Z2755">
        <v>8302</v>
      </c>
      <c r="AA2755" t="s">
        <v>882</v>
      </c>
      <c r="AC2755" t="s">
        <v>1009</v>
      </c>
      <c r="AD2755" t="s">
        <v>443</v>
      </c>
    </row>
    <row r="2756" spans="21:30">
      <c r="U2756">
        <v>4328</v>
      </c>
      <c r="V2756">
        <v>1</v>
      </c>
      <c r="W2756" t="s">
        <v>4211</v>
      </c>
      <c r="X2756">
        <v>8</v>
      </c>
      <c r="Y2756" t="s">
        <v>434</v>
      </c>
      <c r="Z2756">
        <v>8302</v>
      </c>
      <c r="AA2756" t="s">
        <v>882</v>
      </c>
      <c r="AC2756" t="s">
        <v>1009</v>
      </c>
      <c r="AD2756" t="s">
        <v>443</v>
      </c>
    </row>
    <row r="2757" spans="21:30">
      <c r="U2757">
        <v>4330</v>
      </c>
      <c r="V2757">
        <v>3</v>
      </c>
      <c r="W2757" t="s">
        <v>4212</v>
      </c>
      <c r="X2757">
        <v>8</v>
      </c>
      <c r="Y2757" t="s">
        <v>434</v>
      </c>
      <c r="Z2757">
        <v>8302</v>
      </c>
      <c r="AA2757" t="s">
        <v>882</v>
      </c>
      <c r="AC2757" t="s">
        <v>1009</v>
      </c>
      <c r="AD2757" t="s">
        <v>443</v>
      </c>
    </row>
    <row r="2758" spans="21:30">
      <c r="U2758">
        <v>4331</v>
      </c>
      <c r="V2758">
        <v>1</v>
      </c>
      <c r="W2758" t="s">
        <v>4213</v>
      </c>
      <c r="X2758">
        <v>8</v>
      </c>
      <c r="Y2758" t="s">
        <v>434</v>
      </c>
      <c r="Z2758">
        <v>8309</v>
      </c>
      <c r="AA2758" t="s">
        <v>1612</v>
      </c>
      <c r="AC2758" t="s">
        <v>1009</v>
      </c>
      <c r="AD2758" t="s">
        <v>443</v>
      </c>
    </row>
    <row r="2759" spans="21:30">
      <c r="U2759">
        <v>4333</v>
      </c>
      <c r="V2759">
        <v>8</v>
      </c>
      <c r="W2759" t="s">
        <v>4214</v>
      </c>
      <c r="X2759">
        <v>8</v>
      </c>
      <c r="Y2759" t="s">
        <v>434</v>
      </c>
      <c r="Z2759">
        <v>8309</v>
      </c>
      <c r="AA2759" t="s">
        <v>1612</v>
      </c>
      <c r="AC2759" t="s">
        <v>1009</v>
      </c>
      <c r="AD2759" t="s">
        <v>443</v>
      </c>
    </row>
    <row r="2760" spans="21:30">
      <c r="U2760">
        <v>4334</v>
      </c>
      <c r="V2760">
        <v>6</v>
      </c>
      <c r="W2760" t="s">
        <v>4215</v>
      </c>
      <c r="X2760">
        <v>8</v>
      </c>
      <c r="Y2760" t="s">
        <v>434</v>
      </c>
      <c r="Z2760">
        <v>8309</v>
      </c>
      <c r="AA2760" t="s">
        <v>1612</v>
      </c>
      <c r="AC2760" t="s">
        <v>1009</v>
      </c>
      <c r="AD2760" t="s">
        <v>443</v>
      </c>
    </row>
    <row r="2761" spans="21:30">
      <c r="U2761">
        <v>4335</v>
      </c>
      <c r="V2761">
        <v>4</v>
      </c>
      <c r="W2761" t="s">
        <v>4216</v>
      </c>
      <c r="X2761">
        <v>8</v>
      </c>
      <c r="Y2761" t="s">
        <v>434</v>
      </c>
      <c r="Z2761">
        <v>8309</v>
      </c>
      <c r="AA2761" t="s">
        <v>1612</v>
      </c>
      <c r="AC2761" t="s">
        <v>1009</v>
      </c>
      <c r="AD2761" t="s">
        <v>443</v>
      </c>
    </row>
    <row r="2762" spans="21:30">
      <c r="U2762">
        <v>4337</v>
      </c>
      <c r="V2762">
        <v>0</v>
      </c>
      <c r="W2762" t="s">
        <v>4217</v>
      </c>
      <c r="X2762">
        <v>8</v>
      </c>
      <c r="Y2762" t="s">
        <v>434</v>
      </c>
      <c r="Z2762">
        <v>8309</v>
      </c>
      <c r="AA2762" t="s">
        <v>1612</v>
      </c>
      <c r="AC2762" t="s">
        <v>1009</v>
      </c>
      <c r="AD2762" t="s">
        <v>443</v>
      </c>
    </row>
    <row r="2763" spans="21:30">
      <c r="U2763">
        <v>4338</v>
      </c>
      <c r="V2763">
        <v>9</v>
      </c>
      <c r="W2763" t="s">
        <v>4218</v>
      </c>
      <c r="X2763">
        <v>8</v>
      </c>
      <c r="Y2763" t="s">
        <v>434</v>
      </c>
      <c r="Z2763">
        <v>8309</v>
      </c>
      <c r="AA2763" t="s">
        <v>1612</v>
      </c>
      <c r="AC2763" t="s">
        <v>1009</v>
      </c>
      <c r="AD2763" t="s">
        <v>443</v>
      </c>
    </row>
    <row r="2764" spans="21:30">
      <c r="U2764">
        <v>4339</v>
      </c>
      <c r="V2764">
        <v>7</v>
      </c>
      <c r="W2764" t="s">
        <v>4219</v>
      </c>
      <c r="X2764">
        <v>8</v>
      </c>
      <c r="Y2764" t="s">
        <v>434</v>
      </c>
      <c r="Z2764">
        <v>8309</v>
      </c>
      <c r="AA2764" t="s">
        <v>1612</v>
      </c>
      <c r="AC2764" t="s">
        <v>1009</v>
      </c>
      <c r="AD2764" t="s">
        <v>443</v>
      </c>
    </row>
    <row r="2765" spans="21:30">
      <c r="U2765">
        <v>4340</v>
      </c>
      <c r="V2765">
        <v>0</v>
      </c>
      <c r="W2765" t="s">
        <v>4220</v>
      </c>
      <c r="X2765">
        <v>8</v>
      </c>
      <c r="Y2765" t="s">
        <v>434</v>
      </c>
      <c r="Z2765">
        <v>8309</v>
      </c>
      <c r="AA2765" t="s">
        <v>1612</v>
      </c>
      <c r="AC2765" t="s">
        <v>1009</v>
      </c>
      <c r="AD2765" t="s">
        <v>443</v>
      </c>
    </row>
    <row r="2766" spans="21:30">
      <c r="U2766">
        <v>4341</v>
      </c>
      <c r="V2766">
        <v>9</v>
      </c>
      <c r="W2766" t="s">
        <v>4221</v>
      </c>
      <c r="X2766">
        <v>8</v>
      </c>
      <c r="Y2766" t="s">
        <v>434</v>
      </c>
      <c r="Z2766">
        <v>8309</v>
      </c>
      <c r="AA2766" t="s">
        <v>1612</v>
      </c>
      <c r="AC2766" t="s">
        <v>1009</v>
      </c>
      <c r="AD2766" t="s">
        <v>443</v>
      </c>
    </row>
    <row r="2767" spans="21:30">
      <c r="U2767">
        <v>4342</v>
      </c>
      <c r="V2767">
        <v>7</v>
      </c>
      <c r="W2767" t="s">
        <v>4222</v>
      </c>
      <c r="X2767">
        <v>8</v>
      </c>
      <c r="Y2767" t="s">
        <v>434</v>
      </c>
      <c r="Z2767">
        <v>8309</v>
      </c>
      <c r="AA2767" t="s">
        <v>1612</v>
      </c>
      <c r="AC2767" t="s">
        <v>1009</v>
      </c>
      <c r="AD2767" t="s">
        <v>443</v>
      </c>
    </row>
    <row r="2768" spans="21:30">
      <c r="U2768">
        <v>4345</v>
      </c>
      <c r="V2768">
        <v>1</v>
      </c>
      <c r="W2768" t="s">
        <v>4223</v>
      </c>
      <c r="X2768">
        <v>8</v>
      </c>
      <c r="Y2768" t="s">
        <v>434</v>
      </c>
      <c r="Z2768">
        <v>8309</v>
      </c>
      <c r="AA2768" t="s">
        <v>1612</v>
      </c>
      <c r="AC2768" t="s">
        <v>1009</v>
      </c>
      <c r="AD2768" t="s">
        <v>443</v>
      </c>
    </row>
    <row r="2769" spans="21:30">
      <c r="U2769">
        <v>4347</v>
      </c>
      <c r="V2769">
        <v>8</v>
      </c>
      <c r="W2769" t="s">
        <v>4224</v>
      </c>
      <c r="X2769">
        <v>8</v>
      </c>
      <c r="Y2769" t="s">
        <v>434</v>
      </c>
      <c r="Z2769">
        <v>8309</v>
      </c>
      <c r="AA2769" t="s">
        <v>1612</v>
      </c>
      <c r="AC2769" t="s">
        <v>1009</v>
      </c>
      <c r="AD2769" t="s">
        <v>443</v>
      </c>
    </row>
    <row r="2770" spans="21:30">
      <c r="U2770">
        <v>4348</v>
      </c>
      <c r="V2770">
        <v>6</v>
      </c>
      <c r="W2770" t="s">
        <v>4225</v>
      </c>
      <c r="X2770">
        <v>8</v>
      </c>
      <c r="Y2770" t="s">
        <v>434</v>
      </c>
      <c r="Z2770">
        <v>8309</v>
      </c>
      <c r="AA2770" t="s">
        <v>1612</v>
      </c>
      <c r="AC2770" t="s">
        <v>1009</v>
      </c>
      <c r="AD2770" t="s">
        <v>443</v>
      </c>
    </row>
    <row r="2771" spans="21:30">
      <c r="U2771">
        <v>4349</v>
      </c>
      <c r="V2771">
        <v>4</v>
      </c>
      <c r="W2771" t="s">
        <v>4226</v>
      </c>
      <c r="X2771">
        <v>8</v>
      </c>
      <c r="Y2771" t="s">
        <v>434</v>
      </c>
      <c r="Z2771">
        <v>8309</v>
      </c>
      <c r="AA2771" t="s">
        <v>1612</v>
      </c>
      <c r="AC2771" t="s">
        <v>1009</v>
      </c>
      <c r="AD2771" t="s">
        <v>443</v>
      </c>
    </row>
    <row r="2772" spans="21:30">
      <c r="U2772">
        <v>4350</v>
      </c>
      <c r="V2772">
        <v>8</v>
      </c>
      <c r="W2772" t="s">
        <v>4227</v>
      </c>
      <c r="X2772">
        <v>8</v>
      </c>
      <c r="Y2772" t="s">
        <v>434</v>
      </c>
      <c r="Z2772">
        <v>8309</v>
      </c>
      <c r="AA2772" t="s">
        <v>1612</v>
      </c>
      <c r="AC2772" t="s">
        <v>713</v>
      </c>
      <c r="AD2772" t="s">
        <v>443</v>
      </c>
    </row>
    <row r="2773" spans="21:30">
      <c r="U2773">
        <v>4351</v>
      </c>
      <c r="V2773">
        <v>6</v>
      </c>
      <c r="W2773" t="s">
        <v>4228</v>
      </c>
      <c r="X2773">
        <v>8</v>
      </c>
      <c r="Y2773" t="s">
        <v>434</v>
      </c>
      <c r="Z2773">
        <v>8309</v>
      </c>
      <c r="AA2773" t="s">
        <v>1612</v>
      </c>
      <c r="AC2773" t="s">
        <v>713</v>
      </c>
      <c r="AD2773" t="s">
        <v>443</v>
      </c>
    </row>
    <row r="2774" spans="21:30">
      <c r="U2774">
        <v>4352</v>
      </c>
      <c r="V2774">
        <v>4</v>
      </c>
      <c r="W2774" t="s">
        <v>4229</v>
      </c>
      <c r="X2774">
        <v>8</v>
      </c>
      <c r="Y2774" t="s">
        <v>434</v>
      </c>
      <c r="Z2774">
        <v>8311</v>
      </c>
      <c r="AA2774" t="s">
        <v>4230</v>
      </c>
      <c r="AC2774" t="s">
        <v>1009</v>
      </c>
      <c r="AD2774" t="s">
        <v>443</v>
      </c>
    </row>
    <row r="2775" spans="21:30">
      <c r="U2775">
        <v>4353</v>
      </c>
      <c r="V2775">
        <v>2</v>
      </c>
      <c r="W2775" t="s">
        <v>4231</v>
      </c>
      <c r="X2775">
        <v>8</v>
      </c>
      <c r="Y2775" t="s">
        <v>434</v>
      </c>
      <c r="Z2775">
        <v>8311</v>
      </c>
      <c r="AA2775" t="s">
        <v>4230</v>
      </c>
      <c r="AC2775" t="s">
        <v>1009</v>
      </c>
      <c r="AD2775" t="s">
        <v>443</v>
      </c>
    </row>
    <row r="2776" spans="21:30">
      <c r="U2776">
        <v>4354</v>
      </c>
      <c r="V2776">
        <v>0</v>
      </c>
      <c r="W2776" t="s">
        <v>4232</v>
      </c>
      <c r="X2776">
        <v>8</v>
      </c>
      <c r="Y2776" t="s">
        <v>434</v>
      </c>
      <c r="Z2776">
        <v>8314</v>
      </c>
      <c r="AA2776" t="s">
        <v>4233</v>
      </c>
      <c r="AC2776" t="s">
        <v>1009</v>
      </c>
      <c r="AD2776" t="s">
        <v>443</v>
      </c>
    </row>
    <row r="2777" spans="21:30">
      <c r="U2777">
        <v>4355</v>
      </c>
      <c r="V2777">
        <v>9</v>
      </c>
      <c r="W2777" t="s">
        <v>4234</v>
      </c>
      <c r="X2777">
        <v>8</v>
      </c>
      <c r="Y2777" t="s">
        <v>434</v>
      </c>
      <c r="Z2777">
        <v>8311</v>
      </c>
      <c r="AA2777" t="s">
        <v>4230</v>
      </c>
      <c r="AC2777" t="s">
        <v>1009</v>
      </c>
      <c r="AD2777" t="s">
        <v>443</v>
      </c>
    </row>
    <row r="2778" spans="21:30">
      <c r="U2778">
        <v>4356</v>
      </c>
      <c r="V2778">
        <v>7</v>
      </c>
      <c r="W2778" t="s">
        <v>4235</v>
      </c>
      <c r="X2778">
        <v>8</v>
      </c>
      <c r="Y2778" t="s">
        <v>434</v>
      </c>
      <c r="Z2778">
        <v>8311</v>
      </c>
      <c r="AA2778" t="s">
        <v>4230</v>
      </c>
      <c r="AC2778" t="s">
        <v>1009</v>
      </c>
      <c r="AD2778" t="s">
        <v>443</v>
      </c>
    </row>
    <row r="2779" spans="21:30">
      <c r="U2779">
        <v>4357</v>
      </c>
      <c r="V2779">
        <v>5</v>
      </c>
      <c r="W2779" t="s">
        <v>4236</v>
      </c>
      <c r="X2779">
        <v>8</v>
      </c>
      <c r="Y2779" t="s">
        <v>434</v>
      </c>
      <c r="Z2779">
        <v>8311</v>
      </c>
      <c r="AA2779" t="s">
        <v>4230</v>
      </c>
      <c r="AC2779" t="s">
        <v>1009</v>
      </c>
      <c r="AD2779" t="s">
        <v>443</v>
      </c>
    </row>
    <row r="2780" spans="21:30">
      <c r="U2780">
        <v>4358</v>
      </c>
      <c r="V2780">
        <v>3</v>
      </c>
      <c r="W2780" t="s">
        <v>4237</v>
      </c>
      <c r="X2780">
        <v>8</v>
      </c>
      <c r="Y2780" t="s">
        <v>434</v>
      </c>
      <c r="Z2780">
        <v>8311</v>
      </c>
      <c r="AA2780" t="s">
        <v>4230</v>
      </c>
      <c r="AC2780" t="s">
        <v>1009</v>
      </c>
      <c r="AD2780" t="s">
        <v>443</v>
      </c>
    </row>
    <row r="2781" spans="21:30">
      <c r="U2781">
        <v>4359</v>
      </c>
      <c r="V2781">
        <v>1</v>
      </c>
      <c r="W2781" t="s">
        <v>4238</v>
      </c>
      <c r="X2781">
        <v>8</v>
      </c>
      <c r="Y2781" t="s">
        <v>434</v>
      </c>
      <c r="Z2781">
        <v>8311</v>
      </c>
      <c r="AA2781" t="s">
        <v>4230</v>
      </c>
      <c r="AC2781" t="s">
        <v>1009</v>
      </c>
      <c r="AD2781" t="s">
        <v>443</v>
      </c>
    </row>
    <row r="2782" spans="21:30">
      <c r="U2782">
        <v>4361</v>
      </c>
      <c r="V2782">
        <v>3</v>
      </c>
      <c r="W2782" t="s">
        <v>4239</v>
      </c>
      <c r="X2782">
        <v>8</v>
      </c>
      <c r="Y2782" t="s">
        <v>434</v>
      </c>
      <c r="Z2782">
        <v>8311</v>
      </c>
      <c r="AA2782" t="s">
        <v>4230</v>
      </c>
      <c r="AC2782" t="s">
        <v>1009</v>
      </c>
      <c r="AD2782" t="s">
        <v>443</v>
      </c>
    </row>
    <row r="2783" spans="21:30">
      <c r="U2783">
        <v>4365</v>
      </c>
      <c r="V2783">
        <v>6</v>
      </c>
      <c r="W2783" t="s">
        <v>4240</v>
      </c>
      <c r="X2783">
        <v>8</v>
      </c>
      <c r="Y2783" t="s">
        <v>434</v>
      </c>
      <c r="Z2783">
        <v>8311</v>
      </c>
      <c r="AA2783" t="s">
        <v>4230</v>
      </c>
      <c r="AC2783" t="s">
        <v>1009</v>
      </c>
      <c r="AD2783" t="s">
        <v>443</v>
      </c>
    </row>
    <row r="2784" spans="21:30">
      <c r="U2784">
        <v>4368</v>
      </c>
      <c r="V2784">
        <v>0</v>
      </c>
      <c r="W2784" t="s">
        <v>4241</v>
      </c>
      <c r="X2784">
        <v>8</v>
      </c>
      <c r="Y2784" t="s">
        <v>434</v>
      </c>
      <c r="Z2784">
        <v>8311</v>
      </c>
      <c r="AA2784" t="s">
        <v>4230</v>
      </c>
      <c r="AC2784" t="s">
        <v>1009</v>
      </c>
      <c r="AD2784" t="s">
        <v>443</v>
      </c>
    </row>
    <row r="2785" spans="21:30">
      <c r="U2785">
        <v>4372</v>
      </c>
      <c r="V2785">
        <v>9</v>
      </c>
      <c r="W2785" t="s">
        <v>4242</v>
      </c>
      <c r="X2785">
        <v>8</v>
      </c>
      <c r="Y2785" t="s">
        <v>434</v>
      </c>
      <c r="Z2785">
        <v>8311</v>
      </c>
      <c r="AA2785" t="s">
        <v>4230</v>
      </c>
      <c r="AC2785" t="s">
        <v>1009</v>
      </c>
      <c r="AD2785" t="s">
        <v>443</v>
      </c>
    </row>
    <row r="2786" spans="21:30">
      <c r="U2786">
        <v>4374</v>
      </c>
      <c r="V2786">
        <v>5</v>
      </c>
      <c r="W2786" t="s">
        <v>4243</v>
      </c>
      <c r="X2786">
        <v>8</v>
      </c>
      <c r="Y2786" t="s">
        <v>434</v>
      </c>
      <c r="Z2786">
        <v>8314</v>
      </c>
      <c r="AA2786" t="s">
        <v>4233</v>
      </c>
      <c r="AC2786" t="s">
        <v>1009</v>
      </c>
      <c r="AD2786" t="s">
        <v>443</v>
      </c>
    </row>
    <row r="2787" spans="21:30">
      <c r="U2787">
        <v>4375</v>
      </c>
      <c r="V2787">
        <v>3</v>
      </c>
      <c r="W2787" t="s">
        <v>4244</v>
      </c>
      <c r="X2787">
        <v>8</v>
      </c>
      <c r="Y2787" t="s">
        <v>434</v>
      </c>
      <c r="Z2787">
        <v>8314</v>
      </c>
      <c r="AA2787" t="s">
        <v>4233</v>
      </c>
      <c r="AC2787" t="s">
        <v>1009</v>
      </c>
      <c r="AD2787" t="s">
        <v>443</v>
      </c>
    </row>
    <row r="2788" spans="21:30">
      <c r="U2788">
        <v>4379</v>
      </c>
      <c r="V2788">
        <v>6</v>
      </c>
      <c r="W2788" t="s">
        <v>4245</v>
      </c>
      <c r="X2788">
        <v>8</v>
      </c>
      <c r="Y2788" t="s">
        <v>434</v>
      </c>
      <c r="Z2788">
        <v>8314</v>
      </c>
      <c r="AA2788" t="s">
        <v>4233</v>
      </c>
      <c r="AC2788" t="s">
        <v>1009</v>
      </c>
      <c r="AD2788" t="s">
        <v>443</v>
      </c>
    </row>
    <row r="2789" spans="21:30">
      <c r="U2789">
        <v>4381</v>
      </c>
      <c r="V2789">
        <v>8</v>
      </c>
      <c r="W2789" t="s">
        <v>4246</v>
      </c>
      <c r="X2789">
        <v>8</v>
      </c>
      <c r="Y2789" t="s">
        <v>434</v>
      </c>
      <c r="Z2789">
        <v>8311</v>
      </c>
      <c r="AA2789" t="s">
        <v>4230</v>
      </c>
      <c r="AC2789" t="s">
        <v>713</v>
      </c>
      <c r="AD2789" t="s">
        <v>443</v>
      </c>
    </row>
    <row r="2790" spans="21:30">
      <c r="U2790">
        <v>4382</v>
      </c>
      <c r="V2790">
        <v>6</v>
      </c>
      <c r="W2790" t="s">
        <v>4247</v>
      </c>
      <c r="X2790">
        <v>8</v>
      </c>
      <c r="Y2790" t="s">
        <v>434</v>
      </c>
      <c r="Z2790">
        <v>8311</v>
      </c>
      <c r="AA2790" t="s">
        <v>4230</v>
      </c>
      <c r="AC2790" t="s">
        <v>713</v>
      </c>
      <c r="AD2790" t="s">
        <v>443</v>
      </c>
    </row>
    <row r="2791" spans="21:30">
      <c r="U2791">
        <v>4384</v>
      </c>
      <c r="V2791">
        <v>2</v>
      </c>
      <c r="W2791" t="s">
        <v>4248</v>
      </c>
      <c r="X2791">
        <v>8</v>
      </c>
      <c r="Y2791" t="s">
        <v>434</v>
      </c>
      <c r="Z2791">
        <v>8314</v>
      </c>
      <c r="AA2791" t="s">
        <v>4233</v>
      </c>
      <c r="AC2791" t="s">
        <v>713</v>
      </c>
      <c r="AD2791" t="s">
        <v>443</v>
      </c>
    </row>
    <row r="2792" spans="21:30">
      <c r="U2792">
        <v>4386</v>
      </c>
      <c r="V2792">
        <v>9</v>
      </c>
      <c r="W2792" t="s">
        <v>4249</v>
      </c>
      <c r="X2792">
        <v>8</v>
      </c>
      <c r="Y2792" t="s">
        <v>434</v>
      </c>
      <c r="Z2792">
        <v>8314</v>
      </c>
      <c r="AA2792" t="s">
        <v>4233</v>
      </c>
      <c r="AC2792" t="s">
        <v>713</v>
      </c>
      <c r="AD2792" t="s">
        <v>443</v>
      </c>
    </row>
    <row r="2793" spans="21:30">
      <c r="U2793">
        <v>4387</v>
      </c>
      <c r="V2793">
        <v>7</v>
      </c>
      <c r="W2793" t="s">
        <v>4250</v>
      </c>
      <c r="X2793">
        <v>8</v>
      </c>
      <c r="Y2793" t="s">
        <v>434</v>
      </c>
      <c r="Z2793">
        <v>8301</v>
      </c>
      <c r="AA2793" t="s">
        <v>4127</v>
      </c>
      <c r="AC2793" t="s">
        <v>713</v>
      </c>
      <c r="AD2793" t="s">
        <v>443</v>
      </c>
    </row>
    <row r="2794" spans="21:30">
      <c r="U2794">
        <v>4389</v>
      </c>
      <c r="V2794">
        <v>3</v>
      </c>
      <c r="W2794" t="s">
        <v>4251</v>
      </c>
      <c r="X2794">
        <v>8</v>
      </c>
      <c r="Y2794" t="s">
        <v>434</v>
      </c>
      <c r="Z2794">
        <v>8314</v>
      </c>
      <c r="AA2794" t="s">
        <v>4233</v>
      </c>
      <c r="AC2794" t="s">
        <v>713</v>
      </c>
      <c r="AD2794" t="s">
        <v>443</v>
      </c>
    </row>
    <row r="2795" spans="21:30">
      <c r="U2795">
        <v>4391</v>
      </c>
      <c r="V2795">
        <v>5</v>
      </c>
      <c r="W2795" t="s">
        <v>4252</v>
      </c>
      <c r="X2795">
        <v>8</v>
      </c>
      <c r="Y2795" t="s">
        <v>434</v>
      </c>
      <c r="Z2795">
        <v>8311</v>
      </c>
      <c r="AA2795" t="s">
        <v>4230</v>
      </c>
      <c r="AC2795" t="s">
        <v>713</v>
      </c>
      <c r="AD2795" t="s">
        <v>443</v>
      </c>
    </row>
    <row r="2796" spans="21:30">
      <c r="U2796">
        <v>4392</v>
      </c>
      <c r="V2796">
        <v>3</v>
      </c>
      <c r="W2796" t="s">
        <v>4253</v>
      </c>
      <c r="X2796">
        <v>8</v>
      </c>
      <c r="Y2796" t="s">
        <v>434</v>
      </c>
      <c r="Z2796">
        <v>8308</v>
      </c>
      <c r="AA2796" t="s">
        <v>1603</v>
      </c>
      <c r="AC2796" t="s">
        <v>1009</v>
      </c>
      <c r="AD2796" t="s">
        <v>443</v>
      </c>
    </row>
    <row r="2797" spans="21:30">
      <c r="U2797">
        <v>4393</v>
      </c>
      <c r="V2797">
        <v>1</v>
      </c>
      <c r="W2797" t="s">
        <v>4254</v>
      </c>
      <c r="X2797">
        <v>8</v>
      </c>
      <c r="Y2797" t="s">
        <v>434</v>
      </c>
      <c r="Z2797">
        <v>8308</v>
      </c>
      <c r="AA2797" t="s">
        <v>1603</v>
      </c>
      <c r="AC2797" t="s">
        <v>1009</v>
      </c>
      <c r="AD2797" t="s">
        <v>443</v>
      </c>
    </row>
    <row r="2798" spans="21:30">
      <c r="U2798">
        <v>4395</v>
      </c>
      <c r="V2798">
        <v>8</v>
      </c>
      <c r="W2798" t="s">
        <v>4255</v>
      </c>
      <c r="X2798">
        <v>8</v>
      </c>
      <c r="Y2798" t="s">
        <v>434</v>
      </c>
      <c r="Z2798">
        <v>8308</v>
      </c>
      <c r="AA2798" t="s">
        <v>1603</v>
      </c>
      <c r="AC2798" t="s">
        <v>1009</v>
      </c>
      <c r="AD2798" t="s">
        <v>443</v>
      </c>
    </row>
    <row r="2799" spans="21:30">
      <c r="U2799">
        <v>4396</v>
      </c>
      <c r="V2799">
        <v>6</v>
      </c>
      <c r="W2799" t="s">
        <v>4256</v>
      </c>
      <c r="X2799">
        <v>8</v>
      </c>
      <c r="Y2799" t="s">
        <v>434</v>
      </c>
      <c r="Z2799">
        <v>8308</v>
      </c>
      <c r="AA2799" t="s">
        <v>1603</v>
      </c>
      <c r="AC2799" t="s">
        <v>1009</v>
      </c>
      <c r="AD2799" t="s">
        <v>443</v>
      </c>
    </row>
    <row r="2800" spans="21:30">
      <c r="U2800">
        <v>4397</v>
      </c>
      <c r="V2800">
        <v>4</v>
      </c>
      <c r="W2800" t="s">
        <v>4257</v>
      </c>
      <c r="X2800">
        <v>8</v>
      </c>
      <c r="Y2800" t="s">
        <v>434</v>
      </c>
      <c r="Z2800">
        <v>8308</v>
      </c>
      <c r="AA2800" t="s">
        <v>1603</v>
      </c>
      <c r="AC2800" t="s">
        <v>1009</v>
      </c>
      <c r="AD2800" t="s">
        <v>443</v>
      </c>
    </row>
    <row r="2801" spans="21:30">
      <c r="U2801">
        <v>4398</v>
      </c>
      <c r="V2801">
        <v>2</v>
      </c>
      <c r="W2801" t="s">
        <v>4258</v>
      </c>
      <c r="X2801">
        <v>8</v>
      </c>
      <c r="Y2801" t="s">
        <v>434</v>
      </c>
      <c r="Z2801">
        <v>8308</v>
      </c>
      <c r="AA2801" t="s">
        <v>1603</v>
      </c>
      <c r="AC2801" t="s">
        <v>1009</v>
      </c>
      <c r="AD2801" t="s">
        <v>443</v>
      </c>
    </row>
    <row r="2802" spans="21:30">
      <c r="U2802">
        <v>4402</v>
      </c>
      <c r="V2802">
        <v>4</v>
      </c>
      <c r="W2802" t="s">
        <v>4259</v>
      </c>
      <c r="X2802">
        <v>8</v>
      </c>
      <c r="Y2802" t="s">
        <v>434</v>
      </c>
      <c r="Z2802">
        <v>8308</v>
      </c>
      <c r="AA2802" t="s">
        <v>1603</v>
      </c>
      <c r="AC2802" t="s">
        <v>1009</v>
      </c>
      <c r="AD2802" t="s">
        <v>443</v>
      </c>
    </row>
    <row r="2803" spans="21:30">
      <c r="U2803">
        <v>4403</v>
      </c>
      <c r="V2803">
        <v>2</v>
      </c>
      <c r="W2803" t="s">
        <v>4260</v>
      </c>
      <c r="X2803">
        <v>8</v>
      </c>
      <c r="Y2803" t="s">
        <v>434</v>
      </c>
      <c r="Z2803">
        <v>8305</v>
      </c>
      <c r="AA2803" t="s">
        <v>4261</v>
      </c>
      <c r="AC2803" t="s">
        <v>1009</v>
      </c>
      <c r="AD2803" t="s">
        <v>443</v>
      </c>
    </row>
    <row r="2804" spans="21:30">
      <c r="U2804">
        <v>4404</v>
      </c>
      <c r="V2804">
        <v>0</v>
      </c>
      <c r="W2804" t="s">
        <v>4262</v>
      </c>
      <c r="X2804">
        <v>8</v>
      </c>
      <c r="Y2804" t="s">
        <v>434</v>
      </c>
      <c r="Z2804">
        <v>8305</v>
      </c>
      <c r="AA2804" t="s">
        <v>4261</v>
      </c>
      <c r="AC2804" t="s">
        <v>1009</v>
      </c>
      <c r="AD2804" t="s">
        <v>443</v>
      </c>
    </row>
    <row r="2805" spans="21:30">
      <c r="U2805">
        <v>4405</v>
      </c>
      <c r="V2805">
        <v>9</v>
      </c>
      <c r="W2805" t="s">
        <v>4136</v>
      </c>
      <c r="X2805">
        <v>8</v>
      </c>
      <c r="Y2805" t="s">
        <v>434</v>
      </c>
      <c r="Z2805">
        <v>8305</v>
      </c>
      <c r="AA2805" t="s">
        <v>4261</v>
      </c>
      <c r="AC2805" t="s">
        <v>1009</v>
      </c>
      <c r="AD2805" t="s">
        <v>443</v>
      </c>
    </row>
    <row r="2806" spans="21:30">
      <c r="U2806">
        <v>4406</v>
      </c>
      <c r="V2806">
        <v>7</v>
      </c>
      <c r="W2806" t="s">
        <v>4263</v>
      </c>
      <c r="X2806">
        <v>8</v>
      </c>
      <c r="Y2806" t="s">
        <v>434</v>
      </c>
      <c r="Z2806">
        <v>8305</v>
      </c>
      <c r="AA2806" t="s">
        <v>4261</v>
      </c>
      <c r="AC2806" t="s">
        <v>1009</v>
      </c>
      <c r="AD2806" t="s">
        <v>443</v>
      </c>
    </row>
    <row r="2807" spans="21:30">
      <c r="U2807">
        <v>4407</v>
      </c>
      <c r="V2807">
        <v>5</v>
      </c>
      <c r="W2807" t="s">
        <v>4264</v>
      </c>
      <c r="X2807">
        <v>8</v>
      </c>
      <c r="Y2807" t="s">
        <v>434</v>
      </c>
      <c r="Z2807">
        <v>8305</v>
      </c>
      <c r="AA2807" t="s">
        <v>4261</v>
      </c>
      <c r="AC2807" t="s">
        <v>1009</v>
      </c>
      <c r="AD2807" t="s">
        <v>443</v>
      </c>
    </row>
    <row r="2808" spans="21:30">
      <c r="U2808">
        <v>4408</v>
      </c>
      <c r="V2808">
        <v>3</v>
      </c>
      <c r="W2808" t="s">
        <v>4265</v>
      </c>
      <c r="X2808">
        <v>8</v>
      </c>
      <c r="Y2808" t="s">
        <v>434</v>
      </c>
      <c r="Z2808">
        <v>8305</v>
      </c>
      <c r="AA2808" t="s">
        <v>4261</v>
      </c>
      <c r="AC2808" t="s">
        <v>1009</v>
      </c>
      <c r="AD2808" t="s">
        <v>443</v>
      </c>
    </row>
    <row r="2809" spans="21:30">
      <c r="U2809">
        <v>4409</v>
      </c>
      <c r="V2809">
        <v>1</v>
      </c>
      <c r="W2809" t="s">
        <v>4266</v>
      </c>
      <c r="X2809">
        <v>8</v>
      </c>
      <c r="Y2809" t="s">
        <v>434</v>
      </c>
      <c r="Z2809">
        <v>8305</v>
      </c>
      <c r="AA2809" t="s">
        <v>4261</v>
      </c>
      <c r="AC2809" t="s">
        <v>1009</v>
      </c>
      <c r="AD2809" t="s">
        <v>443</v>
      </c>
    </row>
    <row r="2810" spans="21:30">
      <c r="U2810">
        <v>4410</v>
      </c>
      <c r="V2810">
        <v>5</v>
      </c>
      <c r="W2810" t="s">
        <v>4267</v>
      </c>
      <c r="X2810">
        <v>8</v>
      </c>
      <c r="Y2810" t="s">
        <v>434</v>
      </c>
      <c r="Z2810">
        <v>8305</v>
      </c>
      <c r="AA2810" t="s">
        <v>4261</v>
      </c>
      <c r="AC2810" t="s">
        <v>1009</v>
      </c>
      <c r="AD2810" t="s">
        <v>443</v>
      </c>
    </row>
    <row r="2811" spans="21:30">
      <c r="U2811">
        <v>4412</v>
      </c>
      <c r="V2811">
        <v>1</v>
      </c>
      <c r="W2811" t="s">
        <v>4268</v>
      </c>
      <c r="X2811">
        <v>8</v>
      </c>
      <c r="Y2811" t="s">
        <v>434</v>
      </c>
      <c r="Z2811">
        <v>8305</v>
      </c>
      <c r="AA2811" t="s">
        <v>4261</v>
      </c>
      <c r="AC2811" t="s">
        <v>1009</v>
      </c>
      <c r="AD2811" t="s">
        <v>443</v>
      </c>
    </row>
    <row r="2812" spans="21:30">
      <c r="U2812">
        <v>4414</v>
      </c>
      <c r="V2812">
        <v>8</v>
      </c>
      <c r="W2812" t="s">
        <v>4269</v>
      </c>
      <c r="X2812">
        <v>8</v>
      </c>
      <c r="Y2812" t="s">
        <v>434</v>
      </c>
      <c r="Z2812">
        <v>8305</v>
      </c>
      <c r="AA2812" t="s">
        <v>4261</v>
      </c>
      <c r="AC2812" t="s">
        <v>1009</v>
      </c>
      <c r="AD2812" t="s">
        <v>443</v>
      </c>
    </row>
    <row r="2813" spans="21:30">
      <c r="U2813">
        <v>4417</v>
      </c>
      <c r="V2813">
        <v>2</v>
      </c>
      <c r="W2813" t="s">
        <v>4270</v>
      </c>
      <c r="X2813">
        <v>8</v>
      </c>
      <c r="Y2813" t="s">
        <v>434</v>
      </c>
      <c r="Z2813">
        <v>8305</v>
      </c>
      <c r="AA2813" t="s">
        <v>4261</v>
      </c>
      <c r="AC2813" t="s">
        <v>1009</v>
      </c>
      <c r="AD2813" t="s">
        <v>443</v>
      </c>
    </row>
    <row r="2814" spans="21:30">
      <c r="U2814">
        <v>4419</v>
      </c>
      <c r="V2814">
        <v>9</v>
      </c>
      <c r="W2814" t="s">
        <v>4271</v>
      </c>
      <c r="X2814">
        <v>8</v>
      </c>
      <c r="Y2814" t="s">
        <v>434</v>
      </c>
      <c r="Z2814">
        <v>8305</v>
      </c>
      <c r="AA2814" t="s">
        <v>4261</v>
      </c>
      <c r="AC2814" t="s">
        <v>1009</v>
      </c>
      <c r="AD2814" t="s">
        <v>443</v>
      </c>
    </row>
    <row r="2815" spans="21:30">
      <c r="U2815">
        <v>4421</v>
      </c>
      <c r="V2815">
        <v>0</v>
      </c>
      <c r="W2815" t="s">
        <v>4272</v>
      </c>
      <c r="X2815">
        <v>8</v>
      </c>
      <c r="Y2815" t="s">
        <v>434</v>
      </c>
      <c r="Z2815">
        <v>8305</v>
      </c>
      <c r="AA2815" t="s">
        <v>4261</v>
      </c>
      <c r="AC2815" t="s">
        <v>1009</v>
      </c>
      <c r="AD2815" t="s">
        <v>443</v>
      </c>
    </row>
    <row r="2816" spans="21:30">
      <c r="U2816">
        <v>4426</v>
      </c>
      <c r="V2816">
        <v>1</v>
      </c>
      <c r="W2816" t="s">
        <v>4273</v>
      </c>
      <c r="X2816">
        <v>8</v>
      </c>
      <c r="Y2816" t="s">
        <v>434</v>
      </c>
      <c r="Z2816">
        <v>8305</v>
      </c>
      <c r="AA2816" t="s">
        <v>4261</v>
      </c>
      <c r="AC2816" t="s">
        <v>1009</v>
      </c>
      <c r="AD2816" t="s">
        <v>443</v>
      </c>
    </row>
    <row r="2817" spans="21:30">
      <c r="U2817">
        <v>4432</v>
      </c>
      <c r="V2817">
        <v>6</v>
      </c>
      <c r="W2817" t="s">
        <v>4274</v>
      </c>
      <c r="X2817">
        <v>8</v>
      </c>
      <c r="Y2817" t="s">
        <v>434</v>
      </c>
      <c r="Z2817">
        <v>8305</v>
      </c>
      <c r="AA2817" t="s">
        <v>4261</v>
      </c>
      <c r="AC2817" t="s">
        <v>1009</v>
      </c>
      <c r="AD2817" t="s">
        <v>443</v>
      </c>
    </row>
    <row r="2818" spans="21:30">
      <c r="U2818">
        <v>4433</v>
      </c>
      <c r="V2818">
        <v>4</v>
      </c>
      <c r="W2818" t="s">
        <v>4275</v>
      </c>
      <c r="X2818">
        <v>8</v>
      </c>
      <c r="Y2818" t="s">
        <v>434</v>
      </c>
      <c r="Z2818">
        <v>8305</v>
      </c>
      <c r="AA2818" t="s">
        <v>4261</v>
      </c>
      <c r="AC2818" t="s">
        <v>1009</v>
      </c>
      <c r="AD2818" t="s">
        <v>443</v>
      </c>
    </row>
    <row r="2819" spans="21:30">
      <c r="U2819">
        <v>4435</v>
      </c>
      <c r="V2819">
        <v>0</v>
      </c>
      <c r="W2819" t="s">
        <v>4276</v>
      </c>
      <c r="X2819">
        <v>8</v>
      </c>
      <c r="Y2819" t="s">
        <v>434</v>
      </c>
      <c r="Z2819">
        <v>8305</v>
      </c>
      <c r="AA2819" t="s">
        <v>4261</v>
      </c>
      <c r="AC2819" t="s">
        <v>1009</v>
      </c>
      <c r="AD2819" t="s">
        <v>443</v>
      </c>
    </row>
    <row r="2820" spans="21:30">
      <c r="U2820">
        <v>4436</v>
      </c>
      <c r="V2820">
        <v>9</v>
      </c>
      <c r="W2820" t="s">
        <v>4277</v>
      </c>
      <c r="X2820">
        <v>8</v>
      </c>
      <c r="Y2820" t="s">
        <v>434</v>
      </c>
      <c r="Z2820">
        <v>8305</v>
      </c>
      <c r="AA2820" t="s">
        <v>4261</v>
      </c>
      <c r="AC2820" t="s">
        <v>1009</v>
      </c>
      <c r="AD2820" t="s">
        <v>443</v>
      </c>
    </row>
    <row r="2821" spans="21:30">
      <c r="U2821">
        <v>4437</v>
      </c>
      <c r="V2821">
        <v>7</v>
      </c>
      <c r="W2821" t="s">
        <v>4278</v>
      </c>
      <c r="X2821">
        <v>8</v>
      </c>
      <c r="Y2821" t="s">
        <v>434</v>
      </c>
      <c r="Z2821">
        <v>8305</v>
      </c>
      <c r="AA2821" t="s">
        <v>4261</v>
      </c>
      <c r="AC2821" t="s">
        <v>1009</v>
      </c>
      <c r="AD2821" t="s">
        <v>443</v>
      </c>
    </row>
    <row r="2822" spans="21:30">
      <c r="U2822">
        <v>4441</v>
      </c>
      <c r="V2822">
        <v>5</v>
      </c>
      <c r="W2822" t="s">
        <v>4279</v>
      </c>
      <c r="X2822">
        <v>8</v>
      </c>
      <c r="Y2822" t="s">
        <v>434</v>
      </c>
      <c r="Z2822">
        <v>8305</v>
      </c>
      <c r="AA2822" t="s">
        <v>4261</v>
      </c>
      <c r="AC2822" t="s">
        <v>1009</v>
      </c>
      <c r="AD2822" t="s">
        <v>443</v>
      </c>
    </row>
    <row r="2823" spans="21:30">
      <c r="U2823">
        <v>4443</v>
      </c>
      <c r="V2823">
        <v>1</v>
      </c>
      <c r="W2823" t="s">
        <v>4280</v>
      </c>
      <c r="X2823">
        <v>8</v>
      </c>
      <c r="Y2823" t="s">
        <v>434</v>
      </c>
      <c r="Z2823">
        <v>8305</v>
      </c>
      <c r="AA2823" t="s">
        <v>4261</v>
      </c>
      <c r="AC2823" t="s">
        <v>713</v>
      </c>
      <c r="AD2823" t="s">
        <v>443</v>
      </c>
    </row>
    <row r="2824" spans="21:30">
      <c r="U2824">
        <v>4445</v>
      </c>
      <c r="V2824">
        <v>8</v>
      </c>
      <c r="W2824" t="s">
        <v>4281</v>
      </c>
      <c r="X2824">
        <v>8</v>
      </c>
      <c r="Y2824" t="s">
        <v>434</v>
      </c>
      <c r="Z2824">
        <v>8305</v>
      </c>
      <c r="AA2824" t="s">
        <v>4261</v>
      </c>
      <c r="AC2824" t="s">
        <v>713</v>
      </c>
      <c r="AD2824" t="s">
        <v>443</v>
      </c>
    </row>
    <row r="2825" spans="21:30">
      <c r="U2825">
        <v>4446</v>
      </c>
      <c r="V2825">
        <v>6</v>
      </c>
      <c r="W2825" t="s">
        <v>4282</v>
      </c>
      <c r="X2825">
        <v>8</v>
      </c>
      <c r="Y2825" t="s">
        <v>434</v>
      </c>
      <c r="Z2825">
        <v>8307</v>
      </c>
      <c r="AA2825" t="s">
        <v>1415</v>
      </c>
      <c r="AC2825" t="s">
        <v>1009</v>
      </c>
      <c r="AD2825" t="s">
        <v>443</v>
      </c>
    </row>
    <row r="2826" spans="21:30">
      <c r="U2826">
        <v>4447</v>
      </c>
      <c r="V2826">
        <v>4</v>
      </c>
      <c r="W2826" t="s">
        <v>4283</v>
      </c>
      <c r="X2826">
        <v>8</v>
      </c>
      <c r="Y2826" t="s">
        <v>434</v>
      </c>
      <c r="Z2826">
        <v>8307</v>
      </c>
      <c r="AA2826" t="s">
        <v>1415</v>
      </c>
      <c r="AC2826" t="s">
        <v>1009</v>
      </c>
      <c r="AD2826" t="s">
        <v>443</v>
      </c>
    </row>
    <row r="2827" spans="21:30">
      <c r="U2827">
        <v>4448</v>
      </c>
      <c r="V2827">
        <v>2</v>
      </c>
      <c r="W2827" t="s">
        <v>4284</v>
      </c>
      <c r="X2827">
        <v>8</v>
      </c>
      <c r="Y2827" t="s">
        <v>434</v>
      </c>
      <c r="Z2827">
        <v>8307</v>
      </c>
      <c r="AA2827" t="s">
        <v>1415</v>
      </c>
      <c r="AC2827" t="s">
        <v>1009</v>
      </c>
      <c r="AD2827" t="s">
        <v>443</v>
      </c>
    </row>
    <row r="2828" spans="21:30">
      <c r="U2828">
        <v>4449</v>
      </c>
      <c r="V2828">
        <v>0</v>
      </c>
      <c r="W2828" t="s">
        <v>4285</v>
      </c>
      <c r="X2828">
        <v>8</v>
      </c>
      <c r="Y2828" t="s">
        <v>434</v>
      </c>
      <c r="Z2828">
        <v>8307</v>
      </c>
      <c r="AA2828" t="s">
        <v>1415</v>
      </c>
      <c r="AC2828" t="s">
        <v>1009</v>
      </c>
      <c r="AD2828" t="s">
        <v>443</v>
      </c>
    </row>
    <row r="2829" spans="21:30">
      <c r="U2829">
        <v>4451</v>
      </c>
      <c r="V2829">
        <v>2</v>
      </c>
      <c r="W2829" t="s">
        <v>4286</v>
      </c>
      <c r="X2829">
        <v>8</v>
      </c>
      <c r="Y2829" t="s">
        <v>434</v>
      </c>
      <c r="Z2829">
        <v>8306</v>
      </c>
      <c r="AA2829" t="s">
        <v>1403</v>
      </c>
      <c r="AC2829" t="s">
        <v>1009</v>
      </c>
      <c r="AD2829" t="s">
        <v>443</v>
      </c>
    </row>
    <row r="2830" spans="21:30">
      <c r="U2830">
        <v>4452</v>
      </c>
      <c r="V2830">
        <v>0</v>
      </c>
      <c r="W2830" t="s">
        <v>4287</v>
      </c>
      <c r="X2830">
        <v>8</v>
      </c>
      <c r="Y2830" t="s">
        <v>434</v>
      </c>
      <c r="Z2830">
        <v>8306</v>
      </c>
      <c r="AA2830" t="s">
        <v>1403</v>
      </c>
      <c r="AC2830" t="s">
        <v>1009</v>
      </c>
      <c r="AD2830" t="s">
        <v>443</v>
      </c>
    </row>
    <row r="2831" spans="21:30">
      <c r="U2831">
        <v>4453</v>
      </c>
      <c r="V2831">
        <v>9</v>
      </c>
      <c r="W2831" t="s">
        <v>4288</v>
      </c>
      <c r="X2831">
        <v>8</v>
      </c>
      <c r="Y2831" t="s">
        <v>434</v>
      </c>
      <c r="Z2831">
        <v>8306</v>
      </c>
      <c r="AA2831" t="s">
        <v>1403</v>
      </c>
      <c r="AC2831" t="s">
        <v>1009</v>
      </c>
      <c r="AD2831" t="s">
        <v>443</v>
      </c>
    </row>
    <row r="2832" spans="21:30">
      <c r="U2832">
        <v>4454</v>
      </c>
      <c r="V2832">
        <v>7</v>
      </c>
      <c r="W2832" t="s">
        <v>3019</v>
      </c>
      <c r="X2832">
        <v>8</v>
      </c>
      <c r="Y2832" t="s">
        <v>434</v>
      </c>
      <c r="Z2832">
        <v>8306</v>
      </c>
      <c r="AA2832" t="s">
        <v>1403</v>
      </c>
      <c r="AC2832" t="s">
        <v>1009</v>
      </c>
      <c r="AD2832" t="s">
        <v>443</v>
      </c>
    </row>
    <row r="2833" spans="21:30">
      <c r="U2833">
        <v>4455</v>
      </c>
      <c r="V2833">
        <v>5</v>
      </c>
      <c r="W2833" t="s">
        <v>4289</v>
      </c>
      <c r="X2833">
        <v>8</v>
      </c>
      <c r="Y2833" t="s">
        <v>434</v>
      </c>
      <c r="Z2833">
        <v>8306</v>
      </c>
      <c r="AA2833" t="s">
        <v>1403</v>
      </c>
      <c r="AC2833" t="s">
        <v>1009</v>
      </c>
      <c r="AD2833" t="s">
        <v>443</v>
      </c>
    </row>
    <row r="2834" spans="21:30">
      <c r="U2834">
        <v>4456</v>
      </c>
      <c r="V2834">
        <v>3</v>
      </c>
      <c r="W2834" t="s">
        <v>4290</v>
      </c>
      <c r="X2834">
        <v>8</v>
      </c>
      <c r="Y2834" t="s">
        <v>434</v>
      </c>
      <c r="Z2834">
        <v>8306</v>
      </c>
      <c r="AA2834" t="s">
        <v>1403</v>
      </c>
      <c r="AC2834" t="s">
        <v>1009</v>
      </c>
      <c r="AD2834" t="s">
        <v>443</v>
      </c>
    </row>
    <row r="2835" spans="21:30">
      <c r="U2835">
        <v>4459</v>
      </c>
      <c r="V2835">
        <v>8</v>
      </c>
      <c r="W2835" t="s">
        <v>3739</v>
      </c>
      <c r="X2835">
        <v>8</v>
      </c>
      <c r="Y2835" t="s">
        <v>434</v>
      </c>
      <c r="Z2835">
        <v>8306</v>
      </c>
      <c r="AA2835" t="s">
        <v>1403</v>
      </c>
      <c r="AC2835" t="s">
        <v>1009</v>
      </c>
      <c r="AD2835" t="s">
        <v>443</v>
      </c>
    </row>
    <row r="2836" spans="21:30">
      <c r="U2836">
        <v>4460</v>
      </c>
      <c r="V2836">
        <v>1</v>
      </c>
      <c r="W2836" t="s">
        <v>4291</v>
      </c>
      <c r="X2836">
        <v>8</v>
      </c>
      <c r="Y2836" t="s">
        <v>434</v>
      </c>
      <c r="Z2836">
        <v>8306</v>
      </c>
      <c r="AA2836" t="s">
        <v>1403</v>
      </c>
      <c r="AC2836" t="s">
        <v>1009</v>
      </c>
      <c r="AD2836" t="s">
        <v>443</v>
      </c>
    </row>
    <row r="2837" spans="21:30">
      <c r="U2837">
        <v>4462</v>
      </c>
      <c r="V2837">
        <v>8</v>
      </c>
      <c r="W2837" t="s">
        <v>4292</v>
      </c>
      <c r="X2837">
        <v>8</v>
      </c>
      <c r="Y2837" t="s">
        <v>434</v>
      </c>
      <c r="Z2837">
        <v>8306</v>
      </c>
      <c r="AA2837" t="s">
        <v>1403</v>
      </c>
      <c r="AC2837" t="s">
        <v>1009</v>
      </c>
      <c r="AD2837" t="s">
        <v>443</v>
      </c>
    </row>
    <row r="2838" spans="21:30">
      <c r="U2838">
        <v>4466</v>
      </c>
      <c r="V2838">
        <v>0</v>
      </c>
      <c r="W2838" t="s">
        <v>4293</v>
      </c>
      <c r="X2838">
        <v>8</v>
      </c>
      <c r="Y2838" t="s">
        <v>434</v>
      </c>
      <c r="Z2838">
        <v>8306</v>
      </c>
      <c r="AA2838" t="s">
        <v>1403</v>
      </c>
      <c r="AC2838" t="s">
        <v>1009</v>
      </c>
      <c r="AD2838" t="s">
        <v>443</v>
      </c>
    </row>
    <row r="2839" spans="21:30">
      <c r="U2839">
        <v>4467</v>
      </c>
      <c r="V2839">
        <v>9</v>
      </c>
      <c r="W2839" t="s">
        <v>4294</v>
      </c>
      <c r="X2839">
        <v>8</v>
      </c>
      <c r="Y2839" t="s">
        <v>434</v>
      </c>
      <c r="Z2839">
        <v>8306</v>
      </c>
      <c r="AA2839" t="s">
        <v>1403</v>
      </c>
      <c r="AC2839" t="s">
        <v>1009</v>
      </c>
      <c r="AD2839" t="s">
        <v>443</v>
      </c>
    </row>
    <row r="2840" spans="21:30">
      <c r="U2840">
        <v>4469</v>
      </c>
      <c r="V2840">
        <v>5</v>
      </c>
      <c r="W2840" t="s">
        <v>4295</v>
      </c>
      <c r="X2840">
        <v>8</v>
      </c>
      <c r="Y2840" t="s">
        <v>434</v>
      </c>
      <c r="Z2840">
        <v>8306</v>
      </c>
      <c r="AA2840" t="s">
        <v>1403</v>
      </c>
      <c r="AC2840" t="s">
        <v>1009</v>
      </c>
      <c r="AD2840" t="s">
        <v>443</v>
      </c>
    </row>
    <row r="2841" spans="21:30">
      <c r="U2841">
        <v>4470</v>
      </c>
      <c r="V2841">
        <v>9</v>
      </c>
      <c r="W2841" t="s">
        <v>4296</v>
      </c>
      <c r="X2841">
        <v>8</v>
      </c>
      <c r="Y2841" t="s">
        <v>434</v>
      </c>
      <c r="Z2841">
        <v>8306</v>
      </c>
      <c r="AA2841" t="s">
        <v>1403</v>
      </c>
      <c r="AC2841" t="s">
        <v>1009</v>
      </c>
      <c r="AD2841" t="s">
        <v>443</v>
      </c>
    </row>
    <row r="2842" spans="21:30">
      <c r="U2842">
        <v>4471</v>
      </c>
      <c r="V2842">
        <v>7</v>
      </c>
      <c r="W2842" t="s">
        <v>4297</v>
      </c>
      <c r="X2842">
        <v>8</v>
      </c>
      <c r="Y2842" t="s">
        <v>434</v>
      </c>
      <c r="Z2842">
        <v>8306</v>
      </c>
      <c r="AA2842" t="s">
        <v>1403</v>
      </c>
      <c r="AC2842" t="s">
        <v>1009</v>
      </c>
      <c r="AD2842" t="s">
        <v>443</v>
      </c>
    </row>
    <row r="2843" spans="21:30">
      <c r="U2843">
        <v>4472</v>
      </c>
      <c r="V2843">
        <v>5</v>
      </c>
      <c r="W2843" t="s">
        <v>4298</v>
      </c>
      <c r="X2843">
        <v>8</v>
      </c>
      <c r="Y2843" t="s">
        <v>434</v>
      </c>
      <c r="Z2843">
        <v>8306</v>
      </c>
      <c r="AA2843" t="s">
        <v>1403</v>
      </c>
      <c r="AC2843" t="s">
        <v>1009</v>
      </c>
      <c r="AD2843" t="s">
        <v>443</v>
      </c>
    </row>
    <row r="2844" spans="21:30">
      <c r="U2844">
        <v>4474</v>
      </c>
      <c r="V2844">
        <v>1</v>
      </c>
      <c r="W2844" t="s">
        <v>4299</v>
      </c>
      <c r="X2844">
        <v>8</v>
      </c>
      <c r="Y2844" t="s">
        <v>434</v>
      </c>
      <c r="Z2844">
        <v>8306</v>
      </c>
      <c r="AA2844" t="s">
        <v>1403</v>
      </c>
      <c r="AC2844" t="s">
        <v>1009</v>
      </c>
      <c r="AD2844" t="s">
        <v>443</v>
      </c>
    </row>
    <row r="2845" spans="21:30">
      <c r="U2845">
        <v>4476</v>
      </c>
      <c r="V2845">
        <v>8</v>
      </c>
      <c r="W2845" t="s">
        <v>4300</v>
      </c>
      <c r="X2845">
        <v>8</v>
      </c>
      <c r="Y2845" t="s">
        <v>434</v>
      </c>
      <c r="Z2845">
        <v>8306</v>
      </c>
      <c r="AA2845" t="s">
        <v>1403</v>
      </c>
      <c r="AC2845" t="s">
        <v>1009</v>
      </c>
      <c r="AD2845" t="s">
        <v>443</v>
      </c>
    </row>
    <row r="2846" spans="21:30">
      <c r="U2846">
        <v>4478</v>
      </c>
      <c r="V2846">
        <v>4</v>
      </c>
      <c r="W2846" t="s">
        <v>4301</v>
      </c>
      <c r="X2846">
        <v>8</v>
      </c>
      <c r="Y2846" t="s">
        <v>434</v>
      </c>
      <c r="Z2846">
        <v>8306</v>
      </c>
      <c r="AA2846" t="s">
        <v>1403</v>
      </c>
      <c r="AC2846" t="s">
        <v>1009</v>
      </c>
      <c r="AD2846" t="s">
        <v>443</v>
      </c>
    </row>
    <row r="2847" spans="21:30">
      <c r="U2847">
        <v>4479</v>
      </c>
      <c r="V2847">
        <v>2</v>
      </c>
      <c r="W2847" t="s">
        <v>4302</v>
      </c>
      <c r="X2847">
        <v>8</v>
      </c>
      <c r="Y2847" t="s">
        <v>434</v>
      </c>
      <c r="Z2847">
        <v>8306</v>
      </c>
      <c r="AA2847" t="s">
        <v>1403</v>
      </c>
      <c r="AC2847" t="s">
        <v>1009</v>
      </c>
      <c r="AD2847" t="s">
        <v>443</v>
      </c>
    </row>
    <row r="2848" spans="21:30">
      <c r="U2848">
        <v>4480</v>
      </c>
      <c r="V2848">
        <v>6</v>
      </c>
      <c r="W2848" t="s">
        <v>4303</v>
      </c>
      <c r="X2848">
        <v>8</v>
      </c>
      <c r="Y2848" t="s">
        <v>434</v>
      </c>
      <c r="Z2848">
        <v>8306</v>
      </c>
      <c r="AA2848" t="s">
        <v>1403</v>
      </c>
      <c r="AC2848" t="s">
        <v>713</v>
      </c>
      <c r="AD2848" t="s">
        <v>443</v>
      </c>
    </row>
    <row r="2849" spans="21:30">
      <c r="U2849">
        <v>4481</v>
      </c>
      <c r="V2849">
        <v>4</v>
      </c>
      <c r="W2849" t="s">
        <v>2027</v>
      </c>
      <c r="X2849">
        <v>8</v>
      </c>
      <c r="Y2849" t="s">
        <v>434</v>
      </c>
      <c r="Z2849">
        <v>8304</v>
      </c>
      <c r="AA2849" t="s">
        <v>1257</v>
      </c>
      <c r="AC2849" t="s">
        <v>1009</v>
      </c>
      <c r="AD2849" t="s">
        <v>443</v>
      </c>
    </row>
    <row r="2850" spans="21:30">
      <c r="U2850">
        <v>4482</v>
      </c>
      <c r="V2850">
        <v>2</v>
      </c>
      <c r="W2850" t="s">
        <v>4304</v>
      </c>
      <c r="X2850">
        <v>8</v>
      </c>
      <c r="Y2850" t="s">
        <v>434</v>
      </c>
      <c r="Z2850">
        <v>8304</v>
      </c>
      <c r="AA2850" t="s">
        <v>1257</v>
      </c>
      <c r="AC2850" t="s">
        <v>1009</v>
      </c>
      <c r="AD2850" t="s">
        <v>443</v>
      </c>
    </row>
    <row r="2851" spans="21:30">
      <c r="U2851">
        <v>4483</v>
      </c>
      <c r="V2851">
        <v>0</v>
      </c>
      <c r="W2851" t="s">
        <v>4305</v>
      </c>
      <c r="X2851">
        <v>8</v>
      </c>
      <c r="Y2851" t="s">
        <v>434</v>
      </c>
      <c r="Z2851">
        <v>8304</v>
      </c>
      <c r="AA2851" t="s">
        <v>1257</v>
      </c>
      <c r="AC2851" t="s">
        <v>1009</v>
      </c>
      <c r="AD2851" t="s">
        <v>443</v>
      </c>
    </row>
    <row r="2852" spans="21:30">
      <c r="U2852">
        <v>4484</v>
      </c>
      <c r="V2852">
        <v>9</v>
      </c>
      <c r="W2852" t="s">
        <v>4306</v>
      </c>
      <c r="X2852">
        <v>8</v>
      </c>
      <c r="Y2852" t="s">
        <v>434</v>
      </c>
      <c r="Z2852">
        <v>8304</v>
      </c>
      <c r="AA2852" t="s">
        <v>1257</v>
      </c>
      <c r="AC2852" t="s">
        <v>1009</v>
      </c>
      <c r="AD2852" t="s">
        <v>443</v>
      </c>
    </row>
    <row r="2853" spans="21:30">
      <c r="U2853">
        <v>4485</v>
      </c>
      <c r="V2853">
        <v>7</v>
      </c>
      <c r="W2853" t="s">
        <v>4307</v>
      </c>
      <c r="X2853">
        <v>8</v>
      </c>
      <c r="Y2853" t="s">
        <v>434</v>
      </c>
      <c r="Z2853">
        <v>8304</v>
      </c>
      <c r="AA2853" t="s">
        <v>1257</v>
      </c>
      <c r="AC2853" t="s">
        <v>1009</v>
      </c>
      <c r="AD2853" t="s">
        <v>443</v>
      </c>
    </row>
    <row r="2854" spans="21:30">
      <c r="U2854">
        <v>4486</v>
      </c>
      <c r="V2854">
        <v>5</v>
      </c>
      <c r="W2854" t="s">
        <v>4308</v>
      </c>
      <c r="X2854">
        <v>8</v>
      </c>
      <c r="Y2854" t="s">
        <v>434</v>
      </c>
      <c r="Z2854">
        <v>8304</v>
      </c>
      <c r="AA2854" t="s">
        <v>1257</v>
      </c>
      <c r="AC2854" t="s">
        <v>1009</v>
      </c>
      <c r="AD2854" t="s">
        <v>443</v>
      </c>
    </row>
    <row r="2855" spans="21:30">
      <c r="U2855">
        <v>4488</v>
      </c>
      <c r="V2855">
        <v>1</v>
      </c>
      <c r="W2855" t="s">
        <v>4309</v>
      </c>
      <c r="X2855">
        <v>8</v>
      </c>
      <c r="Y2855" t="s">
        <v>434</v>
      </c>
      <c r="Z2855">
        <v>8304</v>
      </c>
      <c r="AA2855" t="s">
        <v>1257</v>
      </c>
      <c r="AC2855" t="s">
        <v>1009</v>
      </c>
      <c r="AD2855" t="s">
        <v>443</v>
      </c>
    </row>
    <row r="2856" spans="21:30">
      <c r="U2856">
        <v>4491</v>
      </c>
      <c r="V2856">
        <v>1</v>
      </c>
      <c r="W2856" t="s">
        <v>4310</v>
      </c>
      <c r="X2856">
        <v>8</v>
      </c>
      <c r="Y2856" t="s">
        <v>434</v>
      </c>
      <c r="Z2856">
        <v>8304</v>
      </c>
      <c r="AA2856" t="s">
        <v>1257</v>
      </c>
      <c r="AC2856" t="s">
        <v>1009</v>
      </c>
      <c r="AD2856" t="s">
        <v>443</v>
      </c>
    </row>
    <row r="2857" spans="21:30">
      <c r="U2857">
        <v>4493</v>
      </c>
      <c r="V2857">
        <v>8</v>
      </c>
      <c r="W2857" t="s">
        <v>4311</v>
      </c>
      <c r="X2857">
        <v>8</v>
      </c>
      <c r="Y2857" t="s">
        <v>434</v>
      </c>
      <c r="Z2857">
        <v>8304</v>
      </c>
      <c r="AA2857" t="s">
        <v>1257</v>
      </c>
      <c r="AC2857" t="s">
        <v>1009</v>
      </c>
      <c r="AD2857" t="s">
        <v>443</v>
      </c>
    </row>
    <row r="2858" spans="21:30">
      <c r="U2858">
        <v>4494</v>
      </c>
      <c r="V2858">
        <v>6</v>
      </c>
      <c r="W2858" t="s">
        <v>4312</v>
      </c>
      <c r="X2858">
        <v>8</v>
      </c>
      <c r="Y2858" t="s">
        <v>434</v>
      </c>
      <c r="Z2858">
        <v>8304</v>
      </c>
      <c r="AA2858" t="s">
        <v>1257</v>
      </c>
      <c r="AC2858" t="s">
        <v>1009</v>
      </c>
      <c r="AD2858" t="s">
        <v>443</v>
      </c>
    </row>
    <row r="2859" spans="21:30">
      <c r="U2859">
        <v>4495</v>
      </c>
      <c r="V2859">
        <v>4</v>
      </c>
      <c r="W2859" t="s">
        <v>4313</v>
      </c>
      <c r="X2859">
        <v>8</v>
      </c>
      <c r="Y2859" t="s">
        <v>434</v>
      </c>
      <c r="Z2859">
        <v>8304</v>
      </c>
      <c r="AA2859" t="s">
        <v>1257</v>
      </c>
      <c r="AC2859" t="s">
        <v>1009</v>
      </c>
      <c r="AD2859" t="s">
        <v>443</v>
      </c>
    </row>
    <row r="2860" spans="21:30">
      <c r="U2860">
        <v>4496</v>
      </c>
      <c r="V2860">
        <v>2</v>
      </c>
      <c r="W2860" t="s">
        <v>4314</v>
      </c>
      <c r="X2860">
        <v>8</v>
      </c>
      <c r="Y2860" t="s">
        <v>434</v>
      </c>
      <c r="Z2860">
        <v>8304</v>
      </c>
      <c r="AA2860" t="s">
        <v>1257</v>
      </c>
      <c r="AC2860" t="s">
        <v>713</v>
      </c>
      <c r="AD2860" t="s">
        <v>443</v>
      </c>
    </row>
    <row r="2861" spans="21:30">
      <c r="U2861">
        <v>4497</v>
      </c>
      <c r="V2861">
        <v>0</v>
      </c>
      <c r="W2861" t="s">
        <v>4315</v>
      </c>
      <c r="X2861">
        <v>8</v>
      </c>
      <c r="Y2861" t="s">
        <v>434</v>
      </c>
      <c r="Z2861">
        <v>8304</v>
      </c>
      <c r="AA2861" t="s">
        <v>1257</v>
      </c>
      <c r="AC2861" t="s">
        <v>713</v>
      </c>
      <c r="AD2861" t="s">
        <v>443</v>
      </c>
    </row>
    <row r="2862" spans="21:30">
      <c r="U2862">
        <v>4499</v>
      </c>
      <c r="V2862">
        <v>7</v>
      </c>
      <c r="W2862" t="s">
        <v>750</v>
      </c>
      <c r="X2862">
        <v>8</v>
      </c>
      <c r="Y2862" t="s">
        <v>434</v>
      </c>
      <c r="Z2862">
        <v>8304</v>
      </c>
      <c r="AA2862" t="s">
        <v>1257</v>
      </c>
      <c r="AC2862" t="s">
        <v>725</v>
      </c>
      <c r="AD2862" t="s">
        <v>443</v>
      </c>
    </row>
    <row r="2863" spans="21:30">
      <c r="U2863">
        <v>4500</v>
      </c>
      <c r="V2863">
        <v>4</v>
      </c>
      <c r="W2863" t="s">
        <v>4316</v>
      </c>
      <c r="X2863">
        <v>8</v>
      </c>
      <c r="Y2863" t="s">
        <v>434</v>
      </c>
      <c r="Z2863">
        <v>8310</v>
      </c>
      <c r="AA2863" t="s">
        <v>1720</v>
      </c>
      <c r="AC2863" t="s">
        <v>1009</v>
      </c>
      <c r="AD2863" t="s">
        <v>443</v>
      </c>
    </row>
    <row r="2864" spans="21:30">
      <c r="U2864">
        <v>4501</v>
      </c>
      <c r="V2864">
        <v>2</v>
      </c>
      <c r="W2864" t="s">
        <v>4317</v>
      </c>
      <c r="X2864">
        <v>8</v>
      </c>
      <c r="Y2864" t="s">
        <v>434</v>
      </c>
      <c r="Z2864">
        <v>8310</v>
      </c>
      <c r="AA2864" t="s">
        <v>1720</v>
      </c>
      <c r="AC2864" t="s">
        <v>1009</v>
      </c>
      <c r="AD2864" t="s">
        <v>443</v>
      </c>
    </row>
    <row r="2865" spans="21:30">
      <c r="U2865">
        <v>4502</v>
      </c>
      <c r="V2865">
        <v>0</v>
      </c>
      <c r="W2865" t="s">
        <v>4318</v>
      </c>
      <c r="X2865">
        <v>8</v>
      </c>
      <c r="Y2865" t="s">
        <v>434</v>
      </c>
      <c r="Z2865">
        <v>8310</v>
      </c>
      <c r="AA2865" t="s">
        <v>1720</v>
      </c>
      <c r="AC2865" t="s">
        <v>1009</v>
      </c>
      <c r="AD2865" t="s">
        <v>443</v>
      </c>
    </row>
    <row r="2866" spans="21:30">
      <c r="U2866">
        <v>4503</v>
      </c>
      <c r="V2866">
        <v>9</v>
      </c>
      <c r="W2866" t="s">
        <v>4319</v>
      </c>
      <c r="X2866">
        <v>8</v>
      </c>
      <c r="Y2866" t="s">
        <v>434</v>
      </c>
      <c r="Z2866">
        <v>8310</v>
      </c>
      <c r="AA2866" t="s">
        <v>1720</v>
      </c>
      <c r="AC2866" t="s">
        <v>1009</v>
      </c>
      <c r="AD2866" t="s">
        <v>443</v>
      </c>
    </row>
    <row r="2867" spans="21:30">
      <c r="U2867">
        <v>4505</v>
      </c>
      <c r="V2867">
        <v>5</v>
      </c>
      <c r="W2867" t="s">
        <v>4320</v>
      </c>
      <c r="X2867">
        <v>8</v>
      </c>
      <c r="Y2867" t="s">
        <v>434</v>
      </c>
      <c r="Z2867">
        <v>8313</v>
      </c>
      <c r="AA2867" t="s">
        <v>1808</v>
      </c>
      <c r="AC2867" t="s">
        <v>1009</v>
      </c>
      <c r="AD2867" t="s">
        <v>443</v>
      </c>
    </row>
    <row r="2868" spans="21:30">
      <c r="U2868">
        <v>4506</v>
      </c>
      <c r="V2868">
        <v>3</v>
      </c>
      <c r="W2868" t="s">
        <v>4321</v>
      </c>
      <c r="X2868">
        <v>8</v>
      </c>
      <c r="Y2868" t="s">
        <v>434</v>
      </c>
      <c r="Z2868">
        <v>8313</v>
      </c>
      <c r="AA2868" t="s">
        <v>1808</v>
      </c>
      <c r="AC2868" t="s">
        <v>1009</v>
      </c>
      <c r="AD2868" t="s">
        <v>443</v>
      </c>
    </row>
    <row r="2869" spans="21:30">
      <c r="U2869">
        <v>4507</v>
      </c>
      <c r="V2869">
        <v>1</v>
      </c>
      <c r="W2869" t="s">
        <v>4322</v>
      </c>
      <c r="X2869">
        <v>8</v>
      </c>
      <c r="Y2869" t="s">
        <v>434</v>
      </c>
      <c r="Z2869">
        <v>8313</v>
      </c>
      <c r="AA2869" t="s">
        <v>1808</v>
      </c>
      <c r="AC2869" t="s">
        <v>1009</v>
      </c>
      <c r="AD2869" t="s">
        <v>443</v>
      </c>
    </row>
    <row r="2870" spans="21:30">
      <c r="U2870">
        <v>4509</v>
      </c>
      <c r="V2870">
        <v>8</v>
      </c>
      <c r="W2870" t="s">
        <v>4323</v>
      </c>
      <c r="X2870">
        <v>8</v>
      </c>
      <c r="Y2870" t="s">
        <v>434</v>
      </c>
      <c r="Z2870">
        <v>8313</v>
      </c>
      <c r="AA2870" t="s">
        <v>1808</v>
      </c>
      <c r="AC2870" t="s">
        <v>1009</v>
      </c>
      <c r="AD2870" t="s">
        <v>443</v>
      </c>
    </row>
    <row r="2871" spans="21:30">
      <c r="U2871">
        <v>4510</v>
      </c>
      <c r="V2871">
        <v>1</v>
      </c>
      <c r="W2871" t="s">
        <v>4324</v>
      </c>
      <c r="X2871">
        <v>8</v>
      </c>
      <c r="Y2871" t="s">
        <v>434</v>
      </c>
      <c r="Z2871">
        <v>8313</v>
      </c>
      <c r="AA2871" t="s">
        <v>1808</v>
      </c>
      <c r="AC2871" t="s">
        <v>1009</v>
      </c>
      <c r="AD2871" t="s">
        <v>443</v>
      </c>
    </row>
    <row r="2872" spans="21:30">
      <c r="U2872">
        <v>4512</v>
      </c>
      <c r="V2872">
        <v>8</v>
      </c>
      <c r="W2872" t="s">
        <v>4325</v>
      </c>
      <c r="X2872">
        <v>8</v>
      </c>
      <c r="Y2872" t="s">
        <v>434</v>
      </c>
      <c r="Z2872">
        <v>8313</v>
      </c>
      <c r="AA2872" t="s">
        <v>1808</v>
      </c>
      <c r="AC2872" t="s">
        <v>1009</v>
      </c>
      <c r="AD2872" t="s">
        <v>443</v>
      </c>
    </row>
    <row r="2873" spans="21:30">
      <c r="U2873">
        <v>4513</v>
      </c>
      <c r="V2873">
        <v>6</v>
      </c>
      <c r="W2873" t="s">
        <v>4326</v>
      </c>
      <c r="X2873">
        <v>8</v>
      </c>
      <c r="Y2873" t="s">
        <v>434</v>
      </c>
      <c r="Z2873">
        <v>8313</v>
      </c>
      <c r="AA2873" t="s">
        <v>1808</v>
      </c>
      <c r="AC2873" t="s">
        <v>1009</v>
      </c>
      <c r="AD2873" t="s">
        <v>443</v>
      </c>
    </row>
    <row r="2874" spans="21:30">
      <c r="U2874">
        <v>4514</v>
      </c>
      <c r="V2874">
        <v>4</v>
      </c>
      <c r="W2874" t="s">
        <v>4327</v>
      </c>
      <c r="X2874">
        <v>8</v>
      </c>
      <c r="Y2874" t="s">
        <v>434</v>
      </c>
      <c r="Z2874">
        <v>8313</v>
      </c>
      <c r="AA2874" t="s">
        <v>1808</v>
      </c>
      <c r="AC2874" t="s">
        <v>1009</v>
      </c>
      <c r="AD2874" t="s">
        <v>443</v>
      </c>
    </row>
    <row r="2875" spans="21:30">
      <c r="U2875">
        <v>4516</v>
      </c>
      <c r="V2875">
        <v>0</v>
      </c>
      <c r="W2875" t="s">
        <v>4328</v>
      </c>
      <c r="X2875">
        <v>8</v>
      </c>
      <c r="Y2875" t="s">
        <v>434</v>
      </c>
      <c r="Z2875">
        <v>8313</v>
      </c>
      <c r="AA2875" t="s">
        <v>1808</v>
      </c>
      <c r="AC2875" t="s">
        <v>1009</v>
      </c>
      <c r="AD2875" t="s">
        <v>443</v>
      </c>
    </row>
    <row r="2876" spans="21:30">
      <c r="U2876">
        <v>4517</v>
      </c>
      <c r="V2876">
        <v>9</v>
      </c>
      <c r="W2876" t="s">
        <v>4329</v>
      </c>
      <c r="X2876">
        <v>8</v>
      </c>
      <c r="Y2876" t="s">
        <v>434</v>
      </c>
      <c r="Z2876">
        <v>8313</v>
      </c>
      <c r="AA2876" t="s">
        <v>1808</v>
      </c>
      <c r="AC2876" t="s">
        <v>1009</v>
      </c>
      <c r="AD2876" t="s">
        <v>443</v>
      </c>
    </row>
    <row r="2877" spans="21:30">
      <c r="U2877">
        <v>4527</v>
      </c>
      <c r="V2877">
        <v>6</v>
      </c>
      <c r="W2877" t="s">
        <v>4330</v>
      </c>
      <c r="X2877">
        <v>8</v>
      </c>
      <c r="Y2877" t="s">
        <v>434</v>
      </c>
      <c r="Z2877">
        <v>8313</v>
      </c>
      <c r="AA2877" t="s">
        <v>1808</v>
      </c>
      <c r="AC2877" t="s">
        <v>1009</v>
      </c>
      <c r="AD2877" t="s">
        <v>443</v>
      </c>
    </row>
    <row r="2878" spans="21:30">
      <c r="U2878">
        <v>4530</v>
      </c>
      <c r="V2878">
        <v>6</v>
      </c>
      <c r="W2878" t="s">
        <v>4331</v>
      </c>
      <c r="X2878">
        <v>8</v>
      </c>
      <c r="Y2878" t="s">
        <v>434</v>
      </c>
      <c r="Z2878">
        <v>8313</v>
      </c>
      <c r="AA2878" t="s">
        <v>1808</v>
      </c>
      <c r="AC2878" t="s">
        <v>713</v>
      </c>
      <c r="AD2878" t="s">
        <v>443</v>
      </c>
    </row>
    <row r="2879" spans="21:30">
      <c r="U2879">
        <v>4531</v>
      </c>
      <c r="V2879">
        <v>4</v>
      </c>
      <c r="W2879" t="s">
        <v>4332</v>
      </c>
      <c r="X2879">
        <v>8</v>
      </c>
      <c r="Y2879" t="s">
        <v>434</v>
      </c>
      <c r="Z2879">
        <v>8101</v>
      </c>
      <c r="AA2879" t="s">
        <v>433</v>
      </c>
      <c r="AC2879" t="s">
        <v>412</v>
      </c>
      <c r="AD2879" t="s">
        <v>443</v>
      </c>
    </row>
    <row r="2880" spans="21:30">
      <c r="U2880">
        <v>4533</v>
      </c>
      <c r="V2880">
        <v>0</v>
      </c>
      <c r="W2880" t="s">
        <v>4333</v>
      </c>
      <c r="X2880">
        <v>8</v>
      </c>
      <c r="Y2880" t="s">
        <v>434</v>
      </c>
      <c r="Z2880">
        <v>8101</v>
      </c>
      <c r="AA2880" t="s">
        <v>433</v>
      </c>
      <c r="AC2880" t="s">
        <v>890</v>
      </c>
      <c r="AD2880" t="s">
        <v>443</v>
      </c>
    </row>
    <row r="2881" spans="21:30">
      <c r="U2881">
        <v>4534</v>
      </c>
      <c r="V2881">
        <v>9</v>
      </c>
      <c r="W2881" t="s">
        <v>4334</v>
      </c>
      <c r="X2881">
        <v>8</v>
      </c>
      <c r="Y2881" t="s">
        <v>434</v>
      </c>
      <c r="Z2881">
        <v>8101</v>
      </c>
      <c r="AA2881" t="s">
        <v>433</v>
      </c>
      <c r="AC2881" t="s">
        <v>890</v>
      </c>
      <c r="AD2881" t="s">
        <v>443</v>
      </c>
    </row>
    <row r="2882" spans="21:30">
      <c r="U2882">
        <v>4535</v>
      </c>
      <c r="V2882">
        <v>7</v>
      </c>
      <c r="W2882" t="s">
        <v>4335</v>
      </c>
      <c r="X2882">
        <v>8</v>
      </c>
      <c r="Y2882" t="s">
        <v>434</v>
      </c>
      <c r="Z2882">
        <v>8101</v>
      </c>
      <c r="AA2882" t="s">
        <v>433</v>
      </c>
      <c r="AC2882" t="s">
        <v>890</v>
      </c>
      <c r="AD2882" t="s">
        <v>443</v>
      </c>
    </row>
    <row r="2883" spans="21:30">
      <c r="U2883">
        <v>4536</v>
      </c>
      <c r="V2883">
        <v>5</v>
      </c>
      <c r="W2883" t="s">
        <v>4336</v>
      </c>
      <c r="X2883">
        <v>8</v>
      </c>
      <c r="Y2883" t="s">
        <v>434</v>
      </c>
      <c r="Z2883">
        <v>8101</v>
      </c>
      <c r="AA2883" t="s">
        <v>433</v>
      </c>
      <c r="AC2883" t="s">
        <v>890</v>
      </c>
      <c r="AD2883" t="s">
        <v>443</v>
      </c>
    </row>
    <row r="2884" spans="21:30">
      <c r="U2884">
        <v>4540</v>
      </c>
      <c r="V2884">
        <v>3</v>
      </c>
      <c r="W2884" t="s">
        <v>4337</v>
      </c>
      <c r="X2884">
        <v>8</v>
      </c>
      <c r="Y2884" t="s">
        <v>434</v>
      </c>
      <c r="Z2884">
        <v>8101</v>
      </c>
      <c r="AA2884" t="s">
        <v>433</v>
      </c>
      <c r="AC2884" t="s">
        <v>412</v>
      </c>
      <c r="AD2884" t="s">
        <v>443</v>
      </c>
    </row>
    <row r="2885" spans="21:30">
      <c r="U2885">
        <v>4543</v>
      </c>
      <c r="V2885">
        <v>8</v>
      </c>
      <c r="W2885" t="s">
        <v>4338</v>
      </c>
      <c r="X2885">
        <v>8</v>
      </c>
      <c r="Y2885" t="s">
        <v>434</v>
      </c>
      <c r="Z2885">
        <v>8101</v>
      </c>
      <c r="AA2885" t="s">
        <v>433</v>
      </c>
      <c r="AC2885" t="s">
        <v>412</v>
      </c>
      <c r="AD2885" t="s">
        <v>443</v>
      </c>
    </row>
    <row r="2886" spans="21:30">
      <c r="U2886">
        <v>4544</v>
      </c>
      <c r="V2886">
        <v>6</v>
      </c>
      <c r="W2886" t="s">
        <v>4339</v>
      </c>
      <c r="X2886">
        <v>8</v>
      </c>
      <c r="Y2886" t="s">
        <v>434</v>
      </c>
      <c r="Z2886">
        <v>8101</v>
      </c>
      <c r="AA2886" t="s">
        <v>433</v>
      </c>
      <c r="AC2886" t="s">
        <v>412</v>
      </c>
      <c r="AD2886" t="s">
        <v>443</v>
      </c>
    </row>
    <row r="2887" spans="21:30">
      <c r="U2887">
        <v>4546</v>
      </c>
      <c r="V2887">
        <v>2</v>
      </c>
      <c r="W2887" t="s">
        <v>4340</v>
      </c>
      <c r="X2887">
        <v>8</v>
      </c>
      <c r="Y2887" t="s">
        <v>434</v>
      </c>
      <c r="Z2887">
        <v>8101</v>
      </c>
      <c r="AA2887" t="s">
        <v>433</v>
      </c>
      <c r="AC2887" t="s">
        <v>412</v>
      </c>
      <c r="AD2887" t="s">
        <v>443</v>
      </c>
    </row>
    <row r="2888" spans="21:30">
      <c r="U2888">
        <v>4548</v>
      </c>
      <c r="V2888">
        <v>9</v>
      </c>
      <c r="W2888" t="s">
        <v>4341</v>
      </c>
      <c r="X2888">
        <v>8</v>
      </c>
      <c r="Y2888" t="s">
        <v>434</v>
      </c>
      <c r="Z2888">
        <v>8101</v>
      </c>
      <c r="AA2888" t="s">
        <v>433</v>
      </c>
      <c r="AC2888" t="s">
        <v>412</v>
      </c>
      <c r="AD2888" t="s">
        <v>443</v>
      </c>
    </row>
    <row r="2889" spans="21:30">
      <c r="U2889">
        <v>4550</v>
      </c>
      <c r="V2889">
        <v>0</v>
      </c>
      <c r="W2889" t="s">
        <v>4342</v>
      </c>
      <c r="X2889">
        <v>8</v>
      </c>
      <c r="Y2889" t="s">
        <v>434</v>
      </c>
      <c r="Z2889">
        <v>8108</v>
      </c>
      <c r="AA2889" t="s">
        <v>1832</v>
      </c>
      <c r="AC2889" t="s">
        <v>1009</v>
      </c>
      <c r="AD2889" t="s">
        <v>443</v>
      </c>
    </row>
    <row r="2890" spans="21:30">
      <c r="U2890">
        <v>4551</v>
      </c>
      <c r="V2890">
        <v>9</v>
      </c>
      <c r="W2890" t="s">
        <v>4343</v>
      </c>
      <c r="X2890">
        <v>8</v>
      </c>
      <c r="Y2890" t="s">
        <v>434</v>
      </c>
      <c r="Z2890">
        <v>8101</v>
      </c>
      <c r="AA2890" t="s">
        <v>433</v>
      </c>
      <c r="AC2890" t="s">
        <v>412</v>
      </c>
      <c r="AD2890" t="s">
        <v>443</v>
      </c>
    </row>
    <row r="2891" spans="21:30">
      <c r="U2891">
        <v>4553</v>
      </c>
      <c r="V2891">
        <v>5</v>
      </c>
      <c r="W2891" t="s">
        <v>4344</v>
      </c>
      <c r="X2891">
        <v>8</v>
      </c>
      <c r="Y2891" t="s">
        <v>434</v>
      </c>
      <c r="Z2891">
        <v>8101</v>
      </c>
      <c r="AA2891" t="s">
        <v>433</v>
      </c>
      <c r="AC2891" t="s">
        <v>412</v>
      </c>
      <c r="AD2891" t="s">
        <v>443</v>
      </c>
    </row>
    <row r="2892" spans="21:30">
      <c r="U2892">
        <v>4555</v>
      </c>
      <c r="V2892">
        <v>1</v>
      </c>
      <c r="W2892" t="s">
        <v>4345</v>
      </c>
      <c r="X2892">
        <v>8</v>
      </c>
      <c r="Y2892" t="s">
        <v>434</v>
      </c>
      <c r="Z2892">
        <v>8101</v>
      </c>
      <c r="AA2892" t="s">
        <v>433</v>
      </c>
      <c r="AC2892" t="s">
        <v>412</v>
      </c>
      <c r="AD2892" t="s">
        <v>443</v>
      </c>
    </row>
    <row r="2893" spans="21:30">
      <c r="U2893">
        <v>4557</v>
      </c>
      <c r="V2893">
        <v>8</v>
      </c>
      <c r="W2893" t="s">
        <v>4346</v>
      </c>
      <c r="X2893">
        <v>8</v>
      </c>
      <c r="Y2893" t="s">
        <v>434</v>
      </c>
      <c r="Z2893">
        <v>8101</v>
      </c>
      <c r="AA2893" t="s">
        <v>433</v>
      </c>
      <c r="AC2893" t="s">
        <v>412</v>
      </c>
      <c r="AD2893" t="s">
        <v>443</v>
      </c>
    </row>
    <row r="2894" spans="21:30">
      <c r="U2894">
        <v>4558</v>
      </c>
      <c r="V2894">
        <v>6</v>
      </c>
      <c r="W2894" t="s">
        <v>4347</v>
      </c>
      <c r="X2894">
        <v>8</v>
      </c>
      <c r="Y2894" t="s">
        <v>434</v>
      </c>
      <c r="Z2894">
        <v>8101</v>
      </c>
      <c r="AA2894" t="s">
        <v>433</v>
      </c>
      <c r="AC2894" t="s">
        <v>412</v>
      </c>
      <c r="AD2894" t="s">
        <v>443</v>
      </c>
    </row>
    <row r="2895" spans="21:30">
      <c r="U2895">
        <v>4559</v>
      </c>
      <c r="V2895">
        <v>4</v>
      </c>
      <c r="W2895" t="s">
        <v>4348</v>
      </c>
      <c r="X2895">
        <v>8</v>
      </c>
      <c r="Y2895" t="s">
        <v>434</v>
      </c>
      <c r="Z2895">
        <v>8101</v>
      </c>
      <c r="AA2895" t="s">
        <v>433</v>
      </c>
      <c r="AC2895" t="s">
        <v>412</v>
      </c>
      <c r="AD2895" t="s">
        <v>443</v>
      </c>
    </row>
    <row r="2896" spans="21:30">
      <c r="U2896">
        <v>4560</v>
      </c>
      <c r="V2896">
        <v>8</v>
      </c>
      <c r="W2896" t="s">
        <v>4349</v>
      </c>
      <c r="X2896">
        <v>8</v>
      </c>
      <c r="Y2896" t="s">
        <v>434</v>
      </c>
      <c r="Z2896">
        <v>8103</v>
      </c>
      <c r="AA2896" t="s">
        <v>979</v>
      </c>
      <c r="AC2896" t="s">
        <v>412</v>
      </c>
      <c r="AD2896" t="s">
        <v>443</v>
      </c>
    </row>
    <row r="2897" spans="21:30">
      <c r="U2897">
        <v>4561</v>
      </c>
      <c r="V2897">
        <v>6</v>
      </c>
      <c r="W2897" t="s">
        <v>4350</v>
      </c>
      <c r="X2897">
        <v>8</v>
      </c>
      <c r="Y2897" t="s">
        <v>434</v>
      </c>
      <c r="Z2897">
        <v>8101</v>
      </c>
      <c r="AA2897" t="s">
        <v>433</v>
      </c>
      <c r="AC2897" t="s">
        <v>412</v>
      </c>
      <c r="AD2897" t="s">
        <v>443</v>
      </c>
    </row>
    <row r="2898" spans="21:30">
      <c r="U2898">
        <v>4562</v>
      </c>
      <c r="V2898">
        <v>4</v>
      </c>
      <c r="W2898" t="s">
        <v>4351</v>
      </c>
      <c r="X2898">
        <v>8</v>
      </c>
      <c r="Y2898" t="s">
        <v>434</v>
      </c>
      <c r="Z2898">
        <v>8108</v>
      </c>
      <c r="AA2898" t="s">
        <v>1832</v>
      </c>
      <c r="AC2898" t="s">
        <v>1009</v>
      </c>
      <c r="AD2898" t="s">
        <v>443</v>
      </c>
    </row>
    <row r="2899" spans="21:30">
      <c r="U2899">
        <v>4563</v>
      </c>
      <c r="V2899">
        <v>2</v>
      </c>
      <c r="W2899" t="s">
        <v>4352</v>
      </c>
      <c r="X2899">
        <v>8</v>
      </c>
      <c r="Y2899" t="s">
        <v>434</v>
      </c>
      <c r="Z2899">
        <v>8101</v>
      </c>
      <c r="AA2899" t="s">
        <v>433</v>
      </c>
      <c r="AC2899" t="s">
        <v>412</v>
      </c>
      <c r="AD2899" t="s">
        <v>443</v>
      </c>
    </row>
    <row r="2900" spans="21:30">
      <c r="U2900">
        <v>4564</v>
      </c>
      <c r="V2900">
        <v>0</v>
      </c>
      <c r="W2900" t="s">
        <v>4353</v>
      </c>
      <c r="X2900">
        <v>8</v>
      </c>
      <c r="Y2900" t="s">
        <v>434</v>
      </c>
      <c r="Z2900">
        <v>8101</v>
      </c>
      <c r="AA2900" t="s">
        <v>433</v>
      </c>
      <c r="AC2900" t="s">
        <v>412</v>
      </c>
      <c r="AD2900" t="s">
        <v>443</v>
      </c>
    </row>
    <row r="2901" spans="21:30">
      <c r="U2901">
        <v>4565</v>
      </c>
      <c r="V2901">
        <v>9</v>
      </c>
      <c r="W2901" t="s">
        <v>4354</v>
      </c>
      <c r="X2901">
        <v>8</v>
      </c>
      <c r="Y2901" t="s">
        <v>434</v>
      </c>
      <c r="Z2901">
        <v>8101</v>
      </c>
      <c r="AA2901" t="s">
        <v>433</v>
      </c>
      <c r="AC2901" t="s">
        <v>412</v>
      </c>
      <c r="AD2901" t="s">
        <v>443</v>
      </c>
    </row>
    <row r="2902" spans="21:30">
      <c r="U2902">
        <v>4566</v>
      </c>
      <c r="V2902">
        <v>7</v>
      </c>
      <c r="W2902" t="s">
        <v>4355</v>
      </c>
      <c r="X2902">
        <v>8</v>
      </c>
      <c r="Y2902" t="s">
        <v>434</v>
      </c>
      <c r="Z2902">
        <v>8101</v>
      </c>
      <c r="AA2902" t="s">
        <v>433</v>
      </c>
      <c r="AC2902" t="s">
        <v>1009</v>
      </c>
      <c r="AD2902" t="s">
        <v>443</v>
      </c>
    </row>
    <row r="2903" spans="21:30">
      <c r="U2903">
        <v>4569</v>
      </c>
      <c r="V2903">
        <v>1</v>
      </c>
      <c r="W2903" t="s">
        <v>2630</v>
      </c>
      <c r="X2903">
        <v>8</v>
      </c>
      <c r="Y2903" t="s">
        <v>434</v>
      </c>
      <c r="Z2903">
        <v>8101</v>
      </c>
      <c r="AA2903" t="s">
        <v>433</v>
      </c>
      <c r="AC2903" t="s">
        <v>412</v>
      </c>
      <c r="AD2903" t="s">
        <v>443</v>
      </c>
    </row>
    <row r="2904" spans="21:30">
      <c r="U2904">
        <v>4571</v>
      </c>
      <c r="V2904">
        <v>3</v>
      </c>
      <c r="W2904" t="s">
        <v>4356</v>
      </c>
      <c r="X2904">
        <v>8</v>
      </c>
      <c r="Y2904" t="s">
        <v>434</v>
      </c>
      <c r="Z2904">
        <v>8103</v>
      </c>
      <c r="AA2904" t="s">
        <v>979</v>
      </c>
      <c r="AC2904" t="s">
        <v>412</v>
      </c>
      <c r="AD2904" t="s">
        <v>443</v>
      </c>
    </row>
    <row r="2905" spans="21:30">
      <c r="U2905">
        <v>4572</v>
      </c>
      <c r="V2905">
        <v>1</v>
      </c>
      <c r="W2905" t="s">
        <v>4357</v>
      </c>
      <c r="X2905">
        <v>8</v>
      </c>
      <c r="Y2905" t="s">
        <v>434</v>
      </c>
      <c r="Z2905">
        <v>8101</v>
      </c>
      <c r="AA2905" t="s">
        <v>433</v>
      </c>
      <c r="AC2905" t="s">
        <v>412</v>
      </c>
      <c r="AD2905" t="s">
        <v>443</v>
      </c>
    </row>
    <row r="2906" spans="21:30">
      <c r="U2906">
        <v>4574</v>
      </c>
      <c r="V2906">
        <v>8</v>
      </c>
      <c r="W2906" t="s">
        <v>4358</v>
      </c>
      <c r="X2906">
        <v>8</v>
      </c>
      <c r="Y2906" t="s">
        <v>434</v>
      </c>
      <c r="Z2906">
        <v>8101</v>
      </c>
      <c r="AA2906" t="s">
        <v>433</v>
      </c>
      <c r="AC2906" t="s">
        <v>412</v>
      </c>
      <c r="AD2906" t="s">
        <v>443</v>
      </c>
    </row>
    <row r="2907" spans="21:30">
      <c r="U2907">
        <v>4575</v>
      </c>
      <c r="V2907">
        <v>6</v>
      </c>
      <c r="W2907" t="s">
        <v>4359</v>
      </c>
      <c r="X2907">
        <v>8</v>
      </c>
      <c r="Y2907" t="s">
        <v>434</v>
      </c>
      <c r="Z2907">
        <v>8103</v>
      </c>
      <c r="AA2907" t="s">
        <v>979</v>
      </c>
      <c r="AC2907" t="s">
        <v>412</v>
      </c>
      <c r="AD2907" t="s">
        <v>443</v>
      </c>
    </row>
    <row r="2908" spans="21:30">
      <c r="U2908">
        <v>4576</v>
      </c>
      <c r="V2908">
        <v>4</v>
      </c>
      <c r="W2908" t="s">
        <v>2186</v>
      </c>
      <c r="X2908">
        <v>8</v>
      </c>
      <c r="Y2908" t="s">
        <v>434</v>
      </c>
      <c r="Z2908">
        <v>8103</v>
      </c>
      <c r="AA2908" t="s">
        <v>979</v>
      </c>
      <c r="AC2908" t="s">
        <v>412</v>
      </c>
      <c r="AD2908" t="s">
        <v>443</v>
      </c>
    </row>
    <row r="2909" spans="21:30">
      <c r="U2909">
        <v>4577</v>
      </c>
      <c r="V2909">
        <v>2</v>
      </c>
      <c r="W2909" t="s">
        <v>4360</v>
      </c>
      <c r="X2909">
        <v>8</v>
      </c>
      <c r="Y2909" t="s">
        <v>434</v>
      </c>
      <c r="Z2909">
        <v>8101</v>
      </c>
      <c r="AA2909" t="s">
        <v>433</v>
      </c>
      <c r="AC2909" t="s">
        <v>412</v>
      </c>
      <c r="AD2909" t="s">
        <v>443</v>
      </c>
    </row>
    <row r="2910" spans="21:30">
      <c r="U2910">
        <v>4578</v>
      </c>
      <c r="V2910">
        <v>0</v>
      </c>
      <c r="W2910" t="s">
        <v>4361</v>
      </c>
      <c r="X2910">
        <v>8</v>
      </c>
      <c r="Y2910" t="s">
        <v>434</v>
      </c>
      <c r="Z2910">
        <v>8108</v>
      </c>
      <c r="AA2910" t="s">
        <v>1832</v>
      </c>
      <c r="AC2910" t="s">
        <v>1009</v>
      </c>
      <c r="AD2910" t="s">
        <v>443</v>
      </c>
    </row>
    <row r="2911" spans="21:30">
      <c r="U2911">
        <v>4579</v>
      </c>
      <c r="V2911">
        <v>9</v>
      </c>
      <c r="W2911" t="s">
        <v>4362</v>
      </c>
      <c r="X2911">
        <v>8</v>
      </c>
      <c r="Y2911" t="s">
        <v>434</v>
      </c>
      <c r="Z2911">
        <v>8101</v>
      </c>
      <c r="AA2911" t="s">
        <v>433</v>
      </c>
      <c r="AC2911" t="s">
        <v>412</v>
      </c>
      <c r="AD2911" t="s">
        <v>443</v>
      </c>
    </row>
    <row r="2912" spans="21:30">
      <c r="U2912">
        <v>4581</v>
      </c>
      <c r="V2912">
        <v>0</v>
      </c>
      <c r="W2912" t="s">
        <v>4363</v>
      </c>
      <c r="X2912">
        <v>8</v>
      </c>
      <c r="Y2912" t="s">
        <v>434</v>
      </c>
      <c r="Z2912">
        <v>8101</v>
      </c>
      <c r="AA2912" t="s">
        <v>433</v>
      </c>
      <c r="AC2912" t="s">
        <v>412</v>
      </c>
      <c r="AD2912" t="s">
        <v>443</v>
      </c>
    </row>
    <row r="2913" spans="21:30">
      <c r="U2913">
        <v>4582</v>
      </c>
      <c r="V2913">
        <v>9</v>
      </c>
      <c r="W2913" t="s">
        <v>4364</v>
      </c>
      <c r="X2913">
        <v>8</v>
      </c>
      <c r="Y2913" t="s">
        <v>434</v>
      </c>
      <c r="Z2913">
        <v>8101</v>
      </c>
      <c r="AA2913" t="s">
        <v>433</v>
      </c>
      <c r="AC2913" t="s">
        <v>412</v>
      </c>
      <c r="AD2913" t="s">
        <v>443</v>
      </c>
    </row>
    <row r="2914" spans="21:30">
      <c r="U2914">
        <v>4584</v>
      </c>
      <c r="V2914">
        <v>5</v>
      </c>
      <c r="W2914" t="s">
        <v>4365</v>
      </c>
      <c r="X2914">
        <v>8</v>
      </c>
      <c r="Y2914" t="s">
        <v>434</v>
      </c>
      <c r="Z2914">
        <v>8103</v>
      </c>
      <c r="AA2914" t="s">
        <v>979</v>
      </c>
      <c r="AC2914" t="s">
        <v>1009</v>
      </c>
      <c r="AD2914" t="s">
        <v>443</v>
      </c>
    </row>
    <row r="2915" spans="21:30">
      <c r="U2915">
        <v>4585</v>
      </c>
      <c r="V2915">
        <v>3</v>
      </c>
      <c r="W2915" t="s">
        <v>4366</v>
      </c>
      <c r="X2915">
        <v>8</v>
      </c>
      <c r="Y2915" t="s">
        <v>434</v>
      </c>
      <c r="Z2915">
        <v>8101</v>
      </c>
      <c r="AA2915" t="s">
        <v>433</v>
      </c>
      <c r="AC2915" t="s">
        <v>412</v>
      </c>
      <c r="AD2915" t="s">
        <v>443</v>
      </c>
    </row>
    <row r="2916" spans="21:30">
      <c r="U2916">
        <v>4586</v>
      </c>
      <c r="V2916">
        <v>1</v>
      </c>
      <c r="W2916" t="s">
        <v>4367</v>
      </c>
      <c r="X2916">
        <v>8</v>
      </c>
      <c r="Y2916" t="s">
        <v>434</v>
      </c>
      <c r="Z2916">
        <v>8103</v>
      </c>
      <c r="AA2916" t="s">
        <v>979</v>
      </c>
      <c r="AC2916" t="s">
        <v>412</v>
      </c>
      <c r="AD2916" t="s">
        <v>443</v>
      </c>
    </row>
    <row r="2917" spans="21:30">
      <c r="U2917">
        <v>4588</v>
      </c>
      <c r="V2917">
        <v>8</v>
      </c>
      <c r="W2917" t="s">
        <v>4368</v>
      </c>
      <c r="X2917">
        <v>8</v>
      </c>
      <c r="Y2917" t="s">
        <v>434</v>
      </c>
      <c r="Z2917">
        <v>8101</v>
      </c>
      <c r="AA2917" t="s">
        <v>433</v>
      </c>
      <c r="AC2917" t="s">
        <v>412</v>
      </c>
      <c r="AD2917" t="s">
        <v>443</v>
      </c>
    </row>
    <row r="2918" spans="21:30">
      <c r="U2918">
        <v>4589</v>
      </c>
      <c r="V2918">
        <v>6</v>
      </c>
      <c r="W2918" t="s">
        <v>4369</v>
      </c>
      <c r="X2918">
        <v>8</v>
      </c>
      <c r="Y2918" t="s">
        <v>434</v>
      </c>
      <c r="Z2918">
        <v>8101</v>
      </c>
      <c r="AA2918" t="s">
        <v>433</v>
      </c>
      <c r="AC2918" t="s">
        <v>412</v>
      </c>
      <c r="AD2918" t="s">
        <v>443</v>
      </c>
    </row>
    <row r="2919" spans="21:30">
      <c r="U2919">
        <v>4591</v>
      </c>
      <c r="V2919">
        <v>8</v>
      </c>
      <c r="W2919" t="s">
        <v>4370</v>
      </c>
      <c r="X2919">
        <v>8</v>
      </c>
      <c r="Y2919" t="s">
        <v>434</v>
      </c>
      <c r="Z2919">
        <v>8103</v>
      </c>
      <c r="AA2919" t="s">
        <v>979</v>
      </c>
      <c r="AC2919" t="s">
        <v>412</v>
      </c>
      <c r="AD2919" t="s">
        <v>443</v>
      </c>
    </row>
    <row r="2920" spans="21:30">
      <c r="U2920">
        <v>4592</v>
      </c>
      <c r="V2920">
        <v>6</v>
      </c>
      <c r="W2920" t="s">
        <v>4371</v>
      </c>
      <c r="X2920">
        <v>8</v>
      </c>
      <c r="Y2920" t="s">
        <v>434</v>
      </c>
      <c r="Z2920">
        <v>8101</v>
      </c>
      <c r="AA2920" t="s">
        <v>433</v>
      </c>
      <c r="AC2920" t="s">
        <v>412</v>
      </c>
      <c r="AD2920" t="s">
        <v>443</v>
      </c>
    </row>
    <row r="2921" spans="21:30">
      <c r="U2921">
        <v>4593</v>
      </c>
      <c r="V2921">
        <v>4</v>
      </c>
      <c r="W2921" t="s">
        <v>4372</v>
      </c>
      <c r="X2921">
        <v>8</v>
      </c>
      <c r="Y2921" t="s">
        <v>434</v>
      </c>
      <c r="Z2921">
        <v>8108</v>
      </c>
      <c r="AA2921" t="s">
        <v>1832</v>
      </c>
      <c r="AC2921" t="s">
        <v>1009</v>
      </c>
      <c r="AD2921" t="s">
        <v>443</v>
      </c>
    </row>
    <row r="2922" spans="21:30">
      <c r="U2922">
        <v>4594</v>
      </c>
      <c r="V2922">
        <v>2</v>
      </c>
      <c r="W2922" t="s">
        <v>4373</v>
      </c>
      <c r="X2922">
        <v>8</v>
      </c>
      <c r="Y2922" t="s">
        <v>434</v>
      </c>
      <c r="Z2922">
        <v>8108</v>
      </c>
      <c r="AA2922" t="s">
        <v>1832</v>
      </c>
      <c r="AC2922" t="s">
        <v>1009</v>
      </c>
      <c r="AD2922" t="s">
        <v>443</v>
      </c>
    </row>
    <row r="2923" spans="21:30">
      <c r="U2923">
        <v>4595</v>
      </c>
      <c r="V2923">
        <v>0</v>
      </c>
      <c r="W2923" t="s">
        <v>4374</v>
      </c>
      <c r="X2923">
        <v>8</v>
      </c>
      <c r="Y2923" t="s">
        <v>434</v>
      </c>
      <c r="Z2923">
        <v>8108</v>
      </c>
      <c r="AA2923" t="s">
        <v>1832</v>
      </c>
      <c r="AC2923" t="s">
        <v>1009</v>
      </c>
      <c r="AD2923" t="s">
        <v>443</v>
      </c>
    </row>
    <row r="2924" spans="21:30">
      <c r="U2924">
        <v>4597</v>
      </c>
      <c r="V2924">
        <v>7</v>
      </c>
      <c r="W2924" t="s">
        <v>4375</v>
      </c>
      <c r="X2924">
        <v>8</v>
      </c>
      <c r="Y2924" t="s">
        <v>434</v>
      </c>
      <c r="Z2924">
        <v>8103</v>
      </c>
      <c r="AA2924" t="s">
        <v>979</v>
      </c>
      <c r="AC2924" t="s">
        <v>412</v>
      </c>
      <c r="AD2924" t="s">
        <v>443</v>
      </c>
    </row>
    <row r="2925" spans="21:30">
      <c r="U2925">
        <v>4603</v>
      </c>
      <c r="V2925">
        <v>5</v>
      </c>
      <c r="W2925" t="s">
        <v>4376</v>
      </c>
      <c r="X2925">
        <v>8</v>
      </c>
      <c r="Y2925" t="s">
        <v>434</v>
      </c>
      <c r="Z2925">
        <v>8101</v>
      </c>
      <c r="AA2925" t="s">
        <v>433</v>
      </c>
      <c r="AC2925" t="s">
        <v>412</v>
      </c>
      <c r="AD2925" t="s">
        <v>443</v>
      </c>
    </row>
    <row r="2926" spans="21:30">
      <c r="U2926">
        <v>4609</v>
      </c>
      <c r="V2926">
        <v>4</v>
      </c>
      <c r="W2926" t="s">
        <v>4377</v>
      </c>
      <c r="X2926">
        <v>8</v>
      </c>
      <c r="Y2926" t="s">
        <v>434</v>
      </c>
      <c r="Z2926">
        <v>8101</v>
      </c>
      <c r="AA2926" t="s">
        <v>433</v>
      </c>
      <c r="AC2926" t="s">
        <v>412</v>
      </c>
      <c r="AD2926" t="s">
        <v>443</v>
      </c>
    </row>
    <row r="2927" spans="21:30">
      <c r="U2927">
        <v>4611</v>
      </c>
      <c r="V2927">
        <v>6</v>
      </c>
      <c r="W2927" t="s">
        <v>4378</v>
      </c>
      <c r="X2927">
        <v>8</v>
      </c>
      <c r="Y2927" t="s">
        <v>434</v>
      </c>
      <c r="Z2927">
        <v>8108</v>
      </c>
      <c r="AA2927" t="s">
        <v>1832</v>
      </c>
      <c r="AC2927" t="s">
        <v>1009</v>
      </c>
      <c r="AD2927" t="s">
        <v>443</v>
      </c>
    </row>
    <row r="2928" spans="21:30">
      <c r="U2928">
        <v>4612</v>
      </c>
      <c r="V2928">
        <v>4</v>
      </c>
      <c r="W2928" t="s">
        <v>4379</v>
      </c>
      <c r="X2928">
        <v>8</v>
      </c>
      <c r="Y2928" t="s">
        <v>434</v>
      </c>
      <c r="Z2928">
        <v>8101</v>
      </c>
      <c r="AA2928" t="s">
        <v>433</v>
      </c>
      <c r="AC2928" t="s">
        <v>412</v>
      </c>
      <c r="AD2928" t="s">
        <v>443</v>
      </c>
    </row>
    <row r="2929" spans="21:30">
      <c r="U2929">
        <v>4613</v>
      </c>
      <c r="V2929">
        <v>2</v>
      </c>
      <c r="W2929" t="s">
        <v>4380</v>
      </c>
      <c r="X2929">
        <v>8</v>
      </c>
      <c r="Y2929" t="s">
        <v>434</v>
      </c>
      <c r="Z2929">
        <v>8101</v>
      </c>
      <c r="AA2929" t="s">
        <v>433</v>
      </c>
      <c r="AC2929" t="s">
        <v>412</v>
      </c>
      <c r="AD2929" t="s">
        <v>443</v>
      </c>
    </row>
    <row r="2930" spans="21:30">
      <c r="U2930">
        <v>4614</v>
      </c>
      <c r="V2930">
        <v>0</v>
      </c>
      <c r="W2930" t="s">
        <v>4381</v>
      </c>
      <c r="X2930">
        <v>8</v>
      </c>
      <c r="Y2930" t="s">
        <v>434</v>
      </c>
      <c r="Z2930">
        <v>8101</v>
      </c>
      <c r="AA2930" t="s">
        <v>433</v>
      </c>
      <c r="AC2930" t="s">
        <v>412</v>
      </c>
      <c r="AD2930" t="s">
        <v>443</v>
      </c>
    </row>
    <row r="2931" spans="21:30">
      <c r="U2931">
        <v>4615</v>
      </c>
      <c r="V2931">
        <v>9</v>
      </c>
      <c r="W2931" t="s">
        <v>4382</v>
      </c>
      <c r="X2931">
        <v>8</v>
      </c>
      <c r="Y2931" t="s">
        <v>434</v>
      </c>
      <c r="Z2931">
        <v>8108</v>
      </c>
      <c r="AA2931" t="s">
        <v>1832</v>
      </c>
      <c r="AC2931" t="s">
        <v>1009</v>
      </c>
      <c r="AD2931" t="s">
        <v>443</v>
      </c>
    </row>
    <row r="2932" spans="21:30">
      <c r="U2932">
        <v>4616</v>
      </c>
      <c r="V2932">
        <v>7</v>
      </c>
      <c r="W2932" t="s">
        <v>4383</v>
      </c>
      <c r="X2932">
        <v>8</v>
      </c>
      <c r="Y2932" t="s">
        <v>434</v>
      </c>
      <c r="Z2932">
        <v>8108</v>
      </c>
      <c r="AA2932" t="s">
        <v>1832</v>
      </c>
      <c r="AC2932" t="s">
        <v>1009</v>
      </c>
      <c r="AD2932" t="s">
        <v>443</v>
      </c>
    </row>
    <row r="2933" spans="21:30">
      <c r="U2933">
        <v>4617</v>
      </c>
      <c r="V2933">
        <v>5</v>
      </c>
      <c r="W2933" t="s">
        <v>4384</v>
      </c>
      <c r="X2933">
        <v>8</v>
      </c>
      <c r="Y2933" t="s">
        <v>434</v>
      </c>
      <c r="Z2933">
        <v>8108</v>
      </c>
      <c r="AA2933" t="s">
        <v>1832</v>
      </c>
      <c r="AC2933" t="s">
        <v>1009</v>
      </c>
      <c r="AD2933" t="s">
        <v>443</v>
      </c>
    </row>
    <row r="2934" spans="21:30">
      <c r="U2934">
        <v>4622</v>
      </c>
      <c r="V2934">
        <v>1</v>
      </c>
      <c r="W2934" t="s">
        <v>4385</v>
      </c>
      <c r="X2934">
        <v>8</v>
      </c>
      <c r="Y2934" t="s">
        <v>434</v>
      </c>
      <c r="Z2934">
        <v>8101</v>
      </c>
      <c r="AA2934" t="s">
        <v>433</v>
      </c>
      <c r="AC2934" t="s">
        <v>412</v>
      </c>
      <c r="AD2934" t="s">
        <v>443</v>
      </c>
    </row>
    <row r="2935" spans="21:30">
      <c r="U2935">
        <v>4626</v>
      </c>
      <c r="V2935">
        <v>4</v>
      </c>
      <c r="W2935" t="s">
        <v>3606</v>
      </c>
      <c r="X2935">
        <v>8</v>
      </c>
      <c r="Y2935" t="s">
        <v>434</v>
      </c>
      <c r="Z2935">
        <v>8108</v>
      </c>
      <c r="AA2935" t="s">
        <v>1832</v>
      </c>
      <c r="AC2935" t="s">
        <v>713</v>
      </c>
      <c r="AD2935" t="s">
        <v>443</v>
      </c>
    </row>
    <row r="2936" spans="21:30">
      <c r="U2936">
        <v>4627</v>
      </c>
      <c r="V2936">
        <v>2</v>
      </c>
      <c r="W2936" t="s">
        <v>4386</v>
      </c>
      <c r="X2936">
        <v>8</v>
      </c>
      <c r="Y2936" t="s">
        <v>434</v>
      </c>
      <c r="Z2936">
        <v>8103</v>
      </c>
      <c r="AA2936" t="s">
        <v>979</v>
      </c>
      <c r="AC2936" t="s">
        <v>713</v>
      </c>
      <c r="AD2936" t="s">
        <v>443</v>
      </c>
    </row>
    <row r="2937" spans="21:30">
      <c r="U2937">
        <v>4628</v>
      </c>
      <c r="V2937">
        <v>0</v>
      </c>
      <c r="W2937" t="s">
        <v>4387</v>
      </c>
      <c r="X2937">
        <v>8</v>
      </c>
      <c r="Y2937" t="s">
        <v>434</v>
      </c>
      <c r="Z2937">
        <v>8103</v>
      </c>
      <c r="AA2937" t="s">
        <v>979</v>
      </c>
      <c r="AC2937" t="s">
        <v>713</v>
      </c>
      <c r="AD2937" t="s">
        <v>443</v>
      </c>
    </row>
    <row r="2938" spans="21:30">
      <c r="U2938">
        <v>4629</v>
      </c>
      <c r="V2938">
        <v>9</v>
      </c>
      <c r="W2938" t="s">
        <v>4388</v>
      </c>
      <c r="X2938">
        <v>8</v>
      </c>
      <c r="Y2938" t="s">
        <v>434</v>
      </c>
      <c r="Z2938">
        <v>8108</v>
      </c>
      <c r="AA2938" t="s">
        <v>1832</v>
      </c>
      <c r="AC2938" t="s">
        <v>713</v>
      </c>
      <c r="AD2938" t="s">
        <v>443</v>
      </c>
    </row>
    <row r="2939" spans="21:30">
      <c r="U2939">
        <v>4630</v>
      </c>
      <c r="V2939">
        <v>2</v>
      </c>
      <c r="W2939" t="s">
        <v>4389</v>
      </c>
      <c r="X2939">
        <v>8</v>
      </c>
      <c r="Y2939" t="s">
        <v>434</v>
      </c>
      <c r="Z2939">
        <v>8101</v>
      </c>
      <c r="AA2939" t="s">
        <v>433</v>
      </c>
      <c r="AC2939" t="s">
        <v>713</v>
      </c>
      <c r="AD2939" t="s">
        <v>443</v>
      </c>
    </row>
    <row r="2940" spans="21:30">
      <c r="U2940">
        <v>4631</v>
      </c>
      <c r="V2940">
        <v>0</v>
      </c>
      <c r="W2940" t="s">
        <v>4390</v>
      </c>
      <c r="X2940">
        <v>8</v>
      </c>
      <c r="Y2940" t="s">
        <v>434</v>
      </c>
      <c r="Z2940">
        <v>8103</v>
      </c>
      <c r="AA2940" t="s">
        <v>979</v>
      </c>
      <c r="AC2940" t="s">
        <v>713</v>
      </c>
      <c r="AD2940" t="s">
        <v>443</v>
      </c>
    </row>
    <row r="2941" spans="21:30">
      <c r="U2941">
        <v>4633</v>
      </c>
      <c r="V2941">
        <v>7</v>
      </c>
      <c r="W2941" t="s">
        <v>4391</v>
      </c>
      <c r="X2941">
        <v>8</v>
      </c>
      <c r="Y2941" t="s">
        <v>434</v>
      </c>
      <c r="Z2941">
        <v>8103</v>
      </c>
      <c r="AA2941" t="s">
        <v>979</v>
      </c>
      <c r="AC2941" t="s">
        <v>713</v>
      </c>
      <c r="AD2941" t="s">
        <v>443</v>
      </c>
    </row>
    <row r="2942" spans="21:30">
      <c r="U2942">
        <v>4635</v>
      </c>
      <c r="V2942">
        <v>3</v>
      </c>
      <c r="W2942" t="s">
        <v>4392</v>
      </c>
      <c r="X2942">
        <v>8</v>
      </c>
      <c r="Y2942" t="s">
        <v>434</v>
      </c>
      <c r="Z2942">
        <v>8101</v>
      </c>
      <c r="AA2942" t="s">
        <v>433</v>
      </c>
      <c r="AC2942" t="s">
        <v>713</v>
      </c>
      <c r="AD2942" t="s">
        <v>443</v>
      </c>
    </row>
    <row r="2943" spans="21:30">
      <c r="U2943">
        <v>4636</v>
      </c>
      <c r="V2943">
        <v>1</v>
      </c>
      <c r="W2943" t="s">
        <v>4393</v>
      </c>
      <c r="X2943">
        <v>8</v>
      </c>
      <c r="Y2943" t="s">
        <v>434</v>
      </c>
      <c r="Z2943">
        <v>8101</v>
      </c>
      <c r="AA2943" t="s">
        <v>433</v>
      </c>
      <c r="AC2943" t="s">
        <v>713</v>
      </c>
      <c r="AD2943" t="s">
        <v>443</v>
      </c>
    </row>
    <row r="2944" spans="21:30">
      <c r="U2944">
        <v>4638</v>
      </c>
      <c r="V2944">
        <v>8</v>
      </c>
      <c r="W2944" t="s">
        <v>4394</v>
      </c>
      <c r="X2944">
        <v>8</v>
      </c>
      <c r="Y2944" t="s">
        <v>434</v>
      </c>
      <c r="Z2944">
        <v>8101</v>
      </c>
      <c r="AA2944" t="s">
        <v>433</v>
      </c>
      <c r="AC2944" t="s">
        <v>713</v>
      </c>
      <c r="AD2944" t="s">
        <v>443</v>
      </c>
    </row>
    <row r="2945" spans="21:30">
      <c r="U2945">
        <v>4639</v>
      </c>
      <c r="V2945">
        <v>6</v>
      </c>
      <c r="W2945" t="s">
        <v>4395</v>
      </c>
      <c r="X2945">
        <v>8</v>
      </c>
      <c r="Y2945" t="s">
        <v>434</v>
      </c>
      <c r="Z2945">
        <v>8101</v>
      </c>
      <c r="AA2945" t="s">
        <v>433</v>
      </c>
      <c r="AC2945" t="s">
        <v>713</v>
      </c>
      <c r="AD2945" t="s">
        <v>443</v>
      </c>
    </row>
    <row r="2946" spans="21:30">
      <c r="U2946">
        <v>4641</v>
      </c>
      <c r="V2946">
        <v>8</v>
      </c>
      <c r="W2946" t="s">
        <v>4396</v>
      </c>
      <c r="X2946">
        <v>8</v>
      </c>
      <c r="Y2946" t="s">
        <v>434</v>
      </c>
      <c r="Z2946">
        <v>8108</v>
      </c>
      <c r="AA2946" t="s">
        <v>1832</v>
      </c>
      <c r="AC2946" t="s">
        <v>713</v>
      </c>
      <c r="AD2946" t="s">
        <v>443</v>
      </c>
    </row>
    <row r="2947" spans="21:30">
      <c r="U2947">
        <v>4644</v>
      </c>
      <c r="V2947">
        <v>2</v>
      </c>
      <c r="W2947" t="s">
        <v>4397</v>
      </c>
      <c r="X2947">
        <v>8</v>
      </c>
      <c r="Y2947" t="s">
        <v>434</v>
      </c>
      <c r="Z2947">
        <v>8108</v>
      </c>
      <c r="AA2947" t="s">
        <v>1832</v>
      </c>
      <c r="AC2947" t="s">
        <v>713</v>
      </c>
      <c r="AD2947" t="s">
        <v>443</v>
      </c>
    </row>
    <row r="2948" spans="21:30">
      <c r="U2948">
        <v>4645</v>
      </c>
      <c r="V2948">
        <v>0</v>
      </c>
      <c r="W2948" t="s">
        <v>4398</v>
      </c>
      <c r="X2948">
        <v>8</v>
      </c>
      <c r="Y2948" t="s">
        <v>434</v>
      </c>
      <c r="Z2948">
        <v>8101</v>
      </c>
      <c r="AA2948" t="s">
        <v>433</v>
      </c>
      <c r="AC2948" t="s">
        <v>713</v>
      </c>
      <c r="AD2948" t="s">
        <v>443</v>
      </c>
    </row>
    <row r="2949" spans="21:30">
      <c r="U2949">
        <v>4646</v>
      </c>
      <c r="V2949">
        <v>9</v>
      </c>
      <c r="W2949" t="s">
        <v>4399</v>
      </c>
      <c r="X2949">
        <v>8</v>
      </c>
      <c r="Y2949" t="s">
        <v>434</v>
      </c>
      <c r="Z2949">
        <v>8101</v>
      </c>
      <c r="AA2949" t="s">
        <v>433</v>
      </c>
      <c r="AC2949" t="s">
        <v>713</v>
      </c>
      <c r="AD2949" t="s">
        <v>443</v>
      </c>
    </row>
    <row r="2950" spans="21:30">
      <c r="U2950">
        <v>4647</v>
      </c>
      <c r="V2950">
        <v>7</v>
      </c>
      <c r="W2950" t="s">
        <v>4400</v>
      </c>
      <c r="X2950">
        <v>8</v>
      </c>
      <c r="Y2950" t="s">
        <v>434</v>
      </c>
      <c r="Z2950">
        <v>8101</v>
      </c>
      <c r="AA2950" t="s">
        <v>433</v>
      </c>
      <c r="AC2950" t="s">
        <v>713</v>
      </c>
      <c r="AD2950" t="s">
        <v>443</v>
      </c>
    </row>
    <row r="2951" spans="21:30">
      <c r="U2951">
        <v>4648</v>
      </c>
      <c r="V2951">
        <v>5</v>
      </c>
      <c r="W2951" t="s">
        <v>4401</v>
      </c>
      <c r="X2951">
        <v>8</v>
      </c>
      <c r="Y2951" t="s">
        <v>434</v>
      </c>
      <c r="Z2951">
        <v>8101</v>
      </c>
      <c r="AA2951" t="s">
        <v>433</v>
      </c>
      <c r="AC2951" t="s">
        <v>713</v>
      </c>
      <c r="AD2951" t="s">
        <v>443</v>
      </c>
    </row>
    <row r="2952" spans="21:30">
      <c r="U2952">
        <v>4650</v>
      </c>
      <c r="V2952">
        <v>7</v>
      </c>
      <c r="W2952" t="s">
        <v>4402</v>
      </c>
      <c r="X2952">
        <v>8</v>
      </c>
      <c r="Y2952" t="s">
        <v>434</v>
      </c>
      <c r="Z2952">
        <v>8108</v>
      </c>
      <c r="AA2952" t="s">
        <v>1832</v>
      </c>
      <c r="AC2952" t="s">
        <v>713</v>
      </c>
      <c r="AD2952" t="s">
        <v>443</v>
      </c>
    </row>
    <row r="2953" spans="21:30">
      <c r="U2953">
        <v>4655</v>
      </c>
      <c r="V2953">
        <v>8</v>
      </c>
      <c r="W2953" t="s">
        <v>4403</v>
      </c>
      <c r="X2953">
        <v>8</v>
      </c>
      <c r="Y2953" t="s">
        <v>434</v>
      </c>
      <c r="Z2953">
        <v>8101</v>
      </c>
      <c r="AA2953" t="s">
        <v>433</v>
      </c>
      <c r="AC2953" t="s">
        <v>713</v>
      </c>
      <c r="AD2953" t="s">
        <v>443</v>
      </c>
    </row>
    <row r="2954" spans="21:30">
      <c r="U2954">
        <v>4656</v>
      </c>
      <c r="V2954">
        <v>6</v>
      </c>
      <c r="W2954" t="s">
        <v>4404</v>
      </c>
      <c r="X2954">
        <v>8</v>
      </c>
      <c r="Y2954" t="s">
        <v>434</v>
      </c>
      <c r="Z2954">
        <v>8108</v>
      </c>
      <c r="AA2954" t="s">
        <v>1832</v>
      </c>
      <c r="AC2954" t="s">
        <v>713</v>
      </c>
      <c r="AD2954" t="s">
        <v>443</v>
      </c>
    </row>
    <row r="2955" spans="21:30">
      <c r="U2955">
        <v>4658</v>
      </c>
      <c r="V2955">
        <v>2</v>
      </c>
      <c r="W2955" t="s">
        <v>4405</v>
      </c>
      <c r="X2955">
        <v>8</v>
      </c>
      <c r="Y2955" t="s">
        <v>434</v>
      </c>
      <c r="Z2955">
        <v>8103</v>
      </c>
      <c r="AA2955" t="s">
        <v>979</v>
      </c>
      <c r="AC2955" t="s">
        <v>713</v>
      </c>
      <c r="AD2955" t="s">
        <v>443</v>
      </c>
    </row>
    <row r="2956" spans="21:30">
      <c r="U2956">
        <v>4659</v>
      </c>
      <c r="V2956">
        <v>0</v>
      </c>
      <c r="W2956" t="s">
        <v>2098</v>
      </c>
      <c r="X2956">
        <v>8</v>
      </c>
      <c r="Y2956" t="s">
        <v>434</v>
      </c>
      <c r="Z2956">
        <v>8101</v>
      </c>
      <c r="AA2956" t="s">
        <v>433</v>
      </c>
      <c r="AC2956" t="s">
        <v>713</v>
      </c>
      <c r="AD2956" t="s">
        <v>443</v>
      </c>
    </row>
    <row r="2957" spans="21:30">
      <c r="U2957">
        <v>4660</v>
      </c>
      <c r="V2957">
        <v>4</v>
      </c>
      <c r="W2957" t="s">
        <v>4406</v>
      </c>
      <c r="X2957">
        <v>8</v>
      </c>
      <c r="Y2957" t="s">
        <v>434</v>
      </c>
      <c r="Z2957">
        <v>8101</v>
      </c>
      <c r="AA2957" t="s">
        <v>433</v>
      </c>
      <c r="AC2957" t="s">
        <v>713</v>
      </c>
      <c r="AD2957" t="s">
        <v>443</v>
      </c>
    </row>
    <row r="2958" spans="21:30">
      <c r="U2958">
        <v>4662</v>
      </c>
      <c r="V2958">
        <v>0</v>
      </c>
      <c r="W2958" t="s">
        <v>2766</v>
      </c>
      <c r="X2958">
        <v>8</v>
      </c>
      <c r="Y2958" t="s">
        <v>434</v>
      </c>
      <c r="Z2958">
        <v>8108</v>
      </c>
      <c r="AA2958" t="s">
        <v>1832</v>
      </c>
      <c r="AC2958" t="s">
        <v>713</v>
      </c>
      <c r="AD2958" t="s">
        <v>443</v>
      </c>
    </row>
    <row r="2959" spans="21:30">
      <c r="U2959">
        <v>4663</v>
      </c>
      <c r="V2959">
        <v>9</v>
      </c>
      <c r="W2959" t="s">
        <v>4407</v>
      </c>
      <c r="X2959">
        <v>8</v>
      </c>
      <c r="Y2959" t="s">
        <v>434</v>
      </c>
      <c r="Z2959">
        <v>8101</v>
      </c>
      <c r="AA2959" t="s">
        <v>433</v>
      </c>
      <c r="AC2959" t="s">
        <v>713</v>
      </c>
      <c r="AD2959" t="s">
        <v>443</v>
      </c>
    </row>
    <row r="2960" spans="21:30">
      <c r="U2960">
        <v>4664</v>
      </c>
      <c r="V2960">
        <v>7</v>
      </c>
      <c r="W2960" t="s">
        <v>4408</v>
      </c>
      <c r="X2960">
        <v>8</v>
      </c>
      <c r="Y2960" t="s">
        <v>434</v>
      </c>
      <c r="Z2960">
        <v>8101</v>
      </c>
      <c r="AA2960" t="s">
        <v>433</v>
      </c>
      <c r="AC2960" t="s">
        <v>713</v>
      </c>
      <c r="AD2960" t="s">
        <v>443</v>
      </c>
    </row>
    <row r="2961" spans="21:30">
      <c r="U2961">
        <v>4665</v>
      </c>
      <c r="V2961">
        <v>5</v>
      </c>
      <c r="W2961" t="s">
        <v>4409</v>
      </c>
      <c r="X2961">
        <v>8</v>
      </c>
      <c r="Y2961" t="s">
        <v>434</v>
      </c>
      <c r="Z2961">
        <v>8101</v>
      </c>
      <c r="AA2961" t="s">
        <v>433</v>
      </c>
      <c r="AC2961" t="s">
        <v>713</v>
      </c>
      <c r="AD2961" t="s">
        <v>443</v>
      </c>
    </row>
    <row r="2962" spans="21:30">
      <c r="U2962">
        <v>4666</v>
      </c>
      <c r="V2962">
        <v>3</v>
      </c>
      <c r="W2962" t="s">
        <v>4410</v>
      </c>
      <c r="X2962">
        <v>8</v>
      </c>
      <c r="Y2962" t="s">
        <v>434</v>
      </c>
      <c r="Z2962">
        <v>8101</v>
      </c>
      <c r="AA2962" t="s">
        <v>433</v>
      </c>
      <c r="AC2962" t="s">
        <v>713</v>
      </c>
      <c r="AD2962" t="s">
        <v>443</v>
      </c>
    </row>
    <row r="2963" spans="21:30">
      <c r="U2963">
        <v>4667</v>
      </c>
      <c r="V2963">
        <v>1</v>
      </c>
      <c r="W2963" t="s">
        <v>4411</v>
      </c>
      <c r="X2963">
        <v>8</v>
      </c>
      <c r="Y2963" t="s">
        <v>434</v>
      </c>
      <c r="Z2963">
        <v>8103</v>
      </c>
      <c r="AA2963" t="s">
        <v>979</v>
      </c>
      <c r="AC2963" t="s">
        <v>713</v>
      </c>
      <c r="AD2963" t="s">
        <v>443</v>
      </c>
    </row>
    <row r="2964" spans="21:30">
      <c r="U2964">
        <v>4669</v>
      </c>
      <c r="V2964">
        <v>8</v>
      </c>
      <c r="W2964" t="s">
        <v>4412</v>
      </c>
      <c r="X2964">
        <v>8</v>
      </c>
      <c r="Y2964" t="s">
        <v>434</v>
      </c>
      <c r="Z2964">
        <v>8101</v>
      </c>
      <c r="AA2964" t="s">
        <v>433</v>
      </c>
      <c r="AC2964" t="s">
        <v>713</v>
      </c>
      <c r="AD2964" t="s">
        <v>443</v>
      </c>
    </row>
    <row r="2965" spans="21:30">
      <c r="U2965">
        <v>4670</v>
      </c>
      <c r="V2965">
        <v>1</v>
      </c>
      <c r="W2965" t="s">
        <v>4413</v>
      </c>
      <c r="X2965">
        <v>8</v>
      </c>
      <c r="Y2965" t="s">
        <v>434</v>
      </c>
      <c r="Z2965">
        <v>8101</v>
      </c>
      <c r="AA2965" t="s">
        <v>433</v>
      </c>
      <c r="AC2965" t="s">
        <v>713</v>
      </c>
      <c r="AD2965" t="s">
        <v>443</v>
      </c>
    </row>
    <row r="2966" spans="21:30">
      <c r="U2966">
        <v>4672</v>
      </c>
      <c r="V2966">
        <v>8</v>
      </c>
      <c r="W2966" t="s">
        <v>4414</v>
      </c>
      <c r="X2966">
        <v>8</v>
      </c>
      <c r="Y2966" t="s">
        <v>434</v>
      </c>
      <c r="Z2966">
        <v>8101</v>
      </c>
      <c r="AA2966" t="s">
        <v>433</v>
      </c>
      <c r="AC2966" t="s">
        <v>713</v>
      </c>
      <c r="AD2966" t="s">
        <v>443</v>
      </c>
    </row>
    <row r="2967" spans="21:30">
      <c r="U2967">
        <v>4675</v>
      </c>
      <c r="V2967">
        <v>2</v>
      </c>
      <c r="W2967" t="s">
        <v>4415</v>
      </c>
      <c r="X2967">
        <v>8</v>
      </c>
      <c r="Y2967" t="s">
        <v>434</v>
      </c>
      <c r="Z2967">
        <v>8108</v>
      </c>
      <c r="AA2967" t="s">
        <v>1832</v>
      </c>
      <c r="AC2967" t="s">
        <v>713</v>
      </c>
      <c r="AD2967" t="s">
        <v>443</v>
      </c>
    </row>
    <row r="2968" spans="21:30">
      <c r="U2968">
        <v>4677</v>
      </c>
      <c r="V2968">
        <v>9</v>
      </c>
      <c r="W2968" t="s">
        <v>2403</v>
      </c>
      <c r="X2968">
        <v>8</v>
      </c>
      <c r="Y2968" t="s">
        <v>434</v>
      </c>
      <c r="Z2968">
        <v>8108</v>
      </c>
      <c r="AA2968" t="s">
        <v>1832</v>
      </c>
      <c r="AC2968" t="s">
        <v>713</v>
      </c>
      <c r="AD2968" t="s">
        <v>443</v>
      </c>
    </row>
    <row r="2969" spans="21:30">
      <c r="U2969">
        <v>4679</v>
      </c>
      <c r="V2969">
        <v>5</v>
      </c>
      <c r="W2969" t="s">
        <v>4416</v>
      </c>
      <c r="X2969">
        <v>8</v>
      </c>
      <c r="Y2969" t="s">
        <v>434</v>
      </c>
      <c r="Z2969">
        <v>8101</v>
      </c>
      <c r="AA2969" t="s">
        <v>433</v>
      </c>
      <c r="AC2969" t="s">
        <v>725</v>
      </c>
      <c r="AD2969" t="s">
        <v>443</v>
      </c>
    </row>
    <row r="2970" spans="21:30">
      <c r="U2970">
        <v>4680</v>
      </c>
      <c r="V2970">
        <v>9</v>
      </c>
      <c r="W2970" t="s">
        <v>4417</v>
      </c>
      <c r="X2970">
        <v>8</v>
      </c>
      <c r="Y2970" t="s">
        <v>434</v>
      </c>
      <c r="Z2970">
        <v>8101</v>
      </c>
      <c r="AA2970" t="s">
        <v>433</v>
      </c>
      <c r="AC2970" t="s">
        <v>725</v>
      </c>
      <c r="AD2970" t="s">
        <v>443</v>
      </c>
    </row>
    <row r="2971" spans="21:30">
      <c r="U2971">
        <v>4686</v>
      </c>
      <c r="V2971">
        <v>8</v>
      </c>
      <c r="W2971" t="s">
        <v>4418</v>
      </c>
      <c r="X2971">
        <v>8</v>
      </c>
      <c r="Y2971" t="s">
        <v>434</v>
      </c>
      <c r="Z2971">
        <v>8101</v>
      </c>
      <c r="AA2971" t="s">
        <v>433</v>
      </c>
      <c r="AC2971" t="s">
        <v>725</v>
      </c>
      <c r="AD2971" t="s">
        <v>443</v>
      </c>
    </row>
    <row r="2972" spans="21:30">
      <c r="U2972">
        <v>4687</v>
      </c>
      <c r="V2972">
        <v>6</v>
      </c>
      <c r="W2972" t="s">
        <v>4419</v>
      </c>
      <c r="X2972">
        <v>8</v>
      </c>
      <c r="Y2972" t="s">
        <v>434</v>
      </c>
      <c r="Z2972">
        <v>8108</v>
      </c>
      <c r="AA2972" t="s">
        <v>1832</v>
      </c>
      <c r="AC2972" t="s">
        <v>725</v>
      </c>
      <c r="AD2972" t="s">
        <v>443</v>
      </c>
    </row>
    <row r="2973" spans="21:30">
      <c r="U2973">
        <v>4688</v>
      </c>
      <c r="V2973">
        <v>4</v>
      </c>
      <c r="W2973" t="s">
        <v>4420</v>
      </c>
      <c r="X2973">
        <v>8</v>
      </c>
      <c r="Y2973" t="s">
        <v>434</v>
      </c>
      <c r="Z2973">
        <v>8101</v>
      </c>
      <c r="AA2973" t="s">
        <v>433</v>
      </c>
      <c r="AC2973" t="s">
        <v>725</v>
      </c>
      <c r="AD2973" t="s">
        <v>443</v>
      </c>
    </row>
    <row r="2974" spans="21:30">
      <c r="U2974">
        <v>4689</v>
      </c>
      <c r="V2974">
        <v>2</v>
      </c>
      <c r="W2974" t="s">
        <v>4421</v>
      </c>
      <c r="X2974">
        <v>8</v>
      </c>
      <c r="Y2974" t="s">
        <v>434</v>
      </c>
      <c r="Z2974">
        <v>8103</v>
      </c>
      <c r="AA2974" t="s">
        <v>979</v>
      </c>
      <c r="AC2974" t="s">
        <v>725</v>
      </c>
      <c r="AD2974" t="s">
        <v>443</v>
      </c>
    </row>
    <row r="2975" spans="21:30">
      <c r="U2975">
        <v>4691</v>
      </c>
      <c r="V2975">
        <v>4</v>
      </c>
      <c r="W2975" t="s">
        <v>4422</v>
      </c>
      <c r="X2975">
        <v>8</v>
      </c>
      <c r="Y2975" t="s">
        <v>434</v>
      </c>
      <c r="Z2975">
        <v>8103</v>
      </c>
      <c r="AA2975" t="s">
        <v>979</v>
      </c>
      <c r="AC2975" t="s">
        <v>713</v>
      </c>
      <c r="AD2975" t="s">
        <v>443</v>
      </c>
    </row>
    <row r="2976" spans="21:30">
      <c r="U2976">
        <v>4694</v>
      </c>
      <c r="V2976">
        <v>9</v>
      </c>
      <c r="W2976" t="s">
        <v>4423</v>
      </c>
      <c r="X2976">
        <v>8</v>
      </c>
      <c r="Y2976" t="s">
        <v>434</v>
      </c>
      <c r="Z2976">
        <v>8108</v>
      </c>
      <c r="AA2976" t="s">
        <v>1832</v>
      </c>
      <c r="AC2976" t="s">
        <v>725</v>
      </c>
      <c r="AD2976" t="s">
        <v>443</v>
      </c>
    </row>
    <row r="2977" spans="21:30">
      <c r="U2977">
        <v>4698</v>
      </c>
      <c r="V2977">
        <v>1</v>
      </c>
      <c r="W2977" t="s">
        <v>4424</v>
      </c>
      <c r="X2977">
        <v>8</v>
      </c>
      <c r="Y2977" t="s">
        <v>434</v>
      </c>
      <c r="Z2977">
        <v>8101</v>
      </c>
      <c r="AA2977" t="s">
        <v>433</v>
      </c>
      <c r="AC2977" t="s">
        <v>725</v>
      </c>
      <c r="AD2977" t="s">
        <v>443</v>
      </c>
    </row>
    <row r="2978" spans="21:30">
      <c r="U2978">
        <v>4700</v>
      </c>
      <c r="V2978">
        <v>7</v>
      </c>
      <c r="W2978" t="s">
        <v>4425</v>
      </c>
      <c r="X2978">
        <v>8</v>
      </c>
      <c r="Y2978" t="s">
        <v>434</v>
      </c>
      <c r="Z2978">
        <v>8112</v>
      </c>
      <c r="AA2978" t="s">
        <v>4426</v>
      </c>
      <c r="AC2978" t="s">
        <v>890</v>
      </c>
      <c r="AD2978" t="s">
        <v>443</v>
      </c>
    </row>
    <row r="2979" spans="21:30">
      <c r="U2979">
        <v>4702</v>
      </c>
      <c r="V2979">
        <v>3</v>
      </c>
      <c r="W2979" t="s">
        <v>4427</v>
      </c>
      <c r="X2979">
        <v>8</v>
      </c>
      <c r="Y2979" t="s">
        <v>434</v>
      </c>
      <c r="Z2979">
        <v>8110</v>
      </c>
      <c r="AA2979" t="s">
        <v>1747</v>
      </c>
      <c r="AC2979" t="s">
        <v>1009</v>
      </c>
      <c r="AD2979" t="s">
        <v>443</v>
      </c>
    </row>
    <row r="2980" spans="21:30">
      <c r="U2980">
        <v>4703</v>
      </c>
      <c r="V2980">
        <v>1</v>
      </c>
      <c r="W2980" t="s">
        <v>4428</v>
      </c>
      <c r="X2980">
        <v>8</v>
      </c>
      <c r="Y2980" t="s">
        <v>434</v>
      </c>
      <c r="Z2980">
        <v>8110</v>
      </c>
      <c r="AA2980" t="s">
        <v>1747</v>
      </c>
      <c r="AC2980" t="s">
        <v>1009</v>
      </c>
      <c r="AD2980" t="s">
        <v>443</v>
      </c>
    </row>
    <row r="2981" spans="21:30">
      <c r="U2981">
        <v>4706</v>
      </c>
      <c r="V2981">
        <v>6</v>
      </c>
      <c r="W2981" t="s">
        <v>4429</v>
      </c>
      <c r="X2981">
        <v>8</v>
      </c>
      <c r="Y2981" t="s">
        <v>434</v>
      </c>
      <c r="Z2981">
        <v>8112</v>
      </c>
      <c r="AA2981" t="s">
        <v>4426</v>
      </c>
      <c r="AC2981" t="s">
        <v>1009</v>
      </c>
      <c r="AD2981" t="s">
        <v>443</v>
      </c>
    </row>
    <row r="2982" spans="21:30">
      <c r="U2982">
        <v>4707</v>
      </c>
      <c r="V2982">
        <v>4</v>
      </c>
      <c r="W2982" t="s">
        <v>4430</v>
      </c>
      <c r="X2982">
        <v>8</v>
      </c>
      <c r="Y2982" t="s">
        <v>434</v>
      </c>
      <c r="Z2982">
        <v>8110</v>
      </c>
      <c r="AA2982" t="s">
        <v>1747</v>
      </c>
      <c r="AC2982" t="s">
        <v>1009</v>
      </c>
      <c r="AD2982" t="s">
        <v>443</v>
      </c>
    </row>
    <row r="2983" spans="21:30">
      <c r="U2983">
        <v>4708</v>
      </c>
      <c r="V2983">
        <v>2</v>
      </c>
      <c r="W2983" t="s">
        <v>4431</v>
      </c>
      <c r="X2983">
        <v>8</v>
      </c>
      <c r="Y2983" t="s">
        <v>434</v>
      </c>
      <c r="Z2983">
        <v>8110</v>
      </c>
      <c r="AA2983" t="s">
        <v>1747</v>
      </c>
      <c r="AC2983" t="s">
        <v>1009</v>
      </c>
      <c r="AD2983" t="s">
        <v>443</v>
      </c>
    </row>
    <row r="2984" spans="21:30">
      <c r="U2984">
        <v>4709</v>
      </c>
      <c r="V2984">
        <v>0</v>
      </c>
      <c r="W2984" t="s">
        <v>4432</v>
      </c>
      <c r="X2984">
        <v>8</v>
      </c>
      <c r="Y2984" t="s">
        <v>434</v>
      </c>
      <c r="Z2984">
        <v>8110</v>
      </c>
      <c r="AA2984" t="s">
        <v>1747</v>
      </c>
      <c r="AC2984" t="s">
        <v>1009</v>
      </c>
      <c r="AD2984" t="s">
        <v>443</v>
      </c>
    </row>
    <row r="2985" spans="21:30">
      <c r="U2985">
        <v>4711</v>
      </c>
      <c r="V2985">
        <v>2</v>
      </c>
      <c r="W2985" t="s">
        <v>4433</v>
      </c>
      <c r="X2985">
        <v>8</v>
      </c>
      <c r="Y2985" t="s">
        <v>434</v>
      </c>
      <c r="Z2985">
        <v>8110</v>
      </c>
      <c r="AA2985" t="s">
        <v>1747</v>
      </c>
      <c r="AC2985" t="s">
        <v>1009</v>
      </c>
      <c r="AD2985" t="s">
        <v>443</v>
      </c>
    </row>
    <row r="2986" spans="21:30">
      <c r="U2986">
        <v>4712</v>
      </c>
      <c r="V2986">
        <v>0</v>
      </c>
      <c r="W2986" t="s">
        <v>4434</v>
      </c>
      <c r="X2986">
        <v>8</v>
      </c>
      <c r="Y2986" t="s">
        <v>434</v>
      </c>
      <c r="Z2986">
        <v>8110</v>
      </c>
      <c r="AA2986" t="s">
        <v>1747</v>
      </c>
      <c r="AC2986" t="s">
        <v>1009</v>
      </c>
      <c r="AD2986" t="s">
        <v>443</v>
      </c>
    </row>
    <row r="2987" spans="21:30">
      <c r="U2987">
        <v>4713</v>
      </c>
      <c r="V2987">
        <v>9</v>
      </c>
      <c r="W2987" t="s">
        <v>4435</v>
      </c>
      <c r="X2987">
        <v>8</v>
      </c>
      <c r="Y2987" t="s">
        <v>434</v>
      </c>
      <c r="Z2987">
        <v>8112</v>
      </c>
      <c r="AA2987" t="s">
        <v>4426</v>
      </c>
      <c r="AC2987" t="s">
        <v>1009</v>
      </c>
      <c r="AD2987" t="s">
        <v>443</v>
      </c>
    </row>
    <row r="2988" spans="21:30">
      <c r="U2988">
        <v>4714</v>
      </c>
      <c r="V2988">
        <v>7</v>
      </c>
      <c r="W2988" t="s">
        <v>4436</v>
      </c>
      <c r="X2988">
        <v>8</v>
      </c>
      <c r="Y2988" t="s">
        <v>434</v>
      </c>
      <c r="Z2988">
        <v>8112</v>
      </c>
      <c r="AA2988" t="s">
        <v>4426</v>
      </c>
      <c r="AC2988" t="s">
        <v>1009</v>
      </c>
      <c r="AD2988" t="s">
        <v>443</v>
      </c>
    </row>
    <row r="2989" spans="21:30">
      <c r="U2989">
        <v>4715</v>
      </c>
      <c r="V2989">
        <v>5</v>
      </c>
      <c r="W2989" t="s">
        <v>4437</v>
      </c>
      <c r="X2989">
        <v>8</v>
      </c>
      <c r="Y2989" t="s">
        <v>434</v>
      </c>
      <c r="Z2989">
        <v>8112</v>
      </c>
      <c r="AA2989" t="s">
        <v>4426</v>
      </c>
      <c r="AC2989" t="s">
        <v>1009</v>
      </c>
      <c r="AD2989" t="s">
        <v>443</v>
      </c>
    </row>
    <row r="2990" spans="21:30">
      <c r="U2990">
        <v>4717</v>
      </c>
      <c r="V2990">
        <v>1</v>
      </c>
      <c r="W2990" t="s">
        <v>4438</v>
      </c>
      <c r="X2990">
        <v>8</v>
      </c>
      <c r="Y2990" t="s">
        <v>434</v>
      </c>
      <c r="Z2990">
        <v>8112</v>
      </c>
      <c r="AA2990" t="s">
        <v>4426</v>
      </c>
      <c r="AC2990" t="s">
        <v>1009</v>
      </c>
      <c r="AD2990" t="s">
        <v>443</v>
      </c>
    </row>
    <row r="2991" spans="21:30">
      <c r="U2991">
        <v>4719</v>
      </c>
      <c r="V2991">
        <v>8</v>
      </c>
      <c r="W2991" t="s">
        <v>4439</v>
      </c>
      <c r="X2991">
        <v>8</v>
      </c>
      <c r="Y2991" t="s">
        <v>434</v>
      </c>
      <c r="Z2991">
        <v>8112</v>
      </c>
      <c r="AA2991" t="s">
        <v>4426</v>
      </c>
      <c r="AC2991" t="s">
        <v>1009</v>
      </c>
      <c r="AD2991" t="s">
        <v>443</v>
      </c>
    </row>
    <row r="2992" spans="21:30">
      <c r="U2992">
        <v>4720</v>
      </c>
      <c r="V2992">
        <v>1</v>
      </c>
      <c r="W2992" t="s">
        <v>4440</v>
      </c>
      <c r="X2992">
        <v>8</v>
      </c>
      <c r="Y2992" t="s">
        <v>434</v>
      </c>
      <c r="Z2992">
        <v>8110</v>
      </c>
      <c r="AA2992" t="s">
        <v>1747</v>
      </c>
      <c r="AC2992" t="s">
        <v>1009</v>
      </c>
      <c r="AD2992" t="s">
        <v>443</v>
      </c>
    </row>
    <row r="2993" spans="21:30">
      <c r="U2993">
        <v>4722</v>
      </c>
      <c r="V2993">
        <v>8</v>
      </c>
      <c r="W2993" t="s">
        <v>4441</v>
      </c>
      <c r="X2993">
        <v>8</v>
      </c>
      <c r="Y2993" t="s">
        <v>434</v>
      </c>
      <c r="Z2993">
        <v>8112</v>
      </c>
      <c r="AA2993" t="s">
        <v>4426</v>
      </c>
      <c r="AC2993" t="s">
        <v>1009</v>
      </c>
      <c r="AD2993" t="s">
        <v>443</v>
      </c>
    </row>
    <row r="2994" spans="21:30">
      <c r="U2994">
        <v>4723</v>
      </c>
      <c r="V2994">
        <v>6</v>
      </c>
      <c r="W2994" t="s">
        <v>4442</v>
      </c>
      <c r="X2994">
        <v>8</v>
      </c>
      <c r="Y2994" t="s">
        <v>434</v>
      </c>
      <c r="Z2994">
        <v>8110</v>
      </c>
      <c r="AA2994" t="s">
        <v>1747</v>
      </c>
      <c r="AC2994" t="s">
        <v>1009</v>
      </c>
      <c r="AD2994" t="s">
        <v>443</v>
      </c>
    </row>
    <row r="2995" spans="21:30">
      <c r="U2995">
        <v>4724</v>
      </c>
      <c r="V2995">
        <v>4</v>
      </c>
      <c r="W2995" t="s">
        <v>4443</v>
      </c>
      <c r="X2995">
        <v>8</v>
      </c>
      <c r="Y2995" t="s">
        <v>434</v>
      </c>
      <c r="Z2995">
        <v>8110</v>
      </c>
      <c r="AA2995" t="s">
        <v>1747</v>
      </c>
      <c r="AC2995" t="s">
        <v>1009</v>
      </c>
      <c r="AD2995" t="s">
        <v>443</v>
      </c>
    </row>
    <row r="2996" spans="21:30">
      <c r="U2996">
        <v>4725</v>
      </c>
      <c r="V2996">
        <v>2</v>
      </c>
      <c r="W2996" t="s">
        <v>2724</v>
      </c>
      <c r="X2996">
        <v>8</v>
      </c>
      <c r="Y2996" t="s">
        <v>434</v>
      </c>
      <c r="Z2996">
        <v>8110</v>
      </c>
      <c r="AA2996" t="s">
        <v>1747</v>
      </c>
      <c r="AC2996" t="s">
        <v>1009</v>
      </c>
      <c r="AD2996" t="s">
        <v>443</v>
      </c>
    </row>
    <row r="2997" spans="21:30">
      <c r="U2997">
        <v>4726</v>
      </c>
      <c r="V2997">
        <v>0</v>
      </c>
      <c r="W2997" t="s">
        <v>4444</v>
      </c>
      <c r="X2997">
        <v>8</v>
      </c>
      <c r="Y2997" t="s">
        <v>434</v>
      </c>
      <c r="Z2997">
        <v>8110</v>
      </c>
      <c r="AA2997" t="s">
        <v>1747</v>
      </c>
      <c r="AC2997" t="s">
        <v>1009</v>
      </c>
      <c r="AD2997" t="s">
        <v>443</v>
      </c>
    </row>
    <row r="2998" spans="21:30">
      <c r="U2998">
        <v>4727</v>
      </c>
      <c r="V2998">
        <v>9</v>
      </c>
      <c r="W2998" t="s">
        <v>4445</v>
      </c>
      <c r="X2998">
        <v>8</v>
      </c>
      <c r="Y2998" t="s">
        <v>434</v>
      </c>
      <c r="Z2998">
        <v>8110</v>
      </c>
      <c r="AA2998" t="s">
        <v>1747</v>
      </c>
      <c r="AC2998" t="s">
        <v>1009</v>
      </c>
      <c r="AD2998" t="s">
        <v>443</v>
      </c>
    </row>
    <row r="2999" spans="21:30">
      <c r="U2999">
        <v>4728</v>
      </c>
      <c r="V2999">
        <v>7</v>
      </c>
      <c r="W2999" t="s">
        <v>4446</v>
      </c>
      <c r="X2999">
        <v>8</v>
      </c>
      <c r="Y2999" t="s">
        <v>434</v>
      </c>
      <c r="Z2999">
        <v>8110</v>
      </c>
      <c r="AA2999" t="s">
        <v>1747</v>
      </c>
      <c r="AC2999" t="s">
        <v>1009</v>
      </c>
      <c r="AD2999" t="s">
        <v>443</v>
      </c>
    </row>
    <row r="3000" spans="21:30">
      <c r="U3000">
        <v>4730</v>
      </c>
      <c r="V3000">
        <v>9</v>
      </c>
      <c r="W3000" t="s">
        <v>4447</v>
      </c>
      <c r="X3000">
        <v>8</v>
      </c>
      <c r="Y3000" t="s">
        <v>434</v>
      </c>
      <c r="Z3000">
        <v>8112</v>
      </c>
      <c r="AA3000" t="s">
        <v>4426</v>
      </c>
      <c r="AC3000" t="s">
        <v>1009</v>
      </c>
      <c r="AD3000" t="s">
        <v>443</v>
      </c>
    </row>
    <row r="3001" spans="21:30">
      <c r="U3001">
        <v>4731</v>
      </c>
      <c r="V3001">
        <v>7</v>
      </c>
      <c r="W3001" t="s">
        <v>4448</v>
      </c>
      <c r="X3001">
        <v>8</v>
      </c>
      <c r="Y3001" t="s">
        <v>434</v>
      </c>
      <c r="Z3001">
        <v>8112</v>
      </c>
      <c r="AA3001" t="s">
        <v>4426</v>
      </c>
      <c r="AC3001" t="s">
        <v>1009</v>
      </c>
      <c r="AD3001" t="s">
        <v>443</v>
      </c>
    </row>
    <row r="3002" spans="21:30">
      <c r="U3002">
        <v>4732</v>
      </c>
      <c r="V3002">
        <v>5</v>
      </c>
      <c r="W3002" t="s">
        <v>4449</v>
      </c>
      <c r="X3002">
        <v>8</v>
      </c>
      <c r="Y3002" t="s">
        <v>434</v>
      </c>
      <c r="Z3002">
        <v>8110</v>
      </c>
      <c r="AA3002" t="s">
        <v>1747</v>
      </c>
      <c r="AC3002" t="s">
        <v>1009</v>
      </c>
      <c r="AD3002" t="s">
        <v>443</v>
      </c>
    </row>
    <row r="3003" spans="21:30">
      <c r="U3003">
        <v>4733</v>
      </c>
      <c r="V3003">
        <v>3</v>
      </c>
      <c r="W3003" t="s">
        <v>4450</v>
      </c>
      <c r="X3003">
        <v>8</v>
      </c>
      <c r="Y3003" t="s">
        <v>434</v>
      </c>
      <c r="Z3003">
        <v>8110</v>
      </c>
      <c r="AA3003" t="s">
        <v>1747</v>
      </c>
      <c r="AC3003" t="s">
        <v>1009</v>
      </c>
      <c r="AD3003" t="s">
        <v>443</v>
      </c>
    </row>
    <row r="3004" spans="21:30">
      <c r="U3004">
        <v>4734</v>
      </c>
      <c r="V3004">
        <v>1</v>
      </c>
      <c r="W3004" t="s">
        <v>4451</v>
      </c>
      <c r="X3004">
        <v>8</v>
      </c>
      <c r="Y3004" t="s">
        <v>434</v>
      </c>
      <c r="Z3004">
        <v>8110</v>
      </c>
      <c r="AA3004" t="s">
        <v>1747</v>
      </c>
      <c r="AC3004" t="s">
        <v>1009</v>
      </c>
      <c r="AD3004" t="s">
        <v>443</v>
      </c>
    </row>
    <row r="3005" spans="21:30">
      <c r="U3005">
        <v>4736</v>
      </c>
      <c r="V3005">
        <v>8</v>
      </c>
      <c r="W3005" t="s">
        <v>4452</v>
      </c>
      <c r="X3005">
        <v>8</v>
      </c>
      <c r="Y3005" t="s">
        <v>434</v>
      </c>
      <c r="Z3005">
        <v>8110</v>
      </c>
      <c r="AA3005" t="s">
        <v>1747</v>
      </c>
      <c r="AC3005" t="s">
        <v>1009</v>
      </c>
      <c r="AD3005" t="s">
        <v>443</v>
      </c>
    </row>
    <row r="3006" spans="21:30">
      <c r="U3006">
        <v>4737</v>
      </c>
      <c r="V3006">
        <v>6</v>
      </c>
      <c r="W3006" t="s">
        <v>4453</v>
      </c>
      <c r="X3006">
        <v>8</v>
      </c>
      <c r="Y3006" t="s">
        <v>434</v>
      </c>
      <c r="Z3006">
        <v>8112</v>
      </c>
      <c r="AA3006" t="s">
        <v>4426</v>
      </c>
      <c r="AC3006" t="s">
        <v>1009</v>
      </c>
      <c r="AD3006" t="s">
        <v>443</v>
      </c>
    </row>
    <row r="3007" spans="21:30">
      <c r="U3007">
        <v>4740</v>
      </c>
      <c r="V3007">
        <v>6</v>
      </c>
      <c r="W3007" t="s">
        <v>4454</v>
      </c>
      <c r="X3007">
        <v>8</v>
      </c>
      <c r="Y3007" t="s">
        <v>434</v>
      </c>
      <c r="Z3007">
        <v>8112</v>
      </c>
      <c r="AA3007" t="s">
        <v>4426</v>
      </c>
      <c r="AC3007" t="s">
        <v>1009</v>
      </c>
      <c r="AD3007" t="s">
        <v>443</v>
      </c>
    </row>
    <row r="3008" spans="21:30">
      <c r="U3008">
        <v>4741</v>
      </c>
      <c r="V3008">
        <v>4</v>
      </c>
      <c r="W3008" t="s">
        <v>4455</v>
      </c>
      <c r="X3008">
        <v>8</v>
      </c>
      <c r="Y3008" t="s">
        <v>434</v>
      </c>
      <c r="Z3008">
        <v>8110</v>
      </c>
      <c r="AA3008" t="s">
        <v>1747</v>
      </c>
      <c r="AC3008" t="s">
        <v>1009</v>
      </c>
      <c r="AD3008" t="s">
        <v>443</v>
      </c>
    </row>
    <row r="3009" spans="21:30">
      <c r="U3009">
        <v>4742</v>
      </c>
      <c r="V3009">
        <v>2</v>
      </c>
      <c r="W3009" t="s">
        <v>4456</v>
      </c>
      <c r="X3009">
        <v>8</v>
      </c>
      <c r="Y3009" t="s">
        <v>434</v>
      </c>
      <c r="Z3009">
        <v>8110</v>
      </c>
      <c r="AA3009" t="s">
        <v>1747</v>
      </c>
      <c r="AC3009" t="s">
        <v>1009</v>
      </c>
      <c r="AD3009" t="s">
        <v>443</v>
      </c>
    </row>
    <row r="3010" spans="21:30">
      <c r="U3010">
        <v>4744</v>
      </c>
      <c r="V3010">
        <v>9</v>
      </c>
      <c r="W3010" t="s">
        <v>4457</v>
      </c>
      <c r="X3010">
        <v>8</v>
      </c>
      <c r="Y3010" t="s">
        <v>434</v>
      </c>
      <c r="Z3010">
        <v>8110</v>
      </c>
      <c r="AA3010" t="s">
        <v>1747</v>
      </c>
      <c r="AC3010" t="s">
        <v>1009</v>
      </c>
      <c r="AD3010" t="s">
        <v>443</v>
      </c>
    </row>
    <row r="3011" spans="21:30">
      <c r="U3011">
        <v>4746</v>
      </c>
      <c r="V3011">
        <v>5</v>
      </c>
      <c r="W3011" t="s">
        <v>4458</v>
      </c>
      <c r="X3011">
        <v>8</v>
      </c>
      <c r="Y3011" t="s">
        <v>434</v>
      </c>
      <c r="Z3011">
        <v>8110</v>
      </c>
      <c r="AA3011" t="s">
        <v>1747</v>
      </c>
      <c r="AC3011" t="s">
        <v>1009</v>
      </c>
      <c r="AD3011" t="s">
        <v>443</v>
      </c>
    </row>
    <row r="3012" spans="21:30">
      <c r="U3012">
        <v>4747</v>
      </c>
      <c r="V3012">
        <v>3</v>
      </c>
      <c r="W3012" t="s">
        <v>4459</v>
      </c>
      <c r="X3012">
        <v>8</v>
      </c>
      <c r="Y3012" t="s">
        <v>434</v>
      </c>
      <c r="Z3012">
        <v>8110</v>
      </c>
      <c r="AA3012" t="s">
        <v>1747</v>
      </c>
      <c r="AC3012" t="s">
        <v>1009</v>
      </c>
      <c r="AD3012" t="s">
        <v>443</v>
      </c>
    </row>
    <row r="3013" spans="21:30">
      <c r="U3013">
        <v>4748</v>
      </c>
      <c r="V3013">
        <v>1</v>
      </c>
      <c r="W3013" t="s">
        <v>4460</v>
      </c>
      <c r="X3013">
        <v>8</v>
      </c>
      <c r="Y3013" t="s">
        <v>434</v>
      </c>
      <c r="Z3013">
        <v>8110</v>
      </c>
      <c r="AA3013" t="s">
        <v>1747</v>
      </c>
      <c r="AC3013" t="s">
        <v>1009</v>
      </c>
      <c r="AD3013" t="s">
        <v>443</v>
      </c>
    </row>
    <row r="3014" spans="21:30">
      <c r="U3014">
        <v>4750</v>
      </c>
      <c r="V3014">
        <v>3</v>
      </c>
      <c r="W3014" t="s">
        <v>4461</v>
      </c>
      <c r="X3014">
        <v>8</v>
      </c>
      <c r="Y3014" t="s">
        <v>434</v>
      </c>
      <c r="Z3014">
        <v>8110</v>
      </c>
      <c r="AA3014" t="s">
        <v>1747</v>
      </c>
      <c r="AC3014" t="s">
        <v>1009</v>
      </c>
      <c r="AD3014" t="s">
        <v>443</v>
      </c>
    </row>
    <row r="3015" spans="21:30">
      <c r="U3015">
        <v>4751</v>
      </c>
      <c r="V3015">
        <v>1</v>
      </c>
      <c r="W3015" t="s">
        <v>4462</v>
      </c>
      <c r="X3015">
        <v>8</v>
      </c>
      <c r="Y3015" t="s">
        <v>434</v>
      </c>
      <c r="Z3015">
        <v>8110</v>
      </c>
      <c r="AA3015" t="s">
        <v>1747</v>
      </c>
      <c r="AC3015" t="s">
        <v>1009</v>
      </c>
      <c r="AD3015" t="s">
        <v>443</v>
      </c>
    </row>
    <row r="3016" spans="21:30">
      <c r="U3016">
        <v>4753</v>
      </c>
      <c r="V3016">
        <v>8</v>
      </c>
      <c r="W3016" t="s">
        <v>4463</v>
      </c>
      <c r="X3016">
        <v>8</v>
      </c>
      <c r="Y3016" t="s">
        <v>434</v>
      </c>
      <c r="Z3016">
        <v>8110</v>
      </c>
      <c r="AA3016" t="s">
        <v>1747</v>
      </c>
      <c r="AC3016" t="s">
        <v>1009</v>
      </c>
      <c r="AD3016" t="s">
        <v>443</v>
      </c>
    </row>
    <row r="3017" spans="21:30">
      <c r="U3017">
        <v>4754</v>
      </c>
      <c r="V3017">
        <v>6</v>
      </c>
      <c r="W3017" t="s">
        <v>4464</v>
      </c>
      <c r="X3017">
        <v>8</v>
      </c>
      <c r="Y3017" t="s">
        <v>434</v>
      </c>
      <c r="Z3017">
        <v>8110</v>
      </c>
      <c r="AA3017" t="s">
        <v>1747</v>
      </c>
      <c r="AC3017" t="s">
        <v>1009</v>
      </c>
      <c r="AD3017" t="s">
        <v>443</v>
      </c>
    </row>
    <row r="3018" spans="21:30">
      <c r="U3018">
        <v>4758</v>
      </c>
      <c r="V3018">
        <v>9</v>
      </c>
      <c r="W3018" t="s">
        <v>4465</v>
      </c>
      <c r="X3018">
        <v>8</v>
      </c>
      <c r="Y3018" t="s">
        <v>434</v>
      </c>
      <c r="Z3018">
        <v>8110</v>
      </c>
      <c r="AA3018" t="s">
        <v>1747</v>
      </c>
      <c r="AC3018" t="s">
        <v>713</v>
      </c>
      <c r="AD3018" t="s">
        <v>443</v>
      </c>
    </row>
    <row r="3019" spans="21:30">
      <c r="U3019">
        <v>4760</v>
      </c>
      <c r="V3019">
        <v>0</v>
      </c>
      <c r="W3019" t="s">
        <v>2008</v>
      </c>
      <c r="X3019">
        <v>8</v>
      </c>
      <c r="Y3019" t="s">
        <v>434</v>
      </c>
      <c r="Z3019">
        <v>8112</v>
      </c>
      <c r="AA3019" t="s">
        <v>4426</v>
      </c>
      <c r="AC3019" t="s">
        <v>713</v>
      </c>
      <c r="AD3019" t="s">
        <v>443</v>
      </c>
    </row>
    <row r="3020" spans="21:30">
      <c r="U3020">
        <v>4762</v>
      </c>
      <c r="V3020">
        <v>7</v>
      </c>
      <c r="W3020" t="s">
        <v>4466</v>
      </c>
      <c r="X3020">
        <v>8</v>
      </c>
      <c r="Y3020" t="s">
        <v>434</v>
      </c>
      <c r="Z3020">
        <v>8110</v>
      </c>
      <c r="AA3020" t="s">
        <v>1747</v>
      </c>
      <c r="AC3020" t="s">
        <v>713</v>
      </c>
      <c r="AD3020" t="s">
        <v>443</v>
      </c>
    </row>
    <row r="3021" spans="21:30">
      <c r="U3021">
        <v>4767</v>
      </c>
      <c r="V3021">
        <v>8</v>
      </c>
      <c r="W3021" t="s">
        <v>4467</v>
      </c>
      <c r="X3021">
        <v>8</v>
      </c>
      <c r="Y3021" t="s">
        <v>434</v>
      </c>
      <c r="Z3021">
        <v>8112</v>
      </c>
      <c r="AA3021" t="s">
        <v>4426</v>
      </c>
      <c r="AC3021" t="s">
        <v>713</v>
      </c>
      <c r="AD3021" t="s">
        <v>443</v>
      </c>
    </row>
    <row r="3022" spans="21:30">
      <c r="U3022">
        <v>4768</v>
      </c>
      <c r="V3022">
        <v>6</v>
      </c>
      <c r="W3022" t="s">
        <v>4468</v>
      </c>
      <c r="X3022">
        <v>8</v>
      </c>
      <c r="Y3022" t="s">
        <v>434</v>
      </c>
      <c r="Z3022">
        <v>8112</v>
      </c>
      <c r="AA3022" t="s">
        <v>4426</v>
      </c>
      <c r="AC3022" t="s">
        <v>713</v>
      </c>
      <c r="AD3022" t="s">
        <v>443</v>
      </c>
    </row>
    <row r="3023" spans="21:30">
      <c r="U3023">
        <v>4772</v>
      </c>
      <c r="V3023">
        <v>4</v>
      </c>
      <c r="W3023" t="s">
        <v>4469</v>
      </c>
      <c r="X3023">
        <v>8</v>
      </c>
      <c r="Y3023" t="s">
        <v>434</v>
      </c>
      <c r="Z3023">
        <v>8112</v>
      </c>
      <c r="AA3023" t="s">
        <v>4426</v>
      </c>
      <c r="AC3023" t="s">
        <v>713</v>
      </c>
      <c r="AD3023" t="s">
        <v>443</v>
      </c>
    </row>
    <row r="3024" spans="21:30">
      <c r="U3024">
        <v>4774</v>
      </c>
      <c r="V3024">
        <v>0</v>
      </c>
      <c r="W3024" t="s">
        <v>4470</v>
      </c>
      <c r="X3024">
        <v>8</v>
      </c>
      <c r="Y3024" t="s">
        <v>434</v>
      </c>
      <c r="Z3024">
        <v>8112</v>
      </c>
      <c r="AA3024" t="s">
        <v>4426</v>
      </c>
      <c r="AC3024" t="s">
        <v>713</v>
      </c>
      <c r="AD3024" t="s">
        <v>443</v>
      </c>
    </row>
    <row r="3025" spans="21:30">
      <c r="U3025">
        <v>4776</v>
      </c>
      <c r="V3025">
        <v>7</v>
      </c>
      <c r="W3025" t="s">
        <v>4471</v>
      </c>
      <c r="X3025">
        <v>8</v>
      </c>
      <c r="Y3025" t="s">
        <v>434</v>
      </c>
      <c r="Z3025">
        <v>8110</v>
      </c>
      <c r="AA3025" t="s">
        <v>1747</v>
      </c>
      <c r="AC3025" t="s">
        <v>713</v>
      </c>
      <c r="AD3025" t="s">
        <v>443</v>
      </c>
    </row>
    <row r="3026" spans="21:30">
      <c r="U3026">
        <v>4777</v>
      </c>
      <c r="V3026">
        <v>5</v>
      </c>
      <c r="W3026" t="s">
        <v>4472</v>
      </c>
      <c r="X3026">
        <v>8</v>
      </c>
      <c r="Y3026" t="s">
        <v>434</v>
      </c>
      <c r="Z3026">
        <v>8110</v>
      </c>
      <c r="AA3026" t="s">
        <v>1747</v>
      </c>
      <c r="AC3026" t="s">
        <v>713</v>
      </c>
      <c r="AD3026" t="s">
        <v>443</v>
      </c>
    </row>
    <row r="3027" spans="21:30">
      <c r="U3027">
        <v>4778</v>
      </c>
      <c r="V3027">
        <v>3</v>
      </c>
      <c r="W3027" t="s">
        <v>4473</v>
      </c>
      <c r="X3027">
        <v>8</v>
      </c>
      <c r="Y3027" t="s">
        <v>434</v>
      </c>
      <c r="Z3027">
        <v>8110</v>
      </c>
      <c r="AA3027" t="s">
        <v>1747</v>
      </c>
      <c r="AC3027" t="s">
        <v>713</v>
      </c>
      <c r="AD3027" t="s">
        <v>443</v>
      </c>
    </row>
    <row r="3028" spans="21:30">
      <c r="U3028">
        <v>4779</v>
      </c>
      <c r="V3028">
        <v>1</v>
      </c>
      <c r="W3028" t="s">
        <v>4474</v>
      </c>
      <c r="X3028">
        <v>8</v>
      </c>
      <c r="Y3028" t="s">
        <v>434</v>
      </c>
      <c r="Z3028">
        <v>8110</v>
      </c>
      <c r="AA3028" t="s">
        <v>1747</v>
      </c>
      <c r="AC3028" t="s">
        <v>713</v>
      </c>
      <c r="AD3028" t="s">
        <v>443</v>
      </c>
    </row>
    <row r="3029" spans="21:30">
      <c r="U3029">
        <v>4781</v>
      </c>
      <c r="V3029">
        <v>3</v>
      </c>
      <c r="W3029" t="s">
        <v>4475</v>
      </c>
      <c r="X3029">
        <v>8</v>
      </c>
      <c r="Y3029" t="s">
        <v>434</v>
      </c>
      <c r="Z3029">
        <v>8110</v>
      </c>
      <c r="AA3029" t="s">
        <v>1747</v>
      </c>
      <c r="AC3029" t="s">
        <v>713</v>
      </c>
      <c r="AD3029" t="s">
        <v>443</v>
      </c>
    </row>
    <row r="3030" spans="21:30">
      <c r="U3030">
        <v>4782</v>
      </c>
      <c r="V3030">
        <v>1</v>
      </c>
      <c r="W3030" t="s">
        <v>4476</v>
      </c>
      <c r="X3030">
        <v>8</v>
      </c>
      <c r="Y3030" t="s">
        <v>434</v>
      </c>
      <c r="Z3030">
        <v>8112</v>
      </c>
      <c r="AA3030" t="s">
        <v>4426</v>
      </c>
      <c r="AC3030" t="s">
        <v>713</v>
      </c>
      <c r="AD3030" t="s">
        <v>443</v>
      </c>
    </row>
    <row r="3031" spans="21:30">
      <c r="U3031">
        <v>4785</v>
      </c>
      <c r="V3031">
        <v>6</v>
      </c>
      <c r="W3031" t="s">
        <v>4477</v>
      </c>
      <c r="X3031">
        <v>8</v>
      </c>
      <c r="Y3031" t="s">
        <v>434</v>
      </c>
      <c r="Z3031">
        <v>8110</v>
      </c>
      <c r="AA3031" t="s">
        <v>1747</v>
      </c>
      <c r="AC3031" t="s">
        <v>713</v>
      </c>
      <c r="AD3031" t="s">
        <v>443</v>
      </c>
    </row>
    <row r="3032" spans="21:30">
      <c r="U3032">
        <v>4786</v>
      </c>
      <c r="V3032">
        <v>4</v>
      </c>
      <c r="W3032" t="s">
        <v>4478</v>
      </c>
      <c r="X3032">
        <v>8</v>
      </c>
      <c r="Y3032" t="s">
        <v>434</v>
      </c>
      <c r="Z3032">
        <v>8112</v>
      </c>
      <c r="AA3032" t="s">
        <v>4426</v>
      </c>
      <c r="AC3032" t="s">
        <v>713</v>
      </c>
      <c r="AD3032" t="s">
        <v>443</v>
      </c>
    </row>
    <row r="3033" spans="21:30">
      <c r="U3033">
        <v>4790</v>
      </c>
      <c r="V3033">
        <v>2</v>
      </c>
      <c r="W3033" t="s">
        <v>4479</v>
      </c>
      <c r="X3033">
        <v>8</v>
      </c>
      <c r="Y3033" t="s">
        <v>434</v>
      </c>
      <c r="Z3033">
        <v>8112</v>
      </c>
      <c r="AA3033" t="s">
        <v>4426</v>
      </c>
      <c r="AC3033" t="s">
        <v>713</v>
      </c>
      <c r="AD3033" t="s">
        <v>443</v>
      </c>
    </row>
    <row r="3034" spans="21:30">
      <c r="U3034">
        <v>4791</v>
      </c>
      <c r="V3034">
        <v>0</v>
      </c>
      <c r="W3034" t="s">
        <v>4480</v>
      </c>
      <c r="X3034">
        <v>8</v>
      </c>
      <c r="Y3034" t="s">
        <v>434</v>
      </c>
      <c r="Z3034">
        <v>8112</v>
      </c>
      <c r="AA3034" t="s">
        <v>4426</v>
      </c>
      <c r="AC3034" t="s">
        <v>713</v>
      </c>
      <c r="AD3034" t="s">
        <v>443</v>
      </c>
    </row>
    <row r="3035" spans="21:30">
      <c r="U3035">
        <v>4792</v>
      </c>
      <c r="V3035">
        <v>9</v>
      </c>
      <c r="W3035" t="s">
        <v>1986</v>
      </c>
      <c r="X3035">
        <v>8</v>
      </c>
      <c r="Y3035" t="s">
        <v>434</v>
      </c>
      <c r="Z3035">
        <v>8110</v>
      </c>
      <c r="AA3035" t="s">
        <v>1747</v>
      </c>
      <c r="AC3035" t="s">
        <v>713</v>
      </c>
      <c r="AD3035" t="s">
        <v>443</v>
      </c>
    </row>
    <row r="3036" spans="21:30">
      <c r="U3036">
        <v>4796</v>
      </c>
      <c r="V3036">
        <v>1</v>
      </c>
      <c r="W3036" t="s">
        <v>4433</v>
      </c>
      <c r="X3036">
        <v>8</v>
      </c>
      <c r="Y3036" t="s">
        <v>434</v>
      </c>
      <c r="Z3036">
        <v>8110</v>
      </c>
      <c r="AA3036" t="s">
        <v>1747</v>
      </c>
      <c r="AC3036" t="s">
        <v>725</v>
      </c>
      <c r="AD3036" t="s">
        <v>443</v>
      </c>
    </row>
    <row r="3037" spans="21:30">
      <c r="U3037">
        <v>4798</v>
      </c>
      <c r="V3037">
        <v>8</v>
      </c>
      <c r="W3037" t="s">
        <v>4481</v>
      </c>
      <c r="X3037">
        <v>8</v>
      </c>
      <c r="Y3037" t="s">
        <v>434</v>
      </c>
      <c r="Z3037">
        <v>8112</v>
      </c>
      <c r="AA3037" t="s">
        <v>4426</v>
      </c>
      <c r="AC3037" t="s">
        <v>725</v>
      </c>
      <c r="AD3037" t="s">
        <v>443</v>
      </c>
    </row>
    <row r="3038" spans="21:30">
      <c r="U3038">
        <v>4803</v>
      </c>
      <c r="V3038">
        <v>8</v>
      </c>
      <c r="W3038" t="s">
        <v>4482</v>
      </c>
      <c r="X3038">
        <v>8</v>
      </c>
      <c r="Y3038" t="s">
        <v>434</v>
      </c>
      <c r="Z3038">
        <v>8107</v>
      </c>
      <c r="AA3038" t="s">
        <v>1514</v>
      </c>
      <c r="AC3038" t="s">
        <v>1009</v>
      </c>
      <c r="AD3038" t="s">
        <v>443</v>
      </c>
    </row>
    <row r="3039" spans="21:30">
      <c r="U3039">
        <v>4805</v>
      </c>
      <c r="V3039">
        <v>4</v>
      </c>
      <c r="W3039" t="s">
        <v>4483</v>
      </c>
      <c r="X3039">
        <v>8</v>
      </c>
      <c r="Y3039" t="s">
        <v>434</v>
      </c>
      <c r="Z3039">
        <v>8107</v>
      </c>
      <c r="AA3039" t="s">
        <v>1514</v>
      </c>
      <c r="AC3039" t="s">
        <v>1009</v>
      </c>
      <c r="AD3039" t="s">
        <v>443</v>
      </c>
    </row>
    <row r="3040" spans="21:30">
      <c r="U3040">
        <v>4806</v>
      </c>
      <c r="V3040">
        <v>2</v>
      </c>
      <c r="W3040" t="s">
        <v>1402</v>
      </c>
      <c r="X3040">
        <v>8</v>
      </c>
      <c r="Y3040" t="s">
        <v>434</v>
      </c>
      <c r="Z3040">
        <v>8107</v>
      </c>
      <c r="AA3040" t="s">
        <v>1514</v>
      </c>
      <c r="AC3040" t="s">
        <v>1009</v>
      </c>
      <c r="AD3040" t="s">
        <v>443</v>
      </c>
    </row>
    <row r="3041" spans="21:30">
      <c r="U3041">
        <v>4807</v>
      </c>
      <c r="V3041">
        <v>0</v>
      </c>
      <c r="W3041" t="s">
        <v>4484</v>
      </c>
      <c r="X3041">
        <v>8</v>
      </c>
      <c r="Y3041" t="s">
        <v>434</v>
      </c>
      <c r="Z3041">
        <v>8107</v>
      </c>
      <c r="AA3041" t="s">
        <v>1514</v>
      </c>
      <c r="AC3041" t="s">
        <v>1009</v>
      </c>
      <c r="AD3041" t="s">
        <v>443</v>
      </c>
    </row>
    <row r="3042" spans="21:30">
      <c r="U3042">
        <v>4808</v>
      </c>
      <c r="V3042">
        <v>9</v>
      </c>
      <c r="W3042" t="s">
        <v>4485</v>
      </c>
      <c r="X3042">
        <v>8</v>
      </c>
      <c r="Y3042" t="s">
        <v>434</v>
      </c>
      <c r="Z3042">
        <v>8107</v>
      </c>
      <c r="AA3042" t="s">
        <v>1514</v>
      </c>
      <c r="AC3042" t="s">
        <v>1009</v>
      </c>
      <c r="AD3042" t="s">
        <v>443</v>
      </c>
    </row>
    <row r="3043" spans="21:30">
      <c r="U3043">
        <v>4809</v>
      </c>
      <c r="V3043">
        <v>7</v>
      </c>
      <c r="W3043" t="s">
        <v>4486</v>
      </c>
      <c r="X3043">
        <v>8</v>
      </c>
      <c r="Y3043" t="s">
        <v>434</v>
      </c>
      <c r="Z3043">
        <v>8107</v>
      </c>
      <c r="AA3043" t="s">
        <v>1514</v>
      </c>
      <c r="AC3043" t="s">
        <v>1009</v>
      </c>
      <c r="AD3043" t="s">
        <v>443</v>
      </c>
    </row>
    <row r="3044" spans="21:30">
      <c r="U3044">
        <v>4810</v>
      </c>
      <c r="V3044">
        <v>0</v>
      </c>
      <c r="W3044" t="s">
        <v>4487</v>
      </c>
      <c r="X3044">
        <v>8</v>
      </c>
      <c r="Y3044" t="s">
        <v>434</v>
      </c>
      <c r="Z3044">
        <v>8107</v>
      </c>
      <c r="AA3044" t="s">
        <v>1514</v>
      </c>
      <c r="AC3044" t="s">
        <v>1009</v>
      </c>
      <c r="AD3044" t="s">
        <v>443</v>
      </c>
    </row>
    <row r="3045" spans="21:30">
      <c r="U3045">
        <v>4811</v>
      </c>
      <c r="V3045">
        <v>9</v>
      </c>
      <c r="W3045" t="s">
        <v>921</v>
      </c>
      <c r="X3045">
        <v>8</v>
      </c>
      <c r="Y3045" t="s">
        <v>434</v>
      </c>
      <c r="Z3045">
        <v>8107</v>
      </c>
      <c r="AA3045" t="s">
        <v>1514</v>
      </c>
      <c r="AC3045" t="s">
        <v>1009</v>
      </c>
      <c r="AD3045" t="s">
        <v>443</v>
      </c>
    </row>
    <row r="3046" spans="21:30">
      <c r="U3046">
        <v>4812</v>
      </c>
      <c r="V3046">
        <v>7</v>
      </c>
      <c r="W3046" t="s">
        <v>4488</v>
      </c>
      <c r="X3046">
        <v>8</v>
      </c>
      <c r="Y3046" t="s">
        <v>434</v>
      </c>
      <c r="Z3046">
        <v>8107</v>
      </c>
      <c r="AA3046" t="s">
        <v>1514</v>
      </c>
      <c r="AC3046" t="s">
        <v>1009</v>
      </c>
      <c r="AD3046" t="s">
        <v>443</v>
      </c>
    </row>
    <row r="3047" spans="21:30">
      <c r="U3047">
        <v>4813</v>
      </c>
      <c r="V3047">
        <v>5</v>
      </c>
      <c r="W3047" t="s">
        <v>4489</v>
      </c>
      <c r="X3047">
        <v>8</v>
      </c>
      <c r="Y3047" t="s">
        <v>434</v>
      </c>
      <c r="Z3047">
        <v>8107</v>
      </c>
      <c r="AA3047" t="s">
        <v>1514</v>
      </c>
      <c r="AC3047" t="s">
        <v>1009</v>
      </c>
      <c r="AD3047" t="s">
        <v>443</v>
      </c>
    </row>
    <row r="3048" spans="21:30">
      <c r="U3048">
        <v>4814</v>
      </c>
      <c r="V3048">
        <v>3</v>
      </c>
      <c r="W3048" t="s">
        <v>4490</v>
      </c>
      <c r="X3048">
        <v>8</v>
      </c>
      <c r="Y3048" t="s">
        <v>434</v>
      </c>
      <c r="Z3048">
        <v>8107</v>
      </c>
      <c r="AA3048" t="s">
        <v>1514</v>
      </c>
      <c r="AC3048" t="s">
        <v>1009</v>
      </c>
      <c r="AD3048" t="s">
        <v>443</v>
      </c>
    </row>
    <row r="3049" spans="21:30">
      <c r="U3049">
        <v>4817</v>
      </c>
      <c r="V3049">
        <v>8</v>
      </c>
      <c r="W3049" t="s">
        <v>4491</v>
      </c>
      <c r="X3049">
        <v>8</v>
      </c>
      <c r="Y3049" t="s">
        <v>434</v>
      </c>
      <c r="Z3049">
        <v>8107</v>
      </c>
      <c r="AA3049" t="s">
        <v>1514</v>
      </c>
      <c r="AC3049" t="s">
        <v>1009</v>
      </c>
      <c r="AD3049" t="s">
        <v>443</v>
      </c>
    </row>
    <row r="3050" spans="21:30">
      <c r="U3050">
        <v>4818</v>
      </c>
      <c r="V3050">
        <v>6</v>
      </c>
      <c r="W3050" t="s">
        <v>4492</v>
      </c>
      <c r="X3050">
        <v>8</v>
      </c>
      <c r="Y3050" t="s">
        <v>434</v>
      </c>
      <c r="Z3050">
        <v>8107</v>
      </c>
      <c r="AA3050" t="s">
        <v>1514</v>
      </c>
      <c r="AC3050" t="s">
        <v>713</v>
      </c>
      <c r="AD3050" t="s">
        <v>443</v>
      </c>
    </row>
    <row r="3051" spans="21:30">
      <c r="U3051">
        <v>4820</v>
      </c>
      <c r="V3051">
        <v>8</v>
      </c>
      <c r="W3051" t="s">
        <v>4493</v>
      </c>
      <c r="X3051">
        <v>8</v>
      </c>
      <c r="Y3051" t="s">
        <v>434</v>
      </c>
      <c r="Z3051">
        <v>8107</v>
      </c>
      <c r="AA3051" t="s">
        <v>1514</v>
      </c>
      <c r="AC3051" t="s">
        <v>713</v>
      </c>
      <c r="AD3051" t="s">
        <v>443</v>
      </c>
    </row>
    <row r="3052" spans="21:30">
      <c r="U3052">
        <v>4822</v>
      </c>
      <c r="V3052">
        <v>4</v>
      </c>
      <c r="W3052" t="s">
        <v>4494</v>
      </c>
      <c r="X3052">
        <v>8</v>
      </c>
      <c r="Y3052" t="s">
        <v>434</v>
      </c>
      <c r="Z3052">
        <v>8107</v>
      </c>
      <c r="AA3052" t="s">
        <v>1514</v>
      </c>
      <c r="AC3052" t="s">
        <v>713</v>
      </c>
      <c r="AD3052" t="s">
        <v>443</v>
      </c>
    </row>
    <row r="3053" spans="21:30">
      <c r="U3053">
        <v>4824</v>
      </c>
      <c r="V3053">
        <v>0</v>
      </c>
      <c r="W3053" t="s">
        <v>4495</v>
      </c>
      <c r="X3053">
        <v>8</v>
      </c>
      <c r="Y3053" t="s">
        <v>434</v>
      </c>
      <c r="Z3053">
        <v>8111</v>
      </c>
      <c r="AA3053" t="s">
        <v>4496</v>
      </c>
      <c r="AC3053" t="s">
        <v>890</v>
      </c>
      <c r="AD3053" t="s">
        <v>443</v>
      </c>
    </row>
    <row r="3054" spans="21:30">
      <c r="U3054">
        <v>4825</v>
      </c>
      <c r="V3054">
        <v>9</v>
      </c>
      <c r="W3054" t="s">
        <v>4497</v>
      </c>
      <c r="X3054">
        <v>8</v>
      </c>
      <c r="Y3054" t="s">
        <v>434</v>
      </c>
      <c r="Z3054">
        <v>8111</v>
      </c>
      <c r="AA3054" t="s">
        <v>4496</v>
      </c>
      <c r="AC3054" t="s">
        <v>1009</v>
      </c>
      <c r="AD3054" t="s">
        <v>443</v>
      </c>
    </row>
    <row r="3055" spans="21:30">
      <c r="U3055">
        <v>4827</v>
      </c>
      <c r="V3055">
        <v>5</v>
      </c>
      <c r="W3055" t="s">
        <v>4498</v>
      </c>
      <c r="X3055">
        <v>8</v>
      </c>
      <c r="Y3055" t="s">
        <v>434</v>
      </c>
      <c r="Z3055">
        <v>8111</v>
      </c>
      <c r="AA3055" t="s">
        <v>4496</v>
      </c>
      <c r="AC3055" t="s">
        <v>1009</v>
      </c>
      <c r="AD3055" t="s">
        <v>443</v>
      </c>
    </row>
    <row r="3056" spans="21:30">
      <c r="U3056">
        <v>4829</v>
      </c>
      <c r="V3056">
        <v>1</v>
      </c>
      <c r="W3056" t="s">
        <v>4499</v>
      </c>
      <c r="X3056">
        <v>8</v>
      </c>
      <c r="Y3056" t="s">
        <v>434</v>
      </c>
      <c r="Z3056">
        <v>8111</v>
      </c>
      <c r="AA3056" t="s">
        <v>4496</v>
      </c>
      <c r="AC3056" t="s">
        <v>1009</v>
      </c>
      <c r="AD3056" t="s">
        <v>443</v>
      </c>
    </row>
    <row r="3057" spans="21:30">
      <c r="U3057">
        <v>4830</v>
      </c>
      <c r="V3057">
        <v>5</v>
      </c>
      <c r="W3057" t="s">
        <v>4500</v>
      </c>
      <c r="X3057">
        <v>8</v>
      </c>
      <c r="Y3057" t="s">
        <v>434</v>
      </c>
      <c r="Z3057">
        <v>8111</v>
      </c>
      <c r="AA3057" t="s">
        <v>4496</v>
      </c>
      <c r="AC3057" t="s">
        <v>1009</v>
      </c>
      <c r="AD3057" t="s">
        <v>443</v>
      </c>
    </row>
    <row r="3058" spans="21:30">
      <c r="U3058">
        <v>4831</v>
      </c>
      <c r="V3058">
        <v>3</v>
      </c>
      <c r="W3058" t="s">
        <v>4501</v>
      </c>
      <c r="X3058">
        <v>8</v>
      </c>
      <c r="Y3058" t="s">
        <v>434</v>
      </c>
      <c r="Z3058">
        <v>8111</v>
      </c>
      <c r="AA3058" t="s">
        <v>4496</v>
      </c>
      <c r="AC3058" t="s">
        <v>1009</v>
      </c>
      <c r="AD3058" t="s">
        <v>443</v>
      </c>
    </row>
    <row r="3059" spans="21:30">
      <c r="U3059">
        <v>4832</v>
      </c>
      <c r="V3059">
        <v>1</v>
      </c>
      <c r="W3059" t="s">
        <v>4502</v>
      </c>
      <c r="X3059">
        <v>8</v>
      </c>
      <c r="Y3059" t="s">
        <v>434</v>
      </c>
      <c r="Z3059">
        <v>8111</v>
      </c>
      <c r="AA3059" t="s">
        <v>4496</v>
      </c>
      <c r="AC3059" t="s">
        <v>1009</v>
      </c>
      <c r="AD3059" t="s">
        <v>443</v>
      </c>
    </row>
    <row r="3060" spans="21:30">
      <c r="U3060">
        <v>4834</v>
      </c>
      <c r="V3060">
        <v>8</v>
      </c>
      <c r="W3060" t="s">
        <v>4503</v>
      </c>
      <c r="X3060">
        <v>8</v>
      </c>
      <c r="Y3060" t="s">
        <v>434</v>
      </c>
      <c r="Z3060">
        <v>8111</v>
      </c>
      <c r="AA3060" t="s">
        <v>4496</v>
      </c>
      <c r="AC3060" t="s">
        <v>1009</v>
      </c>
      <c r="AD3060" t="s">
        <v>443</v>
      </c>
    </row>
    <row r="3061" spans="21:30">
      <c r="U3061">
        <v>4835</v>
      </c>
      <c r="V3061">
        <v>6</v>
      </c>
      <c r="W3061" t="s">
        <v>4504</v>
      </c>
      <c r="X3061">
        <v>8</v>
      </c>
      <c r="Y3061" t="s">
        <v>434</v>
      </c>
      <c r="Z3061">
        <v>8111</v>
      </c>
      <c r="AA3061" t="s">
        <v>4496</v>
      </c>
      <c r="AC3061" t="s">
        <v>1009</v>
      </c>
      <c r="AD3061" t="s">
        <v>443</v>
      </c>
    </row>
    <row r="3062" spans="21:30">
      <c r="U3062">
        <v>4836</v>
      </c>
      <c r="V3062">
        <v>4</v>
      </c>
      <c r="W3062" t="s">
        <v>4505</v>
      </c>
      <c r="X3062">
        <v>8</v>
      </c>
      <c r="Y3062" t="s">
        <v>434</v>
      </c>
      <c r="Z3062">
        <v>8111</v>
      </c>
      <c r="AA3062" t="s">
        <v>4496</v>
      </c>
      <c r="AC3062" t="s">
        <v>1009</v>
      </c>
      <c r="AD3062" t="s">
        <v>443</v>
      </c>
    </row>
    <row r="3063" spans="21:30">
      <c r="U3063">
        <v>4837</v>
      </c>
      <c r="V3063">
        <v>2</v>
      </c>
      <c r="W3063" t="s">
        <v>4506</v>
      </c>
      <c r="X3063">
        <v>8</v>
      </c>
      <c r="Y3063" t="s">
        <v>434</v>
      </c>
      <c r="Z3063">
        <v>8111</v>
      </c>
      <c r="AA3063" t="s">
        <v>4496</v>
      </c>
      <c r="AC3063" t="s">
        <v>1009</v>
      </c>
      <c r="AD3063" t="s">
        <v>443</v>
      </c>
    </row>
    <row r="3064" spans="21:30">
      <c r="U3064">
        <v>4838</v>
      </c>
      <c r="V3064">
        <v>0</v>
      </c>
      <c r="W3064" t="s">
        <v>4507</v>
      </c>
      <c r="X3064">
        <v>8</v>
      </c>
      <c r="Y3064" t="s">
        <v>434</v>
      </c>
      <c r="Z3064">
        <v>8111</v>
      </c>
      <c r="AA3064" t="s">
        <v>4496</v>
      </c>
      <c r="AC3064" t="s">
        <v>1009</v>
      </c>
      <c r="AD3064" t="s">
        <v>443</v>
      </c>
    </row>
    <row r="3065" spans="21:30">
      <c r="U3065">
        <v>4839</v>
      </c>
      <c r="V3065">
        <v>9</v>
      </c>
      <c r="W3065" t="s">
        <v>4508</v>
      </c>
      <c r="X3065">
        <v>8</v>
      </c>
      <c r="Y3065" t="s">
        <v>434</v>
      </c>
      <c r="Z3065">
        <v>8111</v>
      </c>
      <c r="AA3065" t="s">
        <v>4496</v>
      </c>
      <c r="AC3065" t="s">
        <v>1009</v>
      </c>
      <c r="AD3065" t="s">
        <v>443</v>
      </c>
    </row>
    <row r="3066" spans="21:30">
      <c r="U3066">
        <v>4840</v>
      </c>
      <c r="V3066">
        <v>2</v>
      </c>
      <c r="W3066" t="s">
        <v>4509</v>
      </c>
      <c r="X3066">
        <v>8</v>
      </c>
      <c r="Y3066" t="s">
        <v>434</v>
      </c>
      <c r="Z3066">
        <v>8111</v>
      </c>
      <c r="AA3066" t="s">
        <v>4496</v>
      </c>
      <c r="AC3066" t="s">
        <v>1009</v>
      </c>
      <c r="AD3066" t="s">
        <v>443</v>
      </c>
    </row>
    <row r="3067" spans="21:30">
      <c r="U3067">
        <v>4841</v>
      </c>
      <c r="V3067">
        <v>0</v>
      </c>
      <c r="W3067" t="s">
        <v>4510</v>
      </c>
      <c r="X3067">
        <v>8</v>
      </c>
      <c r="Y3067" t="s">
        <v>434</v>
      </c>
      <c r="Z3067">
        <v>8111</v>
      </c>
      <c r="AA3067" t="s">
        <v>4496</v>
      </c>
      <c r="AC3067" t="s">
        <v>1009</v>
      </c>
      <c r="AD3067" t="s">
        <v>443</v>
      </c>
    </row>
    <row r="3068" spans="21:30">
      <c r="U3068">
        <v>4842</v>
      </c>
      <c r="V3068">
        <v>9</v>
      </c>
      <c r="W3068" t="s">
        <v>3778</v>
      </c>
      <c r="X3068">
        <v>8</v>
      </c>
      <c r="Y3068" t="s">
        <v>434</v>
      </c>
      <c r="Z3068">
        <v>8111</v>
      </c>
      <c r="AA3068" t="s">
        <v>4496</v>
      </c>
      <c r="AC3068" t="s">
        <v>1009</v>
      </c>
      <c r="AD3068" t="s">
        <v>443</v>
      </c>
    </row>
    <row r="3069" spans="21:30">
      <c r="U3069">
        <v>4843</v>
      </c>
      <c r="V3069">
        <v>7</v>
      </c>
      <c r="W3069" t="s">
        <v>4511</v>
      </c>
      <c r="X3069">
        <v>8</v>
      </c>
      <c r="Y3069" t="s">
        <v>434</v>
      </c>
      <c r="Z3069">
        <v>8111</v>
      </c>
      <c r="AA3069" t="s">
        <v>4496</v>
      </c>
      <c r="AC3069" t="s">
        <v>1009</v>
      </c>
      <c r="AD3069" t="s">
        <v>443</v>
      </c>
    </row>
    <row r="3070" spans="21:30">
      <c r="U3070">
        <v>4844</v>
      </c>
      <c r="V3070">
        <v>5</v>
      </c>
      <c r="W3070" t="s">
        <v>4512</v>
      </c>
      <c r="X3070">
        <v>8</v>
      </c>
      <c r="Y3070" t="s">
        <v>434</v>
      </c>
      <c r="Z3070">
        <v>8111</v>
      </c>
      <c r="AA3070" t="s">
        <v>4496</v>
      </c>
      <c r="AC3070" t="s">
        <v>1009</v>
      </c>
      <c r="AD3070" t="s">
        <v>443</v>
      </c>
    </row>
    <row r="3071" spans="21:30">
      <c r="U3071">
        <v>4845</v>
      </c>
      <c r="V3071">
        <v>3</v>
      </c>
      <c r="W3071" t="s">
        <v>4513</v>
      </c>
      <c r="X3071">
        <v>8</v>
      </c>
      <c r="Y3071" t="s">
        <v>434</v>
      </c>
      <c r="Z3071">
        <v>8111</v>
      </c>
      <c r="AA3071" t="s">
        <v>4496</v>
      </c>
      <c r="AC3071" t="s">
        <v>1009</v>
      </c>
      <c r="AD3071" t="s">
        <v>443</v>
      </c>
    </row>
    <row r="3072" spans="21:30">
      <c r="U3072">
        <v>4848</v>
      </c>
      <c r="V3072">
        <v>8</v>
      </c>
      <c r="W3072" t="s">
        <v>4514</v>
      </c>
      <c r="X3072">
        <v>8</v>
      </c>
      <c r="Y3072" t="s">
        <v>434</v>
      </c>
      <c r="Z3072">
        <v>8111</v>
      </c>
      <c r="AA3072" t="s">
        <v>4496</v>
      </c>
      <c r="AC3072" t="s">
        <v>1009</v>
      </c>
      <c r="AD3072" t="s">
        <v>443</v>
      </c>
    </row>
    <row r="3073" spans="21:30">
      <c r="U3073">
        <v>4851</v>
      </c>
      <c r="V3073">
        <v>8</v>
      </c>
      <c r="W3073" t="s">
        <v>4515</v>
      </c>
      <c r="X3073">
        <v>8</v>
      </c>
      <c r="Y3073" t="s">
        <v>434</v>
      </c>
      <c r="Z3073">
        <v>8111</v>
      </c>
      <c r="AA3073" t="s">
        <v>4496</v>
      </c>
      <c r="AC3073" t="s">
        <v>1009</v>
      </c>
      <c r="AD3073" t="s">
        <v>443</v>
      </c>
    </row>
    <row r="3074" spans="21:30">
      <c r="U3074">
        <v>4852</v>
      </c>
      <c r="V3074">
        <v>6</v>
      </c>
      <c r="W3074" t="s">
        <v>4516</v>
      </c>
      <c r="X3074">
        <v>8</v>
      </c>
      <c r="Y3074" t="s">
        <v>434</v>
      </c>
      <c r="Z3074">
        <v>8111</v>
      </c>
      <c r="AA3074" t="s">
        <v>4496</v>
      </c>
      <c r="AC3074" t="s">
        <v>1009</v>
      </c>
      <c r="AD3074" t="s">
        <v>443</v>
      </c>
    </row>
    <row r="3075" spans="21:30">
      <c r="U3075">
        <v>4854</v>
      </c>
      <c r="V3075">
        <v>2</v>
      </c>
      <c r="W3075" t="s">
        <v>1287</v>
      </c>
      <c r="X3075">
        <v>8</v>
      </c>
      <c r="Y3075" t="s">
        <v>434</v>
      </c>
      <c r="Z3075">
        <v>8111</v>
      </c>
      <c r="AA3075" t="s">
        <v>4496</v>
      </c>
      <c r="AC3075" t="s">
        <v>1009</v>
      </c>
      <c r="AD3075" t="s">
        <v>443</v>
      </c>
    </row>
    <row r="3076" spans="21:30">
      <c r="U3076">
        <v>4855</v>
      </c>
      <c r="V3076">
        <v>0</v>
      </c>
      <c r="W3076" t="s">
        <v>4517</v>
      </c>
      <c r="X3076">
        <v>8</v>
      </c>
      <c r="Y3076" t="s">
        <v>434</v>
      </c>
      <c r="Z3076">
        <v>8111</v>
      </c>
      <c r="AA3076" t="s">
        <v>4496</v>
      </c>
      <c r="AC3076" t="s">
        <v>1009</v>
      </c>
      <c r="AD3076" t="s">
        <v>443</v>
      </c>
    </row>
    <row r="3077" spans="21:30">
      <c r="U3077">
        <v>4858</v>
      </c>
      <c r="V3077">
        <v>5</v>
      </c>
      <c r="W3077" t="s">
        <v>4518</v>
      </c>
      <c r="X3077">
        <v>8</v>
      </c>
      <c r="Y3077" t="s">
        <v>434</v>
      </c>
      <c r="Z3077">
        <v>8111</v>
      </c>
      <c r="AA3077" t="s">
        <v>4496</v>
      </c>
      <c r="AC3077" t="s">
        <v>1009</v>
      </c>
      <c r="AD3077" t="s">
        <v>443</v>
      </c>
    </row>
    <row r="3078" spans="21:30">
      <c r="U3078">
        <v>4859</v>
      </c>
      <c r="V3078">
        <v>3</v>
      </c>
      <c r="W3078" t="s">
        <v>4519</v>
      </c>
      <c r="X3078">
        <v>8</v>
      </c>
      <c r="Y3078" t="s">
        <v>434</v>
      </c>
      <c r="Z3078">
        <v>8111</v>
      </c>
      <c r="AA3078" t="s">
        <v>4496</v>
      </c>
      <c r="AC3078" t="s">
        <v>1009</v>
      </c>
      <c r="AD3078" t="s">
        <v>443</v>
      </c>
    </row>
    <row r="3079" spans="21:30">
      <c r="U3079">
        <v>4860</v>
      </c>
      <c r="V3079">
        <v>7</v>
      </c>
      <c r="W3079" t="s">
        <v>4520</v>
      </c>
      <c r="X3079">
        <v>8</v>
      </c>
      <c r="Y3079" t="s">
        <v>434</v>
      </c>
      <c r="Z3079">
        <v>8111</v>
      </c>
      <c r="AA3079" t="s">
        <v>4496</v>
      </c>
      <c r="AC3079" t="s">
        <v>1009</v>
      </c>
      <c r="AD3079" t="s">
        <v>443</v>
      </c>
    </row>
    <row r="3080" spans="21:30">
      <c r="U3080">
        <v>4861</v>
      </c>
      <c r="V3080">
        <v>5</v>
      </c>
      <c r="W3080" t="s">
        <v>4521</v>
      </c>
      <c r="X3080">
        <v>8</v>
      </c>
      <c r="Y3080" t="s">
        <v>434</v>
      </c>
      <c r="Z3080">
        <v>8111</v>
      </c>
      <c r="AA3080" t="s">
        <v>4496</v>
      </c>
      <c r="AC3080" t="s">
        <v>1009</v>
      </c>
      <c r="AD3080" t="s">
        <v>443</v>
      </c>
    </row>
    <row r="3081" spans="21:30">
      <c r="U3081">
        <v>4865</v>
      </c>
      <c r="V3081">
        <v>8</v>
      </c>
      <c r="W3081" t="s">
        <v>4522</v>
      </c>
      <c r="X3081">
        <v>8</v>
      </c>
      <c r="Y3081" t="s">
        <v>434</v>
      </c>
      <c r="Z3081">
        <v>8111</v>
      </c>
      <c r="AA3081" t="s">
        <v>4496</v>
      </c>
      <c r="AC3081" t="s">
        <v>713</v>
      </c>
      <c r="AD3081" t="s">
        <v>443</v>
      </c>
    </row>
    <row r="3082" spans="21:30">
      <c r="U3082">
        <v>4866</v>
      </c>
      <c r="V3082">
        <v>6</v>
      </c>
      <c r="W3082" t="s">
        <v>4523</v>
      </c>
      <c r="X3082">
        <v>8</v>
      </c>
      <c r="Y3082" t="s">
        <v>434</v>
      </c>
      <c r="Z3082">
        <v>8111</v>
      </c>
      <c r="AA3082" t="s">
        <v>4496</v>
      </c>
      <c r="AC3082" t="s">
        <v>713</v>
      </c>
      <c r="AD3082" t="s">
        <v>443</v>
      </c>
    </row>
    <row r="3083" spans="21:30">
      <c r="U3083">
        <v>4867</v>
      </c>
      <c r="V3083">
        <v>4</v>
      </c>
      <c r="W3083" t="s">
        <v>4524</v>
      </c>
      <c r="X3083">
        <v>8</v>
      </c>
      <c r="Y3083" t="s">
        <v>434</v>
      </c>
      <c r="Z3083">
        <v>8111</v>
      </c>
      <c r="AA3083" t="s">
        <v>4496</v>
      </c>
      <c r="AC3083" t="s">
        <v>713</v>
      </c>
      <c r="AD3083" t="s">
        <v>443</v>
      </c>
    </row>
    <row r="3084" spans="21:30">
      <c r="U3084">
        <v>4868</v>
      </c>
      <c r="V3084">
        <v>2</v>
      </c>
      <c r="W3084" t="s">
        <v>4525</v>
      </c>
      <c r="X3084">
        <v>8</v>
      </c>
      <c r="Y3084" t="s">
        <v>434</v>
      </c>
      <c r="Z3084">
        <v>8101</v>
      </c>
      <c r="AA3084" t="s">
        <v>433</v>
      </c>
      <c r="AC3084" t="s">
        <v>713</v>
      </c>
      <c r="AD3084" t="s">
        <v>443</v>
      </c>
    </row>
    <row r="3085" spans="21:30">
      <c r="U3085">
        <v>4869</v>
      </c>
      <c r="V3085">
        <v>0</v>
      </c>
      <c r="W3085" t="s">
        <v>4526</v>
      </c>
      <c r="X3085">
        <v>8</v>
      </c>
      <c r="Y3085" t="s">
        <v>434</v>
      </c>
      <c r="Z3085">
        <v>8104</v>
      </c>
      <c r="AA3085" t="s">
        <v>1141</v>
      </c>
      <c r="AC3085" t="s">
        <v>412</v>
      </c>
      <c r="AD3085" t="s">
        <v>443</v>
      </c>
    </row>
    <row r="3086" spans="21:30">
      <c r="U3086">
        <v>4870</v>
      </c>
      <c r="V3086">
        <v>4</v>
      </c>
      <c r="W3086" t="s">
        <v>4527</v>
      </c>
      <c r="X3086">
        <v>8</v>
      </c>
      <c r="Y3086" t="s">
        <v>434</v>
      </c>
      <c r="Z3086">
        <v>8104</v>
      </c>
      <c r="AA3086" t="s">
        <v>1141</v>
      </c>
      <c r="AC3086" t="s">
        <v>412</v>
      </c>
      <c r="AD3086" t="s">
        <v>443</v>
      </c>
    </row>
    <row r="3087" spans="21:30">
      <c r="U3087">
        <v>4871</v>
      </c>
      <c r="V3087">
        <v>2</v>
      </c>
      <c r="W3087" t="s">
        <v>4528</v>
      </c>
      <c r="X3087">
        <v>8</v>
      </c>
      <c r="Y3087" t="s">
        <v>434</v>
      </c>
      <c r="Z3087">
        <v>8104</v>
      </c>
      <c r="AA3087" t="s">
        <v>1141</v>
      </c>
      <c r="AC3087" t="s">
        <v>412</v>
      </c>
      <c r="AD3087" t="s">
        <v>443</v>
      </c>
    </row>
    <row r="3088" spans="21:30">
      <c r="U3088">
        <v>4873</v>
      </c>
      <c r="V3088">
        <v>9</v>
      </c>
      <c r="W3088" t="s">
        <v>4529</v>
      </c>
      <c r="X3088">
        <v>8</v>
      </c>
      <c r="Y3088" t="s">
        <v>434</v>
      </c>
      <c r="Z3088">
        <v>8104</v>
      </c>
      <c r="AA3088" t="s">
        <v>1141</v>
      </c>
      <c r="AC3088" t="s">
        <v>412</v>
      </c>
      <c r="AD3088" t="s">
        <v>443</v>
      </c>
    </row>
    <row r="3089" spans="21:30">
      <c r="U3089">
        <v>4874</v>
      </c>
      <c r="V3089">
        <v>7</v>
      </c>
      <c r="W3089" t="s">
        <v>4530</v>
      </c>
      <c r="X3089">
        <v>8</v>
      </c>
      <c r="Y3089" t="s">
        <v>434</v>
      </c>
      <c r="Z3089">
        <v>8104</v>
      </c>
      <c r="AA3089" t="s">
        <v>1141</v>
      </c>
      <c r="AC3089" t="s">
        <v>1009</v>
      </c>
      <c r="AD3089" t="s">
        <v>443</v>
      </c>
    </row>
    <row r="3090" spans="21:30">
      <c r="U3090">
        <v>4875</v>
      </c>
      <c r="V3090">
        <v>5</v>
      </c>
      <c r="W3090" t="s">
        <v>4531</v>
      </c>
      <c r="X3090">
        <v>8</v>
      </c>
      <c r="Y3090" t="s">
        <v>434</v>
      </c>
      <c r="Z3090">
        <v>8104</v>
      </c>
      <c r="AA3090" t="s">
        <v>1141</v>
      </c>
      <c r="AC3090" t="s">
        <v>412</v>
      </c>
      <c r="AD3090" t="s">
        <v>443</v>
      </c>
    </row>
    <row r="3091" spans="21:30">
      <c r="U3091">
        <v>4876</v>
      </c>
      <c r="V3091">
        <v>3</v>
      </c>
      <c r="W3091" t="s">
        <v>4532</v>
      </c>
      <c r="X3091">
        <v>8</v>
      </c>
      <c r="Y3091" t="s">
        <v>434</v>
      </c>
      <c r="Z3091">
        <v>8104</v>
      </c>
      <c r="AA3091" t="s">
        <v>1141</v>
      </c>
      <c r="AC3091" t="s">
        <v>1009</v>
      </c>
      <c r="AD3091" t="s">
        <v>443</v>
      </c>
    </row>
    <row r="3092" spans="21:30">
      <c r="U3092">
        <v>4877</v>
      </c>
      <c r="V3092">
        <v>1</v>
      </c>
      <c r="W3092" t="s">
        <v>4533</v>
      </c>
      <c r="X3092">
        <v>8</v>
      </c>
      <c r="Y3092" t="s">
        <v>434</v>
      </c>
      <c r="Z3092">
        <v>8104</v>
      </c>
      <c r="AA3092" t="s">
        <v>1141</v>
      </c>
      <c r="AC3092" t="s">
        <v>412</v>
      </c>
      <c r="AD3092" t="s">
        <v>443</v>
      </c>
    </row>
    <row r="3093" spans="21:30">
      <c r="U3093">
        <v>4879</v>
      </c>
      <c r="V3093">
        <v>8</v>
      </c>
      <c r="W3093" t="s">
        <v>4534</v>
      </c>
      <c r="X3093">
        <v>8</v>
      </c>
      <c r="Y3093" t="s">
        <v>434</v>
      </c>
      <c r="Z3093">
        <v>8104</v>
      </c>
      <c r="AA3093" t="s">
        <v>1141</v>
      </c>
      <c r="AC3093" t="s">
        <v>412</v>
      </c>
      <c r="AD3093" t="s">
        <v>443</v>
      </c>
    </row>
    <row r="3094" spans="21:30">
      <c r="U3094">
        <v>4882</v>
      </c>
      <c r="V3094">
        <v>8</v>
      </c>
      <c r="W3094" t="s">
        <v>4535</v>
      </c>
      <c r="X3094">
        <v>8</v>
      </c>
      <c r="Y3094" t="s">
        <v>434</v>
      </c>
      <c r="Z3094">
        <v>8104</v>
      </c>
      <c r="AA3094" t="s">
        <v>1141</v>
      </c>
      <c r="AC3094" t="s">
        <v>412</v>
      </c>
      <c r="AD3094" t="s">
        <v>443</v>
      </c>
    </row>
    <row r="3095" spans="21:30">
      <c r="U3095">
        <v>4886</v>
      </c>
      <c r="V3095">
        <v>0</v>
      </c>
      <c r="W3095" t="s">
        <v>4536</v>
      </c>
      <c r="X3095">
        <v>8</v>
      </c>
      <c r="Y3095" t="s">
        <v>434</v>
      </c>
      <c r="Z3095">
        <v>8104</v>
      </c>
      <c r="AA3095" t="s">
        <v>1141</v>
      </c>
      <c r="AC3095" t="s">
        <v>412</v>
      </c>
      <c r="AD3095" t="s">
        <v>443</v>
      </c>
    </row>
    <row r="3096" spans="21:30">
      <c r="U3096">
        <v>4887</v>
      </c>
      <c r="V3096">
        <v>9</v>
      </c>
      <c r="W3096" t="s">
        <v>4537</v>
      </c>
      <c r="X3096">
        <v>8</v>
      </c>
      <c r="Y3096" t="s">
        <v>434</v>
      </c>
      <c r="Z3096">
        <v>8104</v>
      </c>
      <c r="AA3096" t="s">
        <v>1141</v>
      </c>
      <c r="AC3096" t="s">
        <v>1009</v>
      </c>
      <c r="AD3096" t="s">
        <v>443</v>
      </c>
    </row>
    <row r="3097" spans="21:30">
      <c r="U3097">
        <v>4889</v>
      </c>
      <c r="V3097">
        <v>5</v>
      </c>
      <c r="W3097" t="s">
        <v>4538</v>
      </c>
      <c r="X3097">
        <v>8</v>
      </c>
      <c r="Y3097" t="s">
        <v>434</v>
      </c>
      <c r="Z3097">
        <v>8104</v>
      </c>
      <c r="AA3097" t="s">
        <v>1141</v>
      </c>
      <c r="AC3097" t="s">
        <v>412</v>
      </c>
      <c r="AD3097" t="s">
        <v>443</v>
      </c>
    </row>
    <row r="3098" spans="21:30">
      <c r="U3098">
        <v>4890</v>
      </c>
      <c r="V3098">
        <v>9</v>
      </c>
      <c r="W3098" t="s">
        <v>4539</v>
      </c>
      <c r="X3098">
        <v>8</v>
      </c>
      <c r="Y3098" t="s">
        <v>434</v>
      </c>
      <c r="Z3098">
        <v>8104</v>
      </c>
      <c r="AA3098" t="s">
        <v>1141</v>
      </c>
      <c r="AC3098" t="s">
        <v>412</v>
      </c>
      <c r="AD3098" t="s">
        <v>443</v>
      </c>
    </row>
    <row r="3099" spans="21:30">
      <c r="U3099">
        <v>4891</v>
      </c>
      <c r="V3099">
        <v>7</v>
      </c>
      <c r="W3099" t="s">
        <v>4540</v>
      </c>
      <c r="X3099">
        <v>8</v>
      </c>
      <c r="Y3099" t="s">
        <v>434</v>
      </c>
      <c r="Z3099">
        <v>8104</v>
      </c>
      <c r="AA3099" t="s">
        <v>1141</v>
      </c>
      <c r="AC3099" t="s">
        <v>1009</v>
      </c>
      <c r="AD3099" t="s">
        <v>443</v>
      </c>
    </row>
    <row r="3100" spans="21:30">
      <c r="U3100">
        <v>4892</v>
      </c>
      <c r="V3100">
        <v>5</v>
      </c>
      <c r="W3100" t="s">
        <v>4541</v>
      </c>
      <c r="X3100">
        <v>8</v>
      </c>
      <c r="Y3100" t="s">
        <v>434</v>
      </c>
      <c r="Z3100">
        <v>8104</v>
      </c>
      <c r="AA3100" t="s">
        <v>1141</v>
      </c>
      <c r="AC3100" t="s">
        <v>1009</v>
      </c>
      <c r="AD3100" t="s">
        <v>443</v>
      </c>
    </row>
    <row r="3101" spans="21:30">
      <c r="U3101">
        <v>4894</v>
      </c>
      <c r="V3101">
        <v>1</v>
      </c>
      <c r="W3101" t="s">
        <v>4542</v>
      </c>
      <c r="X3101">
        <v>8</v>
      </c>
      <c r="Y3101" t="s">
        <v>434</v>
      </c>
      <c r="Z3101">
        <v>8104</v>
      </c>
      <c r="AA3101" t="s">
        <v>1141</v>
      </c>
      <c r="AC3101" t="s">
        <v>713</v>
      </c>
      <c r="AD3101" t="s">
        <v>443</v>
      </c>
    </row>
    <row r="3102" spans="21:30">
      <c r="U3102">
        <v>4896</v>
      </c>
      <c r="V3102">
        <v>8</v>
      </c>
      <c r="W3102" t="s">
        <v>4543</v>
      </c>
      <c r="X3102">
        <v>8</v>
      </c>
      <c r="Y3102" t="s">
        <v>434</v>
      </c>
      <c r="Z3102">
        <v>8104</v>
      </c>
      <c r="AA3102" t="s">
        <v>1141</v>
      </c>
      <c r="AC3102" t="s">
        <v>713</v>
      </c>
      <c r="AD3102" t="s">
        <v>443</v>
      </c>
    </row>
    <row r="3103" spans="21:30">
      <c r="U3103">
        <v>4897</v>
      </c>
      <c r="V3103">
        <v>6</v>
      </c>
      <c r="W3103" t="s">
        <v>4544</v>
      </c>
      <c r="X3103">
        <v>8</v>
      </c>
      <c r="Y3103" t="s">
        <v>434</v>
      </c>
      <c r="Z3103">
        <v>8105</v>
      </c>
      <c r="AA3103" t="s">
        <v>1197</v>
      </c>
      <c r="AC3103" t="s">
        <v>412</v>
      </c>
      <c r="AD3103" t="s">
        <v>443</v>
      </c>
    </row>
    <row r="3104" spans="21:30">
      <c r="U3104">
        <v>4898</v>
      </c>
      <c r="V3104">
        <v>4</v>
      </c>
      <c r="W3104" t="s">
        <v>4545</v>
      </c>
      <c r="X3104">
        <v>8</v>
      </c>
      <c r="Y3104" t="s">
        <v>434</v>
      </c>
      <c r="Z3104">
        <v>8105</v>
      </c>
      <c r="AA3104" t="s">
        <v>1197</v>
      </c>
      <c r="AC3104" t="s">
        <v>412</v>
      </c>
      <c r="AD3104" t="s">
        <v>443</v>
      </c>
    </row>
    <row r="3105" spans="21:30">
      <c r="U3105">
        <v>4901</v>
      </c>
      <c r="V3105">
        <v>8</v>
      </c>
      <c r="W3105" t="s">
        <v>4546</v>
      </c>
      <c r="X3105">
        <v>8</v>
      </c>
      <c r="Y3105" t="s">
        <v>434</v>
      </c>
      <c r="Z3105">
        <v>8105</v>
      </c>
      <c r="AA3105" t="s">
        <v>1197</v>
      </c>
      <c r="AC3105" t="s">
        <v>412</v>
      </c>
      <c r="AD3105" t="s">
        <v>443</v>
      </c>
    </row>
    <row r="3106" spans="21:30">
      <c r="U3106">
        <v>4902</v>
      </c>
      <c r="V3106">
        <v>6</v>
      </c>
      <c r="W3106" t="s">
        <v>4547</v>
      </c>
      <c r="X3106">
        <v>8</v>
      </c>
      <c r="Y3106" t="s">
        <v>434</v>
      </c>
      <c r="Z3106">
        <v>8105</v>
      </c>
      <c r="AA3106" t="s">
        <v>1197</v>
      </c>
      <c r="AC3106" t="s">
        <v>412</v>
      </c>
      <c r="AD3106" t="s">
        <v>443</v>
      </c>
    </row>
    <row r="3107" spans="21:30">
      <c r="U3107">
        <v>4903</v>
      </c>
      <c r="V3107">
        <v>4</v>
      </c>
      <c r="W3107" t="s">
        <v>4548</v>
      </c>
      <c r="X3107">
        <v>8</v>
      </c>
      <c r="Y3107" t="s">
        <v>434</v>
      </c>
      <c r="Z3107">
        <v>8105</v>
      </c>
      <c r="AA3107" t="s">
        <v>1197</v>
      </c>
      <c r="AC3107" t="s">
        <v>1009</v>
      </c>
      <c r="AD3107" t="s">
        <v>443</v>
      </c>
    </row>
    <row r="3108" spans="21:30">
      <c r="U3108">
        <v>4904</v>
      </c>
      <c r="V3108">
        <v>2</v>
      </c>
      <c r="W3108" t="s">
        <v>4549</v>
      </c>
      <c r="X3108">
        <v>8</v>
      </c>
      <c r="Y3108" t="s">
        <v>434</v>
      </c>
      <c r="Z3108">
        <v>8105</v>
      </c>
      <c r="AA3108" t="s">
        <v>1197</v>
      </c>
      <c r="AC3108" t="s">
        <v>412</v>
      </c>
      <c r="AD3108" t="s">
        <v>443</v>
      </c>
    </row>
    <row r="3109" spans="21:30">
      <c r="U3109">
        <v>4905</v>
      </c>
      <c r="V3109">
        <v>0</v>
      </c>
      <c r="W3109" t="s">
        <v>4550</v>
      </c>
      <c r="X3109">
        <v>8</v>
      </c>
      <c r="Y3109" t="s">
        <v>434</v>
      </c>
      <c r="Z3109">
        <v>8105</v>
      </c>
      <c r="AA3109" t="s">
        <v>1197</v>
      </c>
      <c r="AC3109" t="s">
        <v>1009</v>
      </c>
      <c r="AD3109" t="s">
        <v>443</v>
      </c>
    </row>
    <row r="3110" spans="21:30">
      <c r="U3110">
        <v>4906</v>
      </c>
      <c r="V3110">
        <v>9</v>
      </c>
      <c r="W3110" t="s">
        <v>4551</v>
      </c>
      <c r="X3110">
        <v>8</v>
      </c>
      <c r="Y3110" t="s">
        <v>434</v>
      </c>
      <c r="Z3110">
        <v>8105</v>
      </c>
      <c r="AA3110" t="s">
        <v>1197</v>
      </c>
      <c r="AC3110" t="s">
        <v>412</v>
      </c>
      <c r="AD3110" t="s">
        <v>443</v>
      </c>
    </row>
    <row r="3111" spans="21:30">
      <c r="U3111">
        <v>4907</v>
      </c>
      <c r="V3111">
        <v>7</v>
      </c>
      <c r="W3111" t="s">
        <v>4552</v>
      </c>
      <c r="X3111">
        <v>8</v>
      </c>
      <c r="Y3111" t="s">
        <v>434</v>
      </c>
      <c r="Z3111">
        <v>8105</v>
      </c>
      <c r="AA3111" t="s">
        <v>1197</v>
      </c>
      <c r="AC3111" t="s">
        <v>412</v>
      </c>
      <c r="AD3111" t="s">
        <v>443</v>
      </c>
    </row>
    <row r="3112" spans="21:30">
      <c r="U3112">
        <v>4908</v>
      </c>
      <c r="V3112">
        <v>5</v>
      </c>
      <c r="W3112" t="s">
        <v>4553</v>
      </c>
      <c r="X3112">
        <v>8</v>
      </c>
      <c r="Y3112" t="s">
        <v>434</v>
      </c>
      <c r="Z3112">
        <v>8105</v>
      </c>
      <c r="AA3112" t="s">
        <v>1197</v>
      </c>
      <c r="AC3112" t="s">
        <v>412</v>
      </c>
      <c r="AD3112" t="s">
        <v>443</v>
      </c>
    </row>
    <row r="3113" spans="21:30">
      <c r="U3113">
        <v>4909</v>
      </c>
      <c r="V3113">
        <v>3</v>
      </c>
      <c r="W3113" t="s">
        <v>4554</v>
      </c>
      <c r="X3113">
        <v>8</v>
      </c>
      <c r="Y3113" t="s">
        <v>434</v>
      </c>
      <c r="Z3113">
        <v>8105</v>
      </c>
      <c r="AA3113" t="s">
        <v>1197</v>
      </c>
      <c r="AC3113" t="s">
        <v>412</v>
      </c>
      <c r="AD3113" t="s">
        <v>443</v>
      </c>
    </row>
    <row r="3114" spans="21:30">
      <c r="U3114">
        <v>4910</v>
      </c>
      <c r="V3114">
        <v>7</v>
      </c>
      <c r="W3114" t="s">
        <v>4555</v>
      </c>
      <c r="X3114">
        <v>8</v>
      </c>
      <c r="Y3114" t="s">
        <v>434</v>
      </c>
      <c r="Z3114">
        <v>8105</v>
      </c>
      <c r="AA3114" t="s">
        <v>1197</v>
      </c>
      <c r="AC3114" t="s">
        <v>412</v>
      </c>
      <c r="AD3114" t="s">
        <v>443</v>
      </c>
    </row>
    <row r="3115" spans="21:30">
      <c r="U3115">
        <v>4911</v>
      </c>
      <c r="V3115">
        <v>5</v>
      </c>
      <c r="W3115" t="s">
        <v>4556</v>
      </c>
      <c r="X3115">
        <v>8</v>
      </c>
      <c r="Y3115" t="s">
        <v>434</v>
      </c>
      <c r="Z3115">
        <v>8105</v>
      </c>
      <c r="AA3115" t="s">
        <v>1197</v>
      </c>
      <c r="AC3115" t="s">
        <v>1009</v>
      </c>
      <c r="AD3115" t="s">
        <v>443</v>
      </c>
    </row>
    <row r="3116" spans="21:30">
      <c r="U3116">
        <v>4912</v>
      </c>
      <c r="V3116">
        <v>3</v>
      </c>
      <c r="W3116" t="s">
        <v>4557</v>
      </c>
      <c r="X3116">
        <v>8</v>
      </c>
      <c r="Y3116" t="s">
        <v>434</v>
      </c>
      <c r="Z3116">
        <v>8105</v>
      </c>
      <c r="AA3116" t="s">
        <v>1197</v>
      </c>
      <c r="AC3116" t="s">
        <v>1009</v>
      </c>
      <c r="AD3116" t="s">
        <v>443</v>
      </c>
    </row>
    <row r="3117" spans="21:30">
      <c r="U3117">
        <v>4913</v>
      </c>
      <c r="V3117">
        <v>1</v>
      </c>
      <c r="W3117" t="s">
        <v>4558</v>
      </c>
      <c r="X3117">
        <v>8</v>
      </c>
      <c r="Y3117" t="s">
        <v>434</v>
      </c>
      <c r="Z3117">
        <v>8105</v>
      </c>
      <c r="AA3117" t="s">
        <v>1197</v>
      </c>
      <c r="AC3117" t="s">
        <v>412</v>
      </c>
      <c r="AD3117" t="s">
        <v>443</v>
      </c>
    </row>
    <row r="3118" spans="21:30">
      <c r="U3118">
        <v>4915</v>
      </c>
      <c r="V3118">
        <v>8</v>
      </c>
      <c r="W3118" t="s">
        <v>4559</v>
      </c>
      <c r="X3118">
        <v>8</v>
      </c>
      <c r="Y3118" t="s">
        <v>434</v>
      </c>
      <c r="Z3118">
        <v>8105</v>
      </c>
      <c r="AA3118" t="s">
        <v>1197</v>
      </c>
      <c r="AC3118" t="s">
        <v>412</v>
      </c>
      <c r="AD3118" t="s">
        <v>443</v>
      </c>
    </row>
    <row r="3119" spans="21:30">
      <c r="U3119">
        <v>4917</v>
      </c>
      <c r="V3119">
        <v>4</v>
      </c>
      <c r="W3119" t="s">
        <v>4560</v>
      </c>
      <c r="X3119">
        <v>8</v>
      </c>
      <c r="Y3119" t="s">
        <v>434</v>
      </c>
      <c r="Z3119">
        <v>8105</v>
      </c>
      <c r="AA3119" t="s">
        <v>1197</v>
      </c>
      <c r="AC3119" t="s">
        <v>412</v>
      </c>
      <c r="AD3119" t="s">
        <v>443</v>
      </c>
    </row>
    <row r="3120" spans="21:30">
      <c r="U3120">
        <v>4918</v>
      </c>
      <c r="V3120">
        <v>2</v>
      </c>
      <c r="W3120" t="s">
        <v>4561</v>
      </c>
      <c r="X3120">
        <v>8</v>
      </c>
      <c r="Y3120" t="s">
        <v>434</v>
      </c>
      <c r="Z3120">
        <v>8105</v>
      </c>
      <c r="AA3120" t="s">
        <v>1197</v>
      </c>
      <c r="AC3120" t="s">
        <v>412</v>
      </c>
      <c r="AD3120" t="s">
        <v>443</v>
      </c>
    </row>
    <row r="3121" spans="21:30">
      <c r="U3121">
        <v>4920</v>
      </c>
      <c r="V3121">
        <v>4</v>
      </c>
      <c r="W3121" t="s">
        <v>4562</v>
      </c>
      <c r="X3121">
        <v>8</v>
      </c>
      <c r="Y3121" t="s">
        <v>434</v>
      </c>
      <c r="Z3121">
        <v>8105</v>
      </c>
      <c r="AA3121" t="s">
        <v>1197</v>
      </c>
      <c r="AC3121" t="s">
        <v>412</v>
      </c>
      <c r="AD3121" t="s">
        <v>443</v>
      </c>
    </row>
    <row r="3122" spans="21:30">
      <c r="U3122">
        <v>4921</v>
      </c>
      <c r="V3122">
        <v>2</v>
      </c>
      <c r="W3122" t="s">
        <v>4563</v>
      </c>
      <c r="X3122">
        <v>8</v>
      </c>
      <c r="Y3122" t="s">
        <v>434</v>
      </c>
      <c r="Z3122">
        <v>8105</v>
      </c>
      <c r="AA3122" t="s">
        <v>1197</v>
      </c>
      <c r="AC3122" t="s">
        <v>1009</v>
      </c>
      <c r="AD3122" t="s">
        <v>443</v>
      </c>
    </row>
    <row r="3123" spans="21:30">
      <c r="U3123">
        <v>4922</v>
      </c>
      <c r="V3123">
        <v>0</v>
      </c>
      <c r="W3123" t="s">
        <v>1895</v>
      </c>
      <c r="X3123">
        <v>8</v>
      </c>
      <c r="Y3123" t="s">
        <v>434</v>
      </c>
      <c r="Z3123">
        <v>8105</v>
      </c>
      <c r="AA3123" t="s">
        <v>1197</v>
      </c>
      <c r="AC3123" t="s">
        <v>713</v>
      </c>
      <c r="AD3123" t="s">
        <v>443</v>
      </c>
    </row>
    <row r="3124" spans="21:30">
      <c r="U3124">
        <v>4923</v>
      </c>
      <c r="V3124">
        <v>9</v>
      </c>
      <c r="W3124" t="s">
        <v>4564</v>
      </c>
      <c r="X3124">
        <v>8</v>
      </c>
      <c r="Y3124" t="s">
        <v>434</v>
      </c>
      <c r="Z3124">
        <v>8105</v>
      </c>
      <c r="AA3124" t="s">
        <v>1197</v>
      </c>
      <c r="AC3124" t="s">
        <v>713</v>
      </c>
      <c r="AD3124" t="s">
        <v>443</v>
      </c>
    </row>
    <row r="3125" spans="21:30">
      <c r="U3125">
        <v>4924</v>
      </c>
      <c r="V3125">
        <v>7</v>
      </c>
      <c r="W3125" t="s">
        <v>4565</v>
      </c>
      <c r="X3125">
        <v>8</v>
      </c>
      <c r="Y3125" t="s">
        <v>434</v>
      </c>
      <c r="Z3125">
        <v>8105</v>
      </c>
      <c r="AA3125" t="s">
        <v>1197</v>
      </c>
      <c r="AC3125" t="s">
        <v>713</v>
      </c>
      <c r="AD3125" t="s">
        <v>443</v>
      </c>
    </row>
    <row r="3126" spans="21:30">
      <c r="U3126">
        <v>4925</v>
      </c>
      <c r="V3126">
        <v>5</v>
      </c>
      <c r="W3126" t="s">
        <v>4566</v>
      </c>
      <c r="X3126">
        <v>8</v>
      </c>
      <c r="Y3126" t="s">
        <v>434</v>
      </c>
      <c r="Z3126">
        <v>8109</v>
      </c>
      <c r="AA3126" t="s">
        <v>1729</v>
      </c>
      <c r="AC3126" t="s">
        <v>1009</v>
      </c>
      <c r="AD3126" t="s">
        <v>443</v>
      </c>
    </row>
    <row r="3127" spans="21:30">
      <c r="U3127">
        <v>4926</v>
      </c>
      <c r="V3127">
        <v>3</v>
      </c>
      <c r="W3127" t="s">
        <v>4567</v>
      </c>
      <c r="X3127">
        <v>8</v>
      </c>
      <c r="Y3127" t="s">
        <v>434</v>
      </c>
      <c r="Z3127">
        <v>8109</v>
      </c>
      <c r="AA3127" t="s">
        <v>1729</v>
      </c>
      <c r="AC3127" t="s">
        <v>1009</v>
      </c>
      <c r="AD3127" t="s">
        <v>443</v>
      </c>
    </row>
    <row r="3128" spans="21:30">
      <c r="U3128">
        <v>4927</v>
      </c>
      <c r="V3128">
        <v>1</v>
      </c>
      <c r="W3128" t="s">
        <v>4568</v>
      </c>
      <c r="X3128">
        <v>8</v>
      </c>
      <c r="Y3128" t="s">
        <v>434</v>
      </c>
      <c r="Z3128">
        <v>8109</v>
      </c>
      <c r="AA3128" t="s">
        <v>1729</v>
      </c>
      <c r="AC3128" t="s">
        <v>1009</v>
      </c>
      <c r="AD3128" t="s">
        <v>443</v>
      </c>
    </row>
    <row r="3129" spans="21:30">
      <c r="U3129">
        <v>4929</v>
      </c>
      <c r="V3129">
        <v>8</v>
      </c>
      <c r="W3129" t="s">
        <v>4569</v>
      </c>
      <c r="X3129">
        <v>8</v>
      </c>
      <c r="Y3129" t="s">
        <v>434</v>
      </c>
      <c r="Z3129">
        <v>8109</v>
      </c>
      <c r="AA3129" t="s">
        <v>1729</v>
      </c>
      <c r="AC3129" t="s">
        <v>1009</v>
      </c>
      <c r="AD3129" t="s">
        <v>443</v>
      </c>
    </row>
    <row r="3130" spans="21:30">
      <c r="U3130">
        <v>4930</v>
      </c>
      <c r="V3130">
        <v>1</v>
      </c>
      <c r="W3130" t="s">
        <v>4570</v>
      </c>
      <c r="X3130">
        <v>8</v>
      </c>
      <c r="Y3130" t="s">
        <v>434</v>
      </c>
      <c r="Z3130">
        <v>8109</v>
      </c>
      <c r="AA3130" t="s">
        <v>1729</v>
      </c>
      <c r="AC3130" t="s">
        <v>1009</v>
      </c>
      <c r="AD3130" t="s">
        <v>443</v>
      </c>
    </row>
    <row r="3131" spans="21:30">
      <c r="U3131">
        <v>4932</v>
      </c>
      <c r="V3131">
        <v>8</v>
      </c>
      <c r="W3131" t="s">
        <v>4571</v>
      </c>
      <c r="X3131">
        <v>8</v>
      </c>
      <c r="Y3131" t="s">
        <v>434</v>
      </c>
      <c r="Z3131">
        <v>8109</v>
      </c>
      <c r="AA3131" t="s">
        <v>1729</v>
      </c>
      <c r="AC3131" t="s">
        <v>1009</v>
      </c>
      <c r="AD3131" t="s">
        <v>443</v>
      </c>
    </row>
    <row r="3132" spans="21:30">
      <c r="U3132">
        <v>4933</v>
      </c>
      <c r="V3132">
        <v>6</v>
      </c>
      <c r="W3132" t="s">
        <v>4572</v>
      </c>
      <c r="X3132">
        <v>8</v>
      </c>
      <c r="Y3132" t="s">
        <v>434</v>
      </c>
      <c r="Z3132">
        <v>8109</v>
      </c>
      <c r="AA3132" t="s">
        <v>1729</v>
      </c>
      <c r="AC3132" t="s">
        <v>1009</v>
      </c>
      <c r="AD3132" t="s">
        <v>443</v>
      </c>
    </row>
    <row r="3133" spans="21:30">
      <c r="U3133">
        <v>4934</v>
      </c>
      <c r="V3133">
        <v>4</v>
      </c>
      <c r="W3133" t="s">
        <v>4573</v>
      </c>
      <c r="X3133">
        <v>8</v>
      </c>
      <c r="Y3133" t="s">
        <v>434</v>
      </c>
      <c r="Z3133">
        <v>8109</v>
      </c>
      <c r="AA3133" t="s">
        <v>1729</v>
      </c>
      <c r="AC3133" t="s">
        <v>1009</v>
      </c>
      <c r="AD3133" t="s">
        <v>443</v>
      </c>
    </row>
    <row r="3134" spans="21:30">
      <c r="U3134">
        <v>4935</v>
      </c>
      <c r="V3134">
        <v>2</v>
      </c>
      <c r="W3134" t="s">
        <v>4574</v>
      </c>
      <c r="X3134">
        <v>8</v>
      </c>
      <c r="Y3134" t="s">
        <v>434</v>
      </c>
      <c r="Z3134">
        <v>8109</v>
      </c>
      <c r="AA3134" t="s">
        <v>1729</v>
      </c>
      <c r="AC3134" t="s">
        <v>1009</v>
      </c>
      <c r="AD3134" t="s">
        <v>443</v>
      </c>
    </row>
    <row r="3135" spans="21:30">
      <c r="U3135">
        <v>4936</v>
      </c>
      <c r="V3135">
        <v>0</v>
      </c>
      <c r="W3135" t="s">
        <v>4575</v>
      </c>
      <c r="X3135">
        <v>8</v>
      </c>
      <c r="Y3135" t="s">
        <v>434</v>
      </c>
      <c r="Z3135">
        <v>8109</v>
      </c>
      <c r="AA3135" t="s">
        <v>1729</v>
      </c>
      <c r="AC3135" t="s">
        <v>1009</v>
      </c>
      <c r="AD3135" t="s">
        <v>443</v>
      </c>
    </row>
    <row r="3136" spans="21:30">
      <c r="U3136">
        <v>4938</v>
      </c>
      <c r="V3136">
        <v>7</v>
      </c>
      <c r="W3136" t="s">
        <v>4576</v>
      </c>
      <c r="X3136">
        <v>8</v>
      </c>
      <c r="Y3136" t="s">
        <v>434</v>
      </c>
      <c r="Z3136">
        <v>8109</v>
      </c>
      <c r="AA3136" t="s">
        <v>1729</v>
      </c>
      <c r="AC3136" t="s">
        <v>1009</v>
      </c>
      <c r="AD3136" t="s">
        <v>443</v>
      </c>
    </row>
    <row r="3137" spans="21:30">
      <c r="U3137">
        <v>4939</v>
      </c>
      <c r="V3137">
        <v>5</v>
      </c>
      <c r="W3137" t="s">
        <v>4577</v>
      </c>
      <c r="X3137">
        <v>8</v>
      </c>
      <c r="Y3137" t="s">
        <v>434</v>
      </c>
      <c r="Z3137">
        <v>8109</v>
      </c>
      <c r="AA3137" t="s">
        <v>1729</v>
      </c>
      <c r="AC3137" t="s">
        <v>1009</v>
      </c>
      <c r="AD3137" t="s">
        <v>443</v>
      </c>
    </row>
    <row r="3138" spans="21:30">
      <c r="U3138">
        <v>4940</v>
      </c>
      <c r="V3138">
        <v>9</v>
      </c>
      <c r="W3138" t="s">
        <v>4578</v>
      </c>
      <c r="X3138">
        <v>8</v>
      </c>
      <c r="Y3138" t="s">
        <v>434</v>
      </c>
      <c r="Z3138">
        <v>8109</v>
      </c>
      <c r="AA3138" t="s">
        <v>1729</v>
      </c>
      <c r="AC3138" t="s">
        <v>1009</v>
      </c>
      <c r="AD3138" t="s">
        <v>443</v>
      </c>
    </row>
    <row r="3139" spans="21:30">
      <c r="U3139">
        <v>4941</v>
      </c>
      <c r="V3139">
        <v>7</v>
      </c>
      <c r="W3139" t="s">
        <v>4579</v>
      </c>
      <c r="X3139">
        <v>8</v>
      </c>
      <c r="Y3139" t="s">
        <v>434</v>
      </c>
      <c r="Z3139">
        <v>8109</v>
      </c>
      <c r="AA3139" t="s">
        <v>1729</v>
      </c>
      <c r="AC3139" t="s">
        <v>1009</v>
      </c>
      <c r="AD3139" t="s">
        <v>443</v>
      </c>
    </row>
    <row r="3140" spans="21:30">
      <c r="U3140">
        <v>4942</v>
      </c>
      <c r="V3140">
        <v>5</v>
      </c>
      <c r="W3140" t="s">
        <v>4580</v>
      </c>
      <c r="X3140">
        <v>8</v>
      </c>
      <c r="Y3140" t="s">
        <v>434</v>
      </c>
      <c r="Z3140">
        <v>8109</v>
      </c>
      <c r="AA3140" t="s">
        <v>1729</v>
      </c>
      <c r="AC3140" t="s">
        <v>1009</v>
      </c>
      <c r="AD3140" t="s">
        <v>443</v>
      </c>
    </row>
    <row r="3141" spans="21:30">
      <c r="U3141">
        <v>4943</v>
      </c>
      <c r="V3141">
        <v>3</v>
      </c>
      <c r="W3141" t="s">
        <v>4581</v>
      </c>
      <c r="X3141">
        <v>8</v>
      </c>
      <c r="Y3141" t="s">
        <v>434</v>
      </c>
      <c r="Z3141">
        <v>8109</v>
      </c>
      <c r="AA3141" t="s">
        <v>1729</v>
      </c>
      <c r="AC3141" t="s">
        <v>1009</v>
      </c>
      <c r="AD3141" t="s">
        <v>443</v>
      </c>
    </row>
    <row r="3142" spans="21:30">
      <c r="U3142">
        <v>4946</v>
      </c>
      <c r="V3142">
        <v>8</v>
      </c>
      <c r="W3142" t="s">
        <v>4582</v>
      </c>
      <c r="X3142">
        <v>8</v>
      </c>
      <c r="Y3142" t="s">
        <v>434</v>
      </c>
      <c r="Z3142">
        <v>8109</v>
      </c>
      <c r="AA3142" t="s">
        <v>1729</v>
      </c>
      <c r="AC3142" t="s">
        <v>1009</v>
      </c>
      <c r="AD3142" t="s">
        <v>443</v>
      </c>
    </row>
    <row r="3143" spans="21:30">
      <c r="U3143">
        <v>4947</v>
      </c>
      <c r="V3143">
        <v>6</v>
      </c>
      <c r="W3143" t="s">
        <v>4583</v>
      </c>
      <c r="X3143">
        <v>8</v>
      </c>
      <c r="Y3143" t="s">
        <v>434</v>
      </c>
      <c r="Z3143">
        <v>8109</v>
      </c>
      <c r="AA3143" t="s">
        <v>1729</v>
      </c>
      <c r="AC3143" t="s">
        <v>713</v>
      </c>
      <c r="AD3143" t="s">
        <v>443</v>
      </c>
    </row>
    <row r="3144" spans="21:30">
      <c r="U3144">
        <v>4948</v>
      </c>
      <c r="V3144">
        <v>4</v>
      </c>
      <c r="W3144" t="s">
        <v>4584</v>
      </c>
      <c r="X3144">
        <v>8</v>
      </c>
      <c r="Y3144" t="s">
        <v>434</v>
      </c>
      <c r="Z3144">
        <v>8106</v>
      </c>
      <c r="AA3144" t="s">
        <v>1344</v>
      </c>
      <c r="AC3144" t="s">
        <v>1009</v>
      </c>
      <c r="AD3144" t="s">
        <v>443</v>
      </c>
    </row>
    <row r="3145" spans="21:30">
      <c r="U3145">
        <v>4949</v>
      </c>
      <c r="V3145">
        <v>2</v>
      </c>
      <c r="W3145" t="s">
        <v>4585</v>
      </c>
      <c r="X3145">
        <v>8</v>
      </c>
      <c r="Y3145" t="s">
        <v>434</v>
      </c>
      <c r="Z3145">
        <v>8106</v>
      </c>
      <c r="AA3145" t="s">
        <v>1344</v>
      </c>
      <c r="AC3145" t="s">
        <v>1009</v>
      </c>
      <c r="AD3145" t="s">
        <v>443</v>
      </c>
    </row>
    <row r="3146" spans="21:30">
      <c r="U3146">
        <v>4950</v>
      </c>
      <c r="V3146">
        <v>6</v>
      </c>
      <c r="W3146" t="s">
        <v>4586</v>
      </c>
      <c r="X3146">
        <v>8</v>
      </c>
      <c r="Y3146" t="s">
        <v>434</v>
      </c>
      <c r="Z3146">
        <v>8106</v>
      </c>
      <c r="AA3146" t="s">
        <v>1344</v>
      </c>
      <c r="AC3146" t="s">
        <v>1009</v>
      </c>
      <c r="AD3146" t="s">
        <v>443</v>
      </c>
    </row>
    <row r="3147" spans="21:30">
      <c r="U3147">
        <v>4951</v>
      </c>
      <c r="V3147">
        <v>4</v>
      </c>
      <c r="W3147" t="s">
        <v>4587</v>
      </c>
      <c r="X3147">
        <v>8</v>
      </c>
      <c r="Y3147" t="s">
        <v>434</v>
      </c>
      <c r="Z3147">
        <v>8106</v>
      </c>
      <c r="AA3147" t="s">
        <v>1344</v>
      </c>
      <c r="AC3147" t="s">
        <v>1009</v>
      </c>
      <c r="AD3147" t="s">
        <v>443</v>
      </c>
    </row>
    <row r="3148" spans="21:30">
      <c r="U3148">
        <v>4952</v>
      </c>
      <c r="V3148">
        <v>2</v>
      </c>
      <c r="W3148" t="s">
        <v>4588</v>
      </c>
      <c r="X3148">
        <v>8</v>
      </c>
      <c r="Y3148" t="s">
        <v>434</v>
      </c>
      <c r="Z3148">
        <v>8106</v>
      </c>
      <c r="AA3148" t="s">
        <v>1344</v>
      </c>
      <c r="AC3148" t="s">
        <v>1009</v>
      </c>
      <c r="AD3148" t="s">
        <v>443</v>
      </c>
    </row>
    <row r="3149" spans="21:30">
      <c r="U3149">
        <v>4953</v>
      </c>
      <c r="V3149">
        <v>0</v>
      </c>
      <c r="W3149" t="s">
        <v>4589</v>
      </c>
      <c r="X3149">
        <v>8</v>
      </c>
      <c r="Y3149" t="s">
        <v>434</v>
      </c>
      <c r="Z3149">
        <v>8106</v>
      </c>
      <c r="AA3149" t="s">
        <v>1344</v>
      </c>
      <c r="AC3149" t="s">
        <v>1009</v>
      </c>
      <c r="AD3149" t="s">
        <v>443</v>
      </c>
    </row>
    <row r="3150" spans="21:30">
      <c r="U3150">
        <v>4954</v>
      </c>
      <c r="V3150">
        <v>9</v>
      </c>
      <c r="W3150" t="s">
        <v>4590</v>
      </c>
      <c r="X3150">
        <v>8</v>
      </c>
      <c r="Y3150" t="s">
        <v>434</v>
      </c>
      <c r="Z3150">
        <v>8106</v>
      </c>
      <c r="AA3150" t="s">
        <v>1344</v>
      </c>
      <c r="AC3150" t="s">
        <v>1009</v>
      </c>
      <c r="AD3150" t="s">
        <v>443</v>
      </c>
    </row>
    <row r="3151" spans="21:30">
      <c r="U3151">
        <v>4955</v>
      </c>
      <c r="V3151">
        <v>7</v>
      </c>
      <c r="W3151" t="s">
        <v>4591</v>
      </c>
      <c r="X3151">
        <v>8</v>
      </c>
      <c r="Y3151" t="s">
        <v>434</v>
      </c>
      <c r="Z3151">
        <v>8106</v>
      </c>
      <c r="AA3151" t="s">
        <v>1344</v>
      </c>
      <c r="AC3151" t="s">
        <v>1009</v>
      </c>
      <c r="AD3151" t="s">
        <v>443</v>
      </c>
    </row>
    <row r="3152" spans="21:30">
      <c r="U3152">
        <v>4956</v>
      </c>
      <c r="V3152">
        <v>5</v>
      </c>
      <c r="W3152" t="s">
        <v>4592</v>
      </c>
      <c r="X3152">
        <v>8</v>
      </c>
      <c r="Y3152" t="s">
        <v>434</v>
      </c>
      <c r="Z3152">
        <v>8106</v>
      </c>
      <c r="AA3152" t="s">
        <v>1344</v>
      </c>
      <c r="AC3152" t="s">
        <v>1009</v>
      </c>
      <c r="AD3152" t="s">
        <v>443</v>
      </c>
    </row>
    <row r="3153" spans="21:30">
      <c r="U3153">
        <v>4958</v>
      </c>
      <c r="V3153">
        <v>1</v>
      </c>
      <c r="W3153" t="s">
        <v>4593</v>
      </c>
      <c r="X3153">
        <v>8</v>
      </c>
      <c r="Y3153" t="s">
        <v>434</v>
      </c>
      <c r="Z3153">
        <v>8106</v>
      </c>
      <c r="AA3153" t="s">
        <v>1344</v>
      </c>
      <c r="AC3153" t="s">
        <v>1009</v>
      </c>
      <c r="AD3153" t="s">
        <v>443</v>
      </c>
    </row>
    <row r="3154" spans="21:30">
      <c r="U3154">
        <v>4960</v>
      </c>
      <c r="V3154">
        <v>3</v>
      </c>
      <c r="W3154" t="s">
        <v>4594</v>
      </c>
      <c r="X3154">
        <v>8</v>
      </c>
      <c r="Y3154" t="s">
        <v>434</v>
      </c>
      <c r="Z3154">
        <v>8106</v>
      </c>
      <c r="AA3154" t="s">
        <v>1344</v>
      </c>
      <c r="AC3154" t="s">
        <v>1009</v>
      </c>
      <c r="AD3154" t="s">
        <v>443</v>
      </c>
    </row>
    <row r="3155" spans="21:30">
      <c r="U3155">
        <v>4961</v>
      </c>
      <c r="V3155">
        <v>1</v>
      </c>
      <c r="W3155" t="s">
        <v>4595</v>
      </c>
      <c r="X3155">
        <v>8</v>
      </c>
      <c r="Y3155" t="s">
        <v>434</v>
      </c>
      <c r="Z3155">
        <v>8106</v>
      </c>
      <c r="AA3155" t="s">
        <v>1344</v>
      </c>
      <c r="AC3155" t="s">
        <v>1009</v>
      </c>
      <c r="AD3155" t="s">
        <v>443</v>
      </c>
    </row>
    <row r="3156" spans="21:30">
      <c r="U3156">
        <v>4965</v>
      </c>
      <c r="V3156">
        <v>4</v>
      </c>
      <c r="W3156" t="s">
        <v>4596</v>
      </c>
      <c r="X3156">
        <v>8</v>
      </c>
      <c r="Y3156" t="s">
        <v>434</v>
      </c>
      <c r="Z3156">
        <v>8106</v>
      </c>
      <c r="AA3156" t="s">
        <v>1344</v>
      </c>
      <c r="AC3156" t="s">
        <v>1009</v>
      </c>
      <c r="AD3156" t="s">
        <v>443</v>
      </c>
    </row>
    <row r="3157" spans="21:30">
      <c r="U3157">
        <v>4967</v>
      </c>
      <c r="V3157">
        <v>0</v>
      </c>
      <c r="W3157" t="s">
        <v>4597</v>
      </c>
      <c r="X3157">
        <v>8</v>
      </c>
      <c r="Y3157" t="s">
        <v>434</v>
      </c>
      <c r="Z3157">
        <v>8106</v>
      </c>
      <c r="AA3157" t="s">
        <v>1344</v>
      </c>
      <c r="AC3157" t="s">
        <v>1009</v>
      </c>
      <c r="AD3157" t="s">
        <v>443</v>
      </c>
    </row>
    <row r="3158" spans="21:30">
      <c r="U3158">
        <v>4968</v>
      </c>
      <c r="V3158">
        <v>9</v>
      </c>
      <c r="W3158" t="s">
        <v>4598</v>
      </c>
      <c r="X3158">
        <v>8</v>
      </c>
      <c r="Y3158" t="s">
        <v>434</v>
      </c>
      <c r="Z3158">
        <v>8106</v>
      </c>
      <c r="AA3158" t="s">
        <v>1344</v>
      </c>
      <c r="AC3158" t="s">
        <v>1009</v>
      </c>
      <c r="AD3158" t="s">
        <v>443</v>
      </c>
    </row>
    <row r="3159" spans="21:30">
      <c r="U3159">
        <v>4969</v>
      </c>
      <c r="V3159">
        <v>7</v>
      </c>
      <c r="W3159" t="s">
        <v>4599</v>
      </c>
      <c r="X3159">
        <v>8</v>
      </c>
      <c r="Y3159" t="s">
        <v>434</v>
      </c>
      <c r="Z3159">
        <v>8106</v>
      </c>
      <c r="AA3159" t="s">
        <v>1344</v>
      </c>
      <c r="AC3159" t="s">
        <v>713</v>
      </c>
      <c r="AD3159" t="s">
        <v>443</v>
      </c>
    </row>
    <row r="3160" spans="21:30">
      <c r="U3160">
        <v>4971</v>
      </c>
      <c r="V3160">
        <v>9</v>
      </c>
      <c r="W3160" t="s">
        <v>4600</v>
      </c>
      <c r="X3160">
        <v>8</v>
      </c>
      <c r="Y3160" t="s">
        <v>434</v>
      </c>
      <c r="Z3160">
        <v>8106</v>
      </c>
      <c r="AA3160" t="s">
        <v>1344</v>
      </c>
      <c r="AC3160" t="s">
        <v>713</v>
      </c>
      <c r="AD3160" t="s">
        <v>443</v>
      </c>
    </row>
    <row r="3161" spans="21:30">
      <c r="U3161">
        <v>4973</v>
      </c>
      <c r="V3161">
        <v>5</v>
      </c>
      <c r="W3161" t="s">
        <v>4601</v>
      </c>
      <c r="X3161">
        <v>8</v>
      </c>
      <c r="Y3161" t="s">
        <v>434</v>
      </c>
      <c r="Z3161">
        <v>8106</v>
      </c>
      <c r="AA3161" t="s">
        <v>1344</v>
      </c>
      <c r="AC3161" t="s">
        <v>713</v>
      </c>
      <c r="AD3161" t="s">
        <v>443</v>
      </c>
    </row>
    <row r="3162" spans="21:30">
      <c r="U3162">
        <v>4974</v>
      </c>
      <c r="V3162">
        <v>3</v>
      </c>
      <c r="W3162" t="s">
        <v>4602</v>
      </c>
      <c r="X3162">
        <v>8</v>
      </c>
      <c r="Y3162" t="s">
        <v>434</v>
      </c>
      <c r="Z3162">
        <v>8106</v>
      </c>
      <c r="AA3162" t="s">
        <v>1344</v>
      </c>
      <c r="AC3162" t="s">
        <v>713</v>
      </c>
      <c r="AD3162" t="s">
        <v>443</v>
      </c>
    </row>
    <row r="3163" spans="21:30">
      <c r="U3163">
        <v>4975</v>
      </c>
      <c r="V3163">
        <v>1</v>
      </c>
      <c r="W3163" t="s">
        <v>4603</v>
      </c>
      <c r="X3163">
        <v>8</v>
      </c>
      <c r="Y3163" t="s">
        <v>434</v>
      </c>
      <c r="Z3163">
        <v>8102</v>
      </c>
      <c r="AA3163" t="s">
        <v>1069</v>
      </c>
      <c r="AC3163" t="s">
        <v>890</v>
      </c>
      <c r="AD3163" t="s">
        <v>443</v>
      </c>
    </row>
    <row r="3164" spans="21:30">
      <c r="U3164">
        <v>4977</v>
      </c>
      <c r="V3164">
        <v>8</v>
      </c>
      <c r="W3164" t="s">
        <v>4604</v>
      </c>
      <c r="X3164">
        <v>8</v>
      </c>
      <c r="Y3164" t="s">
        <v>434</v>
      </c>
      <c r="Z3164">
        <v>8102</v>
      </c>
      <c r="AA3164" t="s">
        <v>1069</v>
      </c>
      <c r="AC3164" t="s">
        <v>1009</v>
      </c>
      <c r="AD3164" t="s">
        <v>443</v>
      </c>
    </row>
    <row r="3165" spans="21:30">
      <c r="U3165">
        <v>4978</v>
      </c>
      <c r="V3165">
        <v>6</v>
      </c>
      <c r="W3165" t="s">
        <v>4605</v>
      </c>
      <c r="X3165">
        <v>8</v>
      </c>
      <c r="Y3165" t="s">
        <v>434</v>
      </c>
      <c r="Z3165">
        <v>8102</v>
      </c>
      <c r="AA3165" t="s">
        <v>1069</v>
      </c>
      <c r="AC3165" t="s">
        <v>1009</v>
      </c>
      <c r="AD3165" t="s">
        <v>443</v>
      </c>
    </row>
    <row r="3166" spans="21:30">
      <c r="U3166">
        <v>4979</v>
      </c>
      <c r="V3166">
        <v>4</v>
      </c>
      <c r="W3166" t="s">
        <v>4606</v>
      </c>
      <c r="X3166">
        <v>8</v>
      </c>
      <c r="Y3166" t="s">
        <v>434</v>
      </c>
      <c r="Z3166">
        <v>8102</v>
      </c>
      <c r="AA3166" t="s">
        <v>1069</v>
      </c>
      <c r="AC3166" t="s">
        <v>1009</v>
      </c>
      <c r="AD3166" t="s">
        <v>443</v>
      </c>
    </row>
    <row r="3167" spans="21:30">
      <c r="U3167">
        <v>4982</v>
      </c>
      <c r="V3167">
        <v>4</v>
      </c>
      <c r="W3167" t="s">
        <v>4607</v>
      </c>
      <c r="X3167">
        <v>8</v>
      </c>
      <c r="Y3167" t="s">
        <v>434</v>
      </c>
      <c r="Z3167">
        <v>8102</v>
      </c>
      <c r="AA3167" t="s">
        <v>1069</v>
      </c>
      <c r="AC3167" t="s">
        <v>1009</v>
      </c>
      <c r="AD3167" t="s">
        <v>443</v>
      </c>
    </row>
    <row r="3168" spans="21:30">
      <c r="U3168">
        <v>4983</v>
      </c>
      <c r="V3168">
        <v>2</v>
      </c>
      <c r="W3168" t="s">
        <v>4608</v>
      </c>
      <c r="X3168">
        <v>8</v>
      </c>
      <c r="Y3168" t="s">
        <v>434</v>
      </c>
      <c r="Z3168">
        <v>8102</v>
      </c>
      <c r="AA3168" t="s">
        <v>1069</v>
      </c>
      <c r="AC3168" t="s">
        <v>1009</v>
      </c>
      <c r="AD3168" t="s">
        <v>443</v>
      </c>
    </row>
    <row r="3169" spans="21:30">
      <c r="U3169">
        <v>4984</v>
      </c>
      <c r="V3169">
        <v>0</v>
      </c>
      <c r="W3169" t="s">
        <v>4609</v>
      </c>
      <c r="X3169">
        <v>8</v>
      </c>
      <c r="Y3169" t="s">
        <v>434</v>
      </c>
      <c r="Z3169">
        <v>8102</v>
      </c>
      <c r="AA3169" t="s">
        <v>1069</v>
      </c>
      <c r="AC3169" t="s">
        <v>1009</v>
      </c>
      <c r="AD3169" t="s">
        <v>443</v>
      </c>
    </row>
    <row r="3170" spans="21:30">
      <c r="U3170">
        <v>4985</v>
      </c>
      <c r="V3170">
        <v>9</v>
      </c>
      <c r="W3170" t="s">
        <v>4610</v>
      </c>
      <c r="X3170">
        <v>8</v>
      </c>
      <c r="Y3170" t="s">
        <v>434</v>
      </c>
      <c r="Z3170">
        <v>8102</v>
      </c>
      <c r="AA3170" t="s">
        <v>1069</v>
      </c>
      <c r="AC3170" t="s">
        <v>1009</v>
      </c>
      <c r="AD3170" t="s">
        <v>443</v>
      </c>
    </row>
    <row r="3171" spans="21:30">
      <c r="U3171">
        <v>4986</v>
      </c>
      <c r="V3171">
        <v>7</v>
      </c>
      <c r="W3171" t="s">
        <v>4611</v>
      </c>
      <c r="X3171">
        <v>8</v>
      </c>
      <c r="Y3171" t="s">
        <v>434</v>
      </c>
      <c r="Z3171">
        <v>8102</v>
      </c>
      <c r="AA3171" t="s">
        <v>1069</v>
      </c>
      <c r="AC3171" t="s">
        <v>1009</v>
      </c>
      <c r="AD3171" t="s">
        <v>443</v>
      </c>
    </row>
    <row r="3172" spans="21:30">
      <c r="U3172">
        <v>4987</v>
      </c>
      <c r="V3172">
        <v>5</v>
      </c>
      <c r="W3172" t="s">
        <v>4612</v>
      </c>
      <c r="X3172">
        <v>8</v>
      </c>
      <c r="Y3172" t="s">
        <v>434</v>
      </c>
      <c r="Z3172">
        <v>8102</v>
      </c>
      <c r="AA3172" t="s">
        <v>1069</v>
      </c>
      <c r="AC3172" t="s">
        <v>1009</v>
      </c>
      <c r="AD3172" t="s">
        <v>443</v>
      </c>
    </row>
    <row r="3173" spans="21:30">
      <c r="U3173">
        <v>4988</v>
      </c>
      <c r="V3173">
        <v>3</v>
      </c>
      <c r="W3173" t="s">
        <v>4613</v>
      </c>
      <c r="X3173">
        <v>8</v>
      </c>
      <c r="Y3173" t="s">
        <v>434</v>
      </c>
      <c r="Z3173">
        <v>8102</v>
      </c>
      <c r="AA3173" t="s">
        <v>1069</v>
      </c>
      <c r="AC3173" t="s">
        <v>1009</v>
      </c>
      <c r="AD3173" t="s">
        <v>443</v>
      </c>
    </row>
    <row r="3174" spans="21:30">
      <c r="U3174">
        <v>4989</v>
      </c>
      <c r="V3174">
        <v>1</v>
      </c>
      <c r="W3174" t="s">
        <v>4614</v>
      </c>
      <c r="X3174">
        <v>8</v>
      </c>
      <c r="Y3174" t="s">
        <v>434</v>
      </c>
      <c r="Z3174">
        <v>8102</v>
      </c>
      <c r="AA3174" t="s">
        <v>1069</v>
      </c>
      <c r="AC3174" t="s">
        <v>1009</v>
      </c>
      <c r="AD3174" t="s">
        <v>443</v>
      </c>
    </row>
    <row r="3175" spans="21:30">
      <c r="U3175">
        <v>4990</v>
      </c>
      <c r="V3175">
        <v>5</v>
      </c>
      <c r="W3175" t="s">
        <v>4615</v>
      </c>
      <c r="X3175">
        <v>8</v>
      </c>
      <c r="Y3175" t="s">
        <v>434</v>
      </c>
      <c r="Z3175">
        <v>8102</v>
      </c>
      <c r="AA3175" t="s">
        <v>1069</v>
      </c>
      <c r="AC3175" t="s">
        <v>1009</v>
      </c>
      <c r="AD3175" t="s">
        <v>443</v>
      </c>
    </row>
    <row r="3176" spans="21:30">
      <c r="U3176">
        <v>4991</v>
      </c>
      <c r="V3176">
        <v>3</v>
      </c>
      <c r="W3176" t="s">
        <v>526</v>
      </c>
      <c r="X3176">
        <v>8</v>
      </c>
      <c r="Y3176" t="s">
        <v>434</v>
      </c>
      <c r="Z3176">
        <v>8102</v>
      </c>
      <c r="AA3176" t="s">
        <v>1069</v>
      </c>
      <c r="AC3176" t="s">
        <v>1009</v>
      </c>
      <c r="AD3176" t="s">
        <v>443</v>
      </c>
    </row>
    <row r="3177" spans="21:30">
      <c r="U3177">
        <v>4992</v>
      </c>
      <c r="V3177">
        <v>1</v>
      </c>
      <c r="W3177" t="s">
        <v>4616</v>
      </c>
      <c r="X3177">
        <v>8</v>
      </c>
      <c r="Y3177" t="s">
        <v>434</v>
      </c>
      <c r="Z3177">
        <v>8102</v>
      </c>
      <c r="AA3177" t="s">
        <v>1069</v>
      </c>
      <c r="AC3177" t="s">
        <v>1009</v>
      </c>
      <c r="AD3177" t="s">
        <v>443</v>
      </c>
    </row>
    <row r="3178" spans="21:30">
      <c r="U3178">
        <v>4994</v>
      </c>
      <c r="V3178">
        <v>8</v>
      </c>
      <c r="W3178" t="s">
        <v>4617</v>
      </c>
      <c r="X3178">
        <v>8</v>
      </c>
      <c r="Y3178" t="s">
        <v>434</v>
      </c>
      <c r="Z3178">
        <v>8102</v>
      </c>
      <c r="AA3178" t="s">
        <v>1069</v>
      </c>
      <c r="AC3178" t="s">
        <v>1009</v>
      </c>
      <c r="AD3178" t="s">
        <v>443</v>
      </c>
    </row>
    <row r="3179" spans="21:30">
      <c r="U3179">
        <v>4995</v>
      </c>
      <c r="V3179">
        <v>6</v>
      </c>
      <c r="W3179" t="s">
        <v>4618</v>
      </c>
      <c r="X3179">
        <v>8</v>
      </c>
      <c r="Y3179" t="s">
        <v>434</v>
      </c>
      <c r="Z3179">
        <v>8102</v>
      </c>
      <c r="AA3179" t="s">
        <v>1069</v>
      </c>
      <c r="AC3179" t="s">
        <v>1009</v>
      </c>
      <c r="AD3179" t="s">
        <v>443</v>
      </c>
    </row>
    <row r="3180" spans="21:30">
      <c r="U3180">
        <v>4996</v>
      </c>
      <c r="V3180">
        <v>4</v>
      </c>
      <c r="W3180" t="s">
        <v>4619</v>
      </c>
      <c r="X3180">
        <v>8</v>
      </c>
      <c r="Y3180" t="s">
        <v>434</v>
      </c>
      <c r="Z3180">
        <v>8102</v>
      </c>
      <c r="AA3180" t="s">
        <v>1069</v>
      </c>
      <c r="AC3180" t="s">
        <v>1009</v>
      </c>
      <c r="AD3180" t="s">
        <v>443</v>
      </c>
    </row>
    <row r="3181" spans="21:30">
      <c r="U3181">
        <v>4997</v>
      </c>
      <c r="V3181">
        <v>2</v>
      </c>
      <c r="W3181" t="s">
        <v>4620</v>
      </c>
      <c r="X3181">
        <v>8</v>
      </c>
      <c r="Y3181" t="s">
        <v>434</v>
      </c>
      <c r="Z3181">
        <v>8102</v>
      </c>
      <c r="AA3181" t="s">
        <v>1069</v>
      </c>
      <c r="AC3181" t="s">
        <v>1009</v>
      </c>
      <c r="AD3181" t="s">
        <v>443</v>
      </c>
    </row>
    <row r="3182" spans="21:30">
      <c r="U3182">
        <v>4998</v>
      </c>
      <c r="V3182">
        <v>0</v>
      </c>
      <c r="W3182" t="s">
        <v>4621</v>
      </c>
      <c r="X3182">
        <v>8</v>
      </c>
      <c r="Y3182" t="s">
        <v>434</v>
      </c>
      <c r="Z3182">
        <v>8102</v>
      </c>
      <c r="AA3182" t="s">
        <v>1069</v>
      </c>
      <c r="AC3182" t="s">
        <v>1009</v>
      </c>
      <c r="AD3182" t="s">
        <v>443</v>
      </c>
    </row>
    <row r="3183" spans="21:30">
      <c r="U3183">
        <v>4999</v>
      </c>
      <c r="V3183">
        <v>9</v>
      </c>
      <c r="W3183" t="s">
        <v>4622</v>
      </c>
      <c r="X3183">
        <v>8</v>
      </c>
      <c r="Y3183" t="s">
        <v>434</v>
      </c>
      <c r="Z3183">
        <v>8102</v>
      </c>
      <c r="AA3183" t="s">
        <v>1069</v>
      </c>
      <c r="AC3183" t="s">
        <v>1009</v>
      </c>
      <c r="AD3183" t="s">
        <v>443</v>
      </c>
    </row>
    <row r="3184" spans="21:30">
      <c r="U3184">
        <v>5001</v>
      </c>
      <c r="V3184">
        <v>6</v>
      </c>
      <c r="W3184" t="s">
        <v>4623</v>
      </c>
      <c r="X3184">
        <v>8</v>
      </c>
      <c r="Y3184" t="s">
        <v>434</v>
      </c>
      <c r="Z3184">
        <v>8102</v>
      </c>
      <c r="AA3184" t="s">
        <v>1069</v>
      </c>
      <c r="AC3184" t="s">
        <v>1009</v>
      </c>
      <c r="AD3184" t="s">
        <v>443</v>
      </c>
    </row>
    <row r="3185" spans="21:30">
      <c r="U3185">
        <v>5002</v>
      </c>
      <c r="V3185">
        <v>4</v>
      </c>
      <c r="W3185" t="s">
        <v>4624</v>
      </c>
      <c r="X3185">
        <v>8</v>
      </c>
      <c r="Y3185" t="s">
        <v>434</v>
      </c>
      <c r="Z3185">
        <v>8102</v>
      </c>
      <c r="AA3185" t="s">
        <v>1069</v>
      </c>
      <c r="AC3185" t="s">
        <v>1009</v>
      </c>
      <c r="AD3185" t="s">
        <v>443</v>
      </c>
    </row>
    <row r="3186" spans="21:30">
      <c r="U3186">
        <v>5003</v>
      </c>
      <c r="V3186">
        <v>2</v>
      </c>
      <c r="W3186" t="s">
        <v>4625</v>
      </c>
      <c r="X3186">
        <v>8</v>
      </c>
      <c r="Y3186" t="s">
        <v>434</v>
      </c>
      <c r="Z3186">
        <v>8102</v>
      </c>
      <c r="AA3186" t="s">
        <v>1069</v>
      </c>
      <c r="AC3186" t="s">
        <v>1009</v>
      </c>
      <c r="AD3186" t="s">
        <v>443</v>
      </c>
    </row>
    <row r="3187" spans="21:30">
      <c r="U3187">
        <v>5005</v>
      </c>
      <c r="V3187">
        <v>9</v>
      </c>
      <c r="W3187" t="s">
        <v>4626</v>
      </c>
      <c r="X3187">
        <v>8</v>
      </c>
      <c r="Y3187" t="s">
        <v>434</v>
      </c>
      <c r="Z3187">
        <v>8102</v>
      </c>
      <c r="AA3187" t="s">
        <v>1069</v>
      </c>
      <c r="AC3187" t="s">
        <v>1009</v>
      </c>
      <c r="AD3187" t="s">
        <v>443</v>
      </c>
    </row>
    <row r="3188" spans="21:30">
      <c r="U3188">
        <v>5006</v>
      </c>
      <c r="V3188">
        <v>7</v>
      </c>
      <c r="W3188" t="s">
        <v>4627</v>
      </c>
      <c r="X3188">
        <v>8</v>
      </c>
      <c r="Y3188" t="s">
        <v>434</v>
      </c>
      <c r="Z3188">
        <v>8102</v>
      </c>
      <c r="AA3188" t="s">
        <v>1069</v>
      </c>
      <c r="AC3188" t="s">
        <v>1009</v>
      </c>
      <c r="AD3188" t="s">
        <v>443</v>
      </c>
    </row>
    <row r="3189" spans="21:30">
      <c r="U3189">
        <v>5009</v>
      </c>
      <c r="V3189">
        <v>1</v>
      </c>
      <c r="W3189" t="s">
        <v>2011</v>
      </c>
      <c r="X3189">
        <v>8</v>
      </c>
      <c r="Y3189" t="s">
        <v>434</v>
      </c>
      <c r="Z3189">
        <v>8102</v>
      </c>
      <c r="AA3189" t="s">
        <v>1069</v>
      </c>
      <c r="AC3189" t="s">
        <v>713</v>
      </c>
      <c r="AD3189" t="s">
        <v>443</v>
      </c>
    </row>
    <row r="3190" spans="21:30">
      <c r="U3190">
        <v>5010</v>
      </c>
      <c r="V3190">
        <v>5</v>
      </c>
      <c r="W3190" t="s">
        <v>4628</v>
      </c>
      <c r="X3190">
        <v>8</v>
      </c>
      <c r="Y3190" t="s">
        <v>434</v>
      </c>
      <c r="Z3190">
        <v>8102</v>
      </c>
      <c r="AA3190" t="s">
        <v>1069</v>
      </c>
      <c r="AC3190" t="s">
        <v>713</v>
      </c>
      <c r="AD3190" t="s">
        <v>443</v>
      </c>
    </row>
    <row r="3191" spans="21:30">
      <c r="U3191">
        <v>5012</v>
      </c>
      <c r="V3191">
        <v>1</v>
      </c>
      <c r="W3191" t="s">
        <v>4629</v>
      </c>
      <c r="X3191">
        <v>8</v>
      </c>
      <c r="Y3191" t="s">
        <v>434</v>
      </c>
      <c r="Z3191">
        <v>8102</v>
      </c>
      <c r="AA3191" t="s">
        <v>1069</v>
      </c>
      <c r="AC3191" t="s">
        <v>713</v>
      </c>
      <c r="AD3191" t="s">
        <v>443</v>
      </c>
    </row>
    <row r="3192" spans="21:30">
      <c r="U3192">
        <v>5015</v>
      </c>
      <c r="V3192">
        <v>6</v>
      </c>
      <c r="W3192" t="s">
        <v>4630</v>
      </c>
      <c r="X3192">
        <v>8</v>
      </c>
      <c r="Y3192" t="s">
        <v>434</v>
      </c>
      <c r="Z3192">
        <v>8102</v>
      </c>
      <c r="AA3192" t="s">
        <v>1069</v>
      </c>
      <c r="AC3192" t="s">
        <v>713</v>
      </c>
      <c r="AD3192" t="s">
        <v>443</v>
      </c>
    </row>
    <row r="3193" spans="21:30">
      <c r="U3193">
        <v>5016</v>
      </c>
      <c r="V3193">
        <v>4</v>
      </c>
      <c r="W3193" t="s">
        <v>4631</v>
      </c>
      <c r="X3193">
        <v>8</v>
      </c>
      <c r="Y3193" t="s">
        <v>434</v>
      </c>
      <c r="Z3193">
        <v>8102</v>
      </c>
      <c r="AA3193" t="s">
        <v>1069</v>
      </c>
      <c r="AC3193" t="s">
        <v>713</v>
      </c>
      <c r="AD3193" t="s">
        <v>443</v>
      </c>
    </row>
    <row r="3194" spans="21:30">
      <c r="U3194">
        <v>5019</v>
      </c>
      <c r="V3194">
        <v>9</v>
      </c>
      <c r="W3194" t="s">
        <v>4632</v>
      </c>
      <c r="X3194">
        <v>8</v>
      </c>
      <c r="Y3194" t="s">
        <v>434</v>
      </c>
      <c r="Z3194">
        <v>8102</v>
      </c>
      <c r="AA3194" t="s">
        <v>1069</v>
      </c>
      <c r="AC3194" t="s">
        <v>713</v>
      </c>
      <c r="AD3194" t="s">
        <v>443</v>
      </c>
    </row>
    <row r="3195" spans="21:30">
      <c r="U3195">
        <v>5020</v>
      </c>
      <c r="V3195">
        <v>2</v>
      </c>
      <c r="W3195" t="s">
        <v>4633</v>
      </c>
      <c r="X3195">
        <v>8</v>
      </c>
      <c r="Y3195" t="s">
        <v>434</v>
      </c>
      <c r="Z3195">
        <v>8102</v>
      </c>
      <c r="AA3195" t="s">
        <v>1069</v>
      </c>
      <c r="AC3195" t="s">
        <v>713</v>
      </c>
      <c r="AD3195" t="s">
        <v>443</v>
      </c>
    </row>
    <row r="3196" spans="21:30">
      <c r="U3196">
        <v>5021</v>
      </c>
      <c r="V3196">
        <v>0</v>
      </c>
      <c r="W3196" t="s">
        <v>4634</v>
      </c>
      <c r="X3196">
        <v>8</v>
      </c>
      <c r="Y3196" t="s">
        <v>434</v>
      </c>
      <c r="Z3196">
        <v>8201</v>
      </c>
      <c r="AA3196" t="s">
        <v>1273</v>
      </c>
      <c r="AC3196" t="s">
        <v>1009</v>
      </c>
      <c r="AD3196" t="s">
        <v>443</v>
      </c>
    </row>
    <row r="3197" spans="21:30">
      <c r="U3197">
        <v>5022</v>
      </c>
      <c r="V3197">
        <v>9</v>
      </c>
      <c r="W3197" t="s">
        <v>4635</v>
      </c>
      <c r="X3197">
        <v>8</v>
      </c>
      <c r="Y3197" t="s">
        <v>434</v>
      </c>
      <c r="Z3197">
        <v>8201</v>
      </c>
      <c r="AA3197" t="s">
        <v>1273</v>
      </c>
      <c r="AC3197" t="s">
        <v>1009</v>
      </c>
      <c r="AD3197" t="s">
        <v>443</v>
      </c>
    </row>
    <row r="3198" spans="21:30">
      <c r="U3198">
        <v>5023</v>
      </c>
      <c r="V3198">
        <v>7</v>
      </c>
      <c r="W3198" t="s">
        <v>4636</v>
      </c>
      <c r="X3198">
        <v>8</v>
      </c>
      <c r="Y3198" t="s">
        <v>434</v>
      </c>
      <c r="Z3198">
        <v>8201</v>
      </c>
      <c r="AA3198" t="s">
        <v>1273</v>
      </c>
      <c r="AC3198" t="s">
        <v>1009</v>
      </c>
      <c r="AD3198" t="s">
        <v>443</v>
      </c>
    </row>
    <row r="3199" spans="21:30">
      <c r="U3199">
        <v>5024</v>
      </c>
      <c r="V3199">
        <v>5</v>
      </c>
      <c r="W3199" t="s">
        <v>4637</v>
      </c>
      <c r="X3199">
        <v>8</v>
      </c>
      <c r="Y3199" t="s">
        <v>434</v>
      </c>
      <c r="Z3199">
        <v>8201</v>
      </c>
      <c r="AA3199" t="s">
        <v>1273</v>
      </c>
      <c r="AC3199" t="s">
        <v>1009</v>
      </c>
      <c r="AD3199" t="s">
        <v>443</v>
      </c>
    </row>
    <row r="3200" spans="21:30">
      <c r="U3200">
        <v>5025</v>
      </c>
      <c r="V3200">
        <v>3</v>
      </c>
      <c r="W3200" t="s">
        <v>4638</v>
      </c>
      <c r="X3200">
        <v>8</v>
      </c>
      <c r="Y3200" t="s">
        <v>434</v>
      </c>
      <c r="Z3200">
        <v>8201</v>
      </c>
      <c r="AA3200" t="s">
        <v>1273</v>
      </c>
      <c r="AC3200" t="s">
        <v>1009</v>
      </c>
      <c r="AD3200" t="s">
        <v>443</v>
      </c>
    </row>
    <row r="3201" spans="21:30">
      <c r="U3201">
        <v>5026</v>
      </c>
      <c r="V3201">
        <v>1</v>
      </c>
      <c r="W3201" t="s">
        <v>4639</v>
      </c>
      <c r="X3201">
        <v>8</v>
      </c>
      <c r="Y3201" t="s">
        <v>434</v>
      </c>
      <c r="Z3201">
        <v>8201</v>
      </c>
      <c r="AA3201" t="s">
        <v>1273</v>
      </c>
      <c r="AC3201" t="s">
        <v>1009</v>
      </c>
      <c r="AD3201" t="s">
        <v>443</v>
      </c>
    </row>
    <row r="3202" spans="21:30">
      <c r="U3202">
        <v>5028</v>
      </c>
      <c r="V3202">
        <v>8</v>
      </c>
      <c r="W3202" t="s">
        <v>4640</v>
      </c>
      <c r="X3202">
        <v>8</v>
      </c>
      <c r="Y3202" t="s">
        <v>434</v>
      </c>
      <c r="Z3202">
        <v>8201</v>
      </c>
      <c r="AA3202" t="s">
        <v>1273</v>
      </c>
      <c r="AC3202" t="s">
        <v>1009</v>
      </c>
      <c r="AD3202" t="s">
        <v>443</v>
      </c>
    </row>
    <row r="3203" spans="21:30">
      <c r="U3203">
        <v>5029</v>
      </c>
      <c r="V3203">
        <v>6</v>
      </c>
      <c r="W3203" t="s">
        <v>4641</v>
      </c>
      <c r="X3203">
        <v>8</v>
      </c>
      <c r="Y3203" t="s">
        <v>434</v>
      </c>
      <c r="Z3203">
        <v>8201</v>
      </c>
      <c r="AA3203" t="s">
        <v>1273</v>
      </c>
      <c r="AC3203" t="s">
        <v>1009</v>
      </c>
      <c r="AD3203" t="s">
        <v>443</v>
      </c>
    </row>
    <row r="3204" spans="21:30">
      <c r="U3204">
        <v>5031</v>
      </c>
      <c r="V3204">
        <v>8</v>
      </c>
      <c r="W3204" t="s">
        <v>4642</v>
      </c>
      <c r="X3204">
        <v>8</v>
      </c>
      <c r="Y3204" t="s">
        <v>434</v>
      </c>
      <c r="Z3204">
        <v>8201</v>
      </c>
      <c r="AA3204" t="s">
        <v>1273</v>
      </c>
      <c r="AC3204" t="s">
        <v>1009</v>
      </c>
      <c r="AD3204" t="s">
        <v>443</v>
      </c>
    </row>
    <row r="3205" spans="21:30">
      <c r="U3205">
        <v>5032</v>
      </c>
      <c r="V3205">
        <v>6</v>
      </c>
      <c r="W3205" t="s">
        <v>4643</v>
      </c>
      <c r="X3205">
        <v>8</v>
      </c>
      <c r="Y3205" t="s">
        <v>434</v>
      </c>
      <c r="Z3205">
        <v>8201</v>
      </c>
      <c r="AA3205" t="s">
        <v>1273</v>
      </c>
      <c r="AC3205" t="s">
        <v>1009</v>
      </c>
      <c r="AD3205" t="s">
        <v>443</v>
      </c>
    </row>
    <row r="3206" spans="21:30">
      <c r="U3206">
        <v>5033</v>
      </c>
      <c r="V3206">
        <v>4</v>
      </c>
      <c r="W3206" t="s">
        <v>4644</v>
      </c>
      <c r="X3206">
        <v>8</v>
      </c>
      <c r="Y3206" t="s">
        <v>434</v>
      </c>
      <c r="Z3206">
        <v>8201</v>
      </c>
      <c r="AA3206" t="s">
        <v>1273</v>
      </c>
      <c r="AC3206" t="s">
        <v>1009</v>
      </c>
      <c r="AD3206" t="s">
        <v>443</v>
      </c>
    </row>
    <row r="3207" spans="21:30">
      <c r="U3207">
        <v>5034</v>
      </c>
      <c r="V3207">
        <v>2</v>
      </c>
      <c r="W3207" t="s">
        <v>3724</v>
      </c>
      <c r="X3207">
        <v>8</v>
      </c>
      <c r="Y3207" t="s">
        <v>434</v>
      </c>
      <c r="Z3207">
        <v>8201</v>
      </c>
      <c r="AA3207" t="s">
        <v>1273</v>
      </c>
      <c r="AC3207" t="s">
        <v>1009</v>
      </c>
      <c r="AD3207" t="s">
        <v>443</v>
      </c>
    </row>
    <row r="3208" spans="21:30">
      <c r="U3208">
        <v>5035</v>
      </c>
      <c r="V3208">
        <v>0</v>
      </c>
      <c r="W3208" t="s">
        <v>4645</v>
      </c>
      <c r="X3208">
        <v>8</v>
      </c>
      <c r="Y3208" t="s">
        <v>434</v>
      </c>
      <c r="Z3208">
        <v>8201</v>
      </c>
      <c r="AA3208" t="s">
        <v>1273</v>
      </c>
      <c r="AC3208" t="s">
        <v>1009</v>
      </c>
      <c r="AD3208" t="s">
        <v>443</v>
      </c>
    </row>
    <row r="3209" spans="21:30">
      <c r="U3209">
        <v>5036</v>
      </c>
      <c r="V3209">
        <v>9</v>
      </c>
      <c r="W3209" t="s">
        <v>4646</v>
      </c>
      <c r="X3209">
        <v>8</v>
      </c>
      <c r="Y3209" t="s">
        <v>434</v>
      </c>
      <c r="Z3209">
        <v>8201</v>
      </c>
      <c r="AA3209" t="s">
        <v>1273</v>
      </c>
      <c r="AC3209" t="s">
        <v>1009</v>
      </c>
      <c r="AD3209" t="s">
        <v>443</v>
      </c>
    </row>
    <row r="3210" spans="21:30">
      <c r="U3210">
        <v>5038</v>
      </c>
      <c r="V3210">
        <v>5</v>
      </c>
      <c r="W3210" t="s">
        <v>4647</v>
      </c>
      <c r="X3210">
        <v>8</v>
      </c>
      <c r="Y3210" t="s">
        <v>434</v>
      </c>
      <c r="Z3210">
        <v>8201</v>
      </c>
      <c r="AA3210" t="s">
        <v>1273</v>
      </c>
      <c r="AC3210" t="s">
        <v>1009</v>
      </c>
      <c r="AD3210" t="s">
        <v>443</v>
      </c>
    </row>
    <row r="3211" spans="21:30">
      <c r="U3211">
        <v>5039</v>
      </c>
      <c r="V3211">
        <v>3</v>
      </c>
      <c r="W3211" t="s">
        <v>4648</v>
      </c>
      <c r="X3211">
        <v>8</v>
      </c>
      <c r="Y3211" t="s">
        <v>434</v>
      </c>
      <c r="Z3211">
        <v>8201</v>
      </c>
      <c r="AA3211" t="s">
        <v>1273</v>
      </c>
      <c r="AC3211" t="s">
        <v>1009</v>
      </c>
      <c r="AD3211" t="s">
        <v>443</v>
      </c>
    </row>
    <row r="3212" spans="21:30">
      <c r="U3212">
        <v>5040</v>
      </c>
      <c r="V3212">
        <v>7</v>
      </c>
      <c r="W3212" t="s">
        <v>4649</v>
      </c>
      <c r="X3212">
        <v>8</v>
      </c>
      <c r="Y3212" t="s">
        <v>434</v>
      </c>
      <c r="Z3212">
        <v>8201</v>
      </c>
      <c r="AA3212" t="s">
        <v>1273</v>
      </c>
      <c r="AC3212" t="s">
        <v>1009</v>
      </c>
      <c r="AD3212" t="s">
        <v>443</v>
      </c>
    </row>
    <row r="3213" spans="21:30">
      <c r="U3213">
        <v>5043</v>
      </c>
      <c r="V3213">
        <v>1</v>
      </c>
      <c r="W3213" t="s">
        <v>4650</v>
      </c>
      <c r="X3213">
        <v>8</v>
      </c>
      <c r="Y3213" t="s">
        <v>434</v>
      </c>
      <c r="Z3213">
        <v>8201</v>
      </c>
      <c r="AA3213" t="s">
        <v>1273</v>
      </c>
      <c r="AC3213" t="s">
        <v>1009</v>
      </c>
      <c r="AD3213" t="s">
        <v>443</v>
      </c>
    </row>
    <row r="3214" spans="21:30">
      <c r="U3214">
        <v>5046</v>
      </c>
      <c r="V3214">
        <v>6</v>
      </c>
      <c r="W3214" t="s">
        <v>4651</v>
      </c>
      <c r="X3214">
        <v>8</v>
      </c>
      <c r="Y3214" t="s">
        <v>434</v>
      </c>
      <c r="Z3214">
        <v>8201</v>
      </c>
      <c r="AA3214" t="s">
        <v>1273</v>
      </c>
      <c r="AC3214" t="s">
        <v>713</v>
      </c>
      <c r="AD3214" t="s">
        <v>443</v>
      </c>
    </row>
    <row r="3215" spans="21:30">
      <c r="U3215">
        <v>5047</v>
      </c>
      <c r="V3215">
        <v>4</v>
      </c>
      <c r="W3215" t="s">
        <v>4652</v>
      </c>
      <c r="X3215">
        <v>8</v>
      </c>
      <c r="Y3215" t="s">
        <v>434</v>
      </c>
      <c r="Z3215">
        <v>8202</v>
      </c>
      <c r="AA3215" t="s">
        <v>886</v>
      </c>
      <c r="AC3215" t="s">
        <v>1009</v>
      </c>
      <c r="AD3215" t="s">
        <v>443</v>
      </c>
    </row>
    <row r="3216" spans="21:30">
      <c r="U3216">
        <v>5048</v>
      </c>
      <c r="V3216">
        <v>2</v>
      </c>
      <c r="W3216" t="s">
        <v>4653</v>
      </c>
      <c r="X3216">
        <v>8</v>
      </c>
      <c r="Y3216" t="s">
        <v>434</v>
      </c>
      <c r="Z3216">
        <v>8202</v>
      </c>
      <c r="AA3216" t="s">
        <v>886</v>
      </c>
      <c r="AC3216" t="s">
        <v>1009</v>
      </c>
      <c r="AD3216" t="s">
        <v>443</v>
      </c>
    </row>
    <row r="3217" spans="21:30">
      <c r="U3217">
        <v>5049</v>
      </c>
      <c r="V3217">
        <v>0</v>
      </c>
      <c r="W3217" t="s">
        <v>4654</v>
      </c>
      <c r="X3217">
        <v>8</v>
      </c>
      <c r="Y3217" t="s">
        <v>434</v>
      </c>
      <c r="Z3217">
        <v>8202</v>
      </c>
      <c r="AA3217" t="s">
        <v>886</v>
      </c>
      <c r="AC3217" t="s">
        <v>1009</v>
      </c>
      <c r="AD3217" t="s">
        <v>443</v>
      </c>
    </row>
    <row r="3218" spans="21:30">
      <c r="U3218">
        <v>5050</v>
      </c>
      <c r="V3218">
        <v>4</v>
      </c>
      <c r="W3218" t="s">
        <v>4655</v>
      </c>
      <c r="X3218">
        <v>8</v>
      </c>
      <c r="Y3218" t="s">
        <v>434</v>
      </c>
      <c r="Z3218">
        <v>8202</v>
      </c>
      <c r="AA3218" t="s">
        <v>886</v>
      </c>
      <c r="AC3218" t="s">
        <v>1009</v>
      </c>
      <c r="AD3218" t="s">
        <v>443</v>
      </c>
    </row>
    <row r="3219" spans="21:30">
      <c r="U3219">
        <v>5051</v>
      </c>
      <c r="V3219">
        <v>2</v>
      </c>
      <c r="W3219" t="s">
        <v>4656</v>
      </c>
      <c r="X3219">
        <v>8</v>
      </c>
      <c r="Y3219" t="s">
        <v>434</v>
      </c>
      <c r="Z3219">
        <v>8202</v>
      </c>
      <c r="AA3219" t="s">
        <v>886</v>
      </c>
      <c r="AC3219" t="s">
        <v>1009</v>
      </c>
      <c r="AD3219" t="s">
        <v>443</v>
      </c>
    </row>
    <row r="3220" spans="21:30">
      <c r="U3220">
        <v>5052</v>
      </c>
      <c r="V3220">
        <v>0</v>
      </c>
      <c r="W3220" t="s">
        <v>4657</v>
      </c>
      <c r="X3220">
        <v>8</v>
      </c>
      <c r="Y3220" t="s">
        <v>434</v>
      </c>
      <c r="Z3220">
        <v>8202</v>
      </c>
      <c r="AA3220" t="s">
        <v>886</v>
      </c>
      <c r="AC3220" t="s">
        <v>1009</v>
      </c>
      <c r="AD3220" t="s">
        <v>443</v>
      </c>
    </row>
    <row r="3221" spans="21:30">
      <c r="U3221">
        <v>5053</v>
      </c>
      <c r="V3221">
        <v>9</v>
      </c>
      <c r="W3221" t="s">
        <v>4658</v>
      </c>
      <c r="X3221">
        <v>8</v>
      </c>
      <c r="Y3221" t="s">
        <v>434</v>
      </c>
      <c r="Z3221">
        <v>8202</v>
      </c>
      <c r="AA3221" t="s">
        <v>886</v>
      </c>
      <c r="AC3221" t="s">
        <v>1009</v>
      </c>
      <c r="AD3221" t="s">
        <v>443</v>
      </c>
    </row>
    <row r="3222" spans="21:30">
      <c r="U3222">
        <v>5054</v>
      </c>
      <c r="V3222">
        <v>7</v>
      </c>
      <c r="W3222" t="s">
        <v>4659</v>
      </c>
      <c r="X3222">
        <v>8</v>
      </c>
      <c r="Y3222" t="s">
        <v>434</v>
      </c>
      <c r="Z3222">
        <v>8202</v>
      </c>
      <c r="AA3222" t="s">
        <v>886</v>
      </c>
      <c r="AC3222" t="s">
        <v>1009</v>
      </c>
      <c r="AD3222" t="s">
        <v>443</v>
      </c>
    </row>
    <row r="3223" spans="21:30">
      <c r="U3223">
        <v>5055</v>
      </c>
      <c r="V3223">
        <v>5</v>
      </c>
      <c r="W3223" t="s">
        <v>4660</v>
      </c>
      <c r="X3223">
        <v>8</v>
      </c>
      <c r="Y3223" t="s">
        <v>434</v>
      </c>
      <c r="Z3223">
        <v>8202</v>
      </c>
      <c r="AA3223" t="s">
        <v>886</v>
      </c>
      <c r="AC3223" t="s">
        <v>1009</v>
      </c>
      <c r="AD3223" t="s">
        <v>443</v>
      </c>
    </row>
    <row r="3224" spans="21:30">
      <c r="U3224">
        <v>5056</v>
      </c>
      <c r="V3224">
        <v>3</v>
      </c>
      <c r="W3224" t="s">
        <v>4661</v>
      </c>
      <c r="X3224">
        <v>8</v>
      </c>
      <c r="Y3224" t="s">
        <v>434</v>
      </c>
      <c r="Z3224">
        <v>8202</v>
      </c>
      <c r="AA3224" t="s">
        <v>886</v>
      </c>
      <c r="AC3224" t="s">
        <v>1009</v>
      </c>
      <c r="AD3224" t="s">
        <v>443</v>
      </c>
    </row>
    <row r="3225" spans="21:30">
      <c r="U3225">
        <v>5057</v>
      </c>
      <c r="V3225">
        <v>1</v>
      </c>
      <c r="W3225" t="s">
        <v>4662</v>
      </c>
      <c r="X3225">
        <v>8</v>
      </c>
      <c r="Y3225" t="s">
        <v>434</v>
      </c>
      <c r="Z3225">
        <v>8202</v>
      </c>
      <c r="AA3225" t="s">
        <v>886</v>
      </c>
      <c r="AC3225" t="s">
        <v>1009</v>
      </c>
      <c r="AD3225" t="s">
        <v>443</v>
      </c>
    </row>
    <row r="3226" spans="21:30">
      <c r="U3226">
        <v>5059</v>
      </c>
      <c r="V3226">
        <v>8</v>
      </c>
      <c r="W3226" t="s">
        <v>4663</v>
      </c>
      <c r="X3226">
        <v>8</v>
      </c>
      <c r="Y3226" t="s">
        <v>434</v>
      </c>
      <c r="Z3226">
        <v>8202</v>
      </c>
      <c r="AA3226" t="s">
        <v>886</v>
      </c>
      <c r="AC3226" t="s">
        <v>1009</v>
      </c>
      <c r="AD3226" t="s">
        <v>443</v>
      </c>
    </row>
    <row r="3227" spans="21:30">
      <c r="U3227">
        <v>5060</v>
      </c>
      <c r="V3227">
        <v>1</v>
      </c>
      <c r="W3227" t="s">
        <v>4664</v>
      </c>
      <c r="X3227">
        <v>8</v>
      </c>
      <c r="Y3227" t="s">
        <v>434</v>
      </c>
      <c r="Z3227">
        <v>8202</v>
      </c>
      <c r="AA3227" t="s">
        <v>886</v>
      </c>
      <c r="AC3227" t="s">
        <v>1009</v>
      </c>
      <c r="AD3227" t="s">
        <v>443</v>
      </c>
    </row>
    <row r="3228" spans="21:30">
      <c r="U3228">
        <v>5062</v>
      </c>
      <c r="V3228">
        <v>8</v>
      </c>
      <c r="W3228" t="s">
        <v>4665</v>
      </c>
      <c r="X3228">
        <v>8</v>
      </c>
      <c r="Y3228" t="s">
        <v>434</v>
      </c>
      <c r="Z3228">
        <v>8202</v>
      </c>
      <c r="AA3228" t="s">
        <v>886</v>
      </c>
      <c r="AC3228" t="s">
        <v>1009</v>
      </c>
      <c r="AD3228" t="s">
        <v>443</v>
      </c>
    </row>
    <row r="3229" spans="21:30">
      <c r="U3229">
        <v>5064</v>
      </c>
      <c r="V3229">
        <v>4</v>
      </c>
      <c r="W3229" t="s">
        <v>4666</v>
      </c>
      <c r="X3229">
        <v>8</v>
      </c>
      <c r="Y3229" t="s">
        <v>434</v>
      </c>
      <c r="Z3229">
        <v>8202</v>
      </c>
      <c r="AA3229" t="s">
        <v>886</v>
      </c>
      <c r="AC3229" t="s">
        <v>1009</v>
      </c>
      <c r="AD3229" t="s">
        <v>443</v>
      </c>
    </row>
    <row r="3230" spans="21:30">
      <c r="U3230">
        <v>5065</v>
      </c>
      <c r="V3230">
        <v>2</v>
      </c>
      <c r="W3230" t="s">
        <v>4667</v>
      </c>
      <c r="X3230">
        <v>8</v>
      </c>
      <c r="Y3230" t="s">
        <v>434</v>
      </c>
      <c r="Z3230">
        <v>8202</v>
      </c>
      <c r="AA3230" t="s">
        <v>886</v>
      </c>
      <c r="AC3230" t="s">
        <v>1009</v>
      </c>
      <c r="AD3230" t="s">
        <v>443</v>
      </c>
    </row>
    <row r="3231" spans="21:30">
      <c r="U3231">
        <v>5066</v>
      </c>
      <c r="V3231">
        <v>0</v>
      </c>
      <c r="W3231" t="s">
        <v>4668</v>
      </c>
      <c r="X3231">
        <v>8</v>
      </c>
      <c r="Y3231" t="s">
        <v>434</v>
      </c>
      <c r="Z3231">
        <v>8202</v>
      </c>
      <c r="AA3231" t="s">
        <v>886</v>
      </c>
      <c r="AC3231" t="s">
        <v>1009</v>
      </c>
      <c r="AD3231" t="s">
        <v>443</v>
      </c>
    </row>
    <row r="3232" spans="21:30">
      <c r="U3232">
        <v>5067</v>
      </c>
      <c r="V3232">
        <v>9</v>
      </c>
      <c r="W3232" t="s">
        <v>4669</v>
      </c>
      <c r="X3232">
        <v>8</v>
      </c>
      <c r="Y3232" t="s">
        <v>434</v>
      </c>
      <c r="Z3232">
        <v>8202</v>
      </c>
      <c r="AA3232" t="s">
        <v>886</v>
      </c>
      <c r="AC3232" t="s">
        <v>1009</v>
      </c>
      <c r="AD3232" t="s">
        <v>443</v>
      </c>
    </row>
    <row r="3233" spans="21:30">
      <c r="U3233">
        <v>5068</v>
      </c>
      <c r="V3233">
        <v>7</v>
      </c>
      <c r="W3233" t="s">
        <v>4670</v>
      </c>
      <c r="X3233">
        <v>8</v>
      </c>
      <c r="Y3233" t="s">
        <v>434</v>
      </c>
      <c r="Z3233">
        <v>8202</v>
      </c>
      <c r="AA3233" t="s">
        <v>886</v>
      </c>
      <c r="AC3233" t="s">
        <v>1009</v>
      </c>
      <c r="AD3233" t="s">
        <v>443</v>
      </c>
    </row>
    <row r="3234" spans="21:30">
      <c r="U3234">
        <v>5069</v>
      </c>
      <c r="V3234">
        <v>5</v>
      </c>
      <c r="W3234" t="s">
        <v>4671</v>
      </c>
      <c r="X3234">
        <v>8</v>
      </c>
      <c r="Y3234" t="s">
        <v>434</v>
      </c>
      <c r="Z3234">
        <v>8202</v>
      </c>
      <c r="AA3234" t="s">
        <v>886</v>
      </c>
      <c r="AC3234" t="s">
        <v>1009</v>
      </c>
      <c r="AD3234" t="s">
        <v>443</v>
      </c>
    </row>
    <row r="3235" spans="21:30">
      <c r="U3235">
        <v>5070</v>
      </c>
      <c r="V3235">
        <v>9</v>
      </c>
      <c r="W3235" t="s">
        <v>4672</v>
      </c>
      <c r="X3235">
        <v>8</v>
      </c>
      <c r="Y3235" t="s">
        <v>434</v>
      </c>
      <c r="Z3235">
        <v>8202</v>
      </c>
      <c r="AA3235" t="s">
        <v>886</v>
      </c>
      <c r="AC3235" t="s">
        <v>1009</v>
      </c>
      <c r="AD3235" t="s">
        <v>443</v>
      </c>
    </row>
    <row r="3236" spans="21:30">
      <c r="U3236">
        <v>5072</v>
      </c>
      <c r="V3236">
        <v>5</v>
      </c>
      <c r="W3236" t="s">
        <v>4673</v>
      </c>
      <c r="X3236">
        <v>8</v>
      </c>
      <c r="Y3236" t="s">
        <v>434</v>
      </c>
      <c r="Z3236">
        <v>8202</v>
      </c>
      <c r="AA3236" t="s">
        <v>886</v>
      </c>
      <c r="AC3236" t="s">
        <v>1009</v>
      </c>
      <c r="AD3236" t="s">
        <v>443</v>
      </c>
    </row>
    <row r="3237" spans="21:30">
      <c r="U3237">
        <v>5073</v>
      </c>
      <c r="V3237">
        <v>3</v>
      </c>
      <c r="W3237" t="s">
        <v>4674</v>
      </c>
      <c r="X3237">
        <v>8</v>
      </c>
      <c r="Y3237" t="s">
        <v>434</v>
      </c>
      <c r="Z3237">
        <v>8202</v>
      </c>
      <c r="AA3237" t="s">
        <v>886</v>
      </c>
      <c r="AC3237" t="s">
        <v>1009</v>
      </c>
      <c r="AD3237" t="s">
        <v>443</v>
      </c>
    </row>
    <row r="3238" spans="21:30">
      <c r="U3238">
        <v>5074</v>
      </c>
      <c r="V3238">
        <v>1</v>
      </c>
      <c r="W3238" t="s">
        <v>4675</v>
      </c>
      <c r="X3238">
        <v>8</v>
      </c>
      <c r="Y3238" t="s">
        <v>434</v>
      </c>
      <c r="Z3238">
        <v>8202</v>
      </c>
      <c r="AA3238" t="s">
        <v>886</v>
      </c>
      <c r="AC3238" t="s">
        <v>1009</v>
      </c>
      <c r="AD3238" t="s">
        <v>443</v>
      </c>
    </row>
    <row r="3239" spans="21:30">
      <c r="U3239">
        <v>5078</v>
      </c>
      <c r="V3239">
        <v>4</v>
      </c>
      <c r="W3239" t="s">
        <v>4676</v>
      </c>
      <c r="X3239">
        <v>8</v>
      </c>
      <c r="Y3239" t="s">
        <v>434</v>
      </c>
      <c r="Z3239">
        <v>8202</v>
      </c>
      <c r="AA3239" t="s">
        <v>886</v>
      </c>
      <c r="AC3239" t="s">
        <v>1009</v>
      </c>
      <c r="AD3239" t="s">
        <v>443</v>
      </c>
    </row>
    <row r="3240" spans="21:30">
      <c r="U3240">
        <v>5080</v>
      </c>
      <c r="V3240">
        <v>6</v>
      </c>
      <c r="W3240" t="s">
        <v>4677</v>
      </c>
      <c r="X3240">
        <v>8</v>
      </c>
      <c r="Y3240" t="s">
        <v>434</v>
      </c>
      <c r="Z3240">
        <v>8202</v>
      </c>
      <c r="AA3240" t="s">
        <v>886</v>
      </c>
      <c r="AC3240" t="s">
        <v>1009</v>
      </c>
      <c r="AD3240" t="s">
        <v>443</v>
      </c>
    </row>
    <row r="3241" spans="21:30">
      <c r="U3241">
        <v>5081</v>
      </c>
      <c r="V3241">
        <v>4</v>
      </c>
      <c r="W3241" t="s">
        <v>4678</v>
      </c>
      <c r="X3241">
        <v>8</v>
      </c>
      <c r="Y3241" t="s">
        <v>434</v>
      </c>
      <c r="Z3241">
        <v>8202</v>
      </c>
      <c r="AA3241" t="s">
        <v>886</v>
      </c>
      <c r="AC3241" t="s">
        <v>1009</v>
      </c>
      <c r="AD3241" t="s">
        <v>443</v>
      </c>
    </row>
    <row r="3242" spans="21:30">
      <c r="U3242">
        <v>5082</v>
      </c>
      <c r="V3242">
        <v>2</v>
      </c>
      <c r="W3242" t="s">
        <v>4679</v>
      </c>
      <c r="X3242">
        <v>8</v>
      </c>
      <c r="Y3242" t="s">
        <v>434</v>
      </c>
      <c r="Z3242">
        <v>8202</v>
      </c>
      <c r="AA3242" t="s">
        <v>886</v>
      </c>
      <c r="AC3242" t="s">
        <v>713</v>
      </c>
      <c r="AD3242" t="s">
        <v>443</v>
      </c>
    </row>
    <row r="3243" spans="21:30">
      <c r="U3243">
        <v>5083</v>
      </c>
      <c r="V3243">
        <v>0</v>
      </c>
      <c r="W3243" t="s">
        <v>4680</v>
      </c>
      <c r="X3243">
        <v>8</v>
      </c>
      <c r="Y3243" t="s">
        <v>434</v>
      </c>
      <c r="Z3243">
        <v>8202</v>
      </c>
      <c r="AA3243" t="s">
        <v>886</v>
      </c>
      <c r="AC3243" t="s">
        <v>725</v>
      </c>
      <c r="AD3243" t="s">
        <v>443</v>
      </c>
    </row>
    <row r="3244" spans="21:30">
      <c r="U3244">
        <v>5084</v>
      </c>
      <c r="V3244">
        <v>9</v>
      </c>
      <c r="W3244" t="s">
        <v>4681</v>
      </c>
      <c r="X3244">
        <v>8</v>
      </c>
      <c r="Y3244" t="s">
        <v>434</v>
      </c>
      <c r="Z3244">
        <v>8205</v>
      </c>
      <c r="AA3244" t="s">
        <v>1089</v>
      </c>
      <c r="AC3244" t="s">
        <v>1009</v>
      </c>
      <c r="AD3244" t="s">
        <v>443</v>
      </c>
    </row>
    <row r="3245" spans="21:30">
      <c r="U3245">
        <v>5085</v>
      </c>
      <c r="V3245">
        <v>7</v>
      </c>
      <c r="W3245" t="s">
        <v>4682</v>
      </c>
      <c r="X3245">
        <v>8</v>
      </c>
      <c r="Y3245" t="s">
        <v>434</v>
      </c>
      <c r="Z3245">
        <v>8205</v>
      </c>
      <c r="AA3245" t="s">
        <v>1089</v>
      </c>
      <c r="AC3245" t="s">
        <v>1009</v>
      </c>
      <c r="AD3245" t="s">
        <v>443</v>
      </c>
    </row>
    <row r="3246" spans="21:30">
      <c r="U3246">
        <v>5086</v>
      </c>
      <c r="V3246">
        <v>5</v>
      </c>
      <c r="W3246" t="s">
        <v>4683</v>
      </c>
      <c r="X3246">
        <v>8</v>
      </c>
      <c r="Y3246" t="s">
        <v>434</v>
      </c>
      <c r="Z3246">
        <v>8205</v>
      </c>
      <c r="AA3246" t="s">
        <v>1089</v>
      </c>
      <c r="AC3246" t="s">
        <v>1009</v>
      </c>
      <c r="AD3246" t="s">
        <v>443</v>
      </c>
    </row>
    <row r="3247" spans="21:30">
      <c r="U3247">
        <v>5087</v>
      </c>
      <c r="V3247">
        <v>3</v>
      </c>
      <c r="W3247" t="s">
        <v>4684</v>
      </c>
      <c r="X3247">
        <v>8</v>
      </c>
      <c r="Y3247" t="s">
        <v>434</v>
      </c>
      <c r="Z3247">
        <v>8205</v>
      </c>
      <c r="AA3247" t="s">
        <v>1089</v>
      </c>
      <c r="AC3247" t="s">
        <v>1009</v>
      </c>
      <c r="AD3247" t="s">
        <v>443</v>
      </c>
    </row>
    <row r="3248" spans="21:30">
      <c r="U3248">
        <v>5088</v>
      </c>
      <c r="V3248">
        <v>1</v>
      </c>
      <c r="W3248" t="s">
        <v>1146</v>
      </c>
      <c r="X3248">
        <v>8</v>
      </c>
      <c r="Y3248" t="s">
        <v>434</v>
      </c>
      <c r="Z3248">
        <v>8205</v>
      </c>
      <c r="AA3248" t="s">
        <v>1089</v>
      </c>
      <c r="AC3248" t="s">
        <v>1009</v>
      </c>
      <c r="AD3248" t="s">
        <v>443</v>
      </c>
    </row>
    <row r="3249" spans="21:30">
      <c r="U3249">
        <v>5090</v>
      </c>
      <c r="V3249">
        <v>3</v>
      </c>
      <c r="W3249" t="s">
        <v>4685</v>
      </c>
      <c r="X3249">
        <v>8</v>
      </c>
      <c r="Y3249" t="s">
        <v>434</v>
      </c>
      <c r="Z3249">
        <v>8205</v>
      </c>
      <c r="AA3249" t="s">
        <v>1089</v>
      </c>
      <c r="AC3249" t="s">
        <v>1009</v>
      </c>
      <c r="AD3249" t="s">
        <v>443</v>
      </c>
    </row>
    <row r="3250" spans="21:30">
      <c r="U3250">
        <v>5091</v>
      </c>
      <c r="V3250">
        <v>1</v>
      </c>
      <c r="W3250" t="s">
        <v>621</v>
      </c>
      <c r="X3250">
        <v>8</v>
      </c>
      <c r="Y3250" t="s">
        <v>434</v>
      </c>
      <c r="Z3250">
        <v>8205</v>
      </c>
      <c r="AA3250" t="s">
        <v>1089</v>
      </c>
      <c r="AC3250" t="s">
        <v>1009</v>
      </c>
      <c r="AD3250" t="s">
        <v>443</v>
      </c>
    </row>
    <row r="3251" spans="21:30">
      <c r="U3251">
        <v>5093</v>
      </c>
      <c r="V3251">
        <v>8</v>
      </c>
      <c r="W3251" t="s">
        <v>2481</v>
      </c>
      <c r="X3251">
        <v>8</v>
      </c>
      <c r="Y3251" t="s">
        <v>434</v>
      </c>
      <c r="Z3251">
        <v>8205</v>
      </c>
      <c r="AA3251" t="s">
        <v>1089</v>
      </c>
      <c r="AC3251" t="s">
        <v>1009</v>
      </c>
      <c r="AD3251" t="s">
        <v>443</v>
      </c>
    </row>
    <row r="3252" spans="21:30">
      <c r="U3252">
        <v>5094</v>
      </c>
      <c r="V3252">
        <v>6</v>
      </c>
      <c r="W3252" t="s">
        <v>4686</v>
      </c>
      <c r="X3252">
        <v>8</v>
      </c>
      <c r="Y3252" t="s">
        <v>434</v>
      </c>
      <c r="Z3252">
        <v>8205</v>
      </c>
      <c r="AA3252" t="s">
        <v>1089</v>
      </c>
      <c r="AC3252" t="s">
        <v>1009</v>
      </c>
      <c r="AD3252" t="s">
        <v>443</v>
      </c>
    </row>
    <row r="3253" spans="21:30">
      <c r="U3253">
        <v>5095</v>
      </c>
      <c r="V3253">
        <v>4</v>
      </c>
      <c r="W3253" t="s">
        <v>4687</v>
      </c>
      <c r="X3253">
        <v>8</v>
      </c>
      <c r="Y3253" t="s">
        <v>434</v>
      </c>
      <c r="Z3253">
        <v>8205</v>
      </c>
      <c r="AA3253" t="s">
        <v>1089</v>
      </c>
      <c r="AC3253" t="s">
        <v>1009</v>
      </c>
      <c r="AD3253" t="s">
        <v>443</v>
      </c>
    </row>
    <row r="3254" spans="21:30">
      <c r="U3254">
        <v>5097</v>
      </c>
      <c r="V3254">
        <v>0</v>
      </c>
      <c r="W3254" t="s">
        <v>4688</v>
      </c>
      <c r="X3254">
        <v>8</v>
      </c>
      <c r="Y3254" t="s">
        <v>434</v>
      </c>
      <c r="Z3254">
        <v>8205</v>
      </c>
      <c r="AA3254" t="s">
        <v>1089</v>
      </c>
      <c r="AC3254" t="s">
        <v>1009</v>
      </c>
      <c r="AD3254" t="s">
        <v>443</v>
      </c>
    </row>
    <row r="3255" spans="21:30">
      <c r="U3255">
        <v>5099</v>
      </c>
      <c r="V3255">
        <v>7</v>
      </c>
      <c r="W3255" t="s">
        <v>4689</v>
      </c>
      <c r="X3255">
        <v>8</v>
      </c>
      <c r="Y3255" t="s">
        <v>434</v>
      </c>
      <c r="Z3255">
        <v>8205</v>
      </c>
      <c r="AA3255" t="s">
        <v>1089</v>
      </c>
      <c r="AC3255" t="s">
        <v>1009</v>
      </c>
      <c r="AD3255" t="s">
        <v>443</v>
      </c>
    </row>
    <row r="3256" spans="21:30">
      <c r="U3256">
        <v>5100</v>
      </c>
      <c r="V3256">
        <v>4</v>
      </c>
      <c r="W3256" t="s">
        <v>4690</v>
      </c>
      <c r="X3256">
        <v>8</v>
      </c>
      <c r="Y3256" t="s">
        <v>434</v>
      </c>
      <c r="Z3256">
        <v>8205</v>
      </c>
      <c r="AA3256" t="s">
        <v>1089</v>
      </c>
      <c r="AC3256" t="s">
        <v>1009</v>
      </c>
      <c r="AD3256" t="s">
        <v>443</v>
      </c>
    </row>
    <row r="3257" spans="21:30">
      <c r="U3257">
        <v>5101</v>
      </c>
      <c r="V3257">
        <v>2</v>
      </c>
      <c r="W3257" t="s">
        <v>4691</v>
      </c>
      <c r="X3257">
        <v>8</v>
      </c>
      <c r="Y3257" t="s">
        <v>434</v>
      </c>
      <c r="Z3257">
        <v>8205</v>
      </c>
      <c r="AA3257" t="s">
        <v>1089</v>
      </c>
      <c r="AC3257" t="s">
        <v>1009</v>
      </c>
      <c r="AD3257" t="s">
        <v>443</v>
      </c>
    </row>
    <row r="3258" spans="21:30">
      <c r="U3258">
        <v>5103</v>
      </c>
      <c r="V3258">
        <v>9</v>
      </c>
      <c r="W3258" t="s">
        <v>4692</v>
      </c>
      <c r="X3258">
        <v>8</v>
      </c>
      <c r="Y3258" t="s">
        <v>434</v>
      </c>
      <c r="Z3258">
        <v>8205</v>
      </c>
      <c r="AA3258" t="s">
        <v>1089</v>
      </c>
      <c r="AC3258" t="s">
        <v>1009</v>
      </c>
      <c r="AD3258" t="s">
        <v>443</v>
      </c>
    </row>
    <row r="3259" spans="21:30">
      <c r="U3259">
        <v>5104</v>
      </c>
      <c r="V3259">
        <v>7</v>
      </c>
      <c r="W3259" t="s">
        <v>2456</v>
      </c>
      <c r="X3259">
        <v>8</v>
      </c>
      <c r="Y3259" t="s">
        <v>434</v>
      </c>
      <c r="Z3259">
        <v>8205</v>
      </c>
      <c r="AA3259" t="s">
        <v>1089</v>
      </c>
      <c r="AC3259" t="s">
        <v>713</v>
      </c>
      <c r="AD3259" t="s">
        <v>443</v>
      </c>
    </row>
    <row r="3260" spans="21:30">
      <c r="U3260">
        <v>5105</v>
      </c>
      <c r="V3260">
        <v>5</v>
      </c>
      <c r="W3260" t="s">
        <v>4693</v>
      </c>
      <c r="X3260">
        <v>8</v>
      </c>
      <c r="Y3260" t="s">
        <v>434</v>
      </c>
      <c r="Z3260">
        <v>8206</v>
      </c>
      <c r="AA3260" t="s">
        <v>4694</v>
      </c>
      <c r="AC3260" t="s">
        <v>1009</v>
      </c>
      <c r="AD3260" t="s">
        <v>443</v>
      </c>
    </row>
    <row r="3261" spans="21:30">
      <c r="U3261">
        <v>5106</v>
      </c>
      <c r="V3261">
        <v>3</v>
      </c>
      <c r="W3261" t="s">
        <v>4695</v>
      </c>
      <c r="X3261">
        <v>8</v>
      </c>
      <c r="Y3261" t="s">
        <v>434</v>
      </c>
      <c r="Z3261">
        <v>8206</v>
      </c>
      <c r="AA3261" t="s">
        <v>4694</v>
      </c>
      <c r="AC3261" t="s">
        <v>1009</v>
      </c>
      <c r="AD3261" t="s">
        <v>443</v>
      </c>
    </row>
    <row r="3262" spans="21:30">
      <c r="U3262">
        <v>5107</v>
      </c>
      <c r="V3262">
        <v>1</v>
      </c>
      <c r="W3262" t="s">
        <v>4696</v>
      </c>
      <c r="X3262">
        <v>8</v>
      </c>
      <c r="Y3262" t="s">
        <v>434</v>
      </c>
      <c r="Z3262">
        <v>8206</v>
      </c>
      <c r="AA3262" t="s">
        <v>4694</v>
      </c>
      <c r="AC3262" t="s">
        <v>713</v>
      </c>
      <c r="AD3262" t="s">
        <v>443</v>
      </c>
    </row>
    <row r="3263" spans="21:30">
      <c r="U3263">
        <v>5109</v>
      </c>
      <c r="V3263">
        <v>8</v>
      </c>
      <c r="W3263" t="s">
        <v>4697</v>
      </c>
      <c r="X3263">
        <v>8</v>
      </c>
      <c r="Y3263" t="s">
        <v>434</v>
      </c>
      <c r="Z3263">
        <v>8206</v>
      </c>
      <c r="AA3263" t="s">
        <v>4694</v>
      </c>
      <c r="AC3263" t="s">
        <v>1009</v>
      </c>
      <c r="AD3263" t="s">
        <v>443</v>
      </c>
    </row>
    <row r="3264" spans="21:30">
      <c r="U3264">
        <v>5110</v>
      </c>
      <c r="V3264">
        <v>1</v>
      </c>
      <c r="W3264" t="s">
        <v>4698</v>
      </c>
      <c r="X3264">
        <v>8</v>
      </c>
      <c r="Y3264" t="s">
        <v>434</v>
      </c>
      <c r="Z3264">
        <v>8206</v>
      </c>
      <c r="AA3264" t="s">
        <v>4694</v>
      </c>
      <c r="AC3264" t="s">
        <v>1009</v>
      </c>
      <c r="AD3264" t="s">
        <v>443</v>
      </c>
    </row>
    <row r="3265" spans="21:30">
      <c r="U3265">
        <v>5112</v>
      </c>
      <c r="V3265">
        <v>8</v>
      </c>
      <c r="W3265" t="s">
        <v>4699</v>
      </c>
      <c r="X3265">
        <v>8</v>
      </c>
      <c r="Y3265" t="s">
        <v>434</v>
      </c>
      <c r="Z3265">
        <v>8206</v>
      </c>
      <c r="AA3265" t="s">
        <v>4694</v>
      </c>
      <c r="AC3265" t="s">
        <v>1009</v>
      </c>
      <c r="AD3265" t="s">
        <v>443</v>
      </c>
    </row>
    <row r="3266" spans="21:30">
      <c r="U3266">
        <v>5113</v>
      </c>
      <c r="V3266">
        <v>6</v>
      </c>
      <c r="W3266" t="s">
        <v>4700</v>
      </c>
      <c r="X3266">
        <v>8</v>
      </c>
      <c r="Y3266" t="s">
        <v>434</v>
      </c>
      <c r="Z3266">
        <v>8206</v>
      </c>
      <c r="AA3266" t="s">
        <v>4694</v>
      </c>
      <c r="AC3266" t="s">
        <v>1009</v>
      </c>
      <c r="AD3266" t="s">
        <v>443</v>
      </c>
    </row>
    <row r="3267" spans="21:30">
      <c r="U3267">
        <v>5114</v>
      </c>
      <c r="V3267">
        <v>4</v>
      </c>
      <c r="W3267" t="s">
        <v>4701</v>
      </c>
      <c r="X3267">
        <v>8</v>
      </c>
      <c r="Y3267" t="s">
        <v>434</v>
      </c>
      <c r="Z3267">
        <v>8206</v>
      </c>
      <c r="AA3267" t="s">
        <v>4694</v>
      </c>
      <c r="AC3267" t="s">
        <v>1009</v>
      </c>
      <c r="AD3267" t="s">
        <v>443</v>
      </c>
    </row>
    <row r="3268" spans="21:30">
      <c r="U3268">
        <v>5115</v>
      </c>
      <c r="V3268">
        <v>2</v>
      </c>
      <c r="W3268" t="s">
        <v>4702</v>
      </c>
      <c r="X3268">
        <v>8</v>
      </c>
      <c r="Y3268" t="s">
        <v>434</v>
      </c>
      <c r="Z3268">
        <v>8206</v>
      </c>
      <c r="AA3268" t="s">
        <v>4694</v>
      </c>
      <c r="AC3268" t="s">
        <v>1009</v>
      </c>
      <c r="AD3268" t="s">
        <v>443</v>
      </c>
    </row>
    <row r="3269" spans="21:30">
      <c r="U3269">
        <v>5116</v>
      </c>
      <c r="V3269">
        <v>0</v>
      </c>
      <c r="W3269" t="s">
        <v>4703</v>
      </c>
      <c r="X3269">
        <v>8</v>
      </c>
      <c r="Y3269" t="s">
        <v>434</v>
      </c>
      <c r="Z3269">
        <v>8206</v>
      </c>
      <c r="AA3269" t="s">
        <v>4694</v>
      </c>
      <c r="AC3269" t="s">
        <v>1009</v>
      </c>
      <c r="AD3269" t="s">
        <v>443</v>
      </c>
    </row>
    <row r="3270" spans="21:30">
      <c r="U3270">
        <v>5117</v>
      </c>
      <c r="V3270">
        <v>9</v>
      </c>
      <c r="W3270" t="s">
        <v>4704</v>
      </c>
      <c r="X3270">
        <v>8</v>
      </c>
      <c r="Y3270" t="s">
        <v>434</v>
      </c>
      <c r="Z3270">
        <v>8206</v>
      </c>
      <c r="AA3270" t="s">
        <v>4694</v>
      </c>
      <c r="AC3270" t="s">
        <v>1009</v>
      </c>
      <c r="AD3270" t="s">
        <v>443</v>
      </c>
    </row>
    <row r="3271" spans="21:30">
      <c r="U3271">
        <v>5119</v>
      </c>
      <c r="V3271">
        <v>5</v>
      </c>
      <c r="W3271" t="s">
        <v>4705</v>
      </c>
      <c r="X3271">
        <v>8</v>
      </c>
      <c r="Y3271" t="s">
        <v>434</v>
      </c>
      <c r="Z3271">
        <v>8206</v>
      </c>
      <c r="AA3271" t="s">
        <v>4694</v>
      </c>
      <c r="AC3271" t="s">
        <v>1009</v>
      </c>
      <c r="AD3271" t="s">
        <v>443</v>
      </c>
    </row>
    <row r="3272" spans="21:30">
      <c r="U3272">
        <v>5120</v>
      </c>
      <c r="V3272">
        <v>9</v>
      </c>
      <c r="W3272" t="s">
        <v>2481</v>
      </c>
      <c r="X3272">
        <v>8</v>
      </c>
      <c r="Y3272" t="s">
        <v>434</v>
      </c>
      <c r="Z3272">
        <v>8206</v>
      </c>
      <c r="AA3272" t="s">
        <v>4694</v>
      </c>
      <c r="AC3272" t="s">
        <v>1009</v>
      </c>
      <c r="AD3272" t="s">
        <v>443</v>
      </c>
    </row>
    <row r="3273" spans="21:30">
      <c r="U3273">
        <v>5121</v>
      </c>
      <c r="V3273">
        <v>7</v>
      </c>
      <c r="W3273" t="s">
        <v>4706</v>
      </c>
      <c r="X3273">
        <v>8</v>
      </c>
      <c r="Y3273" t="s">
        <v>434</v>
      </c>
      <c r="Z3273">
        <v>8206</v>
      </c>
      <c r="AA3273" t="s">
        <v>4694</v>
      </c>
      <c r="AC3273" t="s">
        <v>1009</v>
      </c>
      <c r="AD3273" t="s">
        <v>443</v>
      </c>
    </row>
    <row r="3274" spans="21:30">
      <c r="U3274">
        <v>5122</v>
      </c>
      <c r="V3274">
        <v>5</v>
      </c>
      <c r="W3274" t="s">
        <v>4707</v>
      </c>
      <c r="X3274">
        <v>8</v>
      </c>
      <c r="Y3274" t="s">
        <v>434</v>
      </c>
      <c r="Z3274">
        <v>8206</v>
      </c>
      <c r="AA3274" t="s">
        <v>4694</v>
      </c>
      <c r="AC3274" t="s">
        <v>713</v>
      </c>
      <c r="AD3274" t="s">
        <v>443</v>
      </c>
    </row>
    <row r="3275" spans="21:30">
      <c r="U3275">
        <v>5123</v>
      </c>
      <c r="V3275">
        <v>3</v>
      </c>
      <c r="W3275" t="s">
        <v>4708</v>
      </c>
      <c r="X3275">
        <v>8</v>
      </c>
      <c r="Y3275" t="s">
        <v>434</v>
      </c>
      <c r="Z3275">
        <v>8203</v>
      </c>
      <c r="AA3275" t="s">
        <v>4709</v>
      </c>
      <c r="AC3275" t="s">
        <v>1009</v>
      </c>
      <c r="AD3275" t="s">
        <v>443</v>
      </c>
    </row>
    <row r="3276" spans="21:30">
      <c r="U3276">
        <v>5126</v>
      </c>
      <c r="V3276">
        <v>8</v>
      </c>
      <c r="W3276" t="s">
        <v>4710</v>
      </c>
      <c r="X3276">
        <v>8</v>
      </c>
      <c r="Y3276" t="s">
        <v>434</v>
      </c>
      <c r="Z3276">
        <v>8203</v>
      </c>
      <c r="AA3276" t="s">
        <v>4709</v>
      </c>
      <c r="AC3276" t="s">
        <v>1009</v>
      </c>
      <c r="AD3276" t="s">
        <v>443</v>
      </c>
    </row>
    <row r="3277" spans="21:30">
      <c r="U3277">
        <v>5127</v>
      </c>
      <c r="V3277">
        <v>6</v>
      </c>
      <c r="W3277" t="s">
        <v>4711</v>
      </c>
      <c r="X3277">
        <v>8</v>
      </c>
      <c r="Y3277" t="s">
        <v>434</v>
      </c>
      <c r="Z3277">
        <v>8203</v>
      </c>
      <c r="AA3277" t="s">
        <v>4709</v>
      </c>
      <c r="AC3277" t="s">
        <v>1009</v>
      </c>
      <c r="AD3277" t="s">
        <v>443</v>
      </c>
    </row>
    <row r="3278" spans="21:30">
      <c r="U3278">
        <v>5128</v>
      </c>
      <c r="V3278">
        <v>4</v>
      </c>
      <c r="W3278" t="s">
        <v>1154</v>
      </c>
      <c r="X3278">
        <v>8</v>
      </c>
      <c r="Y3278" t="s">
        <v>434</v>
      </c>
      <c r="Z3278">
        <v>8203</v>
      </c>
      <c r="AA3278" t="s">
        <v>4709</v>
      </c>
      <c r="AC3278" t="s">
        <v>1009</v>
      </c>
      <c r="AD3278" t="s">
        <v>443</v>
      </c>
    </row>
    <row r="3279" spans="21:30">
      <c r="U3279">
        <v>5129</v>
      </c>
      <c r="V3279">
        <v>2</v>
      </c>
      <c r="W3279" t="s">
        <v>4712</v>
      </c>
      <c r="X3279">
        <v>8</v>
      </c>
      <c r="Y3279" t="s">
        <v>434</v>
      </c>
      <c r="Z3279">
        <v>8203</v>
      </c>
      <c r="AA3279" t="s">
        <v>4709</v>
      </c>
      <c r="AC3279" t="s">
        <v>1009</v>
      </c>
      <c r="AD3279" t="s">
        <v>443</v>
      </c>
    </row>
    <row r="3280" spans="21:30">
      <c r="U3280">
        <v>5130</v>
      </c>
      <c r="V3280">
        <v>6</v>
      </c>
      <c r="W3280" t="s">
        <v>4713</v>
      </c>
      <c r="X3280">
        <v>8</v>
      </c>
      <c r="Y3280" t="s">
        <v>434</v>
      </c>
      <c r="Z3280">
        <v>8203</v>
      </c>
      <c r="AA3280" t="s">
        <v>4709</v>
      </c>
      <c r="AC3280" t="s">
        <v>1009</v>
      </c>
      <c r="AD3280" t="s">
        <v>443</v>
      </c>
    </row>
    <row r="3281" spans="21:30">
      <c r="U3281">
        <v>5131</v>
      </c>
      <c r="V3281">
        <v>4</v>
      </c>
      <c r="W3281" t="s">
        <v>4714</v>
      </c>
      <c r="X3281">
        <v>8</v>
      </c>
      <c r="Y3281" t="s">
        <v>434</v>
      </c>
      <c r="Z3281">
        <v>8203</v>
      </c>
      <c r="AA3281" t="s">
        <v>4709</v>
      </c>
      <c r="AC3281" t="s">
        <v>1009</v>
      </c>
      <c r="AD3281" t="s">
        <v>443</v>
      </c>
    </row>
    <row r="3282" spans="21:30">
      <c r="U3282">
        <v>5132</v>
      </c>
      <c r="V3282">
        <v>2</v>
      </c>
      <c r="W3282" t="s">
        <v>4715</v>
      </c>
      <c r="X3282">
        <v>8</v>
      </c>
      <c r="Y3282" t="s">
        <v>434</v>
      </c>
      <c r="Z3282">
        <v>8203</v>
      </c>
      <c r="AA3282" t="s">
        <v>4709</v>
      </c>
      <c r="AC3282" t="s">
        <v>1009</v>
      </c>
      <c r="AD3282" t="s">
        <v>443</v>
      </c>
    </row>
    <row r="3283" spans="21:30">
      <c r="U3283">
        <v>5133</v>
      </c>
      <c r="V3283">
        <v>0</v>
      </c>
      <c r="W3283" t="s">
        <v>4716</v>
      </c>
      <c r="X3283">
        <v>8</v>
      </c>
      <c r="Y3283" t="s">
        <v>434</v>
      </c>
      <c r="Z3283">
        <v>8203</v>
      </c>
      <c r="AA3283" t="s">
        <v>4709</v>
      </c>
      <c r="AC3283" t="s">
        <v>1009</v>
      </c>
      <c r="AD3283" t="s">
        <v>443</v>
      </c>
    </row>
    <row r="3284" spans="21:30">
      <c r="U3284">
        <v>5134</v>
      </c>
      <c r="V3284">
        <v>9</v>
      </c>
      <c r="W3284" t="s">
        <v>4717</v>
      </c>
      <c r="X3284">
        <v>8</v>
      </c>
      <c r="Y3284" t="s">
        <v>434</v>
      </c>
      <c r="Z3284">
        <v>8203</v>
      </c>
      <c r="AA3284" t="s">
        <v>4709</v>
      </c>
      <c r="AC3284" t="s">
        <v>1009</v>
      </c>
      <c r="AD3284" t="s">
        <v>443</v>
      </c>
    </row>
    <row r="3285" spans="21:30">
      <c r="U3285">
        <v>5135</v>
      </c>
      <c r="V3285">
        <v>7</v>
      </c>
      <c r="W3285" t="s">
        <v>4718</v>
      </c>
      <c r="X3285">
        <v>8</v>
      </c>
      <c r="Y3285" t="s">
        <v>434</v>
      </c>
      <c r="Z3285">
        <v>8203</v>
      </c>
      <c r="AA3285" t="s">
        <v>4709</v>
      </c>
      <c r="AC3285" t="s">
        <v>1009</v>
      </c>
      <c r="AD3285" t="s">
        <v>443</v>
      </c>
    </row>
    <row r="3286" spans="21:30">
      <c r="U3286">
        <v>5140</v>
      </c>
      <c r="V3286">
        <v>3</v>
      </c>
      <c r="W3286" t="s">
        <v>4719</v>
      </c>
      <c r="X3286">
        <v>8</v>
      </c>
      <c r="Y3286" t="s">
        <v>434</v>
      </c>
      <c r="Z3286">
        <v>8203</v>
      </c>
      <c r="AA3286" t="s">
        <v>4709</v>
      </c>
      <c r="AC3286" t="s">
        <v>1009</v>
      </c>
      <c r="AD3286" t="s">
        <v>443</v>
      </c>
    </row>
    <row r="3287" spans="21:30">
      <c r="U3287">
        <v>5143</v>
      </c>
      <c r="V3287">
        <v>8</v>
      </c>
      <c r="W3287" t="s">
        <v>4720</v>
      </c>
      <c r="X3287">
        <v>8</v>
      </c>
      <c r="Y3287" t="s">
        <v>434</v>
      </c>
      <c r="Z3287">
        <v>8203</v>
      </c>
      <c r="AA3287" t="s">
        <v>4709</v>
      </c>
      <c r="AC3287" t="s">
        <v>1009</v>
      </c>
      <c r="AD3287" t="s">
        <v>443</v>
      </c>
    </row>
    <row r="3288" spans="21:30">
      <c r="U3288">
        <v>5144</v>
      </c>
      <c r="V3288">
        <v>6</v>
      </c>
      <c r="W3288" t="s">
        <v>4721</v>
      </c>
      <c r="X3288">
        <v>8</v>
      </c>
      <c r="Y3288" t="s">
        <v>434</v>
      </c>
      <c r="Z3288">
        <v>8203</v>
      </c>
      <c r="AA3288" t="s">
        <v>4709</v>
      </c>
      <c r="AC3288" t="s">
        <v>1009</v>
      </c>
      <c r="AD3288" t="s">
        <v>443</v>
      </c>
    </row>
    <row r="3289" spans="21:30">
      <c r="U3289">
        <v>5145</v>
      </c>
      <c r="V3289">
        <v>4</v>
      </c>
      <c r="W3289" t="s">
        <v>4722</v>
      </c>
      <c r="X3289">
        <v>8</v>
      </c>
      <c r="Y3289" t="s">
        <v>434</v>
      </c>
      <c r="Z3289">
        <v>8203</v>
      </c>
      <c r="AA3289" t="s">
        <v>4709</v>
      </c>
      <c r="AC3289" t="s">
        <v>1009</v>
      </c>
      <c r="AD3289" t="s">
        <v>443</v>
      </c>
    </row>
    <row r="3290" spans="21:30">
      <c r="U3290">
        <v>5146</v>
      </c>
      <c r="V3290">
        <v>2</v>
      </c>
      <c r="W3290" t="s">
        <v>4723</v>
      </c>
      <c r="X3290">
        <v>8</v>
      </c>
      <c r="Y3290" t="s">
        <v>434</v>
      </c>
      <c r="Z3290">
        <v>8203</v>
      </c>
      <c r="AA3290" t="s">
        <v>4709</v>
      </c>
      <c r="AC3290" t="s">
        <v>1009</v>
      </c>
      <c r="AD3290" t="s">
        <v>443</v>
      </c>
    </row>
    <row r="3291" spans="21:30">
      <c r="U3291">
        <v>5147</v>
      </c>
      <c r="V3291">
        <v>0</v>
      </c>
      <c r="W3291" t="s">
        <v>4724</v>
      </c>
      <c r="X3291">
        <v>8</v>
      </c>
      <c r="Y3291" t="s">
        <v>434</v>
      </c>
      <c r="Z3291">
        <v>8203</v>
      </c>
      <c r="AA3291" t="s">
        <v>4709</v>
      </c>
      <c r="AC3291" t="s">
        <v>1009</v>
      </c>
      <c r="AD3291" t="s">
        <v>443</v>
      </c>
    </row>
    <row r="3292" spans="21:30">
      <c r="U3292">
        <v>5150</v>
      </c>
      <c r="V3292">
        <v>0</v>
      </c>
      <c r="W3292" t="s">
        <v>2885</v>
      </c>
      <c r="X3292">
        <v>8</v>
      </c>
      <c r="Y3292" t="s">
        <v>434</v>
      </c>
      <c r="Z3292">
        <v>8203</v>
      </c>
      <c r="AA3292" t="s">
        <v>4709</v>
      </c>
      <c r="AC3292" t="s">
        <v>713</v>
      </c>
      <c r="AD3292" t="s">
        <v>443</v>
      </c>
    </row>
    <row r="3293" spans="21:30">
      <c r="U3293">
        <v>5151</v>
      </c>
      <c r="V3293">
        <v>9</v>
      </c>
      <c r="W3293" t="s">
        <v>4725</v>
      </c>
      <c r="X3293">
        <v>8</v>
      </c>
      <c r="Y3293" t="s">
        <v>434</v>
      </c>
      <c r="Z3293">
        <v>8203</v>
      </c>
      <c r="AA3293" t="s">
        <v>4709</v>
      </c>
      <c r="AC3293" t="s">
        <v>713</v>
      </c>
      <c r="AD3293" t="s">
        <v>443</v>
      </c>
    </row>
    <row r="3294" spans="21:30">
      <c r="U3294">
        <v>5152</v>
      </c>
      <c r="V3294">
        <v>7</v>
      </c>
      <c r="W3294" t="s">
        <v>4726</v>
      </c>
      <c r="X3294">
        <v>8</v>
      </c>
      <c r="Y3294" t="s">
        <v>434</v>
      </c>
      <c r="Z3294">
        <v>8203</v>
      </c>
      <c r="AA3294" t="s">
        <v>4709</v>
      </c>
      <c r="AC3294" t="s">
        <v>713</v>
      </c>
      <c r="AD3294" t="s">
        <v>443</v>
      </c>
    </row>
    <row r="3295" spans="21:30">
      <c r="U3295">
        <v>5153</v>
      </c>
      <c r="V3295">
        <v>5</v>
      </c>
      <c r="W3295" t="s">
        <v>4727</v>
      </c>
      <c r="X3295">
        <v>8</v>
      </c>
      <c r="Y3295" t="s">
        <v>434</v>
      </c>
      <c r="Z3295">
        <v>8203</v>
      </c>
      <c r="AA3295" t="s">
        <v>4709</v>
      </c>
      <c r="AC3295" t="s">
        <v>713</v>
      </c>
      <c r="AD3295" t="s">
        <v>443</v>
      </c>
    </row>
    <row r="3296" spans="21:30">
      <c r="U3296">
        <v>5154</v>
      </c>
      <c r="V3296">
        <v>3</v>
      </c>
      <c r="W3296" t="s">
        <v>4728</v>
      </c>
      <c r="X3296">
        <v>8</v>
      </c>
      <c r="Y3296" t="s">
        <v>434</v>
      </c>
      <c r="Z3296">
        <v>8204</v>
      </c>
      <c r="AA3296" t="s">
        <v>1058</v>
      </c>
      <c r="AC3296" t="s">
        <v>1009</v>
      </c>
      <c r="AD3296" t="s">
        <v>443</v>
      </c>
    </row>
    <row r="3297" spans="21:30">
      <c r="U3297">
        <v>5155</v>
      </c>
      <c r="V3297">
        <v>1</v>
      </c>
      <c r="W3297" t="s">
        <v>4729</v>
      </c>
      <c r="X3297">
        <v>8</v>
      </c>
      <c r="Y3297" t="s">
        <v>434</v>
      </c>
      <c r="Z3297">
        <v>8204</v>
      </c>
      <c r="AA3297" t="s">
        <v>1058</v>
      </c>
      <c r="AC3297" t="s">
        <v>1009</v>
      </c>
      <c r="AD3297" t="s">
        <v>443</v>
      </c>
    </row>
    <row r="3298" spans="21:30">
      <c r="U3298">
        <v>5157</v>
      </c>
      <c r="V3298">
        <v>8</v>
      </c>
      <c r="W3298" t="s">
        <v>4730</v>
      </c>
      <c r="X3298">
        <v>8</v>
      </c>
      <c r="Y3298" t="s">
        <v>434</v>
      </c>
      <c r="Z3298">
        <v>8203</v>
      </c>
      <c r="AA3298" t="s">
        <v>4709</v>
      </c>
      <c r="AC3298" t="s">
        <v>1009</v>
      </c>
      <c r="AD3298" t="s">
        <v>443</v>
      </c>
    </row>
    <row r="3299" spans="21:30">
      <c r="U3299">
        <v>5158</v>
      </c>
      <c r="V3299">
        <v>6</v>
      </c>
      <c r="W3299" t="s">
        <v>4731</v>
      </c>
      <c r="X3299">
        <v>8</v>
      </c>
      <c r="Y3299" t="s">
        <v>434</v>
      </c>
      <c r="Z3299">
        <v>8203</v>
      </c>
      <c r="AA3299" t="s">
        <v>4709</v>
      </c>
      <c r="AC3299" t="s">
        <v>1009</v>
      </c>
      <c r="AD3299" t="s">
        <v>443</v>
      </c>
    </row>
    <row r="3300" spans="21:30">
      <c r="U3300">
        <v>5159</v>
      </c>
      <c r="V3300">
        <v>4</v>
      </c>
      <c r="W3300" t="s">
        <v>4732</v>
      </c>
      <c r="X3300">
        <v>8</v>
      </c>
      <c r="Y3300" t="s">
        <v>434</v>
      </c>
      <c r="Z3300">
        <v>8204</v>
      </c>
      <c r="AA3300" t="s">
        <v>1058</v>
      </c>
      <c r="AC3300" t="s">
        <v>1009</v>
      </c>
      <c r="AD3300" t="s">
        <v>443</v>
      </c>
    </row>
    <row r="3301" spans="21:30">
      <c r="U3301">
        <v>5160</v>
      </c>
      <c r="V3301">
        <v>8</v>
      </c>
      <c r="W3301" t="s">
        <v>4733</v>
      </c>
      <c r="X3301">
        <v>8</v>
      </c>
      <c r="Y3301" t="s">
        <v>434</v>
      </c>
      <c r="Z3301">
        <v>8203</v>
      </c>
      <c r="AA3301" t="s">
        <v>4709</v>
      </c>
      <c r="AC3301" t="s">
        <v>1009</v>
      </c>
      <c r="AD3301" t="s">
        <v>443</v>
      </c>
    </row>
    <row r="3302" spans="21:30">
      <c r="U3302">
        <v>5162</v>
      </c>
      <c r="V3302">
        <v>4</v>
      </c>
      <c r="W3302" t="s">
        <v>4734</v>
      </c>
      <c r="X3302">
        <v>8</v>
      </c>
      <c r="Y3302" t="s">
        <v>434</v>
      </c>
      <c r="Z3302">
        <v>8204</v>
      </c>
      <c r="AA3302" t="s">
        <v>1058</v>
      </c>
      <c r="AC3302" t="s">
        <v>1009</v>
      </c>
      <c r="AD3302" t="s">
        <v>443</v>
      </c>
    </row>
    <row r="3303" spans="21:30">
      <c r="U3303">
        <v>5163</v>
      </c>
      <c r="V3303">
        <v>2</v>
      </c>
      <c r="W3303" t="s">
        <v>4735</v>
      </c>
      <c r="X3303">
        <v>8</v>
      </c>
      <c r="Y3303" t="s">
        <v>434</v>
      </c>
      <c r="Z3303">
        <v>8204</v>
      </c>
      <c r="AA3303" t="s">
        <v>1058</v>
      </c>
      <c r="AC3303" t="s">
        <v>1009</v>
      </c>
      <c r="AD3303" t="s">
        <v>443</v>
      </c>
    </row>
    <row r="3304" spans="21:30">
      <c r="U3304">
        <v>5165</v>
      </c>
      <c r="V3304">
        <v>9</v>
      </c>
      <c r="W3304" t="s">
        <v>4736</v>
      </c>
      <c r="X3304">
        <v>8</v>
      </c>
      <c r="Y3304" t="s">
        <v>434</v>
      </c>
      <c r="Z3304">
        <v>8204</v>
      </c>
      <c r="AA3304" t="s">
        <v>1058</v>
      </c>
      <c r="AC3304" t="s">
        <v>1009</v>
      </c>
      <c r="AD3304" t="s">
        <v>443</v>
      </c>
    </row>
    <row r="3305" spans="21:30">
      <c r="U3305">
        <v>5166</v>
      </c>
      <c r="V3305">
        <v>7</v>
      </c>
      <c r="W3305" t="s">
        <v>4737</v>
      </c>
      <c r="X3305">
        <v>8</v>
      </c>
      <c r="Y3305" t="s">
        <v>434</v>
      </c>
      <c r="Z3305">
        <v>8204</v>
      </c>
      <c r="AA3305" t="s">
        <v>1058</v>
      </c>
      <c r="AC3305" t="s">
        <v>1009</v>
      </c>
      <c r="AD3305" t="s">
        <v>443</v>
      </c>
    </row>
    <row r="3306" spans="21:30">
      <c r="U3306">
        <v>5167</v>
      </c>
      <c r="V3306">
        <v>5</v>
      </c>
      <c r="W3306" t="s">
        <v>4738</v>
      </c>
      <c r="X3306">
        <v>8</v>
      </c>
      <c r="Y3306" t="s">
        <v>434</v>
      </c>
      <c r="Z3306">
        <v>8204</v>
      </c>
      <c r="AA3306" t="s">
        <v>1058</v>
      </c>
      <c r="AC3306" t="s">
        <v>1009</v>
      </c>
      <c r="AD3306" t="s">
        <v>443</v>
      </c>
    </row>
    <row r="3307" spans="21:30">
      <c r="U3307">
        <v>5168</v>
      </c>
      <c r="V3307">
        <v>3</v>
      </c>
      <c r="W3307" t="s">
        <v>4739</v>
      </c>
      <c r="X3307">
        <v>8</v>
      </c>
      <c r="Y3307" t="s">
        <v>434</v>
      </c>
      <c r="Z3307">
        <v>8204</v>
      </c>
      <c r="AA3307" t="s">
        <v>1058</v>
      </c>
      <c r="AC3307" t="s">
        <v>1009</v>
      </c>
      <c r="AD3307" t="s">
        <v>443</v>
      </c>
    </row>
    <row r="3308" spans="21:30">
      <c r="U3308">
        <v>5169</v>
      </c>
      <c r="V3308">
        <v>1</v>
      </c>
      <c r="W3308" t="s">
        <v>4740</v>
      </c>
      <c r="X3308">
        <v>8</v>
      </c>
      <c r="Y3308" t="s">
        <v>434</v>
      </c>
      <c r="Z3308">
        <v>8204</v>
      </c>
      <c r="AA3308" t="s">
        <v>1058</v>
      </c>
      <c r="AC3308" t="s">
        <v>1009</v>
      </c>
      <c r="AD3308" t="s">
        <v>443</v>
      </c>
    </row>
    <row r="3309" spans="21:30">
      <c r="U3309">
        <v>5170</v>
      </c>
      <c r="V3309">
        <v>5</v>
      </c>
      <c r="W3309" t="s">
        <v>4741</v>
      </c>
      <c r="X3309">
        <v>8</v>
      </c>
      <c r="Y3309" t="s">
        <v>434</v>
      </c>
      <c r="Z3309">
        <v>8204</v>
      </c>
      <c r="AA3309" t="s">
        <v>1058</v>
      </c>
      <c r="AC3309" t="s">
        <v>1009</v>
      </c>
      <c r="AD3309" t="s">
        <v>443</v>
      </c>
    </row>
    <row r="3310" spans="21:30">
      <c r="U3310">
        <v>5172</v>
      </c>
      <c r="V3310">
        <v>1</v>
      </c>
      <c r="W3310" t="s">
        <v>4742</v>
      </c>
      <c r="X3310">
        <v>8</v>
      </c>
      <c r="Y3310" t="s">
        <v>434</v>
      </c>
      <c r="Z3310">
        <v>8203</v>
      </c>
      <c r="AA3310" t="s">
        <v>4709</v>
      </c>
      <c r="AC3310" t="s">
        <v>1009</v>
      </c>
      <c r="AD3310" t="s">
        <v>443</v>
      </c>
    </row>
    <row r="3311" spans="21:30">
      <c r="U3311">
        <v>5174</v>
      </c>
      <c r="V3311">
        <v>8</v>
      </c>
      <c r="W3311" t="s">
        <v>4743</v>
      </c>
      <c r="X3311">
        <v>8</v>
      </c>
      <c r="Y3311" t="s">
        <v>434</v>
      </c>
      <c r="Z3311">
        <v>8204</v>
      </c>
      <c r="AA3311" t="s">
        <v>1058</v>
      </c>
      <c r="AC3311" t="s">
        <v>1009</v>
      </c>
      <c r="AD3311" t="s">
        <v>443</v>
      </c>
    </row>
    <row r="3312" spans="21:30">
      <c r="U3312">
        <v>5175</v>
      </c>
      <c r="V3312">
        <v>6</v>
      </c>
      <c r="W3312" t="s">
        <v>4744</v>
      </c>
      <c r="X3312">
        <v>8</v>
      </c>
      <c r="Y3312" t="s">
        <v>434</v>
      </c>
      <c r="Z3312">
        <v>8204</v>
      </c>
      <c r="AA3312" t="s">
        <v>1058</v>
      </c>
      <c r="AC3312" t="s">
        <v>1009</v>
      </c>
      <c r="AD3312" t="s">
        <v>443</v>
      </c>
    </row>
    <row r="3313" spans="21:30">
      <c r="U3313">
        <v>5176</v>
      </c>
      <c r="V3313">
        <v>4</v>
      </c>
      <c r="W3313" t="s">
        <v>4745</v>
      </c>
      <c r="X3313">
        <v>8</v>
      </c>
      <c r="Y3313" t="s">
        <v>434</v>
      </c>
      <c r="Z3313">
        <v>8204</v>
      </c>
      <c r="AA3313" t="s">
        <v>1058</v>
      </c>
      <c r="AC3313" t="s">
        <v>1009</v>
      </c>
      <c r="AD3313" t="s">
        <v>443</v>
      </c>
    </row>
    <row r="3314" spans="21:30">
      <c r="U3314">
        <v>5178</v>
      </c>
      <c r="V3314">
        <v>0</v>
      </c>
      <c r="W3314" t="s">
        <v>4746</v>
      </c>
      <c r="X3314">
        <v>8</v>
      </c>
      <c r="Y3314" t="s">
        <v>434</v>
      </c>
      <c r="Z3314">
        <v>8203</v>
      </c>
      <c r="AA3314" t="s">
        <v>4709</v>
      </c>
      <c r="AC3314" t="s">
        <v>1009</v>
      </c>
      <c r="AD3314" t="s">
        <v>443</v>
      </c>
    </row>
    <row r="3315" spans="21:30">
      <c r="U3315">
        <v>5180</v>
      </c>
      <c r="V3315">
        <v>2</v>
      </c>
      <c r="W3315" t="s">
        <v>4747</v>
      </c>
      <c r="X3315">
        <v>8</v>
      </c>
      <c r="Y3315" t="s">
        <v>434</v>
      </c>
      <c r="Z3315">
        <v>8203</v>
      </c>
      <c r="AA3315" t="s">
        <v>4709</v>
      </c>
      <c r="AC3315" t="s">
        <v>713</v>
      </c>
      <c r="AD3315" t="s">
        <v>443</v>
      </c>
    </row>
    <row r="3316" spans="21:30">
      <c r="U3316">
        <v>5181</v>
      </c>
      <c r="V3316">
        <v>0</v>
      </c>
      <c r="W3316" t="s">
        <v>4748</v>
      </c>
      <c r="X3316">
        <v>8</v>
      </c>
      <c r="Y3316" t="s">
        <v>434</v>
      </c>
      <c r="Z3316">
        <v>8204</v>
      </c>
      <c r="AA3316" t="s">
        <v>1058</v>
      </c>
      <c r="AC3316" t="s">
        <v>713</v>
      </c>
      <c r="AD3316" t="s">
        <v>443</v>
      </c>
    </row>
    <row r="3317" spans="21:30">
      <c r="U3317">
        <v>5182</v>
      </c>
      <c r="V3317">
        <v>9</v>
      </c>
      <c r="W3317" t="s">
        <v>4749</v>
      </c>
      <c r="X3317">
        <v>8</v>
      </c>
      <c r="Y3317" t="s">
        <v>434</v>
      </c>
      <c r="Z3317">
        <v>8203</v>
      </c>
      <c r="AA3317" t="s">
        <v>4709</v>
      </c>
      <c r="AC3317" t="s">
        <v>713</v>
      </c>
      <c r="AD3317" t="s">
        <v>443</v>
      </c>
    </row>
    <row r="3318" spans="21:30">
      <c r="U3318">
        <v>5183</v>
      </c>
      <c r="V3318">
        <v>7</v>
      </c>
      <c r="W3318" t="s">
        <v>4750</v>
      </c>
      <c r="X3318">
        <v>8</v>
      </c>
      <c r="Y3318" t="s">
        <v>434</v>
      </c>
      <c r="Z3318">
        <v>8203</v>
      </c>
      <c r="AA3318" t="s">
        <v>4709</v>
      </c>
      <c r="AC3318" t="s">
        <v>713</v>
      </c>
      <c r="AD3318" t="s">
        <v>443</v>
      </c>
    </row>
    <row r="3319" spans="21:30">
      <c r="U3319">
        <v>5186</v>
      </c>
      <c r="V3319">
        <v>1</v>
      </c>
      <c r="W3319" t="s">
        <v>4751</v>
      </c>
      <c r="X3319">
        <v>8</v>
      </c>
      <c r="Y3319" t="s">
        <v>434</v>
      </c>
      <c r="Z3319">
        <v>8204</v>
      </c>
      <c r="AA3319" t="s">
        <v>1058</v>
      </c>
      <c r="AC3319" t="s">
        <v>713</v>
      </c>
      <c r="AD3319" t="s">
        <v>443</v>
      </c>
    </row>
    <row r="3320" spans="21:30">
      <c r="U3320">
        <v>5188</v>
      </c>
      <c r="V3320">
        <v>8</v>
      </c>
      <c r="W3320" t="s">
        <v>4752</v>
      </c>
      <c r="X3320">
        <v>8</v>
      </c>
      <c r="Y3320" t="s">
        <v>434</v>
      </c>
      <c r="Z3320">
        <v>8204</v>
      </c>
      <c r="AA3320" t="s">
        <v>1058</v>
      </c>
      <c r="AC3320" t="s">
        <v>713</v>
      </c>
      <c r="AD3320" t="s">
        <v>443</v>
      </c>
    </row>
    <row r="3321" spans="21:30">
      <c r="U3321">
        <v>5189</v>
      </c>
      <c r="V3321">
        <v>6</v>
      </c>
      <c r="W3321" t="s">
        <v>4753</v>
      </c>
      <c r="X3321">
        <v>8</v>
      </c>
      <c r="Y3321" t="s">
        <v>434</v>
      </c>
      <c r="Z3321">
        <v>8204</v>
      </c>
      <c r="AA3321" t="s">
        <v>1058</v>
      </c>
      <c r="AC3321" t="s">
        <v>713</v>
      </c>
      <c r="AD3321" t="s">
        <v>443</v>
      </c>
    </row>
    <row r="3322" spans="21:30">
      <c r="U3322">
        <v>5192</v>
      </c>
      <c r="V3322">
        <v>6</v>
      </c>
      <c r="W3322" t="s">
        <v>4754</v>
      </c>
      <c r="X3322">
        <v>8</v>
      </c>
      <c r="Y3322" t="s">
        <v>434</v>
      </c>
      <c r="Z3322">
        <v>8207</v>
      </c>
      <c r="AA3322" t="s">
        <v>4755</v>
      </c>
      <c r="AC3322" t="s">
        <v>1009</v>
      </c>
      <c r="AD3322" t="s">
        <v>443</v>
      </c>
    </row>
    <row r="3323" spans="21:30">
      <c r="U3323">
        <v>5193</v>
      </c>
      <c r="V3323">
        <v>4</v>
      </c>
      <c r="W3323" t="s">
        <v>4756</v>
      </c>
      <c r="X3323">
        <v>8</v>
      </c>
      <c r="Y3323" t="s">
        <v>434</v>
      </c>
      <c r="Z3323">
        <v>8207</v>
      </c>
      <c r="AA3323" t="s">
        <v>4755</v>
      </c>
      <c r="AC3323" t="s">
        <v>1009</v>
      </c>
      <c r="AD3323" t="s">
        <v>443</v>
      </c>
    </row>
    <row r="3324" spans="21:30">
      <c r="U3324">
        <v>5194</v>
      </c>
      <c r="V3324">
        <v>2</v>
      </c>
      <c r="W3324" t="s">
        <v>4757</v>
      </c>
      <c r="X3324">
        <v>8</v>
      </c>
      <c r="Y3324" t="s">
        <v>434</v>
      </c>
      <c r="Z3324">
        <v>8207</v>
      </c>
      <c r="AA3324" t="s">
        <v>4755</v>
      </c>
      <c r="AC3324" t="s">
        <v>1009</v>
      </c>
      <c r="AD3324" t="s">
        <v>443</v>
      </c>
    </row>
    <row r="3325" spans="21:30">
      <c r="U3325">
        <v>5195</v>
      </c>
      <c r="V3325">
        <v>0</v>
      </c>
      <c r="W3325" t="s">
        <v>4758</v>
      </c>
      <c r="X3325">
        <v>8</v>
      </c>
      <c r="Y3325" t="s">
        <v>434</v>
      </c>
      <c r="Z3325">
        <v>8207</v>
      </c>
      <c r="AA3325" t="s">
        <v>4755</v>
      </c>
      <c r="AC3325" t="s">
        <v>1009</v>
      </c>
      <c r="AD3325" t="s">
        <v>443</v>
      </c>
    </row>
    <row r="3326" spans="21:30">
      <c r="U3326">
        <v>5196</v>
      </c>
      <c r="V3326">
        <v>9</v>
      </c>
      <c r="W3326" t="s">
        <v>4759</v>
      </c>
      <c r="X3326">
        <v>8</v>
      </c>
      <c r="Y3326" t="s">
        <v>434</v>
      </c>
      <c r="Z3326">
        <v>8207</v>
      </c>
      <c r="AA3326" t="s">
        <v>4755</v>
      </c>
      <c r="AC3326" t="s">
        <v>1009</v>
      </c>
      <c r="AD3326" t="s">
        <v>443</v>
      </c>
    </row>
    <row r="3327" spans="21:30">
      <c r="U3327">
        <v>5197</v>
      </c>
      <c r="V3327">
        <v>7</v>
      </c>
      <c r="W3327" t="s">
        <v>4760</v>
      </c>
      <c r="X3327">
        <v>8</v>
      </c>
      <c r="Y3327" t="s">
        <v>434</v>
      </c>
      <c r="Z3327">
        <v>8207</v>
      </c>
      <c r="AA3327" t="s">
        <v>4755</v>
      </c>
      <c r="AC3327" t="s">
        <v>1009</v>
      </c>
      <c r="AD3327" t="s">
        <v>443</v>
      </c>
    </row>
    <row r="3328" spans="21:30">
      <c r="U3328">
        <v>5198</v>
      </c>
      <c r="V3328">
        <v>5</v>
      </c>
      <c r="W3328" t="s">
        <v>4761</v>
      </c>
      <c r="X3328">
        <v>8</v>
      </c>
      <c r="Y3328" t="s">
        <v>434</v>
      </c>
      <c r="Z3328">
        <v>8207</v>
      </c>
      <c r="AA3328" t="s">
        <v>4755</v>
      </c>
      <c r="AC3328" t="s">
        <v>1009</v>
      </c>
      <c r="AD3328" t="s">
        <v>443</v>
      </c>
    </row>
    <row r="3329" spans="21:30">
      <c r="U3329">
        <v>5200</v>
      </c>
      <c r="V3329">
        <v>0</v>
      </c>
      <c r="W3329" t="s">
        <v>4762</v>
      </c>
      <c r="X3329">
        <v>8</v>
      </c>
      <c r="Y3329" t="s">
        <v>434</v>
      </c>
      <c r="Z3329">
        <v>8207</v>
      </c>
      <c r="AA3329" t="s">
        <v>4755</v>
      </c>
      <c r="AC3329" t="s">
        <v>1009</v>
      </c>
      <c r="AD3329" t="s">
        <v>443</v>
      </c>
    </row>
    <row r="3330" spans="21:30">
      <c r="U3330">
        <v>5201</v>
      </c>
      <c r="V3330">
        <v>9</v>
      </c>
      <c r="W3330" t="s">
        <v>4763</v>
      </c>
      <c r="X3330">
        <v>8</v>
      </c>
      <c r="Y3330" t="s">
        <v>434</v>
      </c>
      <c r="Z3330">
        <v>8207</v>
      </c>
      <c r="AA3330" t="s">
        <v>4755</v>
      </c>
      <c r="AC3330" t="s">
        <v>1009</v>
      </c>
      <c r="AD3330" t="s">
        <v>443</v>
      </c>
    </row>
    <row r="3331" spans="21:30">
      <c r="U3331">
        <v>5202</v>
      </c>
      <c r="V3331">
        <v>7</v>
      </c>
      <c r="W3331" t="s">
        <v>4764</v>
      </c>
      <c r="X3331">
        <v>8</v>
      </c>
      <c r="Y3331" t="s">
        <v>434</v>
      </c>
      <c r="Z3331">
        <v>8207</v>
      </c>
      <c r="AA3331" t="s">
        <v>4755</v>
      </c>
      <c r="AC3331" t="s">
        <v>1009</v>
      </c>
      <c r="AD3331" t="s">
        <v>443</v>
      </c>
    </row>
    <row r="3332" spans="21:30">
      <c r="U3332">
        <v>5203</v>
      </c>
      <c r="V3332">
        <v>5</v>
      </c>
      <c r="W3332" t="s">
        <v>4765</v>
      </c>
      <c r="X3332">
        <v>8</v>
      </c>
      <c r="Y3332" t="s">
        <v>434</v>
      </c>
      <c r="Z3332">
        <v>8207</v>
      </c>
      <c r="AA3332" t="s">
        <v>4755</v>
      </c>
      <c r="AC3332" t="s">
        <v>1009</v>
      </c>
      <c r="AD3332" t="s">
        <v>443</v>
      </c>
    </row>
    <row r="3333" spans="21:30">
      <c r="U3333">
        <v>5204</v>
      </c>
      <c r="V3333">
        <v>3</v>
      </c>
      <c r="W3333" t="s">
        <v>2300</v>
      </c>
      <c r="X3333">
        <v>8</v>
      </c>
      <c r="Y3333" t="s">
        <v>434</v>
      </c>
      <c r="Z3333">
        <v>8207</v>
      </c>
      <c r="AA3333" t="s">
        <v>4755</v>
      </c>
      <c r="AC3333" t="s">
        <v>1009</v>
      </c>
      <c r="AD3333" t="s">
        <v>443</v>
      </c>
    </row>
    <row r="3334" spans="21:30">
      <c r="U3334">
        <v>5205</v>
      </c>
      <c r="V3334">
        <v>1</v>
      </c>
      <c r="W3334" t="s">
        <v>4766</v>
      </c>
      <c r="X3334">
        <v>8</v>
      </c>
      <c r="Y3334" t="s">
        <v>434</v>
      </c>
      <c r="Z3334">
        <v>8207</v>
      </c>
      <c r="AA3334" t="s">
        <v>4755</v>
      </c>
      <c r="AC3334" t="s">
        <v>1009</v>
      </c>
      <c r="AD3334" t="s">
        <v>443</v>
      </c>
    </row>
    <row r="3335" spans="21:30">
      <c r="U3335">
        <v>5207</v>
      </c>
      <c r="V3335">
        <v>8</v>
      </c>
      <c r="W3335" t="s">
        <v>4767</v>
      </c>
      <c r="X3335">
        <v>8</v>
      </c>
      <c r="Y3335" t="s">
        <v>434</v>
      </c>
      <c r="Z3335">
        <v>8207</v>
      </c>
      <c r="AA3335" t="s">
        <v>4755</v>
      </c>
      <c r="AC3335" t="s">
        <v>1009</v>
      </c>
      <c r="AD3335" t="s">
        <v>443</v>
      </c>
    </row>
    <row r="3336" spans="21:30">
      <c r="U3336">
        <v>5208</v>
      </c>
      <c r="V3336">
        <v>6</v>
      </c>
      <c r="W3336" t="s">
        <v>4768</v>
      </c>
      <c r="X3336">
        <v>8</v>
      </c>
      <c r="Y3336" t="s">
        <v>434</v>
      </c>
      <c r="Z3336">
        <v>8207</v>
      </c>
      <c r="AA3336" t="s">
        <v>4755</v>
      </c>
      <c r="AC3336" t="s">
        <v>713</v>
      </c>
      <c r="AD3336" t="s">
        <v>443</v>
      </c>
    </row>
    <row r="3337" spans="21:30">
      <c r="U3337">
        <v>5210</v>
      </c>
      <c r="V3337">
        <v>8</v>
      </c>
      <c r="W3337" t="s">
        <v>4769</v>
      </c>
      <c r="X3337">
        <v>8</v>
      </c>
      <c r="Y3337" t="s">
        <v>434</v>
      </c>
      <c r="Z3337">
        <v>8207</v>
      </c>
      <c r="AA3337" t="s">
        <v>4755</v>
      </c>
      <c r="AC3337" t="s">
        <v>713</v>
      </c>
      <c r="AD3337" t="s">
        <v>443</v>
      </c>
    </row>
    <row r="3338" spans="21:30">
      <c r="U3338">
        <v>5211</v>
      </c>
      <c r="V3338">
        <v>6</v>
      </c>
      <c r="W3338" t="s">
        <v>4770</v>
      </c>
      <c r="X3338">
        <v>8</v>
      </c>
      <c r="Y3338" t="s">
        <v>434</v>
      </c>
      <c r="Z3338">
        <v>8207</v>
      </c>
      <c r="AA3338" t="s">
        <v>4755</v>
      </c>
      <c r="AC3338" t="s">
        <v>713</v>
      </c>
      <c r="AD3338" t="s">
        <v>443</v>
      </c>
    </row>
    <row r="3339" spans="21:30">
      <c r="U3339">
        <v>5212</v>
      </c>
      <c r="V3339">
        <v>4</v>
      </c>
      <c r="W3339" t="s">
        <v>4771</v>
      </c>
      <c r="X3339">
        <v>8</v>
      </c>
      <c r="Y3339" t="s">
        <v>434</v>
      </c>
      <c r="Z3339">
        <v>8207</v>
      </c>
      <c r="AA3339" t="s">
        <v>4755</v>
      </c>
      <c r="AC3339" t="s">
        <v>713</v>
      </c>
      <c r="AD3339" t="s">
        <v>443</v>
      </c>
    </row>
    <row r="3340" spans="21:30">
      <c r="U3340">
        <v>5213</v>
      </c>
      <c r="V3340">
        <v>2</v>
      </c>
      <c r="W3340" t="s">
        <v>4772</v>
      </c>
      <c r="X3340">
        <v>8</v>
      </c>
      <c r="Y3340" t="s">
        <v>434</v>
      </c>
      <c r="Z3340">
        <v>8207</v>
      </c>
      <c r="AA3340" t="s">
        <v>4755</v>
      </c>
      <c r="AC3340" t="s">
        <v>713</v>
      </c>
      <c r="AD3340" t="s">
        <v>443</v>
      </c>
    </row>
    <row r="3341" spans="21:30">
      <c r="U3341">
        <v>5214</v>
      </c>
      <c r="V3341">
        <v>0</v>
      </c>
      <c r="W3341" t="s">
        <v>4773</v>
      </c>
      <c r="X3341">
        <v>8</v>
      </c>
      <c r="Y3341" t="s">
        <v>434</v>
      </c>
      <c r="Z3341">
        <v>8207</v>
      </c>
      <c r="AA3341" t="s">
        <v>4755</v>
      </c>
      <c r="AC3341" t="s">
        <v>713</v>
      </c>
      <c r="AD3341" t="s">
        <v>443</v>
      </c>
    </row>
    <row r="3342" spans="21:30">
      <c r="U3342">
        <v>5215</v>
      </c>
      <c r="V3342">
        <v>9</v>
      </c>
      <c r="W3342" t="s">
        <v>4774</v>
      </c>
      <c r="X3342">
        <v>9</v>
      </c>
      <c r="Y3342" t="s">
        <v>559</v>
      </c>
      <c r="Z3342">
        <v>9201</v>
      </c>
      <c r="AA3342" t="s">
        <v>877</v>
      </c>
      <c r="AC3342" t="s">
        <v>890</v>
      </c>
      <c r="AD3342" t="s">
        <v>443</v>
      </c>
    </row>
    <row r="3343" spans="21:30">
      <c r="U3343">
        <v>5216</v>
      </c>
      <c r="V3343">
        <v>7</v>
      </c>
      <c r="W3343" t="s">
        <v>4775</v>
      </c>
      <c r="X3343">
        <v>9</v>
      </c>
      <c r="Y3343" t="s">
        <v>559</v>
      </c>
      <c r="Z3343">
        <v>9201</v>
      </c>
      <c r="AA3343" t="s">
        <v>877</v>
      </c>
      <c r="AC3343" t="s">
        <v>1009</v>
      </c>
      <c r="AD3343" t="s">
        <v>443</v>
      </c>
    </row>
    <row r="3344" spans="21:30">
      <c r="U3344">
        <v>5218</v>
      </c>
      <c r="V3344">
        <v>3</v>
      </c>
      <c r="W3344" t="s">
        <v>4776</v>
      </c>
      <c r="X3344">
        <v>9</v>
      </c>
      <c r="Y3344" t="s">
        <v>559</v>
      </c>
      <c r="Z3344">
        <v>9201</v>
      </c>
      <c r="AA3344" t="s">
        <v>877</v>
      </c>
      <c r="AC3344" t="s">
        <v>1009</v>
      </c>
      <c r="AD3344" t="s">
        <v>443</v>
      </c>
    </row>
    <row r="3345" spans="21:30">
      <c r="U3345">
        <v>5219</v>
      </c>
      <c r="V3345">
        <v>1</v>
      </c>
      <c r="W3345" t="s">
        <v>4777</v>
      </c>
      <c r="X3345">
        <v>9</v>
      </c>
      <c r="Y3345" t="s">
        <v>559</v>
      </c>
      <c r="Z3345">
        <v>9201</v>
      </c>
      <c r="AA3345" t="s">
        <v>877</v>
      </c>
      <c r="AC3345" t="s">
        <v>1009</v>
      </c>
      <c r="AD3345" t="s">
        <v>443</v>
      </c>
    </row>
    <row r="3346" spans="21:30">
      <c r="U3346">
        <v>5220</v>
      </c>
      <c r="V3346">
        <v>5</v>
      </c>
      <c r="W3346" t="s">
        <v>1782</v>
      </c>
      <c r="X3346">
        <v>9</v>
      </c>
      <c r="Y3346" t="s">
        <v>559</v>
      </c>
      <c r="Z3346">
        <v>9201</v>
      </c>
      <c r="AA3346" t="s">
        <v>877</v>
      </c>
      <c r="AC3346" t="s">
        <v>1009</v>
      </c>
      <c r="AD3346" t="s">
        <v>443</v>
      </c>
    </row>
    <row r="3347" spans="21:30">
      <c r="U3347">
        <v>5221</v>
      </c>
      <c r="V3347">
        <v>3</v>
      </c>
      <c r="W3347" t="s">
        <v>4778</v>
      </c>
      <c r="X3347">
        <v>9</v>
      </c>
      <c r="Y3347" t="s">
        <v>559</v>
      </c>
      <c r="Z3347">
        <v>9201</v>
      </c>
      <c r="AA3347" t="s">
        <v>877</v>
      </c>
      <c r="AC3347" t="s">
        <v>1009</v>
      </c>
      <c r="AD3347" t="s">
        <v>443</v>
      </c>
    </row>
    <row r="3348" spans="21:30">
      <c r="U3348">
        <v>5224</v>
      </c>
      <c r="V3348">
        <v>8</v>
      </c>
      <c r="W3348" t="s">
        <v>4365</v>
      </c>
      <c r="X3348">
        <v>9</v>
      </c>
      <c r="Y3348" t="s">
        <v>559</v>
      </c>
      <c r="Z3348">
        <v>9201</v>
      </c>
      <c r="AA3348" t="s">
        <v>877</v>
      </c>
      <c r="AC3348" t="s">
        <v>1009</v>
      </c>
      <c r="AD3348" t="s">
        <v>443</v>
      </c>
    </row>
    <row r="3349" spans="21:30">
      <c r="U3349">
        <v>5225</v>
      </c>
      <c r="V3349">
        <v>6</v>
      </c>
      <c r="W3349" t="s">
        <v>4779</v>
      </c>
      <c r="X3349">
        <v>9</v>
      </c>
      <c r="Y3349" t="s">
        <v>559</v>
      </c>
      <c r="Z3349">
        <v>9201</v>
      </c>
      <c r="AA3349" t="s">
        <v>877</v>
      </c>
      <c r="AC3349" t="s">
        <v>1009</v>
      </c>
      <c r="AD3349" t="s">
        <v>443</v>
      </c>
    </row>
    <row r="3350" spans="21:30">
      <c r="U3350">
        <v>5226</v>
      </c>
      <c r="V3350">
        <v>4</v>
      </c>
      <c r="W3350" t="s">
        <v>4780</v>
      </c>
      <c r="X3350">
        <v>9</v>
      </c>
      <c r="Y3350" t="s">
        <v>559</v>
      </c>
      <c r="Z3350">
        <v>9201</v>
      </c>
      <c r="AA3350" t="s">
        <v>877</v>
      </c>
      <c r="AC3350" t="s">
        <v>1009</v>
      </c>
      <c r="AD3350" t="s">
        <v>443</v>
      </c>
    </row>
    <row r="3351" spans="21:30">
      <c r="U3351">
        <v>5227</v>
      </c>
      <c r="V3351">
        <v>2</v>
      </c>
      <c r="W3351" t="s">
        <v>4781</v>
      </c>
      <c r="X3351">
        <v>9</v>
      </c>
      <c r="Y3351" t="s">
        <v>559</v>
      </c>
      <c r="Z3351">
        <v>9201</v>
      </c>
      <c r="AA3351" t="s">
        <v>877</v>
      </c>
      <c r="AC3351" t="s">
        <v>1009</v>
      </c>
      <c r="AD3351" t="s">
        <v>443</v>
      </c>
    </row>
    <row r="3352" spans="21:30">
      <c r="U3352">
        <v>5228</v>
      </c>
      <c r="V3352">
        <v>0</v>
      </c>
      <c r="W3352" t="s">
        <v>4782</v>
      </c>
      <c r="X3352">
        <v>9</v>
      </c>
      <c r="Y3352" t="s">
        <v>559</v>
      </c>
      <c r="Z3352">
        <v>9201</v>
      </c>
      <c r="AA3352" t="s">
        <v>877</v>
      </c>
      <c r="AC3352" t="s">
        <v>1009</v>
      </c>
      <c r="AD3352" t="s">
        <v>443</v>
      </c>
    </row>
    <row r="3353" spans="21:30">
      <c r="U3353">
        <v>5229</v>
      </c>
      <c r="V3353">
        <v>9</v>
      </c>
      <c r="W3353" t="s">
        <v>4783</v>
      </c>
      <c r="X3353">
        <v>9</v>
      </c>
      <c r="Y3353" t="s">
        <v>559</v>
      </c>
      <c r="Z3353">
        <v>9201</v>
      </c>
      <c r="AA3353" t="s">
        <v>877</v>
      </c>
      <c r="AC3353" t="s">
        <v>1009</v>
      </c>
      <c r="AD3353" t="s">
        <v>443</v>
      </c>
    </row>
    <row r="3354" spans="21:30">
      <c r="U3354">
        <v>5230</v>
      </c>
      <c r="V3354">
        <v>2</v>
      </c>
      <c r="W3354" t="s">
        <v>3434</v>
      </c>
      <c r="X3354">
        <v>9</v>
      </c>
      <c r="Y3354" t="s">
        <v>559</v>
      </c>
      <c r="Z3354">
        <v>9201</v>
      </c>
      <c r="AA3354" t="s">
        <v>877</v>
      </c>
      <c r="AC3354" t="s">
        <v>1009</v>
      </c>
      <c r="AD3354" t="s">
        <v>443</v>
      </c>
    </row>
    <row r="3355" spans="21:30">
      <c r="U3355">
        <v>5232</v>
      </c>
      <c r="V3355">
        <v>9</v>
      </c>
      <c r="W3355" t="s">
        <v>4784</v>
      </c>
      <c r="X3355">
        <v>9</v>
      </c>
      <c r="Y3355" t="s">
        <v>559</v>
      </c>
      <c r="Z3355">
        <v>9201</v>
      </c>
      <c r="AA3355" t="s">
        <v>877</v>
      </c>
      <c r="AC3355" t="s">
        <v>1009</v>
      </c>
      <c r="AD3355" t="s">
        <v>443</v>
      </c>
    </row>
    <row r="3356" spans="21:30">
      <c r="U3356">
        <v>5233</v>
      </c>
      <c r="V3356">
        <v>7</v>
      </c>
      <c r="W3356" t="s">
        <v>4785</v>
      </c>
      <c r="X3356">
        <v>9</v>
      </c>
      <c r="Y3356" t="s">
        <v>559</v>
      </c>
      <c r="Z3356">
        <v>9201</v>
      </c>
      <c r="AA3356" t="s">
        <v>877</v>
      </c>
      <c r="AC3356" t="s">
        <v>1009</v>
      </c>
      <c r="AD3356" t="s">
        <v>443</v>
      </c>
    </row>
    <row r="3357" spans="21:30">
      <c r="U3357">
        <v>5248</v>
      </c>
      <c r="V3357">
        <v>5</v>
      </c>
      <c r="W3357" t="s">
        <v>4786</v>
      </c>
      <c r="X3357">
        <v>9</v>
      </c>
      <c r="Y3357" t="s">
        <v>559</v>
      </c>
      <c r="Z3357">
        <v>9201</v>
      </c>
      <c r="AA3357" t="s">
        <v>877</v>
      </c>
      <c r="AC3357" t="s">
        <v>1009</v>
      </c>
      <c r="AD3357" t="s">
        <v>443</v>
      </c>
    </row>
    <row r="3358" spans="21:30">
      <c r="U3358">
        <v>5249</v>
      </c>
      <c r="V3358">
        <v>3</v>
      </c>
      <c r="W3358" t="s">
        <v>4787</v>
      </c>
      <c r="X3358">
        <v>9</v>
      </c>
      <c r="Y3358" t="s">
        <v>559</v>
      </c>
      <c r="Z3358">
        <v>9201</v>
      </c>
      <c r="AA3358" t="s">
        <v>877</v>
      </c>
      <c r="AC3358" t="s">
        <v>1009</v>
      </c>
      <c r="AD3358" t="s">
        <v>443</v>
      </c>
    </row>
    <row r="3359" spans="21:30">
      <c r="U3359">
        <v>5250</v>
      </c>
      <c r="V3359">
        <v>7</v>
      </c>
      <c r="W3359" t="s">
        <v>4788</v>
      </c>
      <c r="X3359">
        <v>9</v>
      </c>
      <c r="Y3359" t="s">
        <v>559</v>
      </c>
      <c r="Z3359">
        <v>9201</v>
      </c>
      <c r="AA3359" t="s">
        <v>877</v>
      </c>
      <c r="AC3359" t="s">
        <v>1009</v>
      </c>
      <c r="AD3359" t="s">
        <v>443</v>
      </c>
    </row>
    <row r="3360" spans="21:30">
      <c r="U3360">
        <v>5258</v>
      </c>
      <c r="V3360">
        <v>2</v>
      </c>
      <c r="W3360" t="s">
        <v>4789</v>
      </c>
      <c r="X3360">
        <v>9</v>
      </c>
      <c r="Y3360" t="s">
        <v>559</v>
      </c>
      <c r="Z3360">
        <v>9201</v>
      </c>
      <c r="AA3360" t="s">
        <v>877</v>
      </c>
      <c r="AC3360" t="s">
        <v>1009</v>
      </c>
      <c r="AD3360" t="s">
        <v>443</v>
      </c>
    </row>
    <row r="3361" spans="21:30">
      <c r="U3361">
        <v>5264</v>
      </c>
      <c r="V3361">
        <v>7</v>
      </c>
      <c r="W3361" t="s">
        <v>4790</v>
      </c>
      <c r="X3361">
        <v>9</v>
      </c>
      <c r="Y3361" t="s">
        <v>559</v>
      </c>
      <c r="Z3361">
        <v>9201</v>
      </c>
      <c r="AA3361" t="s">
        <v>877</v>
      </c>
      <c r="AC3361" t="s">
        <v>713</v>
      </c>
      <c r="AD3361" t="s">
        <v>443</v>
      </c>
    </row>
    <row r="3362" spans="21:30">
      <c r="U3362">
        <v>5265</v>
      </c>
      <c r="V3362">
        <v>5</v>
      </c>
      <c r="W3362" t="s">
        <v>4791</v>
      </c>
      <c r="X3362">
        <v>9</v>
      </c>
      <c r="Y3362" t="s">
        <v>559</v>
      </c>
      <c r="Z3362">
        <v>9201</v>
      </c>
      <c r="AA3362" t="s">
        <v>877</v>
      </c>
      <c r="AC3362" t="s">
        <v>713</v>
      </c>
      <c r="AD3362" t="s">
        <v>443</v>
      </c>
    </row>
    <row r="3363" spans="21:30">
      <c r="U3363">
        <v>5266</v>
      </c>
      <c r="V3363">
        <v>3</v>
      </c>
      <c r="W3363" t="s">
        <v>3726</v>
      </c>
      <c r="X3363">
        <v>9</v>
      </c>
      <c r="Y3363" t="s">
        <v>559</v>
      </c>
      <c r="Z3363">
        <v>9201</v>
      </c>
      <c r="AA3363" t="s">
        <v>877</v>
      </c>
      <c r="AC3363" t="s">
        <v>725</v>
      </c>
      <c r="AD3363" t="s">
        <v>443</v>
      </c>
    </row>
    <row r="3364" spans="21:30">
      <c r="U3364">
        <v>5267</v>
      </c>
      <c r="V3364">
        <v>1</v>
      </c>
      <c r="W3364" t="s">
        <v>4792</v>
      </c>
      <c r="X3364">
        <v>9</v>
      </c>
      <c r="Y3364" t="s">
        <v>559</v>
      </c>
      <c r="Z3364">
        <v>9201</v>
      </c>
      <c r="AA3364" t="s">
        <v>877</v>
      </c>
      <c r="AC3364" t="s">
        <v>713</v>
      </c>
      <c r="AD3364" t="s">
        <v>443</v>
      </c>
    </row>
    <row r="3365" spans="21:30">
      <c r="U3365">
        <v>5270</v>
      </c>
      <c r="V3365">
        <v>1</v>
      </c>
      <c r="W3365" t="s">
        <v>4793</v>
      </c>
      <c r="X3365">
        <v>9</v>
      </c>
      <c r="Y3365" t="s">
        <v>559</v>
      </c>
      <c r="Z3365">
        <v>9209</v>
      </c>
      <c r="AA3365" t="s">
        <v>129</v>
      </c>
      <c r="AC3365" t="s">
        <v>1009</v>
      </c>
      <c r="AD3365" t="s">
        <v>443</v>
      </c>
    </row>
    <row r="3366" spans="21:30">
      <c r="U3366">
        <v>5272</v>
      </c>
      <c r="V3366">
        <v>8</v>
      </c>
      <c r="W3366" t="s">
        <v>4794</v>
      </c>
      <c r="X3366">
        <v>9</v>
      </c>
      <c r="Y3366" t="s">
        <v>559</v>
      </c>
      <c r="Z3366">
        <v>9209</v>
      </c>
      <c r="AA3366" t="s">
        <v>129</v>
      </c>
      <c r="AC3366" t="s">
        <v>1009</v>
      </c>
      <c r="AD3366" t="s">
        <v>443</v>
      </c>
    </row>
    <row r="3367" spans="21:30">
      <c r="U3367">
        <v>5273</v>
      </c>
      <c r="V3367">
        <v>6</v>
      </c>
      <c r="W3367" t="s">
        <v>4795</v>
      </c>
      <c r="X3367">
        <v>9</v>
      </c>
      <c r="Y3367" t="s">
        <v>559</v>
      </c>
      <c r="Z3367">
        <v>9209</v>
      </c>
      <c r="AA3367" t="s">
        <v>129</v>
      </c>
      <c r="AC3367" t="s">
        <v>1009</v>
      </c>
      <c r="AD3367" t="s">
        <v>443</v>
      </c>
    </row>
    <row r="3368" spans="21:30">
      <c r="U3368">
        <v>5274</v>
      </c>
      <c r="V3368">
        <v>4</v>
      </c>
      <c r="W3368" t="s">
        <v>4796</v>
      </c>
      <c r="X3368">
        <v>9</v>
      </c>
      <c r="Y3368" t="s">
        <v>559</v>
      </c>
      <c r="Z3368">
        <v>9209</v>
      </c>
      <c r="AA3368" t="s">
        <v>129</v>
      </c>
      <c r="AC3368" t="s">
        <v>1009</v>
      </c>
      <c r="AD3368" t="s">
        <v>443</v>
      </c>
    </row>
    <row r="3369" spans="21:30">
      <c r="U3369">
        <v>5275</v>
      </c>
      <c r="V3369">
        <v>2</v>
      </c>
      <c r="W3369" t="s">
        <v>4797</v>
      </c>
      <c r="X3369">
        <v>9</v>
      </c>
      <c r="Y3369" t="s">
        <v>559</v>
      </c>
      <c r="Z3369">
        <v>9209</v>
      </c>
      <c r="AA3369" t="s">
        <v>129</v>
      </c>
      <c r="AC3369" t="s">
        <v>1009</v>
      </c>
      <c r="AD3369" t="s">
        <v>443</v>
      </c>
    </row>
    <row r="3370" spans="21:30">
      <c r="U3370">
        <v>5276</v>
      </c>
      <c r="V3370">
        <v>0</v>
      </c>
      <c r="W3370" t="s">
        <v>4798</v>
      </c>
      <c r="X3370">
        <v>9</v>
      </c>
      <c r="Y3370" t="s">
        <v>559</v>
      </c>
      <c r="Z3370">
        <v>9209</v>
      </c>
      <c r="AA3370" t="s">
        <v>129</v>
      </c>
      <c r="AC3370" t="s">
        <v>1009</v>
      </c>
      <c r="AD3370" t="s">
        <v>443</v>
      </c>
    </row>
    <row r="3371" spans="21:30">
      <c r="U3371">
        <v>5280</v>
      </c>
      <c r="V3371">
        <v>9</v>
      </c>
      <c r="W3371" t="s">
        <v>4799</v>
      </c>
      <c r="X3371">
        <v>9</v>
      </c>
      <c r="Y3371" t="s">
        <v>559</v>
      </c>
      <c r="Z3371">
        <v>9209</v>
      </c>
      <c r="AA3371" t="s">
        <v>129</v>
      </c>
      <c r="AC3371" t="s">
        <v>713</v>
      </c>
      <c r="AD3371" t="s">
        <v>443</v>
      </c>
    </row>
    <row r="3372" spans="21:30">
      <c r="U3372">
        <v>5282</v>
      </c>
      <c r="V3372">
        <v>5</v>
      </c>
      <c r="W3372" t="s">
        <v>4800</v>
      </c>
      <c r="X3372">
        <v>9</v>
      </c>
      <c r="Y3372" t="s">
        <v>559</v>
      </c>
      <c r="Z3372">
        <v>9202</v>
      </c>
      <c r="AA3372" t="s">
        <v>1031</v>
      </c>
      <c r="AC3372" t="s">
        <v>1009</v>
      </c>
      <c r="AD3372" t="s">
        <v>443</v>
      </c>
    </row>
    <row r="3373" spans="21:30">
      <c r="U3373">
        <v>5283</v>
      </c>
      <c r="V3373">
        <v>3</v>
      </c>
      <c r="W3373" t="s">
        <v>4801</v>
      </c>
      <c r="X3373">
        <v>9</v>
      </c>
      <c r="Y3373" t="s">
        <v>559</v>
      </c>
      <c r="Z3373">
        <v>9202</v>
      </c>
      <c r="AA3373" t="s">
        <v>1031</v>
      </c>
      <c r="AC3373" t="s">
        <v>1009</v>
      </c>
      <c r="AD3373" t="s">
        <v>443</v>
      </c>
    </row>
    <row r="3374" spans="21:30">
      <c r="U3374">
        <v>5284</v>
      </c>
      <c r="V3374">
        <v>1</v>
      </c>
      <c r="W3374" t="s">
        <v>4802</v>
      </c>
      <c r="X3374">
        <v>9</v>
      </c>
      <c r="Y3374" t="s">
        <v>559</v>
      </c>
      <c r="Z3374">
        <v>9202</v>
      </c>
      <c r="AA3374" t="s">
        <v>1031</v>
      </c>
      <c r="AC3374" t="s">
        <v>1009</v>
      </c>
      <c r="AD3374" t="s">
        <v>443</v>
      </c>
    </row>
    <row r="3375" spans="21:30">
      <c r="U3375">
        <v>5286</v>
      </c>
      <c r="V3375">
        <v>8</v>
      </c>
      <c r="W3375" t="s">
        <v>4803</v>
      </c>
      <c r="X3375">
        <v>9</v>
      </c>
      <c r="Y3375" t="s">
        <v>559</v>
      </c>
      <c r="Z3375">
        <v>9202</v>
      </c>
      <c r="AA3375" t="s">
        <v>1031</v>
      </c>
      <c r="AC3375" t="s">
        <v>1009</v>
      </c>
      <c r="AD3375" t="s">
        <v>443</v>
      </c>
    </row>
    <row r="3376" spans="21:30">
      <c r="U3376">
        <v>5288</v>
      </c>
      <c r="V3376">
        <v>4</v>
      </c>
      <c r="W3376" t="s">
        <v>4804</v>
      </c>
      <c r="X3376">
        <v>9</v>
      </c>
      <c r="Y3376" t="s">
        <v>559</v>
      </c>
      <c r="Z3376">
        <v>9202</v>
      </c>
      <c r="AA3376" t="s">
        <v>1031</v>
      </c>
      <c r="AC3376" t="s">
        <v>1009</v>
      </c>
      <c r="AD3376" t="s">
        <v>443</v>
      </c>
    </row>
    <row r="3377" spans="21:30">
      <c r="U3377">
        <v>5289</v>
      </c>
      <c r="V3377">
        <v>2</v>
      </c>
      <c r="W3377" t="s">
        <v>4805</v>
      </c>
      <c r="X3377">
        <v>9</v>
      </c>
      <c r="Y3377" t="s">
        <v>559</v>
      </c>
      <c r="Z3377">
        <v>9202</v>
      </c>
      <c r="AA3377" t="s">
        <v>1031</v>
      </c>
      <c r="AC3377" t="s">
        <v>1009</v>
      </c>
      <c r="AD3377" t="s">
        <v>443</v>
      </c>
    </row>
    <row r="3378" spans="21:30">
      <c r="U3378">
        <v>5290</v>
      </c>
      <c r="V3378">
        <v>6</v>
      </c>
      <c r="W3378" t="s">
        <v>4806</v>
      </c>
      <c r="X3378">
        <v>9</v>
      </c>
      <c r="Y3378" t="s">
        <v>559</v>
      </c>
      <c r="Z3378">
        <v>9202</v>
      </c>
      <c r="AA3378" t="s">
        <v>1031</v>
      </c>
      <c r="AC3378" t="s">
        <v>1009</v>
      </c>
      <c r="AD3378" t="s">
        <v>443</v>
      </c>
    </row>
    <row r="3379" spans="21:30">
      <c r="U3379">
        <v>5292</v>
      </c>
      <c r="V3379">
        <v>2</v>
      </c>
      <c r="W3379" t="s">
        <v>4807</v>
      </c>
      <c r="X3379">
        <v>9</v>
      </c>
      <c r="Y3379" t="s">
        <v>559</v>
      </c>
      <c r="Z3379">
        <v>9202</v>
      </c>
      <c r="AA3379" t="s">
        <v>1031</v>
      </c>
      <c r="AC3379" t="s">
        <v>1009</v>
      </c>
      <c r="AD3379" t="s">
        <v>443</v>
      </c>
    </row>
    <row r="3380" spans="21:30">
      <c r="U3380">
        <v>5294</v>
      </c>
      <c r="V3380">
        <v>9</v>
      </c>
      <c r="W3380" t="s">
        <v>4808</v>
      </c>
      <c r="X3380">
        <v>9</v>
      </c>
      <c r="Y3380" t="s">
        <v>559</v>
      </c>
      <c r="Z3380">
        <v>9202</v>
      </c>
      <c r="AA3380" t="s">
        <v>1031</v>
      </c>
      <c r="AC3380" t="s">
        <v>1009</v>
      </c>
      <c r="AD3380" t="s">
        <v>443</v>
      </c>
    </row>
    <row r="3381" spans="21:30">
      <c r="U3381">
        <v>5307</v>
      </c>
      <c r="V3381">
        <v>4</v>
      </c>
      <c r="W3381" t="s">
        <v>1976</v>
      </c>
      <c r="X3381">
        <v>9</v>
      </c>
      <c r="Y3381" t="s">
        <v>559</v>
      </c>
      <c r="Z3381">
        <v>9202</v>
      </c>
      <c r="AA3381" t="s">
        <v>1031</v>
      </c>
      <c r="AC3381" t="s">
        <v>1009</v>
      </c>
      <c r="AD3381" t="s">
        <v>443</v>
      </c>
    </row>
    <row r="3382" spans="21:30">
      <c r="U3382">
        <v>5309</v>
      </c>
      <c r="V3382">
        <v>0</v>
      </c>
      <c r="W3382" t="s">
        <v>4809</v>
      </c>
      <c r="X3382">
        <v>9</v>
      </c>
      <c r="Y3382" t="s">
        <v>559</v>
      </c>
      <c r="Z3382">
        <v>9202</v>
      </c>
      <c r="AA3382" t="s">
        <v>1031</v>
      </c>
      <c r="AC3382" t="s">
        <v>1009</v>
      </c>
      <c r="AD3382" t="s">
        <v>443</v>
      </c>
    </row>
    <row r="3383" spans="21:30">
      <c r="U3383">
        <v>5310</v>
      </c>
      <c r="V3383">
        <v>4</v>
      </c>
      <c r="W3383" t="s">
        <v>4810</v>
      </c>
      <c r="X3383">
        <v>9</v>
      </c>
      <c r="Y3383" t="s">
        <v>559</v>
      </c>
      <c r="Z3383">
        <v>9202</v>
      </c>
      <c r="AA3383" t="s">
        <v>1031</v>
      </c>
      <c r="AC3383" t="s">
        <v>1009</v>
      </c>
      <c r="AD3383" t="s">
        <v>443</v>
      </c>
    </row>
    <row r="3384" spans="21:30">
      <c r="U3384">
        <v>5314</v>
      </c>
      <c r="V3384">
        <v>7</v>
      </c>
      <c r="W3384" t="s">
        <v>4811</v>
      </c>
      <c r="X3384">
        <v>9</v>
      </c>
      <c r="Y3384" t="s">
        <v>559</v>
      </c>
      <c r="Z3384">
        <v>9202</v>
      </c>
      <c r="AA3384" t="s">
        <v>1031</v>
      </c>
      <c r="AC3384" t="s">
        <v>1009</v>
      </c>
      <c r="AD3384" t="s">
        <v>443</v>
      </c>
    </row>
    <row r="3385" spans="21:30">
      <c r="U3385">
        <v>5315</v>
      </c>
      <c r="V3385">
        <v>5</v>
      </c>
      <c r="W3385" t="s">
        <v>4812</v>
      </c>
      <c r="X3385">
        <v>9</v>
      </c>
      <c r="Y3385" t="s">
        <v>559</v>
      </c>
      <c r="Z3385">
        <v>9202</v>
      </c>
      <c r="AA3385" t="s">
        <v>1031</v>
      </c>
      <c r="AC3385" t="s">
        <v>713</v>
      </c>
      <c r="AD3385" t="s">
        <v>443</v>
      </c>
    </row>
    <row r="3386" spans="21:30">
      <c r="U3386">
        <v>5322</v>
      </c>
      <c r="V3386">
        <v>8</v>
      </c>
      <c r="W3386" t="s">
        <v>4813</v>
      </c>
      <c r="X3386">
        <v>9</v>
      </c>
      <c r="Y3386" t="s">
        <v>559</v>
      </c>
      <c r="Z3386">
        <v>9202</v>
      </c>
      <c r="AA3386" t="s">
        <v>1031</v>
      </c>
      <c r="AC3386" t="s">
        <v>713</v>
      </c>
      <c r="AD3386" t="s">
        <v>443</v>
      </c>
    </row>
    <row r="3387" spans="21:30">
      <c r="U3387">
        <v>5323</v>
      </c>
      <c r="V3387">
        <v>6</v>
      </c>
      <c r="W3387" t="s">
        <v>4814</v>
      </c>
      <c r="X3387">
        <v>9</v>
      </c>
      <c r="Y3387" t="s">
        <v>559</v>
      </c>
      <c r="Z3387">
        <v>9205</v>
      </c>
      <c r="AA3387" t="s">
        <v>1312</v>
      </c>
      <c r="AC3387" t="s">
        <v>1009</v>
      </c>
      <c r="AD3387" t="s">
        <v>443</v>
      </c>
    </row>
    <row r="3388" spans="21:30">
      <c r="U3388">
        <v>5324</v>
      </c>
      <c r="V3388">
        <v>4</v>
      </c>
      <c r="W3388" t="s">
        <v>4815</v>
      </c>
      <c r="X3388">
        <v>9</v>
      </c>
      <c r="Y3388" t="s">
        <v>559</v>
      </c>
      <c r="Z3388">
        <v>9205</v>
      </c>
      <c r="AA3388" t="s">
        <v>1312</v>
      </c>
      <c r="AC3388" t="s">
        <v>1009</v>
      </c>
      <c r="AD3388" t="s">
        <v>443</v>
      </c>
    </row>
    <row r="3389" spans="21:30">
      <c r="U3389">
        <v>5326</v>
      </c>
      <c r="V3389">
        <v>0</v>
      </c>
      <c r="W3389" t="s">
        <v>4816</v>
      </c>
      <c r="X3389">
        <v>9</v>
      </c>
      <c r="Y3389" t="s">
        <v>559</v>
      </c>
      <c r="Z3389">
        <v>9205</v>
      </c>
      <c r="AA3389" t="s">
        <v>1312</v>
      </c>
      <c r="AC3389" t="s">
        <v>1009</v>
      </c>
      <c r="AD3389" t="s">
        <v>443</v>
      </c>
    </row>
    <row r="3390" spans="21:30">
      <c r="U3390">
        <v>5327</v>
      </c>
      <c r="V3390">
        <v>9</v>
      </c>
      <c r="W3390" t="s">
        <v>4817</v>
      </c>
      <c r="X3390">
        <v>9</v>
      </c>
      <c r="Y3390" t="s">
        <v>559</v>
      </c>
      <c r="Z3390">
        <v>9205</v>
      </c>
      <c r="AA3390" t="s">
        <v>1312</v>
      </c>
      <c r="AC3390" t="s">
        <v>1009</v>
      </c>
      <c r="AD3390" t="s">
        <v>443</v>
      </c>
    </row>
    <row r="3391" spans="21:30">
      <c r="U3391">
        <v>5328</v>
      </c>
      <c r="V3391">
        <v>7</v>
      </c>
      <c r="W3391" t="s">
        <v>4818</v>
      </c>
      <c r="X3391">
        <v>9</v>
      </c>
      <c r="Y3391" t="s">
        <v>559</v>
      </c>
      <c r="Z3391">
        <v>9205</v>
      </c>
      <c r="AA3391" t="s">
        <v>1312</v>
      </c>
      <c r="AC3391" t="s">
        <v>1009</v>
      </c>
      <c r="AD3391" t="s">
        <v>443</v>
      </c>
    </row>
    <row r="3392" spans="21:30">
      <c r="U3392">
        <v>5329</v>
      </c>
      <c r="V3392">
        <v>5</v>
      </c>
      <c r="W3392" t="s">
        <v>4819</v>
      </c>
      <c r="X3392">
        <v>9</v>
      </c>
      <c r="Y3392" t="s">
        <v>559</v>
      </c>
      <c r="Z3392">
        <v>9205</v>
      </c>
      <c r="AA3392" t="s">
        <v>1312</v>
      </c>
      <c r="AC3392" t="s">
        <v>1009</v>
      </c>
      <c r="AD3392" t="s">
        <v>443</v>
      </c>
    </row>
    <row r="3393" spans="21:30">
      <c r="U3393">
        <v>5331</v>
      </c>
      <c r="V3393">
        <v>7</v>
      </c>
      <c r="W3393" t="s">
        <v>4820</v>
      </c>
      <c r="X3393">
        <v>9</v>
      </c>
      <c r="Y3393" t="s">
        <v>559</v>
      </c>
      <c r="Z3393">
        <v>9205</v>
      </c>
      <c r="AA3393" t="s">
        <v>1312</v>
      </c>
      <c r="AC3393" t="s">
        <v>1009</v>
      </c>
      <c r="AD3393" t="s">
        <v>443</v>
      </c>
    </row>
    <row r="3394" spans="21:30">
      <c r="U3394">
        <v>5332</v>
      </c>
      <c r="V3394">
        <v>5</v>
      </c>
      <c r="W3394" t="s">
        <v>4821</v>
      </c>
      <c r="X3394">
        <v>9</v>
      </c>
      <c r="Y3394" t="s">
        <v>559</v>
      </c>
      <c r="Z3394">
        <v>9205</v>
      </c>
      <c r="AA3394" t="s">
        <v>1312</v>
      </c>
      <c r="AC3394" t="s">
        <v>1009</v>
      </c>
      <c r="AD3394" t="s">
        <v>443</v>
      </c>
    </row>
    <row r="3395" spans="21:30">
      <c r="U3395">
        <v>5333</v>
      </c>
      <c r="V3395">
        <v>3</v>
      </c>
      <c r="W3395" t="s">
        <v>4822</v>
      </c>
      <c r="X3395">
        <v>9</v>
      </c>
      <c r="Y3395" t="s">
        <v>559</v>
      </c>
      <c r="Z3395">
        <v>9205</v>
      </c>
      <c r="AA3395" t="s">
        <v>1312</v>
      </c>
      <c r="AC3395" t="s">
        <v>1009</v>
      </c>
      <c r="AD3395" t="s">
        <v>443</v>
      </c>
    </row>
    <row r="3396" spans="21:30">
      <c r="U3396">
        <v>5336</v>
      </c>
      <c r="V3396">
        <v>8</v>
      </c>
      <c r="W3396" t="s">
        <v>4823</v>
      </c>
      <c r="X3396">
        <v>9</v>
      </c>
      <c r="Y3396" t="s">
        <v>559</v>
      </c>
      <c r="Z3396">
        <v>9205</v>
      </c>
      <c r="AA3396" t="s">
        <v>1312</v>
      </c>
      <c r="AC3396" t="s">
        <v>1009</v>
      </c>
      <c r="AD3396" t="s">
        <v>443</v>
      </c>
    </row>
    <row r="3397" spans="21:30">
      <c r="U3397">
        <v>5337</v>
      </c>
      <c r="V3397">
        <v>6</v>
      </c>
      <c r="W3397" t="s">
        <v>4824</v>
      </c>
      <c r="X3397">
        <v>9</v>
      </c>
      <c r="Y3397" t="s">
        <v>559</v>
      </c>
      <c r="Z3397">
        <v>9205</v>
      </c>
      <c r="AA3397" t="s">
        <v>1312</v>
      </c>
      <c r="AC3397" t="s">
        <v>1009</v>
      </c>
      <c r="AD3397" t="s">
        <v>443</v>
      </c>
    </row>
    <row r="3398" spans="21:30">
      <c r="U3398">
        <v>5338</v>
      </c>
      <c r="V3398">
        <v>4</v>
      </c>
      <c r="W3398" t="s">
        <v>4825</v>
      </c>
      <c r="X3398">
        <v>9</v>
      </c>
      <c r="Y3398" t="s">
        <v>559</v>
      </c>
      <c r="Z3398">
        <v>9205</v>
      </c>
      <c r="AA3398" t="s">
        <v>1312</v>
      </c>
      <c r="AC3398" t="s">
        <v>1009</v>
      </c>
      <c r="AD3398" t="s">
        <v>443</v>
      </c>
    </row>
    <row r="3399" spans="21:30">
      <c r="U3399">
        <v>5339</v>
      </c>
      <c r="V3399">
        <v>2</v>
      </c>
      <c r="W3399" t="s">
        <v>4826</v>
      </c>
      <c r="X3399">
        <v>9</v>
      </c>
      <c r="Y3399" t="s">
        <v>559</v>
      </c>
      <c r="Z3399">
        <v>9205</v>
      </c>
      <c r="AA3399" t="s">
        <v>1312</v>
      </c>
      <c r="AC3399" t="s">
        <v>1009</v>
      </c>
      <c r="AD3399" t="s">
        <v>443</v>
      </c>
    </row>
    <row r="3400" spans="21:30">
      <c r="U3400">
        <v>5340</v>
      </c>
      <c r="V3400">
        <v>6</v>
      </c>
      <c r="W3400" t="s">
        <v>4827</v>
      </c>
      <c r="X3400">
        <v>9</v>
      </c>
      <c r="Y3400" t="s">
        <v>559</v>
      </c>
      <c r="Z3400">
        <v>9205</v>
      </c>
      <c r="AA3400" t="s">
        <v>1312</v>
      </c>
      <c r="AC3400" t="s">
        <v>1009</v>
      </c>
      <c r="AD3400" t="s">
        <v>443</v>
      </c>
    </row>
    <row r="3401" spans="21:30">
      <c r="U3401">
        <v>5341</v>
      </c>
      <c r="V3401">
        <v>4</v>
      </c>
      <c r="W3401" t="s">
        <v>4828</v>
      </c>
      <c r="X3401">
        <v>9</v>
      </c>
      <c r="Y3401" t="s">
        <v>559</v>
      </c>
      <c r="Z3401">
        <v>9205</v>
      </c>
      <c r="AA3401" t="s">
        <v>1312</v>
      </c>
      <c r="AC3401" t="s">
        <v>1009</v>
      </c>
      <c r="AD3401" t="s">
        <v>443</v>
      </c>
    </row>
    <row r="3402" spans="21:30">
      <c r="U3402">
        <v>5342</v>
      </c>
      <c r="V3402">
        <v>2</v>
      </c>
      <c r="W3402" t="s">
        <v>4829</v>
      </c>
      <c r="X3402">
        <v>9</v>
      </c>
      <c r="Y3402" t="s">
        <v>559</v>
      </c>
      <c r="Z3402">
        <v>9205</v>
      </c>
      <c r="AA3402" t="s">
        <v>1312</v>
      </c>
      <c r="AC3402" t="s">
        <v>713</v>
      </c>
      <c r="AD3402" t="s">
        <v>443</v>
      </c>
    </row>
    <row r="3403" spans="21:30">
      <c r="U3403">
        <v>5343</v>
      </c>
      <c r="V3403">
        <v>0</v>
      </c>
      <c r="W3403" t="s">
        <v>4830</v>
      </c>
      <c r="X3403">
        <v>9</v>
      </c>
      <c r="Y3403" t="s">
        <v>559</v>
      </c>
      <c r="Z3403">
        <v>9203</v>
      </c>
      <c r="AA3403" t="s">
        <v>4831</v>
      </c>
      <c r="AC3403" t="s">
        <v>890</v>
      </c>
      <c r="AD3403" t="s">
        <v>443</v>
      </c>
    </row>
    <row r="3404" spans="21:30">
      <c r="U3404">
        <v>5344</v>
      </c>
      <c r="V3404">
        <v>9</v>
      </c>
      <c r="W3404" t="s">
        <v>4832</v>
      </c>
      <c r="X3404">
        <v>9</v>
      </c>
      <c r="Y3404" t="s">
        <v>559</v>
      </c>
      <c r="Z3404">
        <v>9203</v>
      </c>
      <c r="AA3404" t="s">
        <v>4831</v>
      </c>
      <c r="AC3404" t="s">
        <v>1009</v>
      </c>
      <c r="AD3404" t="s">
        <v>443</v>
      </c>
    </row>
    <row r="3405" spans="21:30">
      <c r="U3405">
        <v>5345</v>
      </c>
      <c r="V3405">
        <v>7</v>
      </c>
      <c r="W3405" t="s">
        <v>2015</v>
      </c>
      <c r="X3405">
        <v>9</v>
      </c>
      <c r="Y3405" t="s">
        <v>559</v>
      </c>
      <c r="Z3405">
        <v>9203</v>
      </c>
      <c r="AA3405" t="s">
        <v>4831</v>
      </c>
      <c r="AC3405" t="s">
        <v>1009</v>
      </c>
      <c r="AD3405" t="s">
        <v>443</v>
      </c>
    </row>
    <row r="3406" spans="21:30">
      <c r="U3406">
        <v>5346</v>
      </c>
      <c r="V3406">
        <v>5</v>
      </c>
      <c r="W3406" t="s">
        <v>4833</v>
      </c>
      <c r="X3406">
        <v>9</v>
      </c>
      <c r="Y3406" t="s">
        <v>559</v>
      </c>
      <c r="Z3406">
        <v>9203</v>
      </c>
      <c r="AA3406" t="s">
        <v>4831</v>
      </c>
      <c r="AC3406" t="s">
        <v>1009</v>
      </c>
      <c r="AD3406" t="s">
        <v>443</v>
      </c>
    </row>
    <row r="3407" spans="21:30">
      <c r="U3407">
        <v>5347</v>
      </c>
      <c r="V3407">
        <v>3</v>
      </c>
      <c r="W3407" t="s">
        <v>4834</v>
      </c>
      <c r="X3407">
        <v>9</v>
      </c>
      <c r="Y3407" t="s">
        <v>559</v>
      </c>
      <c r="Z3407">
        <v>9203</v>
      </c>
      <c r="AA3407" t="s">
        <v>4831</v>
      </c>
      <c r="AC3407" t="s">
        <v>1009</v>
      </c>
      <c r="AD3407" t="s">
        <v>443</v>
      </c>
    </row>
    <row r="3408" spans="21:30">
      <c r="U3408">
        <v>5348</v>
      </c>
      <c r="V3408">
        <v>1</v>
      </c>
      <c r="W3408" t="s">
        <v>4835</v>
      </c>
      <c r="X3408">
        <v>9</v>
      </c>
      <c r="Y3408" t="s">
        <v>559</v>
      </c>
      <c r="Z3408">
        <v>9203</v>
      </c>
      <c r="AA3408" t="s">
        <v>4831</v>
      </c>
      <c r="AC3408" t="s">
        <v>1009</v>
      </c>
      <c r="AD3408" t="s">
        <v>443</v>
      </c>
    </row>
    <row r="3409" spans="21:30">
      <c r="U3409">
        <v>5350</v>
      </c>
      <c r="V3409">
        <v>3</v>
      </c>
      <c r="W3409" t="s">
        <v>4836</v>
      </c>
      <c r="X3409">
        <v>9</v>
      </c>
      <c r="Y3409" t="s">
        <v>559</v>
      </c>
      <c r="Z3409">
        <v>9203</v>
      </c>
      <c r="AA3409" t="s">
        <v>4831</v>
      </c>
      <c r="AC3409" t="s">
        <v>1009</v>
      </c>
      <c r="AD3409" t="s">
        <v>443</v>
      </c>
    </row>
    <row r="3410" spans="21:30">
      <c r="U3410">
        <v>5351</v>
      </c>
      <c r="V3410">
        <v>1</v>
      </c>
      <c r="W3410" t="s">
        <v>2805</v>
      </c>
      <c r="X3410">
        <v>9</v>
      </c>
      <c r="Y3410" t="s">
        <v>559</v>
      </c>
      <c r="Z3410">
        <v>9203</v>
      </c>
      <c r="AA3410" t="s">
        <v>4831</v>
      </c>
      <c r="AC3410" t="s">
        <v>1009</v>
      </c>
      <c r="AD3410" t="s">
        <v>443</v>
      </c>
    </row>
    <row r="3411" spans="21:30">
      <c r="U3411">
        <v>5353</v>
      </c>
      <c r="V3411">
        <v>8</v>
      </c>
      <c r="W3411" t="s">
        <v>4837</v>
      </c>
      <c r="X3411">
        <v>9</v>
      </c>
      <c r="Y3411" t="s">
        <v>559</v>
      </c>
      <c r="Z3411">
        <v>9203</v>
      </c>
      <c r="AA3411" t="s">
        <v>4831</v>
      </c>
      <c r="AC3411" t="s">
        <v>1009</v>
      </c>
      <c r="AD3411" t="s">
        <v>443</v>
      </c>
    </row>
    <row r="3412" spans="21:30">
      <c r="U3412">
        <v>5357</v>
      </c>
      <c r="V3412">
        <v>0</v>
      </c>
      <c r="W3412" t="s">
        <v>4838</v>
      </c>
      <c r="X3412">
        <v>9</v>
      </c>
      <c r="Y3412" t="s">
        <v>559</v>
      </c>
      <c r="Z3412">
        <v>9203</v>
      </c>
      <c r="AA3412" t="s">
        <v>4831</v>
      </c>
      <c r="AC3412" t="s">
        <v>1009</v>
      </c>
      <c r="AD3412" t="s">
        <v>443</v>
      </c>
    </row>
    <row r="3413" spans="21:30">
      <c r="U3413">
        <v>5360</v>
      </c>
      <c r="V3413">
        <v>0</v>
      </c>
      <c r="W3413" t="s">
        <v>4839</v>
      </c>
      <c r="X3413">
        <v>9</v>
      </c>
      <c r="Y3413" t="s">
        <v>559</v>
      </c>
      <c r="Z3413">
        <v>9203</v>
      </c>
      <c r="AA3413" t="s">
        <v>4831</v>
      </c>
      <c r="AC3413" t="s">
        <v>1009</v>
      </c>
      <c r="AD3413" t="s">
        <v>443</v>
      </c>
    </row>
    <row r="3414" spans="21:30">
      <c r="U3414">
        <v>5362</v>
      </c>
      <c r="V3414">
        <v>7</v>
      </c>
      <c r="W3414" t="s">
        <v>4840</v>
      </c>
      <c r="X3414">
        <v>9</v>
      </c>
      <c r="Y3414" t="s">
        <v>559</v>
      </c>
      <c r="Z3414">
        <v>9203</v>
      </c>
      <c r="AA3414" t="s">
        <v>4831</v>
      </c>
      <c r="AC3414" t="s">
        <v>1009</v>
      </c>
      <c r="AD3414" t="s">
        <v>443</v>
      </c>
    </row>
    <row r="3415" spans="21:30">
      <c r="U3415">
        <v>5363</v>
      </c>
      <c r="V3415">
        <v>5</v>
      </c>
      <c r="W3415" t="s">
        <v>4841</v>
      </c>
      <c r="X3415">
        <v>9</v>
      </c>
      <c r="Y3415" t="s">
        <v>559</v>
      </c>
      <c r="Z3415">
        <v>9203</v>
      </c>
      <c r="AA3415" t="s">
        <v>4831</v>
      </c>
      <c r="AC3415" t="s">
        <v>1009</v>
      </c>
      <c r="AD3415" t="s">
        <v>443</v>
      </c>
    </row>
    <row r="3416" spans="21:30">
      <c r="U3416">
        <v>5364</v>
      </c>
      <c r="V3416">
        <v>3</v>
      </c>
      <c r="W3416" t="s">
        <v>4842</v>
      </c>
      <c r="X3416">
        <v>9</v>
      </c>
      <c r="Y3416" t="s">
        <v>559</v>
      </c>
      <c r="Z3416">
        <v>9203</v>
      </c>
      <c r="AA3416" t="s">
        <v>4831</v>
      </c>
      <c r="AC3416" t="s">
        <v>1009</v>
      </c>
      <c r="AD3416" t="s">
        <v>443</v>
      </c>
    </row>
    <row r="3417" spans="21:30">
      <c r="U3417">
        <v>5365</v>
      </c>
      <c r="V3417">
        <v>1</v>
      </c>
      <c r="W3417" t="s">
        <v>4843</v>
      </c>
      <c r="X3417">
        <v>9</v>
      </c>
      <c r="Y3417" t="s">
        <v>559</v>
      </c>
      <c r="Z3417">
        <v>9203</v>
      </c>
      <c r="AA3417" t="s">
        <v>4831</v>
      </c>
      <c r="AC3417" t="s">
        <v>1009</v>
      </c>
      <c r="AD3417" t="s">
        <v>443</v>
      </c>
    </row>
    <row r="3418" spans="21:30">
      <c r="U3418">
        <v>5368</v>
      </c>
      <c r="V3418">
        <v>6</v>
      </c>
      <c r="W3418" t="s">
        <v>4844</v>
      </c>
      <c r="X3418">
        <v>9</v>
      </c>
      <c r="Y3418" t="s">
        <v>559</v>
      </c>
      <c r="Z3418">
        <v>9203</v>
      </c>
      <c r="AA3418" t="s">
        <v>4831</v>
      </c>
      <c r="AC3418" t="s">
        <v>1009</v>
      </c>
      <c r="AD3418" t="s">
        <v>443</v>
      </c>
    </row>
    <row r="3419" spans="21:30">
      <c r="U3419">
        <v>5371</v>
      </c>
      <c r="V3419">
        <v>6</v>
      </c>
      <c r="W3419" t="s">
        <v>4845</v>
      </c>
      <c r="X3419">
        <v>9</v>
      </c>
      <c r="Y3419" t="s">
        <v>559</v>
      </c>
      <c r="Z3419">
        <v>9203</v>
      </c>
      <c r="AA3419" t="s">
        <v>4831</v>
      </c>
      <c r="AC3419" t="s">
        <v>1009</v>
      </c>
      <c r="AD3419" t="s">
        <v>443</v>
      </c>
    </row>
    <row r="3420" spans="21:30">
      <c r="U3420">
        <v>5372</v>
      </c>
      <c r="V3420">
        <v>4</v>
      </c>
      <c r="W3420" t="s">
        <v>4846</v>
      </c>
      <c r="X3420">
        <v>9</v>
      </c>
      <c r="Y3420" t="s">
        <v>559</v>
      </c>
      <c r="Z3420">
        <v>9203</v>
      </c>
      <c r="AA3420" t="s">
        <v>4831</v>
      </c>
      <c r="AC3420" t="s">
        <v>713</v>
      </c>
      <c r="AD3420" t="s">
        <v>443</v>
      </c>
    </row>
    <row r="3421" spans="21:30">
      <c r="U3421">
        <v>5373</v>
      </c>
      <c r="V3421">
        <v>2</v>
      </c>
      <c r="W3421" t="s">
        <v>4847</v>
      </c>
      <c r="X3421">
        <v>9</v>
      </c>
      <c r="Y3421" t="s">
        <v>559</v>
      </c>
      <c r="Z3421">
        <v>9203</v>
      </c>
      <c r="AA3421" t="s">
        <v>4831</v>
      </c>
      <c r="AC3421" t="s">
        <v>713</v>
      </c>
      <c r="AD3421" t="s">
        <v>443</v>
      </c>
    </row>
    <row r="3422" spans="21:30">
      <c r="U3422">
        <v>5374</v>
      </c>
      <c r="V3422">
        <v>0</v>
      </c>
      <c r="W3422" t="s">
        <v>4848</v>
      </c>
      <c r="X3422">
        <v>9</v>
      </c>
      <c r="Y3422" t="s">
        <v>559</v>
      </c>
      <c r="Z3422">
        <v>9204</v>
      </c>
      <c r="AA3422" t="s">
        <v>1137</v>
      </c>
      <c r="AC3422" t="s">
        <v>1009</v>
      </c>
      <c r="AD3422" t="s">
        <v>443</v>
      </c>
    </row>
    <row r="3423" spans="21:30">
      <c r="U3423">
        <v>5375</v>
      </c>
      <c r="V3423">
        <v>9</v>
      </c>
      <c r="W3423" t="s">
        <v>4849</v>
      </c>
      <c r="X3423">
        <v>9</v>
      </c>
      <c r="Y3423" t="s">
        <v>559</v>
      </c>
      <c r="Z3423">
        <v>9204</v>
      </c>
      <c r="AA3423" t="s">
        <v>1137</v>
      </c>
      <c r="AC3423" t="s">
        <v>1009</v>
      </c>
      <c r="AD3423" t="s">
        <v>443</v>
      </c>
    </row>
    <row r="3424" spans="21:30">
      <c r="U3424">
        <v>5376</v>
      </c>
      <c r="V3424">
        <v>7</v>
      </c>
      <c r="W3424" t="s">
        <v>4850</v>
      </c>
      <c r="X3424">
        <v>9</v>
      </c>
      <c r="Y3424" t="s">
        <v>559</v>
      </c>
      <c r="Z3424">
        <v>9204</v>
      </c>
      <c r="AA3424" t="s">
        <v>1137</v>
      </c>
      <c r="AC3424" t="s">
        <v>1009</v>
      </c>
      <c r="AD3424" t="s">
        <v>443</v>
      </c>
    </row>
    <row r="3425" spans="21:30">
      <c r="U3425">
        <v>5378</v>
      </c>
      <c r="V3425">
        <v>3</v>
      </c>
      <c r="W3425" t="s">
        <v>4851</v>
      </c>
      <c r="X3425">
        <v>9</v>
      </c>
      <c r="Y3425" t="s">
        <v>559</v>
      </c>
      <c r="Z3425">
        <v>9204</v>
      </c>
      <c r="AA3425" t="s">
        <v>1137</v>
      </c>
      <c r="AC3425" t="s">
        <v>1009</v>
      </c>
      <c r="AD3425" t="s">
        <v>443</v>
      </c>
    </row>
    <row r="3426" spans="21:30">
      <c r="U3426">
        <v>5379</v>
      </c>
      <c r="V3426">
        <v>1</v>
      </c>
      <c r="W3426" t="s">
        <v>4852</v>
      </c>
      <c r="X3426">
        <v>9</v>
      </c>
      <c r="Y3426" t="s">
        <v>559</v>
      </c>
      <c r="Z3426">
        <v>9204</v>
      </c>
      <c r="AA3426" t="s">
        <v>1137</v>
      </c>
      <c r="AC3426" t="s">
        <v>1009</v>
      </c>
      <c r="AD3426" t="s">
        <v>443</v>
      </c>
    </row>
    <row r="3427" spans="21:30">
      <c r="U3427">
        <v>5381</v>
      </c>
      <c r="V3427">
        <v>3</v>
      </c>
      <c r="W3427" t="s">
        <v>4853</v>
      </c>
      <c r="X3427">
        <v>9</v>
      </c>
      <c r="Y3427" t="s">
        <v>559</v>
      </c>
      <c r="Z3427">
        <v>9204</v>
      </c>
      <c r="AA3427" t="s">
        <v>1137</v>
      </c>
      <c r="AC3427" t="s">
        <v>1009</v>
      </c>
      <c r="AD3427" t="s">
        <v>443</v>
      </c>
    </row>
    <row r="3428" spans="21:30">
      <c r="U3428">
        <v>5382</v>
      </c>
      <c r="V3428">
        <v>1</v>
      </c>
      <c r="W3428" t="s">
        <v>4854</v>
      </c>
      <c r="X3428">
        <v>9</v>
      </c>
      <c r="Y3428" t="s">
        <v>559</v>
      </c>
      <c r="Z3428">
        <v>9204</v>
      </c>
      <c r="AA3428" t="s">
        <v>1137</v>
      </c>
      <c r="AC3428" t="s">
        <v>1009</v>
      </c>
      <c r="AD3428" t="s">
        <v>443</v>
      </c>
    </row>
    <row r="3429" spans="21:30">
      <c r="U3429">
        <v>5385</v>
      </c>
      <c r="V3429">
        <v>6</v>
      </c>
      <c r="W3429" t="s">
        <v>4855</v>
      </c>
      <c r="X3429">
        <v>9</v>
      </c>
      <c r="Y3429" t="s">
        <v>559</v>
      </c>
      <c r="Z3429">
        <v>9204</v>
      </c>
      <c r="AA3429" t="s">
        <v>1137</v>
      </c>
      <c r="AC3429" t="s">
        <v>1009</v>
      </c>
      <c r="AD3429" t="s">
        <v>443</v>
      </c>
    </row>
    <row r="3430" spans="21:30">
      <c r="U3430">
        <v>5386</v>
      </c>
      <c r="V3430">
        <v>4</v>
      </c>
      <c r="W3430" t="s">
        <v>4856</v>
      </c>
      <c r="X3430">
        <v>9</v>
      </c>
      <c r="Y3430" t="s">
        <v>559</v>
      </c>
      <c r="Z3430">
        <v>9204</v>
      </c>
      <c r="AA3430" t="s">
        <v>1137</v>
      </c>
      <c r="AC3430" t="s">
        <v>1009</v>
      </c>
      <c r="AD3430" t="s">
        <v>443</v>
      </c>
    </row>
    <row r="3431" spans="21:30">
      <c r="U3431">
        <v>5387</v>
      </c>
      <c r="V3431">
        <v>2</v>
      </c>
      <c r="W3431" t="s">
        <v>4857</v>
      </c>
      <c r="X3431">
        <v>9</v>
      </c>
      <c r="Y3431" t="s">
        <v>559</v>
      </c>
      <c r="Z3431">
        <v>9204</v>
      </c>
      <c r="AA3431" t="s">
        <v>1137</v>
      </c>
      <c r="AC3431" t="s">
        <v>713</v>
      </c>
      <c r="AD3431" t="s">
        <v>443</v>
      </c>
    </row>
    <row r="3432" spans="21:30">
      <c r="U3432">
        <v>5391</v>
      </c>
      <c r="V3432">
        <v>0</v>
      </c>
      <c r="W3432" t="s">
        <v>3585</v>
      </c>
      <c r="X3432">
        <v>9</v>
      </c>
      <c r="Y3432" t="s">
        <v>559</v>
      </c>
      <c r="Z3432">
        <v>9204</v>
      </c>
      <c r="AA3432" t="s">
        <v>1137</v>
      </c>
      <c r="AC3432" t="s">
        <v>713</v>
      </c>
      <c r="AD3432" t="s">
        <v>443</v>
      </c>
    </row>
    <row r="3433" spans="21:30">
      <c r="U3433">
        <v>5392</v>
      </c>
      <c r="V3433">
        <v>9</v>
      </c>
      <c r="W3433" t="s">
        <v>4858</v>
      </c>
      <c r="X3433">
        <v>9</v>
      </c>
      <c r="Y3433" t="s">
        <v>559</v>
      </c>
      <c r="Z3433">
        <v>9202</v>
      </c>
      <c r="AA3433" t="s">
        <v>1031</v>
      </c>
      <c r="AC3433" t="s">
        <v>713</v>
      </c>
      <c r="AD3433" t="s">
        <v>443</v>
      </c>
    </row>
    <row r="3434" spans="21:30">
      <c r="U3434">
        <v>5393</v>
      </c>
      <c r="V3434">
        <v>7</v>
      </c>
      <c r="W3434" t="s">
        <v>4859</v>
      </c>
      <c r="X3434">
        <v>9</v>
      </c>
      <c r="Y3434" t="s">
        <v>559</v>
      </c>
      <c r="Z3434">
        <v>9211</v>
      </c>
      <c r="AA3434" t="s">
        <v>1788</v>
      </c>
      <c r="AC3434" t="s">
        <v>1009</v>
      </c>
      <c r="AD3434" t="s">
        <v>443</v>
      </c>
    </row>
    <row r="3435" spans="21:30">
      <c r="U3435">
        <v>5394</v>
      </c>
      <c r="V3435">
        <v>5</v>
      </c>
      <c r="W3435" t="s">
        <v>4860</v>
      </c>
      <c r="X3435">
        <v>9</v>
      </c>
      <c r="Y3435" t="s">
        <v>559</v>
      </c>
      <c r="Z3435">
        <v>9211</v>
      </c>
      <c r="AA3435" t="s">
        <v>1788</v>
      </c>
      <c r="AC3435" t="s">
        <v>1009</v>
      </c>
      <c r="AD3435" t="s">
        <v>443</v>
      </c>
    </row>
    <row r="3436" spans="21:30">
      <c r="U3436">
        <v>5395</v>
      </c>
      <c r="V3436">
        <v>3</v>
      </c>
      <c r="W3436" t="s">
        <v>2149</v>
      </c>
      <c r="X3436">
        <v>9</v>
      </c>
      <c r="Y3436" t="s">
        <v>559</v>
      </c>
      <c r="Z3436">
        <v>9211</v>
      </c>
      <c r="AA3436" t="s">
        <v>1788</v>
      </c>
      <c r="AC3436" t="s">
        <v>1009</v>
      </c>
      <c r="AD3436" t="s">
        <v>443</v>
      </c>
    </row>
    <row r="3437" spans="21:30">
      <c r="U3437">
        <v>5396</v>
      </c>
      <c r="V3437">
        <v>1</v>
      </c>
      <c r="W3437" t="s">
        <v>4861</v>
      </c>
      <c r="X3437">
        <v>9</v>
      </c>
      <c r="Y3437" t="s">
        <v>559</v>
      </c>
      <c r="Z3437">
        <v>9211</v>
      </c>
      <c r="AA3437" t="s">
        <v>1788</v>
      </c>
      <c r="AC3437" t="s">
        <v>1009</v>
      </c>
      <c r="AD3437" t="s">
        <v>443</v>
      </c>
    </row>
    <row r="3438" spans="21:30">
      <c r="U3438">
        <v>5398</v>
      </c>
      <c r="V3438">
        <v>8</v>
      </c>
      <c r="W3438" t="s">
        <v>2488</v>
      </c>
      <c r="X3438">
        <v>9</v>
      </c>
      <c r="Y3438" t="s">
        <v>559</v>
      </c>
      <c r="Z3438">
        <v>9211</v>
      </c>
      <c r="AA3438" t="s">
        <v>1788</v>
      </c>
      <c r="AC3438" t="s">
        <v>1009</v>
      </c>
      <c r="AD3438" t="s">
        <v>443</v>
      </c>
    </row>
    <row r="3439" spans="21:30">
      <c r="U3439">
        <v>5401</v>
      </c>
      <c r="V3439">
        <v>1</v>
      </c>
      <c r="W3439" t="s">
        <v>4862</v>
      </c>
      <c r="X3439">
        <v>9</v>
      </c>
      <c r="Y3439" t="s">
        <v>559</v>
      </c>
      <c r="Z3439">
        <v>9211</v>
      </c>
      <c r="AA3439" t="s">
        <v>1788</v>
      </c>
      <c r="AC3439" t="s">
        <v>1009</v>
      </c>
      <c r="AD3439" t="s">
        <v>443</v>
      </c>
    </row>
    <row r="3440" spans="21:30">
      <c r="U3440">
        <v>5403</v>
      </c>
      <c r="V3440">
        <v>8</v>
      </c>
      <c r="W3440" t="s">
        <v>4863</v>
      </c>
      <c r="X3440">
        <v>9</v>
      </c>
      <c r="Y3440" t="s">
        <v>559</v>
      </c>
      <c r="Z3440">
        <v>9211</v>
      </c>
      <c r="AA3440" t="s">
        <v>1788</v>
      </c>
      <c r="AC3440" t="s">
        <v>1009</v>
      </c>
      <c r="AD3440" t="s">
        <v>443</v>
      </c>
    </row>
    <row r="3441" spans="21:30">
      <c r="U3441">
        <v>5404</v>
      </c>
      <c r="V3441">
        <v>6</v>
      </c>
      <c r="W3441" t="s">
        <v>4864</v>
      </c>
      <c r="X3441">
        <v>9</v>
      </c>
      <c r="Y3441" t="s">
        <v>559</v>
      </c>
      <c r="Z3441">
        <v>9211</v>
      </c>
      <c r="AA3441" t="s">
        <v>1788</v>
      </c>
      <c r="AC3441" t="s">
        <v>1009</v>
      </c>
      <c r="AD3441" t="s">
        <v>443</v>
      </c>
    </row>
    <row r="3442" spans="21:30">
      <c r="U3442">
        <v>5406</v>
      </c>
      <c r="V3442">
        <v>2</v>
      </c>
      <c r="W3442" t="s">
        <v>4865</v>
      </c>
      <c r="X3442">
        <v>9</v>
      </c>
      <c r="Y3442" t="s">
        <v>559</v>
      </c>
      <c r="Z3442">
        <v>9211</v>
      </c>
      <c r="AA3442" t="s">
        <v>1788</v>
      </c>
      <c r="AC3442" t="s">
        <v>1009</v>
      </c>
      <c r="AD3442" t="s">
        <v>443</v>
      </c>
    </row>
    <row r="3443" spans="21:30">
      <c r="U3443">
        <v>5407</v>
      </c>
      <c r="V3443">
        <v>0</v>
      </c>
      <c r="W3443" t="s">
        <v>4866</v>
      </c>
      <c r="X3443">
        <v>9</v>
      </c>
      <c r="Y3443" t="s">
        <v>559</v>
      </c>
      <c r="Z3443">
        <v>9211</v>
      </c>
      <c r="AA3443" t="s">
        <v>1788</v>
      </c>
      <c r="AC3443" t="s">
        <v>1009</v>
      </c>
      <c r="AD3443" t="s">
        <v>443</v>
      </c>
    </row>
    <row r="3444" spans="21:30">
      <c r="U3444">
        <v>5408</v>
      </c>
      <c r="V3444">
        <v>9</v>
      </c>
      <c r="W3444" t="s">
        <v>4867</v>
      </c>
      <c r="X3444">
        <v>9</v>
      </c>
      <c r="Y3444" t="s">
        <v>559</v>
      </c>
      <c r="Z3444">
        <v>9211</v>
      </c>
      <c r="AA3444" t="s">
        <v>1788</v>
      </c>
      <c r="AC3444" t="s">
        <v>1009</v>
      </c>
      <c r="AD3444" t="s">
        <v>443</v>
      </c>
    </row>
    <row r="3445" spans="21:30">
      <c r="U3445">
        <v>5410</v>
      </c>
      <c r="V3445">
        <v>0</v>
      </c>
      <c r="W3445" t="s">
        <v>4868</v>
      </c>
      <c r="X3445">
        <v>9</v>
      </c>
      <c r="Y3445" t="s">
        <v>559</v>
      </c>
      <c r="Z3445">
        <v>9211</v>
      </c>
      <c r="AA3445" t="s">
        <v>1788</v>
      </c>
      <c r="AC3445" t="s">
        <v>1009</v>
      </c>
      <c r="AD3445" t="s">
        <v>443</v>
      </c>
    </row>
    <row r="3446" spans="21:30">
      <c r="U3446">
        <v>5411</v>
      </c>
      <c r="V3446">
        <v>9</v>
      </c>
      <c r="W3446" t="s">
        <v>4869</v>
      </c>
      <c r="X3446">
        <v>9</v>
      </c>
      <c r="Y3446" t="s">
        <v>559</v>
      </c>
      <c r="Z3446">
        <v>9211</v>
      </c>
      <c r="AA3446" t="s">
        <v>1788</v>
      </c>
      <c r="AC3446" t="s">
        <v>1009</v>
      </c>
      <c r="AD3446" t="s">
        <v>443</v>
      </c>
    </row>
    <row r="3447" spans="21:30">
      <c r="U3447">
        <v>5414</v>
      </c>
      <c r="V3447">
        <v>3</v>
      </c>
      <c r="W3447" t="s">
        <v>4870</v>
      </c>
      <c r="X3447">
        <v>9</v>
      </c>
      <c r="Y3447" t="s">
        <v>559</v>
      </c>
      <c r="Z3447">
        <v>9211</v>
      </c>
      <c r="AA3447" t="s">
        <v>1788</v>
      </c>
      <c r="AC3447" t="s">
        <v>1009</v>
      </c>
      <c r="AD3447" t="s">
        <v>443</v>
      </c>
    </row>
    <row r="3448" spans="21:30">
      <c r="U3448">
        <v>5415</v>
      </c>
      <c r="V3448">
        <v>1</v>
      </c>
      <c r="W3448" t="s">
        <v>2492</v>
      </c>
      <c r="X3448">
        <v>9</v>
      </c>
      <c r="Y3448" t="s">
        <v>559</v>
      </c>
      <c r="Z3448">
        <v>9211</v>
      </c>
      <c r="AA3448" t="s">
        <v>1788</v>
      </c>
      <c r="AC3448" t="s">
        <v>1009</v>
      </c>
      <c r="AD3448" t="s">
        <v>443</v>
      </c>
    </row>
    <row r="3449" spans="21:30">
      <c r="U3449">
        <v>5422</v>
      </c>
      <c r="V3449">
        <v>4</v>
      </c>
      <c r="W3449" t="s">
        <v>4871</v>
      </c>
      <c r="X3449">
        <v>9</v>
      </c>
      <c r="Y3449" t="s">
        <v>559</v>
      </c>
      <c r="Z3449">
        <v>9211</v>
      </c>
      <c r="AA3449" t="s">
        <v>1788</v>
      </c>
      <c r="AC3449" t="s">
        <v>1009</v>
      </c>
      <c r="AD3449" t="s">
        <v>443</v>
      </c>
    </row>
    <row r="3450" spans="21:30">
      <c r="U3450">
        <v>5423</v>
      </c>
      <c r="V3450">
        <v>2</v>
      </c>
      <c r="W3450" t="s">
        <v>4872</v>
      </c>
      <c r="X3450">
        <v>9</v>
      </c>
      <c r="Y3450" t="s">
        <v>559</v>
      </c>
      <c r="Z3450">
        <v>9211</v>
      </c>
      <c r="AA3450" t="s">
        <v>1788</v>
      </c>
      <c r="AC3450" t="s">
        <v>1009</v>
      </c>
      <c r="AD3450" t="s">
        <v>443</v>
      </c>
    </row>
    <row r="3451" spans="21:30">
      <c r="U3451">
        <v>5424</v>
      </c>
      <c r="V3451">
        <v>0</v>
      </c>
      <c r="W3451" t="s">
        <v>4873</v>
      </c>
      <c r="X3451">
        <v>9</v>
      </c>
      <c r="Y3451" t="s">
        <v>559</v>
      </c>
      <c r="Z3451">
        <v>9211</v>
      </c>
      <c r="AA3451" t="s">
        <v>1788</v>
      </c>
      <c r="AC3451" t="s">
        <v>1009</v>
      </c>
      <c r="AD3451" t="s">
        <v>443</v>
      </c>
    </row>
    <row r="3452" spans="21:30">
      <c r="U3452">
        <v>5425</v>
      </c>
      <c r="V3452">
        <v>9</v>
      </c>
      <c r="W3452" t="s">
        <v>4104</v>
      </c>
      <c r="X3452">
        <v>9</v>
      </c>
      <c r="Y3452" t="s">
        <v>559</v>
      </c>
      <c r="Z3452">
        <v>9211</v>
      </c>
      <c r="AA3452" t="s">
        <v>1788</v>
      </c>
      <c r="AC3452" t="s">
        <v>1009</v>
      </c>
      <c r="AD3452" t="s">
        <v>443</v>
      </c>
    </row>
    <row r="3453" spans="21:30">
      <c r="U3453">
        <v>5430</v>
      </c>
      <c r="V3453">
        <v>5</v>
      </c>
      <c r="W3453" t="s">
        <v>4874</v>
      </c>
      <c r="X3453">
        <v>9</v>
      </c>
      <c r="Y3453" t="s">
        <v>559</v>
      </c>
      <c r="Z3453">
        <v>9211</v>
      </c>
      <c r="AA3453" t="s">
        <v>1788</v>
      </c>
      <c r="AC3453" t="s">
        <v>1009</v>
      </c>
      <c r="AD3453" t="s">
        <v>443</v>
      </c>
    </row>
    <row r="3454" spans="21:30">
      <c r="U3454">
        <v>5431</v>
      </c>
      <c r="V3454">
        <v>3</v>
      </c>
      <c r="W3454" t="s">
        <v>4875</v>
      </c>
      <c r="X3454">
        <v>9</v>
      </c>
      <c r="Y3454" t="s">
        <v>559</v>
      </c>
      <c r="Z3454">
        <v>9211</v>
      </c>
      <c r="AA3454" t="s">
        <v>1788</v>
      </c>
      <c r="AC3454" t="s">
        <v>1009</v>
      </c>
      <c r="AD3454" t="s">
        <v>443</v>
      </c>
    </row>
    <row r="3455" spans="21:30">
      <c r="U3455">
        <v>5434</v>
      </c>
      <c r="V3455">
        <v>8</v>
      </c>
      <c r="W3455" t="s">
        <v>4876</v>
      </c>
      <c r="X3455">
        <v>9</v>
      </c>
      <c r="Y3455" t="s">
        <v>559</v>
      </c>
      <c r="Z3455">
        <v>9211</v>
      </c>
      <c r="AA3455" t="s">
        <v>1788</v>
      </c>
      <c r="AC3455" t="s">
        <v>713</v>
      </c>
      <c r="AD3455" t="s">
        <v>443</v>
      </c>
    </row>
    <row r="3456" spans="21:30">
      <c r="U3456">
        <v>5435</v>
      </c>
      <c r="V3456">
        <v>6</v>
      </c>
      <c r="W3456" t="s">
        <v>4877</v>
      </c>
      <c r="X3456">
        <v>9</v>
      </c>
      <c r="Y3456" t="s">
        <v>559</v>
      </c>
      <c r="Z3456">
        <v>9211</v>
      </c>
      <c r="AA3456" t="s">
        <v>1788</v>
      </c>
      <c r="AC3456" t="s">
        <v>713</v>
      </c>
      <c r="AD3456" t="s">
        <v>443</v>
      </c>
    </row>
    <row r="3457" spans="21:30">
      <c r="U3457">
        <v>5437</v>
      </c>
      <c r="V3457">
        <v>2</v>
      </c>
      <c r="W3457" t="s">
        <v>4878</v>
      </c>
      <c r="X3457">
        <v>9</v>
      </c>
      <c r="Y3457" t="s">
        <v>559</v>
      </c>
      <c r="Z3457">
        <v>9211</v>
      </c>
      <c r="AA3457" t="s">
        <v>1788</v>
      </c>
      <c r="AC3457" t="s">
        <v>713</v>
      </c>
      <c r="AD3457" t="s">
        <v>443</v>
      </c>
    </row>
    <row r="3458" spans="21:30">
      <c r="U3458">
        <v>5439</v>
      </c>
      <c r="V3458">
        <v>9</v>
      </c>
      <c r="W3458" t="s">
        <v>4879</v>
      </c>
      <c r="X3458">
        <v>9</v>
      </c>
      <c r="Y3458" t="s">
        <v>559</v>
      </c>
      <c r="Z3458">
        <v>9210</v>
      </c>
      <c r="AA3458" t="s">
        <v>4880</v>
      </c>
      <c r="AC3458" t="s">
        <v>1009</v>
      </c>
      <c r="AD3458" t="s">
        <v>443</v>
      </c>
    </row>
    <row r="3459" spans="21:30">
      <c r="U3459">
        <v>5440</v>
      </c>
      <c r="V3459">
        <v>2</v>
      </c>
      <c r="W3459" t="s">
        <v>4881</v>
      </c>
      <c r="X3459">
        <v>9</v>
      </c>
      <c r="Y3459" t="s">
        <v>559</v>
      </c>
      <c r="Z3459">
        <v>9210</v>
      </c>
      <c r="AA3459" t="s">
        <v>4880</v>
      </c>
      <c r="AC3459" t="s">
        <v>1009</v>
      </c>
      <c r="AD3459" t="s">
        <v>443</v>
      </c>
    </row>
    <row r="3460" spans="21:30">
      <c r="U3460">
        <v>5441</v>
      </c>
      <c r="V3460">
        <v>0</v>
      </c>
      <c r="W3460" t="s">
        <v>518</v>
      </c>
      <c r="X3460">
        <v>9</v>
      </c>
      <c r="Y3460" t="s">
        <v>559</v>
      </c>
      <c r="Z3460">
        <v>9210</v>
      </c>
      <c r="AA3460" t="s">
        <v>4880</v>
      </c>
      <c r="AC3460" t="s">
        <v>1009</v>
      </c>
      <c r="AD3460" t="s">
        <v>443</v>
      </c>
    </row>
    <row r="3461" spans="21:30">
      <c r="U3461">
        <v>5442</v>
      </c>
      <c r="V3461">
        <v>9</v>
      </c>
      <c r="W3461" t="s">
        <v>4882</v>
      </c>
      <c r="X3461">
        <v>9</v>
      </c>
      <c r="Y3461" t="s">
        <v>559</v>
      </c>
      <c r="Z3461">
        <v>9210</v>
      </c>
      <c r="AA3461" t="s">
        <v>4880</v>
      </c>
      <c r="AC3461" t="s">
        <v>1009</v>
      </c>
      <c r="AD3461" t="s">
        <v>443</v>
      </c>
    </row>
    <row r="3462" spans="21:30">
      <c r="U3462">
        <v>5444</v>
      </c>
      <c r="V3462">
        <v>5</v>
      </c>
      <c r="W3462" t="s">
        <v>4883</v>
      </c>
      <c r="X3462">
        <v>9</v>
      </c>
      <c r="Y3462" t="s">
        <v>559</v>
      </c>
      <c r="Z3462">
        <v>9210</v>
      </c>
      <c r="AA3462" t="s">
        <v>4880</v>
      </c>
      <c r="AC3462" t="s">
        <v>1009</v>
      </c>
      <c r="AD3462" t="s">
        <v>443</v>
      </c>
    </row>
    <row r="3463" spans="21:30">
      <c r="U3463">
        <v>5446</v>
      </c>
      <c r="V3463">
        <v>1</v>
      </c>
      <c r="W3463" t="s">
        <v>2339</v>
      </c>
      <c r="X3463">
        <v>9</v>
      </c>
      <c r="Y3463" t="s">
        <v>559</v>
      </c>
      <c r="Z3463">
        <v>9210</v>
      </c>
      <c r="AA3463" t="s">
        <v>4880</v>
      </c>
      <c r="AC3463" t="s">
        <v>1009</v>
      </c>
      <c r="AD3463" t="s">
        <v>443</v>
      </c>
    </row>
    <row r="3464" spans="21:30">
      <c r="U3464">
        <v>5449</v>
      </c>
      <c r="V3464">
        <v>6</v>
      </c>
      <c r="W3464" t="s">
        <v>4884</v>
      </c>
      <c r="X3464">
        <v>9</v>
      </c>
      <c r="Y3464" t="s">
        <v>559</v>
      </c>
      <c r="Z3464">
        <v>9210</v>
      </c>
      <c r="AA3464" t="s">
        <v>4880</v>
      </c>
      <c r="AC3464" t="s">
        <v>1009</v>
      </c>
      <c r="AD3464" t="s">
        <v>443</v>
      </c>
    </row>
    <row r="3465" spans="21:30">
      <c r="U3465">
        <v>5455</v>
      </c>
      <c r="V3465">
        <v>0</v>
      </c>
      <c r="W3465" t="s">
        <v>4885</v>
      </c>
      <c r="X3465">
        <v>9</v>
      </c>
      <c r="Y3465" t="s">
        <v>559</v>
      </c>
      <c r="Z3465">
        <v>9210</v>
      </c>
      <c r="AA3465" t="s">
        <v>4880</v>
      </c>
      <c r="AC3465" t="s">
        <v>1009</v>
      </c>
      <c r="AD3465" t="s">
        <v>443</v>
      </c>
    </row>
    <row r="3466" spans="21:30">
      <c r="U3466">
        <v>5459</v>
      </c>
      <c r="V3466">
        <v>3</v>
      </c>
      <c r="W3466" t="s">
        <v>4886</v>
      </c>
      <c r="X3466">
        <v>9</v>
      </c>
      <c r="Y3466" t="s">
        <v>559</v>
      </c>
      <c r="Z3466">
        <v>9210</v>
      </c>
      <c r="AA3466" t="s">
        <v>4880</v>
      </c>
      <c r="AC3466" t="s">
        <v>1009</v>
      </c>
      <c r="AD3466" t="s">
        <v>443</v>
      </c>
    </row>
    <row r="3467" spans="21:30">
      <c r="U3467">
        <v>5462</v>
      </c>
      <c r="V3467">
        <v>3</v>
      </c>
      <c r="W3467" t="s">
        <v>4887</v>
      </c>
      <c r="X3467">
        <v>9</v>
      </c>
      <c r="Y3467" t="s">
        <v>559</v>
      </c>
      <c r="Z3467">
        <v>9210</v>
      </c>
      <c r="AA3467" t="s">
        <v>4880</v>
      </c>
      <c r="AC3467" t="s">
        <v>1009</v>
      </c>
      <c r="AD3467" t="s">
        <v>443</v>
      </c>
    </row>
    <row r="3468" spans="21:30">
      <c r="U3468">
        <v>5463</v>
      </c>
      <c r="V3468">
        <v>1</v>
      </c>
      <c r="W3468" t="s">
        <v>4888</v>
      </c>
      <c r="X3468">
        <v>9</v>
      </c>
      <c r="Y3468" t="s">
        <v>559</v>
      </c>
      <c r="Z3468">
        <v>9210</v>
      </c>
      <c r="AA3468" t="s">
        <v>4880</v>
      </c>
      <c r="AC3468" t="s">
        <v>1009</v>
      </c>
      <c r="AD3468" t="s">
        <v>443</v>
      </c>
    </row>
    <row r="3469" spans="21:30">
      <c r="U3469">
        <v>5465</v>
      </c>
      <c r="V3469">
        <v>8</v>
      </c>
      <c r="W3469" t="s">
        <v>4889</v>
      </c>
      <c r="X3469">
        <v>9</v>
      </c>
      <c r="Y3469" t="s">
        <v>559</v>
      </c>
      <c r="Z3469">
        <v>9210</v>
      </c>
      <c r="AA3469" t="s">
        <v>4880</v>
      </c>
      <c r="AC3469" t="s">
        <v>713</v>
      </c>
      <c r="AD3469" t="s">
        <v>443</v>
      </c>
    </row>
    <row r="3470" spans="21:30">
      <c r="U3470">
        <v>5466</v>
      </c>
      <c r="V3470">
        <v>6</v>
      </c>
      <c r="W3470" t="s">
        <v>3585</v>
      </c>
      <c r="X3470">
        <v>9</v>
      </c>
      <c r="Y3470" t="s">
        <v>559</v>
      </c>
      <c r="Z3470">
        <v>9210</v>
      </c>
      <c r="AA3470" t="s">
        <v>4880</v>
      </c>
      <c r="AC3470" t="s">
        <v>713</v>
      </c>
      <c r="AD3470" t="s">
        <v>443</v>
      </c>
    </row>
    <row r="3471" spans="21:30">
      <c r="U3471">
        <v>5467</v>
      </c>
      <c r="V3471">
        <v>4</v>
      </c>
      <c r="W3471" t="s">
        <v>4890</v>
      </c>
      <c r="X3471">
        <v>9</v>
      </c>
      <c r="Y3471" t="s">
        <v>559</v>
      </c>
      <c r="Z3471">
        <v>9210</v>
      </c>
      <c r="AA3471" t="s">
        <v>4880</v>
      </c>
      <c r="AC3471" t="s">
        <v>713</v>
      </c>
      <c r="AD3471" t="s">
        <v>443</v>
      </c>
    </row>
    <row r="3472" spans="21:30">
      <c r="U3472">
        <v>5469</v>
      </c>
      <c r="V3472">
        <v>0</v>
      </c>
      <c r="W3472" t="s">
        <v>4891</v>
      </c>
      <c r="X3472">
        <v>9</v>
      </c>
      <c r="Y3472" t="s">
        <v>559</v>
      </c>
      <c r="Z3472">
        <v>9210</v>
      </c>
      <c r="AA3472" t="s">
        <v>4880</v>
      </c>
      <c r="AC3472" t="s">
        <v>713</v>
      </c>
      <c r="AD3472" t="s">
        <v>443</v>
      </c>
    </row>
    <row r="3473" spans="21:30">
      <c r="U3473">
        <v>5470</v>
      </c>
      <c r="V3473">
        <v>4</v>
      </c>
      <c r="W3473" t="s">
        <v>4892</v>
      </c>
      <c r="X3473">
        <v>9</v>
      </c>
      <c r="Y3473" t="s">
        <v>559</v>
      </c>
      <c r="Z3473">
        <v>9207</v>
      </c>
      <c r="AA3473" t="s">
        <v>1348</v>
      </c>
      <c r="AC3473" t="s">
        <v>1009</v>
      </c>
      <c r="AD3473" t="s">
        <v>443</v>
      </c>
    </row>
    <row r="3474" spans="21:30">
      <c r="U3474">
        <v>5471</v>
      </c>
      <c r="V3474">
        <v>2</v>
      </c>
      <c r="W3474" t="s">
        <v>4893</v>
      </c>
      <c r="X3474">
        <v>9</v>
      </c>
      <c r="Y3474" t="s">
        <v>559</v>
      </c>
      <c r="Z3474">
        <v>9207</v>
      </c>
      <c r="AA3474" t="s">
        <v>1348</v>
      </c>
      <c r="AC3474" t="s">
        <v>1009</v>
      </c>
      <c r="AD3474" t="s">
        <v>443</v>
      </c>
    </row>
    <row r="3475" spans="21:30">
      <c r="U3475">
        <v>5472</v>
      </c>
      <c r="V3475">
        <v>0</v>
      </c>
      <c r="W3475" t="s">
        <v>4894</v>
      </c>
      <c r="X3475">
        <v>9</v>
      </c>
      <c r="Y3475" t="s">
        <v>559</v>
      </c>
      <c r="Z3475">
        <v>9207</v>
      </c>
      <c r="AA3475" t="s">
        <v>1348</v>
      </c>
      <c r="AC3475" t="s">
        <v>1009</v>
      </c>
      <c r="AD3475" t="s">
        <v>443</v>
      </c>
    </row>
    <row r="3476" spans="21:30">
      <c r="U3476">
        <v>5473</v>
      </c>
      <c r="V3476">
        <v>9</v>
      </c>
      <c r="W3476" t="s">
        <v>4895</v>
      </c>
      <c r="X3476">
        <v>9</v>
      </c>
      <c r="Y3476" t="s">
        <v>559</v>
      </c>
      <c r="Z3476">
        <v>9207</v>
      </c>
      <c r="AA3476" t="s">
        <v>1348</v>
      </c>
      <c r="AC3476" t="s">
        <v>1009</v>
      </c>
      <c r="AD3476" t="s">
        <v>443</v>
      </c>
    </row>
    <row r="3477" spans="21:30">
      <c r="U3477">
        <v>5474</v>
      </c>
      <c r="V3477">
        <v>7</v>
      </c>
      <c r="W3477" t="s">
        <v>4896</v>
      </c>
      <c r="X3477">
        <v>9</v>
      </c>
      <c r="Y3477" t="s">
        <v>559</v>
      </c>
      <c r="Z3477">
        <v>9207</v>
      </c>
      <c r="AA3477" t="s">
        <v>1348</v>
      </c>
      <c r="AC3477" t="s">
        <v>1009</v>
      </c>
      <c r="AD3477" t="s">
        <v>443</v>
      </c>
    </row>
    <row r="3478" spans="21:30">
      <c r="U3478">
        <v>5479</v>
      </c>
      <c r="V3478">
        <v>8</v>
      </c>
      <c r="W3478" t="s">
        <v>4897</v>
      </c>
      <c r="X3478">
        <v>9</v>
      </c>
      <c r="Y3478" t="s">
        <v>559</v>
      </c>
      <c r="Z3478">
        <v>9207</v>
      </c>
      <c r="AA3478" t="s">
        <v>1348</v>
      </c>
      <c r="AC3478" t="s">
        <v>1009</v>
      </c>
      <c r="AD3478" t="s">
        <v>443</v>
      </c>
    </row>
    <row r="3479" spans="21:30">
      <c r="U3479">
        <v>5480</v>
      </c>
      <c r="V3479">
        <v>1</v>
      </c>
      <c r="W3479" t="s">
        <v>4898</v>
      </c>
      <c r="X3479">
        <v>9</v>
      </c>
      <c r="Y3479" t="s">
        <v>559</v>
      </c>
      <c r="Z3479">
        <v>9106</v>
      </c>
      <c r="AA3479" t="s">
        <v>1168</v>
      </c>
      <c r="AC3479" t="s">
        <v>1009</v>
      </c>
      <c r="AD3479" t="s">
        <v>443</v>
      </c>
    </row>
    <row r="3480" spans="21:30">
      <c r="U3480">
        <v>5482</v>
      </c>
      <c r="V3480">
        <v>8</v>
      </c>
      <c r="W3480" t="s">
        <v>4899</v>
      </c>
      <c r="X3480">
        <v>9</v>
      </c>
      <c r="Y3480" t="s">
        <v>559</v>
      </c>
      <c r="Z3480">
        <v>9207</v>
      </c>
      <c r="AA3480" t="s">
        <v>1348</v>
      </c>
      <c r="AC3480" t="s">
        <v>1009</v>
      </c>
      <c r="AD3480" t="s">
        <v>443</v>
      </c>
    </row>
    <row r="3481" spans="21:30">
      <c r="U3481">
        <v>5485</v>
      </c>
      <c r="V3481">
        <v>2</v>
      </c>
      <c r="W3481" t="s">
        <v>4900</v>
      </c>
      <c r="X3481">
        <v>9</v>
      </c>
      <c r="Y3481" t="s">
        <v>559</v>
      </c>
      <c r="Z3481">
        <v>9207</v>
      </c>
      <c r="AA3481" t="s">
        <v>1348</v>
      </c>
      <c r="AC3481" t="s">
        <v>1009</v>
      </c>
      <c r="AD3481" t="s">
        <v>443</v>
      </c>
    </row>
    <row r="3482" spans="21:30">
      <c r="U3482">
        <v>5487</v>
      </c>
      <c r="V3482">
        <v>9</v>
      </c>
      <c r="W3482" t="s">
        <v>4901</v>
      </c>
      <c r="X3482">
        <v>9</v>
      </c>
      <c r="Y3482" t="s">
        <v>559</v>
      </c>
      <c r="Z3482">
        <v>9207</v>
      </c>
      <c r="AA3482" t="s">
        <v>1348</v>
      </c>
      <c r="AC3482" t="s">
        <v>1009</v>
      </c>
      <c r="AD3482" t="s">
        <v>443</v>
      </c>
    </row>
    <row r="3483" spans="21:30">
      <c r="U3483">
        <v>5490</v>
      </c>
      <c r="V3483">
        <v>9</v>
      </c>
      <c r="W3483" t="s">
        <v>4902</v>
      </c>
      <c r="X3483">
        <v>9</v>
      </c>
      <c r="Y3483" t="s">
        <v>559</v>
      </c>
      <c r="Z3483">
        <v>9207</v>
      </c>
      <c r="AA3483" t="s">
        <v>1348</v>
      </c>
      <c r="AC3483" t="s">
        <v>1009</v>
      </c>
      <c r="AD3483" t="s">
        <v>443</v>
      </c>
    </row>
    <row r="3484" spans="21:30">
      <c r="U3484">
        <v>5492</v>
      </c>
      <c r="V3484">
        <v>5</v>
      </c>
      <c r="W3484" t="s">
        <v>4903</v>
      </c>
      <c r="X3484">
        <v>9</v>
      </c>
      <c r="Y3484" t="s">
        <v>559</v>
      </c>
      <c r="Z3484">
        <v>9207</v>
      </c>
      <c r="AA3484" t="s">
        <v>1348</v>
      </c>
      <c r="AC3484" t="s">
        <v>1009</v>
      </c>
      <c r="AD3484" t="s">
        <v>443</v>
      </c>
    </row>
    <row r="3485" spans="21:30">
      <c r="U3485">
        <v>5493</v>
      </c>
      <c r="V3485">
        <v>3</v>
      </c>
      <c r="W3485" t="s">
        <v>4904</v>
      </c>
      <c r="X3485">
        <v>9</v>
      </c>
      <c r="Y3485" t="s">
        <v>559</v>
      </c>
      <c r="Z3485">
        <v>9207</v>
      </c>
      <c r="AA3485" t="s">
        <v>1348</v>
      </c>
      <c r="AC3485" t="s">
        <v>713</v>
      </c>
      <c r="AD3485" t="s">
        <v>443</v>
      </c>
    </row>
    <row r="3486" spans="21:30">
      <c r="U3486">
        <v>5494</v>
      </c>
      <c r="V3486">
        <v>1</v>
      </c>
      <c r="W3486" t="s">
        <v>4905</v>
      </c>
      <c r="X3486">
        <v>9</v>
      </c>
      <c r="Y3486" t="s">
        <v>559</v>
      </c>
      <c r="Z3486">
        <v>9208</v>
      </c>
      <c r="AA3486" t="s">
        <v>4906</v>
      </c>
      <c r="AC3486" t="s">
        <v>713</v>
      </c>
      <c r="AD3486" t="s">
        <v>443</v>
      </c>
    </row>
    <row r="3487" spans="21:30">
      <c r="U3487">
        <v>5496</v>
      </c>
      <c r="V3487">
        <v>8</v>
      </c>
      <c r="W3487" t="s">
        <v>4907</v>
      </c>
      <c r="X3487">
        <v>9</v>
      </c>
      <c r="Y3487" t="s">
        <v>559</v>
      </c>
      <c r="Z3487">
        <v>9207</v>
      </c>
      <c r="AA3487" t="s">
        <v>1348</v>
      </c>
      <c r="AC3487" t="s">
        <v>713</v>
      </c>
      <c r="AD3487" t="s">
        <v>443</v>
      </c>
    </row>
    <row r="3488" spans="21:30">
      <c r="U3488">
        <v>5499</v>
      </c>
      <c r="V3488">
        <v>2</v>
      </c>
      <c r="W3488" t="s">
        <v>3642</v>
      </c>
      <c r="X3488">
        <v>9</v>
      </c>
      <c r="Y3488" t="s">
        <v>559</v>
      </c>
      <c r="Z3488">
        <v>9210</v>
      </c>
      <c r="AA3488" t="s">
        <v>4880</v>
      </c>
      <c r="AC3488" t="s">
        <v>713</v>
      </c>
      <c r="AD3488" t="s">
        <v>443</v>
      </c>
    </row>
    <row r="3489" spans="21:30">
      <c r="U3489">
        <v>5503</v>
      </c>
      <c r="V3489">
        <v>4</v>
      </c>
      <c r="W3489" t="s">
        <v>4908</v>
      </c>
      <c r="X3489">
        <v>9</v>
      </c>
      <c r="Y3489" t="s">
        <v>559</v>
      </c>
      <c r="Z3489">
        <v>9208</v>
      </c>
      <c r="AA3489" t="s">
        <v>4906</v>
      </c>
      <c r="AC3489" t="s">
        <v>713</v>
      </c>
      <c r="AD3489" t="s">
        <v>443</v>
      </c>
    </row>
    <row r="3490" spans="21:30">
      <c r="U3490">
        <v>5504</v>
      </c>
      <c r="V3490">
        <v>2</v>
      </c>
      <c r="W3490" t="s">
        <v>4909</v>
      </c>
      <c r="X3490">
        <v>9</v>
      </c>
      <c r="Y3490" t="s">
        <v>559</v>
      </c>
      <c r="Z3490">
        <v>9207</v>
      </c>
      <c r="AA3490" t="s">
        <v>1348</v>
      </c>
      <c r="AC3490" t="s">
        <v>713</v>
      </c>
      <c r="AD3490" t="s">
        <v>443</v>
      </c>
    </row>
    <row r="3491" spans="21:30">
      <c r="U3491">
        <v>5506</v>
      </c>
      <c r="V3491">
        <v>9</v>
      </c>
      <c r="W3491" t="s">
        <v>4910</v>
      </c>
      <c r="X3491">
        <v>9</v>
      </c>
      <c r="Y3491" t="s">
        <v>559</v>
      </c>
      <c r="Z3491">
        <v>9207</v>
      </c>
      <c r="AA3491" t="s">
        <v>1348</v>
      </c>
      <c r="AC3491" t="s">
        <v>713</v>
      </c>
      <c r="AD3491" t="s">
        <v>443</v>
      </c>
    </row>
    <row r="3492" spans="21:30">
      <c r="U3492">
        <v>5507</v>
      </c>
      <c r="V3492">
        <v>7</v>
      </c>
      <c r="W3492" t="s">
        <v>4911</v>
      </c>
      <c r="X3492">
        <v>9</v>
      </c>
      <c r="Y3492" t="s">
        <v>559</v>
      </c>
      <c r="Z3492">
        <v>9208</v>
      </c>
      <c r="AA3492" t="s">
        <v>4906</v>
      </c>
      <c r="AC3492" t="s">
        <v>1009</v>
      </c>
      <c r="AD3492" t="s">
        <v>443</v>
      </c>
    </row>
    <row r="3493" spans="21:30">
      <c r="U3493">
        <v>5508</v>
      </c>
      <c r="V3493">
        <v>5</v>
      </c>
      <c r="W3493" t="s">
        <v>4912</v>
      </c>
      <c r="X3493">
        <v>9</v>
      </c>
      <c r="Y3493" t="s">
        <v>559</v>
      </c>
      <c r="Z3493">
        <v>9208</v>
      </c>
      <c r="AA3493" t="s">
        <v>4906</v>
      </c>
      <c r="AC3493" t="s">
        <v>1009</v>
      </c>
      <c r="AD3493" t="s">
        <v>443</v>
      </c>
    </row>
    <row r="3494" spans="21:30">
      <c r="U3494">
        <v>5509</v>
      </c>
      <c r="V3494">
        <v>3</v>
      </c>
      <c r="W3494" t="s">
        <v>4913</v>
      </c>
      <c r="X3494">
        <v>9</v>
      </c>
      <c r="Y3494" t="s">
        <v>559</v>
      </c>
      <c r="Z3494">
        <v>9208</v>
      </c>
      <c r="AA3494" t="s">
        <v>4906</v>
      </c>
      <c r="AC3494" t="s">
        <v>1009</v>
      </c>
      <c r="AD3494" t="s">
        <v>443</v>
      </c>
    </row>
    <row r="3495" spans="21:30">
      <c r="U3495">
        <v>5510</v>
      </c>
      <c r="V3495">
        <v>7</v>
      </c>
      <c r="W3495" t="s">
        <v>4914</v>
      </c>
      <c r="X3495">
        <v>9</v>
      </c>
      <c r="Y3495" t="s">
        <v>559</v>
      </c>
      <c r="Z3495">
        <v>9208</v>
      </c>
      <c r="AA3495" t="s">
        <v>4906</v>
      </c>
      <c r="AC3495" t="s">
        <v>1009</v>
      </c>
      <c r="AD3495" t="s">
        <v>443</v>
      </c>
    </row>
    <row r="3496" spans="21:30">
      <c r="U3496">
        <v>5512</v>
      </c>
      <c r="V3496">
        <v>3</v>
      </c>
      <c r="W3496" t="s">
        <v>4915</v>
      </c>
      <c r="X3496">
        <v>9</v>
      </c>
      <c r="Y3496" t="s">
        <v>559</v>
      </c>
      <c r="Z3496">
        <v>9208</v>
      </c>
      <c r="AA3496" t="s">
        <v>4906</v>
      </c>
      <c r="AC3496" t="s">
        <v>1009</v>
      </c>
      <c r="AD3496" t="s">
        <v>443</v>
      </c>
    </row>
    <row r="3497" spans="21:30">
      <c r="U3497">
        <v>5513</v>
      </c>
      <c r="V3497">
        <v>1</v>
      </c>
      <c r="W3497" t="s">
        <v>4916</v>
      </c>
      <c r="X3497">
        <v>9</v>
      </c>
      <c r="Y3497" t="s">
        <v>559</v>
      </c>
      <c r="Z3497">
        <v>9208</v>
      </c>
      <c r="AA3497" t="s">
        <v>4906</v>
      </c>
      <c r="AC3497" t="s">
        <v>1009</v>
      </c>
      <c r="AD3497" t="s">
        <v>443</v>
      </c>
    </row>
    <row r="3498" spans="21:30">
      <c r="U3498">
        <v>5518</v>
      </c>
      <c r="V3498">
        <v>2</v>
      </c>
      <c r="W3498" t="s">
        <v>4917</v>
      </c>
      <c r="X3498">
        <v>9</v>
      </c>
      <c r="Y3498" t="s">
        <v>559</v>
      </c>
      <c r="Z3498">
        <v>9208</v>
      </c>
      <c r="AA3498" t="s">
        <v>4906</v>
      </c>
      <c r="AC3498" t="s">
        <v>1009</v>
      </c>
      <c r="AD3498" t="s">
        <v>443</v>
      </c>
    </row>
    <row r="3499" spans="21:30">
      <c r="U3499">
        <v>5520</v>
      </c>
      <c r="V3499">
        <v>4</v>
      </c>
      <c r="W3499" t="s">
        <v>4918</v>
      </c>
      <c r="X3499">
        <v>9</v>
      </c>
      <c r="Y3499" t="s">
        <v>559</v>
      </c>
      <c r="Z3499">
        <v>9208</v>
      </c>
      <c r="AA3499" t="s">
        <v>4906</v>
      </c>
      <c r="AC3499" t="s">
        <v>1009</v>
      </c>
      <c r="AD3499" t="s">
        <v>443</v>
      </c>
    </row>
    <row r="3500" spans="21:30">
      <c r="U3500">
        <v>5521</v>
      </c>
      <c r="V3500">
        <v>2</v>
      </c>
      <c r="W3500" t="s">
        <v>4919</v>
      </c>
      <c r="X3500">
        <v>9</v>
      </c>
      <c r="Y3500" t="s">
        <v>559</v>
      </c>
      <c r="Z3500">
        <v>9208</v>
      </c>
      <c r="AA3500" t="s">
        <v>4906</v>
      </c>
      <c r="AC3500" t="s">
        <v>1009</v>
      </c>
      <c r="AD3500" t="s">
        <v>443</v>
      </c>
    </row>
    <row r="3501" spans="21:30">
      <c r="U3501">
        <v>5522</v>
      </c>
      <c r="V3501">
        <v>0</v>
      </c>
      <c r="W3501" t="s">
        <v>4920</v>
      </c>
      <c r="X3501">
        <v>9</v>
      </c>
      <c r="Y3501" t="s">
        <v>559</v>
      </c>
      <c r="Z3501">
        <v>9208</v>
      </c>
      <c r="AA3501" t="s">
        <v>4906</v>
      </c>
      <c r="AC3501" t="s">
        <v>1009</v>
      </c>
      <c r="AD3501" t="s">
        <v>443</v>
      </c>
    </row>
    <row r="3502" spans="21:30">
      <c r="U3502">
        <v>5523</v>
      </c>
      <c r="V3502">
        <v>9</v>
      </c>
      <c r="W3502" t="s">
        <v>4921</v>
      </c>
      <c r="X3502">
        <v>9</v>
      </c>
      <c r="Y3502" t="s">
        <v>559</v>
      </c>
      <c r="Z3502">
        <v>9208</v>
      </c>
      <c r="AA3502" t="s">
        <v>4906</v>
      </c>
      <c r="AC3502" t="s">
        <v>1009</v>
      </c>
      <c r="AD3502" t="s">
        <v>443</v>
      </c>
    </row>
    <row r="3503" spans="21:30">
      <c r="U3503">
        <v>5524</v>
      </c>
      <c r="V3503">
        <v>7</v>
      </c>
      <c r="W3503" t="s">
        <v>4922</v>
      </c>
      <c r="X3503">
        <v>9</v>
      </c>
      <c r="Y3503" t="s">
        <v>559</v>
      </c>
      <c r="Z3503">
        <v>9208</v>
      </c>
      <c r="AA3503" t="s">
        <v>4906</v>
      </c>
      <c r="AC3503" t="s">
        <v>1009</v>
      </c>
      <c r="AD3503" t="s">
        <v>443</v>
      </c>
    </row>
    <row r="3504" spans="21:30">
      <c r="U3504">
        <v>5525</v>
      </c>
      <c r="V3504">
        <v>5</v>
      </c>
      <c r="W3504" t="s">
        <v>4923</v>
      </c>
      <c r="X3504">
        <v>9</v>
      </c>
      <c r="Y3504" t="s">
        <v>559</v>
      </c>
      <c r="Z3504">
        <v>9208</v>
      </c>
      <c r="AA3504" t="s">
        <v>4906</v>
      </c>
      <c r="AC3504" t="s">
        <v>1009</v>
      </c>
      <c r="AD3504" t="s">
        <v>443</v>
      </c>
    </row>
    <row r="3505" spans="21:30">
      <c r="U3505">
        <v>5529</v>
      </c>
      <c r="V3505">
        <v>8</v>
      </c>
      <c r="W3505" t="s">
        <v>4924</v>
      </c>
      <c r="X3505">
        <v>9</v>
      </c>
      <c r="Y3505" t="s">
        <v>559</v>
      </c>
      <c r="Z3505">
        <v>9208</v>
      </c>
      <c r="AA3505" t="s">
        <v>4906</v>
      </c>
      <c r="AC3505" t="s">
        <v>713</v>
      </c>
      <c r="AD3505" t="s">
        <v>443</v>
      </c>
    </row>
    <row r="3506" spans="21:30">
      <c r="U3506">
        <v>5532</v>
      </c>
      <c r="V3506">
        <v>8</v>
      </c>
      <c r="W3506" t="s">
        <v>4925</v>
      </c>
      <c r="X3506">
        <v>9</v>
      </c>
      <c r="Y3506" t="s">
        <v>559</v>
      </c>
      <c r="Z3506">
        <v>9208</v>
      </c>
      <c r="AA3506" t="s">
        <v>4906</v>
      </c>
      <c r="AC3506" t="s">
        <v>713</v>
      </c>
      <c r="AD3506" t="s">
        <v>443</v>
      </c>
    </row>
    <row r="3507" spans="21:30">
      <c r="U3507">
        <v>5533</v>
      </c>
      <c r="V3507">
        <v>6</v>
      </c>
      <c r="W3507" t="s">
        <v>4926</v>
      </c>
      <c r="X3507">
        <v>9</v>
      </c>
      <c r="Y3507" t="s">
        <v>559</v>
      </c>
      <c r="Z3507">
        <v>9208</v>
      </c>
      <c r="AA3507" t="s">
        <v>4906</v>
      </c>
      <c r="AC3507" t="s">
        <v>713</v>
      </c>
      <c r="AD3507" t="s">
        <v>443</v>
      </c>
    </row>
    <row r="3508" spans="21:30">
      <c r="U3508">
        <v>5535</v>
      </c>
      <c r="V3508">
        <v>2</v>
      </c>
      <c r="W3508" t="s">
        <v>4927</v>
      </c>
      <c r="X3508">
        <v>9</v>
      </c>
      <c r="Y3508" t="s">
        <v>559</v>
      </c>
      <c r="Z3508">
        <v>9208</v>
      </c>
      <c r="AA3508" t="s">
        <v>4906</v>
      </c>
      <c r="AC3508" t="s">
        <v>713</v>
      </c>
      <c r="AD3508" t="s">
        <v>443</v>
      </c>
    </row>
    <row r="3509" spans="21:30">
      <c r="U3509">
        <v>5536</v>
      </c>
      <c r="V3509">
        <v>0</v>
      </c>
      <c r="W3509" t="s">
        <v>4928</v>
      </c>
      <c r="X3509">
        <v>9</v>
      </c>
      <c r="Y3509" t="s">
        <v>559</v>
      </c>
      <c r="Z3509">
        <v>9208</v>
      </c>
      <c r="AA3509" t="s">
        <v>4906</v>
      </c>
      <c r="AC3509" t="s">
        <v>713</v>
      </c>
      <c r="AD3509" t="s">
        <v>443</v>
      </c>
    </row>
    <row r="3510" spans="21:30">
      <c r="U3510">
        <v>5537</v>
      </c>
      <c r="V3510">
        <v>9</v>
      </c>
      <c r="W3510" t="s">
        <v>4929</v>
      </c>
      <c r="X3510">
        <v>9</v>
      </c>
      <c r="Y3510" t="s">
        <v>559</v>
      </c>
      <c r="Z3510">
        <v>9208</v>
      </c>
      <c r="AA3510" t="s">
        <v>4906</v>
      </c>
      <c r="AC3510" t="s">
        <v>713</v>
      </c>
      <c r="AD3510" t="s">
        <v>443</v>
      </c>
    </row>
    <row r="3511" spans="21:30">
      <c r="U3511">
        <v>5538</v>
      </c>
      <c r="V3511">
        <v>7</v>
      </c>
      <c r="W3511" t="s">
        <v>4930</v>
      </c>
      <c r="X3511">
        <v>9</v>
      </c>
      <c r="Y3511" t="s">
        <v>559</v>
      </c>
      <c r="Z3511">
        <v>9206</v>
      </c>
      <c r="AA3511" t="s">
        <v>1336</v>
      </c>
      <c r="AC3511" t="s">
        <v>1009</v>
      </c>
      <c r="AD3511" t="s">
        <v>443</v>
      </c>
    </row>
    <row r="3512" spans="21:30">
      <c r="U3512">
        <v>5539</v>
      </c>
      <c r="V3512">
        <v>5</v>
      </c>
      <c r="W3512" t="s">
        <v>4931</v>
      </c>
      <c r="X3512">
        <v>9</v>
      </c>
      <c r="Y3512" t="s">
        <v>559</v>
      </c>
      <c r="Z3512">
        <v>9206</v>
      </c>
      <c r="AA3512" t="s">
        <v>1336</v>
      </c>
      <c r="AC3512" t="s">
        <v>1009</v>
      </c>
      <c r="AD3512" t="s">
        <v>443</v>
      </c>
    </row>
    <row r="3513" spans="21:30">
      <c r="U3513">
        <v>5541</v>
      </c>
      <c r="V3513">
        <v>7</v>
      </c>
      <c r="W3513" t="s">
        <v>4932</v>
      </c>
      <c r="X3513">
        <v>9</v>
      </c>
      <c r="Y3513" t="s">
        <v>559</v>
      </c>
      <c r="Z3513">
        <v>9206</v>
      </c>
      <c r="AA3513" t="s">
        <v>1336</v>
      </c>
      <c r="AC3513" t="s">
        <v>1009</v>
      </c>
      <c r="AD3513" t="s">
        <v>443</v>
      </c>
    </row>
    <row r="3514" spans="21:30">
      <c r="U3514">
        <v>5542</v>
      </c>
      <c r="V3514">
        <v>5</v>
      </c>
      <c r="W3514" t="s">
        <v>4933</v>
      </c>
      <c r="X3514">
        <v>9</v>
      </c>
      <c r="Y3514" t="s">
        <v>559</v>
      </c>
      <c r="Z3514">
        <v>9206</v>
      </c>
      <c r="AA3514" t="s">
        <v>1336</v>
      </c>
      <c r="AC3514" t="s">
        <v>1009</v>
      </c>
      <c r="AD3514" t="s">
        <v>443</v>
      </c>
    </row>
    <row r="3515" spans="21:30">
      <c r="U3515">
        <v>5544</v>
      </c>
      <c r="V3515">
        <v>1</v>
      </c>
      <c r="W3515" t="s">
        <v>4934</v>
      </c>
      <c r="X3515">
        <v>9</v>
      </c>
      <c r="Y3515" t="s">
        <v>559</v>
      </c>
      <c r="Z3515">
        <v>9206</v>
      </c>
      <c r="AA3515" t="s">
        <v>1336</v>
      </c>
      <c r="AC3515" t="s">
        <v>1009</v>
      </c>
      <c r="AD3515" t="s">
        <v>443</v>
      </c>
    </row>
    <row r="3516" spans="21:30">
      <c r="U3516">
        <v>5546</v>
      </c>
      <c r="V3516">
        <v>8</v>
      </c>
      <c r="W3516" t="s">
        <v>4935</v>
      </c>
      <c r="X3516">
        <v>9</v>
      </c>
      <c r="Y3516" t="s">
        <v>559</v>
      </c>
      <c r="Z3516">
        <v>9206</v>
      </c>
      <c r="AA3516" t="s">
        <v>1336</v>
      </c>
      <c r="AC3516" t="s">
        <v>1009</v>
      </c>
      <c r="AD3516" t="s">
        <v>443</v>
      </c>
    </row>
    <row r="3517" spans="21:30">
      <c r="U3517">
        <v>5548</v>
      </c>
      <c r="V3517">
        <v>4</v>
      </c>
      <c r="W3517" t="s">
        <v>4936</v>
      </c>
      <c r="X3517">
        <v>9</v>
      </c>
      <c r="Y3517" t="s">
        <v>559</v>
      </c>
      <c r="Z3517">
        <v>9206</v>
      </c>
      <c r="AA3517" t="s">
        <v>1336</v>
      </c>
      <c r="AC3517" t="s">
        <v>1009</v>
      </c>
      <c r="AD3517" t="s">
        <v>443</v>
      </c>
    </row>
    <row r="3518" spans="21:30">
      <c r="U3518">
        <v>5550</v>
      </c>
      <c r="V3518">
        <v>6</v>
      </c>
      <c r="W3518" t="s">
        <v>4937</v>
      </c>
      <c r="X3518">
        <v>9</v>
      </c>
      <c r="Y3518" t="s">
        <v>559</v>
      </c>
      <c r="Z3518">
        <v>9206</v>
      </c>
      <c r="AA3518" t="s">
        <v>1336</v>
      </c>
      <c r="AC3518" t="s">
        <v>1009</v>
      </c>
      <c r="AD3518" t="s">
        <v>443</v>
      </c>
    </row>
    <row r="3519" spans="21:30">
      <c r="U3519">
        <v>5551</v>
      </c>
      <c r="V3519">
        <v>4</v>
      </c>
      <c r="W3519" t="s">
        <v>4938</v>
      </c>
      <c r="X3519">
        <v>9</v>
      </c>
      <c r="Y3519" t="s">
        <v>559</v>
      </c>
      <c r="Z3519">
        <v>9206</v>
      </c>
      <c r="AA3519" t="s">
        <v>1336</v>
      </c>
      <c r="AC3519" t="s">
        <v>1009</v>
      </c>
      <c r="AD3519" t="s">
        <v>443</v>
      </c>
    </row>
    <row r="3520" spans="21:30">
      <c r="U3520">
        <v>5552</v>
      </c>
      <c r="V3520">
        <v>2</v>
      </c>
      <c r="W3520" t="s">
        <v>4939</v>
      </c>
      <c r="X3520">
        <v>9</v>
      </c>
      <c r="Y3520" t="s">
        <v>559</v>
      </c>
      <c r="Z3520">
        <v>9206</v>
      </c>
      <c r="AA3520" t="s">
        <v>1336</v>
      </c>
      <c r="AC3520" t="s">
        <v>1009</v>
      </c>
      <c r="AD3520" t="s">
        <v>443</v>
      </c>
    </row>
    <row r="3521" spans="21:30">
      <c r="U3521">
        <v>5554</v>
      </c>
      <c r="V3521">
        <v>9</v>
      </c>
      <c r="W3521" t="s">
        <v>4920</v>
      </c>
      <c r="X3521">
        <v>9</v>
      </c>
      <c r="Y3521" t="s">
        <v>559</v>
      </c>
      <c r="Z3521">
        <v>9206</v>
      </c>
      <c r="AA3521" t="s">
        <v>1336</v>
      </c>
      <c r="AC3521" t="s">
        <v>1009</v>
      </c>
      <c r="AD3521" t="s">
        <v>443</v>
      </c>
    </row>
    <row r="3522" spans="21:30">
      <c r="U3522">
        <v>5557</v>
      </c>
      <c r="V3522">
        <v>3</v>
      </c>
      <c r="W3522" t="s">
        <v>4940</v>
      </c>
      <c r="X3522">
        <v>9</v>
      </c>
      <c r="Y3522" t="s">
        <v>559</v>
      </c>
      <c r="Z3522">
        <v>9206</v>
      </c>
      <c r="AA3522" t="s">
        <v>1336</v>
      </c>
      <c r="AC3522" t="s">
        <v>1009</v>
      </c>
      <c r="AD3522" t="s">
        <v>443</v>
      </c>
    </row>
    <row r="3523" spans="21:30">
      <c r="U3523">
        <v>5558</v>
      </c>
      <c r="V3523">
        <v>1</v>
      </c>
      <c r="W3523" t="s">
        <v>4941</v>
      </c>
      <c r="X3523">
        <v>9</v>
      </c>
      <c r="Y3523" t="s">
        <v>559</v>
      </c>
      <c r="Z3523">
        <v>9206</v>
      </c>
      <c r="AA3523" t="s">
        <v>1336</v>
      </c>
      <c r="AC3523" t="s">
        <v>1009</v>
      </c>
      <c r="AD3523" t="s">
        <v>443</v>
      </c>
    </row>
    <row r="3524" spans="21:30">
      <c r="U3524">
        <v>5561</v>
      </c>
      <c r="V3524">
        <v>1</v>
      </c>
      <c r="W3524" t="s">
        <v>4942</v>
      </c>
      <c r="X3524">
        <v>9</v>
      </c>
      <c r="Y3524" t="s">
        <v>559</v>
      </c>
      <c r="Z3524">
        <v>9206</v>
      </c>
      <c r="AA3524" t="s">
        <v>1336</v>
      </c>
      <c r="AC3524" t="s">
        <v>1009</v>
      </c>
      <c r="AD3524" t="s">
        <v>443</v>
      </c>
    </row>
    <row r="3525" spans="21:30">
      <c r="U3525">
        <v>5563</v>
      </c>
      <c r="V3525">
        <v>8</v>
      </c>
      <c r="W3525" t="s">
        <v>4943</v>
      </c>
      <c r="X3525">
        <v>9</v>
      </c>
      <c r="Y3525" t="s">
        <v>559</v>
      </c>
      <c r="Z3525">
        <v>9206</v>
      </c>
      <c r="AA3525" t="s">
        <v>1336</v>
      </c>
      <c r="AC3525" t="s">
        <v>1009</v>
      </c>
      <c r="AD3525" t="s">
        <v>443</v>
      </c>
    </row>
    <row r="3526" spans="21:30">
      <c r="U3526">
        <v>5565</v>
      </c>
      <c r="V3526">
        <v>4</v>
      </c>
      <c r="W3526" t="s">
        <v>4944</v>
      </c>
      <c r="X3526">
        <v>9</v>
      </c>
      <c r="Y3526" t="s">
        <v>559</v>
      </c>
      <c r="Z3526">
        <v>9101</v>
      </c>
      <c r="AA3526" t="s">
        <v>133</v>
      </c>
      <c r="AC3526" t="s">
        <v>1009</v>
      </c>
      <c r="AD3526" t="s">
        <v>443</v>
      </c>
    </row>
    <row r="3527" spans="21:30">
      <c r="U3527">
        <v>5566</v>
      </c>
      <c r="V3527">
        <v>2</v>
      </c>
      <c r="W3527" t="s">
        <v>4945</v>
      </c>
      <c r="X3527">
        <v>9</v>
      </c>
      <c r="Y3527" t="s">
        <v>559</v>
      </c>
      <c r="Z3527">
        <v>9101</v>
      </c>
      <c r="AA3527" t="s">
        <v>133</v>
      </c>
      <c r="AC3527" t="s">
        <v>890</v>
      </c>
      <c r="AD3527" t="s">
        <v>443</v>
      </c>
    </row>
    <row r="3528" spans="21:30">
      <c r="U3528">
        <v>5567</v>
      </c>
      <c r="V3528">
        <v>0</v>
      </c>
      <c r="W3528" t="s">
        <v>4946</v>
      </c>
      <c r="X3528">
        <v>9</v>
      </c>
      <c r="Y3528" t="s">
        <v>559</v>
      </c>
      <c r="Z3528">
        <v>9101</v>
      </c>
      <c r="AA3528" t="s">
        <v>133</v>
      </c>
      <c r="AC3528" t="s">
        <v>1009</v>
      </c>
      <c r="AD3528" t="s">
        <v>443</v>
      </c>
    </row>
    <row r="3529" spans="21:30">
      <c r="U3529">
        <v>5568</v>
      </c>
      <c r="V3529">
        <v>9</v>
      </c>
      <c r="W3529" t="s">
        <v>4947</v>
      </c>
      <c r="X3529">
        <v>9</v>
      </c>
      <c r="Y3529" t="s">
        <v>559</v>
      </c>
      <c r="Z3529">
        <v>9101</v>
      </c>
      <c r="AA3529" t="s">
        <v>133</v>
      </c>
      <c r="AC3529" t="s">
        <v>1009</v>
      </c>
      <c r="AD3529" t="s">
        <v>443</v>
      </c>
    </row>
    <row r="3530" spans="21:30">
      <c r="U3530">
        <v>5569</v>
      </c>
      <c r="V3530">
        <v>7</v>
      </c>
      <c r="W3530" t="s">
        <v>4948</v>
      </c>
      <c r="X3530">
        <v>9</v>
      </c>
      <c r="Y3530" t="s">
        <v>559</v>
      </c>
      <c r="Z3530">
        <v>9101</v>
      </c>
      <c r="AA3530" t="s">
        <v>133</v>
      </c>
      <c r="AC3530" t="s">
        <v>1009</v>
      </c>
      <c r="AD3530" t="s">
        <v>443</v>
      </c>
    </row>
    <row r="3531" spans="21:30">
      <c r="U3531">
        <v>5570</v>
      </c>
      <c r="V3531">
        <v>0</v>
      </c>
      <c r="W3531" t="s">
        <v>4949</v>
      </c>
      <c r="X3531">
        <v>9</v>
      </c>
      <c r="Y3531" t="s">
        <v>559</v>
      </c>
      <c r="Z3531">
        <v>9101</v>
      </c>
      <c r="AA3531" t="s">
        <v>133</v>
      </c>
      <c r="AC3531" t="s">
        <v>1009</v>
      </c>
      <c r="AD3531" t="s">
        <v>443</v>
      </c>
    </row>
    <row r="3532" spans="21:30">
      <c r="U3532">
        <v>5571</v>
      </c>
      <c r="V3532">
        <v>9</v>
      </c>
      <c r="W3532" t="s">
        <v>4950</v>
      </c>
      <c r="X3532">
        <v>9</v>
      </c>
      <c r="Y3532" t="s">
        <v>559</v>
      </c>
      <c r="Z3532">
        <v>9101</v>
      </c>
      <c r="AA3532" t="s">
        <v>133</v>
      </c>
      <c r="AC3532" t="s">
        <v>1009</v>
      </c>
      <c r="AD3532" t="s">
        <v>443</v>
      </c>
    </row>
    <row r="3533" spans="21:30">
      <c r="U3533">
        <v>5574</v>
      </c>
      <c r="V3533">
        <v>3</v>
      </c>
      <c r="W3533" t="s">
        <v>4951</v>
      </c>
      <c r="X3533">
        <v>9</v>
      </c>
      <c r="Y3533" t="s">
        <v>559</v>
      </c>
      <c r="Z3533">
        <v>9112</v>
      </c>
      <c r="AA3533" t="s">
        <v>1452</v>
      </c>
      <c r="AC3533" t="s">
        <v>713</v>
      </c>
      <c r="AD3533" t="s">
        <v>443</v>
      </c>
    </row>
    <row r="3534" spans="21:30">
      <c r="U3534">
        <v>5575</v>
      </c>
      <c r="V3534">
        <v>1</v>
      </c>
      <c r="W3534" t="s">
        <v>1463</v>
      </c>
      <c r="X3534">
        <v>9</v>
      </c>
      <c r="Y3534" t="s">
        <v>559</v>
      </c>
      <c r="Z3534">
        <v>9101</v>
      </c>
      <c r="AA3534" t="s">
        <v>133</v>
      </c>
      <c r="AC3534" t="s">
        <v>1009</v>
      </c>
      <c r="AD3534" t="s">
        <v>443</v>
      </c>
    </row>
    <row r="3535" spans="21:30">
      <c r="U3535">
        <v>5578</v>
      </c>
      <c r="V3535">
        <v>6</v>
      </c>
      <c r="W3535" t="s">
        <v>4952</v>
      </c>
      <c r="X3535">
        <v>9</v>
      </c>
      <c r="Y3535" t="s">
        <v>559</v>
      </c>
      <c r="Z3535">
        <v>9101</v>
      </c>
      <c r="AA3535" t="s">
        <v>133</v>
      </c>
      <c r="AC3535" t="s">
        <v>1009</v>
      </c>
      <c r="AD3535" t="s">
        <v>443</v>
      </c>
    </row>
    <row r="3536" spans="21:30">
      <c r="U3536">
        <v>5580</v>
      </c>
      <c r="V3536">
        <v>8</v>
      </c>
      <c r="W3536" t="s">
        <v>4953</v>
      </c>
      <c r="X3536">
        <v>9</v>
      </c>
      <c r="Y3536" t="s">
        <v>559</v>
      </c>
      <c r="Z3536">
        <v>9101</v>
      </c>
      <c r="AA3536" t="s">
        <v>133</v>
      </c>
      <c r="AC3536" t="s">
        <v>1009</v>
      </c>
      <c r="AD3536" t="s">
        <v>443</v>
      </c>
    </row>
    <row r="3537" spans="21:30">
      <c r="U3537">
        <v>5582</v>
      </c>
      <c r="V3537">
        <v>4</v>
      </c>
      <c r="W3537" t="s">
        <v>4954</v>
      </c>
      <c r="X3537">
        <v>9</v>
      </c>
      <c r="Y3537" t="s">
        <v>559</v>
      </c>
      <c r="Z3537">
        <v>9101</v>
      </c>
      <c r="AA3537" t="s">
        <v>133</v>
      </c>
      <c r="AC3537" t="s">
        <v>1009</v>
      </c>
      <c r="AD3537" t="s">
        <v>443</v>
      </c>
    </row>
    <row r="3538" spans="21:30">
      <c r="U3538">
        <v>5583</v>
      </c>
      <c r="V3538">
        <v>2</v>
      </c>
      <c r="W3538" t="s">
        <v>3395</v>
      </c>
      <c r="X3538">
        <v>9</v>
      </c>
      <c r="Y3538" t="s">
        <v>559</v>
      </c>
      <c r="Z3538">
        <v>9101</v>
      </c>
      <c r="AA3538" t="s">
        <v>133</v>
      </c>
      <c r="AC3538" t="s">
        <v>1009</v>
      </c>
      <c r="AD3538" t="s">
        <v>443</v>
      </c>
    </row>
    <row r="3539" spans="21:30">
      <c r="U3539">
        <v>5585</v>
      </c>
      <c r="V3539">
        <v>9</v>
      </c>
      <c r="W3539" t="s">
        <v>4955</v>
      </c>
      <c r="X3539">
        <v>9</v>
      </c>
      <c r="Y3539" t="s">
        <v>559</v>
      </c>
      <c r="Z3539">
        <v>9101</v>
      </c>
      <c r="AA3539" t="s">
        <v>133</v>
      </c>
      <c r="AC3539" t="s">
        <v>1009</v>
      </c>
      <c r="AD3539" t="s">
        <v>443</v>
      </c>
    </row>
    <row r="3540" spans="21:30">
      <c r="U3540">
        <v>5588</v>
      </c>
      <c r="V3540">
        <v>3</v>
      </c>
      <c r="W3540" t="s">
        <v>4956</v>
      </c>
      <c r="X3540">
        <v>9</v>
      </c>
      <c r="Y3540" t="s">
        <v>559</v>
      </c>
      <c r="Z3540">
        <v>9101</v>
      </c>
      <c r="AA3540" t="s">
        <v>133</v>
      </c>
      <c r="AC3540" t="s">
        <v>1009</v>
      </c>
      <c r="AD3540" t="s">
        <v>443</v>
      </c>
    </row>
    <row r="3541" spans="21:30">
      <c r="U3541">
        <v>5589</v>
      </c>
      <c r="V3541">
        <v>1</v>
      </c>
      <c r="W3541" t="s">
        <v>4957</v>
      </c>
      <c r="X3541">
        <v>9</v>
      </c>
      <c r="Y3541" t="s">
        <v>559</v>
      </c>
      <c r="Z3541">
        <v>9101</v>
      </c>
      <c r="AA3541" t="s">
        <v>133</v>
      </c>
      <c r="AC3541" t="s">
        <v>1009</v>
      </c>
      <c r="AD3541" t="s">
        <v>443</v>
      </c>
    </row>
    <row r="3542" spans="21:30">
      <c r="U3542">
        <v>5590</v>
      </c>
      <c r="V3542">
        <v>5</v>
      </c>
      <c r="W3542" t="s">
        <v>4958</v>
      </c>
      <c r="X3542">
        <v>9</v>
      </c>
      <c r="Y3542" t="s">
        <v>559</v>
      </c>
      <c r="Z3542">
        <v>9101</v>
      </c>
      <c r="AA3542" t="s">
        <v>133</v>
      </c>
      <c r="AC3542" t="s">
        <v>1009</v>
      </c>
      <c r="AD3542" t="s">
        <v>443</v>
      </c>
    </row>
    <row r="3543" spans="21:30">
      <c r="U3543">
        <v>5592</v>
      </c>
      <c r="V3543">
        <v>1</v>
      </c>
      <c r="W3543" t="s">
        <v>3670</v>
      </c>
      <c r="X3543">
        <v>9</v>
      </c>
      <c r="Y3543" t="s">
        <v>559</v>
      </c>
      <c r="Z3543">
        <v>9101</v>
      </c>
      <c r="AA3543" t="s">
        <v>133</v>
      </c>
      <c r="AC3543" t="s">
        <v>1009</v>
      </c>
      <c r="AD3543" t="s">
        <v>443</v>
      </c>
    </row>
    <row r="3544" spans="21:30">
      <c r="U3544">
        <v>5596</v>
      </c>
      <c r="V3544">
        <v>4</v>
      </c>
      <c r="W3544" t="s">
        <v>4959</v>
      </c>
      <c r="X3544">
        <v>9</v>
      </c>
      <c r="Y3544" t="s">
        <v>559</v>
      </c>
      <c r="Z3544">
        <v>9101</v>
      </c>
      <c r="AA3544" t="s">
        <v>133</v>
      </c>
      <c r="AC3544" t="s">
        <v>1009</v>
      </c>
      <c r="AD3544" t="s">
        <v>443</v>
      </c>
    </row>
    <row r="3545" spans="21:30">
      <c r="U3545">
        <v>5597</v>
      </c>
      <c r="V3545">
        <v>2</v>
      </c>
      <c r="W3545" t="s">
        <v>2456</v>
      </c>
      <c r="X3545">
        <v>9</v>
      </c>
      <c r="Y3545" t="s">
        <v>559</v>
      </c>
      <c r="Z3545">
        <v>9101</v>
      </c>
      <c r="AA3545" t="s">
        <v>133</v>
      </c>
      <c r="AC3545" t="s">
        <v>1009</v>
      </c>
      <c r="AD3545" t="s">
        <v>443</v>
      </c>
    </row>
    <row r="3546" spans="21:30">
      <c r="U3546">
        <v>5598</v>
      </c>
      <c r="V3546">
        <v>0</v>
      </c>
      <c r="W3546" t="s">
        <v>4960</v>
      </c>
      <c r="X3546">
        <v>9</v>
      </c>
      <c r="Y3546" t="s">
        <v>559</v>
      </c>
      <c r="Z3546">
        <v>9101</v>
      </c>
      <c r="AA3546" t="s">
        <v>133</v>
      </c>
      <c r="AC3546" t="s">
        <v>1009</v>
      </c>
      <c r="AD3546" t="s">
        <v>443</v>
      </c>
    </row>
    <row r="3547" spans="21:30">
      <c r="U3547">
        <v>5599</v>
      </c>
      <c r="V3547">
        <v>9</v>
      </c>
      <c r="W3547" t="s">
        <v>4961</v>
      </c>
      <c r="X3547">
        <v>9</v>
      </c>
      <c r="Y3547" t="s">
        <v>559</v>
      </c>
      <c r="Z3547">
        <v>9112</v>
      </c>
      <c r="AA3547" t="s">
        <v>1452</v>
      </c>
      <c r="AC3547" t="s">
        <v>1009</v>
      </c>
      <c r="AD3547" t="s">
        <v>443</v>
      </c>
    </row>
    <row r="3548" spans="21:30">
      <c r="U3548">
        <v>5600</v>
      </c>
      <c r="V3548">
        <v>6</v>
      </c>
      <c r="W3548" t="s">
        <v>4962</v>
      </c>
      <c r="X3548">
        <v>9</v>
      </c>
      <c r="Y3548" t="s">
        <v>559</v>
      </c>
      <c r="Z3548">
        <v>9101</v>
      </c>
      <c r="AA3548" t="s">
        <v>133</v>
      </c>
      <c r="AC3548" t="s">
        <v>1009</v>
      </c>
      <c r="AD3548" t="s">
        <v>443</v>
      </c>
    </row>
    <row r="3549" spans="21:30">
      <c r="U3549">
        <v>5601</v>
      </c>
      <c r="V3549">
        <v>4</v>
      </c>
      <c r="W3549" t="s">
        <v>4963</v>
      </c>
      <c r="X3549">
        <v>9</v>
      </c>
      <c r="Y3549" t="s">
        <v>559</v>
      </c>
      <c r="Z3549">
        <v>9101</v>
      </c>
      <c r="AA3549" t="s">
        <v>133</v>
      </c>
      <c r="AC3549" t="s">
        <v>1009</v>
      </c>
      <c r="AD3549" t="s">
        <v>443</v>
      </c>
    </row>
    <row r="3550" spans="21:30">
      <c r="U3550">
        <v>5603</v>
      </c>
      <c r="V3550">
        <v>0</v>
      </c>
      <c r="W3550" t="s">
        <v>4964</v>
      </c>
      <c r="X3550">
        <v>9</v>
      </c>
      <c r="Y3550" t="s">
        <v>559</v>
      </c>
      <c r="Z3550">
        <v>9101</v>
      </c>
      <c r="AA3550" t="s">
        <v>133</v>
      </c>
      <c r="AC3550" t="s">
        <v>1009</v>
      </c>
      <c r="AD3550" t="s">
        <v>443</v>
      </c>
    </row>
    <row r="3551" spans="21:30">
      <c r="U3551">
        <v>5604</v>
      </c>
      <c r="V3551">
        <v>9</v>
      </c>
      <c r="W3551" t="s">
        <v>3804</v>
      </c>
      <c r="X3551">
        <v>9</v>
      </c>
      <c r="Y3551" t="s">
        <v>559</v>
      </c>
      <c r="Z3551">
        <v>9101</v>
      </c>
      <c r="AA3551" t="s">
        <v>133</v>
      </c>
      <c r="AC3551" t="s">
        <v>1009</v>
      </c>
      <c r="AD3551" t="s">
        <v>443</v>
      </c>
    </row>
    <row r="3552" spans="21:30">
      <c r="U3552">
        <v>5606</v>
      </c>
      <c r="V3552">
        <v>5</v>
      </c>
      <c r="W3552" t="s">
        <v>4965</v>
      </c>
      <c r="X3552">
        <v>9</v>
      </c>
      <c r="Y3552" t="s">
        <v>559</v>
      </c>
      <c r="Z3552">
        <v>9101</v>
      </c>
      <c r="AA3552" t="s">
        <v>133</v>
      </c>
      <c r="AC3552" t="s">
        <v>1009</v>
      </c>
      <c r="AD3552" t="s">
        <v>443</v>
      </c>
    </row>
    <row r="3553" spans="21:30">
      <c r="U3553">
        <v>5608</v>
      </c>
      <c r="V3553">
        <v>1</v>
      </c>
      <c r="W3553" t="s">
        <v>4202</v>
      </c>
      <c r="X3553">
        <v>9</v>
      </c>
      <c r="Y3553" t="s">
        <v>559</v>
      </c>
      <c r="Z3553">
        <v>9101</v>
      </c>
      <c r="AA3553" t="s">
        <v>133</v>
      </c>
      <c r="AC3553" t="s">
        <v>1009</v>
      </c>
      <c r="AD3553" t="s">
        <v>443</v>
      </c>
    </row>
    <row r="3554" spans="21:30">
      <c r="U3554">
        <v>5611</v>
      </c>
      <c r="V3554">
        <v>1</v>
      </c>
      <c r="W3554" t="s">
        <v>4966</v>
      </c>
      <c r="X3554">
        <v>9</v>
      </c>
      <c r="Y3554" t="s">
        <v>559</v>
      </c>
      <c r="Z3554">
        <v>9101</v>
      </c>
      <c r="AA3554" t="s">
        <v>133</v>
      </c>
      <c r="AC3554" t="s">
        <v>1009</v>
      </c>
      <c r="AD3554" t="s">
        <v>443</v>
      </c>
    </row>
    <row r="3555" spans="21:30">
      <c r="U3555">
        <v>5613</v>
      </c>
      <c r="V3555">
        <v>8</v>
      </c>
      <c r="W3555" t="s">
        <v>4967</v>
      </c>
      <c r="X3555">
        <v>9</v>
      </c>
      <c r="Y3555" t="s">
        <v>559</v>
      </c>
      <c r="Z3555">
        <v>9119</v>
      </c>
      <c r="AA3555" t="s">
        <v>4968</v>
      </c>
      <c r="AC3555" t="s">
        <v>1009</v>
      </c>
      <c r="AD3555" t="s">
        <v>443</v>
      </c>
    </row>
    <row r="3556" spans="21:30">
      <c r="U3556">
        <v>5614</v>
      </c>
      <c r="V3556">
        <v>6</v>
      </c>
      <c r="W3556" t="s">
        <v>4969</v>
      </c>
      <c r="X3556">
        <v>9</v>
      </c>
      <c r="Y3556" t="s">
        <v>559</v>
      </c>
      <c r="Z3556">
        <v>9101</v>
      </c>
      <c r="AA3556" t="s">
        <v>133</v>
      </c>
      <c r="AC3556" t="s">
        <v>1009</v>
      </c>
      <c r="AD3556" t="s">
        <v>443</v>
      </c>
    </row>
    <row r="3557" spans="21:30">
      <c r="U3557">
        <v>5617</v>
      </c>
      <c r="V3557">
        <v>0</v>
      </c>
      <c r="W3557" t="s">
        <v>4970</v>
      </c>
      <c r="X3557">
        <v>9</v>
      </c>
      <c r="Y3557" t="s">
        <v>559</v>
      </c>
      <c r="Z3557">
        <v>9101</v>
      </c>
      <c r="AA3557" t="s">
        <v>133</v>
      </c>
      <c r="AC3557" t="s">
        <v>1009</v>
      </c>
      <c r="AD3557" t="s">
        <v>443</v>
      </c>
    </row>
    <row r="3558" spans="21:30">
      <c r="U3558">
        <v>5619</v>
      </c>
      <c r="V3558">
        <v>7</v>
      </c>
      <c r="W3558" t="s">
        <v>4971</v>
      </c>
      <c r="X3558">
        <v>9</v>
      </c>
      <c r="Y3558" t="s">
        <v>559</v>
      </c>
      <c r="Z3558">
        <v>9101</v>
      </c>
      <c r="AA3558" t="s">
        <v>133</v>
      </c>
      <c r="AC3558" t="s">
        <v>1009</v>
      </c>
      <c r="AD3558" t="s">
        <v>443</v>
      </c>
    </row>
    <row r="3559" spans="21:30">
      <c r="U3559">
        <v>5620</v>
      </c>
      <c r="V3559">
        <v>0</v>
      </c>
      <c r="W3559" t="s">
        <v>4972</v>
      </c>
      <c r="X3559">
        <v>9</v>
      </c>
      <c r="Y3559" t="s">
        <v>559</v>
      </c>
      <c r="Z3559">
        <v>9101</v>
      </c>
      <c r="AA3559" t="s">
        <v>133</v>
      </c>
      <c r="AC3559" t="s">
        <v>1009</v>
      </c>
      <c r="AD3559" t="s">
        <v>443</v>
      </c>
    </row>
    <row r="3560" spans="21:30">
      <c r="U3560">
        <v>5622</v>
      </c>
      <c r="V3560">
        <v>7</v>
      </c>
      <c r="W3560" t="s">
        <v>4973</v>
      </c>
      <c r="X3560">
        <v>9</v>
      </c>
      <c r="Y3560" t="s">
        <v>559</v>
      </c>
      <c r="Z3560">
        <v>9205</v>
      </c>
      <c r="AA3560" t="s">
        <v>1312</v>
      </c>
      <c r="AC3560" t="s">
        <v>1009</v>
      </c>
      <c r="AD3560" t="s">
        <v>443</v>
      </c>
    </row>
    <row r="3561" spans="21:30">
      <c r="U3561">
        <v>5623</v>
      </c>
      <c r="V3561">
        <v>5</v>
      </c>
      <c r="W3561" t="s">
        <v>4974</v>
      </c>
      <c r="X3561">
        <v>9</v>
      </c>
      <c r="Y3561" t="s">
        <v>559</v>
      </c>
      <c r="Z3561">
        <v>9112</v>
      </c>
      <c r="AA3561" t="s">
        <v>1452</v>
      </c>
      <c r="AC3561" t="s">
        <v>1009</v>
      </c>
      <c r="AD3561" t="s">
        <v>443</v>
      </c>
    </row>
    <row r="3562" spans="21:30">
      <c r="U3562">
        <v>5624</v>
      </c>
      <c r="V3562">
        <v>3</v>
      </c>
      <c r="W3562" t="s">
        <v>4975</v>
      </c>
      <c r="X3562">
        <v>9</v>
      </c>
      <c r="Y3562" t="s">
        <v>559</v>
      </c>
      <c r="Z3562">
        <v>9112</v>
      </c>
      <c r="AA3562" t="s">
        <v>1452</v>
      </c>
      <c r="AC3562" t="s">
        <v>1009</v>
      </c>
      <c r="AD3562" t="s">
        <v>443</v>
      </c>
    </row>
    <row r="3563" spans="21:30">
      <c r="U3563">
        <v>5625</v>
      </c>
      <c r="V3563">
        <v>1</v>
      </c>
      <c r="W3563" t="s">
        <v>4976</v>
      </c>
      <c r="X3563">
        <v>9</v>
      </c>
      <c r="Y3563" t="s">
        <v>559</v>
      </c>
      <c r="Z3563">
        <v>9112</v>
      </c>
      <c r="AA3563" t="s">
        <v>1452</v>
      </c>
      <c r="AC3563" t="s">
        <v>1009</v>
      </c>
      <c r="AD3563" t="s">
        <v>443</v>
      </c>
    </row>
    <row r="3564" spans="21:30">
      <c r="U3564">
        <v>5627</v>
      </c>
      <c r="V3564">
        <v>8</v>
      </c>
      <c r="W3564" t="s">
        <v>4977</v>
      </c>
      <c r="X3564">
        <v>9</v>
      </c>
      <c r="Y3564" t="s">
        <v>559</v>
      </c>
      <c r="Z3564">
        <v>9112</v>
      </c>
      <c r="AA3564" t="s">
        <v>1452</v>
      </c>
      <c r="AC3564" t="s">
        <v>1009</v>
      </c>
      <c r="AD3564" t="s">
        <v>443</v>
      </c>
    </row>
    <row r="3565" spans="21:30">
      <c r="U3565">
        <v>5629</v>
      </c>
      <c r="V3565">
        <v>4</v>
      </c>
      <c r="W3565" t="s">
        <v>4978</v>
      </c>
      <c r="X3565">
        <v>9</v>
      </c>
      <c r="Y3565" t="s">
        <v>559</v>
      </c>
      <c r="Z3565">
        <v>9101</v>
      </c>
      <c r="AA3565" t="s">
        <v>133</v>
      </c>
      <c r="AC3565" t="s">
        <v>1009</v>
      </c>
      <c r="AD3565" t="s">
        <v>443</v>
      </c>
    </row>
    <row r="3566" spans="21:30">
      <c r="U3566">
        <v>5630</v>
      </c>
      <c r="V3566">
        <v>8</v>
      </c>
      <c r="W3566" t="s">
        <v>4979</v>
      </c>
      <c r="X3566">
        <v>9</v>
      </c>
      <c r="Y3566" t="s">
        <v>559</v>
      </c>
      <c r="Z3566">
        <v>9101</v>
      </c>
      <c r="AA3566" t="s">
        <v>133</v>
      </c>
      <c r="AC3566" t="s">
        <v>1009</v>
      </c>
      <c r="AD3566" t="s">
        <v>443</v>
      </c>
    </row>
    <row r="3567" spans="21:30">
      <c r="U3567">
        <v>5631</v>
      </c>
      <c r="V3567">
        <v>6</v>
      </c>
      <c r="W3567" t="s">
        <v>4980</v>
      </c>
      <c r="X3567">
        <v>9</v>
      </c>
      <c r="Y3567" t="s">
        <v>559</v>
      </c>
      <c r="Z3567">
        <v>9112</v>
      </c>
      <c r="AA3567" t="s">
        <v>1452</v>
      </c>
      <c r="AC3567" t="s">
        <v>1009</v>
      </c>
      <c r="AD3567" t="s">
        <v>443</v>
      </c>
    </row>
    <row r="3568" spans="21:30">
      <c r="U3568">
        <v>5632</v>
      </c>
      <c r="V3568">
        <v>4</v>
      </c>
      <c r="W3568" t="s">
        <v>4981</v>
      </c>
      <c r="X3568">
        <v>9</v>
      </c>
      <c r="Y3568" t="s">
        <v>559</v>
      </c>
      <c r="Z3568">
        <v>9101</v>
      </c>
      <c r="AA3568" t="s">
        <v>133</v>
      </c>
      <c r="AC3568" t="s">
        <v>1009</v>
      </c>
      <c r="AD3568" t="s">
        <v>443</v>
      </c>
    </row>
    <row r="3569" spans="21:30">
      <c r="U3569">
        <v>5633</v>
      </c>
      <c r="V3569">
        <v>2</v>
      </c>
      <c r="W3569" t="s">
        <v>4982</v>
      </c>
      <c r="X3569">
        <v>9</v>
      </c>
      <c r="Y3569" t="s">
        <v>559</v>
      </c>
      <c r="Z3569">
        <v>9101</v>
      </c>
      <c r="AA3569" t="s">
        <v>133</v>
      </c>
      <c r="AC3569" t="s">
        <v>1009</v>
      </c>
      <c r="AD3569" t="s">
        <v>443</v>
      </c>
    </row>
    <row r="3570" spans="21:30">
      <c r="U3570">
        <v>5634</v>
      </c>
      <c r="V3570">
        <v>0</v>
      </c>
      <c r="W3570" t="s">
        <v>4983</v>
      </c>
      <c r="X3570">
        <v>9</v>
      </c>
      <c r="Y3570" t="s">
        <v>559</v>
      </c>
      <c r="Z3570">
        <v>9112</v>
      </c>
      <c r="AA3570" t="s">
        <v>1452</v>
      </c>
      <c r="AC3570" t="s">
        <v>1009</v>
      </c>
      <c r="AD3570" t="s">
        <v>443</v>
      </c>
    </row>
    <row r="3571" spans="21:30">
      <c r="U3571">
        <v>5635</v>
      </c>
      <c r="V3571">
        <v>9</v>
      </c>
      <c r="W3571" t="s">
        <v>4984</v>
      </c>
      <c r="X3571">
        <v>9</v>
      </c>
      <c r="Y3571" t="s">
        <v>559</v>
      </c>
      <c r="Z3571">
        <v>9112</v>
      </c>
      <c r="AA3571" t="s">
        <v>1452</v>
      </c>
      <c r="AC3571" t="s">
        <v>1009</v>
      </c>
      <c r="AD3571" t="s">
        <v>443</v>
      </c>
    </row>
    <row r="3572" spans="21:30">
      <c r="U3572">
        <v>5636</v>
      </c>
      <c r="V3572">
        <v>7</v>
      </c>
      <c r="W3572" t="s">
        <v>4985</v>
      </c>
      <c r="X3572">
        <v>9</v>
      </c>
      <c r="Y3572" t="s">
        <v>559</v>
      </c>
      <c r="Z3572">
        <v>9101</v>
      </c>
      <c r="AA3572" t="s">
        <v>133</v>
      </c>
      <c r="AC3572" t="s">
        <v>1009</v>
      </c>
      <c r="AD3572" t="s">
        <v>443</v>
      </c>
    </row>
    <row r="3573" spans="21:30">
      <c r="U3573">
        <v>5637</v>
      </c>
      <c r="V3573">
        <v>5</v>
      </c>
      <c r="W3573" t="s">
        <v>4986</v>
      </c>
      <c r="X3573">
        <v>9</v>
      </c>
      <c r="Y3573" t="s">
        <v>559</v>
      </c>
      <c r="Z3573">
        <v>9101</v>
      </c>
      <c r="AA3573" t="s">
        <v>133</v>
      </c>
      <c r="AC3573" t="s">
        <v>1009</v>
      </c>
      <c r="AD3573" t="s">
        <v>443</v>
      </c>
    </row>
    <row r="3574" spans="21:30">
      <c r="U3574">
        <v>5638</v>
      </c>
      <c r="V3574">
        <v>3</v>
      </c>
      <c r="W3574" t="s">
        <v>4987</v>
      </c>
      <c r="X3574">
        <v>9</v>
      </c>
      <c r="Y3574" t="s">
        <v>559</v>
      </c>
      <c r="Z3574">
        <v>9112</v>
      </c>
      <c r="AA3574" t="s">
        <v>1452</v>
      </c>
      <c r="AC3574" t="s">
        <v>1009</v>
      </c>
      <c r="AD3574" t="s">
        <v>443</v>
      </c>
    </row>
    <row r="3575" spans="21:30">
      <c r="U3575">
        <v>5639</v>
      </c>
      <c r="V3575">
        <v>1</v>
      </c>
      <c r="W3575" t="s">
        <v>4988</v>
      </c>
      <c r="X3575">
        <v>9</v>
      </c>
      <c r="Y3575" t="s">
        <v>559</v>
      </c>
      <c r="Z3575">
        <v>9101</v>
      </c>
      <c r="AA3575" t="s">
        <v>133</v>
      </c>
      <c r="AC3575" t="s">
        <v>1009</v>
      </c>
      <c r="AD3575" t="s">
        <v>443</v>
      </c>
    </row>
    <row r="3576" spans="21:30">
      <c r="U3576">
        <v>5640</v>
      </c>
      <c r="V3576">
        <v>5</v>
      </c>
      <c r="W3576" t="s">
        <v>4989</v>
      </c>
      <c r="X3576">
        <v>9</v>
      </c>
      <c r="Y3576" t="s">
        <v>559</v>
      </c>
      <c r="Z3576">
        <v>9101</v>
      </c>
      <c r="AA3576" t="s">
        <v>133</v>
      </c>
      <c r="AC3576" t="s">
        <v>1009</v>
      </c>
      <c r="AD3576" t="s">
        <v>443</v>
      </c>
    </row>
    <row r="3577" spans="21:30">
      <c r="U3577">
        <v>5644</v>
      </c>
      <c r="V3577">
        <v>8</v>
      </c>
      <c r="W3577" t="s">
        <v>4990</v>
      </c>
      <c r="X3577">
        <v>9</v>
      </c>
      <c r="Y3577" t="s">
        <v>559</v>
      </c>
      <c r="Z3577">
        <v>9101</v>
      </c>
      <c r="AA3577" t="s">
        <v>133</v>
      </c>
      <c r="AC3577" t="s">
        <v>1009</v>
      </c>
      <c r="AD3577" t="s">
        <v>443</v>
      </c>
    </row>
    <row r="3578" spans="21:30">
      <c r="U3578">
        <v>5645</v>
      </c>
      <c r="V3578">
        <v>6</v>
      </c>
      <c r="W3578" t="s">
        <v>4991</v>
      </c>
      <c r="X3578">
        <v>9</v>
      </c>
      <c r="Y3578" t="s">
        <v>559</v>
      </c>
      <c r="Z3578">
        <v>9101</v>
      </c>
      <c r="AA3578" t="s">
        <v>133</v>
      </c>
      <c r="AC3578" t="s">
        <v>1009</v>
      </c>
      <c r="AD3578" t="s">
        <v>443</v>
      </c>
    </row>
    <row r="3579" spans="21:30">
      <c r="U3579">
        <v>5646</v>
      </c>
      <c r="V3579">
        <v>4</v>
      </c>
      <c r="W3579" t="s">
        <v>4992</v>
      </c>
      <c r="X3579">
        <v>9</v>
      </c>
      <c r="Y3579" t="s">
        <v>559</v>
      </c>
      <c r="Z3579">
        <v>9112</v>
      </c>
      <c r="AA3579" t="s">
        <v>1452</v>
      </c>
      <c r="AC3579" t="s">
        <v>1009</v>
      </c>
      <c r="AD3579" t="s">
        <v>443</v>
      </c>
    </row>
    <row r="3580" spans="21:30">
      <c r="U3580">
        <v>5647</v>
      </c>
      <c r="V3580">
        <v>2</v>
      </c>
      <c r="W3580" t="s">
        <v>4993</v>
      </c>
      <c r="X3580">
        <v>9</v>
      </c>
      <c r="Y3580" t="s">
        <v>559</v>
      </c>
      <c r="Z3580">
        <v>9101</v>
      </c>
      <c r="AA3580" t="s">
        <v>133</v>
      </c>
      <c r="AC3580" t="s">
        <v>1009</v>
      </c>
      <c r="AD3580" t="s">
        <v>443</v>
      </c>
    </row>
    <row r="3581" spans="21:30">
      <c r="U3581">
        <v>5648</v>
      </c>
      <c r="V3581">
        <v>0</v>
      </c>
      <c r="W3581" t="s">
        <v>4994</v>
      </c>
      <c r="X3581">
        <v>9</v>
      </c>
      <c r="Y3581" t="s">
        <v>559</v>
      </c>
      <c r="Z3581">
        <v>9112</v>
      </c>
      <c r="AA3581" t="s">
        <v>1452</v>
      </c>
      <c r="AC3581" t="s">
        <v>1009</v>
      </c>
      <c r="AD3581" t="s">
        <v>443</v>
      </c>
    </row>
    <row r="3582" spans="21:30">
      <c r="U3582">
        <v>5649</v>
      </c>
      <c r="V3582">
        <v>9</v>
      </c>
      <c r="W3582" t="s">
        <v>4995</v>
      </c>
      <c r="X3582">
        <v>9</v>
      </c>
      <c r="Y3582" t="s">
        <v>559</v>
      </c>
      <c r="Z3582">
        <v>9112</v>
      </c>
      <c r="AA3582" t="s">
        <v>1452</v>
      </c>
      <c r="AC3582" t="s">
        <v>1009</v>
      </c>
      <c r="AD3582" t="s">
        <v>443</v>
      </c>
    </row>
    <row r="3583" spans="21:30">
      <c r="U3583">
        <v>5651</v>
      </c>
      <c r="V3583">
        <v>0</v>
      </c>
      <c r="W3583" t="s">
        <v>4996</v>
      </c>
      <c r="X3583">
        <v>9</v>
      </c>
      <c r="Y3583" t="s">
        <v>559</v>
      </c>
      <c r="Z3583">
        <v>9108</v>
      </c>
      <c r="AA3583" t="s">
        <v>1269</v>
      </c>
      <c r="AC3583" t="s">
        <v>713</v>
      </c>
      <c r="AD3583" t="s">
        <v>443</v>
      </c>
    </row>
    <row r="3584" spans="21:30">
      <c r="U3584">
        <v>5652</v>
      </c>
      <c r="V3584">
        <v>9</v>
      </c>
      <c r="W3584" t="s">
        <v>4997</v>
      </c>
      <c r="X3584">
        <v>9</v>
      </c>
      <c r="Y3584" t="s">
        <v>559</v>
      </c>
      <c r="Z3584">
        <v>9101</v>
      </c>
      <c r="AA3584" t="s">
        <v>133</v>
      </c>
      <c r="AC3584" t="s">
        <v>713</v>
      </c>
      <c r="AD3584" t="s">
        <v>443</v>
      </c>
    </row>
    <row r="3585" spans="21:30">
      <c r="U3585">
        <v>5653</v>
      </c>
      <c r="V3585">
        <v>7</v>
      </c>
      <c r="W3585" t="s">
        <v>4998</v>
      </c>
      <c r="X3585">
        <v>9</v>
      </c>
      <c r="Y3585" t="s">
        <v>559</v>
      </c>
      <c r="Z3585">
        <v>9101</v>
      </c>
      <c r="AA3585" t="s">
        <v>133</v>
      </c>
      <c r="AC3585" t="s">
        <v>713</v>
      </c>
      <c r="AD3585" t="s">
        <v>443</v>
      </c>
    </row>
    <row r="3586" spans="21:30">
      <c r="U3586">
        <v>5654</v>
      </c>
      <c r="V3586">
        <v>5</v>
      </c>
      <c r="W3586" t="s">
        <v>4999</v>
      </c>
      <c r="X3586">
        <v>9</v>
      </c>
      <c r="Y3586" t="s">
        <v>559</v>
      </c>
      <c r="Z3586">
        <v>9101</v>
      </c>
      <c r="AA3586" t="s">
        <v>133</v>
      </c>
      <c r="AC3586" t="s">
        <v>713</v>
      </c>
      <c r="AD3586" t="s">
        <v>443</v>
      </c>
    </row>
    <row r="3587" spans="21:30">
      <c r="U3587">
        <v>5655</v>
      </c>
      <c r="V3587">
        <v>3</v>
      </c>
      <c r="W3587" t="s">
        <v>5000</v>
      </c>
      <c r="X3587">
        <v>9</v>
      </c>
      <c r="Y3587" t="s">
        <v>559</v>
      </c>
      <c r="Z3587">
        <v>9101</v>
      </c>
      <c r="AA3587" t="s">
        <v>133</v>
      </c>
      <c r="AC3587" t="s">
        <v>713</v>
      </c>
      <c r="AD3587" t="s">
        <v>443</v>
      </c>
    </row>
    <row r="3588" spans="21:30">
      <c r="U3588">
        <v>5656</v>
      </c>
      <c r="V3588">
        <v>1</v>
      </c>
      <c r="W3588" t="s">
        <v>5001</v>
      </c>
      <c r="X3588">
        <v>9</v>
      </c>
      <c r="Y3588" t="s">
        <v>559</v>
      </c>
      <c r="Z3588">
        <v>9101</v>
      </c>
      <c r="AA3588" t="s">
        <v>133</v>
      </c>
      <c r="AC3588" t="s">
        <v>713</v>
      </c>
      <c r="AD3588" t="s">
        <v>443</v>
      </c>
    </row>
    <row r="3589" spans="21:30">
      <c r="U3589">
        <v>5658</v>
      </c>
      <c r="V3589">
        <v>8</v>
      </c>
      <c r="W3589" t="s">
        <v>5002</v>
      </c>
      <c r="X3589">
        <v>9</v>
      </c>
      <c r="Y3589" t="s">
        <v>559</v>
      </c>
      <c r="Z3589">
        <v>9101</v>
      </c>
      <c r="AA3589" t="s">
        <v>133</v>
      </c>
      <c r="AC3589" t="s">
        <v>713</v>
      </c>
      <c r="AD3589" t="s">
        <v>443</v>
      </c>
    </row>
    <row r="3590" spans="21:30">
      <c r="U3590">
        <v>5659</v>
      </c>
      <c r="V3590">
        <v>6</v>
      </c>
      <c r="W3590" t="s">
        <v>5003</v>
      </c>
      <c r="X3590">
        <v>9</v>
      </c>
      <c r="Y3590" t="s">
        <v>559</v>
      </c>
      <c r="Z3590">
        <v>9101</v>
      </c>
      <c r="AA3590" t="s">
        <v>133</v>
      </c>
      <c r="AC3590" t="s">
        <v>713</v>
      </c>
      <c r="AD3590" t="s">
        <v>443</v>
      </c>
    </row>
    <row r="3591" spans="21:30">
      <c r="U3591">
        <v>5661</v>
      </c>
      <c r="V3591">
        <v>8</v>
      </c>
      <c r="W3591" t="s">
        <v>5004</v>
      </c>
      <c r="X3591">
        <v>9</v>
      </c>
      <c r="Y3591" t="s">
        <v>559</v>
      </c>
      <c r="Z3591">
        <v>9101</v>
      </c>
      <c r="AA3591" t="s">
        <v>133</v>
      </c>
      <c r="AC3591" t="s">
        <v>713</v>
      </c>
      <c r="AD3591" t="s">
        <v>443</v>
      </c>
    </row>
    <row r="3592" spans="21:30">
      <c r="U3592">
        <v>5662</v>
      </c>
      <c r="V3592">
        <v>6</v>
      </c>
      <c r="W3592" t="s">
        <v>5005</v>
      </c>
      <c r="X3592">
        <v>9</v>
      </c>
      <c r="Y3592" t="s">
        <v>559</v>
      </c>
      <c r="Z3592">
        <v>9101</v>
      </c>
      <c r="AA3592" t="s">
        <v>133</v>
      </c>
      <c r="AC3592" t="s">
        <v>713</v>
      </c>
      <c r="AD3592" t="s">
        <v>443</v>
      </c>
    </row>
    <row r="3593" spans="21:30">
      <c r="U3593">
        <v>5663</v>
      </c>
      <c r="V3593">
        <v>4</v>
      </c>
      <c r="W3593" t="s">
        <v>5006</v>
      </c>
      <c r="X3593">
        <v>9</v>
      </c>
      <c r="Y3593" t="s">
        <v>559</v>
      </c>
      <c r="Z3593">
        <v>9112</v>
      </c>
      <c r="AA3593" t="s">
        <v>1452</v>
      </c>
      <c r="AC3593" t="s">
        <v>713</v>
      </c>
      <c r="AD3593" t="s">
        <v>443</v>
      </c>
    </row>
    <row r="3594" spans="21:30">
      <c r="U3594">
        <v>5664</v>
      </c>
      <c r="V3594">
        <v>2</v>
      </c>
      <c r="W3594" t="s">
        <v>5007</v>
      </c>
      <c r="X3594">
        <v>9</v>
      </c>
      <c r="Y3594" t="s">
        <v>559</v>
      </c>
      <c r="Z3594">
        <v>9101</v>
      </c>
      <c r="AA3594" t="s">
        <v>133</v>
      </c>
      <c r="AC3594" t="s">
        <v>713</v>
      </c>
      <c r="AD3594" t="s">
        <v>443</v>
      </c>
    </row>
    <row r="3595" spans="21:30">
      <c r="U3595">
        <v>5666</v>
      </c>
      <c r="V3595">
        <v>9</v>
      </c>
      <c r="W3595" t="s">
        <v>5008</v>
      </c>
      <c r="X3595">
        <v>9</v>
      </c>
      <c r="Y3595" t="s">
        <v>559</v>
      </c>
      <c r="Z3595">
        <v>9101</v>
      </c>
      <c r="AA3595" t="s">
        <v>133</v>
      </c>
      <c r="AC3595" t="s">
        <v>713</v>
      </c>
      <c r="AD3595" t="s">
        <v>443</v>
      </c>
    </row>
    <row r="3596" spans="21:30">
      <c r="U3596">
        <v>5667</v>
      </c>
      <c r="V3596">
        <v>7</v>
      </c>
      <c r="W3596" t="s">
        <v>5009</v>
      </c>
      <c r="X3596">
        <v>9</v>
      </c>
      <c r="Y3596" t="s">
        <v>559</v>
      </c>
      <c r="Z3596">
        <v>9112</v>
      </c>
      <c r="AA3596" t="s">
        <v>1452</v>
      </c>
      <c r="AC3596" t="s">
        <v>713</v>
      </c>
      <c r="AD3596" t="s">
        <v>443</v>
      </c>
    </row>
    <row r="3597" spans="21:30">
      <c r="U3597">
        <v>5668</v>
      </c>
      <c r="V3597">
        <v>5</v>
      </c>
      <c r="W3597" t="s">
        <v>5010</v>
      </c>
      <c r="X3597">
        <v>9</v>
      </c>
      <c r="Y3597" t="s">
        <v>559</v>
      </c>
      <c r="Z3597">
        <v>9101</v>
      </c>
      <c r="AA3597" t="s">
        <v>133</v>
      </c>
      <c r="AC3597" t="s">
        <v>713</v>
      </c>
      <c r="AD3597" t="s">
        <v>443</v>
      </c>
    </row>
    <row r="3598" spans="21:30">
      <c r="U3598">
        <v>5669</v>
      </c>
      <c r="V3598">
        <v>3</v>
      </c>
      <c r="W3598" t="s">
        <v>5011</v>
      </c>
      <c r="X3598">
        <v>9</v>
      </c>
      <c r="Y3598" t="s">
        <v>559</v>
      </c>
      <c r="Z3598">
        <v>9101</v>
      </c>
      <c r="AA3598" t="s">
        <v>133</v>
      </c>
      <c r="AC3598" t="s">
        <v>713</v>
      </c>
      <c r="AD3598" t="s">
        <v>443</v>
      </c>
    </row>
    <row r="3599" spans="21:30">
      <c r="U3599">
        <v>5670</v>
      </c>
      <c r="V3599">
        <v>7</v>
      </c>
      <c r="W3599" t="s">
        <v>5012</v>
      </c>
      <c r="X3599">
        <v>9</v>
      </c>
      <c r="Y3599" t="s">
        <v>559</v>
      </c>
      <c r="Z3599">
        <v>9101</v>
      </c>
      <c r="AA3599" t="s">
        <v>133</v>
      </c>
      <c r="AC3599" t="s">
        <v>713</v>
      </c>
      <c r="AD3599" t="s">
        <v>443</v>
      </c>
    </row>
    <row r="3600" spans="21:30">
      <c r="U3600">
        <v>5675</v>
      </c>
      <c r="V3600">
        <v>8</v>
      </c>
      <c r="W3600" t="s">
        <v>5013</v>
      </c>
      <c r="X3600">
        <v>9</v>
      </c>
      <c r="Y3600" t="s">
        <v>559</v>
      </c>
      <c r="Z3600">
        <v>9101</v>
      </c>
      <c r="AA3600" t="s">
        <v>133</v>
      </c>
      <c r="AC3600" t="s">
        <v>713</v>
      </c>
      <c r="AD3600" t="s">
        <v>443</v>
      </c>
    </row>
    <row r="3601" spans="21:30">
      <c r="U3601">
        <v>5677</v>
      </c>
      <c r="V3601">
        <v>4</v>
      </c>
      <c r="W3601" t="s">
        <v>5014</v>
      </c>
      <c r="X3601">
        <v>9</v>
      </c>
      <c r="Y3601" t="s">
        <v>559</v>
      </c>
      <c r="Z3601">
        <v>9101</v>
      </c>
      <c r="AA3601" t="s">
        <v>133</v>
      </c>
      <c r="AC3601" t="s">
        <v>713</v>
      </c>
      <c r="AD3601" t="s">
        <v>443</v>
      </c>
    </row>
    <row r="3602" spans="21:30">
      <c r="U3602">
        <v>5678</v>
      </c>
      <c r="V3602">
        <v>2</v>
      </c>
      <c r="W3602" t="s">
        <v>5015</v>
      </c>
      <c r="X3602">
        <v>9</v>
      </c>
      <c r="Y3602" t="s">
        <v>559</v>
      </c>
      <c r="Z3602">
        <v>9112</v>
      </c>
      <c r="AA3602" t="s">
        <v>1452</v>
      </c>
      <c r="AC3602" t="s">
        <v>713</v>
      </c>
      <c r="AD3602" t="s">
        <v>443</v>
      </c>
    </row>
    <row r="3603" spans="21:30">
      <c r="U3603">
        <v>5680</v>
      </c>
      <c r="V3603">
        <v>4</v>
      </c>
      <c r="W3603" t="s">
        <v>5016</v>
      </c>
      <c r="X3603">
        <v>9</v>
      </c>
      <c r="Y3603" t="s">
        <v>559</v>
      </c>
      <c r="Z3603">
        <v>9101</v>
      </c>
      <c r="AA3603" t="s">
        <v>133</v>
      </c>
      <c r="AC3603" t="s">
        <v>713</v>
      </c>
      <c r="AD3603" t="s">
        <v>443</v>
      </c>
    </row>
    <row r="3604" spans="21:30">
      <c r="U3604">
        <v>5682</v>
      </c>
      <c r="V3604">
        <v>0</v>
      </c>
      <c r="W3604" t="s">
        <v>5017</v>
      </c>
      <c r="X3604">
        <v>9</v>
      </c>
      <c r="Y3604" t="s">
        <v>559</v>
      </c>
      <c r="Z3604">
        <v>9101</v>
      </c>
      <c r="AA3604" t="s">
        <v>133</v>
      </c>
      <c r="AC3604" t="s">
        <v>713</v>
      </c>
      <c r="AD3604" t="s">
        <v>443</v>
      </c>
    </row>
    <row r="3605" spans="21:30">
      <c r="U3605">
        <v>5683</v>
      </c>
      <c r="V3605">
        <v>9</v>
      </c>
      <c r="W3605" t="s">
        <v>5018</v>
      </c>
      <c r="X3605">
        <v>9</v>
      </c>
      <c r="Y3605" t="s">
        <v>559</v>
      </c>
      <c r="Z3605">
        <v>9112</v>
      </c>
      <c r="AA3605" t="s">
        <v>1452</v>
      </c>
      <c r="AC3605" t="s">
        <v>713</v>
      </c>
      <c r="AD3605" t="s">
        <v>443</v>
      </c>
    </row>
    <row r="3606" spans="21:30">
      <c r="U3606">
        <v>5684</v>
      </c>
      <c r="V3606">
        <v>7</v>
      </c>
      <c r="W3606" t="s">
        <v>5019</v>
      </c>
      <c r="X3606">
        <v>9</v>
      </c>
      <c r="Y3606" t="s">
        <v>559</v>
      </c>
      <c r="Z3606">
        <v>9101</v>
      </c>
      <c r="AA3606" t="s">
        <v>133</v>
      </c>
      <c r="AC3606" t="s">
        <v>713</v>
      </c>
      <c r="AD3606" t="s">
        <v>443</v>
      </c>
    </row>
    <row r="3607" spans="21:30">
      <c r="U3607">
        <v>5690</v>
      </c>
      <c r="V3607">
        <v>1</v>
      </c>
      <c r="W3607" t="s">
        <v>5020</v>
      </c>
      <c r="X3607">
        <v>9</v>
      </c>
      <c r="Y3607" t="s">
        <v>559</v>
      </c>
      <c r="Z3607">
        <v>9101</v>
      </c>
      <c r="AA3607" t="s">
        <v>133</v>
      </c>
      <c r="AC3607" t="s">
        <v>713</v>
      </c>
      <c r="AD3607" t="s">
        <v>443</v>
      </c>
    </row>
    <row r="3608" spans="21:30">
      <c r="U3608">
        <v>5693</v>
      </c>
      <c r="V3608">
        <v>6</v>
      </c>
      <c r="W3608" t="s">
        <v>5021</v>
      </c>
      <c r="X3608">
        <v>9</v>
      </c>
      <c r="Y3608" t="s">
        <v>559</v>
      </c>
      <c r="Z3608">
        <v>9101</v>
      </c>
      <c r="AA3608" t="s">
        <v>133</v>
      </c>
      <c r="AC3608" t="s">
        <v>713</v>
      </c>
      <c r="AD3608" t="s">
        <v>443</v>
      </c>
    </row>
    <row r="3609" spans="21:30">
      <c r="U3609">
        <v>5694</v>
      </c>
      <c r="V3609">
        <v>4</v>
      </c>
      <c r="W3609" t="s">
        <v>5022</v>
      </c>
      <c r="X3609">
        <v>9</v>
      </c>
      <c r="Y3609" t="s">
        <v>559</v>
      </c>
      <c r="Z3609">
        <v>9101</v>
      </c>
      <c r="AA3609" t="s">
        <v>133</v>
      </c>
      <c r="AC3609" t="s">
        <v>713</v>
      </c>
      <c r="AD3609" t="s">
        <v>443</v>
      </c>
    </row>
    <row r="3610" spans="21:30">
      <c r="U3610">
        <v>5695</v>
      </c>
      <c r="V3610">
        <v>2</v>
      </c>
      <c r="W3610" t="s">
        <v>5023</v>
      </c>
      <c r="X3610">
        <v>9</v>
      </c>
      <c r="Y3610" t="s">
        <v>559</v>
      </c>
      <c r="Z3610">
        <v>9112</v>
      </c>
      <c r="AA3610" t="s">
        <v>1452</v>
      </c>
      <c r="AC3610" t="s">
        <v>713</v>
      </c>
      <c r="AD3610" t="s">
        <v>443</v>
      </c>
    </row>
    <row r="3611" spans="21:30">
      <c r="U3611">
        <v>5697</v>
      </c>
      <c r="V3611">
        <v>9</v>
      </c>
      <c r="W3611" t="s">
        <v>5024</v>
      </c>
      <c r="X3611">
        <v>9</v>
      </c>
      <c r="Y3611" t="s">
        <v>559</v>
      </c>
      <c r="Z3611">
        <v>9101</v>
      </c>
      <c r="AA3611" t="s">
        <v>133</v>
      </c>
      <c r="AC3611" t="s">
        <v>713</v>
      </c>
      <c r="AD3611" t="s">
        <v>443</v>
      </c>
    </row>
    <row r="3612" spans="21:30">
      <c r="U3612">
        <v>5698</v>
      </c>
      <c r="V3612">
        <v>7</v>
      </c>
      <c r="W3612" t="s">
        <v>5025</v>
      </c>
      <c r="X3612">
        <v>9</v>
      </c>
      <c r="Y3612" t="s">
        <v>559</v>
      </c>
      <c r="Z3612">
        <v>9101</v>
      </c>
      <c r="AA3612" t="s">
        <v>133</v>
      </c>
      <c r="AC3612" t="s">
        <v>713</v>
      </c>
      <c r="AD3612" t="s">
        <v>443</v>
      </c>
    </row>
    <row r="3613" spans="21:30">
      <c r="U3613">
        <v>5703</v>
      </c>
      <c r="V3613">
        <v>7</v>
      </c>
      <c r="W3613" t="s">
        <v>5026</v>
      </c>
      <c r="X3613">
        <v>9</v>
      </c>
      <c r="Y3613" t="s">
        <v>559</v>
      </c>
      <c r="Z3613">
        <v>9101</v>
      </c>
      <c r="AA3613" t="s">
        <v>133</v>
      </c>
      <c r="AC3613" t="s">
        <v>713</v>
      </c>
      <c r="AD3613" t="s">
        <v>443</v>
      </c>
    </row>
    <row r="3614" spans="21:30">
      <c r="U3614">
        <v>5706</v>
      </c>
      <c r="V3614">
        <v>1</v>
      </c>
      <c r="W3614" t="s">
        <v>5027</v>
      </c>
      <c r="X3614">
        <v>9</v>
      </c>
      <c r="Y3614" t="s">
        <v>559</v>
      </c>
      <c r="Z3614">
        <v>9101</v>
      </c>
      <c r="AA3614" t="s">
        <v>133</v>
      </c>
      <c r="AC3614" t="s">
        <v>713</v>
      </c>
      <c r="AD3614" t="s">
        <v>443</v>
      </c>
    </row>
    <row r="3615" spans="21:30">
      <c r="U3615">
        <v>5709</v>
      </c>
      <c r="V3615">
        <v>6</v>
      </c>
      <c r="W3615" t="s">
        <v>5028</v>
      </c>
      <c r="X3615">
        <v>9</v>
      </c>
      <c r="Y3615" t="s">
        <v>559</v>
      </c>
      <c r="Z3615">
        <v>9101</v>
      </c>
      <c r="AA3615" t="s">
        <v>133</v>
      </c>
      <c r="AC3615" t="s">
        <v>713</v>
      </c>
      <c r="AD3615" t="s">
        <v>443</v>
      </c>
    </row>
    <row r="3616" spans="21:30">
      <c r="U3616">
        <v>5713</v>
      </c>
      <c r="V3616">
        <v>4</v>
      </c>
      <c r="W3616" t="s">
        <v>5029</v>
      </c>
      <c r="X3616">
        <v>9</v>
      </c>
      <c r="Y3616" t="s">
        <v>559</v>
      </c>
      <c r="Z3616">
        <v>9101</v>
      </c>
      <c r="AA3616" t="s">
        <v>133</v>
      </c>
      <c r="AC3616" t="s">
        <v>713</v>
      </c>
      <c r="AD3616" t="s">
        <v>443</v>
      </c>
    </row>
    <row r="3617" spans="21:30">
      <c r="U3617">
        <v>5714</v>
      </c>
      <c r="V3617">
        <v>2</v>
      </c>
      <c r="W3617" t="s">
        <v>5030</v>
      </c>
      <c r="X3617">
        <v>9</v>
      </c>
      <c r="Y3617" t="s">
        <v>559</v>
      </c>
      <c r="Z3617">
        <v>9101</v>
      </c>
      <c r="AA3617" t="s">
        <v>133</v>
      </c>
      <c r="AC3617" t="s">
        <v>713</v>
      </c>
      <c r="AD3617" t="s">
        <v>443</v>
      </c>
    </row>
    <row r="3618" spans="21:30">
      <c r="U3618">
        <v>5716</v>
      </c>
      <c r="V3618">
        <v>9</v>
      </c>
      <c r="W3618" t="s">
        <v>5031</v>
      </c>
      <c r="X3618">
        <v>9</v>
      </c>
      <c r="Y3618" t="s">
        <v>559</v>
      </c>
      <c r="Z3618">
        <v>9112</v>
      </c>
      <c r="AA3618" t="s">
        <v>1452</v>
      </c>
      <c r="AC3618" t="s">
        <v>713</v>
      </c>
      <c r="AD3618" t="s">
        <v>443</v>
      </c>
    </row>
    <row r="3619" spans="21:30">
      <c r="U3619">
        <v>5717</v>
      </c>
      <c r="V3619">
        <v>7</v>
      </c>
      <c r="W3619" t="s">
        <v>5032</v>
      </c>
      <c r="X3619">
        <v>9</v>
      </c>
      <c r="Y3619" t="s">
        <v>559</v>
      </c>
      <c r="Z3619">
        <v>9101</v>
      </c>
      <c r="AA3619" t="s">
        <v>133</v>
      </c>
      <c r="AC3619" t="s">
        <v>713</v>
      </c>
      <c r="AD3619" t="s">
        <v>443</v>
      </c>
    </row>
    <row r="3620" spans="21:30">
      <c r="U3620">
        <v>5719</v>
      </c>
      <c r="V3620">
        <v>3</v>
      </c>
      <c r="W3620" t="s">
        <v>5025</v>
      </c>
      <c r="X3620">
        <v>9</v>
      </c>
      <c r="Y3620" t="s">
        <v>559</v>
      </c>
      <c r="Z3620">
        <v>9101</v>
      </c>
      <c r="AA3620" t="s">
        <v>133</v>
      </c>
      <c r="AC3620" t="s">
        <v>713</v>
      </c>
      <c r="AD3620" t="s">
        <v>443</v>
      </c>
    </row>
    <row r="3621" spans="21:30">
      <c r="U3621">
        <v>5720</v>
      </c>
      <c r="V3621">
        <v>7</v>
      </c>
      <c r="W3621" t="s">
        <v>5033</v>
      </c>
      <c r="X3621">
        <v>9</v>
      </c>
      <c r="Y3621" t="s">
        <v>559</v>
      </c>
      <c r="Z3621">
        <v>9112</v>
      </c>
      <c r="AA3621" t="s">
        <v>1452</v>
      </c>
      <c r="AC3621" t="s">
        <v>713</v>
      </c>
      <c r="AD3621" t="s">
        <v>443</v>
      </c>
    </row>
    <row r="3622" spans="21:30">
      <c r="U3622">
        <v>5722</v>
      </c>
      <c r="V3622">
        <v>3</v>
      </c>
      <c r="W3622" t="s">
        <v>5034</v>
      </c>
      <c r="X3622">
        <v>9</v>
      </c>
      <c r="Y3622" t="s">
        <v>559</v>
      </c>
      <c r="Z3622">
        <v>9101</v>
      </c>
      <c r="AA3622" t="s">
        <v>133</v>
      </c>
      <c r="AC3622" t="s">
        <v>713</v>
      </c>
      <c r="AD3622" t="s">
        <v>443</v>
      </c>
    </row>
    <row r="3623" spans="21:30">
      <c r="U3623">
        <v>5725</v>
      </c>
      <c r="V3623">
        <v>8</v>
      </c>
      <c r="W3623" t="s">
        <v>4926</v>
      </c>
      <c r="X3623">
        <v>9</v>
      </c>
      <c r="Y3623" t="s">
        <v>559</v>
      </c>
      <c r="Z3623">
        <v>9112</v>
      </c>
      <c r="AA3623" t="s">
        <v>1452</v>
      </c>
      <c r="AC3623" t="s">
        <v>713</v>
      </c>
      <c r="AD3623" t="s">
        <v>443</v>
      </c>
    </row>
    <row r="3624" spans="21:30">
      <c r="U3624">
        <v>5726</v>
      </c>
      <c r="V3624">
        <v>6</v>
      </c>
      <c r="W3624" t="s">
        <v>2009</v>
      </c>
      <c r="X3624">
        <v>9</v>
      </c>
      <c r="Y3624" t="s">
        <v>559</v>
      </c>
      <c r="Z3624">
        <v>9101</v>
      </c>
      <c r="AA3624" t="s">
        <v>133</v>
      </c>
      <c r="AC3624" t="s">
        <v>713</v>
      </c>
      <c r="AD3624" t="s">
        <v>443</v>
      </c>
    </row>
    <row r="3625" spans="21:30">
      <c r="U3625">
        <v>5729</v>
      </c>
      <c r="V3625">
        <v>0</v>
      </c>
      <c r="W3625" t="s">
        <v>5035</v>
      </c>
      <c r="X3625">
        <v>9</v>
      </c>
      <c r="Y3625" t="s">
        <v>559</v>
      </c>
      <c r="Z3625">
        <v>9101</v>
      </c>
      <c r="AA3625" t="s">
        <v>133</v>
      </c>
      <c r="AC3625" t="s">
        <v>713</v>
      </c>
      <c r="AD3625" t="s">
        <v>443</v>
      </c>
    </row>
    <row r="3626" spans="21:30">
      <c r="U3626">
        <v>5730</v>
      </c>
      <c r="V3626">
        <v>4</v>
      </c>
      <c r="W3626" t="s">
        <v>5036</v>
      </c>
      <c r="X3626">
        <v>9</v>
      </c>
      <c r="Y3626" t="s">
        <v>559</v>
      </c>
      <c r="Z3626">
        <v>9112</v>
      </c>
      <c r="AA3626" t="s">
        <v>1452</v>
      </c>
      <c r="AC3626" t="s">
        <v>713</v>
      </c>
      <c r="AD3626" t="s">
        <v>443</v>
      </c>
    </row>
    <row r="3627" spans="21:30">
      <c r="U3627">
        <v>5731</v>
      </c>
      <c r="V3627">
        <v>2</v>
      </c>
      <c r="W3627" t="s">
        <v>5037</v>
      </c>
      <c r="X3627">
        <v>9</v>
      </c>
      <c r="Y3627" t="s">
        <v>559</v>
      </c>
      <c r="Z3627">
        <v>9112</v>
      </c>
      <c r="AA3627" t="s">
        <v>1452</v>
      </c>
      <c r="AC3627" t="s">
        <v>713</v>
      </c>
      <c r="AD3627" t="s">
        <v>443</v>
      </c>
    </row>
    <row r="3628" spans="21:30">
      <c r="U3628">
        <v>5732</v>
      </c>
      <c r="V3628">
        <v>0</v>
      </c>
      <c r="W3628" t="s">
        <v>5038</v>
      </c>
      <c r="X3628">
        <v>9</v>
      </c>
      <c r="Y3628" t="s">
        <v>559</v>
      </c>
      <c r="Z3628">
        <v>9112</v>
      </c>
      <c r="AA3628" t="s">
        <v>1452</v>
      </c>
      <c r="AC3628" t="s">
        <v>713</v>
      </c>
      <c r="AD3628" t="s">
        <v>443</v>
      </c>
    </row>
    <row r="3629" spans="21:30">
      <c r="U3629">
        <v>5734</v>
      </c>
      <c r="V3629">
        <v>7</v>
      </c>
      <c r="W3629" t="s">
        <v>5039</v>
      </c>
      <c r="X3629">
        <v>9</v>
      </c>
      <c r="Y3629" t="s">
        <v>559</v>
      </c>
      <c r="Z3629">
        <v>9101</v>
      </c>
      <c r="AA3629" t="s">
        <v>133</v>
      </c>
      <c r="AC3629" t="s">
        <v>713</v>
      </c>
      <c r="AD3629" t="s">
        <v>443</v>
      </c>
    </row>
    <row r="3630" spans="21:30">
      <c r="U3630">
        <v>5737</v>
      </c>
      <c r="V3630">
        <v>1</v>
      </c>
      <c r="W3630" t="s">
        <v>5040</v>
      </c>
      <c r="X3630">
        <v>9</v>
      </c>
      <c r="Y3630" t="s">
        <v>559</v>
      </c>
      <c r="Z3630">
        <v>9112</v>
      </c>
      <c r="AA3630" t="s">
        <v>1452</v>
      </c>
      <c r="AC3630" t="s">
        <v>713</v>
      </c>
      <c r="AD3630" t="s">
        <v>443</v>
      </c>
    </row>
    <row r="3631" spans="21:30">
      <c r="U3631">
        <v>5740</v>
      </c>
      <c r="V3631">
        <v>1</v>
      </c>
      <c r="W3631" t="s">
        <v>5041</v>
      </c>
      <c r="X3631">
        <v>9</v>
      </c>
      <c r="Y3631" t="s">
        <v>559</v>
      </c>
      <c r="Z3631">
        <v>9112</v>
      </c>
      <c r="AA3631" t="s">
        <v>1452</v>
      </c>
      <c r="AC3631" t="s">
        <v>713</v>
      </c>
      <c r="AD3631" t="s">
        <v>443</v>
      </c>
    </row>
    <row r="3632" spans="21:30">
      <c r="U3632">
        <v>5745</v>
      </c>
      <c r="V3632">
        <v>2</v>
      </c>
      <c r="W3632" t="s">
        <v>5042</v>
      </c>
      <c r="X3632">
        <v>9</v>
      </c>
      <c r="Y3632" t="s">
        <v>559</v>
      </c>
      <c r="Z3632">
        <v>9101</v>
      </c>
      <c r="AA3632" t="s">
        <v>133</v>
      </c>
      <c r="AC3632" t="s">
        <v>713</v>
      </c>
      <c r="AD3632" t="s">
        <v>443</v>
      </c>
    </row>
    <row r="3633" spans="21:30">
      <c r="U3633">
        <v>5746</v>
      </c>
      <c r="V3633">
        <v>0</v>
      </c>
      <c r="W3633" t="s">
        <v>5043</v>
      </c>
      <c r="X3633">
        <v>9</v>
      </c>
      <c r="Y3633" t="s">
        <v>559</v>
      </c>
      <c r="Z3633">
        <v>9101</v>
      </c>
      <c r="AA3633" t="s">
        <v>133</v>
      </c>
      <c r="AC3633" t="s">
        <v>713</v>
      </c>
      <c r="AD3633" t="s">
        <v>443</v>
      </c>
    </row>
    <row r="3634" spans="21:30">
      <c r="U3634">
        <v>5748</v>
      </c>
      <c r="V3634">
        <v>7</v>
      </c>
      <c r="W3634" t="s">
        <v>5044</v>
      </c>
      <c r="X3634">
        <v>9</v>
      </c>
      <c r="Y3634" t="s">
        <v>559</v>
      </c>
      <c r="Z3634">
        <v>9112</v>
      </c>
      <c r="AA3634" t="s">
        <v>1452</v>
      </c>
      <c r="AC3634" t="s">
        <v>713</v>
      </c>
      <c r="AD3634" t="s">
        <v>443</v>
      </c>
    </row>
    <row r="3635" spans="21:30">
      <c r="U3635">
        <v>5750</v>
      </c>
      <c r="V3635">
        <v>9</v>
      </c>
      <c r="W3635" t="s">
        <v>5045</v>
      </c>
      <c r="X3635">
        <v>9</v>
      </c>
      <c r="Y3635" t="s">
        <v>559</v>
      </c>
      <c r="Z3635">
        <v>9112</v>
      </c>
      <c r="AA3635" t="s">
        <v>1452</v>
      </c>
      <c r="AC3635" t="s">
        <v>713</v>
      </c>
      <c r="AD3635" t="s">
        <v>443</v>
      </c>
    </row>
    <row r="3636" spans="21:30">
      <c r="U3636">
        <v>5751</v>
      </c>
      <c r="V3636">
        <v>7</v>
      </c>
      <c r="W3636" t="s">
        <v>5046</v>
      </c>
      <c r="X3636">
        <v>9</v>
      </c>
      <c r="Y3636" t="s">
        <v>559</v>
      </c>
      <c r="Z3636">
        <v>9101</v>
      </c>
      <c r="AA3636" t="s">
        <v>133</v>
      </c>
      <c r="AC3636" t="s">
        <v>713</v>
      </c>
      <c r="AD3636" t="s">
        <v>443</v>
      </c>
    </row>
    <row r="3637" spans="21:30">
      <c r="U3637">
        <v>5752</v>
      </c>
      <c r="V3637">
        <v>5</v>
      </c>
      <c r="W3637" t="s">
        <v>5047</v>
      </c>
      <c r="X3637">
        <v>9</v>
      </c>
      <c r="Y3637" t="s">
        <v>559</v>
      </c>
      <c r="Z3637">
        <v>9112</v>
      </c>
      <c r="AA3637" t="s">
        <v>1452</v>
      </c>
      <c r="AC3637" t="s">
        <v>713</v>
      </c>
      <c r="AD3637" t="s">
        <v>443</v>
      </c>
    </row>
    <row r="3638" spans="21:30">
      <c r="U3638">
        <v>5753</v>
      </c>
      <c r="V3638">
        <v>3</v>
      </c>
      <c r="W3638" t="s">
        <v>5048</v>
      </c>
      <c r="X3638">
        <v>9</v>
      </c>
      <c r="Y3638" t="s">
        <v>559</v>
      </c>
      <c r="Z3638">
        <v>9112</v>
      </c>
      <c r="AA3638" t="s">
        <v>1452</v>
      </c>
      <c r="AC3638" t="s">
        <v>713</v>
      </c>
      <c r="AD3638" t="s">
        <v>443</v>
      </c>
    </row>
    <row r="3639" spans="21:30">
      <c r="U3639">
        <v>5754</v>
      </c>
      <c r="V3639">
        <v>1</v>
      </c>
      <c r="W3639" t="s">
        <v>5049</v>
      </c>
      <c r="X3639">
        <v>9</v>
      </c>
      <c r="Y3639" t="s">
        <v>559</v>
      </c>
      <c r="Z3639">
        <v>9112</v>
      </c>
      <c r="AA3639" t="s">
        <v>1452</v>
      </c>
      <c r="AC3639" t="s">
        <v>713</v>
      </c>
      <c r="AD3639" t="s">
        <v>443</v>
      </c>
    </row>
    <row r="3640" spans="21:30">
      <c r="U3640">
        <v>5756</v>
      </c>
      <c r="V3640">
        <v>8</v>
      </c>
      <c r="W3640" t="s">
        <v>5050</v>
      </c>
      <c r="X3640">
        <v>9</v>
      </c>
      <c r="Y3640" t="s">
        <v>559</v>
      </c>
      <c r="Z3640">
        <v>9101</v>
      </c>
      <c r="AA3640" t="s">
        <v>133</v>
      </c>
      <c r="AC3640" t="s">
        <v>713</v>
      </c>
      <c r="AD3640" t="s">
        <v>443</v>
      </c>
    </row>
    <row r="3641" spans="21:30">
      <c r="U3641">
        <v>5759</v>
      </c>
      <c r="V3641">
        <v>2</v>
      </c>
      <c r="W3641" t="s">
        <v>5051</v>
      </c>
      <c r="X3641">
        <v>9</v>
      </c>
      <c r="Y3641" t="s">
        <v>559</v>
      </c>
      <c r="Z3641">
        <v>9101</v>
      </c>
      <c r="AA3641" t="s">
        <v>133</v>
      </c>
      <c r="AC3641" t="s">
        <v>713</v>
      </c>
      <c r="AD3641" t="s">
        <v>443</v>
      </c>
    </row>
    <row r="3642" spans="21:30">
      <c r="U3642">
        <v>5760</v>
      </c>
      <c r="V3642">
        <v>6</v>
      </c>
      <c r="W3642" t="s">
        <v>4480</v>
      </c>
      <c r="X3642">
        <v>9</v>
      </c>
      <c r="Y3642" t="s">
        <v>559</v>
      </c>
      <c r="Z3642">
        <v>9101</v>
      </c>
      <c r="AA3642" t="s">
        <v>133</v>
      </c>
      <c r="AC3642" t="s">
        <v>713</v>
      </c>
      <c r="AD3642" t="s">
        <v>443</v>
      </c>
    </row>
    <row r="3643" spans="21:30">
      <c r="U3643">
        <v>5761</v>
      </c>
      <c r="V3643">
        <v>4</v>
      </c>
      <c r="W3643" t="s">
        <v>5052</v>
      </c>
      <c r="X3643">
        <v>9</v>
      </c>
      <c r="Y3643" t="s">
        <v>559</v>
      </c>
      <c r="Z3643">
        <v>9112</v>
      </c>
      <c r="AA3643" t="s">
        <v>1452</v>
      </c>
      <c r="AC3643" t="s">
        <v>713</v>
      </c>
      <c r="AD3643" t="s">
        <v>443</v>
      </c>
    </row>
    <row r="3644" spans="21:30">
      <c r="U3644">
        <v>5763</v>
      </c>
      <c r="V3644">
        <v>0</v>
      </c>
      <c r="W3644" t="s">
        <v>5053</v>
      </c>
      <c r="X3644">
        <v>9</v>
      </c>
      <c r="Y3644" t="s">
        <v>559</v>
      </c>
      <c r="Z3644">
        <v>9112</v>
      </c>
      <c r="AA3644" t="s">
        <v>1452</v>
      </c>
      <c r="AC3644" t="s">
        <v>713</v>
      </c>
      <c r="AD3644" t="s">
        <v>443</v>
      </c>
    </row>
    <row r="3645" spans="21:30">
      <c r="U3645">
        <v>5764</v>
      </c>
      <c r="V3645">
        <v>9</v>
      </c>
      <c r="W3645" t="s">
        <v>5054</v>
      </c>
      <c r="X3645">
        <v>9</v>
      </c>
      <c r="Y3645" t="s">
        <v>559</v>
      </c>
      <c r="Z3645">
        <v>9112</v>
      </c>
      <c r="AA3645" t="s">
        <v>1452</v>
      </c>
      <c r="AC3645" t="s">
        <v>713</v>
      </c>
      <c r="AD3645" t="s">
        <v>443</v>
      </c>
    </row>
    <row r="3646" spans="21:30">
      <c r="U3646">
        <v>5765</v>
      </c>
      <c r="V3646">
        <v>7</v>
      </c>
      <c r="W3646" t="s">
        <v>5055</v>
      </c>
      <c r="X3646">
        <v>9</v>
      </c>
      <c r="Y3646" t="s">
        <v>559</v>
      </c>
      <c r="Z3646">
        <v>9101</v>
      </c>
      <c r="AA3646" t="s">
        <v>133</v>
      </c>
      <c r="AC3646" t="s">
        <v>713</v>
      </c>
      <c r="AD3646" t="s">
        <v>443</v>
      </c>
    </row>
    <row r="3647" spans="21:30">
      <c r="U3647">
        <v>5766</v>
      </c>
      <c r="V3647">
        <v>5</v>
      </c>
      <c r="W3647" t="s">
        <v>5056</v>
      </c>
      <c r="X3647">
        <v>9</v>
      </c>
      <c r="Y3647" t="s">
        <v>559</v>
      </c>
      <c r="Z3647">
        <v>9112</v>
      </c>
      <c r="AA3647" t="s">
        <v>1452</v>
      </c>
      <c r="AC3647" t="s">
        <v>713</v>
      </c>
      <c r="AD3647" t="s">
        <v>443</v>
      </c>
    </row>
    <row r="3648" spans="21:30">
      <c r="U3648">
        <v>5767</v>
      </c>
      <c r="V3648">
        <v>3</v>
      </c>
      <c r="W3648" t="s">
        <v>5057</v>
      </c>
      <c r="X3648">
        <v>9</v>
      </c>
      <c r="Y3648" t="s">
        <v>559</v>
      </c>
      <c r="Z3648">
        <v>9112</v>
      </c>
      <c r="AA3648" t="s">
        <v>1452</v>
      </c>
      <c r="AC3648" t="s">
        <v>713</v>
      </c>
      <c r="AD3648" t="s">
        <v>443</v>
      </c>
    </row>
    <row r="3649" spans="21:30">
      <c r="U3649">
        <v>5768</v>
      </c>
      <c r="V3649">
        <v>1</v>
      </c>
      <c r="W3649" t="s">
        <v>5058</v>
      </c>
      <c r="X3649">
        <v>9</v>
      </c>
      <c r="Y3649" t="s">
        <v>559</v>
      </c>
      <c r="Z3649">
        <v>9112</v>
      </c>
      <c r="AA3649" t="s">
        <v>1452</v>
      </c>
      <c r="AC3649" t="s">
        <v>713</v>
      </c>
      <c r="AD3649" t="s">
        <v>443</v>
      </c>
    </row>
    <row r="3650" spans="21:30">
      <c r="U3650">
        <v>5770</v>
      </c>
      <c r="V3650">
        <v>3</v>
      </c>
      <c r="W3650" t="s">
        <v>5059</v>
      </c>
      <c r="X3650">
        <v>9</v>
      </c>
      <c r="Y3650" t="s">
        <v>559</v>
      </c>
      <c r="Z3650">
        <v>9112</v>
      </c>
      <c r="AA3650" t="s">
        <v>1452</v>
      </c>
      <c r="AC3650" t="s">
        <v>713</v>
      </c>
      <c r="AD3650" t="s">
        <v>443</v>
      </c>
    </row>
    <row r="3651" spans="21:30">
      <c r="U3651">
        <v>5773</v>
      </c>
      <c r="V3651">
        <v>8</v>
      </c>
      <c r="W3651" t="s">
        <v>4725</v>
      </c>
      <c r="X3651">
        <v>9</v>
      </c>
      <c r="Y3651" t="s">
        <v>559</v>
      </c>
      <c r="Z3651">
        <v>9101</v>
      </c>
      <c r="AA3651" t="s">
        <v>133</v>
      </c>
      <c r="AC3651" t="s">
        <v>713</v>
      </c>
      <c r="AD3651" t="s">
        <v>443</v>
      </c>
    </row>
    <row r="3652" spans="21:30">
      <c r="U3652">
        <v>5774</v>
      </c>
      <c r="V3652">
        <v>6</v>
      </c>
      <c r="W3652" t="s">
        <v>5060</v>
      </c>
      <c r="X3652">
        <v>9</v>
      </c>
      <c r="Y3652" t="s">
        <v>559</v>
      </c>
      <c r="Z3652">
        <v>9112</v>
      </c>
      <c r="AA3652" t="s">
        <v>1452</v>
      </c>
      <c r="AC3652" t="s">
        <v>713</v>
      </c>
      <c r="AD3652" t="s">
        <v>443</v>
      </c>
    </row>
    <row r="3653" spans="21:30">
      <c r="U3653">
        <v>5776</v>
      </c>
      <c r="V3653">
        <v>2</v>
      </c>
      <c r="W3653" t="s">
        <v>5061</v>
      </c>
      <c r="X3653">
        <v>9</v>
      </c>
      <c r="Y3653" t="s">
        <v>559</v>
      </c>
      <c r="Z3653">
        <v>9112</v>
      </c>
      <c r="AA3653" t="s">
        <v>1452</v>
      </c>
      <c r="AC3653" t="s">
        <v>713</v>
      </c>
      <c r="AD3653" t="s">
        <v>443</v>
      </c>
    </row>
    <row r="3654" spans="21:30">
      <c r="U3654">
        <v>5778</v>
      </c>
      <c r="V3654">
        <v>9</v>
      </c>
      <c r="W3654" t="s">
        <v>5062</v>
      </c>
      <c r="X3654">
        <v>9</v>
      </c>
      <c r="Y3654" t="s">
        <v>559</v>
      </c>
      <c r="Z3654">
        <v>9112</v>
      </c>
      <c r="AA3654" t="s">
        <v>1452</v>
      </c>
      <c r="AC3654" t="s">
        <v>713</v>
      </c>
      <c r="AD3654" t="s">
        <v>443</v>
      </c>
    </row>
    <row r="3655" spans="21:30">
      <c r="U3655">
        <v>5779</v>
      </c>
      <c r="V3655">
        <v>7</v>
      </c>
      <c r="W3655" t="s">
        <v>5063</v>
      </c>
      <c r="X3655">
        <v>9</v>
      </c>
      <c r="Y3655" t="s">
        <v>559</v>
      </c>
      <c r="Z3655">
        <v>9112</v>
      </c>
      <c r="AA3655" t="s">
        <v>1452</v>
      </c>
      <c r="AC3655" t="s">
        <v>713</v>
      </c>
      <c r="AD3655" t="s">
        <v>443</v>
      </c>
    </row>
    <row r="3656" spans="21:30">
      <c r="U3656">
        <v>5781</v>
      </c>
      <c r="V3656">
        <v>9</v>
      </c>
      <c r="W3656" t="s">
        <v>5064</v>
      </c>
      <c r="X3656">
        <v>9</v>
      </c>
      <c r="Y3656" t="s">
        <v>559</v>
      </c>
      <c r="Z3656">
        <v>9112</v>
      </c>
      <c r="AA3656" t="s">
        <v>1452</v>
      </c>
      <c r="AC3656" t="s">
        <v>713</v>
      </c>
      <c r="AD3656" t="s">
        <v>443</v>
      </c>
    </row>
    <row r="3657" spans="21:30">
      <c r="U3657">
        <v>5782</v>
      </c>
      <c r="V3657">
        <v>7</v>
      </c>
      <c r="W3657" t="s">
        <v>5065</v>
      </c>
      <c r="X3657">
        <v>9</v>
      </c>
      <c r="Y3657" t="s">
        <v>559</v>
      </c>
      <c r="Z3657">
        <v>9101</v>
      </c>
      <c r="AA3657" t="s">
        <v>133</v>
      </c>
      <c r="AC3657" t="s">
        <v>713</v>
      </c>
      <c r="AD3657" t="s">
        <v>443</v>
      </c>
    </row>
    <row r="3658" spans="21:30">
      <c r="U3658">
        <v>5783</v>
      </c>
      <c r="V3658">
        <v>5</v>
      </c>
      <c r="W3658" t="s">
        <v>2403</v>
      </c>
      <c r="X3658">
        <v>9</v>
      </c>
      <c r="Y3658" t="s">
        <v>559</v>
      </c>
      <c r="Z3658">
        <v>9101</v>
      </c>
      <c r="AA3658" t="s">
        <v>133</v>
      </c>
      <c r="AC3658" t="s">
        <v>713</v>
      </c>
      <c r="AD3658" t="s">
        <v>443</v>
      </c>
    </row>
    <row r="3659" spans="21:30">
      <c r="U3659">
        <v>5784</v>
      </c>
      <c r="V3659">
        <v>3</v>
      </c>
      <c r="W3659" t="s">
        <v>5066</v>
      </c>
      <c r="X3659">
        <v>9</v>
      </c>
      <c r="Y3659" t="s">
        <v>559</v>
      </c>
      <c r="Z3659">
        <v>9112</v>
      </c>
      <c r="AA3659" t="s">
        <v>1452</v>
      </c>
      <c r="AC3659" t="s">
        <v>713</v>
      </c>
      <c r="AD3659" t="s">
        <v>443</v>
      </c>
    </row>
    <row r="3660" spans="21:30">
      <c r="U3660">
        <v>5785</v>
      </c>
      <c r="V3660">
        <v>1</v>
      </c>
      <c r="W3660" t="s">
        <v>5067</v>
      </c>
      <c r="X3660">
        <v>9</v>
      </c>
      <c r="Y3660" t="s">
        <v>559</v>
      </c>
      <c r="Z3660">
        <v>9101</v>
      </c>
      <c r="AA3660" t="s">
        <v>133</v>
      </c>
      <c r="AC3660" t="s">
        <v>713</v>
      </c>
      <c r="AD3660" t="s">
        <v>443</v>
      </c>
    </row>
    <row r="3661" spans="21:30">
      <c r="U3661">
        <v>5790</v>
      </c>
      <c r="V3661">
        <v>8</v>
      </c>
      <c r="W3661" t="s">
        <v>5068</v>
      </c>
      <c r="X3661">
        <v>9</v>
      </c>
      <c r="Y3661" t="s">
        <v>559</v>
      </c>
      <c r="Z3661">
        <v>9101</v>
      </c>
      <c r="AA3661" t="s">
        <v>133</v>
      </c>
      <c r="AC3661" t="s">
        <v>713</v>
      </c>
      <c r="AD3661" t="s">
        <v>443</v>
      </c>
    </row>
    <row r="3662" spans="21:30">
      <c r="U3662">
        <v>5791</v>
      </c>
      <c r="V3662">
        <v>6</v>
      </c>
      <c r="W3662" t="s">
        <v>5069</v>
      </c>
      <c r="X3662">
        <v>9</v>
      </c>
      <c r="Y3662" t="s">
        <v>559</v>
      </c>
      <c r="Z3662">
        <v>9112</v>
      </c>
      <c r="AA3662" t="s">
        <v>1452</v>
      </c>
      <c r="AC3662" t="s">
        <v>713</v>
      </c>
      <c r="AD3662" t="s">
        <v>443</v>
      </c>
    </row>
    <row r="3663" spans="21:30">
      <c r="U3663">
        <v>5793</v>
      </c>
      <c r="V3663">
        <v>2</v>
      </c>
      <c r="W3663" t="s">
        <v>3670</v>
      </c>
      <c r="X3663">
        <v>9</v>
      </c>
      <c r="Y3663" t="s">
        <v>559</v>
      </c>
      <c r="Z3663">
        <v>9112</v>
      </c>
      <c r="AA3663" t="s">
        <v>1452</v>
      </c>
      <c r="AC3663" t="s">
        <v>713</v>
      </c>
      <c r="AD3663" t="s">
        <v>443</v>
      </c>
    </row>
    <row r="3664" spans="21:30">
      <c r="U3664">
        <v>5794</v>
      </c>
      <c r="V3664">
        <v>0</v>
      </c>
      <c r="W3664" t="s">
        <v>5070</v>
      </c>
      <c r="X3664">
        <v>9</v>
      </c>
      <c r="Y3664" t="s">
        <v>559</v>
      </c>
      <c r="Z3664">
        <v>9112</v>
      </c>
      <c r="AA3664" t="s">
        <v>1452</v>
      </c>
      <c r="AC3664" t="s">
        <v>713</v>
      </c>
      <c r="AD3664" t="s">
        <v>443</v>
      </c>
    </row>
    <row r="3665" spans="21:30">
      <c r="U3665">
        <v>5796</v>
      </c>
      <c r="V3665">
        <v>7</v>
      </c>
      <c r="W3665" t="s">
        <v>5071</v>
      </c>
      <c r="X3665">
        <v>9</v>
      </c>
      <c r="Y3665" t="s">
        <v>559</v>
      </c>
      <c r="Z3665">
        <v>9101</v>
      </c>
      <c r="AA3665" t="s">
        <v>133</v>
      </c>
      <c r="AC3665" t="s">
        <v>713</v>
      </c>
      <c r="AD3665" t="s">
        <v>443</v>
      </c>
    </row>
    <row r="3666" spans="21:30">
      <c r="U3666">
        <v>5797</v>
      </c>
      <c r="V3666">
        <v>5</v>
      </c>
      <c r="W3666" t="s">
        <v>5072</v>
      </c>
      <c r="X3666">
        <v>9</v>
      </c>
      <c r="Y3666" t="s">
        <v>559</v>
      </c>
      <c r="Z3666">
        <v>9112</v>
      </c>
      <c r="AA3666" t="s">
        <v>1452</v>
      </c>
      <c r="AC3666" t="s">
        <v>713</v>
      </c>
      <c r="AD3666" t="s">
        <v>443</v>
      </c>
    </row>
    <row r="3667" spans="21:30">
      <c r="U3667">
        <v>5798</v>
      </c>
      <c r="V3667">
        <v>3</v>
      </c>
      <c r="W3667" t="s">
        <v>5073</v>
      </c>
      <c r="X3667">
        <v>9</v>
      </c>
      <c r="Y3667" t="s">
        <v>559</v>
      </c>
      <c r="Z3667">
        <v>9112</v>
      </c>
      <c r="AA3667" t="s">
        <v>1452</v>
      </c>
      <c r="AC3667" t="s">
        <v>713</v>
      </c>
      <c r="AD3667" t="s">
        <v>443</v>
      </c>
    </row>
    <row r="3668" spans="21:30">
      <c r="U3668">
        <v>5799</v>
      </c>
      <c r="V3668">
        <v>1</v>
      </c>
      <c r="W3668" t="s">
        <v>5074</v>
      </c>
      <c r="X3668">
        <v>9</v>
      </c>
      <c r="Y3668" t="s">
        <v>559</v>
      </c>
      <c r="Z3668">
        <v>9112</v>
      </c>
      <c r="AA3668" t="s">
        <v>1452</v>
      </c>
      <c r="AC3668" t="s">
        <v>713</v>
      </c>
      <c r="AD3668" t="s">
        <v>443</v>
      </c>
    </row>
    <row r="3669" spans="21:30">
      <c r="U3669">
        <v>5800</v>
      </c>
      <c r="V3669">
        <v>9</v>
      </c>
      <c r="W3669" t="s">
        <v>5075</v>
      </c>
      <c r="X3669">
        <v>9</v>
      </c>
      <c r="Y3669" t="s">
        <v>559</v>
      </c>
      <c r="Z3669">
        <v>9112</v>
      </c>
      <c r="AA3669" t="s">
        <v>1452</v>
      </c>
      <c r="AC3669" t="s">
        <v>713</v>
      </c>
      <c r="AD3669" t="s">
        <v>443</v>
      </c>
    </row>
    <row r="3670" spans="21:30">
      <c r="U3670">
        <v>5801</v>
      </c>
      <c r="V3670">
        <v>7</v>
      </c>
      <c r="W3670" t="s">
        <v>5076</v>
      </c>
      <c r="X3670">
        <v>9</v>
      </c>
      <c r="Y3670" t="s">
        <v>559</v>
      </c>
      <c r="Z3670">
        <v>9112</v>
      </c>
      <c r="AA3670" t="s">
        <v>1452</v>
      </c>
      <c r="AC3670" t="s">
        <v>713</v>
      </c>
      <c r="AD3670" t="s">
        <v>443</v>
      </c>
    </row>
    <row r="3671" spans="21:30">
      <c r="U3671">
        <v>5803</v>
      </c>
      <c r="V3671">
        <v>3</v>
      </c>
      <c r="W3671" t="s">
        <v>5077</v>
      </c>
      <c r="X3671">
        <v>9</v>
      </c>
      <c r="Y3671" t="s">
        <v>559</v>
      </c>
      <c r="Z3671">
        <v>9112</v>
      </c>
      <c r="AA3671" t="s">
        <v>1452</v>
      </c>
      <c r="AC3671" t="s">
        <v>713</v>
      </c>
      <c r="AD3671" t="s">
        <v>443</v>
      </c>
    </row>
    <row r="3672" spans="21:30">
      <c r="U3672">
        <v>5806</v>
      </c>
      <c r="V3672">
        <v>8</v>
      </c>
      <c r="W3672" t="s">
        <v>5078</v>
      </c>
      <c r="X3672">
        <v>9</v>
      </c>
      <c r="Y3672" t="s">
        <v>559</v>
      </c>
      <c r="Z3672">
        <v>9112</v>
      </c>
      <c r="AA3672" t="s">
        <v>1452</v>
      </c>
      <c r="AC3672" t="s">
        <v>713</v>
      </c>
      <c r="AD3672" t="s">
        <v>443</v>
      </c>
    </row>
    <row r="3673" spans="21:30">
      <c r="U3673">
        <v>5808</v>
      </c>
      <c r="V3673">
        <v>4</v>
      </c>
      <c r="W3673" t="s">
        <v>3483</v>
      </c>
      <c r="X3673">
        <v>9</v>
      </c>
      <c r="Y3673" t="s">
        <v>559</v>
      </c>
      <c r="Z3673">
        <v>9101</v>
      </c>
      <c r="AA3673" t="s">
        <v>133</v>
      </c>
      <c r="AC3673" t="s">
        <v>725</v>
      </c>
      <c r="AD3673" t="s">
        <v>443</v>
      </c>
    </row>
    <row r="3674" spans="21:30">
      <c r="U3674">
        <v>5810</v>
      </c>
      <c r="V3674">
        <v>6</v>
      </c>
      <c r="W3674" t="s">
        <v>5079</v>
      </c>
      <c r="X3674">
        <v>9</v>
      </c>
      <c r="Y3674" t="s">
        <v>559</v>
      </c>
      <c r="Z3674">
        <v>9101</v>
      </c>
      <c r="AA3674" t="s">
        <v>133</v>
      </c>
      <c r="AC3674" t="s">
        <v>725</v>
      </c>
      <c r="AD3674" t="s">
        <v>443</v>
      </c>
    </row>
    <row r="3675" spans="21:30">
      <c r="U3675">
        <v>5812</v>
      </c>
      <c r="V3675">
        <v>2</v>
      </c>
      <c r="W3675" t="s">
        <v>5080</v>
      </c>
      <c r="X3675">
        <v>9</v>
      </c>
      <c r="Y3675" t="s">
        <v>559</v>
      </c>
      <c r="Z3675">
        <v>9101</v>
      </c>
      <c r="AA3675" t="s">
        <v>133</v>
      </c>
      <c r="AC3675" t="s">
        <v>725</v>
      </c>
      <c r="AD3675" t="s">
        <v>443</v>
      </c>
    </row>
    <row r="3676" spans="21:30">
      <c r="U3676">
        <v>5813</v>
      </c>
      <c r="V3676">
        <v>0</v>
      </c>
      <c r="W3676" t="s">
        <v>5081</v>
      </c>
      <c r="X3676">
        <v>9</v>
      </c>
      <c r="Y3676" t="s">
        <v>559</v>
      </c>
      <c r="Z3676">
        <v>9101</v>
      </c>
      <c r="AA3676" t="s">
        <v>133</v>
      </c>
      <c r="AC3676" t="s">
        <v>713</v>
      </c>
      <c r="AD3676" t="s">
        <v>443</v>
      </c>
    </row>
    <row r="3677" spans="21:30">
      <c r="U3677">
        <v>5814</v>
      </c>
      <c r="V3677">
        <v>9</v>
      </c>
      <c r="W3677" t="s">
        <v>5082</v>
      </c>
      <c r="X3677">
        <v>9</v>
      </c>
      <c r="Y3677" t="s">
        <v>559</v>
      </c>
      <c r="Z3677">
        <v>9101</v>
      </c>
      <c r="AA3677" t="s">
        <v>133</v>
      </c>
      <c r="AC3677" t="s">
        <v>713</v>
      </c>
      <c r="AD3677" t="s">
        <v>443</v>
      </c>
    </row>
    <row r="3678" spans="21:30">
      <c r="U3678">
        <v>5816</v>
      </c>
      <c r="V3678">
        <v>5</v>
      </c>
      <c r="W3678" t="s">
        <v>5083</v>
      </c>
      <c r="X3678">
        <v>9</v>
      </c>
      <c r="Y3678" t="s">
        <v>559</v>
      </c>
      <c r="Z3678">
        <v>9101</v>
      </c>
      <c r="AA3678" t="s">
        <v>133</v>
      </c>
      <c r="AC3678" t="s">
        <v>713</v>
      </c>
      <c r="AD3678" t="s">
        <v>443</v>
      </c>
    </row>
    <row r="3679" spans="21:30">
      <c r="U3679">
        <v>5823</v>
      </c>
      <c r="V3679">
        <v>8</v>
      </c>
      <c r="W3679" t="s">
        <v>5084</v>
      </c>
      <c r="X3679">
        <v>9</v>
      </c>
      <c r="Y3679" t="s">
        <v>559</v>
      </c>
      <c r="Z3679">
        <v>9108</v>
      </c>
      <c r="AA3679" t="s">
        <v>1269</v>
      </c>
      <c r="AC3679" t="s">
        <v>1009</v>
      </c>
      <c r="AD3679" t="s">
        <v>443</v>
      </c>
    </row>
    <row r="3680" spans="21:30">
      <c r="U3680">
        <v>5824</v>
      </c>
      <c r="V3680">
        <v>6</v>
      </c>
      <c r="W3680" t="s">
        <v>5085</v>
      </c>
      <c r="X3680">
        <v>9</v>
      </c>
      <c r="Y3680" t="s">
        <v>559</v>
      </c>
      <c r="Z3680">
        <v>9108</v>
      </c>
      <c r="AA3680" t="s">
        <v>1269</v>
      </c>
      <c r="AC3680" t="s">
        <v>1009</v>
      </c>
      <c r="AD3680" t="s">
        <v>443</v>
      </c>
    </row>
    <row r="3681" spans="21:30">
      <c r="U3681">
        <v>5825</v>
      </c>
      <c r="V3681">
        <v>4</v>
      </c>
      <c r="W3681" t="s">
        <v>5086</v>
      </c>
      <c r="X3681">
        <v>9</v>
      </c>
      <c r="Y3681" t="s">
        <v>559</v>
      </c>
      <c r="Z3681">
        <v>9108</v>
      </c>
      <c r="AA3681" t="s">
        <v>1269</v>
      </c>
      <c r="AC3681" t="s">
        <v>1009</v>
      </c>
      <c r="AD3681" t="s">
        <v>443</v>
      </c>
    </row>
    <row r="3682" spans="21:30">
      <c r="U3682">
        <v>5827</v>
      </c>
      <c r="V3682">
        <v>0</v>
      </c>
      <c r="W3682" t="s">
        <v>5087</v>
      </c>
      <c r="X3682">
        <v>9</v>
      </c>
      <c r="Y3682" t="s">
        <v>559</v>
      </c>
      <c r="Z3682">
        <v>9108</v>
      </c>
      <c r="AA3682" t="s">
        <v>1269</v>
      </c>
      <c r="AC3682" t="s">
        <v>1009</v>
      </c>
      <c r="AD3682" t="s">
        <v>443</v>
      </c>
    </row>
    <row r="3683" spans="21:30">
      <c r="U3683">
        <v>5828</v>
      </c>
      <c r="V3683">
        <v>9</v>
      </c>
      <c r="W3683" t="s">
        <v>5088</v>
      </c>
      <c r="X3683">
        <v>9</v>
      </c>
      <c r="Y3683" t="s">
        <v>559</v>
      </c>
      <c r="Z3683">
        <v>9108</v>
      </c>
      <c r="AA3683" t="s">
        <v>1269</v>
      </c>
      <c r="AC3683" t="s">
        <v>1009</v>
      </c>
      <c r="AD3683" t="s">
        <v>443</v>
      </c>
    </row>
    <row r="3684" spans="21:30">
      <c r="U3684">
        <v>5829</v>
      </c>
      <c r="V3684">
        <v>7</v>
      </c>
      <c r="W3684" t="s">
        <v>5089</v>
      </c>
      <c r="X3684">
        <v>9</v>
      </c>
      <c r="Y3684" t="s">
        <v>559</v>
      </c>
      <c r="Z3684">
        <v>9108</v>
      </c>
      <c r="AA3684" t="s">
        <v>1269</v>
      </c>
      <c r="AC3684" t="s">
        <v>1009</v>
      </c>
      <c r="AD3684" t="s">
        <v>443</v>
      </c>
    </row>
    <row r="3685" spans="21:30">
      <c r="U3685">
        <v>5830</v>
      </c>
      <c r="V3685">
        <v>0</v>
      </c>
      <c r="W3685" t="s">
        <v>5090</v>
      </c>
      <c r="X3685">
        <v>9</v>
      </c>
      <c r="Y3685" t="s">
        <v>559</v>
      </c>
      <c r="Z3685">
        <v>9108</v>
      </c>
      <c r="AA3685" t="s">
        <v>1269</v>
      </c>
      <c r="AC3685" t="s">
        <v>1009</v>
      </c>
      <c r="AD3685" t="s">
        <v>443</v>
      </c>
    </row>
    <row r="3686" spans="21:30">
      <c r="U3686">
        <v>5831</v>
      </c>
      <c r="V3686">
        <v>9</v>
      </c>
      <c r="W3686" t="s">
        <v>5091</v>
      </c>
      <c r="X3686">
        <v>9</v>
      </c>
      <c r="Y3686" t="s">
        <v>559</v>
      </c>
      <c r="Z3686">
        <v>9108</v>
      </c>
      <c r="AA3686" t="s">
        <v>1269</v>
      </c>
      <c r="AC3686" t="s">
        <v>1009</v>
      </c>
      <c r="AD3686" t="s">
        <v>443</v>
      </c>
    </row>
    <row r="3687" spans="21:30">
      <c r="U3687">
        <v>5832</v>
      </c>
      <c r="V3687">
        <v>7</v>
      </c>
      <c r="W3687" t="s">
        <v>5092</v>
      </c>
      <c r="X3687">
        <v>9</v>
      </c>
      <c r="Y3687" t="s">
        <v>559</v>
      </c>
      <c r="Z3687">
        <v>9108</v>
      </c>
      <c r="AA3687" t="s">
        <v>1269</v>
      </c>
      <c r="AC3687" t="s">
        <v>1009</v>
      </c>
      <c r="AD3687" t="s">
        <v>443</v>
      </c>
    </row>
    <row r="3688" spans="21:30">
      <c r="U3688">
        <v>5833</v>
      </c>
      <c r="V3688">
        <v>5</v>
      </c>
      <c r="W3688" t="s">
        <v>5093</v>
      </c>
      <c r="X3688">
        <v>9</v>
      </c>
      <c r="Y3688" t="s">
        <v>559</v>
      </c>
      <c r="Z3688">
        <v>9108</v>
      </c>
      <c r="AA3688" t="s">
        <v>1269</v>
      </c>
      <c r="AC3688" t="s">
        <v>1009</v>
      </c>
      <c r="AD3688" t="s">
        <v>443</v>
      </c>
    </row>
    <row r="3689" spans="21:30">
      <c r="U3689">
        <v>5834</v>
      </c>
      <c r="V3689">
        <v>3</v>
      </c>
      <c r="W3689" t="s">
        <v>5094</v>
      </c>
      <c r="X3689">
        <v>9</v>
      </c>
      <c r="Y3689" t="s">
        <v>559</v>
      </c>
      <c r="Z3689">
        <v>9108</v>
      </c>
      <c r="AA3689" t="s">
        <v>1269</v>
      </c>
      <c r="AC3689" t="s">
        <v>1009</v>
      </c>
      <c r="AD3689" t="s">
        <v>443</v>
      </c>
    </row>
    <row r="3690" spans="21:30">
      <c r="U3690">
        <v>5835</v>
      </c>
      <c r="V3690">
        <v>1</v>
      </c>
      <c r="W3690" t="s">
        <v>5095</v>
      </c>
      <c r="X3690">
        <v>9</v>
      </c>
      <c r="Y3690" t="s">
        <v>559</v>
      </c>
      <c r="Z3690">
        <v>9108</v>
      </c>
      <c r="AA3690" t="s">
        <v>1269</v>
      </c>
      <c r="AC3690" t="s">
        <v>1009</v>
      </c>
      <c r="AD3690" t="s">
        <v>443</v>
      </c>
    </row>
    <row r="3691" spans="21:30">
      <c r="U3691">
        <v>5837</v>
      </c>
      <c r="V3691">
        <v>8</v>
      </c>
      <c r="W3691" t="s">
        <v>5096</v>
      </c>
      <c r="X3691">
        <v>9</v>
      </c>
      <c r="Y3691" t="s">
        <v>559</v>
      </c>
      <c r="Z3691">
        <v>9108</v>
      </c>
      <c r="AA3691" t="s">
        <v>1269</v>
      </c>
      <c r="AC3691" t="s">
        <v>1009</v>
      </c>
      <c r="AD3691" t="s">
        <v>443</v>
      </c>
    </row>
    <row r="3692" spans="21:30">
      <c r="U3692">
        <v>5838</v>
      </c>
      <c r="V3692">
        <v>6</v>
      </c>
      <c r="W3692" t="s">
        <v>5097</v>
      </c>
      <c r="X3692">
        <v>9</v>
      </c>
      <c r="Y3692" t="s">
        <v>559</v>
      </c>
      <c r="Z3692">
        <v>9108</v>
      </c>
      <c r="AA3692" t="s">
        <v>1269</v>
      </c>
      <c r="AC3692" t="s">
        <v>1009</v>
      </c>
      <c r="AD3692" t="s">
        <v>443</v>
      </c>
    </row>
    <row r="3693" spans="21:30">
      <c r="U3693">
        <v>5844</v>
      </c>
      <c r="V3693">
        <v>0</v>
      </c>
      <c r="W3693" t="s">
        <v>5098</v>
      </c>
      <c r="X3693">
        <v>9</v>
      </c>
      <c r="Y3693" t="s">
        <v>559</v>
      </c>
      <c r="Z3693">
        <v>9108</v>
      </c>
      <c r="AA3693" t="s">
        <v>1269</v>
      </c>
      <c r="AC3693" t="s">
        <v>1009</v>
      </c>
      <c r="AD3693" t="s">
        <v>443</v>
      </c>
    </row>
    <row r="3694" spans="21:30">
      <c r="U3694">
        <v>5846</v>
      </c>
      <c r="V3694">
        <v>7</v>
      </c>
      <c r="W3694" t="s">
        <v>5099</v>
      </c>
      <c r="X3694">
        <v>9</v>
      </c>
      <c r="Y3694" t="s">
        <v>559</v>
      </c>
      <c r="Z3694">
        <v>9108</v>
      </c>
      <c r="AA3694" t="s">
        <v>1269</v>
      </c>
      <c r="AC3694" t="s">
        <v>1009</v>
      </c>
      <c r="AD3694" t="s">
        <v>443</v>
      </c>
    </row>
    <row r="3695" spans="21:30">
      <c r="U3695">
        <v>5847</v>
      </c>
      <c r="V3695">
        <v>5</v>
      </c>
      <c r="W3695" t="s">
        <v>5100</v>
      </c>
      <c r="X3695">
        <v>9</v>
      </c>
      <c r="Y3695" t="s">
        <v>559</v>
      </c>
      <c r="Z3695">
        <v>9108</v>
      </c>
      <c r="AA3695" t="s">
        <v>1269</v>
      </c>
      <c r="AC3695" t="s">
        <v>1009</v>
      </c>
      <c r="AD3695" t="s">
        <v>443</v>
      </c>
    </row>
    <row r="3696" spans="21:30">
      <c r="U3696">
        <v>5849</v>
      </c>
      <c r="V3696">
        <v>1</v>
      </c>
      <c r="W3696" t="s">
        <v>5101</v>
      </c>
      <c r="X3696">
        <v>9</v>
      </c>
      <c r="Y3696" t="s">
        <v>559</v>
      </c>
      <c r="Z3696">
        <v>9108</v>
      </c>
      <c r="AA3696" t="s">
        <v>1269</v>
      </c>
      <c r="AC3696" t="s">
        <v>1009</v>
      </c>
      <c r="AD3696" t="s">
        <v>443</v>
      </c>
    </row>
    <row r="3697" spans="21:30">
      <c r="U3697">
        <v>5850</v>
      </c>
      <c r="V3697">
        <v>5</v>
      </c>
      <c r="W3697" t="s">
        <v>5102</v>
      </c>
      <c r="X3697">
        <v>9</v>
      </c>
      <c r="Y3697" t="s">
        <v>559</v>
      </c>
      <c r="Z3697">
        <v>9108</v>
      </c>
      <c r="AA3697" t="s">
        <v>1269</v>
      </c>
      <c r="AC3697" t="s">
        <v>1009</v>
      </c>
      <c r="AD3697" t="s">
        <v>443</v>
      </c>
    </row>
    <row r="3698" spans="21:30">
      <c r="U3698">
        <v>5851</v>
      </c>
      <c r="V3698">
        <v>3</v>
      </c>
      <c r="W3698" t="s">
        <v>5103</v>
      </c>
      <c r="X3698">
        <v>9</v>
      </c>
      <c r="Y3698" t="s">
        <v>559</v>
      </c>
      <c r="Z3698">
        <v>9108</v>
      </c>
      <c r="AA3698" t="s">
        <v>1269</v>
      </c>
      <c r="AC3698" t="s">
        <v>1009</v>
      </c>
      <c r="AD3698" t="s">
        <v>443</v>
      </c>
    </row>
    <row r="3699" spans="21:30">
      <c r="U3699">
        <v>5852</v>
      </c>
      <c r="V3699">
        <v>1</v>
      </c>
      <c r="W3699" t="s">
        <v>5104</v>
      </c>
      <c r="X3699">
        <v>9</v>
      </c>
      <c r="Y3699" t="s">
        <v>559</v>
      </c>
      <c r="Z3699">
        <v>9108</v>
      </c>
      <c r="AA3699" t="s">
        <v>1269</v>
      </c>
      <c r="AC3699" t="s">
        <v>1009</v>
      </c>
      <c r="AD3699" t="s">
        <v>443</v>
      </c>
    </row>
    <row r="3700" spans="21:30">
      <c r="U3700">
        <v>5854</v>
      </c>
      <c r="V3700">
        <v>8</v>
      </c>
      <c r="W3700" t="s">
        <v>5105</v>
      </c>
      <c r="X3700">
        <v>9</v>
      </c>
      <c r="Y3700" t="s">
        <v>559</v>
      </c>
      <c r="Z3700">
        <v>9108</v>
      </c>
      <c r="AA3700" t="s">
        <v>1269</v>
      </c>
      <c r="AC3700" t="s">
        <v>1009</v>
      </c>
      <c r="AD3700" t="s">
        <v>443</v>
      </c>
    </row>
    <row r="3701" spans="21:30">
      <c r="U3701">
        <v>5855</v>
      </c>
      <c r="V3701">
        <v>6</v>
      </c>
      <c r="W3701" t="s">
        <v>5106</v>
      </c>
      <c r="X3701">
        <v>9</v>
      </c>
      <c r="Y3701" t="s">
        <v>559</v>
      </c>
      <c r="Z3701">
        <v>9108</v>
      </c>
      <c r="AA3701" t="s">
        <v>1269</v>
      </c>
      <c r="AC3701" t="s">
        <v>1009</v>
      </c>
      <c r="AD3701" t="s">
        <v>443</v>
      </c>
    </row>
    <row r="3702" spans="21:30">
      <c r="U3702">
        <v>5857</v>
      </c>
      <c r="V3702">
        <v>2</v>
      </c>
      <c r="W3702" t="s">
        <v>5107</v>
      </c>
      <c r="X3702">
        <v>9</v>
      </c>
      <c r="Y3702" t="s">
        <v>559</v>
      </c>
      <c r="Z3702">
        <v>9108</v>
      </c>
      <c r="AA3702" t="s">
        <v>1269</v>
      </c>
      <c r="AC3702" t="s">
        <v>1009</v>
      </c>
      <c r="AD3702" t="s">
        <v>443</v>
      </c>
    </row>
    <row r="3703" spans="21:30">
      <c r="U3703">
        <v>5861</v>
      </c>
      <c r="V3703">
        <v>0</v>
      </c>
      <c r="W3703" t="s">
        <v>5108</v>
      </c>
      <c r="X3703">
        <v>9</v>
      </c>
      <c r="Y3703" t="s">
        <v>559</v>
      </c>
      <c r="Z3703">
        <v>9108</v>
      </c>
      <c r="AA3703" t="s">
        <v>1269</v>
      </c>
      <c r="AC3703" t="s">
        <v>713</v>
      </c>
      <c r="AD3703" t="s">
        <v>443</v>
      </c>
    </row>
    <row r="3704" spans="21:30">
      <c r="U3704">
        <v>5862</v>
      </c>
      <c r="V3704">
        <v>9</v>
      </c>
      <c r="W3704" t="s">
        <v>5109</v>
      </c>
      <c r="X3704">
        <v>9</v>
      </c>
      <c r="Y3704" t="s">
        <v>559</v>
      </c>
      <c r="Z3704">
        <v>9108</v>
      </c>
      <c r="AA3704" t="s">
        <v>1269</v>
      </c>
      <c r="AC3704" t="s">
        <v>713</v>
      </c>
      <c r="AD3704" t="s">
        <v>443</v>
      </c>
    </row>
    <row r="3705" spans="21:30">
      <c r="U3705">
        <v>5868</v>
      </c>
      <c r="V3705">
        <v>8</v>
      </c>
      <c r="W3705" t="s">
        <v>5110</v>
      </c>
      <c r="X3705">
        <v>9</v>
      </c>
      <c r="Y3705" t="s">
        <v>559</v>
      </c>
      <c r="Z3705">
        <v>9108</v>
      </c>
      <c r="AA3705" t="s">
        <v>1269</v>
      </c>
      <c r="AC3705" t="s">
        <v>713</v>
      </c>
      <c r="AD3705" t="s">
        <v>443</v>
      </c>
    </row>
    <row r="3706" spans="21:30">
      <c r="U3706">
        <v>5869</v>
      </c>
      <c r="V3706">
        <v>6</v>
      </c>
      <c r="W3706" t="s">
        <v>4600</v>
      </c>
      <c r="X3706">
        <v>9</v>
      </c>
      <c r="Y3706" t="s">
        <v>559</v>
      </c>
      <c r="Z3706">
        <v>9108</v>
      </c>
      <c r="AA3706" t="s">
        <v>1269</v>
      </c>
      <c r="AC3706" t="s">
        <v>713</v>
      </c>
      <c r="AD3706" t="s">
        <v>443</v>
      </c>
    </row>
    <row r="3707" spans="21:30">
      <c r="U3707">
        <v>5871</v>
      </c>
      <c r="V3707">
        <v>8</v>
      </c>
      <c r="W3707" t="s">
        <v>5111</v>
      </c>
      <c r="X3707">
        <v>9</v>
      </c>
      <c r="Y3707" t="s">
        <v>559</v>
      </c>
      <c r="Z3707">
        <v>9108</v>
      </c>
      <c r="AA3707" t="s">
        <v>1269</v>
      </c>
      <c r="AC3707" t="s">
        <v>713</v>
      </c>
      <c r="AD3707" t="s">
        <v>443</v>
      </c>
    </row>
    <row r="3708" spans="21:30">
      <c r="U3708">
        <v>5873</v>
      </c>
      <c r="V3708">
        <v>4</v>
      </c>
      <c r="W3708" t="s">
        <v>5112</v>
      </c>
      <c r="X3708">
        <v>9</v>
      </c>
      <c r="Y3708" t="s">
        <v>559</v>
      </c>
      <c r="Z3708">
        <v>9108</v>
      </c>
      <c r="AA3708" t="s">
        <v>1269</v>
      </c>
      <c r="AC3708" t="s">
        <v>713</v>
      </c>
      <c r="AD3708" t="s">
        <v>443</v>
      </c>
    </row>
    <row r="3709" spans="21:30">
      <c r="U3709">
        <v>5875</v>
      </c>
      <c r="V3709">
        <v>0</v>
      </c>
      <c r="W3709" t="s">
        <v>5113</v>
      </c>
      <c r="X3709">
        <v>9</v>
      </c>
      <c r="Y3709" t="s">
        <v>559</v>
      </c>
      <c r="Z3709">
        <v>9108</v>
      </c>
      <c r="AA3709" t="s">
        <v>1269</v>
      </c>
      <c r="AC3709" t="s">
        <v>713</v>
      </c>
      <c r="AD3709" t="s">
        <v>443</v>
      </c>
    </row>
    <row r="3710" spans="21:30">
      <c r="U3710">
        <v>5876</v>
      </c>
      <c r="V3710">
        <v>9</v>
      </c>
      <c r="W3710" t="s">
        <v>5114</v>
      </c>
      <c r="X3710">
        <v>9</v>
      </c>
      <c r="Y3710" t="s">
        <v>559</v>
      </c>
      <c r="Z3710">
        <v>9108</v>
      </c>
      <c r="AA3710" t="s">
        <v>1269</v>
      </c>
      <c r="AC3710" t="s">
        <v>713</v>
      </c>
      <c r="AD3710" t="s">
        <v>443</v>
      </c>
    </row>
    <row r="3711" spans="21:30">
      <c r="U3711">
        <v>5878</v>
      </c>
      <c r="V3711">
        <v>5</v>
      </c>
      <c r="W3711" t="s">
        <v>5115</v>
      </c>
      <c r="X3711">
        <v>9</v>
      </c>
      <c r="Y3711" t="s">
        <v>559</v>
      </c>
      <c r="Z3711">
        <v>9108</v>
      </c>
      <c r="AA3711" t="s">
        <v>1269</v>
      </c>
      <c r="AC3711" t="s">
        <v>713</v>
      </c>
      <c r="AD3711" t="s">
        <v>443</v>
      </c>
    </row>
    <row r="3712" spans="21:30">
      <c r="U3712">
        <v>5879</v>
      </c>
      <c r="V3712">
        <v>3</v>
      </c>
      <c r="W3712" t="s">
        <v>5116</v>
      </c>
      <c r="X3712">
        <v>9</v>
      </c>
      <c r="Y3712" t="s">
        <v>559</v>
      </c>
      <c r="Z3712">
        <v>9113</v>
      </c>
      <c r="AA3712" t="s">
        <v>1522</v>
      </c>
      <c r="AC3712" t="s">
        <v>1009</v>
      </c>
      <c r="AD3712" t="s">
        <v>443</v>
      </c>
    </row>
    <row r="3713" spans="21:30">
      <c r="U3713">
        <v>5880</v>
      </c>
      <c r="V3713">
        <v>7</v>
      </c>
      <c r="W3713" t="s">
        <v>2362</v>
      </c>
      <c r="X3713">
        <v>9</v>
      </c>
      <c r="Y3713" t="s">
        <v>559</v>
      </c>
      <c r="Z3713">
        <v>9113</v>
      </c>
      <c r="AA3713" t="s">
        <v>1522</v>
      </c>
      <c r="AC3713" t="s">
        <v>1009</v>
      </c>
      <c r="AD3713" t="s">
        <v>443</v>
      </c>
    </row>
    <row r="3714" spans="21:30">
      <c r="U3714">
        <v>5885</v>
      </c>
      <c r="V3714">
        <v>8</v>
      </c>
      <c r="W3714" t="s">
        <v>5117</v>
      </c>
      <c r="X3714">
        <v>9</v>
      </c>
      <c r="Y3714" t="s">
        <v>559</v>
      </c>
      <c r="Z3714">
        <v>9113</v>
      </c>
      <c r="AA3714" t="s">
        <v>1522</v>
      </c>
      <c r="AC3714" t="s">
        <v>1009</v>
      </c>
      <c r="AD3714" t="s">
        <v>443</v>
      </c>
    </row>
    <row r="3715" spans="21:30">
      <c r="U3715">
        <v>5888</v>
      </c>
      <c r="V3715">
        <v>2</v>
      </c>
      <c r="W3715" t="s">
        <v>5118</v>
      </c>
      <c r="X3715">
        <v>9</v>
      </c>
      <c r="Y3715" t="s">
        <v>559</v>
      </c>
      <c r="Z3715">
        <v>9113</v>
      </c>
      <c r="AA3715" t="s">
        <v>1522</v>
      </c>
      <c r="AC3715" t="s">
        <v>1009</v>
      </c>
      <c r="AD3715" t="s">
        <v>443</v>
      </c>
    </row>
    <row r="3716" spans="21:30">
      <c r="U3716">
        <v>5893</v>
      </c>
      <c r="V3716">
        <v>9</v>
      </c>
      <c r="W3716" t="s">
        <v>5119</v>
      </c>
      <c r="X3716">
        <v>9</v>
      </c>
      <c r="Y3716" t="s">
        <v>559</v>
      </c>
      <c r="Z3716">
        <v>9113</v>
      </c>
      <c r="AA3716" t="s">
        <v>1522</v>
      </c>
      <c r="AC3716" t="s">
        <v>713</v>
      </c>
      <c r="AD3716" t="s">
        <v>443</v>
      </c>
    </row>
    <row r="3717" spans="21:30">
      <c r="U3717">
        <v>5894</v>
      </c>
      <c r="V3717">
        <v>7</v>
      </c>
      <c r="W3717" t="s">
        <v>5120</v>
      </c>
      <c r="X3717">
        <v>9</v>
      </c>
      <c r="Y3717" t="s">
        <v>559</v>
      </c>
      <c r="Z3717">
        <v>9113</v>
      </c>
      <c r="AA3717" t="s">
        <v>1522</v>
      </c>
      <c r="AC3717" t="s">
        <v>713</v>
      </c>
      <c r="AD3717" t="s">
        <v>443</v>
      </c>
    </row>
    <row r="3718" spans="21:30">
      <c r="U3718">
        <v>5896</v>
      </c>
      <c r="V3718">
        <v>3</v>
      </c>
      <c r="W3718" t="s">
        <v>1390</v>
      </c>
      <c r="X3718">
        <v>9</v>
      </c>
      <c r="Y3718" t="s">
        <v>559</v>
      </c>
      <c r="Z3718">
        <v>9119</v>
      </c>
      <c r="AA3718" t="s">
        <v>4968</v>
      </c>
      <c r="AC3718" t="s">
        <v>1009</v>
      </c>
      <c r="AD3718" t="s">
        <v>443</v>
      </c>
    </row>
    <row r="3719" spans="21:30">
      <c r="U3719">
        <v>5897</v>
      </c>
      <c r="V3719">
        <v>1</v>
      </c>
      <c r="W3719" t="s">
        <v>5121</v>
      </c>
      <c r="X3719">
        <v>9</v>
      </c>
      <c r="Y3719" t="s">
        <v>559</v>
      </c>
      <c r="Z3719">
        <v>9119</v>
      </c>
      <c r="AA3719" t="s">
        <v>4968</v>
      </c>
      <c r="AC3719" t="s">
        <v>1009</v>
      </c>
      <c r="AD3719" t="s">
        <v>443</v>
      </c>
    </row>
    <row r="3720" spans="21:30">
      <c r="U3720">
        <v>5899</v>
      </c>
      <c r="V3720">
        <v>8</v>
      </c>
      <c r="W3720" t="s">
        <v>5122</v>
      </c>
      <c r="X3720">
        <v>9</v>
      </c>
      <c r="Y3720" t="s">
        <v>559</v>
      </c>
      <c r="Z3720">
        <v>9119</v>
      </c>
      <c r="AA3720" t="s">
        <v>4968</v>
      </c>
      <c r="AC3720" t="s">
        <v>1009</v>
      </c>
      <c r="AD3720" t="s">
        <v>443</v>
      </c>
    </row>
    <row r="3721" spans="21:30">
      <c r="U3721">
        <v>5901</v>
      </c>
      <c r="V3721">
        <v>3</v>
      </c>
      <c r="W3721" t="s">
        <v>5123</v>
      </c>
      <c r="X3721">
        <v>9</v>
      </c>
      <c r="Y3721" t="s">
        <v>559</v>
      </c>
      <c r="Z3721">
        <v>9119</v>
      </c>
      <c r="AA3721" t="s">
        <v>4968</v>
      </c>
      <c r="AC3721" t="s">
        <v>1009</v>
      </c>
      <c r="AD3721" t="s">
        <v>443</v>
      </c>
    </row>
    <row r="3722" spans="21:30">
      <c r="U3722">
        <v>5902</v>
      </c>
      <c r="V3722">
        <v>1</v>
      </c>
      <c r="W3722" t="s">
        <v>5124</v>
      </c>
      <c r="X3722">
        <v>9</v>
      </c>
      <c r="Y3722" t="s">
        <v>559</v>
      </c>
      <c r="Z3722">
        <v>9119</v>
      </c>
      <c r="AA3722" t="s">
        <v>4968</v>
      </c>
      <c r="AC3722" t="s">
        <v>1009</v>
      </c>
      <c r="AD3722" t="s">
        <v>443</v>
      </c>
    </row>
    <row r="3723" spans="21:30">
      <c r="U3723">
        <v>5905</v>
      </c>
      <c r="V3723">
        <v>6</v>
      </c>
      <c r="W3723" t="s">
        <v>5125</v>
      </c>
      <c r="X3723">
        <v>9</v>
      </c>
      <c r="Y3723" t="s">
        <v>559</v>
      </c>
      <c r="Z3723">
        <v>9119</v>
      </c>
      <c r="AA3723" t="s">
        <v>4968</v>
      </c>
      <c r="AC3723" t="s">
        <v>1009</v>
      </c>
      <c r="AD3723" t="s">
        <v>443</v>
      </c>
    </row>
    <row r="3724" spans="21:30">
      <c r="U3724">
        <v>5911</v>
      </c>
      <c r="V3724">
        <v>0</v>
      </c>
      <c r="W3724" t="s">
        <v>5126</v>
      </c>
      <c r="X3724">
        <v>9</v>
      </c>
      <c r="Y3724" t="s">
        <v>559</v>
      </c>
      <c r="Z3724">
        <v>9119</v>
      </c>
      <c r="AA3724" t="s">
        <v>4968</v>
      </c>
      <c r="AC3724" t="s">
        <v>1009</v>
      </c>
      <c r="AD3724" t="s">
        <v>443</v>
      </c>
    </row>
    <row r="3725" spans="21:30">
      <c r="U3725">
        <v>5919</v>
      </c>
      <c r="V3725">
        <v>6</v>
      </c>
      <c r="W3725" t="s">
        <v>5127</v>
      </c>
      <c r="X3725">
        <v>9</v>
      </c>
      <c r="Y3725" t="s">
        <v>559</v>
      </c>
      <c r="Z3725">
        <v>9119</v>
      </c>
      <c r="AA3725" t="s">
        <v>4968</v>
      </c>
      <c r="AC3725" t="s">
        <v>713</v>
      </c>
      <c r="AD3725" t="s">
        <v>443</v>
      </c>
    </row>
    <row r="3726" spans="21:30">
      <c r="U3726">
        <v>5921</v>
      </c>
      <c r="V3726">
        <v>8</v>
      </c>
      <c r="W3726" t="s">
        <v>5128</v>
      </c>
      <c r="X3726">
        <v>9</v>
      </c>
      <c r="Y3726" t="s">
        <v>559</v>
      </c>
      <c r="Z3726">
        <v>9119</v>
      </c>
      <c r="AA3726" t="s">
        <v>4968</v>
      </c>
      <c r="AC3726" t="s">
        <v>713</v>
      </c>
      <c r="AD3726" t="s">
        <v>443</v>
      </c>
    </row>
    <row r="3727" spans="21:30">
      <c r="U3727">
        <v>5923</v>
      </c>
      <c r="V3727">
        <v>4</v>
      </c>
      <c r="W3727" t="s">
        <v>5129</v>
      </c>
      <c r="X3727">
        <v>9</v>
      </c>
      <c r="Y3727" t="s">
        <v>559</v>
      </c>
      <c r="Z3727">
        <v>9119</v>
      </c>
      <c r="AA3727" t="s">
        <v>4968</v>
      </c>
      <c r="AC3727" t="s">
        <v>713</v>
      </c>
      <c r="AD3727" t="s">
        <v>443</v>
      </c>
    </row>
    <row r="3728" spans="21:30">
      <c r="U3728">
        <v>5927</v>
      </c>
      <c r="V3728">
        <v>7</v>
      </c>
      <c r="W3728" t="s">
        <v>5130</v>
      </c>
      <c r="X3728">
        <v>9</v>
      </c>
      <c r="Y3728" t="s">
        <v>559</v>
      </c>
      <c r="Z3728">
        <v>9119</v>
      </c>
      <c r="AA3728" t="s">
        <v>4968</v>
      </c>
      <c r="AC3728" t="s">
        <v>713</v>
      </c>
      <c r="AD3728" t="s">
        <v>443</v>
      </c>
    </row>
    <row r="3729" spans="21:30">
      <c r="U3729">
        <v>5930</v>
      </c>
      <c r="V3729">
        <v>7</v>
      </c>
      <c r="W3729" t="s">
        <v>5131</v>
      </c>
      <c r="X3729">
        <v>9</v>
      </c>
      <c r="Y3729" t="s">
        <v>559</v>
      </c>
      <c r="Z3729">
        <v>9119</v>
      </c>
      <c r="AA3729" t="s">
        <v>4968</v>
      </c>
      <c r="AC3729" t="s">
        <v>713</v>
      </c>
      <c r="AD3729" t="s">
        <v>443</v>
      </c>
    </row>
    <row r="3730" spans="21:30">
      <c r="U3730">
        <v>5933</v>
      </c>
      <c r="V3730">
        <v>1</v>
      </c>
      <c r="W3730" t="s">
        <v>5132</v>
      </c>
      <c r="X3730">
        <v>9</v>
      </c>
      <c r="Y3730" t="s">
        <v>559</v>
      </c>
      <c r="Z3730">
        <v>9119</v>
      </c>
      <c r="AA3730" t="s">
        <v>4968</v>
      </c>
      <c r="AC3730" t="s">
        <v>713</v>
      </c>
      <c r="AD3730" t="s">
        <v>443</v>
      </c>
    </row>
    <row r="3731" spans="21:30">
      <c r="U3731">
        <v>5935</v>
      </c>
      <c r="V3731">
        <v>8</v>
      </c>
      <c r="W3731" t="s">
        <v>5111</v>
      </c>
      <c r="X3731">
        <v>9</v>
      </c>
      <c r="Y3731" t="s">
        <v>559</v>
      </c>
      <c r="Z3731">
        <v>9119</v>
      </c>
      <c r="AA3731" t="s">
        <v>4968</v>
      </c>
      <c r="AC3731" t="s">
        <v>713</v>
      </c>
      <c r="AD3731" t="s">
        <v>443</v>
      </c>
    </row>
    <row r="3732" spans="21:30">
      <c r="U3732">
        <v>5938</v>
      </c>
      <c r="V3732">
        <v>2</v>
      </c>
      <c r="W3732" t="s">
        <v>5133</v>
      </c>
      <c r="X3732">
        <v>9</v>
      </c>
      <c r="Y3732" t="s">
        <v>559</v>
      </c>
      <c r="Z3732">
        <v>9119</v>
      </c>
      <c r="AA3732" t="s">
        <v>4968</v>
      </c>
      <c r="AC3732" t="s">
        <v>713</v>
      </c>
      <c r="AD3732" t="s">
        <v>443</v>
      </c>
    </row>
    <row r="3733" spans="21:30">
      <c r="U3733">
        <v>5940</v>
      </c>
      <c r="V3733">
        <v>4</v>
      </c>
      <c r="W3733" t="s">
        <v>5134</v>
      </c>
      <c r="X3733">
        <v>9</v>
      </c>
      <c r="Y3733" t="s">
        <v>559</v>
      </c>
      <c r="Z3733">
        <v>9119</v>
      </c>
      <c r="AA3733" t="s">
        <v>4968</v>
      </c>
      <c r="AC3733" t="s">
        <v>713</v>
      </c>
      <c r="AD3733" t="s">
        <v>443</v>
      </c>
    </row>
    <row r="3734" spans="21:30">
      <c r="U3734">
        <v>5942</v>
      </c>
      <c r="V3734">
        <v>0</v>
      </c>
      <c r="W3734" t="s">
        <v>5135</v>
      </c>
      <c r="X3734">
        <v>9</v>
      </c>
      <c r="Y3734" t="s">
        <v>559</v>
      </c>
      <c r="Z3734">
        <v>9119</v>
      </c>
      <c r="AA3734" t="s">
        <v>4968</v>
      </c>
      <c r="AC3734" t="s">
        <v>713</v>
      </c>
      <c r="AD3734" t="s">
        <v>443</v>
      </c>
    </row>
    <row r="3735" spans="21:30">
      <c r="U3735">
        <v>5947</v>
      </c>
      <c r="V3735">
        <v>1</v>
      </c>
      <c r="W3735" t="s">
        <v>5136</v>
      </c>
      <c r="X3735">
        <v>9</v>
      </c>
      <c r="Y3735" t="s">
        <v>559</v>
      </c>
      <c r="Z3735">
        <v>9119</v>
      </c>
      <c r="AA3735" t="s">
        <v>4968</v>
      </c>
      <c r="AC3735" t="s">
        <v>713</v>
      </c>
      <c r="AD3735" t="s">
        <v>443</v>
      </c>
    </row>
    <row r="3736" spans="21:30">
      <c r="U3736">
        <v>5952</v>
      </c>
      <c r="V3736">
        <v>8</v>
      </c>
      <c r="W3736" t="s">
        <v>5137</v>
      </c>
      <c r="X3736">
        <v>9</v>
      </c>
      <c r="Y3736" t="s">
        <v>559</v>
      </c>
      <c r="Z3736">
        <v>9119</v>
      </c>
      <c r="AA3736" t="s">
        <v>4968</v>
      </c>
      <c r="AC3736" t="s">
        <v>713</v>
      </c>
      <c r="AD3736" t="s">
        <v>443</v>
      </c>
    </row>
    <row r="3737" spans="21:30">
      <c r="U3737">
        <v>5954</v>
      </c>
      <c r="V3737">
        <v>4</v>
      </c>
      <c r="W3737" t="s">
        <v>5138</v>
      </c>
      <c r="X3737">
        <v>9</v>
      </c>
      <c r="Y3737" t="s">
        <v>559</v>
      </c>
      <c r="Z3737">
        <v>9119</v>
      </c>
      <c r="AA3737" t="s">
        <v>4968</v>
      </c>
      <c r="AC3737" t="s">
        <v>713</v>
      </c>
      <c r="AD3737" t="s">
        <v>443</v>
      </c>
    </row>
    <row r="3738" spans="21:30">
      <c r="U3738">
        <v>5955</v>
      </c>
      <c r="V3738">
        <v>2</v>
      </c>
      <c r="W3738" t="s">
        <v>5139</v>
      </c>
      <c r="X3738">
        <v>9</v>
      </c>
      <c r="Y3738" t="s">
        <v>559</v>
      </c>
      <c r="Z3738">
        <v>9119</v>
      </c>
      <c r="AA3738" t="s">
        <v>4968</v>
      </c>
      <c r="AC3738" t="s">
        <v>713</v>
      </c>
      <c r="AD3738" t="s">
        <v>443</v>
      </c>
    </row>
    <row r="3739" spans="21:30">
      <c r="U3739">
        <v>5957</v>
      </c>
      <c r="V3739">
        <v>9</v>
      </c>
      <c r="W3739" t="s">
        <v>5140</v>
      </c>
      <c r="X3739">
        <v>9</v>
      </c>
      <c r="Y3739" t="s">
        <v>559</v>
      </c>
      <c r="Z3739">
        <v>9103</v>
      </c>
      <c r="AA3739" t="s">
        <v>1077</v>
      </c>
      <c r="AC3739" t="s">
        <v>1009</v>
      </c>
      <c r="AD3739" t="s">
        <v>443</v>
      </c>
    </row>
    <row r="3740" spans="21:30">
      <c r="U3740">
        <v>5959</v>
      </c>
      <c r="V3740">
        <v>5</v>
      </c>
      <c r="W3740" t="s">
        <v>5141</v>
      </c>
      <c r="X3740">
        <v>9</v>
      </c>
      <c r="Y3740" t="s">
        <v>559</v>
      </c>
      <c r="Z3740">
        <v>9103</v>
      </c>
      <c r="AA3740" t="s">
        <v>1077</v>
      </c>
      <c r="AC3740" t="s">
        <v>1009</v>
      </c>
      <c r="AD3740" t="s">
        <v>443</v>
      </c>
    </row>
    <row r="3741" spans="21:30">
      <c r="U3741">
        <v>5960</v>
      </c>
      <c r="V3741">
        <v>9</v>
      </c>
      <c r="W3741" t="s">
        <v>5142</v>
      </c>
      <c r="X3741">
        <v>9</v>
      </c>
      <c r="Y3741" t="s">
        <v>559</v>
      </c>
      <c r="Z3741">
        <v>9103</v>
      </c>
      <c r="AA3741" t="s">
        <v>1077</v>
      </c>
      <c r="AC3741" t="s">
        <v>1009</v>
      </c>
      <c r="AD3741" t="s">
        <v>443</v>
      </c>
    </row>
    <row r="3742" spans="21:30">
      <c r="U3742">
        <v>5962</v>
      </c>
      <c r="V3742">
        <v>5</v>
      </c>
      <c r="W3742" t="s">
        <v>5143</v>
      </c>
      <c r="X3742">
        <v>9</v>
      </c>
      <c r="Y3742" t="s">
        <v>559</v>
      </c>
      <c r="Z3742">
        <v>9120</v>
      </c>
      <c r="AA3742" t="s">
        <v>1800</v>
      </c>
      <c r="AC3742" t="s">
        <v>1009</v>
      </c>
      <c r="AD3742" t="s">
        <v>443</v>
      </c>
    </row>
    <row r="3743" spans="21:30">
      <c r="U3743">
        <v>5964</v>
      </c>
      <c r="V3743">
        <v>1</v>
      </c>
      <c r="W3743" t="s">
        <v>5144</v>
      </c>
      <c r="X3743">
        <v>9</v>
      </c>
      <c r="Y3743" t="s">
        <v>559</v>
      </c>
      <c r="Z3743">
        <v>9103</v>
      </c>
      <c r="AA3743" t="s">
        <v>1077</v>
      </c>
      <c r="AC3743" t="s">
        <v>1009</v>
      </c>
      <c r="AD3743" t="s">
        <v>443</v>
      </c>
    </row>
    <row r="3744" spans="21:30">
      <c r="U3744">
        <v>5970</v>
      </c>
      <c r="V3744">
        <v>6</v>
      </c>
      <c r="W3744" t="s">
        <v>5145</v>
      </c>
      <c r="X3744">
        <v>9</v>
      </c>
      <c r="Y3744" t="s">
        <v>559</v>
      </c>
      <c r="Z3744">
        <v>9103</v>
      </c>
      <c r="AA3744" t="s">
        <v>1077</v>
      </c>
      <c r="AC3744" t="s">
        <v>1009</v>
      </c>
      <c r="AD3744" t="s">
        <v>443</v>
      </c>
    </row>
    <row r="3745" spans="21:30">
      <c r="U3745">
        <v>5973</v>
      </c>
      <c r="V3745">
        <v>0</v>
      </c>
      <c r="W3745" t="s">
        <v>5146</v>
      </c>
      <c r="X3745">
        <v>9</v>
      </c>
      <c r="Y3745" t="s">
        <v>559</v>
      </c>
      <c r="Z3745">
        <v>9103</v>
      </c>
      <c r="AA3745" t="s">
        <v>1077</v>
      </c>
      <c r="AC3745" t="s">
        <v>1009</v>
      </c>
      <c r="AD3745" t="s">
        <v>443</v>
      </c>
    </row>
    <row r="3746" spans="21:30">
      <c r="U3746">
        <v>5977</v>
      </c>
      <c r="V3746">
        <v>3</v>
      </c>
      <c r="W3746" t="s">
        <v>5147</v>
      </c>
      <c r="X3746">
        <v>9</v>
      </c>
      <c r="Y3746" t="s">
        <v>559</v>
      </c>
      <c r="Z3746">
        <v>9103</v>
      </c>
      <c r="AA3746" t="s">
        <v>1077</v>
      </c>
      <c r="AC3746" t="s">
        <v>1009</v>
      </c>
      <c r="AD3746" t="s">
        <v>443</v>
      </c>
    </row>
    <row r="3747" spans="21:30">
      <c r="U3747">
        <v>5980</v>
      </c>
      <c r="V3747">
        <v>3</v>
      </c>
      <c r="W3747" t="s">
        <v>5148</v>
      </c>
      <c r="X3747">
        <v>9</v>
      </c>
      <c r="Y3747" t="s">
        <v>559</v>
      </c>
      <c r="Z3747">
        <v>9103</v>
      </c>
      <c r="AA3747" t="s">
        <v>1077</v>
      </c>
      <c r="AC3747" t="s">
        <v>1009</v>
      </c>
      <c r="AD3747" t="s">
        <v>443</v>
      </c>
    </row>
    <row r="3748" spans="21:30">
      <c r="U3748">
        <v>5981</v>
      </c>
      <c r="V3748">
        <v>1</v>
      </c>
      <c r="W3748" t="s">
        <v>5149</v>
      </c>
      <c r="X3748">
        <v>9</v>
      </c>
      <c r="Y3748" t="s">
        <v>559</v>
      </c>
      <c r="Z3748">
        <v>9103</v>
      </c>
      <c r="AA3748" t="s">
        <v>1077</v>
      </c>
      <c r="AC3748" t="s">
        <v>1009</v>
      </c>
      <c r="AD3748" t="s">
        <v>443</v>
      </c>
    </row>
    <row r="3749" spans="21:30">
      <c r="U3749">
        <v>5984</v>
      </c>
      <c r="V3749">
        <v>6</v>
      </c>
      <c r="W3749" t="s">
        <v>5150</v>
      </c>
      <c r="X3749">
        <v>9</v>
      </c>
      <c r="Y3749" t="s">
        <v>559</v>
      </c>
      <c r="Z3749">
        <v>9103</v>
      </c>
      <c r="AA3749" t="s">
        <v>1077</v>
      </c>
      <c r="AC3749" t="s">
        <v>1009</v>
      </c>
      <c r="AD3749" t="s">
        <v>443</v>
      </c>
    </row>
    <row r="3750" spans="21:30">
      <c r="U3750">
        <v>5985</v>
      </c>
      <c r="V3750">
        <v>4</v>
      </c>
      <c r="W3750" t="s">
        <v>5151</v>
      </c>
      <c r="X3750">
        <v>9</v>
      </c>
      <c r="Y3750" t="s">
        <v>559</v>
      </c>
      <c r="Z3750">
        <v>9103</v>
      </c>
      <c r="AA3750" t="s">
        <v>1077</v>
      </c>
      <c r="AC3750" t="s">
        <v>1009</v>
      </c>
      <c r="AD3750" t="s">
        <v>443</v>
      </c>
    </row>
    <row r="3751" spans="21:30">
      <c r="U3751">
        <v>5987</v>
      </c>
      <c r="V3751">
        <v>0</v>
      </c>
      <c r="W3751" t="s">
        <v>5152</v>
      </c>
      <c r="X3751">
        <v>9</v>
      </c>
      <c r="Y3751" t="s">
        <v>559</v>
      </c>
      <c r="Z3751">
        <v>9103</v>
      </c>
      <c r="AA3751" t="s">
        <v>1077</v>
      </c>
      <c r="AC3751" t="s">
        <v>1009</v>
      </c>
      <c r="AD3751" t="s">
        <v>443</v>
      </c>
    </row>
    <row r="3752" spans="21:30">
      <c r="U3752">
        <v>5990</v>
      </c>
      <c r="V3752">
        <v>0</v>
      </c>
      <c r="W3752" t="s">
        <v>5153</v>
      </c>
      <c r="X3752">
        <v>9</v>
      </c>
      <c r="Y3752" t="s">
        <v>559</v>
      </c>
      <c r="Z3752">
        <v>9103</v>
      </c>
      <c r="AA3752" t="s">
        <v>1077</v>
      </c>
      <c r="AC3752" t="s">
        <v>1009</v>
      </c>
      <c r="AD3752" t="s">
        <v>443</v>
      </c>
    </row>
    <row r="3753" spans="21:30">
      <c r="U3753">
        <v>5992</v>
      </c>
      <c r="V3753">
        <v>7</v>
      </c>
      <c r="W3753" t="s">
        <v>5154</v>
      </c>
      <c r="X3753">
        <v>9</v>
      </c>
      <c r="Y3753" t="s">
        <v>559</v>
      </c>
      <c r="Z3753">
        <v>9103</v>
      </c>
      <c r="AA3753" t="s">
        <v>1077</v>
      </c>
      <c r="AC3753" t="s">
        <v>713</v>
      </c>
      <c r="AD3753" t="s">
        <v>443</v>
      </c>
    </row>
    <row r="3754" spans="21:30">
      <c r="U3754">
        <v>5993</v>
      </c>
      <c r="V3754">
        <v>5</v>
      </c>
      <c r="W3754" t="s">
        <v>5155</v>
      </c>
      <c r="X3754">
        <v>9</v>
      </c>
      <c r="Y3754" t="s">
        <v>559</v>
      </c>
      <c r="Z3754">
        <v>9103</v>
      </c>
      <c r="AA3754" t="s">
        <v>1077</v>
      </c>
      <c r="AC3754" t="s">
        <v>713</v>
      </c>
      <c r="AD3754" t="s">
        <v>443</v>
      </c>
    </row>
    <row r="3755" spans="21:30">
      <c r="U3755">
        <v>5994</v>
      </c>
      <c r="V3755">
        <v>3</v>
      </c>
      <c r="W3755" t="s">
        <v>5156</v>
      </c>
      <c r="X3755">
        <v>9</v>
      </c>
      <c r="Y3755" t="s">
        <v>559</v>
      </c>
      <c r="Z3755">
        <v>9103</v>
      </c>
      <c r="AA3755" t="s">
        <v>1077</v>
      </c>
      <c r="AC3755" t="s">
        <v>713</v>
      </c>
      <c r="AD3755" t="s">
        <v>443</v>
      </c>
    </row>
    <row r="3756" spans="21:30">
      <c r="U3756">
        <v>5995</v>
      </c>
      <c r="V3756">
        <v>1</v>
      </c>
      <c r="W3756" t="s">
        <v>5157</v>
      </c>
      <c r="X3756">
        <v>9</v>
      </c>
      <c r="Y3756" t="s">
        <v>559</v>
      </c>
      <c r="Z3756">
        <v>9103</v>
      </c>
      <c r="AA3756" t="s">
        <v>1077</v>
      </c>
      <c r="AC3756" t="s">
        <v>713</v>
      </c>
      <c r="AD3756" t="s">
        <v>443</v>
      </c>
    </row>
    <row r="3757" spans="21:30">
      <c r="U3757">
        <v>5998</v>
      </c>
      <c r="V3757">
        <v>6</v>
      </c>
      <c r="W3757" t="s">
        <v>5158</v>
      </c>
      <c r="X3757">
        <v>9</v>
      </c>
      <c r="Y3757" t="s">
        <v>559</v>
      </c>
      <c r="Z3757">
        <v>9103</v>
      </c>
      <c r="AA3757" t="s">
        <v>1077</v>
      </c>
      <c r="AC3757" t="s">
        <v>713</v>
      </c>
      <c r="AD3757" t="s">
        <v>443</v>
      </c>
    </row>
    <row r="3758" spans="21:30">
      <c r="U3758">
        <v>5999</v>
      </c>
      <c r="V3758">
        <v>4</v>
      </c>
      <c r="W3758" t="s">
        <v>5159</v>
      </c>
      <c r="X3758">
        <v>9</v>
      </c>
      <c r="Y3758" t="s">
        <v>559</v>
      </c>
      <c r="Z3758">
        <v>9103</v>
      </c>
      <c r="AA3758" t="s">
        <v>1077</v>
      </c>
      <c r="AC3758" t="s">
        <v>713</v>
      </c>
      <c r="AD3758" t="s">
        <v>443</v>
      </c>
    </row>
    <row r="3759" spans="21:30">
      <c r="U3759">
        <v>6003</v>
      </c>
      <c r="V3759">
        <v>8</v>
      </c>
      <c r="W3759" t="s">
        <v>5160</v>
      </c>
      <c r="X3759">
        <v>9</v>
      </c>
      <c r="Y3759" t="s">
        <v>559</v>
      </c>
      <c r="Z3759">
        <v>9103</v>
      </c>
      <c r="AA3759" t="s">
        <v>1077</v>
      </c>
      <c r="AC3759" t="s">
        <v>713</v>
      </c>
      <c r="AD3759" t="s">
        <v>443</v>
      </c>
    </row>
    <row r="3760" spans="21:30">
      <c r="U3760">
        <v>6005</v>
      </c>
      <c r="V3760">
        <v>4</v>
      </c>
      <c r="W3760" t="s">
        <v>2217</v>
      </c>
      <c r="X3760">
        <v>9</v>
      </c>
      <c r="Y3760" t="s">
        <v>559</v>
      </c>
      <c r="Z3760">
        <v>9103</v>
      </c>
      <c r="AA3760" t="s">
        <v>1077</v>
      </c>
      <c r="AC3760" t="s">
        <v>1009</v>
      </c>
      <c r="AD3760" t="s">
        <v>443</v>
      </c>
    </row>
    <row r="3761" spans="21:30">
      <c r="U3761">
        <v>6006</v>
      </c>
      <c r="V3761">
        <v>2</v>
      </c>
      <c r="W3761" t="s">
        <v>5161</v>
      </c>
      <c r="X3761">
        <v>9</v>
      </c>
      <c r="Y3761" t="s">
        <v>559</v>
      </c>
      <c r="Z3761">
        <v>9103</v>
      </c>
      <c r="AA3761" t="s">
        <v>1077</v>
      </c>
      <c r="AC3761" t="s">
        <v>713</v>
      </c>
      <c r="AD3761" t="s">
        <v>443</v>
      </c>
    </row>
    <row r="3762" spans="21:30">
      <c r="U3762">
        <v>6007</v>
      </c>
      <c r="V3762">
        <v>0</v>
      </c>
      <c r="W3762" t="s">
        <v>5162</v>
      </c>
      <c r="X3762">
        <v>9</v>
      </c>
      <c r="Y3762" t="s">
        <v>559</v>
      </c>
      <c r="Z3762">
        <v>9110</v>
      </c>
      <c r="AA3762" t="s">
        <v>1387</v>
      </c>
      <c r="AC3762" t="s">
        <v>1009</v>
      </c>
      <c r="AD3762" t="s">
        <v>443</v>
      </c>
    </row>
    <row r="3763" spans="21:30">
      <c r="U3763">
        <v>6009</v>
      </c>
      <c r="V3763">
        <v>7</v>
      </c>
      <c r="W3763" t="s">
        <v>5163</v>
      </c>
      <c r="X3763">
        <v>9</v>
      </c>
      <c r="Y3763" t="s">
        <v>559</v>
      </c>
      <c r="Z3763">
        <v>9110</v>
      </c>
      <c r="AA3763" t="s">
        <v>1387</v>
      </c>
      <c r="AC3763" t="s">
        <v>1009</v>
      </c>
      <c r="AD3763" t="s">
        <v>443</v>
      </c>
    </row>
    <row r="3764" spans="21:30">
      <c r="U3764">
        <v>6011</v>
      </c>
      <c r="V3764">
        <v>9</v>
      </c>
      <c r="W3764" t="s">
        <v>5163</v>
      </c>
      <c r="X3764">
        <v>9</v>
      </c>
      <c r="Y3764" t="s">
        <v>559</v>
      </c>
      <c r="Z3764">
        <v>9110</v>
      </c>
      <c r="AA3764" t="s">
        <v>1387</v>
      </c>
      <c r="AC3764" t="s">
        <v>1009</v>
      </c>
      <c r="AD3764" t="s">
        <v>443</v>
      </c>
    </row>
    <row r="3765" spans="21:30">
      <c r="U3765">
        <v>6012</v>
      </c>
      <c r="V3765">
        <v>7</v>
      </c>
      <c r="W3765" t="s">
        <v>5164</v>
      </c>
      <c r="X3765">
        <v>9</v>
      </c>
      <c r="Y3765" t="s">
        <v>559</v>
      </c>
      <c r="Z3765">
        <v>9110</v>
      </c>
      <c r="AA3765" t="s">
        <v>1387</v>
      </c>
      <c r="AC3765" t="s">
        <v>1009</v>
      </c>
      <c r="AD3765" t="s">
        <v>443</v>
      </c>
    </row>
    <row r="3766" spans="21:30">
      <c r="U3766">
        <v>6015</v>
      </c>
      <c r="V3766">
        <v>1</v>
      </c>
      <c r="W3766" t="s">
        <v>5165</v>
      </c>
      <c r="X3766">
        <v>9</v>
      </c>
      <c r="Y3766" t="s">
        <v>559</v>
      </c>
      <c r="Z3766">
        <v>9103</v>
      </c>
      <c r="AA3766" t="s">
        <v>1077</v>
      </c>
      <c r="AC3766" t="s">
        <v>1009</v>
      </c>
      <c r="AD3766" t="s">
        <v>443</v>
      </c>
    </row>
    <row r="3767" spans="21:30">
      <c r="U3767">
        <v>6017</v>
      </c>
      <c r="V3767">
        <v>8</v>
      </c>
      <c r="W3767" t="s">
        <v>5166</v>
      </c>
      <c r="X3767">
        <v>9</v>
      </c>
      <c r="Y3767" t="s">
        <v>559</v>
      </c>
      <c r="Z3767">
        <v>9110</v>
      </c>
      <c r="AA3767" t="s">
        <v>1387</v>
      </c>
      <c r="AC3767" t="s">
        <v>1009</v>
      </c>
      <c r="AD3767" t="s">
        <v>443</v>
      </c>
    </row>
    <row r="3768" spans="21:30">
      <c r="U3768">
        <v>6018</v>
      </c>
      <c r="V3768">
        <v>6</v>
      </c>
      <c r="W3768" t="s">
        <v>5167</v>
      </c>
      <c r="X3768">
        <v>9</v>
      </c>
      <c r="Y3768" t="s">
        <v>559</v>
      </c>
      <c r="Z3768">
        <v>9110</v>
      </c>
      <c r="AA3768" t="s">
        <v>1387</v>
      </c>
      <c r="AC3768" t="s">
        <v>713</v>
      </c>
      <c r="AD3768" t="s">
        <v>443</v>
      </c>
    </row>
    <row r="3769" spans="21:30">
      <c r="U3769">
        <v>6019</v>
      </c>
      <c r="V3769">
        <v>4</v>
      </c>
      <c r="W3769" t="s">
        <v>5168</v>
      </c>
      <c r="X3769">
        <v>9</v>
      </c>
      <c r="Y3769" t="s">
        <v>559</v>
      </c>
      <c r="Z3769">
        <v>9110</v>
      </c>
      <c r="AA3769" t="s">
        <v>1387</v>
      </c>
      <c r="AC3769" t="s">
        <v>713</v>
      </c>
      <c r="AD3769" t="s">
        <v>443</v>
      </c>
    </row>
    <row r="3770" spans="21:30">
      <c r="U3770">
        <v>6021</v>
      </c>
      <c r="V3770">
        <v>6</v>
      </c>
      <c r="W3770" t="s">
        <v>2254</v>
      </c>
      <c r="X3770">
        <v>9</v>
      </c>
      <c r="Y3770" t="s">
        <v>559</v>
      </c>
      <c r="Z3770">
        <v>9110</v>
      </c>
      <c r="AA3770" t="s">
        <v>1387</v>
      </c>
      <c r="AC3770" t="s">
        <v>713</v>
      </c>
      <c r="AD3770" t="s">
        <v>443</v>
      </c>
    </row>
    <row r="3771" spans="21:30">
      <c r="U3771">
        <v>6023</v>
      </c>
      <c r="V3771">
        <v>2</v>
      </c>
      <c r="W3771" t="s">
        <v>5169</v>
      </c>
      <c r="X3771">
        <v>9</v>
      </c>
      <c r="Y3771" t="s">
        <v>559</v>
      </c>
      <c r="Z3771">
        <v>9110</v>
      </c>
      <c r="AA3771" t="s">
        <v>1387</v>
      </c>
      <c r="AC3771" t="s">
        <v>713</v>
      </c>
      <c r="AD3771" t="s">
        <v>443</v>
      </c>
    </row>
    <row r="3772" spans="21:30">
      <c r="U3772">
        <v>6024</v>
      </c>
      <c r="V3772">
        <v>0</v>
      </c>
      <c r="W3772" t="s">
        <v>5170</v>
      </c>
      <c r="X3772">
        <v>9</v>
      </c>
      <c r="Y3772" t="s">
        <v>559</v>
      </c>
      <c r="Z3772">
        <v>9110</v>
      </c>
      <c r="AA3772" t="s">
        <v>1387</v>
      </c>
      <c r="AC3772" t="s">
        <v>713</v>
      </c>
      <c r="AD3772" t="s">
        <v>443</v>
      </c>
    </row>
    <row r="3773" spans="21:30">
      <c r="U3773">
        <v>6025</v>
      </c>
      <c r="V3773">
        <v>9</v>
      </c>
      <c r="W3773" t="s">
        <v>5171</v>
      </c>
      <c r="X3773">
        <v>9</v>
      </c>
      <c r="Y3773" t="s">
        <v>559</v>
      </c>
      <c r="Z3773">
        <v>9110</v>
      </c>
      <c r="AA3773" t="s">
        <v>1387</v>
      </c>
      <c r="AC3773" t="s">
        <v>713</v>
      </c>
      <c r="AD3773" t="s">
        <v>443</v>
      </c>
    </row>
    <row r="3774" spans="21:30">
      <c r="U3774">
        <v>6027</v>
      </c>
      <c r="V3774">
        <v>5</v>
      </c>
      <c r="W3774" t="s">
        <v>5172</v>
      </c>
      <c r="X3774">
        <v>9</v>
      </c>
      <c r="Y3774" t="s">
        <v>559</v>
      </c>
      <c r="Z3774">
        <v>9104</v>
      </c>
      <c r="AA3774" t="s">
        <v>1093</v>
      </c>
      <c r="AC3774" t="s">
        <v>1009</v>
      </c>
      <c r="AD3774" t="s">
        <v>443</v>
      </c>
    </row>
    <row r="3775" spans="21:30">
      <c r="U3775">
        <v>6029</v>
      </c>
      <c r="V3775">
        <v>1</v>
      </c>
      <c r="W3775" t="s">
        <v>5173</v>
      </c>
      <c r="X3775">
        <v>9</v>
      </c>
      <c r="Y3775" t="s">
        <v>559</v>
      </c>
      <c r="Z3775">
        <v>9104</v>
      </c>
      <c r="AA3775" t="s">
        <v>1093</v>
      </c>
      <c r="AC3775" t="s">
        <v>1009</v>
      </c>
      <c r="AD3775" t="s">
        <v>443</v>
      </c>
    </row>
    <row r="3776" spans="21:30">
      <c r="U3776">
        <v>6030</v>
      </c>
      <c r="V3776">
        <v>5</v>
      </c>
      <c r="W3776" t="s">
        <v>5174</v>
      </c>
      <c r="X3776">
        <v>9</v>
      </c>
      <c r="Y3776" t="s">
        <v>559</v>
      </c>
      <c r="Z3776">
        <v>9104</v>
      </c>
      <c r="AA3776" t="s">
        <v>1093</v>
      </c>
      <c r="AC3776" t="s">
        <v>1009</v>
      </c>
      <c r="AD3776" t="s">
        <v>443</v>
      </c>
    </row>
    <row r="3777" spans="21:30">
      <c r="U3777">
        <v>6031</v>
      </c>
      <c r="V3777">
        <v>3</v>
      </c>
      <c r="W3777" t="s">
        <v>5175</v>
      </c>
      <c r="X3777">
        <v>9</v>
      </c>
      <c r="Y3777" t="s">
        <v>559</v>
      </c>
      <c r="Z3777">
        <v>9104</v>
      </c>
      <c r="AA3777" t="s">
        <v>1093</v>
      </c>
      <c r="AC3777" t="s">
        <v>1009</v>
      </c>
      <c r="AD3777" t="s">
        <v>443</v>
      </c>
    </row>
    <row r="3778" spans="21:30">
      <c r="U3778">
        <v>6032</v>
      </c>
      <c r="V3778">
        <v>1</v>
      </c>
      <c r="W3778" t="s">
        <v>5176</v>
      </c>
      <c r="X3778">
        <v>9</v>
      </c>
      <c r="Y3778" t="s">
        <v>559</v>
      </c>
      <c r="Z3778">
        <v>9104</v>
      </c>
      <c r="AA3778" t="s">
        <v>1093</v>
      </c>
      <c r="AC3778" t="s">
        <v>1009</v>
      </c>
      <c r="AD3778" t="s">
        <v>443</v>
      </c>
    </row>
    <row r="3779" spans="21:30">
      <c r="U3779">
        <v>6036</v>
      </c>
      <c r="V3779">
        <v>4</v>
      </c>
      <c r="W3779" t="s">
        <v>5177</v>
      </c>
      <c r="X3779">
        <v>9</v>
      </c>
      <c r="Y3779" t="s">
        <v>559</v>
      </c>
      <c r="Z3779">
        <v>9104</v>
      </c>
      <c r="AA3779" t="s">
        <v>1093</v>
      </c>
      <c r="AC3779" t="s">
        <v>1009</v>
      </c>
      <c r="AD3779" t="s">
        <v>443</v>
      </c>
    </row>
    <row r="3780" spans="21:30">
      <c r="U3780">
        <v>6037</v>
      </c>
      <c r="V3780">
        <v>2</v>
      </c>
      <c r="W3780" t="s">
        <v>5178</v>
      </c>
      <c r="X3780">
        <v>9</v>
      </c>
      <c r="Y3780" t="s">
        <v>559</v>
      </c>
      <c r="Z3780">
        <v>9104</v>
      </c>
      <c r="AA3780" t="s">
        <v>1093</v>
      </c>
      <c r="AC3780" t="s">
        <v>1009</v>
      </c>
      <c r="AD3780" t="s">
        <v>443</v>
      </c>
    </row>
    <row r="3781" spans="21:30">
      <c r="U3781">
        <v>6038</v>
      </c>
      <c r="V3781">
        <v>0</v>
      </c>
      <c r="W3781" t="s">
        <v>5179</v>
      </c>
      <c r="X3781">
        <v>9</v>
      </c>
      <c r="Y3781" t="s">
        <v>559</v>
      </c>
      <c r="Z3781">
        <v>9104</v>
      </c>
      <c r="AA3781" t="s">
        <v>1093</v>
      </c>
      <c r="AC3781" t="s">
        <v>713</v>
      </c>
      <c r="AD3781" t="s">
        <v>443</v>
      </c>
    </row>
    <row r="3782" spans="21:30">
      <c r="U3782">
        <v>6039</v>
      </c>
      <c r="V3782">
        <v>9</v>
      </c>
      <c r="W3782" t="s">
        <v>5180</v>
      </c>
      <c r="X3782">
        <v>9</v>
      </c>
      <c r="Y3782" t="s">
        <v>559</v>
      </c>
      <c r="Z3782">
        <v>9104</v>
      </c>
      <c r="AA3782" t="s">
        <v>1093</v>
      </c>
      <c r="AC3782" t="s">
        <v>713</v>
      </c>
      <c r="AD3782" t="s">
        <v>443</v>
      </c>
    </row>
    <row r="3783" spans="21:30">
      <c r="U3783">
        <v>6040</v>
      </c>
      <c r="V3783">
        <v>2</v>
      </c>
      <c r="W3783" t="s">
        <v>5181</v>
      </c>
      <c r="X3783">
        <v>9</v>
      </c>
      <c r="Y3783" t="s">
        <v>559</v>
      </c>
      <c r="Z3783">
        <v>9104</v>
      </c>
      <c r="AA3783" t="s">
        <v>1093</v>
      </c>
      <c r="AC3783" t="s">
        <v>713</v>
      </c>
      <c r="AD3783" t="s">
        <v>443</v>
      </c>
    </row>
    <row r="3784" spans="21:30">
      <c r="U3784">
        <v>6041</v>
      </c>
      <c r="V3784">
        <v>0</v>
      </c>
      <c r="W3784" t="s">
        <v>5182</v>
      </c>
      <c r="X3784">
        <v>9</v>
      </c>
      <c r="Y3784" t="s">
        <v>559</v>
      </c>
      <c r="Z3784">
        <v>9104</v>
      </c>
      <c r="AA3784" t="s">
        <v>1093</v>
      </c>
      <c r="AC3784" t="s">
        <v>713</v>
      </c>
      <c r="AD3784" t="s">
        <v>443</v>
      </c>
    </row>
    <row r="3785" spans="21:30">
      <c r="U3785">
        <v>6042</v>
      </c>
      <c r="V3785">
        <v>9</v>
      </c>
      <c r="W3785" t="s">
        <v>5183</v>
      </c>
      <c r="X3785">
        <v>9</v>
      </c>
      <c r="Y3785" t="s">
        <v>559</v>
      </c>
      <c r="Z3785">
        <v>9104</v>
      </c>
      <c r="AA3785" t="s">
        <v>1093</v>
      </c>
      <c r="AC3785" t="s">
        <v>713</v>
      </c>
      <c r="AD3785" t="s">
        <v>443</v>
      </c>
    </row>
    <row r="3786" spans="21:30">
      <c r="U3786">
        <v>6043</v>
      </c>
      <c r="V3786">
        <v>7</v>
      </c>
      <c r="W3786" t="s">
        <v>5184</v>
      </c>
      <c r="X3786">
        <v>9</v>
      </c>
      <c r="Y3786" t="s">
        <v>559</v>
      </c>
      <c r="Z3786">
        <v>9104</v>
      </c>
      <c r="AA3786" t="s">
        <v>1093</v>
      </c>
      <c r="AC3786" t="s">
        <v>713</v>
      </c>
      <c r="AD3786" t="s">
        <v>443</v>
      </c>
    </row>
    <row r="3787" spans="21:30">
      <c r="U3787">
        <v>6044</v>
      </c>
      <c r="V3787">
        <v>5</v>
      </c>
      <c r="W3787" t="s">
        <v>5185</v>
      </c>
      <c r="X3787">
        <v>9</v>
      </c>
      <c r="Y3787" t="s">
        <v>559</v>
      </c>
      <c r="Z3787">
        <v>9104</v>
      </c>
      <c r="AA3787" t="s">
        <v>1093</v>
      </c>
      <c r="AC3787" t="s">
        <v>713</v>
      </c>
      <c r="AD3787" t="s">
        <v>443</v>
      </c>
    </row>
    <row r="3788" spans="21:30">
      <c r="U3788">
        <v>6045</v>
      </c>
      <c r="V3788">
        <v>3</v>
      </c>
      <c r="W3788" t="s">
        <v>5186</v>
      </c>
      <c r="X3788">
        <v>9</v>
      </c>
      <c r="Y3788" t="s">
        <v>559</v>
      </c>
      <c r="Z3788">
        <v>9104</v>
      </c>
      <c r="AA3788" t="s">
        <v>1093</v>
      </c>
      <c r="AC3788" t="s">
        <v>713</v>
      </c>
      <c r="AD3788" t="s">
        <v>443</v>
      </c>
    </row>
    <row r="3789" spans="21:30">
      <c r="U3789">
        <v>6046</v>
      </c>
      <c r="V3789">
        <v>1</v>
      </c>
      <c r="W3789" t="s">
        <v>5187</v>
      </c>
      <c r="X3789">
        <v>9</v>
      </c>
      <c r="Y3789" t="s">
        <v>559</v>
      </c>
      <c r="Z3789">
        <v>9104</v>
      </c>
      <c r="AA3789" t="s">
        <v>1093</v>
      </c>
      <c r="AC3789" t="s">
        <v>713</v>
      </c>
      <c r="AD3789" t="s">
        <v>443</v>
      </c>
    </row>
    <row r="3790" spans="21:30">
      <c r="U3790">
        <v>6048</v>
      </c>
      <c r="V3790">
        <v>8</v>
      </c>
      <c r="W3790" t="s">
        <v>5188</v>
      </c>
      <c r="X3790">
        <v>9</v>
      </c>
      <c r="Y3790" t="s">
        <v>559</v>
      </c>
      <c r="Z3790">
        <v>9104</v>
      </c>
      <c r="AA3790" t="s">
        <v>1093</v>
      </c>
      <c r="AC3790" t="s">
        <v>713</v>
      </c>
      <c r="AD3790" t="s">
        <v>443</v>
      </c>
    </row>
    <row r="3791" spans="21:30">
      <c r="U3791">
        <v>6051</v>
      </c>
      <c r="V3791">
        <v>8</v>
      </c>
      <c r="W3791" t="s">
        <v>5189</v>
      </c>
      <c r="X3791">
        <v>9</v>
      </c>
      <c r="Y3791" t="s">
        <v>559</v>
      </c>
      <c r="Z3791">
        <v>9115</v>
      </c>
      <c r="AA3791" t="s">
        <v>5190</v>
      </c>
      <c r="AC3791" t="s">
        <v>1009</v>
      </c>
      <c r="AD3791" t="s">
        <v>443</v>
      </c>
    </row>
    <row r="3792" spans="21:30">
      <c r="U3792">
        <v>6052</v>
      </c>
      <c r="V3792">
        <v>6</v>
      </c>
      <c r="W3792" t="s">
        <v>5191</v>
      </c>
      <c r="X3792">
        <v>9</v>
      </c>
      <c r="Y3792" t="s">
        <v>559</v>
      </c>
      <c r="Z3792">
        <v>9115</v>
      </c>
      <c r="AA3792" t="s">
        <v>5190</v>
      </c>
      <c r="AC3792" t="s">
        <v>1009</v>
      </c>
      <c r="AD3792" t="s">
        <v>443</v>
      </c>
    </row>
    <row r="3793" spans="21:30">
      <c r="U3793">
        <v>6053</v>
      </c>
      <c r="V3793">
        <v>4</v>
      </c>
      <c r="W3793" t="s">
        <v>5192</v>
      </c>
      <c r="X3793">
        <v>9</v>
      </c>
      <c r="Y3793" t="s">
        <v>559</v>
      </c>
      <c r="Z3793">
        <v>9115</v>
      </c>
      <c r="AA3793" t="s">
        <v>5190</v>
      </c>
      <c r="AC3793" t="s">
        <v>1009</v>
      </c>
      <c r="AD3793" t="s">
        <v>443</v>
      </c>
    </row>
    <row r="3794" spans="21:30">
      <c r="U3794">
        <v>6054</v>
      </c>
      <c r="V3794">
        <v>2</v>
      </c>
      <c r="W3794" t="s">
        <v>5193</v>
      </c>
      <c r="X3794">
        <v>9</v>
      </c>
      <c r="Y3794" t="s">
        <v>559</v>
      </c>
      <c r="Z3794">
        <v>9115</v>
      </c>
      <c r="AA3794" t="s">
        <v>5190</v>
      </c>
      <c r="AC3794" t="s">
        <v>1009</v>
      </c>
      <c r="AD3794" t="s">
        <v>443</v>
      </c>
    </row>
    <row r="3795" spans="21:30">
      <c r="U3795">
        <v>6056</v>
      </c>
      <c r="V3795">
        <v>9</v>
      </c>
      <c r="W3795" t="s">
        <v>5194</v>
      </c>
      <c r="X3795">
        <v>9</v>
      </c>
      <c r="Y3795" t="s">
        <v>559</v>
      </c>
      <c r="Z3795">
        <v>9115</v>
      </c>
      <c r="AA3795" t="s">
        <v>5190</v>
      </c>
      <c r="AC3795" t="s">
        <v>1009</v>
      </c>
      <c r="AD3795" t="s">
        <v>443</v>
      </c>
    </row>
    <row r="3796" spans="21:30">
      <c r="U3796">
        <v>6060</v>
      </c>
      <c r="V3796">
        <v>7</v>
      </c>
      <c r="W3796" t="s">
        <v>5195</v>
      </c>
      <c r="X3796">
        <v>9</v>
      </c>
      <c r="Y3796" t="s">
        <v>559</v>
      </c>
      <c r="Z3796">
        <v>9115</v>
      </c>
      <c r="AA3796" t="s">
        <v>5190</v>
      </c>
      <c r="AC3796" t="s">
        <v>1009</v>
      </c>
      <c r="AD3796" t="s">
        <v>443</v>
      </c>
    </row>
    <row r="3797" spans="21:30">
      <c r="U3797">
        <v>6062</v>
      </c>
      <c r="V3797">
        <v>3</v>
      </c>
      <c r="W3797" t="s">
        <v>5196</v>
      </c>
      <c r="X3797">
        <v>9</v>
      </c>
      <c r="Y3797" t="s">
        <v>559</v>
      </c>
      <c r="Z3797">
        <v>9115</v>
      </c>
      <c r="AA3797" t="s">
        <v>5190</v>
      </c>
      <c r="AC3797" t="s">
        <v>1009</v>
      </c>
      <c r="AD3797" t="s">
        <v>443</v>
      </c>
    </row>
    <row r="3798" spans="21:30">
      <c r="U3798">
        <v>6063</v>
      </c>
      <c r="V3798">
        <v>1</v>
      </c>
      <c r="W3798" t="s">
        <v>5197</v>
      </c>
      <c r="X3798">
        <v>9</v>
      </c>
      <c r="Y3798" t="s">
        <v>559</v>
      </c>
      <c r="Z3798">
        <v>9115</v>
      </c>
      <c r="AA3798" t="s">
        <v>5190</v>
      </c>
      <c r="AC3798" t="s">
        <v>1009</v>
      </c>
      <c r="AD3798" t="s">
        <v>443</v>
      </c>
    </row>
    <row r="3799" spans="21:30">
      <c r="U3799">
        <v>6066</v>
      </c>
      <c r="V3799">
        <v>6</v>
      </c>
      <c r="W3799" t="s">
        <v>5198</v>
      </c>
      <c r="X3799">
        <v>9</v>
      </c>
      <c r="Y3799" t="s">
        <v>559</v>
      </c>
      <c r="Z3799">
        <v>9115</v>
      </c>
      <c r="AA3799" t="s">
        <v>5190</v>
      </c>
      <c r="AC3799" t="s">
        <v>1009</v>
      </c>
      <c r="AD3799" t="s">
        <v>443</v>
      </c>
    </row>
    <row r="3800" spans="21:30">
      <c r="U3800">
        <v>6069</v>
      </c>
      <c r="V3800">
        <v>0</v>
      </c>
      <c r="W3800" t="s">
        <v>5199</v>
      </c>
      <c r="X3800">
        <v>9</v>
      </c>
      <c r="Y3800" t="s">
        <v>559</v>
      </c>
      <c r="Z3800">
        <v>9115</v>
      </c>
      <c r="AA3800" t="s">
        <v>5190</v>
      </c>
      <c r="AC3800" t="s">
        <v>1009</v>
      </c>
      <c r="AD3800" t="s">
        <v>443</v>
      </c>
    </row>
    <row r="3801" spans="21:30">
      <c r="U3801">
        <v>6070</v>
      </c>
      <c r="V3801">
        <v>4</v>
      </c>
      <c r="W3801" t="s">
        <v>5200</v>
      </c>
      <c r="X3801">
        <v>9</v>
      </c>
      <c r="Y3801" t="s">
        <v>559</v>
      </c>
      <c r="Z3801">
        <v>9115</v>
      </c>
      <c r="AA3801" t="s">
        <v>5190</v>
      </c>
      <c r="AC3801" t="s">
        <v>713</v>
      </c>
      <c r="AD3801" t="s">
        <v>443</v>
      </c>
    </row>
    <row r="3802" spans="21:30">
      <c r="U3802">
        <v>6071</v>
      </c>
      <c r="V3802">
        <v>2</v>
      </c>
      <c r="W3802" t="s">
        <v>5201</v>
      </c>
      <c r="X3802">
        <v>9</v>
      </c>
      <c r="Y3802" t="s">
        <v>559</v>
      </c>
      <c r="Z3802">
        <v>9115</v>
      </c>
      <c r="AA3802" t="s">
        <v>5190</v>
      </c>
      <c r="AC3802" t="s">
        <v>713</v>
      </c>
      <c r="AD3802" t="s">
        <v>443</v>
      </c>
    </row>
    <row r="3803" spans="21:30">
      <c r="U3803">
        <v>6072</v>
      </c>
      <c r="V3803">
        <v>0</v>
      </c>
      <c r="W3803" t="s">
        <v>5202</v>
      </c>
      <c r="X3803">
        <v>9</v>
      </c>
      <c r="Y3803" t="s">
        <v>559</v>
      </c>
      <c r="Z3803">
        <v>9115</v>
      </c>
      <c r="AA3803" t="s">
        <v>5190</v>
      </c>
      <c r="AC3803" t="s">
        <v>713</v>
      </c>
      <c r="AD3803" t="s">
        <v>443</v>
      </c>
    </row>
    <row r="3804" spans="21:30">
      <c r="U3804">
        <v>6075</v>
      </c>
      <c r="V3804">
        <v>5</v>
      </c>
      <c r="W3804" t="s">
        <v>2657</v>
      </c>
      <c r="X3804">
        <v>9</v>
      </c>
      <c r="Y3804" t="s">
        <v>559</v>
      </c>
      <c r="Z3804">
        <v>9115</v>
      </c>
      <c r="AA3804" t="s">
        <v>5190</v>
      </c>
      <c r="AC3804" t="s">
        <v>713</v>
      </c>
      <c r="AD3804" t="s">
        <v>443</v>
      </c>
    </row>
    <row r="3805" spans="21:30">
      <c r="U3805">
        <v>6076</v>
      </c>
      <c r="V3805">
        <v>3</v>
      </c>
      <c r="W3805" t="s">
        <v>5203</v>
      </c>
      <c r="X3805">
        <v>9</v>
      </c>
      <c r="Y3805" t="s">
        <v>559</v>
      </c>
      <c r="Z3805">
        <v>9115</v>
      </c>
      <c r="AA3805" t="s">
        <v>5190</v>
      </c>
      <c r="AC3805" t="s">
        <v>713</v>
      </c>
      <c r="AD3805" t="s">
        <v>443</v>
      </c>
    </row>
    <row r="3806" spans="21:30">
      <c r="U3806">
        <v>6077</v>
      </c>
      <c r="V3806">
        <v>1</v>
      </c>
      <c r="W3806" t="s">
        <v>5204</v>
      </c>
      <c r="X3806">
        <v>9</v>
      </c>
      <c r="Y3806" t="s">
        <v>559</v>
      </c>
      <c r="Z3806">
        <v>9115</v>
      </c>
      <c r="AA3806" t="s">
        <v>5190</v>
      </c>
      <c r="AC3806" t="s">
        <v>713</v>
      </c>
      <c r="AD3806" t="s">
        <v>443</v>
      </c>
    </row>
    <row r="3807" spans="21:30">
      <c r="U3807">
        <v>6082</v>
      </c>
      <c r="V3807">
        <v>8</v>
      </c>
      <c r="W3807" t="s">
        <v>5205</v>
      </c>
      <c r="X3807">
        <v>9</v>
      </c>
      <c r="Y3807" t="s">
        <v>559</v>
      </c>
      <c r="Z3807">
        <v>9115</v>
      </c>
      <c r="AA3807" t="s">
        <v>5190</v>
      </c>
      <c r="AC3807" t="s">
        <v>713</v>
      </c>
      <c r="AD3807" t="s">
        <v>443</v>
      </c>
    </row>
    <row r="3808" spans="21:30">
      <c r="U3808">
        <v>6083</v>
      </c>
      <c r="V3808">
        <v>6</v>
      </c>
      <c r="W3808" t="s">
        <v>5206</v>
      </c>
      <c r="X3808">
        <v>9</v>
      </c>
      <c r="Y3808" t="s">
        <v>559</v>
      </c>
      <c r="Z3808">
        <v>9115</v>
      </c>
      <c r="AA3808" t="s">
        <v>5190</v>
      </c>
      <c r="AC3808" t="s">
        <v>713</v>
      </c>
      <c r="AD3808" t="s">
        <v>443</v>
      </c>
    </row>
    <row r="3809" spans="21:30">
      <c r="U3809">
        <v>6084</v>
      </c>
      <c r="V3809">
        <v>4</v>
      </c>
      <c r="W3809" t="s">
        <v>5207</v>
      </c>
      <c r="X3809">
        <v>9</v>
      </c>
      <c r="Y3809" t="s">
        <v>559</v>
      </c>
      <c r="Z3809">
        <v>9120</v>
      </c>
      <c r="AA3809" t="s">
        <v>1800</v>
      </c>
      <c r="AC3809" t="s">
        <v>1009</v>
      </c>
      <c r="AD3809" t="s">
        <v>443</v>
      </c>
    </row>
    <row r="3810" spans="21:30">
      <c r="U3810">
        <v>6085</v>
      </c>
      <c r="V3810">
        <v>2</v>
      </c>
      <c r="W3810" t="s">
        <v>5208</v>
      </c>
      <c r="X3810">
        <v>9</v>
      </c>
      <c r="Y3810" t="s">
        <v>559</v>
      </c>
      <c r="Z3810">
        <v>9120</v>
      </c>
      <c r="AA3810" t="s">
        <v>1800</v>
      </c>
      <c r="AC3810" t="s">
        <v>1009</v>
      </c>
      <c r="AD3810" t="s">
        <v>443</v>
      </c>
    </row>
    <row r="3811" spans="21:30">
      <c r="U3811">
        <v>6086</v>
      </c>
      <c r="V3811">
        <v>0</v>
      </c>
      <c r="W3811" t="s">
        <v>2027</v>
      </c>
      <c r="X3811">
        <v>9</v>
      </c>
      <c r="Y3811" t="s">
        <v>559</v>
      </c>
      <c r="Z3811">
        <v>9120</v>
      </c>
      <c r="AA3811" t="s">
        <v>1800</v>
      </c>
      <c r="AC3811" t="s">
        <v>1009</v>
      </c>
      <c r="AD3811" t="s">
        <v>443</v>
      </c>
    </row>
    <row r="3812" spans="21:30">
      <c r="U3812">
        <v>6087</v>
      </c>
      <c r="V3812">
        <v>9</v>
      </c>
      <c r="W3812" t="s">
        <v>5209</v>
      </c>
      <c r="X3812">
        <v>9</v>
      </c>
      <c r="Y3812" t="s">
        <v>559</v>
      </c>
      <c r="Z3812">
        <v>9120</v>
      </c>
      <c r="AA3812" t="s">
        <v>1800</v>
      </c>
      <c r="AC3812" t="s">
        <v>1009</v>
      </c>
      <c r="AD3812" t="s">
        <v>443</v>
      </c>
    </row>
    <row r="3813" spans="21:30">
      <c r="U3813">
        <v>6088</v>
      </c>
      <c r="V3813">
        <v>7</v>
      </c>
      <c r="W3813" t="s">
        <v>5210</v>
      </c>
      <c r="X3813">
        <v>9</v>
      </c>
      <c r="Y3813" t="s">
        <v>559</v>
      </c>
      <c r="Z3813">
        <v>9120</v>
      </c>
      <c r="AA3813" t="s">
        <v>1800</v>
      </c>
      <c r="AC3813" t="s">
        <v>1009</v>
      </c>
      <c r="AD3813" t="s">
        <v>443</v>
      </c>
    </row>
    <row r="3814" spans="21:30">
      <c r="U3814">
        <v>6089</v>
      </c>
      <c r="V3814">
        <v>5</v>
      </c>
      <c r="W3814" t="s">
        <v>5211</v>
      </c>
      <c r="X3814">
        <v>9</v>
      </c>
      <c r="Y3814" t="s">
        <v>559</v>
      </c>
      <c r="Z3814">
        <v>9120</v>
      </c>
      <c r="AA3814" t="s">
        <v>1800</v>
      </c>
      <c r="AC3814" t="s">
        <v>1009</v>
      </c>
      <c r="AD3814" t="s">
        <v>443</v>
      </c>
    </row>
    <row r="3815" spans="21:30">
      <c r="U3815">
        <v>6090</v>
      </c>
      <c r="V3815">
        <v>9</v>
      </c>
      <c r="W3815" t="s">
        <v>3779</v>
      </c>
      <c r="X3815">
        <v>9</v>
      </c>
      <c r="Y3815" t="s">
        <v>559</v>
      </c>
      <c r="Z3815">
        <v>9120</v>
      </c>
      <c r="AA3815" t="s">
        <v>1800</v>
      </c>
      <c r="AC3815" t="s">
        <v>1009</v>
      </c>
      <c r="AD3815" t="s">
        <v>443</v>
      </c>
    </row>
    <row r="3816" spans="21:30">
      <c r="U3816">
        <v>6091</v>
      </c>
      <c r="V3816">
        <v>7</v>
      </c>
      <c r="W3816" t="s">
        <v>5212</v>
      </c>
      <c r="X3816">
        <v>9</v>
      </c>
      <c r="Y3816" t="s">
        <v>559</v>
      </c>
      <c r="Z3816">
        <v>9120</v>
      </c>
      <c r="AA3816" t="s">
        <v>1800</v>
      </c>
      <c r="AC3816" t="s">
        <v>1009</v>
      </c>
      <c r="AD3816" t="s">
        <v>443</v>
      </c>
    </row>
    <row r="3817" spans="21:30">
      <c r="U3817">
        <v>6092</v>
      </c>
      <c r="V3817">
        <v>5</v>
      </c>
      <c r="W3817" t="s">
        <v>5213</v>
      </c>
      <c r="X3817">
        <v>9</v>
      </c>
      <c r="Y3817" t="s">
        <v>559</v>
      </c>
      <c r="Z3817">
        <v>9120</v>
      </c>
      <c r="AA3817" t="s">
        <v>1800</v>
      </c>
      <c r="AC3817" t="s">
        <v>1009</v>
      </c>
      <c r="AD3817" t="s">
        <v>443</v>
      </c>
    </row>
    <row r="3818" spans="21:30">
      <c r="U3818">
        <v>6093</v>
      </c>
      <c r="V3818">
        <v>3</v>
      </c>
      <c r="W3818" t="s">
        <v>5214</v>
      </c>
      <c r="X3818">
        <v>9</v>
      </c>
      <c r="Y3818" t="s">
        <v>559</v>
      </c>
      <c r="Z3818">
        <v>9120</v>
      </c>
      <c r="AA3818" t="s">
        <v>1800</v>
      </c>
      <c r="AC3818" t="s">
        <v>1009</v>
      </c>
      <c r="AD3818" t="s">
        <v>443</v>
      </c>
    </row>
    <row r="3819" spans="21:30">
      <c r="U3819">
        <v>6097</v>
      </c>
      <c r="V3819">
        <v>6</v>
      </c>
      <c r="W3819" t="s">
        <v>5215</v>
      </c>
      <c r="X3819">
        <v>9</v>
      </c>
      <c r="Y3819" t="s">
        <v>559</v>
      </c>
      <c r="Z3819">
        <v>9120</v>
      </c>
      <c r="AA3819" t="s">
        <v>1800</v>
      </c>
      <c r="AC3819" t="s">
        <v>1009</v>
      </c>
      <c r="AD3819" t="s">
        <v>443</v>
      </c>
    </row>
    <row r="3820" spans="21:30">
      <c r="U3820">
        <v>6107</v>
      </c>
      <c r="V3820">
        <v>7</v>
      </c>
      <c r="W3820" t="s">
        <v>5216</v>
      </c>
      <c r="X3820">
        <v>9</v>
      </c>
      <c r="Y3820" t="s">
        <v>559</v>
      </c>
      <c r="Z3820">
        <v>9120</v>
      </c>
      <c r="AA3820" t="s">
        <v>1800</v>
      </c>
      <c r="AC3820" t="s">
        <v>1009</v>
      </c>
      <c r="AD3820" t="s">
        <v>443</v>
      </c>
    </row>
    <row r="3821" spans="21:30">
      <c r="U3821">
        <v>6108</v>
      </c>
      <c r="V3821">
        <v>5</v>
      </c>
      <c r="W3821" t="s">
        <v>5217</v>
      </c>
      <c r="X3821">
        <v>9</v>
      </c>
      <c r="Y3821" t="s">
        <v>559</v>
      </c>
      <c r="Z3821">
        <v>9120</v>
      </c>
      <c r="AA3821" t="s">
        <v>1800</v>
      </c>
      <c r="AC3821" t="s">
        <v>1009</v>
      </c>
      <c r="AD3821" t="s">
        <v>443</v>
      </c>
    </row>
    <row r="3822" spans="21:30">
      <c r="U3822">
        <v>6112</v>
      </c>
      <c r="V3822">
        <v>3</v>
      </c>
      <c r="W3822" t="s">
        <v>5218</v>
      </c>
      <c r="X3822">
        <v>9</v>
      </c>
      <c r="Y3822" t="s">
        <v>559</v>
      </c>
      <c r="Z3822">
        <v>9120</v>
      </c>
      <c r="AA3822" t="s">
        <v>1800</v>
      </c>
      <c r="AC3822" t="s">
        <v>713</v>
      </c>
      <c r="AD3822" t="s">
        <v>443</v>
      </c>
    </row>
    <row r="3823" spans="21:30">
      <c r="U3823">
        <v>6113</v>
      </c>
      <c r="V3823">
        <v>1</v>
      </c>
      <c r="W3823" t="s">
        <v>5219</v>
      </c>
      <c r="X3823">
        <v>9</v>
      </c>
      <c r="Y3823" t="s">
        <v>559</v>
      </c>
      <c r="Z3823">
        <v>9120</v>
      </c>
      <c r="AA3823" t="s">
        <v>1800</v>
      </c>
      <c r="AC3823" t="s">
        <v>713</v>
      </c>
      <c r="AD3823" t="s">
        <v>443</v>
      </c>
    </row>
    <row r="3824" spans="21:30">
      <c r="U3824">
        <v>6115</v>
      </c>
      <c r="V3824">
        <v>8</v>
      </c>
      <c r="W3824" t="s">
        <v>5220</v>
      </c>
      <c r="X3824">
        <v>9</v>
      </c>
      <c r="Y3824" t="s">
        <v>559</v>
      </c>
      <c r="Z3824">
        <v>9120</v>
      </c>
      <c r="AA3824" t="s">
        <v>1800</v>
      </c>
      <c r="AC3824" t="s">
        <v>713</v>
      </c>
      <c r="AD3824" t="s">
        <v>443</v>
      </c>
    </row>
    <row r="3825" spans="21:30">
      <c r="U3825">
        <v>6116</v>
      </c>
      <c r="V3825">
        <v>6</v>
      </c>
      <c r="W3825" t="s">
        <v>5221</v>
      </c>
      <c r="X3825">
        <v>9</v>
      </c>
      <c r="Y3825" t="s">
        <v>559</v>
      </c>
      <c r="Z3825">
        <v>9120</v>
      </c>
      <c r="AA3825" t="s">
        <v>1800</v>
      </c>
      <c r="AC3825" t="s">
        <v>713</v>
      </c>
      <c r="AD3825" t="s">
        <v>443</v>
      </c>
    </row>
    <row r="3826" spans="21:30">
      <c r="U3826">
        <v>6117</v>
      </c>
      <c r="V3826">
        <v>4</v>
      </c>
      <c r="W3826" t="s">
        <v>5222</v>
      </c>
      <c r="X3826">
        <v>9</v>
      </c>
      <c r="Y3826" t="s">
        <v>559</v>
      </c>
      <c r="Z3826">
        <v>9120</v>
      </c>
      <c r="AA3826" t="s">
        <v>1800</v>
      </c>
      <c r="AC3826" t="s">
        <v>713</v>
      </c>
      <c r="AD3826" t="s">
        <v>443</v>
      </c>
    </row>
    <row r="3827" spans="21:30">
      <c r="U3827">
        <v>6118</v>
      </c>
      <c r="V3827">
        <v>2</v>
      </c>
      <c r="W3827" t="s">
        <v>5082</v>
      </c>
      <c r="X3827">
        <v>9</v>
      </c>
      <c r="Y3827" t="s">
        <v>559</v>
      </c>
      <c r="Z3827">
        <v>9120</v>
      </c>
      <c r="AA3827" t="s">
        <v>1800</v>
      </c>
      <c r="AC3827" t="s">
        <v>713</v>
      </c>
      <c r="AD3827" t="s">
        <v>443</v>
      </c>
    </row>
    <row r="3828" spans="21:30">
      <c r="U3828">
        <v>6119</v>
      </c>
      <c r="V3828">
        <v>0</v>
      </c>
      <c r="W3828" t="s">
        <v>5223</v>
      </c>
      <c r="X3828">
        <v>9</v>
      </c>
      <c r="Y3828" t="s">
        <v>559</v>
      </c>
      <c r="Z3828">
        <v>9120</v>
      </c>
      <c r="AA3828" t="s">
        <v>1800</v>
      </c>
      <c r="AC3828" t="s">
        <v>713</v>
      </c>
      <c r="AD3828" t="s">
        <v>443</v>
      </c>
    </row>
    <row r="3829" spans="21:30">
      <c r="U3829">
        <v>6120</v>
      </c>
      <c r="V3829">
        <v>4</v>
      </c>
      <c r="W3829" t="s">
        <v>5224</v>
      </c>
      <c r="X3829">
        <v>9</v>
      </c>
      <c r="Y3829" t="s">
        <v>559</v>
      </c>
      <c r="Z3829">
        <v>9120</v>
      </c>
      <c r="AA3829" t="s">
        <v>1800</v>
      </c>
      <c r="AC3829" t="s">
        <v>713</v>
      </c>
      <c r="AD3829" t="s">
        <v>443</v>
      </c>
    </row>
    <row r="3830" spans="21:30">
      <c r="U3830">
        <v>6121</v>
      </c>
      <c r="V3830">
        <v>2</v>
      </c>
      <c r="W3830" t="s">
        <v>5225</v>
      </c>
      <c r="X3830">
        <v>9</v>
      </c>
      <c r="Y3830" t="s">
        <v>559</v>
      </c>
      <c r="Z3830">
        <v>9120</v>
      </c>
      <c r="AA3830" t="s">
        <v>1800</v>
      </c>
      <c r="AC3830" t="s">
        <v>713</v>
      </c>
      <c r="AD3830" t="s">
        <v>443</v>
      </c>
    </row>
    <row r="3831" spans="21:30">
      <c r="U3831">
        <v>6122</v>
      </c>
      <c r="V3831">
        <v>0</v>
      </c>
      <c r="W3831" t="s">
        <v>3877</v>
      </c>
      <c r="X3831">
        <v>9</v>
      </c>
      <c r="Y3831" t="s">
        <v>559</v>
      </c>
      <c r="Z3831">
        <v>9120</v>
      </c>
      <c r="AA3831" t="s">
        <v>1800</v>
      </c>
      <c r="AC3831" t="s">
        <v>713</v>
      </c>
      <c r="AD3831" t="s">
        <v>443</v>
      </c>
    </row>
    <row r="3832" spans="21:30">
      <c r="U3832">
        <v>6123</v>
      </c>
      <c r="V3832">
        <v>9</v>
      </c>
      <c r="W3832" t="s">
        <v>3664</v>
      </c>
      <c r="X3832">
        <v>9</v>
      </c>
      <c r="Y3832" t="s">
        <v>559</v>
      </c>
      <c r="Z3832">
        <v>9109</v>
      </c>
      <c r="AA3832" t="s">
        <v>1304</v>
      </c>
      <c r="AC3832" t="s">
        <v>713</v>
      </c>
      <c r="AD3832" t="s">
        <v>443</v>
      </c>
    </row>
    <row r="3833" spans="21:30">
      <c r="U3833">
        <v>6124</v>
      </c>
      <c r="V3833">
        <v>7</v>
      </c>
      <c r="W3833" t="s">
        <v>5226</v>
      </c>
      <c r="X3833">
        <v>9</v>
      </c>
      <c r="Y3833" t="s">
        <v>559</v>
      </c>
      <c r="Z3833">
        <v>9120</v>
      </c>
      <c r="AA3833" t="s">
        <v>1800</v>
      </c>
      <c r="AC3833" t="s">
        <v>713</v>
      </c>
      <c r="AD3833" t="s">
        <v>443</v>
      </c>
    </row>
    <row r="3834" spans="21:30">
      <c r="U3834">
        <v>6126</v>
      </c>
      <c r="V3834">
        <v>3</v>
      </c>
      <c r="W3834" t="s">
        <v>5227</v>
      </c>
      <c r="X3834">
        <v>9</v>
      </c>
      <c r="Y3834" t="s">
        <v>559</v>
      </c>
      <c r="Z3834">
        <v>9120</v>
      </c>
      <c r="AA3834" t="s">
        <v>1800</v>
      </c>
      <c r="AC3834" t="s">
        <v>713</v>
      </c>
      <c r="AD3834" t="s">
        <v>443</v>
      </c>
    </row>
    <row r="3835" spans="21:30">
      <c r="U3835">
        <v>6127</v>
      </c>
      <c r="V3835">
        <v>1</v>
      </c>
      <c r="W3835" t="s">
        <v>5228</v>
      </c>
      <c r="X3835">
        <v>9</v>
      </c>
      <c r="Y3835" t="s">
        <v>559</v>
      </c>
      <c r="Z3835">
        <v>9120</v>
      </c>
      <c r="AA3835" t="s">
        <v>1800</v>
      </c>
      <c r="AC3835" t="s">
        <v>713</v>
      </c>
      <c r="AD3835" t="s">
        <v>443</v>
      </c>
    </row>
    <row r="3836" spans="21:30">
      <c r="U3836">
        <v>6129</v>
      </c>
      <c r="V3836">
        <v>8</v>
      </c>
      <c r="W3836" t="s">
        <v>5229</v>
      </c>
      <c r="X3836">
        <v>9</v>
      </c>
      <c r="Y3836" t="s">
        <v>559</v>
      </c>
      <c r="Z3836">
        <v>9120</v>
      </c>
      <c r="AA3836" t="s">
        <v>1800</v>
      </c>
      <c r="AC3836" t="s">
        <v>713</v>
      </c>
      <c r="AD3836" t="s">
        <v>443</v>
      </c>
    </row>
    <row r="3837" spans="21:30">
      <c r="U3837">
        <v>6135</v>
      </c>
      <c r="V3837">
        <v>2</v>
      </c>
      <c r="W3837" t="s">
        <v>4725</v>
      </c>
      <c r="X3837">
        <v>9</v>
      </c>
      <c r="Y3837" t="s">
        <v>559</v>
      </c>
      <c r="Z3837">
        <v>9120</v>
      </c>
      <c r="AA3837" t="s">
        <v>1800</v>
      </c>
      <c r="AC3837" t="s">
        <v>713</v>
      </c>
      <c r="AD3837" t="s">
        <v>443</v>
      </c>
    </row>
    <row r="3838" spans="21:30">
      <c r="U3838">
        <v>6137</v>
      </c>
      <c r="V3838">
        <v>9</v>
      </c>
      <c r="W3838" t="s">
        <v>2657</v>
      </c>
      <c r="X3838">
        <v>9</v>
      </c>
      <c r="Y3838" t="s">
        <v>559</v>
      </c>
      <c r="Z3838">
        <v>9120</v>
      </c>
      <c r="AA3838" t="s">
        <v>1800</v>
      </c>
      <c r="AC3838" t="s">
        <v>713</v>
      </c>
      <c r="AD3838" t="s">
        <v>443</v>
      </c>
    </row>
    <row r="3839" spans="21:30">
      <c r="U3839">
        <v>6138</v>
      </c>
      <c r="V3839">
        <v>7</v>
      </c>
      <c r="W3839" t="s">
        <v>5230</v>
      </c>
      <c r="X3839">
        <v>9</v>
      </c>
      <c r="Y3839" t="s">
        <v>559</v>
      </c>
      <c r="Z3839">
        <v>9120</v>
      </c>
      <c r="AA3839" t="s">
        <v>1800</v>
      </c>
      <c r="AC3839" t="s">
        <v>713</v>
      </c>
      <c r="AD3839" t="s">
        <v>443</v>
      </c>
    </row>
    <row r="3840" spans="21:30">
      <c r="U3840">
        <v>6139</v>
      </c>
      <c r="V3840">
        <v>5</v>
      </c>
      <c r="W3840" t="s">
        <v>5231</v>
      </c>
      <c r="X3840">
        <v>9</v>
      </c>
      <c r="Y3840" t="s">
        <v>559</v>
      </c>
      <c r="Z3840">
        <v>9120</v>
      </c>
      <c r="AA3840" t="s">
        <v>1800</v>
      </c>
      <c r="AC3840" t="s">
        <v>713</v>
      </c>
      <c r="AD3840" t="s">
        <v>443</v>
      </c>
    </row>
    <row r="3841" spans="21:30">
      <c r="U3841">
        <v>6140</v>
      </c>
      <c r="V3841">
        <v>9</v>
      </c>
      <c r="W3841" t="s">
        <v>5232</v>
      </c>
      <c r="X3841">
        <v>9</v>
      </c>
      <c r="Y3841" t="s">
        <v>559</v>
      </c>
      <c r="Z3841">
        <v>9120</v>
      </c>
      <c r="AA3841" t="s">
        <v>1800</v>
      </c>
      <c r="AC3841" t="s">
        <v>713</v>
      </c>
      <c r="AD3841" t="s">
        <v>443</v>
      </c>
    </row>
    <row r="3842" spans="21:30">
      <c r="U3842">
        <v>6142</v>
      </c>
      <c r="V3842">
        <v>5</v>
      </c>
      <c r="W3842" t="s">
        <v>5233</v>
      </c>
      <c r="X3842">
        <v>9</v>
      </c>
      <c r="Y3842" t="s">
        <v>559</v>
      </c>
      <c r="Z3842">
        <v>9120</v>
      </c>
      <c r="AA3842" t="s">
        <v>1800</v>
      </c>
      <c r="AC3842" t="s">
        <v>713</v>
      </c>
      <c r="AD3842" t="s">
        <v>443</v>
      </c>
    </row>
    <row r="3843" spans="21:30">
      <c r="U3843">
        <v>6143</v>
      </c>
      <c r="V3843">
        <v>3</v>
      </c>
      <c r="W3843" t="s">
        <v>5234</v>
      </c>
      <c r="X3843">
        <v>9</v>
      </c>
      <c r="Y3843" t="s">
        <v>559</v>
      </c>
      <c r="Z3843">
        <v>9120</v>
      </c>
      <c r="AA3843" t="s">
        <v>1800</v>
      </c>
      <c r="AC3843" t="s">
        <v>713</v>
      </c>
      <c r="AD3843" t="s">
        <v>443</v>
      </c>
    </row>
    <row r="3844" spans="21:30">
      <c r="U3844">
        <v>6147</v>
      </c>
      <c r="V3844">
        <v>6</v>
      </c>
      <c r="W3844" t="s">
        <v>5235</v>
      </c>
      <c r="X3844">
        <v>9</v>
      </c>
      <c r="Y3844" t="s">
        <v>559</v>
      </c>
      <c r="Z3844">
        <v>9120</v>
      </c>
      <c r="AA3844" t="s">
        <v>1800</v>
      </c>
      <c r="AC3844" t="s">
        <v>713</v>
      </c>
      <c r="AD3844" t="s">
        <v>443</v>
      </c>
    </row>
    <row r="3845" spans="21:30">
      <c r="U3845">
        <v>6149</v>
      </c>
      <c r="V3845">
        <v>2</v>
      </c>
      <c r="W3845" t="s">
        <v>2743</v>
      </c>
      <c r="X3845">
        <v>9</v>
      </c>
      <c r="Y3845" t="s">
        <v>559</v>
      </c>
      <c r="Z3845">
        <v>9120</v>
      </c>
      <c r="AA3845" t="s">
        <v>1800</v>
      </c>
      <c r="AC3845" t="s">
        <v>713</v>
      </c>
      <c r="AD3845" t="s">
        <v>443</v>
      </c>
    </row>
    <row r="3846" spans="21:30">
      <c r="U3846">
        <v>6151</v>
      </c>
      <c r="V3846">
        <v>4</v>
      </c>
      <c r="W3846" t="s">
        <v>5236</v>
      </c>
      <c r="X3846">
        <v>9</v>
      </c>
      <c r="Y3846" t="s">
        <v>559</v>
      </c>
      <c r="Z3846">
        <v>9104</v>
      </c>
      <c r="AA3846" t="s">
        <v>1093</v>
      </c>
      <c r="AC3846" t="s">
        <v>713</v>
      </c>
      <c r="AD3846" t="s">
        <v>443</v>
      </c>
    </row>
    <row r="3847" spans="21:30">
      <c r="U3847">
        <v>6154</v>
      </c>
      <c r="V3847">
        <v>9</v>
      </c>
      <c r="W3847" t="s">
        <v>5237</v>
      </c>
      <c r="X3847">
        <v>9</v>
      </c>
      <c r="Y3847" t="s">
        <v>559</v>
      </c>
      <c r="Z3847">
        <v>9120</v>
      </c>
      <c r="AA3847" t="s">
        <v>1800</v>
      </c>
      <c r="AC3847" t="s">
        <v>713</v>
      </c>
      <c r="AD3847" t="s">
        <v>443</v>
      </c>
    </row>
    <row r="3848" spans="21:30">
      <c r="U3848">
        <v>6155</v>
      </c>
      <c r="V3848">
        <v>7</v>
      </c>
      <c r="W3848" t="s">
        <v>5238</v>
      </c>
      <c r="X3848">
        <v>9</v>
      </c>
      <c r="Y3848" t="s">
        <v>559</v>
      </c>
      <c r="Z3848">
        <v>9120</v>
      </c>
      <c r="AA3848" t="s">
        <v>1800</v>
      </c>
      <c r="AC3848" t="s">
        <v>713</v>
      </c>
      <c r="AD3848" t="s">
        <v>443</v>
      </c>
    </row>
    <row r="3849" spans="21:30">
      <c r="U3849">
        <v>6157</v>
      </c>
      <c r="V3849">
        <v>3</v>
      </c>
      <c r="W3849" t="s">
        <v>5239</v>
      </c>
      <c r="X3849">
        <v>9</v>
      </c>
      <c r="Y3849" t="s">
        <v>559</v>
      </c>
      <c r="Z3849">
        <v>9120</v>
      </c>
      <c r="AA3849" t="s">
        <v>1800</v>
      </c>
      <c r="AC3849" t="s">
        <v>713</v>
      </c>
      <c r="AD3849" t="s">
        <v>443</v>
      </c>
    </row>
    <row r="3850" spans="21:30">
      <c r="U3850">
        <v>6160</v>
      </c>
      <c r="V3850">
        <v>3</v>
      </c>
      <c r="W3850" t="s">
        <v>5240</v>
      </c>
      <c r="X3850">
        <v>9</v>
      </c>
      <c r="Y3850" t="s">
        <v>559</v>
      </c>
      <c r="Z3850">
        <v>9120</v>
      </c>
      <c r="AA3850" t="s">
        <v>1800</v>
      </c>
      <c r="AC3850" t="s">
        <v>713</v>
      </c>
      <c r="AD3850" t="s">
        <v>443</v>
      </c>
    </row>
    <row r="3851" spans="21:30">
      <c r="U3851">
        <v>6161</v>
      </c>
      <c r="V3851">
        <v>1</v>
      </c>
      <c r="W3851" t="s">
        <v>5241</v>
      </c>
      <c r="X3851">
        <v>9</v>
      </c>
      <c r="Y3851" t="s">
        <v>559</v>
      </c>
      <c r="Z3851">
        <v>9120</v>
      </c>
      <c r="AA3851" t="s">
        <v>1800</v>
      </c>
      <c r="AC3851" t="s">
        <v>725</v>
      </c>
      <c r="AD3851" t="s">
        <v>443</v>
      </c>
    </row>
    <row r="3852" spans="21:30">
      <c r="U3852">
        <v>6163</v>
      </c>
      <c r="V3852">
        <v>8</v>
      </c>
      <c r="W3852" t="s">
        <v>5242</v>
      </c>
      <c r="X3852">
        <v>9</v>
      </c>
      <c r="Y3852" t="s">
        <v>559</v>
      </c>
      <c r="Z3852">
        <v>9105</v>
      </c>
      <c r="AA3852" t="s">
        <v>93</v>
      </c>
      <c r="AC3852" t="s">
        <v>1009</v>
      </c>
      <c r="AD3852" t="s">
        <v>443</v>
      </c>
    </row>
    <row r="3853" spans="21:30">
      <c r="U3853">
        <v>6164</v>
      </c>
      <c r="V3853">
        <v>6</v>
      </c>
      <c r="W3853" t="s">
        <v>5243</v>
      </c>
      <c r="X3853">
        <v>9</v>
      </c>
      <c r="Y3853" t="s">
        <v>559</v>
      </c>
      <c r="Z3853">
        <v>9105</v>
      </c>
      <c r="AA3853" t="s">
        <v>93</v>
      </c>
      <c r="AC3853" t="s">
        <v>1009</v>
      </c>
      <c r="AD3853" t="s">
        <v>443</v>
      </c>
    </row>
    <row r="3854" spans="21:30">
      <c r="U3854">
        <v>6165</v>
      </c>
      <c r="V3854">
        <v>4</v>
      </c>
      <c r="W3854" t="s">
        <v>5244</v>
      </c>
      <c r="X3854">
        <v>9</v>
      </c>
      <c r="Y3854" t="s">
        <v>559</v>
      </c>
      <c r="Z3854">
        <v>9105</v>
      </c>
      <c r="AA3854" t="s">
        <v>93</v>
      </c>
      <c r="AC3854" t="s">
        <v>1009</v>
      </c>
      <c r="AD3854" t="s">
        <v>443</v>
      </c>
    </row>
    <row r="3855" spans="21:30">
      <c r="U3855">
        <v>6166</v>
      </c>
      <c r="V3855">
        <v>2</v>
      </c>
      <c r="W3855" t="s">
        <v>4375</v>
      </c>
      <c r="X3855">
        <v>9</v>
      </c>
      <c r="Y3855" t="s">
        <v>559</v>
      </c>
      <c r="Z3855">
        <v>9105</v>
      </c>
      <c r="AA3855" t="s">
        <v>93</v>
      </c>
      <c r="AC3855" t="s">
        <v>1009</v>
      </c>
      <c r="AD3855" t="s">
        <v>443</v>
      </c>
    </row>
    <row r="3856" spans="21:30">
      <c r="U3856">
        <v>6167</v>
      </c>
      <c r="V3856">
        <v>0</v>
      </c>
      <c r="W3856" t="s">
        <v>5245</v>
      </c>
      <c r="X3856">
        <v>9</v>
      </c>
      <c r="Y3856" t="s">
        <v>559</v>
      </c>
      <c r="Z3856">
        <v>9105</v>
      </c>
      <c r="AA3856" t="s">
        <v>93</v>
      </c>
      <c r="AC3856" t="s">
        <v>1009</v>
      </c>
      <c r="AD3856" t="s">
        <v>443</v>
      </c>
    </row>
    <row r="3857" spans="21:30">
      <c r="U3857">
        <v>6168</v>
      </c>
      <c r="V3857">
        <v>9</v>
      </c>
      <c r="W3857" t="s">
        <v>5246</v>
      </c>
      <c r="X3857">
        <v>9</v>
      </c>
      <c r="Y3857" t="s">
        <v>559</v>
      </c>
      <c r="Z3857">
        <v>9112</v>
      </c>
      <c r="AA3857" t="s">
        <v>1452</v>
      </c>
      <c r="AC3857" t="s">
        <v>1009</v>
      </c>
      <c r="AD3857" t="s">
        <v>443</v>
      </c>
    </row>
    <row r="3858" spans="21:30">
      <c r="U3858">
        <v>6170</v>
      </c>
      <c r="V3858">
        <v>0</v>
      </c>
      <c r="W3858" t="s">
        <v>5247</v>
      </c>
      <c r="X3858">
        <v>9</v>
      </c>
      <c r="Y3858" t="s">
        <v>559</v>
      </c>
      <c r="Z3858">
        <v>9105</v>
      </c>
      <c r="AA3858" t="s">
        <v>93</v>
      </c>
      <c r="AC3858" t="s">
        <v>1009</v>
      </c>
      <c r="AD3858" t="s">
        <v>443</v>
      </c>
    </row>
    <row r="3859" spans="21:30">
      <c r="U3859">
        <v>6173</v>
      </c>
      <c r="V3859">
        <v>5</v>
      </c>
      <c r="W3859" t="s">
        <v>4312</v>
      </c>
      <c r="X3859">
        <v>9</v>
      </c>
      <c r="Y3859" t="s">
        <v>559</v>
      </c>
      <c r="Z3859">
        <v>9105</v>
      </c>
      <c r="AA3859" t="s">
        <v>93</v>
      </c>
      <c r="AC3859" t="s">
        <v>1009</v>
      </c>
      <c r="AD3859" t="s">
        <v>443</v>
      </c>
    </row>
    <row r="3860" spans="21:30">
      <c r="U3860">
        <v>6175</v>
      </c>
      <c r="V3860">
        <v>1</v>
      </c>
      <c r="W3860" t="s">
        <v>5248</v>
      </c>
      <c r="X3860">
        <v>9</v>
      </c>
      <c r="Y3860" t="s">
        <v>559</v>
      </c>
      <c r="Z3860">
        <v>9105</v>
      </c>
      <c r="AA3860" t="s">
        <v>93</v>
      </c>
      <c r="AC3860" t="s">
        <v>1009</v>
      </c>
      <c r="AD3860" t="s">
        <v>443</v>
      </c>
    </row>
    <row r="3861" spans="21:30">
      <c r="U3861">
        <v>6177</v>
      </c>
      <c r="V3861">
        <v>8</v>
      </c>
      <c r="W3861" t="s">
        <v>5249</v>
      </c>
      <c r="X3861">
        <v>9</v>
      </c>
      <c r="Y3861" t="s">
        <v>559</v>
      </c>
      <c r="Z3861">
        <v>9105</v>
      </c>
      <c r="AA3861" t="s">
        <v>93</v>
      </c>
      <c r="AC3861" t="s">
        <v>1009</v>
      </c>
      <c r="AD3861" t="s">
        <v>443</v>
      </c>
    </row>
    <row r="3862" spans="21:30">
      <c r="U3862">
        <v>6178</v>
      </c>
      <c r="V3862">
        <v>6</v>
      </c>
      <c r="W3862" t="s">
        <v>5250</v>
      </c>
      <c r="X3862">
        <v>9</v>
      </c>
      <c r="Y3862" t="s">
        <v>559</v>
      </c>
      <c r="Z3862">
        <v>9105</v>
      </c>
      <c r="AA3862" t="s">
        <v>93</v>
      </c>
      <c r="AC3862" t="s">
        <v>1009</v>
      </c>
      <c r="AD3862" t="s">
        <v>443</v>
      </c>
    </row>
    <row r="3863" spans="21:30">
      <c r="U3863">
        <v>6179</v>
      </c>
      <c r="V3863">
        <v>4</v>
      </c>
      <c r="W3863" t="s">
        <v>5251</v>
      </c>
      <c r="X3863">
        <v>9</v>
      </c>
      <c r="Y3863" t="s">
        <v>559</v>
      </c>
      <c r="Z3863">
        <v>9105</v>
      </c>
      <c r="AA3863" t="s">
        <v>93</v>
      </c>
      <c r="AC3863" t="s">
        <v>1009</v>
      </c>
      <c r="AD3863" t="s">
        <v>443</v>
      </c>
    </row>
    <row r="3864" spans="21:30">
      <c r="U3864">
        <v>6180</v>
      </c>
      <c r="V3864">
        <v>8</v>
      </c>
      <c r="W3864" t="s">
        <v>5252</v>
      </c>
      <c r="X3864">
        <v>9</v>
      </c>
      <c r="Y3864" t="s">
        <v>559</v>
      </c>
      <c r="Z3864">
        <v>9105</v>
      </c>
      <c r="AA3864" t="s">
        <v>93</v>
      </c>
      <c r="AC3864" t="s">
        <v>1009</v>
      </c>
      <c r="AD3864" t="s">
        <v>443</v>
      </c>
    </row>
    <row r="3865" spans="21:30">
      <c r="U3865">
        <v>6181</v>
      </c>
      <c r="V3865">
        <v>6</v>
      </c>
      <c r="W3865" t="s">
        <v>5253</v>
      </c>
      <c r="X3865">
        <v>9</v>
      </c>
      <c r="Y3865" t="s">
        <v>559</v>
      </c>
      <c r="Z3865">
        <v>9105</v>
      </c>
      <c r="AA3865" t="s">
        <v>93</v>
      </c>
      <c r="AC3865" t="s">
        <v>1009</v>
      </c>
      <c r="AD3865" t="s">
        <v>443</v>
      </c>
    </row>
    <row r="3866" spans="21:30">
      <c r="U3866">
        <v>6183</v>
      </c>
      <c r="V3866">
        <v>2</v>
      </c>
      <c r="W3866" t="s">
        <v>5254</v>
      </c>
      <c r="X3866">
        <v>9</v>
      </c>
      <c r="Y3866" t="s">
        <v>559</v>
      </c>
      <c r="Z3866">
        <v>9105</v>
      </c>
      <c r="AA3866" t="s">
        <v>93</v>
      </c>
      <c r="AC3866" t="s">
        <v>1009</v>
      </c>
      <c r="AD3866" t="s">
        <v>443</v>
      </c>
    </row>
    <row r="3867" spans="21:30">
      <c r="U3867">
        <v>6188</v>
      </c>
      <c r="V3867">
        <v>3</v>
      </c>
      <c r="W3867" t="s">
        <v>5255</v>
      </c>
      <c r="X3867">
        <v>9</v>
      </c>
      <c r="Y3867" t="s">
        <v>559</v>
      </c>
      <c r="Z3867">
        <v>9105</v>
      </c>
      <c r="AA3867" t="s">
        <v>93</v>
      </c>
      <c r="AC3867" t="s">
        <v>713</v>
      </c>
      <c r="AD3867" t="s">
        <v>443</v>
      </c>
    </row>
    <row r="3868" spans="21:30">
      <c r="U3868">
        <v>6189</v>
      </c>
      <c r="V3868">
        <v>1</v>
      </c>
      <c r="W3868" t="s">
        <v>3664</v>
      </c>
      <c r="X3868">
        <v>9</v>
      </c>
      <c r="Y3868" t="s">
        <v>559</v>
      </c>
      <c r="Z3868">
        <v>9105</v>
      </c>
      <c r="AA3868" t="s">
        <v>93</v>
      </c>
      <c r="AC3868" t="s">
        <v>713</v>
      </c>
      <c r="AD3868" t="s">
        <v>443</v>
      </c>
    </row>
    <row r="3869" spans="21:30">
      <c r="U3869">
        <v>6190</v>
      </c>
      <c r="V3869">
        <v>5</v>
      </c>
      <c r="W3869" t="s">
        <v>5256</v>
      </c>
      <c r="X3869">
        <v>9</v>
      </c>
      <c r="Y3869" t="s">
        <v>559</v>
      </c>
      <c r="Z3869">
        <v>9105</v>
      </c>
      <c r="AA3869" t="s">
        <v>93</v>
      </c>
      <c r="AC3869" t="s">
        <v>713</v>
      </c>
      <c r="AD3869" t="s">
        <v>443</v>
      </c>
    </row>
    <row r="3870" spans="21:30">
      <c r="U3870">
        <v>6192</v>
      </c>
      <c r="V3870">
        <v>1</v>
      </c>
      <c r="W3870" t="s">
        <v>5257</v>
      </c>
      <c r="X3870">
        <v>9</v>
      </c>
      <c r="Y3870" t="s">
        <v>559</v>
      </c>
      <c r="Z3870">
        <v>9105</v>
      </c>
      <c r="AA3870" t="s">
        <v>93</v>
      </c>
      <c r="AC3870" t="s">
        <v>713</v>
      </c>
      <c r="AD3870" t="s">
        <v>443</v>
      </c>
    </row>
    <row r="3871" spans="21:30">
      <c r="U3871">
        <v>6198</v>
      </c>
      <c r="V3871">
        <v>0</v>
      </c>
      <c r="W3871" t="s">
        <v>5258</v>
      </c>
      <c r="X3871">
        <v>9</v>
      </c>
      <c r="Y3871" t="s">
        <v>559</v>
      </c>
      <c r="Z3871">
        <v>9105</v>
      </c>
      <c r="AA3871" t="s">
        <v>93</v>
      </c>
      <c r="AC3871" t="s">
        <v>713</v>
      </c>
      <c r="AD3871" t="s">
        <v>443</v>
      </c>
    </row>
    <row r="3872" spans="21:30">
      <c r="U3872">
        <v>6200</v>
      </c>
      <c r="V3872">
        <v>6</v>
      </c>
      <c r="W3872" t="s">
        <v>5259</v>
      </c>
      <c r="X3872">
        <v>9</v>
      </c>
      <c r="Y3872" t="s">
        <v>559</v>
      </c>
      <c r="Z3872">
        <v>9112</v>
      </c>
      <c r="AA3872" t="s">
        <v>1452</v>
      </c>
      <c r="AC3872" t="s">
        <v>713</v>
      </c>
      <c r="AD3872" t="s">
        <v>443</v>
      </c>
    </row>
    <row r="3873" spans="21:30">
      <c r="U3873">
        <v>6204</v>
      </c>
      <c r="V3873">
        <v>9</v>
      </c>
      <c r="W3873" t="s">
        <v>5260</v>
      </c>
      <c r="X3873">
        <v>9</v>
      </c>
      <c r="Y3873" t="s">
        <v>559</v>
      </c>
      <c r="Z3873">
        <v>9105</v>
      </c>
      <c r="AA3873" t="s">
        <v>93</v>
      </c>
      <c r="AC3873" t="s">
        <v>713</v>
      </c>
      <c r="AD3873" t="s">
        <v>443</v>
      </c>
    </row>
    <row r="3874" spans="21:30">
      <c r="U3874">
        <v>6205</v>
      </c>
      <c r="V3874">
        <v>7</v>
      </c>
      <c r="W3874" t="s">
        <v>5261</v>
      </c>
      <c r="X3874">
        <v>9</v>
      </c>
      <c r="Y3874" t="s">
        <v>559</v>
      </c>
      <c r="Z3874">
        <v>9105</v>
      </c>
      <c r="AA3874" t="s">
        <v>93</v>
      </c>
      <c r="AC3874" t="s">
        <v>713</v>
      </c>
      <c r="AD3874" t="s">
        <v>443</v>
      </c>
    </row>
    <row r="3875" spans="21:30">
      <c r="U3875">
        <v>6206</v>
      </c>
      <c r="V3875">
        <v>5</v>
      </c>
      <c r="W3875" t="s">
        <v>5262</v>
      </c>
      <c r="X3875">
        <v>9</v>
      </c>
      <c r="Y3875" t="s">
        <v>559</v>
      </c>
      <c r="Z3875">
        <v>9105</v>
      </c>
      <c r="AA3875" t="s">
        <v>93</v>
      </c>
      <c r="AC3875" t="s">
        <v>713</v>
      </c>
      <c r="AD3875" t="s">
        <v>443</v>
      </c>
    </row>
    <row r="3876" spans="21:30">
      <c r="U3876">
        <v>6207</v>
      </c>
      <c r="V3876">
        <v>3</v>
      </c>
      <c r="W3876" t="s">
        <v>5263</v>
      </c>
      <c r="X3876">
        <v>9</v>
      </c>
      <c r="Y3876" t="s">
        <v>559</v>
      </c>
      <c r="Z3876">
        <v>9105</v>
      </c>
      <c r="AA3876" t="s">
        <v>93</v>
      </c>
      <c r="AC3876" t="s">
        <v>713</v>
      </c>
      <c r="AD3876" t="s">
        <v>443</v>
      </c>
    </row>
    <row r="3877" spans="21:30">
      <c r="U3877">
        <v>6208</v>
      </c>
      <c r="V3877">
        <v>1</v>
      </c>
      <c r="W3877" t="s">
        <v>5264</v>
      </c>
      <c r="X3877">
        <v>9</v>
      </c>
      <c r="Y3877" t="s">
        <v>559</v>
      </c>
      <c r="Z3877">
        <v>9105</v>
      </c>
      <c r="AA3877" t="s">
        <v>93</v>
      </c>
      <c r="AC3877" t="s">
        <v>713</v>
      </c>
      <c r="AD3877" t="s">
        <v>443</v>
      </c>
    </row>
    <row r="3878" spans="21:30">
      <c r="U3878">
        <v>6210</v>
      </c>
      <c r="V3878">
        <v>3</v>
      </c>
      <c r="W3878" t="s">
        <v>5265</v>
      </c>
      <c r="X3878">
        <v>9</v>
      </c>
      <c r="Y3878" t="s">
        <v>559</v>
      </c>
      <c r="Z3878">
        <v>9105</v>
      </c>
      <c r="AA3878" t="s">
        <v>93</v>
      </c>
      <c r="AC3878" t="s">
        <v>713</v>
      </c>
      <c r="AD3878" t="s">
        <v>443</v>
      </c>
    </row>
    <row r="3879" spans="21:30">
      <c r="U3879">
        <v>6211</v>
      </c>
      <c r="V3879">
        <v>1</v>
      </c>
      <c r="W3879" t="s">
        <v>5266</v>
      </c>
      <c r="X3879">
        <v>9</v>
      </c>
      <c r="Y3879" t="s">
        <v>559</v>
      </c>
      <c r="Z3879">
        <v>9105</v>
      </c>
      <c r="AA3879" t="s">
        <v>93</v>
      </c>
      <c r="AC3879" t="s">
        <v>713</v>
      </c>
      <c r="AD3879" t="s">
        <v>443</v>
      </c>
    </row>
    <row r="3880" spans="21:30">
      <c r="U3880">
        <v>6214</v>
      </c>
      <c r="V3880">
        <v>6</v>
      </c>
      <c r="W3880" t="s">
        <v>5267</v>
      </c>
      <c r="X3880">
        <v>9</v>
      </c>
      <c r="Y3880" t="s">
        <v>559</v>
      </c>
      <c r="Z3880">
        <v>9111</v>
      </c>
      <c r="AA3880" t="s">
        <v>1425</v>
      </c>
      <c r="AC3880" t="s">
        <v>713</v>
      </c>
      <c r="AD3880" t="s">
        <v>443</v>
      </c>
    </row>
    <row r="3881" spans="21:30">
      <c r="U3881">
        <v>6216</v>
      </c>
      <c r="V3881">
        <v>2</v>
      </c>
      <c r="W3881" t="s">
        <v>5135</v>
      </c>
      <c r="X3881">
        <v>9</v>
      </c>
      <c r="Y3881" t="s">
        <v>559</v>
      </c>
      <c r="Z3881">
        <v>9105</v>
      </c>
      <c r="AA3881" t="s">
        <v>93</v>
      </c>
      <c r="AC3881" t="s">
        <v>713</v>
      </c>
      <c r="AD3881" t="s">
        <v>443</v>
      </c>
    </row>
    <row r="3882" spans="21:30">
      <c r="U3882">
        <v>6219</v>
      </c>
      <c r="V3882">
        <v>7</v>
      </c>
      <c r="W3882" t="s">
        <v>5268</v>
      </c>
      <c r="X3882">
        <v>9</v>
      </c>
      <c r="Y3882" t="s">
        <v>559</v>
      </c>
      <c r="Z3882">
        <v>9105</v>
      </c>
      <c r="AA3882" t="s">
        <v>93</v>
      </c>
      <c r="AC3882" t="s">
        <v>713</v>
      </c>
      <c r="AD3882" t="s">
        <v>443</v>
      </c>
    </row>
    <row r="3883" spans="21:30">
      <c r="U3883">
        <v>6220</v>
      </c>
      <c r="V3883">
        <v>0</v>
      </c>
      <c r="W3883" t="s">
        <v>5269</v>
      </c>
      <c r="X3883">
        <v>9</v>
      </c>
      <c r="Y3883" t="s">
        <v>559</v>
      </c>
      <c r="Z3883">
        <v>9105</v>
      </c>
      <c r="AA3883" t="s">
        <v>93</v>
      </c>
      <c r="AC3883" t="s">
        <v>713</v>
      </c>
      <c r="AD3883" t="s">
        <v>443</v>
      </c>
    </row>
    <row r="3884" spans="21:30">
      <c r="U3884">
        <v>6221</v>
      </c>
      <c r="V3884">
        <v>9</v>
      </c>
      <c r="W3884" t="s">
        <v>5270</v>
      </c>
      <c r="X3884">
        <v>9</v>
      </c>
      <c r="Y3884" t="s">
        <v>559</v>
      </c>
      <c r="Z3884">
        <v>9105</v>
      </c>
      <c r="AA3884" t="s">
        <v>93</v>
      </c>
      <c r="AC3884" t="s">
        <v>713</v>
      </c>
      <c r="AD3884" t="s">
        <v>443</v>
      </c>
    </row>
    <row r="3885" spans="21:30">
      <c r="U3885">
        <v>6222</v>
      </c>
      <c r="V3885">
        <v>7</v>
      </c>
      <c r="W3885" t="s">
        <v>4846</v>
      </c>
      <c r="X3885">
        <v>9</v>
      </c>
      <c r="Y3885" t="s">
        <v>559</v>
      </c>
      <c r="Z3885">
        <v>9105</v>
      </c>
      <c r="AA3885" t="s">
        <v>93</v>
      </c>
      <c r="AC3885" t="s">
        <v>713</v>
      </c>
      <c r="AD3885" t="s">
        <v>443</v>
      </c>
    </row>
    <row r="3886" spans="21:30">
      <c r="U3886">
        <v>6223</v>
      </c>
      <c r="V3886">
        <v>5</v>
      </c>
      <c r="W3886" t="s">
        <v>5271</v>
      </c>
      <c r="X3886">
        <v>9</v>
      </c>
      <c r="Y3886" t="s">
        <v>559</v>
      </c>
      <c r="Z3886">
        <v>9114</v>
      </c>
      <c r="AA3886" t="s">
        <v>5272</v>
      </c>
      <c r="AC3886" t="s">
        <v>1009</v>
      </c>
      <c r="AD3886" t="s">
        <v>443</v>
      </c>
    </row>
    <row r="3887" spans="21:30">
      <c r="U3887">
        <v>6224</v>
      </c>
      <c r="V3887">
        <v>3</v>
      </c>
      <c r="W3887" t="s">
        <v>5273</v>
      </c>
      <c r="X3887">
        <v>9</v>
      </c>
      <c r="Y3887" t="s">
        <v>559</v>
      </c>
      <c r="Z3887">
        <v>9114</v>
      </c>
      <c r="AA3887" t="s">
        <v>5272</v>
      </c>
      <c r="AC3887" t="s">
        <v>1009</v>
      </c>
      <c r="AD3887" t="s">
        <v>443</v>
      </c>
    </row>
    <row r="3888" spans="21:30">
      <c r="U3888">
        <v>6225</v>
      </c>
      <c r="V3888">
        <v>1</v>
      </c>
      <c r="W3888" t="s">
        <v>5274</v>
      </c>
      <c r="X3888">
        <v>9</v>
      </c>
      <c r="Y3888" t="s">
        <v>559</v>
      </c>
      <c r="Z3888">
        <v>9114</v>
      </c>
      <c r="AA3888" t="s">
        <v>5272</v>
      </c>
      <c r="AC3888" t="s">
        <v>1009</v>
      </c>
      <c r="AD3888" t="s">
        <v>443</v>
      </c>
    </row>
    <row r="3889" spans="21:30">
      <c r="U3889">
        <v>6227</v>
      </c>
      <c r="V3889">
        <v>8</v>
      </c>
      <c r="W3889" t="s">
        <v>3457</v>
      </c>
      <c r="X3889">
        <v>9</v>
      </c>
      <c r="Y3889" t="s">
        <v>559</v>
      </c>
      <c r="Z3889">
        <v>9114</v>
      </c>
      <c r="AA3889" t="s">
        <v>5272</v>
      </c>
      <c r="AC3889" t="s">
        <v>1009</v>
      </c>
      <c r="AD3889" t="s">
        <v>443</v>
      </c>
    </row>
    <row r="3890" spans="21:30">
      <c r="U3890">
        <v>6228</v>
      </c>
      <c r="V3890">
        <v>6</v>
      </c>
      <c r="W3890" t="s">
        <v>5275</v>
      </c>
      <c r="X3890">
        <v>9</v>
      </c>
      <c r="Y3890" t="s">
        <v>559</v>
      </c>
      <c r="Z3890">
        <v>9114</v>
      </c>
      <c r="AA3890" t="s">
        <v>5272</v>
      </c>
      <c r="AC3890" t="s">
        <v>1009</v>
      </c>
      <c r="AD3890" t="s">
        <v>443</v>
      </c>
    </row>
    <row r="3891" spans="21:30">
      <c r="U3891">
        <v>6230</v>
      </c>
      <c r="V3891">
        <v>8</v>
      </c>
      <c r="W3891" t="s">
        <v>5276</v>
      </c>
      <c r="X3891">
        <v>9</v>
      </c>
      <c r="Y3891" t="s">
        <v>559</v>
      </c>
      <c r="Z3891">
        <v>9114</v>
      </c>
      <c r="AA3891" t="s">
        <v>5272</v>
      </c>
      <c r="AC3891" t="s">
        <v>1009</v>
      </c>
      <c r="AD3891" t="s">
        <v>443</v>
      </c>
    </row>
    <row r="3892" spans="21:30">
      <c r="U3892">
        <v>6231</v>
      </c>
      <c r="V3892">
        <v>6</v>
      </c>
      <c r="W3892" t="s">
        <v>5277</v>
      </c>
      <c r="X3892">
        <v>9</v>
      </c>
      <c r="Y3892" t="s">
        <v>559</v>
      </c>
      <c r="Z3892">
        <v>9114</v>
      </c>
      <c r="AA3892" t="s">
        <v>5272</v>
      </c>
      <c r="AC3892" t="s">
        <v>1009</v>
      </c>
      <c r="AD3892" t="s">
        <v>443</v>
      </c>
    </row>
    <row r="3893" spans="21:30">
      <c r="U3893">
        <v>6237</v>
      </c>
      <c r="V3893">
        <v>5</v>
      </c>
      <c r="W3893" t="s">
        <v>5278</v>
      </c>
      <c r="X3893">
        <v>9</v>
      </c>
      <c r="Y3893" t="s">
        <v>559</v>
      </c>
      <c r="Z3893">
        <v>9114</v>
      </c>
      <c r="AA3893" t="s">
        <v>5272</v>
      </c>
      <c r="AC3893" t="s">
        <v>1009</v>
      </c>
      <c r="AD3893" t="s">
        <v>443</v>
      </c>
    </row>
    <row r="3894" spans="21:30">
      <c r="U3894">
        <v>6244</v>
      </c>
      <c r="V3894">
        <v>8</v>
      </c>
      <c r="W3894" t="s">
        <v>5279</v>
      </c>
      <c r="X3894">
        <v>9</v>
      </c>
      <c r="Y3894" t="s">
        <v>559</v>
      </c>
      <c r="Z3894">
        <v>9114</v>
      </c>
      <c r="AA3894" t="s">
        <v>5272</v>
      </c>
      <c r="AC3894" t="s">
        <v>1009</v>
      </c>
      <c r="AD3894" t="s">
        <v>443</v>
      </c>
    </row>
    <row r="3895" spans="21:30">
      <c r="U3895">
        <v>6245</v>
      </c>
      <c r="V3895">
        <v>6</v>
      </c>
      <c r="W3895" t="s">
        <v>5280</v>
      </c>
      <c r="X3895">
        <v>9</v>
      </c>
      <c r="Y3895" t="s">
        <v>559</v>
      </c>
      <c r="Z3895">
        <v>9114</v>
      </c>
      <c r="AA3895" t="s">
        <v>5272</v>
      </c>
      <c r="AC3895" t="s">
        <v>1009</v>
      </c>
      <c r="AD3895" t="s">
        <v>443</v>
      </c>
    </row>
    <row r="3896" spans="21:30">
      <c r="U3896">
        <v>6248</v>
      </c>
      <c r="V3896">
        <v>0</v>
      </c>
      <c r="W3896" t="s">
        <v>5281</v>
      </c>
      <c r="X3896">
        <v>9</v>
      </c>
      <c r="Y3896" t="s">
        <v>559</v>
      </c>
      <c r="Z3896">
        <v>9114</v>
      </c>
      <c r="AA3896" t="s">
        <v>5272</v>
      </c>
      <c r="AC3896" t="s">
        <v>1009</v>
      </c>
      <c r="AD3896" t="s">
        <v>443</v>
      </c>
    </row>
    <row r="3897" spans="21:30">
      <c r="U3897">
        <v>6251</v>
      </c>
      <c r="V3897">
        <v>0</v>
      </c>
      <c r="W3897" t="s">
        <v>5282</v>
      </c>
      <c r="X3897">
        <v>9</v>
      </c>
      <c r="Y3897" t="s">
        <v>559</v>
      </c>
      <c r="Z3897">
        <v>9114</v>
      </c>
      <c r="AA3897" t="s">
        <v>5272</v>
      </c>
      <c r="AC3897" t="s">
        <v>1009</v>
      </c>
      <c r="AD3897" t="s">
        <v>443</v>
      </c>
    </row>
    <row r="3898" spans="21:30">
      <c r="U3898">
        <v>6252</v>
      </c>
      <c r="V3898">
        <v>9</v>
      </c>
      <c r="W3898" t="s">
        <v>5283</v>
      </c>
      <c r="X3898">
        <v>9</v>
      </c>
      <c r="Y3898" t="s">
        <v>559</v>
      </c>
      <c r="Z3898">
        <v>9114</v>
      </c>
      <c r="AA3898" t="s">
        <v>5272</v>
      </c>
      <c r="AC3898" t="s">
        <v>713</v>
      </c>
      <c r="AD3898" t="s">
        <v>443</v>
      </c>
    </row>
    <row r="3899" spans="21:30">
      <c r="U3899">
        <v>6253</v>
      </c>
      <c r="V3899">
        <v>7</v>
      </c>
      <c r="W3899" t="s">
        <v>5284</v>
      </c>
      <c r="X3899">
        <v>9</v>
      </c>
      <c r="Y3899" t="s">
        <v>559</v>
      </c>
      <c r="Z3899">
        <v>9114</v>
      </c>
      <c r="AA3899" t="s">
        <v>5272</v>
      </c>
      <c r="AC3899" t="s">
        <v>713</v>
      </c>
      <c r="AD3899" t="s">
        <v>443</v>
      </c>
    </row>
    <row r="3900" spans="21:30">
      <c r="U3900">
        <v>6254</v>
      </c>
      <c r="V3900">
        <v>5</v>
      </c>
      <c r="W3900" t="s">
        <v>5285</v>
      </c>
      <c r="X3900">
        <v>9</v>
      </c>
      <c r="Y3900" t="s">
        <v>559</v>
      </c>
      <c r="Z3900">
        <v>9114</v>
      </c>
      <c r="AA3900" t="s">
        <v>5272</v>
      </c>
      <c r="AC3900" t="s">
        <v>713</v>
      </c>
      <c r="AD3900" t="s">
        <v>443</v>
      </c>
    </row>
    <row r="3901" spans="21:30">
      <c r="U3901">
        <v>6262</v>
      </c>
      <c r="V3901">
        <v>6</v>
      </c>
      <c r="W3901" t="s">
        <v>5286</v>
      </c>
      <c r="X3901">
        <v>9</v>
      </c>
      <c r="Y3901" t="s">
        <v>559</v>
      </c>
      <c r="Z3901">
        <v>9114</v>
      </c>
      <c r="AA3901" t="s">
        <v>5272</v>
      </c>
      <c r="AC3901" t="s">
        <v>713</v>
      </c>
      <c r="AD3901" t="s">
        <v>443</v>
      </c>
    </row>
    <row r="3902" spans="21:30">
      <c r="U3902">
        <v>6263</v>
      </c>
      <c r="V3902">
        <v>4</v>
      </c>
      <c r="W3902" t="s">
        <v>5287</v>
      </c>
      <c r="X3902">
        <v>9</v>
      </c>
      <c r="Y3902" t="s">
        <v>559</v>
      </c>
      <c r="Z3902">
        <v>9114</v>
      </c>
      <c r="AA3902" t="s">
        <v>5272</v>
      </c>
      <c r="AC3902" t="s">
        <v>713</v>
      </c>
      <c r="AD3902" t="s">
        <v>443</v>
      </c>
    </row>
    <row r="3903" spans="21:30">
      <c r="U3903">
        <v>6267</v>
      </c>
      <c r="V3903">
        <v>7</v>
      </c>
      <c r="W3903" t="s">
        <v>5288</v>
      </c>
      <c r="X3903">
        <v>9</v>
      </c>
      <c r="Y3903" t="s">
        <v>559</v>
      </c>
      <c r="Z3903">
        <v>9114</v>
      </c>
      <c r="AA3903" t="s">
        <v>5272</v>
      </c>
      <c r="AC3903" t="s">
        <v>713</v>
      </c>
      <c r="AD3903" t="s">
        <v>443</v>
      </c>
    </row>
    <row r="3904" spans="21:30">
      <c r="U3904">
        <v>6268</v>
      </c>
      <c r="V3904">
        <v>5</v>
      </c>
      <c r="W3904" t="s">
        <v>5289</v>
      </c>
      <c r="X3904">
        <v>9</v>
      </c>
      <c r="Y3904" t="s">
        <v>559</v>
      </c>
      <c r="Z3904">
        <v>9114</v>
      </c>
      <c r="AA3904" t="s">
        <v>5272</v>
      </c>
      <c r="AC3904" t="s">
        <v>713</v>
      </c>
      <c r="AD3904" t="s">
        <v>443</v>
      </c>
    </row>
    <row r="3905" spans="21:30">
      <c r="U3905">
        <v>6269</v>
      </c>
      <c r="V3905">
        <v>3</v>
      </c>
      <c r="W3905" t="s">
        <v>5290</v>
      </c>
      <c r="X3905">
        <v>9</v>
      </c>
      <c r="Y3905" t="s">
        <v>559</v>
      </c>
      <c r="Z3905">
        <v>9107</v>
      </c>
      <c r="AA3905" t="s">
        <v>1173</v>
      </c>
      <c r="AC3905" t="s">
        <v>1009</v>
      </c>
      <c r="AD3905" t="s">
        <v>443</v>
      </c>
    </row>
    <row r="3906" spans="21:30">
      <c r="U3906">
        <v>6270</v>
      </c>
      <c r="V3906">
        <v>7</v>
      </c>
      <c r="W3906" t="s">
        <v>5291</v>
      </c>
      <c r="X3906">
        <v>9</v>
      </c>
      <c r="Y3906" t="s">
        <v>559</v>
      </c>
      <c r="Z3906">
        <v>9107</v>
      </c>
      <c r="AA3906" t="s">
        <v>1173</v>
      </c>
      <c r="AC3906" t="s">
        <v>1009</v>
      </c>
      <c r="AD3906" t="s">
        <v>443</v>
      </c>
    </row>
    <row r="3907" spans="21:30">
      <c r="U3907">
        <v>6271</v>
      </c>
      <c r="V3907">
        <v>5</v>
      </c>
      <c r="W3907" t="s">
        <v>5292</v>
      </c>
      <c r="X3907">
        <v>9</v>
      </c>
      <c r="Y3907" t="s">
        <v>559</v>
      </c>
      <c r="Z3907">
        <v>9107</v>
      </c>
      <c r="AA3907" t="s">
        <v>1173</v>
      </c>
      <c r="AC3907" t="s">
        <v>1009</v>
      </c>
      <c r="AD3907" t="s">
        <v>443</v>
      </c>
    </row>
    <row r="3908" spans="21:30">
      <c r="U3908">
        <v>6272</v>
      </c>
      <c r="V3908">
        <v>3</v>
      </c>
      <c r="W3908" t="s">
        <v>5293</v>
      </c>
      <c r="X3908">
        <v>9</v>
      </c>
      <c r="Y3908" t="s">
        <v>559</v>
      </c>
      <c r="Z3908">
        <v>9107</v>
      </c>
      <c r="AA3908" t="s">
        <v>1173</v>
      </c>
      <c r="AC3908" t="s">
        <v>1009</v>
      </c>
      <c r="AD3908" t="s">
        <v>443</v>
      </c>
    </row>
    <row r="3909" spans="21:30">
      <c r="U3909">
        <v>6273</v>
      </c>
      <c r="V3909">
        <v>1</v>
      </c>
      <c r="W3909" t="s">
        <v>5294</v>
      </c>
      <c r="X3909">
        <v>9</v>
      </c>
      <c r="Y3909" t="s">
        <v>559</v>
      </c>
      <c r="Z3909">
        <v>9107</v>
      </c>
      <c r="AA3909" t="s">
        <v>1173</v>
      </c>
      <c r="AC3909" t="s">
        <v>1009</v>
      </c>
      <c r="AD3909" t="s">
        <v>443</v>
      </c>
    </row>
    <row r="3910" spans="21:30">
      <c r="U3910">
        <v>6276</v>
      </c>
      <c r="V3910">
        <v>6</v>
      </c>
      <c r="W3910" t="s">
        <v>5295</v>
      </c>
      <c r="X3910">
        <v>9</v>
      </c>
      <c r="Y3910" t="s">
        <v>559</v>
      </c>
      <c r="Z3910">
        <v>9107</v>
      </c>
      <c r="AA3910" t="s">
        <v>1173</v>
      </c>
      <c r="AC3910" t="s">
        <v>1009</v>
      </c>
      <c r="AD3910" t="s">
        <v>443</v>
      </c>
    </row>
    <row r="3911" spans="21:30">
      <c r="U3911">
        <v>6279</v>
      </c>
      <c r="V3911">
        <v>0</v>
      </c>
      <c r="W3911" t="s">
        <v>5296</v>
      </c>
      <c r="X3911">
        <v>9</v>
      </c>
      <c r="Y3911" t="s">
        <v>559</v>
      </c>
      <c r="Z3911">
        <v>9107</v>
      </c>
      <c r="AA3911" t="s">
        <v>1173</v>
      </c>
      <c r="AC3911" t="s">
        <v>1009</v>
      </c>
      <c r="AD3911" t="s">
        <v>443</v>
      </c>
    </row>
    <row r="3912" spans="21:30">
      <c r="U3912">
        <v>6280</v>
      </c>
      <c r="V3912">
        <v>4</v>
      </c>
      <c r="W3912" t="s">
        <v>5297</v>
      </c>
      <c r="X3912">
        <v>9</v>
      </c>
      <c r="Y3912" t="s">
        <v>559</v>
      </c>
      <c r="Z3912">
        <v>9107</v>
      </c>
      <c r="AA3912" t="s">
        <v>1173</v>
      </c>
      <c r="AC3912" t="s">
        <v>1009</v>
      </c>
      <c r="AD3912" t="s">
        <v>443</v>
      </c>
    </row>
    <row r="3913" spans="21:30">
      <c r="U3913">
        <v>6281</v>
      </c>
      <c r="V3913">
        <v>2</v>
      </c>
      <c r="W3913" t="s">
        <v>5298</v>
      </c>
      <c r="X3913">
        <v>9</v>
      </c>
      <c r="Y3913" t="s">
        <v>559</v>
      </c>
      <c r="Z3913">
        <v>9107</v>
      </c>
      <c r="AA3913" t="s">
        <v>1173</v>
      </c>
      <c r="AC3913" t="s">
        <v>1009</v>
      </c>
      <c r="AD3913" t="s">
        <v>443</v>
      </c>
    </row>
    <row r="3914" spans="21:30">
      <c r="U3914">
        <v>6282</v>
      </c>
      <c r="V3914">
        <v>0</v>
      </c>
      <c r="W3914" t="s">
        <v>5299</v>
      </c>
      <c r="X3914">
        <v>9</v>
      </c>
      <c r="Y3914" t="s">
        <v>559</v>
      </c>
      <c r="Z3914">
        <v>9107</v>
      </c>
      <c r="AA3914" t="s">
        <v>1173</v>
      </c>
      <c r="AC3914" t="s">
        <v>1009</v>
      </c>
      <c r="AD3914" t="s">
        <v>443</v>
      </c>
    </row>
    <row r="3915" spans="21:30">
      <c r="U3915">
        <v>6283</v>
      </c>
      <c r="V3915">
        <v>9</v>
      </c>
      <c r="W3915" t="s">
        <v>5300</v>
      </c>
      <c r="X3915">
        <v>9</v>
      </c>
      <c r="Y3915" t="s">
        <v>559</v>
      </c>
      <c r="Z3915">
        <v>9107</v>
      </c>
      <c r="AA3915" t="s">
        <v>1173</v>
      </c>
      <c r="AC3915" t="s">
        <v>1009</v>
      </c>
      <c r="AD3915" t="s">
        <v>443</v>
      </c>
    </row>
    <row r="3916" spans="21:30">
      <c r="U3916">
        <v>6285</v>
      </c>
      <c r="V3916">
        <v>5</v>
      </c>
      <c r="W3916" t="s">
        <v>5301</v>
      </c>
      <c r="X3916">
        <v>9</v>
      </c>
      <c r="Y3916" t="s">
        <v>559</v>
      </c>
      <c r="Z3916">
        <v>9107</v>
      </c>
      <c r="AA3916" t="s">
        <v>1173</v>
      </c>
      <c r="AC3916" t="s">
        <v>1009</v>
      </c>
      <c r="AD3916" t="s">
        <v>443</v>
      </c>
    </row>
    <row r="3917" spans="21:30">
      <c r="U3917">
        <v>6289</v>
      </c>
      <c r="V3917">
        <v>8</v>
      </c>
      <c r="W3917" t="s">
        <v>5302</v>
      </c>
      <c r="X3917">
        <v>9</v>
      </c>
      <c r="Y3917" t="s">
        <v>559</v>
      </c>
      <c r="Z3917">
        <v>9107</v>
      </c>
      <c r="AA3917" t="s">
        <v>1173</v>
      </c>
      <c r="AC3917" t="s">
        <v>1009</v>
      </c>
      <c r="AD3917" t="s">
        <v>443</v>
      </c>
    </row>
    <row r="3918" spans="21:30">
      <c r="U3918">
        <v>6290</v>
      </c>
      <c r="V3918">
        <v>1</v>
      </c>
      <c r="W3918" t="s">
        <v>5303</v>
      </c>
      <c r="X3918">
        <v>9</v>
      </c>
      <c r="Y3918" t="s">
        <v>559</v>
      </c>
      <c r="Z3918">
        <v>9107</v>
      </c>
      <c r="AA3918" t="s">
        <v>1173</v>
      </c>
      <c r="AC3918" t="s">
        <v>1009</v>
      </c>
      <c r="AD3918" t="s">
        <v>443</v>
      </c>
    </row>
    <row r="3919" spans="21:30">
      <c r="U3919">
        <v>6294</v>
      </c>
      <c r="V3919">
        <v>4</v>
      </c>
      <c r="W3919" t="s">
        <v>5015</v>
      </c>
      <c r="X3919">
        <v>9</v>
      </c>
      <c r="Y3919" t="s">
        <v>559</v>
      </c>
      <c r="Z3919">
        <v>9107</v>
      </c>
      <c r="AA3919" t="s">
        <v>1173</v>
      </c>
      <c r="AC3919" t="s">
        <v>713</v>
      </c>
      <c r="AD3919" t="s">
        <v>443</v>
      </c>
    </row>
    <row r="3920" spans="21:30">
      <c r="U3920">
        <v>6300</v>
      </c>
      <c r="V3920">
        <v>2</v>
      </c>
      <c r="W3920" t="s">
        <v>5304</v>
      </c>
      <c r="X3920">
        <v>9</v>
      </c>
      <c r="Y3920" t="s">
        <v>559</v>
      </c>
      <c r="Z3920">
        <v>9107</v>
      </c>
      <c r="AA3920" t="s">
        <v>1173</v>
      </c>
      <c r="AC3920" t="s">
        <v>713</v>
      </c>
      <c r="AD3920" t="s">
        <v>443</v>
      </c>
    </row>
    <row r="3921" spans="21:30">
      <c r="U3921">
        <v>6301</v>
      </c>
      <c r="V3921">
        <v>0</v>
      </c>
      <c r="W3921" t="s">
        <v>5305</v>
      </c>
      <c r="X3921">
        <v>9</v>
      </c>
      <c r="Y3921" t="s">
        <v>559</v>
      </c>
      <c r="Z3921">
        <v>9109</v>
      </c>
      <c r="AA3921" t="s">
        <v>1304</v>
      </c>
      <c r="AC3921" t="s">
        <v>1009</v>
      </c>
      <c r="AD3921" t="s">
        <v>443</v>
      </c>
    </row>
    <row r="3922" spans="21:30">
      <c r="U3922">
        <v>6302</v>
      </c>
      <c r="V3922">
        <v>9</v>
      </c>
      <c r="W3922" t="s">
        <v>5306</v>
      </c>
      <c r="X3922">
        <v>9</v>
      </c>
      <c r="Y3922" t="s">
        <v>559</v>
      </c>
      <c r="Z3922">
        <v>9109</v>
      </c>
      <c r="AA3922" t="s">
        <v>1304</v>
      </c>
      <c r="AC3922" t="s">
        <v>1009</v>
      </c>
      <c r="AD3922" t="s">
        <v>443</v>
      </c>
    </row>
    <row r="3923" spans="21:30">
      <c r="U3923">
        <v>6303</v>
      </c>
      <c r="V3923">
        <v>7</v>
      </c>
      <c r="W3923" t="s">
        <v>5307</v>
      </c>
      <c r="X3923">
        <v>9</v>
      </c>
      <c r="Y3923" t="s">
        <v>559</v>
      </c>
      <c r="Z3923">
        <v>9109</v>
      </c>
      <c r="AA3923" t="s">
        <v>1304</v>
      </c>
      <c r="AC3923" t="s">
        <v>1009</v>
      </c>
      <c r="AD3923" t="s">
        <v>443</v>
      </c>
    </row>
    <row r="3924" spans="21:30">
      <c r="U3924">
        <v>6304</v>
      </c>
      <c r="V3924">
        <v>5</v>
      </c>
      <c r="W3924" t="s">
        <v>5308</v>
      </c>
      <c r="X3924">
        <v>9</v>
      </c>
      <c r="Y3924" t="s">
        <v>559</v>
      </c>
      <c r="Z3924">
        <v>9109</v>
      </c>
      <c r="AA3924" t="s">
        <v>1304</v>
      </c>
      <c r="AC3924" t="s">
        <v>1009</v>
      </c>
      <c r="AD3924" t="s">
        <v>443</v>
      </c>
    </row>
    <row r="3925" spans="21:30">
      <c r="U3925">
        <v>6305</v>
      </c>
      <c r="V3925">
        <v>3</v>
      </c>
      <c r="W3925" t="s">
        <v>5309</v>
      </c>
      <c r="X3925">
        <v>9</v>
      </c>
      <c r="Y3925" t="s">
        <v>559</v>
      </c>
      <c r="Z3925">
        <v>9109</v>
      </c>
      <c r="AA3925" t="s">
        <v>1304</v>
      </c>
      <c r="AC3925" t="s">
        <v>1009</v>
      </c>
      <c r="AD3925" t="s">
        <v>443</v>
      </c>
    </row>
    <row r="3926" spans="21:30">
      <c r="U3926">
        <v>6308</v>
      </c>
      <c r="V3926">
        <v>8</v>
      </c>
      <c r="W3926" t="s">
        <v>5310</v>
      </c>
      <c r="X3926">
        <v>9</v>
      </c>
      <c r="Y3926" t="s">
        <v>559</v>
      </c>
      <c r="Z3926">
        <v>9109</v>
      </c>
      <c r="AA3926" t="s">
        <v>1304</v>
      </c>
      <c r="AC3926" t="s">
        <v>1009</v>
      </c>
      <c r="AD3926" t="s">
        <v>443</v>
      </c>
    </row>
    <row r="3927" spans="21:30">
      <c r="U3927">
        <v>6315</v>
      </c>
      <c r="V3927">
        <v>0</v>
      </c>
      <c r="W3927" t="s">
        <v>4312</v>
      </c>
      <c r="X3927">
        <v>9</v>
      </c>
      <c r="Y3927" t="s">
        <v>559</v>
      </c>
      <c r="Z3927">
        <v>9109</v>
      </c>
      <c r="AA3927" t="s">
        <v>1304</v>
      </c>
      <c r="AC3927" t="s">
        <v>1009</v>
      </c>
      <c r="AD3927" t="s">
        <v>443</v>
      </c>
    </row>
    <row r="3928" spans="21:30">
      <c r="U3928">
        <v>6317</v>
      </c>
      <c r="V3928">
        <v>7</v>
      </c>
      <c r="W3928" t="s">
        <v>4252</v>
      </c>
      <c r="X3928">
        <v>9</v>
      </c>
      <c r="Y3928" t="s">
        <v>559</v>
      </c>
      <c r="Z3928">
        <v>9120</v>
      </c>
      <c r="AA3928" t="s">
        <v>1800</v>
      </c>
      <c r="AC3928" t="s">
        <v>1009</v>
      </c>
      <c r="AD3928" t="s">
        <v>443</v>
      </c>
    </row>
    <row r="3929" spans="21:30">
      <c r="U3929">
        <v>6319</v>
      </c>
      <c r="V3929">
        <v>3</v>
      </c>
      <c r="W3929" t="s">
        <v>642</v>
      </c>
      <c r="X3929">
        <v>9</v>
      </c>
      <c r="Y3929" t="s">
        <v>559</v>
      </c>
      <c r="Z3929">
        <v>9109</v>
      </c>
      <c r="AA3929" t="s">
        <v>1304</v>
      </c>
      <c r="AC3929" t="s">
        <v>1009</v>
      </c>
      <c r="AD3929" t="s">
        <v>443</v>
      </c>
    </row>
    <row r="3930" spans="21:30">
      <c r="U3930">
        <v>6322</v>
      </c>
      <c r="V3930">
        <v>3</v>
      </c>
      <c r="W3930" t="s">
        <v>5311</v>
      </c>
      <c r="X3930">
        <v>9</v>
      </c>
      <c r="Y3930" t="s">
        <v>559</v>
      </c>
      <c r="Z3930">
        <v>9109</v>
      </c>
      <c r="AA3930" t="s">
        <v>1304</v>
      </c>
      <c r="AC3930" t="s">
        <v>1009</v>
      </c>
      <c r="AD3930" t="s">
        <v>443</v>
      </c>
    </row>
    <row r="3931" spans="21:30">
      <c r="U3931">
        <v>6323</v>
      </c>
      <c r="V3931">
        <v>1</v>
      </c>
      <c r="W3931" t="s">
        <v>5312</v>
      </c>
      <c r="X3931">
        <v>9</v>
      </c>
      <c r="Y3931" t="s">
        <v>559</v>
      </c>
      <c r="Z3931">
        <v>9109</v>
      </c>
      <c r="AA3931" t="s">
        <v>1304</v>
      </c>
      <c r="AC3931" t="s">
        <v>1009</v>
      </c>
      <c r="AD3931" t="s">
        <v>443</v>
      </c>
    </row>
    <row r="3932" spans="21:30">
      <c r="U3932">
        <v>6325</v>
      </c>
      <c r="V3932">
        <v>8</v>
      </c>
      <c r="W3932" t="s">
        <v>5313</v>
      </c>
      <c r="X3932">
        <v>9</v>
      </c>
      <c r="Y3932" t="s">
        <v>559</v>
      </c>
      <c r="Z3932">
        <v>9109</v>
      </c>
      <c r="AA3932" t="s">
        <v>1304</v>
      </c>
      <c r="AC3932" t="s">
        <v>1009</v>
      </c>
      <c r="AD3932" t="s">
        <v>443</v>
      </c>
    </row>
    <row r="3933" spans="21:30">
      <c r="U3933">
        <v>6327</v>
      </c>
      <c r="V3933">
        <v>4</v>
      </c>
      <c r="W3933" t="s">
        <v>5314</v>
      </c>
      <c r="X3933">
        <v>9</v>
      </c>
      <c r="Y3933" t="s">
        <v>559</v>
      </c>
      <c r="Z3933">
        <v>9109</v>
      </c>
      <c r="AA3933" t="s">
        <v>1304</v>
      </c>
      <c r="AC3933" t="s">
        <v>1009</v>
      </c>
      <c r="AD3933" t="s">
        <v>443</v>
      </c>
    </row>
    <row r="3934" spans="21:30">
      <c r="U3934">
        <v>6329</v>
      </c>
      <c r="V3934">
        <v>0</v>
      </c>
      <c r="W3934" t="s">
        <v>5315</v>
      </c>
      <c r="X3934">
        <v>9</v>
      </c>
      <c r="Y3934" t="s">
        <v>559</v>
      </c>
      <c r="Z3934">
        <v>9109</v>
      </c>
      <c r="AA3934" t="s">
        <v>1304</v>
      </c>
      <c r="AC3934" t="s">
        <v>1009</v>
      </c>
      <c r="AD3934" t="s">
        <v>443</v>
      </c>
    </row>
    <row r="3935" spans="21:30">
      <c r="U3935">
        <v>6332</v>
      </c>
      <c r="V3935">
        <v>0</v>
      </c>
      <c r="W3935" t="s">
        <v>5316</v>
      </c>
      <c r="X3935">
        <v>9</v>
      </c>
      <c r="Y3935" t="s">
        <v>559</v>
      </c>
      <c r="Z3935">
        <v>9109</v>
      </c>
      <c r="AA3935" t="s">
        <v>1304</v>
      </c>
      <c r="AC3935" t="s">
        <v>1009</v>
      </c>
      <c r="AD3935" t="s">
        <v>443</v>
      </c>
    </row>
    <row r="3936" spans="21:30">
      <c r="U3936">
        <v>6336</v>
      </c>
      <c r="V3936">
        <v>3</v>
      </c>
      <c r="W3936" t="s">
        <v>5317</v>
      </c>
      <c r="X3936">
        <v>9</v>
      </c>
      <c r="Y3936" t="s">
        <v>559</v>
      </c>
      <c r="Z3936">
        <v>9109</v>
      </c>
      <c r="AA3936" t="s">
        <v>1304</v>
      </c>
      <c r="AC3936" t="s">
        <v>713</v>
      </c>
      <c r="AD3936" t="s">
        <v>443</v>
      </c>
    </row>
    <row r="3937" spans="21:30">
      <c r="U3937">
        <v>6337</v>
      </c>
      <c r="V3937">
        <v>1</v>
      </c>
      <c r="W3937" t="s">
        <v>5318</v>
      </c>
      <c r="X3937">
        <v>9</v>
      </c>
      <c r="Y3937" t="s">
        <v>559</v>
      </c>
      <c r="Z3937">
        <v>9109</v>
      </c>
      <c r="AA3937" t="s">
        <v>1304</v>
      </c>
      <c r="AC3937" t="s">
        <v>713</v>
      </c>
      <c r="AD3937" t="s">
        <v>443</v>
      </c>
    </row>
    <row r="3938" spans="21:30">
      <c r="U3938">
        <v>6343</v>
      </c>
      <c r="V3938">
        <v>6</v>
      </c>
      <c r="W3938" t="s">
        <v>4749</v>
      </c>
      <c r="X3938">
        <v>9</v>
      </c>
      <c r="Y3938" t="s">
        <v>559</v>
      </c>
      <c r="Z3938">
        <v>9109</v>
      </c>
      <c r="AA3938" t="s">
        <v>1304</v>
      </c>
      <c r="AC3938" t="s">
        <v>713</v>
      </c>
      <c r="AD3938" t="s">
        <v>443</v>
      </c>
    </row>
    <row r="3939" spans="21:30">
      <c r="U3939">
        <v>6344</v>
      </c>
      <c r="V3939">
        <v>4</v>
      </c>
      <c r="W3939" t="s">
        <v>5319</v>
      </c>
      <c r="X3939">
        <v>9</v>
      </c>
      <c r="Y3939" t="s">
        <v>559</v>
      </c>
      <c r="Z3939">
        <v>9109</v>
      </c>
      <c r="AA3939" t="s">
        <v>1304</v>
      </c>
      <c r="AC3939" t="s">
        <v>713</v>
      </c>
      <c r="AD3939" t="s">
        <v>443</v>
      </c>
    </row>
    <row r="3940" spans="21:30">
      <c r="U3940">
        <v>6345</v>
      </c>
      <c r="V3940">
        <v>2</v>
      </c>
      <c r="W3940" t="s">
        <v>5320</v>
      </c>
      <c r="X3940">
        <v>9</v>
      </c>
      <c r="Y3940" t="s">
        <v>559</v>
      </c>
      <c r="Z3940">
        <v>9109</v>
      </c>
      <c r="AA3940" t="s">
        <v>1304</v>
      </c>
      <c r="AC3940" t="s">
        <v>713</v>
      </c>
      <c r="AD3940" t="s">
        <v>443</v>
      </c>
    </row>
    <row r="3941" spans="21:30">
      <c r="U3941">
        <v>6347</v>
      </c>
      <c r="V3941">
        <v>9</v>
      </c>
      <c r="W3941" t="s">
        <v>5321</v>
      </c>
      <c r="X3941">
        <v>9</v>
      </c>
      <c r="Y3941" t="s">
        <v>559</v>
      </c>
      <c r="Z3941">
        <v>9109</v>
      </c>
      <c r="AA3941" t="s">
        <v>1304</v>
      </c>
      <c r="AC3941" t="s">
        <v>713</v>
      </c>
      <c r="AD3941" t="s">
        <v>443</v>
      </c>
    </row>
    <row r="3942" spans="21:30">
      <c r="U3942">
        <v>6348</v>
      </c>
      <c r="V3942">
        <v>7</v>
      </c>
      <c r="W3942" t="s">
        <v>5322</v>
      </c>
      <c r="X3942">
        <v>9</v>
      </c>
      <c r="Y3942" t="s">
        <v>559</v>
      </c>
      <c r="Z3942">
        <v>9118</v>
      </c>
      <c r="AA3942" t="s">
        <v>5323</v>
      </c>
      <c r="AC3942" t="s">
        <v>412</v>
      </c>
      <c r="AD3942" t="s">
        <v>443</v>
      </c>
    </row>
    <row r="3943" spans="21:30">
      <c r="U3943">
        <v>6349</v>
      </c>
      <c r="V3943">
        <v>5</v>
      </c>
      <c r="W3943" t="s">
        <v>5324</v>
      </c>
      <c r="X3943">
        <v>9</v>
      </c>
      <c r="Y3943" t="s">
        <v>559</v>
      </c>
      <c r="Z3943">
        <v>9118</v>
      </c>
      <c r="AA3943" t="s">
        <v>5323</v>
      </c>
      <c r="AC3943" t="s">
        <v>412</v>
      </c>
      <c r="AD3943" t="s">
        <v>443</v>
      </c>
    </row>
    <row r="3944" spans="21:30">
      <c r="U3944">
        <v>6350</v>
      </c>
      <c r="V3944">
        <v>9</v>
      </c>
      <c r="W3944" t="s">
        <v>5325</v>
      </c>
      <c r="X3944">
        <v>9</v>
      </c>
      <c r="Y3944" t="s">
        <v>559</v>
      </c>
      <c r="Z3944">
        <v>9118</v>
      </c>
      <c r="AA3944" t="s">
        <v>5323</v>
      </c>
      <c r="AC3944" t="s">
        <v>412</v>
      </c>
      <c r="AD3944" t="s">
        <v>443</v>
      </c>
    </row>
    <row r="3945" spans="21:30">
      <c r="U3945">
        <v>6351</v>
      </c>
      <c r="V3945">
        <v>7</v>
      </c>
      <c r="W3945" t="s">
        <v>5326</v>
      </c>
      <c r="X3945">
        <v>9</v>
      </c>
      <c r="Y3945" t="s">
        <v>559</v>
      </c>
      <c r="Z3945">
        <v>9118</v>
      </c>
      <c r="AA3945" t="s">
        <v>5323</v>
      </c>
      <c r="AC3945" t="s">
        <v>412</v>
      </c>
      <c r="AD3945" t="s">
        <v>443</v>
      </c>
    </row>
    <row r="3946" spans="21:30">
      <c r="U3946">
        <v>6352</v>
      </c>
      <c r="V3946">
        <v>5</v>
      </c>
      <c r="W3946" t="s">
        <v>5327</v>
      </c>
      <c r="X3946">
        <v>9</v>
      </c>
      <c r="Y3946" t="s">
        <v>559</v>
      </c>
      <c r="Z3946">
        <v>9118</v>
      </c>
      <c r="AA3946" t="s">
        <v>5323</v>
      </c>
      <c r="AC3946" t="s">
        <v>412</v>
      </c>
      <c r="AD3946" t="s">
        <v>443</v>
      </c>
    </row>
    <row r="3947" spans="21:30">
      <c r="U3947">
        <v>6353</v>
      </c>
      <c r="V3947">
        <v>3</v>
      </c>
      <c r="W3947" t="s">
        <v>1731</v>
      </c>
      <c r="X3947">
        <v>9</v>
      </c>
      <c r="Y3947" t="s">
        <v>559</v>
      </c>
      <c r="Z3947">
        <v>9118</v>
      </c>
      <c r="AA3947" t="s">
        <v>5323</v>
      </c>
      <c r="AC3947" t="s">
        <v>412</v>
      </c>
      <c r="AD3947" t="s">
        <v>443</v>
      </c>
    </row>
    <row r="3948" spans="21:30">
      <c r="U3948">
        <v>6354</v>
      </c>
      <c r="V3948">
        <v>1</v>
      </c>
      <c r="W3948" t="s">
        <v>5328</v>
      </c>
      <c r="X3948">
        <v>9</v>
      </c>
      <c r="Y3948" t="s">
        <v>559</v>
      </c>
      <c r="Z3948">
        <v>9118</v>
      </c>
      <c r="AA3948" t="s">
        <v>5323</v>
      </c>
      <c r="AC3948" t="s">
        <v>412</v>
      </c>
      <c r="AD3948" t="s">
        <v>443</v>
      </c>
    </row>
    <row r="3949" spans="21:30">
      <c r="U3949">
        <v>6358</v>
      </c>
      <c r="V3949">
        <v>4</v>
      </c>
      <c r="W3949" t="s">
        <v>5329</v>
      </c>
      <c r="X3949">
        <v>9</v>
      </c>
      <c r="Y3949" t="s">
        <v>559</v>
      </c>
      <c r="Z3949">
        <v>9117</v>
      </c>
      <c r="AA3949" t="s">
        <v>1757</v>
      </c>
      <c r="AC3949" t="s">
        <v>412</v>
      </c>
      <c r="AD3949" t="s">
        <v>443</v>
      </c>
    </row>
    <row r="3950" spans="21:30">
      <c r="U3950">
        <v>6361</v>
      </c>
      <c r="V3950">
        <v>4</v>
      </c>
      <c r="W3950" t="s">
        <v>5330</v>
      </c>
      <c r="X3950">
        <v>9</v>
      </c>
      <c r="Y3950" t="s">
        <v>559</v>
      </c>
      <c r="Z3950">
        <v>9117</v>
      </c>
      <c r="AA3950" t="s">
        <v>1757</v>
      </c>
      <c r="AC3950" t="s">
        <v>412</v>
      </c>
      <c r="AD3950" t="s">
        <v>443</v>
      </c>
    </row>
    <row r="3951" spans="21:30">
      <c r="U3951">
        <v>6363</v>
      </c>
      <c r="V3951">
        <v>0</v>
      </c>
      <c r="W3951" t="s">
        <v>5331</v>
      </c>
      <c r="X3951">
        <v>9</v>
      </c>
      <c r="Y3951" t="s">
        <v>559</v>
      </c>
      <c r="Z3951">
        <v>9118</v>
      </c>
      <c r="AA3951" t="s">
        <v>5323</v>
      </c>
      <c r="AC3951" t="s">
        <v>412</v>
      </c>
      <c r="AD3951" t="s">
        <v>443</v>
      </c>
    </row>
    <row r="3952" spans="21:30">
      <c r="U3952">
        <v>6370</v>
      </c>
      <c r="V3952">
        <v>3</v>
      </c>
      <c r="W3952" t="s">
        <v>3783</v>
      </c>
      <c r="X3952">
        <v>9</v>
      </c>
      <c r="Y3952" t="s">
        <v>559</v>
      </c>
      <c r="Z3952">
        <v>9118</v>
      </c>
      <c r="AA3952" t="s">
        <v>5323</v>
      </c>
      <c r="AC3952" t="s">
        <v>412</v>
      </c>
      <c r="AD3952" t="s">
        <v>443</v>
      </c>
    </row>
    <row r="3953" spans="21:30">
      <c r="U3953">
        <v>6371</v>
      </c>
      <c r="V3953">
        <v>1</v>
      </c>
      <c r="W3953" t="s">
        <v>5332</v>
      </c>
      <c r="X3953">
        <v>9</v>
      </c>
      <c r="Y3953" t="s">
        <v>559</v>
      </c>
      <c r="Z3953">
        <v>9118</v>
      </c>
      <c r="AA3953" t="s">
        <v>5323</v>
      </c>
      <c r="AC3953" t="s">
        <v>412</v>
      </c>
      <c r="AD3953" t="s">
        <v>443</v>
      </c>
    </row>
    <row r="3954" spans="21:30">
      <c r="U3954">
        <v>6373</v>
      </c>
      <c r="V3954">
        <v>8</v>
      </c>
      <c r="W3954" t="s">
        <v>5333</v>
      </c>
      <c r="X3954">
        <v>9</v>
      </c>
      <c r="Y3954" t="s">
        <v>559</v>
      </c>
      <c r="Z3954">
        <v>9117</v>
      </c>
      <c r="AA3954" t="s">
        <v>1757</v>
      </c>
      <c r="AC3954" t="s">
        <v>412</v>
      </c>
      <c r="AD3954" t="s">
        <v>443</v>
      </c>
    </row>
    <row r="3955" spans="21:30">
      <c r="U3955">
        <v>6374</v>
      </c>
      <c r="V3955">
        <v>6</v>
      </c>
      <c r="W3955" t="s">
        <v>5334</v>
      </c>
      <c r="X3955">
        <v>9</v>
      </c>
      <c r="Y3955" t="s">
        <v>559</v>
      </c>
      <c r="Z3955">
        <v>9118</v>
      </c>
      <c r="AA3955" t="s">
        <v>5323</v>
      </c>
      <c r="AC3955" t="s">
        <v>412</v>
      </c>
      <c r="AD3955" t="s">
        <v>443</v>
      </c>
    </row>
    <row r="3956" spans="21:30">
      <c r="U3956">
        <v>6377</v>
      </c>
      <c r="V3956">
        <v>0</v>
      </c>
      <c r="W3956" t="s">
        <v>5335</v>
      </c>
      <c r="X3956">
        <v>9</v>
      </c>
      <c r="Y3956" t="s">
        <v>559</v>
      </c>
      <c r="Z3956">
        <v>9118</v>
      </c>
      <c r="AA3956" t="s">
        <v>5323</v>
      </c>
      <c r="AC3956" t="s">
        <v>412</v>
      </c>
      <c r="AD3956" t="s">
        <v>443</v>
      </c>
    </row>
    <row r="3957" spans="21:30">
      <c r="U3957">
        <v>6379</v>
      </c>
      <c r="V3957">
        <v>7</v>
      </c>
      <c r="W3957" t="s">
        <v>5336</v>
      </c>
      <c r="X3957">
        <v>9</v>
      </c>
      <c r="Y3957" t="s">
        <v>559</v>
      </c>
      <c r="Z3957">
        <v>9118</v>
      </c>
      <c r="AA3957" t="s">
        <v>5323</v>
      </c>
      <c r="AC3957" t="s">
        <v>713</v>
      </c>
      <c r="AD3957" t="s">
        <v>443</v>
      </c>
    </row>
    <row r="3958" spans="21:30">
      <c r="U3958">
        <v>6380</v>
      </c>
      <c r="V3958">
        <v>0</v>
      </c>
      <c r="W3958" t="s">
        <v>5337</v>
      </c>
      <c r="X3958">
        <v>9</v>
      </c>
      <c r="Y3958" t="s">
        <v>559</v>
      </c>
      <c r="Z3958">
        <v>9118</v>
      </c>
      <c r="AA3958" t="s">
        <v>5323</v>
      </c>
      <c r="AC3958" t="s">
        <v>713</v>
      </c>
      <c r="AD3958" t="s">
        <v>443</v>
      </c>
    </row>
    <row r="3959" spans="21:30">
      <c r="U3959">
        <v>6381</v>
      </c>
      <c r="V3959">
        <v>9</v>
      </c>
      <c r="W3959" t="s">
        <v>5338</v>
      </c>
      <c r="X3959">
        <v>9</v>
      </c>
      <c r="Y3959" t="s">
        <v>559</v>
      </c>
      <c r="Z3959">
        <v>9118</v>
      </c>
      <c r="AA3959" t="s">
        <v>5323</v>
      </c>
      <c r="AC3959" t="s">
        <v>713</v>
      </c>
      <c r="AD3959" t="s">
        <v>443</v>
      </c>
    </row>
    <row r="3960" spans="21:30">
      <c r="U3960">
        <v>6382</v>
      </c>
      <c r="V3960">
        <v>7</v>
      </c>
      <c r="W3960" t="s">
        <v>5339</v>
      </c>
      <c r="X3960">
        <v>9</v>
      </c>
      <c r="Y3960" t="s">
        <v>559</v>
      </c>
      <c r="Z3960">
        <v>9118</v>
      </c>
      <c r="AA3960" t="s">
        <v>5323</v>
      </c>
      <c r="AC3960" t="s">
        <v>713</v>
      </c>
      <c r="AD3960" t="s">
        <v>443</v>
      </c>
    </row>
    <row r="3961" spans="21:30">
      <c r="U3961">
        <v>6385</v>
      </c>
      <c r="V3961">
        <v>1</v>
      </c>
      <c r="W3961" t="s">
        <v>5340</v>
      </c>
      <c r="X3961">
        <v>9</v>
      </c>
      <c r="Y3961" t="s">
        <v>559</v>
      </c>
      <c r="Z3961">
        <v>9118</v>
      </c>
      <c r="AA3961" t="s">
        <v>5323</v>
      </c>
      <c r="AC3961" t="s">
        <v>713</v>
      </c>
      <c r="AD3961" t="s">
        <v>443</v>
      </c>
    </row>
    <row r="3962" spans="21:30">
      <c r="U3962">
        <v>6389</v>
      </c>
      <c r="V3962">
        <v>4</v>
      </c>
      <c r="W3962" t="s">
        <v>5341</v>
      </c>
      <c r="X3962">
        <v>9</v>
      </c>
      <c r="Y3962" t="s">
        <v>559</v>
      </c>
      <c r="Z3962">
        <v>9118</v>
      </c>
      <c r="AA3962" t="s">
        <v>5323</v>
      </c>
      <c r="AC3962" t="s">
        <v>713</v>
      </c>
      <c r="AD3962" t="s">
        <v>443</v>
      </c>
    </row>
    <row r="3963" spans="21:30">
      <c r="U3963">
        <v>6390</v>
      </c>
      <c r="V3963">
        <v>8</v>
      </c>
      <c r="W3963" t="s">
        <v>5342</v>
      </c>
      <c r="X3963">
        <v>9</v>
      </c>
      <c r="Y3963" t="s">
        <v>559</v>
      </c>
      <c r="Z3963">
        <v>9117</v>
      </c>
      <c r="AA3963" t="s">
        <v>1757</v>
      </c>
      <c r="AC3963" t="s">
        <v>713</v>
      </c>
      <c r="AD3963" t="s">
        <v>443</v>
      </c>
    </row>
    <row r="3964" spans="21:30">
      <c r="U3964">
        <v>6391</v>
      </c>
      <c r="V3964">
        <v>6</v>
      </c>
      <c r="W3964" t="s">
        <v>5343</v>
      </c>
      <c r="X3964">
        <v>9</v>
      </c>
      <c r="Y3964" t="s">
        <v>559</v>
      </c>
      <c r="Z3964">
        <v>9118</v>
      </c>
      <c r="AA3964" t="s">
        <v>5323</v>
      </c>
      <c r="AC3964" t="s">
        <v>713</v>
      </c>
      <c r="AD3964" t="s">
        <v>443</v>
      </c>
    </row>
    <row r="3965" spans="21:30">
      <c r="U3965">
        <v>6393</v>
      </c>
      <c r="V3965">
        <v>2</v>
      </c>
      <c r="W3965" t="s">
        <v>5344</v>
      </c>
      <c r="X3965">
        <v>9</v>
      </c>
      <c r="Y3965" t="s">
        <v>559</v>
      </c>
      <c r="Z3965">
        <v>9118</v>
      </c>
      <c r="AA3965" t="s">
        <v>5323</v>
      </c>
      <c r="AC3965" t="s">
        <v>713</v>
      </c>
      <c r="AD3965" t="s">
        <v>443</v>
      </c>
    </row>
    <row r="3966" spans="21:30">
      <c r="U3966">
        <v>6397</v>
      </c>
      <c r="V3966">
        <v>5</v>
      </c>
      <c r="W3966" t="s">
        <v>5345</v>
      </c>
      <c r="X3966">
        <v>9</v>
      </c>
      <c r="Y3966" t="s">
        <v>559</v>
      </c>
      <c r="Z3966">
        <v>9117</v>
      </c>
      <c r="AA3966" t="s">
        <v>1757</v>
      </c>
      <c r="AC3966" t="s">
        <v>412</v>
      </c>
      <c r="AD3966" t="s">
        <v>443</v>
      </c>
    </row>
    <row r="3967" spans="21:30">
      <c r="U3967">
        <v>6398</v>
      </c>
      <c r="V3967">
        <v>3</v>
      </c>
      <c r="W3967" t="s">
        <v>5346</v>
      </c>
      <c r="X3967">
        <v>9</v>
      </c>
      <c r="Y3967" t="s">
        <v>559</v>
      </c>
      <c r="Z3967">
        <v>9117</v>
      </c>
      <c r="AA3967" t="s">
        <v>1757</v>
      </c>
      <c r="AC3967" t="s">
        <v>412</v>
      </c>
      <c r="AD3967" t="s">
        <v>443</v>
      </c>
    </row>
    <row r="3968" spans="21:30">
      <c r="U3968">
        <v>6399</v>
      </c>
      <c r="V3968">
        <v>1</v>
      </c>
      <c r="W3968" t="s">
        <v>5347</v>
      </c>
      <c r="X3968">
        <v>9</v>
      </c>
      <c r="Y3968" t="s">
        <v>559</v>
      </c>
      <c r="Z3968">
        <v>9117</v>
      </c>
      <c r="AA3968" t="s">
        <v>1757</v>
      </c>
      <c r="AC3968" t="s">
        <v>412</v>
      </c>
      <c r="AD3968" t="s">
        <v>443</v>
      </c>
    </row>
    <row r="3969" spans="21:30">
      <c r="U3969">
        <v>6400</v>
      </c>
      <c r="V3969">
        <v>9</v>
      </c>
      <c r="W3969" t="s">
        <v>5348</v>
      </c>
      <c r="X3969">
        <v>9</v>
      </c>
      <c r="Y3969" t="s">
        <v>559</v>
      </c>
      <c r="Z3969">
        <v>9117</v>
      </c>
      <c r="AA3969" t="s">
        <v>1757</v>
      </c>
      <c r="AC3969" t="s">
        <v>412</v>
      </c>
      <c r="AD3969" t="s">
        <v>443</v>
      </c>
    </row>
    <row r="3970" spans="21:30">
      <c r="U3970">
        <v>6407</v>
      </c>
      <c r="V3970">
        <v>6</v>
      </c>
      <c r="W3970" t="s">
        <v>5349</v>
      </c>
      <c r="X3970">
        <v>9</v>
      </c>
      <c r="Y3970" t="s">
        <v>559</v>
      </c>
      <c r="Z3970">
        <v>9117</v>
      </c>
      <c r="AA3970" t="s">
        <v>1757</v>
      </c>
      <c r="AC3970" t="s">
        <v>412</v>
      </c>
      <c r="AD3970" t="s">
        <v>443</v>
      </c>
    </row>
    <row r="3971" spans="21:30">
      <c r="U3971">
        <v>6410</v>
      </c>
      <c r="V3971">
        <v>6</v>
      </c>
      <c r="W3971" t="s">
        <v>5350</v>
      </c>
      <c r="X3971">
        <v>9</v>
      </c>
      <c r="Y3971" t="s">
        <v>559</v>
      </c>
      <c r="Z3971">
        <v>9117</v>
      </c>
      <c r="AA3971" t="s">
        <v>1757</v>
      </c>
      <c r="AC3971" t="s">
        <v>412</v>
      </c>
      <c r="AD3971" t="s">
        <v>443</v>
      </c>
    </row>
    <row r="3972" spans="21:30">
      <c r="U3972">
        <v>6411</v>
      </c>
      <c r="V3972">
        <v>4</v>
      </c>
      <c r="W3972" t="s">
        <v>5351</v>
      </c>
      <c r="X3972">
        <v>9</v>
      </c>
      <c r="Y3972" t="s">
        <v>559</v>
      </c>
      <c r="Z3972">
        <v>9117</v>
      </c>
      <c r="AA3972" t="s">
        <v>1757</v>
      </c>
      <c r="AC3972" t="s">
        <v>412</v>
      </c>
      <c r="AD3972" t="s">
        <v>443</v>
      </c>
    </row>
    <row r="3973" spans="21:30">
      <c r="U3973">
        <v>6413</v>
      </c>
      <c r="V3973">
        <v>0</v>
      </c>
      <c r="W3973" t="s">
        <v>5352</v>
      </c>
      <c r="X3973">
        <v>9</v>
      </c>
      <c r="Y3973" t="s">
        <v>559</v>
      </c>
      <c r="Z3973">
        <v>9117</v>
      </c>
      <c r="AA3973" t="s">
        <v>1757</v>
      </c>
      <c r="AC3973" t="s">
        <v>412</v>
      </c>
      <c r="AD3973" t="s">
        <v>443</v>
      </c>
    </row>
    <row r="3974" spans="21:30">
      <c r="U3974">
        <v>6415</v>
      </c>
      <c r="V3974">
        <v>7</v>
      </c>
      <c r="W3974" t="s">
        <v>5353</v>
      </c>
      <c r="X3974">
        <v>9</v>
      </c>
      <c r="Y3974" t="s">
        <v>559</v>
      </c>
      <c r="Z3974">
        <v>9117</v>
      </c>
      <c r="AA3974" t="s">
        <v>1757</v>
      </c>
      <c r="AC3974" t="s">
        <v>412</v>
      </c>
      <c r="AD3974" t="s">
        <v>443</v>
      </c>
    </row>
    <row r="3975" spans="21:30">
      <c r="U3975">
        <v>6420</v>
      </c>
      <c r="V3975">
        <v>3</v>
      </c>
      <c r="W3975" t="s">
        <v>5354</v>
      </c>
      <c r="X3975">
        <v>9</v>
      </c>
      <c r="Y3975" t="s">
        <v>559</v>
      </c>
      <c r="Z3975">
        <v>9117</v>
      </c>
      <c r="AA3975" t="s">
        <v>1757</v>
      </c>
      <c r="AC3975" t="s">
        <v>713</v>
      </c>
      <c r="AD3975" t="s">
        <v>443</v>
      </c>
    </row>
    <row r="3976" spans="21:30">
      <c r="U3976">
        <v>6421</v>
      </c>
      <c r="V3976">
        <v>1</v>
      </c>
      <c r="W3976" t="s">
        <v>5355</v>
      </c>
      <c r="X3976">
        <v>9</v>
      </c>
      <c r="Y3976" t="s">
        <v>559</v>
      </c>
      <c r="Z3976">
        <v>9117</v>
      </c>
      <c r="AA3976" t="s">
        <v>1757</v>
      </c>
      <c r="AC3976" t="s">
        <v>713</v>
      </c>
      <c r="AD3976" t="s">
        <v>443</v>
      </c>
    </row>
    <row r="3977" spans="21:30">
      <c r="U3977">
        <v>6423</v>
      </c>
      <c r="V3977">
        <v>8</v>
      </c>
      <c r="W3977" t="s">
        <v>5356</v>
      </c>
      <c r="X3977">
        <v>9</v>
      </c>
      <c r="Y3977" t="s">
        <v>559</v>
      </c>
      <c r="Z3977">
        <v>9117</v>
      </c>
      <c r="AA3977" t="s">
        <v>1757</v>
      </c>
      <c r="AC3977" t="s">
        <v>713</v>
      </c>
      <c r="AD3977" t="s">
        <v>443</v>
      </c>
    </row>
    <row r="3978" spans="21:30">
      <c r="U3978">
        <v>6424</v>
      </c>
      <c r="V3978">
        <v>6</v>
      </c>
      <c r="W3978" t="s">
        <v>5357</v>
      </c>
      <c r="X3978">
        <v>9</v>
      </c>
      <c r="Y3978" t="s">
        <v>559</v>
      </c>
      <c r="Z3978">
        <v>9117</v>
      </c>
      <c r="AA3978" t="s">
        <v>1757</v>
      </c>
      <c r="AC3978" t="s">
        <v>713</v>
      </c>
      <c r="AD3978" t="s">
        <v>443</v>
      </c>
    </row>
    <row r="3979" spans="21:30">
      <c r="U3979">
        <v>6425</v>
      </c>
      <c r="V3979">
        <v>4</v>
      </c>
      <c r="W3979" t="s">
        <v>5358</v>
      </c>
      <c r="X3979">
        <v>9</v>
      </c>
      <c r="Y3979" t="s">
        <v>559</v>
      </c>
      <c r="Z3979">
        <v>9117</v>
      </c>
      <c r="AA3979" t="s">
        <v>1757</v>
      </c>
      <c r="AC3979" t="s">
        <v>713</v>
      </c>
      <c r="AD3979" t="s">
        <v>443</v>
      </c>
    </row>
    <row r="3980" spans="21:30">
      <c r="U3980">
        <v>6427</v>
      </c>
      <c r="V3980">
        <v>0</v>
      </c>
      <c r="W3980" t="s">
        <v>5359</v>
      </c>
      <c r="X3980">
        <v>9</v>
      </c>
      <c r="Y3980" t="s">
        <v>559</v>
      </c>
      <c r="Z3980">
        <v>9117</v>
      </c>
      <c r="AA3980" t="s">
        <v>1757</v>
      </c>
      <c r="AC3980" t="s">
        <v>713</v>
      </c>
      <c r="AD3980" t="s">
        <v>443</v>
      </c>
    </row>
    <row r="3981" spans="21:30">
      <c r="U3981">
        <v>6429</v>
      </c>
      <c r="V3981">
        <v>7</v>
      </c>
      <c r="W3981" t="s">
        <v>5360</v>
      </c>
      <c r="X3981">
        <v>9</v>
      </c>
      <c r="Y3981" t="s">
        <v>559</v>
      </c>
      <c r="Z3981">
        <v>9117</v>
      </c>
      <c r="AA3981" t="s">
        <v>1757</v>
      </c>
      <c r="AC3981" t="s">
        <v>713</v>
      </c>
      <c r="AD3981" t="s">
        <v>443</v>
      </c>
    </row>
    <row r="3982" spans="21:30">
      <c r="U3982">
        <v>6432</v>
      </c>
      <c r="V3982">
        <v>7</v>
      </c>
      <c r="W3982" t="s">
        <v>5361</v>
      </c>
      <c r="X3982">
        <v>9</v>
      </c>
      <c r="Y3982" t="s">
        <v>559</v>
      </c>
      <c r="Z3982">
        <v>9117</v>
      </c>
      <c r="AA3982" t="s">
        <v>1757</v>
      </c>
      <c r="AC3982" t="s">
        <v>713</v>
      </c>
      <c r="AD3982" t="s">
        <v>443</v>
      </c>
    </row>
    <row r="3983" spans="21:30">
      <c r="U3983">
        <v>6433</v>
      </c>
      <c r="V3983">
        <v>5</v>
      </c>
      <c r="W3983" t="s">
        <v>5362</v>
      </c>
      <c r="X3983">
        <v>9</v>
      </c>
      <c r="Y3983" t="s">
        <v>559</v>
      </c>
      <c r="Z3983">
        <v>9117</v>
      </c>
      <c r="AA3983" t="s">
        <v>1757</v>
      </c>
      <c r="AC3983" t="s">
        <v>713</v>
      </c>
      <c r="AD3983" t="s">
        <v>443</v>
      </c>
    </row>
    <row r="3984" spans="21:30">
      <c r="U3984">
        <v>6434</v>
      </c>
      <c r="V3984">
        <v>3</v>
      </c>
      <c r="W3984" t="s">
        <v>5363</v>
      </c>
      <c r="X3984">
        <v>9</v>
      </c>
      <c r="Y3984" t="s">
        <v>559</v>
      </c>
      <c r="Z3984">
        <v>9117</v>
      </c>
      <c r="AA3984" t="s">
        <v>1757</v>
      </c>
      <c r="AC3984" t="s">
        <v>713</v>
      </c>
      <c r="AD3984" t="s">
        <v>443</v>
      </c>
    </row>
    <row r="3985" spans="21:30">
      <c r="U3985">
        <v>6435</v>
      </c>
      <c r="V3985">
        <v>1</v>
      </c>
      <c r="W3985" t="s">
        <v>5364</v>
      </c>
      <c r="X3985">
        <v>9</v>
      </c>
      <c r="Y3985" t="s">
        <v>559</v>
      </c>
      <c r="Z3985">
        <v>9117</v>
      </c>
      <c r="AA3985" t="s">
        <v>1757</v>
      </c>
      <c r="AC3985" t="s">
        <v>713</v>
      </c>
      <c r="AD3985" t="s">
        <v>443</v>
      </c>
    </row>
    <row r="3986" spans="21:30">
      <c r="U3986">
        <v>6441</v>
      </c>
      <c r="V3986">
        <v>6</v>
      </c>
      <c r="W3986" t="s">
        <v>5365</v>
      </c>
      <c r="X3986">
        <v>9</v>
      </c>
      <c r="Y3986" t="s">
        <v>559</v>
      </c>
      <c r="Z3986">
        <v>9117</v>
      </c>
      <c r="AA3986" t="s">
        <v>1757</v>
      </c>
      <c r="AC3986" t="s">
        <v>713</v>
      </c>
      <c r="AD3986" t="s">
        <v>443</v>
      </c>
    </row>
    <row r="3987" spans="21:30">
      <c r="U3987">
        <v>6442</v>
      </c>
      <c r="V3987">
        <v>4</v>
      </c>
      <c r="W3987" t="s">
        <v>5366</v>
      </c>
      <c r="X3987">
        <v>9</v>
      </c>
      <c r="Y3987" t="s">
        <v>559</v>
      </c>
      <c r="Z3987">
        <v>9117</v>
      </c>
      <c r="AA3987" t="s">
        <v>1757</v>
      </c>
      <c r="AC3987" t="s">
        <v>713</v>
      </c>
      <c r="AD3987" t="s">
        <v>443</v>
      </c>
    </row>
    <row r="3988" spans="21:30">
      <c r="U3988">
        <v>6443</v>
      </c>
      <c r="V3988">
        <v>2</v>
      </c>
      <c r="W3988" t="s">
        <v>5367</v>
      </c>
      <c r="X3988">
        <v>9</v>
      </c>
      <c r="Y3988" t="s">
        <v>559</v>
      </c>
      <c r="Z3988">
        <v>9117</v>
      </c>
      <c r="AA3988" t="s">
        <v>1757</v>
      </c>
      <c r="AC3988" t="s">
        <v>713</v>
      </c>
      <c r="AD3988" t="s">
        <v>443</v>
      </c>
    </row>
    <row r="3989" spans="21:30">
      <c r="U3989">
        <v>6444</v>
      </c>
      <c r="V3989">
        <v>0</v>
      </c>
      <c r="W3989" t="s">
        <v>5368</v>
      </c>
      <c r="X3989">
        <v>9</v>
      </c>
      <c r="Y3989" t="s">
        <v>559</v>
      </c>
      <c r="Z3989">
        <v>9117</v>
      </c>
      <c r="AA3989" t="s">
        <v>1757</v>
      </c>
      <c r="AC3989" t="s">
        <v>713</v>
      </c>
      <c r="AD3989" t="s">
        <v>443</v>
      </c>
    </row>
    <row r="3990" spans="21:30">
      <c r="U3990">
        <v>6446</v>
      </c>
      <c r="V3990">
        <v>7</v>
      </c>
      <c r="W3990" t="s">
        <v>5369</v>
      </c>
      <c r="X3990">
        <v>9</v>
      </c>
      <c r="Y3990" t="s">
        <v>559</v>
      </c>
      <c r="Z3990">
        <v>9117</v>
      </c>
      <c r="AA3990" t="s">
        <v>1757</v>
      </c>
      <c r="AC3990" t="s">
        <v>713</v>
      </c>
      <c r="AD3990" t="s">
        <v>443</v>
      </c>
    </row>
    <row r="3991" spans="21:30">
      <c r="U3991">
        <v>6449</v>
      </c>
      <c r="V3991">
        <v>1</v>
      </c>
      <c r="W3991" t="s">
        <v>5370</v>
      </c>
      <c r="X3991">
        <v>9</v>
      </c>
      <c r="Y3991" t="s">
        <v>559</v>
      </c>
      <c r="Z3991">
        <v>9117</v>
      </c>
      <c r="AA3991" t="s">
        <v>1757</v>
      </c>
      <c r="AC3991" t="s">
        <v>713</v>
      </c>
      <c r="AD3991" t="s">
        <v>443</v>
      </c>
    </row>
    <row r="3992" spans="21:30">
      <c r="U3992">
        <v>6452</v>
      </c>
      <c r="V3992">
        <v>1</v>
      </c>
      <c r="W3992" t="s">
        <v>5371</v>
      </c>
      <c r="X3992">
        <v>9</v>
      </c>
      <c r="Y3992" t="s">
        <v>559</v>
      </c>
      <c r="Z3992">
        <v>9116</v>
      </c>
      <c r="AA3992" t="s">
        <v>5372</v>
      </c>
      <c r="AC3992" t="s">
        <v>412</v>
      </c>
      <c r="AD3992" t="s">
        <v>443</v>
      </c>
    </row>
    <row r="3993" spans="21:30">
      <c r="U3993">
        <v>6454</v>
      </c>
      <c r="V3993">
        <v>8</v>
      </c>
      <c r="W3993" t="s">
        <v>5373</v>
      </c>
      <c r="X3993">
        <v>9</v>
      </c>
      <c r="Y3993" t="s">
        <v>559</v>
      </c>
      <c r="Z3993">
        <v>9116</v>
      </c>
      <c r="AA3993" t="s">
        <v>5372</v>
      </c>
      <c r="AC3993" t="s">
        <v>412</v>
      </c>
      <c r="AD3993" t="s">
        <v>443</v>
      </c>
    </row>
    <row r="3994" spans="21:30">
      <c r="U3994">
        <v>6455</v>
      </c>
      <c r="V3994">
        <v>6</v>
      </c>
      <c r="W3994" t="s">
        <v>5374</v>
      </c>
      <c r="X3994">
        <v>9</v>
      </c>
      <c r="Y3994" t="s">
        <v>559</v>
      </c>
      <c r="Z3994">
        <v>9116</v>
      </c>
      <c r="AA3994" t="s">
        <v>5372</v>
      </c>
      <c r="AC3994" t="s">
        <v>412</v>
      </c>
      <c r="AD3994" t="s">
        <v>443</v>
      </c>
    </row>
    <row r="3995" spans="21:30">
      <c r="U3995">
        <v>6456</v>
      </c>
      <c r="V3995">
        <v>4</v>
      </c>
      <c r="W3995" t="s">
        <v>5375</v>
      </c>
      <c r="X3995">
        <v>9</v>
      </c>
      <c r="Y3995" t="s">
        <v>559</v>
      </c>
      <c r="Z3995">
        <v>9116</v>
      </c>
      <c r="AA3995" t="s">
        <v>5372</v>
      </c>
      <c r="AC3995" t="s">
        <v>412</v>
      </c>
      <c r="AD3995" t="s">
        <v>443</v>
      </c>
    </row>
    <row r="3996" spans="21:30">
      <c r="U3996">
        <v>6457</v>
      </c>
      <c r="V3996">
        <v>2</v>
      </c>
      <c r="W3996" t="s">
        <v>5376</v>
      </c>
      <c r="X3996">
        <v>9</v>
      </c>
      <c r="Y3996" t="s">
        <v>559</v>
      </c>
      <c r="Z3996">
        <v>9116</v>
      </c>
      <c r="AA3996" t="s">
        <v>5372</v>
      </c>
      <c r="AC3996" t="s">
        <v>412</v>
      </c>
      <c r="AD3996" t="s">
        <v>443</v>
      </c>
    </row>
    <row r="3997" spans="21:30">
      <c r="U3997">
        <v>6458</v>
      </c>
      <c r="V3997">
        <v>0</v>
      </c>
      <c r="W3997" t="s">
        <v>5377</v>
      </c>
      <c r="X3997">
        <v>9</v>
      </c>
      <c r="Y3997" t="s">
        <v>559</v>
      </c>
      <c r="Z3997">
        <v>9116</v>
      </c>
      <c r="AA3997" t="s">
        <v>5372</v>
      </c>
      <c r="AC3997" t="s">
        <v>412</v>
      </c>
      <c r="AD3997" t="s">
        <v>443</v>
      </c>
    </row>
    <row r="3998" spans="21:30">
      <c r="U3998">
        <v>6459</v>
      </c>
      <c r="V3998">
        <v>9</v>
      </c>
      <c r="W3998" t="s">
        <v>5378</v>
      </c>
      <c r="X3998">
        <v>9</v>
      </c>
      <c r="Y3998" t="s">
        <v>559</v>
      </c>
      <c r="Z3998">
        <v>9116</v>
      </c>
      <c r="AA3998" t="s">
        <v>5372</v>
      </c>
      <c r="AC3998" t="s">
        <v>412</v>
      </c>
      <c r="AD3998" t="s">
        <v>443</v>
      </c>
    </row>
    <row r="3999" spans="21:30">
      <c r="U3999">
        <v>6460</v>
      </c>
      <c r="V3999">
        <v>2</v>
      </c>
      <c r="W3999" t="s">
        <v>3497</v>
      </c>
      <c r="X3999">
        <v>9</v>
      </c>
      <c r="Y3999" t="s">
        <v>559</v>
      </c>
      <c r="Z3999">
        <v>9116</v>
      </c>
      <c r="AA3999" t="s">
        <v>5372</v>
      </c>
      <c r="AC3999" t="s">
        <v>713</v>
      </c>
      <c r="AD3999" t="s">
        <v>443</v>
      </c>
    </row>
    <row r="4000" spans="21:30">
      <c r="U4000">
        <v>6461</v>
      </c>
      <c r="V4000">
        <v>0</v>
      </c>
      <c r="W4000" t="s">
        <v>5379</v>
      </c>
      <c r="X4000">
        <v>9</v>
      </c>
      <c r="Y4000" t="s">
        <v>559</v>
      </c>
      <c r="Z4000">
        <v>9116</v>
      </c>
      <c r="AA4000" t="s">
        <v>5372</v>
      </c>
      <c r="AC4000" t="s">
        <v>713</v>
      </c>
      <c r="AD4000" t="s">
        <v>443</v>
      </c>
    </row>
    <row r="4001" spans="21:30">
      <c r="U4001">
        <v>6464</v>
      </c>
      <c r="V4001">
        <v>5</v>
      </c>
      <c r="W4001" t="s">
        <v>5380</v>
      </c>
      <c r="X4001">
        <v>9</v>
      </c>
      <c r="Y4001" t="s">
        <v>559</v>
      </c>
      <c r="Z4001">
        <v>9116</v>
      </c>
      <c r="AA4001" t="s">
        <v>5372</v>
      </c>
      <c r="AC4001" t="s">
        <v>713</v>
      </c>
      <c r="AD4001" t="s">
        <v>443</v>
      </c>
    </row>
    <row r="4002" spans="21:30">
      <c r="U4002">
        <v>6465</v>
      </c>
      <c r="V4002">
        <v>3</v>
      </c>
      <c r="W4002" t="s">
        <v>5381</v>
      </c>
      <c r="X4002">
        <v>9</v>
      </c>
      <c r="Y4002" t="s">
        <v>559</v>
      </c>
      <c r="Z4002">
        <v>9116</v>
      </c>
      <c r="AA4002" t="s">
        <v>5372</v>
      </c>
      <c r="AC4002" t="s">
        <v>713</v>
      </c>
      <c r="AD4002" t="s">
        <v>443</v>
      </c>
    </row>
    <row r="4003" spans="21:30">
      <c r="U4003">
        <v>6471</v>
      </c>
      <c r="V4003">
        <v>8</v>
      </c>
      <c r="W4003" t="s">
        <v>5382</v>
      </c>
      <c r="X4003">
        <v>9</v>
      </c>
      <c r="Y4003" t="s">
        <v>559</v>
      </c>
      <c r="Z4003">
        <v>9116</v>
      </c>
      <c r="AA4003" t="s">
        <v>5372</v>
      </c>
      <c r="AC4003" t="s">
        <v>713</v>
      </c>
      <c r="AD4003" t="s">
        <v>443</v>
      </c>
    </row>
    <row r="4004" spans="21:30">
      <c r="U4004">
        <v>6474</v>
      </c>
      <c r="V4004">
        <v>2</v>
      </c>
      <c r="W4004" t="s">
        <v>5383</v>
      </c>
      <c r="X4004">
        <v>9</v>
      </c>
      <c r="Y4004" t="s">
        <v>559</v>
      </c>
      <c r="Z4004">
        <v>9116</v>
      </c>
      <c r="AA4004" t="s">
        <v>5372</v>
      </c>
      <c r="AC4004" t="s">
        <v>713</v>
      </c>
      <c r="AD4004" t="s">
        <v>443</v>
      </c>
    </row>
    <row r="4005" spans="21:30">
      <c r="U4005">
        <v>6475</v>
      </c>
      <c r="V4005">
        <v>0</v>
      </c>
      <c r="W4005" t="s">
        <v>5384</v>
      </c>
      <c r="X4005">
        <v>9</v>
      </c>
      <c r="Y4005" t="s">
        <v>559</v>
      </c>
      <c r="Z4005">
        <v>9116</v>
      </c>
      <c r="AA4005" t="s">
        <v>5372</v>
      </c>
      <c r="AC4005" t="s">
        <v>713</v>
      </c>
      <c r="AD4005" t="s">
        <v>443</v>
      </c>
    </row>
    <row r="4006" spans="21:30">
      <c r="U4006">
        <v>6477</v>
      </c>
      <c r="V4006">
        <v>7</v>
      </c>
      <c r="W4006" t="s">
        <v>5385</v>
      </c>
      <c r="X4006">
        <v>9</v>
      </c>
      <c r="Y4006" t="s">
        <v>559</v>
      </c>
      <c r="Z4006">
        <v>9116</v>
      </c>
      <c r="AA4006" t="s">
        <v>5372</v>
      </c>
      <c r="AC4006" t="s">
        <v>713</v>
      </c>
      <c r="AD4006" t="s">
        <v>443</v>
      </c>
    </row>
    <row r="4007" spans="21:30">
      <c r="U4007">
        <v>6478</v>
      </c>
      <c r="V4007">
        <v>5</v>
      </c>
      <c r="W4007" t="s">
        <v>5386</v>
      </c>
      <c r="X4007">
        <v>9</v>
      </c>
      <c r="Y4007" t="s">
        <v>559</v>
      </c>
      <c r="Z4007">
        <v>9116</v>
      </c>
      <c r="AA4007" t="s">
        <v>5372</v>
      </c>
      <c r="AC4007" t="s">
        <v>713</v>
      </c>
      <c r="AD4007" t="s">
        <v>443</v>
      </c>
    </row>
    <row r="4008" spans="21:30">
      <c r="U4008">
        <v>6479</v>
      </c>
      <c r="V4008">
        <v>3</v>
      </c>
      <c r="W4008" t="s">
        <v>5387</v>
      </c>
      <c r="X4008">
        <v>9</v>
      </c>
      <c r="Y4008" t="s">
        <v>559</v>
      </c>
      <c r="Z4008">
        <v>9116</v>
      </c>
      <c r="AA4008" t="s">
        <v>5372</v>
      </c>
      <c r="AC4008" t="s">
        <v>713</v>
      </c>
      <c r="AD4008" t="s">
        <v>443</v>
      </c>
    </row>
    <row r="4009" spans="21:30">
      <c r="U4009">
        <v>6480</v>
      </c>
      <c r="V4009">
        <v>7</v>
      </c>
      <c r="W4009" t="s">
        <v>5388</v>
      </c>
      <c r="X4009">
        <v>9</v>
      </c>
      <c r="Y4009" t="s">
        <v>559</v>
      </c>
      <c r="Z4009">
        <v>9116</v>
      </c>
      <c r="AA4009" t="s">
        <v>5372</v>
      </c>
      <c r="AC4009" t="s">
        <v>713</v>
      </c>
      <c r="AD4009" t="s">
        <v>443</v>
      </c>
    </row>
    <row r="4010" spans="21:30">
      <c r="U4010">
        <v>6481</v>
      </c>
      <c r="V4010">
        <v>5</v>
      </c>
      <c r="W4010" t="s">
        <v>5389</v>
      </c>
      <c r="X4010">
        <v>9</v>
      </c>
      <c r="Y4010" t="s">
        <v>559</v>
      </c>
      <c r="Z4010">
        <v>9116</v>
      </c>
      <c r="AA4010" t="s">
        <v>5372</v>
      </c>
      <c r="AC4010" t="s">
        <v>713</v>
      </c>
      <c r="AD4010" t="s">
        <v>443</v>
      </c>
    </row>
    <row r="4011" spans="21:30">
      <c r="U4011">
        <v>6482</v>
      </c>
      <c r="V4011">
        <v>3</v>
      </c>
      <c r="W4011" t="s">
        <v>5390</v>
      </c>
      <c r="X4011">
        <v>9</v>
      </c>
      <c r="Y4011" t="s">
        <v>559</v>
      </c>
      <c r="Z4011">
        <v>9116</v>
      </c>
      <c r="AA4011" t="s">
        <v>5372</v>
      </c>
      <c r="AC4011" t="s">
        <v>713</v>
      </c>
      <c r="AD4011" t="s">
        <v>443</v>
      </c>
    </row>
    <row r="4012" spans="21:30">
      <c r="U4012">
        <v>6485</v>
      </c>
      <c r="V4012">
        <v>8</v>
      </c>
      <c r="W4012" t="s">
        <v>5391</v>
      </c>
      <c r="X4012">
        <v>9</v>
      </c>
      <c r="Y4012" t="s">
        <v>559</v>
      </c>
      <c r="Z4012">
        <v>9116</v>
      </c>
      <c r="AA4012" t="s">
        <v>5372</v>
      </c>
      <c r="AC4012" t="s">
        <v>713</v>
      </c>
      <c r="AD4012" t="s">
        <v>443</v>
      </c>
    </row>
    <row r="4013" spans="21:30">
      <c r="U4013">
        <v>6486</v>
      </c>
      <c r="V4013">
        <v>6</v>
      </c>
      <c r="W4013" t="s">
        <v>5392</v>
      </c>
      <c r="X4013">
        <v>9</v>
      </c>
      <c r="Y4013" t="s">
        <v>559</v>
      </c>
      <c r="Z4013">
        <v>9116</v>
      </c>
      <c r="AA4013" t="s">
        <v>5372</v>
      </c>
      <c r="AC4013" t="s">
        <v>713</v>
      </c>
      <c r="AD4013" t="s">
        <v>443</v>
      </c>
    </row>
    <row r="4014" spans="21:30">
      <c r="U4014">
        <v>6487</v>
      </c>
      <c r="V4014">
        <v>4</v>
      </c>
      <c r="W4014" t="s">
        <v>5393</v>
      </c>
      <c r="X4014">
        <v>9</v>
      </c>
      <c r="Y4014" t="s">
        <v>559</v>
      </c>
      <c r="Z4014">
        <v>9116</v>
      </c>
      <c r="AA4014" t="s">
        <v>5372</v>
      </c>
      <c r="AC4014" t="s">
        <v>713</v>
      </c>
      <c r="AD4014" t="s">
        <v>443</v>
      </c>
    </row>
    <row r="4015" spans="21:30">
      <c r="U4015">
        <v>6488</v>
      </c>
      <c r="V4015">
        <v>2</v>
      </c>
      <c r="W4015" t="s">
        <v>4480</v>
      </c>
      <c r="X4015">
        <v>9</v>
      </c>
      <c r="Y4015" t="s">
        <v>559</v>
      </c>
      <c r="Z4015">
        <v>9116</v>
      </c>
      <c r="AA4015" t="s">
        <v>5372</v>
      </c>
      <c r="AC4015" t="s">
        <v>713</v>
      </c>
      <c r="AD4015" t="s">
        <v>443</v>
      </c>
    </row>
    <row r="4016" spans="21:30">
      <c r="U4016">
        <v>6490</v>
      </c>
      <c r="V4016">
        <v>4</v>
      </c>
      <c r="W4016" t="s">
        <v>5394</v>
      </c>
      <c r="X4016">
        <v>9</v>
      </c>
      <c r="Y4016" t="s">
        <v>559</v>
      </c>
      <c r="Z4016">
        <v>9116</v>
      </c>
      <c r="AA4016" t="s">
        <v>5372</v>
      </c>
      <c r="AC4016" t="s">
        <v>713</v>
      </c>
      <c r="AD4016" t="s">
        <v>443</v>
      </c>
    </row>
    <row r="4017" spans="21:30">
      <c r="U4017">
        <v>6492</v>
      </c>
      <c r="V4017">
        <v>0</v>
      </c>
      <c r="W4017" t="s">
        <v>5395</v>
      </c>
      <c r="X4017">
        <v>9</v>
      </c>
      <c r="Y4017" t="s">
        <v>559</v>
      </c>
      <c r="Z4017">
        <v>9116</v>
      </c>
      <c r="AA4017" t="s">
        <v>5372</v>
      </c>
      <c r="AC4017" t="s">
        <v>713</v>
      </c>
      <c r="AD4017" t="s">
        <v>443</v>
      </c>
    </row>
    <row r="4018" spans="21:30">
      <c r="U4018">
        <v>6495</v>
      </c>
      <c r="V4018">
        <v>5</v>
      </c>
      <c r="W4018" t="s">
        <v>4646</v>
      </c>
      <c r="X4018">
        <v>9</v>
      </c>
      <c r="Y4018" t="s">
        <v>559</v>
      </c>
      <c r="Z4018">
        <v>9116</v>
      </c>
      <c r="AA4018" t="s">
        <v>5372</v>
      </c>
      <c r="AC4018" t="s">
        <v>412</v>
      </c>
      <c r="AD4018" t="s">
        <v>443</v>
      </c>
    </row>
    <row r="4019" spans="21:30">
      <c r="U4019">
        <v>6496</v>
      </c>
      <c r="V4019">
        <v>3</v>
      </c>
      <c r="W4019" t="s">
        <v>621</v>
      </c>
      <c r="X4019">
        <v>9</v>
      </c>
      <c r="Y4019" t="s">
        <v>559</v>
      </c>
      <c r="Z4019">
        <v>9116</v>
      </c>
      <c r="AA4019" t="s">
        <v>5372</v>
      </c>
      <c r="AC4019" t="s">
        <v>713</v>
      </c>
      <c r="AD4019" t="s">
        <v>443</v>
      </c>
    </row>
    <row r="4020" spans="21:30">
      <c r="U4020">
        <v>6497</v>
      </c>
      <c r="V4020">
        <v>1</v>
      </c>
      <c r="W4020" t="s">
        <v>5396</v>
      </c>
      <c r="X4020">
        <v>9</v>
      </c>
      <c r="Y4020" t="s">
        <v>559</v>
      </c>
      <c r="Z4020">
        <v>9102</v>
      </c>
      <c r="AA4020" t="s">
        <v>936</v>
      </c>
      <c r="AC4020" t="s">
        <v>412</v>
      </c>
      <c r="AD4020" t="s">
        <v>443</v>
      </c>
    </row>
    <row r="4021" spans="21:30">
      <c r="U4021">
        <v>6499</v>
      </c>
      <c r="V4021">
        <v>8</v>
      </c>
      <c r="W4021" t="s">
        <v>5397</v>
      </c>
      <c r="X4021">
        <v>9</v>
      </c>
      <c r="Y4021" t="s">
        <v>559</v>
      </c>
      <c r="Z4021">
        <v>9102</v>
      </c>
      <c r="AA4021" t="s">
        <v>936</v>
      </c>
      <c r="AC4021" t="s">
        <v>412</v>
      </c>
      <c r="AD4021" t="s">
        <v>443</v>
      </c>
    </row>
    <row r="4022" spans="21:30">
      <c r="U4022">
        <v>6500</v>
      </c>
      <c r="V4022">
        <v>5</v>
      </c>
      <c r="W4022" t="s">
        <v>5398</v>
      </c>
      <c r="X4022">
        <v>9</v>
      </c>
      <c r="Y4022" t="s">
        <v>559</v>
      </c>
      <c r="Z4022">
        <v>9102</v>
      </c>
      <c r="AA4022" t="s">
        <v>936</v>
      </c>
      <c r="AC4022" t="s">
        <v>412</v>
      </c>
      <c r="AD4022" t="s">
        <v>443</v>
      </c>
    </row>
    <row r="4023" spans="21:30">
      <c r="U4023">
        <v>6501</v>
      </c>
      <c r="V4023">
        <v>3</v>
      </c>
      <c r="W4023" t="s">
        <v>5399</v>
      </c>
      <c r="X4023">
        <v>9</v>
      </c>
      <c r="Y4023" t="s">
        <v>559</v>
      </c>
      <c r="Z4023">
        <v>9102</v>
      </c>
      <c r="AA4023" t="s">
        <v>936</v>
      </c>
      <c r="AC4023" t="s">
        <v>412</v>
      </c>
      <c r="AD4023" t="s">
        <v>443</v>
      </c>
    </row>
    <row r="4024" spans="21:30">
      <c r="U4024">
        <v>6502</v>
      </c>
      <c r="V4024">
        <v>1</v>
      </c>
      <c r="W4024" t="s">
        <v>5400</v>
      </c>
      <c r="X4024">
        <v>9</v>
      </c>
      <c r="Y4024" t="s">
        <v>559</v>
      </c>
      <c r="Z4024">
        <v>9102</v>
      </c>
      <c r="AA4024" t="s">
        <v>936</v>
      </c>
      <c r="AC4024" t="s">
        <v>412</v>
      </c>
      <c r="AD4024" t="s">
        <v>443</v>
      </c>
    </row>
    <row r="4025" spans="21:30">
      <c r="U4025">
        <v>6504</v>
      </c>
      <c r="V4025">
        <v>8</v>
      </c>
      <c r="W4025" t="s">
        <v>5401</v>
      </c>
      <c r="X4025">
        <v>9</v>
      </c>
      <c r="Y4025" t="s">
        <v>559</v>
      </c>
      <c r="Z4025">
        <v>9102</v>
      </c>
      <c r="AA4025" t="s">
        <v>936</v>
      </c>
      <c r="AC4025" t="s">
        <v>412</v>
      </c>
      <c r="AD4025" t="s">
        <v>443</v>
      </c>
    </row>
    <row r="4026" spans="21:30">
      <c r="U4026">
        <v>6506</v>
      </c>
      <c r="V4026">
        <v>4</v>
      </c>
      <c r="W4026" t="s">
        <v>5402</v>
      </c>
      <c r="X4026">
        <v>9</v>
      </c>
      <c r="Y4026" t="s">
        <v>559</v>
      </c>
      <c r="Z4026">
        <v>9102</v>
      </c>
      <c r="AA4026" t="s">
        <v>936</v>
      </c>
      <c r="AC4026" t="s">
        <v>412</v>
      </c>
      <c r="AD4026" t="s">
        <v>443</v>
      </c>
    </row>
    <row r="4027" spans="21:30">
      <c r="U4027">
        <v>6508</v>
      </c>
      <c r="V4027">
        <v>0</v>
      </c>
      <c r="W4027" t="s">
        <v>5403</v>
      </c>
      <c r="X4027">
        <v>9</v>
      </c>
      <c r="Y4027" t="s">
        <v>559</v>
      </c>
      <c r="Z4027">
        <v>9102</v>
      </c>
      <c r="AA4027" t="s">
        <v>936</v>
      </c>
      <c r="AC4027" t="s">
        <v>412</v>
      </c>
      <c r="AD4027" t="s">
        <v>443</v>
      </c>
    </row>
    <row r="4028" spans="21:30">
      <c r="U4028">
        <v>6510</v>
      </c>
      <c r="V4028">
        <v>2</v>
      </c>
      <c r="W4028" t="s">
        <v>5404</v>
      </c>
      <c r="X4028">
        <v>9</v>
      </c>
      <c r="Y4028" t="s">
        <v>559</v>
      </c>
      <c r="Z4028">
        <v>9102</v>
      </c>
      <c r="AA4028" t="s">
        <v>936</v>
      </c>
      <c r="AC4028" t="s">
        <v>412</v>
      </c>
      <c r="AD4028" t="s">
        <v>443</v>
      </c>
    </row>
    <row r="4029" spans="21:30">
      <c r="U4029">
        <v>6512</v>
      </c>
      <c r="V4029">
        <v>9</v>
      </c>
      <c r="W4029" t="s">
        <v>5405</v>
      </c>
      <c r="X4029">
        <v>9</v>
      </c>
      <c r="Y4029" t="s">
        <v>559</v>
      </c>
      <c r="Z4029">
        <v>9102</v>
      </c>
      <c r="AA4029" t="s">
        <v>936</v>
      </c>
      <c r="AC4029" t="s">
        <v>412</v>
      </c>
      <c r="AD4029" t="s">
        <v>443</v>
      </c>
    </row>
    <row r="4030" spans="21:30">
      <c r="U4030">
        <v>6515</v>
      </c>
      <c r="V4030">
        <v>3</v>
      </c>
      <c r="W4030" t="s">
        <v>5406</v>
      </c>
      <c r="X4030">
        <v>9</v>
      </c>
      <c r="Y4030" t="s">
        <v>559</v>
      </c>
      <c r="Z4030">
        <v>9102</v>
      </c>
      <c r="AA4030" t="s">
        <v>936</v>
      </c>
      <c r="AC4030" t="s">
        <v>412</v>
      </c>
      <c r="AD4030" t="s">
        <v>443</v>
      </c>
    </row>
    <row r="4031" spans="21:30">
      <c r="U4031">
        <v>6518</v>
      </c>
      <c r="V4031">
        <v>8</v>
      </c>
      <c r="W4031" t="s">
        <v>2306</v>
      </c>
      <c r="X4031">
        <v>9</v>
      </c>
      <c r="Y4031" t="s">
        <v>559</v>
      </c>
      <c r="Z4031">
        <v>9102</v>
      </c>
      <c r="AA4031" t="s">
        <v>936</v>
      </c>
      <c r="AC4031" t="s">
        <v>412</v>
      </c>
      <c r="AD4031" t="s">
        <v>443</v>
      </c>
    </row>
    <row r="4032" spans="21:30">
      <c r="U4032">
        <v>6521</v>
      </c>
      <c r="V4032">
        <v>8</v>
      </c>
      <c r="W4032" t="s">
        <v>5407</v>
      </c>
      <c r="X4032">
        <v>9</v>
      </c>
      <c r="Y4032" t="s">
        <v>559</v>
      </c>
      <c r="Z4032">
        <v>9102</v>
      </c>
      <c r="AA4032" t="s">
        <v>936</v>
      </c>
      <c r="AC4032" t="s">
        <v>412</v>
      </c>
      <c r="AD4032" t="s">
        <v>443</v>
      </c>
    </row>
    <row r="4033" spans="21:30">
      <c r="U4033">
        <v>6522</v>
      </c>
      <c r="V4033">
        <v>6</v>
      </c>
      <c r="W4033" t="s">
        <v>5408</v>
      </c>
      <c r="X4033">
        <v>9</v>
      </c>
      <c r="Y4033" t="s">
        <v>559</v>
      </c>
      <c r="Z4033">
        <v>9102</v>
      </c>
      <c r="AA4033" t="s">
        <v>936</v>
      </c>
      <c r="AC4033" t="s">
        <v>412</v>
      </c>
      <c r="AD4033" t="s">
        <v>443</v>
      </c>
    </row>
    <row r="4034" spans="21:30">
      <c r="U4034">
        <v>6523</v>
      </c>
      <c r="V4034">
        <v>4</v>
      </c>
      <c r="W4034" t="s">
        <v>5409</v>
      </c>
      <c r="X4034">
        <v>9</v>
      </c>
      <c r="Y4034" t="s">
        <v>559</v>
      </c>
      <c r="Z4034">
        <v>9102</v>
      </c>
      <c r="AA4034" t="s">
        <v>936</v>
      </c>
      <c r="AC4034" t="s">
        <v>412</v>
      </c>
      <c r="AD4034" t="s">
        <v>443</v>
      </c>
    </row>
    <row r="4035" spans="21:30">
      <c r="U4035">
        <v>6524</v>
      </c>
      <c r="V4035">
        <v>2</v>
      </c>
      <c r="W4035" t="s">
        <v>5410</v>
      </c>
      <c r="X4035">
        <v>9</v>
      </c>
      <c r="Y4035" t="s">
        <v>559</v>
      </c>
      <c r="Z4035">
        <v>9102</v>
      </c>
      <c r="AA4035" t="s">
        <v>936</v>
      </c>
      <c r="AC4035" t="s">
        <v>412</v>
      </c>
      <c r="AD4035" t="s">
        <v>443</v>
      </c>
    </row>
    <row r="4036" spans="21:30">
      <c r="U4036">
        <v>6526</v>
      </c>
      <c r="V4036">
        <v>9</v>
      </c>
      <c r="W4036" t="s">
        <v>4292</v>
      </c>
      <c r="X4036">
        <v>9</v>
      </c>
      <c r="Y4036" t="s">
        <v>559</v>
      </c>
      <c r="Z4036">
        <v>9102</v>
      </c>
      <c r="AA4036" t="s">
        <v>936</v>
      </c>
      <c r="AC4036" t="s">
        <v>412</v>
      </c>
      <c r="AD4036" t="s">
        <v>443</v>
      </c>
    </row>
    <row r="4037" spans="21:30">
      <c r="U4037">
        <v>6528</v>
      </c>
      <c r="V4037">
        <v>5</v>
      </c>
      <c r="W4037" t="s">
        <v>5411</v>
      </c>
      <c r="X4037">
        <v>9</v>
      </c>
      <c r="Y4037" t="s">
        <v>559</v>
      </c>
      <c r="Z4037">
        <v>9102</v>
      </c>
      <c r="AA4037" t="s">
        <v>936</v>
      </c>
      <c r="AC4037" t="s">
        <v>412</v>
      </c>
      <c r="AD4037" t="s">
        <v>443</v>
      </c>
    </row>
    <row r="4038" spans="21:30">
      <c r="U4038">
        <v>6529</v>
      </c>
      <c r="V4038">
        <v>3</v>
      </c>
      <c r="W4038" t="s">
        <v>5412</v>
      </c>
      <c r="X4038">
        <v>9</v>
      </c>
      <c r="Y4038" t="s">
        <v>559</v>
      </c>
      <c r="Z4038">
        <v>9102</v>
      </c>
      <c r="AA4038" t="s">
        <v>936</v>
      </c>
      <c r="AC4038" t="s">
        <v>412</v>
      </c>
      <c r="AD4038" t="s">
        <v>443</v>
      </c>
    </row>
    <row r="4039" spans="21:30">
      <c r="U4039">
        <v>6539</v>
      </c>
      <c r="V4039">
        <v>0</v>
      </c>
      <c r="W4039" t="s">
        <v>5413</v>
      </c>
      <c r="X4039">
        <v>9</v>
      </c>
      <c r="Y4039" t="s">
        <v>559</v>
      </c>
      <c r="Z4039">
        <v>9102</v>
      </c>
      <c r="AA4039" t="s">
        <v>936</v>
      </c>
      <c r="AC4039" t="s">
        <v>412</v>
      </c>
      <c r="AD4039" t="s">
        <v>443</v>
      </c>
    </row>
    <row r="4040" spans="21:30">
      <c r="U4040">
        <v>6540</v>
      </c>
      <c r="V4040">
        <v>4</v>
      </c>
      <c r="W4040" t="s">
        <v>5414</v>
      </c>
      <c r="X4040">
        <v>9</v>
      </c>
      <c r="Y4040" t="s">
        <v>559</v>
      </c>
      <c r="Z4040">
        <v>9102</v>
      </c>
      <c r="AA4040" t="s">
        <v>936</v>
      </c>
      <c r="AC4040" t="s">
        <v>412</v>
      </c>
      <c r="AD4040" t="s">
        <v>443</v>
      </c>
    </row>
    <row r="4041" spans="21:30">
      <c r="U4041">
        <v>6542</v>
      </c>
      <c r="V4041">
        <v>0</v>
      </c>
      <c r="W4041" t="s">
        <v>3877</v>
      </c>
      <c r="X4041">
        <v>9</v>
      </c>
      <c r="Y4041" t="s">
        <v>559</v>
      </c>
      <c r="Z4041">
        <v>9102</v>
      </c>
      <c r="AA4041" t="s">
        <v>936</v>
      </c>
      <c r="AC4041" t="s">
        <v>713</v>
      </c>
      <c r="AD4041" t="s">
        <v>443</v>
      </c>
    </row>
    <row r="4042" spans="21:30">
      <c r="U4042">
        <v>6545</v>
      </c>
      <c r="V4042">
        <v>5</v>
      </c>
      <c r="W4042" t="s">
        <v>5415</v>
      </c>
      <c r="X4042">
        <v>9</v>
      </c>
      <c r="Y4042" t="s">
        <v>559</v>
      </c>
      <c r="Z4042">
        <v>9102</v>
      </c>
      <c r="AA4042" t="s">
        <v>936</v>
      </c>
      <c r="AC4042" t="s">
        <v>713</v>
      </c>
      <c r="AD4042" t="s">
        <v>443</v>
      </c>
    </row>
    <row r="4043" spans="21:30">
      <c r="U4043">
        <v>6546</v>
      </c>
      <c r="V4043">
        <v>3</v>
      </c>
      <c r="W4043" t="s">
        <v>5416</v>
      </c>
      <c r="X4043">
        <v>9</v>
      </c>
      <c r="Y4043" t="s">
        <v>559</v>
      </c>
      <c r="Z4043">
        <v>9106</v>
      </c>
      <c r="AA4043" t="s">
        <v>1168</v>
      </c>
      <c r="AC4043" t="s">
        <v>713</v>
      </c>
      <c r="AD4043" t="s">
        <v>443</v>
      </c>
    </row>
    <row r="4044" spans="21:30">
      <c r="U4044">
        <v>6547</v>
      </c>
      <c r="V4044">
        <v>1</v>
      </c>
      <c r="W4044" t="s">
        <v>5417</v>
      </c>
      <c r="X4044">
        <v>9</v>
      </c>
      <c r="Y4044" t="s">
        <v>559</v>
      </c>
      <c r="Z4044">
        <v>9102</v>
      </c>
      <c r="AA4044" t="s">
        <v>936</v>
      </c>
      <c r="AC4044" t="s">
        <v>713</v>
      </c>
      <c r="AD4044" t="s">
        <v>443</v>
      </c>
    </row>
    <row r="4045" spans="21:30">
      <c r="U4045">
        <v>6549</v>
      </c>
      <c r="V4045">
        <v>8</v>
      </c>
      <c r="W4045" t="s">
        <v>5418</v>
      </c>
      <c r="X4045">
        <v>9</v>
      </c>
      <c r="Y4045" t="s">
        <v>559</v>
      </c>
      <c r="Z4045">
        <v>9102</v>
      </c>
      <c r="AA4045" t="s">
        <v>936</v>
      </c>
      <c r="AC4045" t="s">
        <v>713</v>
      </c>
      <c r="AD4045" t="s">
        <v>443</v>
      </c>
    </row>
    <row r="4046" spans="21:30">
      <c r="U4046">
        <v>6550</v>
      </c>
      <c r="V4046">
        <v>1</v>
      </c>
      <c r="W4046" t="s">
        <v>5419</v>
      </c>
      <c r="X4046">
        <v>9</v>
      </c>
      <c r="Y4046" t="s">
        <v>559</v>
      </c>
      <c r="Z4046">
        <v>9102</v>
      </c>
      <c r="AA4046" t="s">
        <v>936</v>
      </c>
      <c r="AC4046" t="s">
        <v>713</v>
      </c>
      <c r="AD4046" t="s">
        <v>443</v>
      </c>
    </row>
    <row r="4047" spans="21:30">
      <c r="U4047">
        <v>6552</v>
      </c>
      <c r="V4047">
        <v>8</v>
      </c>
      <c r="W4047" t="s">
        <v>5420</v>
      </c>
      <c r="X4047">
        <v>9</v>
      </c>
      <c r="Y4047" t="s">
        <v>559</v>
      </c>
      <c r="Z4047">
        <v>9102</v>
      </c>
      <c r="AA4047" t="s">
        <v>936</v>
      </c>
      <c r="AC4047" t="s">
        <v>713</v>
      </c>
      <c r="AD4047" t="s">
        <v>443</v>
      </c>
    </row>
    <row r="4048" spans="21:30">
      <c r="U4048">
        <v>6553</v>
      </c>
      <c r="V4048">
        <v>6</v>
      </c>
      <c r="W4048" t="s">
        <v>5421</v>
      </c>
      <c r="X4048">
        <v>9</v>
      </c>
      <c r="Y4048" t="s">
        <v>559</v>
      </c>
      <c r="Z4048">
        <v>9102</v>
      </c>
      <c r="AA4048" t="s">
        <v>936</v>
      </c>
      <c r="AC4048" t="s">
        <v>713</v>
      </c>
      <c r="AD4048" t="s">
        <v>443</v>
      </c>
    </row>
    <row r="4049" spans="21:30">
      <c r="U4049">
        <v>6555</v>
      </c>
      <c r="V4049">
        <v>2</v>
      </c>
      <c r="W4049" t="s">
        <v>5422</v>
      </c>
      <c r="X4049">
        <v>9</v>
      </c>
      <c r="Y4049" t="s">
        <v>559</v>
      </c>
      <c r="Z4049">
        <v>9102</v>
      </c>
      <c r="AA4049" t="s">
        <v>936</v>
      </c>
      <c r="AC4049" t="s">
        <v>713</v>
      </c>
      <c r="AD4049" t="s">
        <v>443</v>
      </c>
    </row>
    <row r="4050" spans="21:30">
      <c r="U4050">
        <v>6560</v>
      </c>
      <c r="V4050">
        <v>9</v>
      </c>
      <c r="W4050" t="s">
        <v>5423</v>
      </c>
      <c r="X4050">
        <v>9</v>
      </c>
      <c r="Y4050" t="s">
        <v>559</v>
      </c>
      <c r="Z4050">
        <v>9102</v>
      </c>
      <c r="AA4050" t="s">
        <v>936</v>
      </c>
      <c r="AC4050" t="s">
        <v>713</v>
      </c>
      <c r="AD4050" t="s">
        <v>443</v>
      </c>
    </row>
    <row r="4051" spans="21:30">
      <c r="U4051">
        <v>6562</v>
      </c>
      <c r="V4051">
        <v>5</v>
      </c>
      <c r="W4051" t="s">
        <v>5424</v>
      </c>
      <c r="X4051">
        <v>9</v>
      </c>
      <c r="Y4051" t="s">
        <v>559</v>
      </c>
      <c r="Z4051">
        <v>9102</v>
      </c>
      <c r="AA4051" t="s">
        <v>936</v>
      </c>
      <c r="AC4051" t="s">
        <v>713</v>
      </c>
      <c r="AD4051" t="s">
        <v>443</v>
      </c>
    </row>
    <row r="4052" spans="21:30">
      <c r="U4052">
        <v>6564</v>
      </c>
      <c r="V4052">
        <v>1</v>
      </c>
      <c r="W4052" t="s">
        <v>5425</v>
      </c>
      <c r="X4052">
        <v>9</v>
      </c>
      <c r="Y4052" t="s">
        <v>559</v>
      </c>
      <c r="Z4052">
        <v>9102</v>
      </c>
      <c r="AA4052" t="s">
        <v>936</v>
      </c>
      <c r="AC4052" t="s">
        <v>713</v>
      </c>
      <c r="AD4052" t="s">
        <v>443</v>
      </c>
    </row>
    <row r="4053" spans="21:30">
      <c r="U4053">
        <v>6566</v>
      </c>
      <c r="V4053">
        <v>8</v>
      </c>
      <c r="W4053" t="s">
        <v>5426</v>
      </c>
      <c r="X4053">
        <v>9</v>
      </c>
      <c r="Y4053" t="s">
        <v>559</v>
      </c>
      <c r="Z4053">
        <v>9102</v>
      </c>
      <c r="AA4053" t="s">
        <v>936</v>
      </c>
      <c r="AC4053" t="s">
        <v>713</v>
      </c>
      <c r="AD4053" t="s">
        <v>443</v>
      </c>
    </row>
    <row r="4054" spans="21:30">
      <c r="U4054">
        <v>6567</v>
      </c>
      <c r="V4054">
        <v>6</v>
      </c>
      <c r="W4054" t="s">
        <v>5427</v>
      </c>
      <c r="X4054">
        <v>9</v>
      </c>
      <c r="Y4054" t="s">
        <v>559</v>
      </c>
      <c r="Z4054">
        <v>9111</v>
      </c>
      <c r="AA4054" t="s">
        <v>1425</v>
      </c>
      <c r="AC4054" t="s">
        <v>713</v>
      </c>
      <c r="AD4054" t="s">
        <v>443</v>
      </c>
    </row>
    <row r="4055" spans="21:30">
      <c r="U4055">
        <v>6569</v>
      </c>
      <c r="V4055">
        <v>2</v>
      </c>
      <c r="W4055" t="s">
        <v>4725</v>
      </c>
      <c r="X4055">
        <v>9</v>
      </c>
      <c r="Y4055" t="s">
        <v>559</v>
      </c>
      <c r="Z4055">
        <v>9102</v>
      </c>
      <c r="AA4055" t="s">
        <v>936</v>
      </c>
      <c r="AC4055" t="s">
        <v>713</v>
      </c>
      <c r="AD4055" t="s">
        <v>443</v>
      </c>
    </row>
    <row r="4056" spans="21:30">
      <c r="U4056">
        <v>6570</v>
      </c>
      <c r="V4056">
        <v>6</v>
      </c>
      <c r="W4056" t="s">
        <v>5428</v>
      </c>
      <c r="X4056">
        <v>9</v>
      </c>
      <c r="Y4056" t="s">
        <v>559</v>
      </c>
      <c r="Z4056">
        <v>9102</v>
      </c>
      <c r="AA4056" t="s">
        <v>936</v>
      </c>
      <c r="AC4056" t="s">
        <v>713</v>
      </c>
      <c r="AD4056" t="s">
        <v>443</v>
      </c>
    </row>
    <row r="4057" spans="21:30">
      <c r="U4057">
        <v>6572</v>
      </c>
      <c r="V4057">
        <v>2</v>
      </c>
      <c r="W4057" t="s">
        <v>5429</v>
      </c>
      <c r="X4057">
        <v>9</v>
      </c>
      <c r="Y4057" t="s">
        <v>559</v>
      </c>
      <c r="Z4057">
        <v>9102</v>
      </c>
      <c r="AA4057" t="s">
        <v>936</v>
      </c>
      <c r="AC4057" t="s">
        <v>713</v>
      </c>
      <c r="AD4057" t="s">
        <v>443</v>
      </c>
    </row>
    <row r="4058" spans="21:30">
      <c r="U4058">
        <v>6575</v>
      </c>
      <c r="V4058">
        <v>7</v>
      </c>
      <c r="W4058" t="s">
        <v>5430</v>
      </c>
      <c r="X4058">
        <v>9</v>
      </c>
      <c r="Y4058" t="s">
        <v>559</v>
      </c>
      <c r="Z4058">
        <v>9102</v>
      </c>
      <c r="AA4058" t="s">
        <v>936</v>
      </c>
      <c r="AC4058" t="s">
        <v>713</v>
      </c>
      <c r="AD4058" t="s">
        <v>443</v>
      </c>
    </row>
    <row r="4059" spans="21:30">
      <c r="U4059">
        <v>6576</v>
      </c>
      <c r="V4059">
        <v>5</v>
      </c>
      <c r="W4059" t="s">
        <v>5032</v>
      </c>
      <c r="X4059">
        <v>9</v>
      </c>
      <c r="Y4059" t="s">
        <v>559</v>
      </c>
      <c r="Z4059">
        <v>9102</v>
      </c>
      <c r="AA4059" t="s">
        <v>936</v>
      </c>
      <c r="AC4059" t="s">
        <v>713</v>
      </c>
      <c r="AD4059" t="s">
        <v>443</v>
      </c>
    </row>
    <row r="4060" spans="21:30">
      <c r="U4060">
        <v>6577</v>
      </c>
      <c r="V4060">
        <v>3</v>
      </c>
      <c r="W4060" t="s">
        <v>5431</v>
      </c>
      <c r="X4060">
        <v>9</v>
      </c>
      <c r="Y4060" t="s">
        <v>559</v>
      </c>
      <c r="Z4060">
        <v>9102</v>
      </c>
      <c r="AA4060" t="s">
        <v>936</v>
      </c>
      <c r="AC4060" t="s">
        <v>713</v>
      </c>
      <c r="AD4060" t="s">
        <v>443</v>
      </c>
    </row>
    <row r="4061" spans="21:30">
      <c r="U4061">
        <v>6578</v>
      </c>
      <c r="V4061">
        <v>1</v>
      </c>
      <c r="W4061" t="s">
        <v>5432</v>
      </c>
      <c r="X4061">
        <v>9</v>
      </c>
      <c r="Y4061" t="s">
        <v>559</v>
      </c>
      <c r="Z4061">
        <v>9102</v>
      </c>
      <c r="AA4061" t="s">
        <v>936</v>
      </c>
      <c r="AC4061" t="s">
        <v>713</v>
      </c>
      <c r="AD4061" t="s">
        <v>443</v>
      </c>
    </row>
    <row r="4062" spans="21:30">
      <c r="U4062">
        <v>6580</v>
      </c>
      <c r="V4062">
        <v>3</v>
      </c>
      <c r="W4062" t="s">
        <v>5433</v>
      </c>
      <c r="X4062">
        <v>9</v>
      </c>
      <c r="Y4062" t="s">
        <v>559</v>
      </c>
      <c r="Z4062">
        <v>9102</v>
      </c>
      <c r="AA4062" t="s">
        <v>936</v>
      </c>
      <c r="AC4062" t="s">
        <v>713</v>
      </c>
      <c r="AD4062" t="s">
        <v>443</v>
      </c>
    </row>
    <row r="4063" spans="21:30">
      <c r="U4063">
        <v>6583</v>
      </c>
      <c r="V4063">
        <v>8</v>
      </c>
      <c r="W4063" t="s">
        <v>5434</v>
      </c>
      <c r="X4063">
        <v>9</v>
      </c>
      <c r="Y4063" t="s">
        <v>559</v>
      </c>
      <c r="Z4063">
        <v>9102</v>
      </c>
      <c r="AA4063" t="s">
        <v>936</v>
      </c>
      <c r="AC4063" t="s">
        <v>713</v>
      </c>
      <c r="AD4063" t="s">
        <v>443</v>
      </c>
    </row>
    <row r="4064" spans="21:30">
      <c r="U4064">
        <v>6584</v>
      </c>
      <c r="V4064">
        <v>6</v>
      </c>
      <c r="W4064" t="s">
        <v>5435</v>
      </c>
      <c r="X4064">
        <v>9</v>
      </c>
      <c r="Y4064" t="s">
        <v>559</v>
      </c>
      <c r="Z4064">
        <v>9111</v>
      </c>
      <c r="AA4064" t="s">
        <v>1425</v>
      </c>
      <c r="AC4064" t="s">
        <v>890</v>
      </c>
      <c r="AD4064" t="s">
        <v>443</v>
      </c>
    </row>
    <row r="4065" spans="21:30">
      <c r="U4065">
        <v>6585</v>
      </c>
      <c r="V4065">
        <v>4</v>
      </c>
      <c r="W4065" t="s">
        <v>5436</v>
      </c>
      <c r="X4065">
        <v>9</v>
      </c>
      <c r="Y4065" t="s">
        <v>559</v>
      </c>
      <c r="Z4065">
        <v>9111</v>
      </c>
      <c r="AA4065" t="s">
        <v>1425</v>
      </c>
      <c r="AC4065" t="s">
        <v>412</v>
      </c>
      <c r="AD4065" t="s">
        <v>443</v>
      </c>
    </row>
    <row r="4066" spans="21:30">
      <c r="U4066">
        <v>6586</v>
      </c>
      <c r="V4066">
        <v>2</v>
      </c>
      <c r="W4066" t="s">
        <v>5437</v>
      </c>
      <c r="X4066">
        <v>9</v>
      </c>
      <c r="Y4066" t="s">
        <v>559</v>
      </c>
      <c r="Z4066">
        <v>9121</v>
      </c>
      <c r="AA4066" t="s">
        <v>995</v>
      </c>
      <c r="AC4066" t="s">
        <v>1009</v>
      </c>
      <c r="AD4066" t="s">
        <v>443</v>
      </c>
    </row>
    <row r="4067" spans="21:30">
      <c r="U4067">
        <v>6587</v>
      </c>
      <c r="V4067">
        <v>0</v>
      </c>
      <c r="W4067" t="s">
        <v>5438</v>
      </c>
      <c r="X4067">
        <v>9</v>
      </c>
      <c r="Y4067" t="s">
        <v>559</v>
      </c>
      <c r="Z4067">
        <v>9111</v>
      </c>
      <c r="AA4067" t="s">
        <v>1425</v>
      </c>
      <c r="AC4067" t="s">
        <v>412</v>
      </c>
      <c r="AD4067" t="s">
        <v>443</v>
      </c>
    </row>
    <row r="4068" spans="21:30">
      <c r="U4068">
        <v>6588</v>
      </c>
      <c r="V4068">
        <v>9</v>
      </c>
      <c r="W4068" t="s">
        <v>5439</v>
      </c>
      <c r="X4068">
        <v>9</v>
      </c>
      <c r="Y4068" t="s">
        <v>559</v>
      </c>
      <c r="Z4068">
        <v>9111</v>
      </c>
      <c r="AA4068" t="s">
        <v>1425</v>
      </c>
      <c r="AC4068" t="s">
        <v>412</v>
      </c>
      <c r="AD4068" t="s">
        <v>443</v>
      </c>
    </row>
    <row r="4069" spans="21:30">
      <c r="U4069">
        <v>6589</v>
      </c>
      <c r="V4069">
        <v>7</v>
      </c>
      <c r="W4069" t="s">
        <v>5440</v>
      </c>
      <c r="X4069">
        <v>9</v>
      </c>
      <c r="Y4069" t="s">
        <v>559</v>
      </c>
      <c r="Z4069">
        <v>9111</v>
      </c>
      <c r="AA4069" t="s">
        <v>1425</v>
      </c>
      <c r="AC4069" t="s">
        <v>412</v>
      </c>
      <c r="AD4069" t="s">
        <v>443</v>
      </c>
    </row>
    <row r="4070" spans="21:30">
      <c r="U4070">
        <v>6590</v>
      </c>
      <c r="V4070">
        <v>0</v>
      </c>
      <c r="W4070" t="s">
        <v>5441</v>
      </c>
      <c r="X4070">
        <v>9</v>
      </c>
      <c r="Y4070" t="s">
        <v>559</v>
      </c>
      <c r="Z4070">
        <v>9111</v>
      </c>
      <c r="AA4070" t="s">
        <v>1425</v>
      </c>
      <c r="AC4070" t="s">
        <v>412</v>
      </c>
      <c r="AD4070" t="s">
        <v>443</v>
      </c>
    </row>
    <row r="4071" spans="21:30">
      <c r="U4071">
        <v>6591</v>
      </c>
      <c r="V4071">
        <v>9</v>
      </c>
      <c r="W4071" t="s">
        <v>5442</v>
      </c>
      <c r="X4071">
        <v>9</v>
      </c>
      <c r="Y4071" t="s">
        <v>559</v>
      </c>
      <c r="Z4071">
        <v>9111</v>
      </c>
      <c r="AA4071" t="s">
        <v>1425</v>
      </c>
      <c r="AC4071" t="s">
        <v>412</v>
      </c>
      <c r="AD4071" t="s">
        <v>443</v>
      </c>
    </row>
    <row r="4072" spans="21:30">
      <c r="U4072">
        <v>6593</v>
      </c>
      <c r="V4072">
        <v>5</v>
      </c>
      <c r="W4072" t="s">
        <v>2363</v>
      </c>
      <c r="X4072">
        <v>9</v>
      </c>
      <c r="Y4072" t="s">
        <v>559</v>
      </c>
      <c r="Z4072">
        <v>9111</v>
      </c>
      <c r="AA4072" t="s">
        <v>1425</v>
      </c>
      <c r="AC4072" t="s">
        <v>412</v>
      </c>
      <c r="AD4072" t="s">
        <v>443</v>
      </c>
    </row>
    <row r="4073" spans="21:30">
      <c r="U4073">
        <v>6594</v>
      </c>
      <c r="V4073">
        <v>3</v>
      </c>
      <c r="W4073" t="s">
        <v>5443</v>
      </c>
      <c r="X4073">
        <v>9</v>
      </c>
      <c r="Y4073" t="s">
        <v>559</v>
      </c>
      <c r="Z4073">
        <v>9121</v>
      </c>
      <c r="AA4073" t="s">
        <v>995</v>
      </c>
      <c r="AC4073" t="s">
        <v>1009</v>
      </c>
      <c r="AD4073" t="s">
        <v>443</v>
      </c>
    </row>
    <row r="4074" spans="21:30">
      <c r="U4074">
        <v>6595</v>
      </c>
      <c r="V4074">
        <v>1</v>
      </c>
      <c r="W4074" t="s">
        <v>5444</v>
      </c>
      <c r="X4074">
        <v>9</v>
      </c>
      <c r="Y4074" t="s">
        <v>559</v>
      </c>
      <c r="Z4074">
        <v>9121</v>
      </c>
      <c r="AA4074" t="s">
        <v>995</v>
      </c>
      <c r="AC4074" t="s">
        <v>1009</v>
      </c>
      <c r="AD4074" t="s">
        <v>443</v>
      </c>
    </row>
    <row r="4075" spans="21:30">
      <c r="U4075">
        <v>6599</v>
      </c>
      <c r="V4075">
        <v>4</v>
      </c>
      <c r="W4075" t="s">
        <v>5445</v>
      </c>
      <c r="X4075">
        <v>9</v>
      </c>
      <c r="Y4075" t="s">
        <v>559</v>
      </c>
      <c r="Z4075">
        <v>9121</v>
      </c>
      <c r="AA4075" t="s">
        <v>995</v>
      </c>
      <c r="AC4075" t="s">
        <v>1009</v>
      </c>
      <c r="AD4075" t="s">
        <v>443</v>
      </c>
    </row>
    <row r="4076" spans="21:30">
      <c r="U4076">
        <v>6600</v>
      </c>
      <c r="V4076">
        <v>1</v>
      </c>
      <c r="W4076" t="s">
        <v>5446</v>
      </c>
      <c r="X4076">
        <v>9</v>
      </c>
      <c r="Y4076" t="s">
        <v>559</v>
      </c>
      <c r="Z4076">
        <v>9111</v>
      </c>
      <c r="AA4076" t="s">
        <v>1425</v>
      </c>
      <c r="AC4076" t="s">
        <v>412</v>
      </c>
      <c r="AD4076" t="s">
        <v>443</v>
      </c>
    </row>
    <row r="4077" spans="21:30">
      <c r="U4077">
        <v>6602</v>
      </c>
      <c r="V4077">
        <v>8</v>
      </c>
      <c r="W4077" t="s">
        <v>5447</v>
      </c>
      <c r="X4077">
        <v>9</v>
      </c>
      <c r="Y4077" t="s">
        <v>559</v>
      </c>
      <c r="Z4077">
        <v>9111</v>
      </c>
      <c r="AA4077" t="s">
        <v>1425</v>
      </c>
      <c r="AC4077" t="s">
        <v>412</v>
      </c>
      <c r="AD4077" t="s">
        <v>443</v>
      </c>
    </row>
    <row r="4078" spans="21:30">
      <c r="U4078">
        <v>6604</v>
      </c>
      <c r="V4078">
        <v>4</v>
      </c>
      <c r="W4078" t="s">
        <v>5448</v>
      </c>
      <c r="X4078">
        <v>9</v>
      </c>
      <c r="Y4078" t="s">
        <v>559</v>
      </c>
      <c r="Z4078">
        <v>9108</v>
      </c>
      <c r="AA4078" t="s">
        <v>1269</v>
      </c>
      <c r="AC4078" t="s">
        <v>1009</v>
      </c>
      <c r="AD4078" t="s">
        <v>443</v>
      </c>
    </row>
    <row r="4079" spans="21:30">
      <c r="U4079">
        <v>6605</v>
      </c>
      <c r="V4079">
        <v>2</v>
      </c>
      <c r="W4079" t="s">
        <v>5449</v>
      </c>
      <c r="X4079">
        <v>9</v>
      </c>
      <c r="Y4079" t="s">
        <v>559</v>
      </c>
      <c r="Z4079">
        <v>9111</v>
      </c>
      <c r="AA4079" t="s">
        <v>1425</v>
      </c>
      <c r="AC4079" t="s">
        <v>412</v>
      </c>
      <c r="AD4079" t="s">
        <v>443</v>
      </c>
    </row>
    <row r="4080" spans="21:30">
      <c r="U4080">
        <v>6608</v>
      </c>
      <c r="V4080">
        <v>7</v>
      </c>
      <c r="W4080" t="s">
        <v>5450</v>
      </c>
      <c r="X4080">
        <v>9</v>
      </c>
      <c r="Y4080" t="s">
        <v>559</v>
      </c>
      <c r="Z4080">
        <v>9111</v>
      </c>
      <c r="AA4080" t="s">
        <v>1425</v>
      </c>
      <c r="AC4080" t="s">
        <v>412</v>
      </c>
      <c r="AD4080" t="s">
        <v>443</v>
      </c>
    </row>
    <row r="4081" spans="21:30">
      <c r="U4081">
        <v>6611</v>
      </c>
      <c r="V4081">
        <v>7</v>
      </c>
      <c r="W4081" t="s">
        <v>5451</v>
      </c>
      <c r="X4081">
        <v>9</v>
      </c>
      <c r="Y4081" t="s">
        <v>559</v>
      </c>
      <c r="Z4081">
        <v>9111</v>
      </c>
      <c r="AA4081" t="s">
        <v>1425</v>
      </c>
      <c r="AC4081" t="s">
        <v>412</v>
      </c>
      <c r="AD4081" t="s">
        <v>443</v>
      </c>
    </row>
    <row r="4082" spans="21:30">
      <c r="U4082">
        <v>6612</v>
      </c>
      <c r="V4082">
        <v>5</v>
      </c>
      <c r="W4082" t="s">
        <v>5452</v>
      </c>
      <c r="X4082">
        <v>9</v>
      </c>
      <c r="Y4082" t="s">
        <v>559</v>
      </c>
      <c r="Z4082">
        <v>9121</v>
      </c>
      <c r="AA4082" t="s">
        <v>995</v>
      </c>
      <c r="AC4082" t="s">
        <v>1009</v>
      </c>
      <c r="AD4082" t="s">
        <v>443</v>
      </c>
    </row>
    <row r="4083" spans="21:30">
      <c r="U4083">
        <v>6616</v>
      </c>
      <c r="V4083">
        <v>8</v>
      </c>
      <c r="W4083" t="s">
        <v>5453</v>
      </c>
      <c r="X4083">
        <v>9</v>
      </c>
      <c r="Y4083" t="s">
        <v>559</v>
      </c>
      <c r="Z4083">
        <v>9121</v>
      </c>
      <c r="AA4083" t="s">
        <v>995</v>
      </c>
      <c r="AC4083" t="s">
        <v>1009</v>
      </c>
      <c r="AD4083" t="s">
        <v>443</v>
      </c>
    </row>
    <row r="4084" spans="21:30">
      <c r="U4084">
        <v>6621</v>
      </c>
      <c r="V4084">
        <v>4</v>
      </c>
      <c r="W4084" t="s">
        <v>5454</v>
      </c>
      <c r="X4084">
        <v>9</v>
      </c>
      <c r="Y4084" t="s">
        <v>559</v>
      </c>
      <c r="Z4084">
        <v>9121</v>
      </c>
      <c r="AA4084" t="s">
        <v>995</v>
      </c>
      <c r="AC4084" t="s">
        <v>1009</v>
      </c>
      <c r="AD4084" t="s">
        <v>443</v>
      </c>
    </row>
    <row r="4085" spans="21:30">
      <c r="U4085">
        <v>6622</v>
      </c>
      <c r="V4085">
        <v>2</v>
      </c>
      <c r="W4085" t="s">
        <v>5455</v>
      </c>
      <c r="X4085">
        <v>9</v>
      </c>
      <c r="Y4085" t="s">
        <v>559</v>
      </c>
      <c r="Z4085">
        <v>9121</v>
      </c>
      <c r="AA4085" t="s">
        <v>995</v>
      </c>
      <c r="AC4085" t="s">
        <v>1009</v>
      </c>
      <c r="AD4085" t="s">
        <v>443</v>
      </c>
    </row>
    <row r="4086" spans="21:30">
      <c r="U4086">
        <v>6623</v>
      </c>
      <c r="V4086">
        <v>0</v>
      </c>
      <c r="W4086" t="s">
        <v>5456</v>
      </c>
      <c r="X4086">
        <v>9</v>
      </c>
      <c r="Y4086" t="s">
        <v>559</v>
      </c>
      <c r="Z4086">
        <v>9111</v>
      </c>
      <c r="AA4086" t="s">
        <v>1425</v>
      </c>
      <c r="AC4086" t="s">
        <v>412</v>
      </c>
      <c r="AD4086" t="s">
        <v>443</v>
      </c>
    </row>
    <row r="4087" spans="21:30">
      <c r="U4087">
        <v>6624</v>
      </c>
      <c r="V4087">
        <v>9</v>
      </c>
      <c r="W4087" t="s">
        <v>5457</v>
      </c>
      <c r="X4087">
        <v>9</v>
      </c>
      <c r="Y4087" t="s">
        <v>559</v>
      </c>
      <c r="Z4087">
        <v>9121</v>
      </c>
      <c r="AA4087" t="s">
        <v>995</v>
      </c>
      <c r="AC4087" t="s">
        <v>1009</v>
      </c>
      <c r="AD4087" t="s">
        <v>443</v>
      </c>
    </row>
    <row r="4088" spans="21:30">
      <c r="U4088">
        <v>6625</v>
      </c>
      <c r="V4088">
        <v>7</v>
      </c>
      <c r="W4088" t="s">
        <v>5458</v>
      </c>
      <c r="X4088">
        <v>9</v>
      </c>
      <c r="Y4088" t="s">
        <v>559</v>
      </c>
      <c r="Z4088">
        <v>9111</v>
      </c>
      <c r="AA4088" t="s">
        <v>1425</v>
      </c>
      <c r="AC4088" t="s">
        <v>412</v>
      </c>
      <c r="AD4088" t="s">
        <v>443</v>
      </c>
    </row>
    <row r="4089" spans="21:30">
      <c r="U4089">
        <v>6626</v>
      </c>
      <c r="V4089">
        <v>5</v>
      </c>
      <c r="W4089" t="s">
        <v>5459</v>
      </c>
      <c r="X4089">
        <v>9</v>
      </c>
      <c r="Y4089" t="s">
        <v>559</v>
      </c>
      <c r="Z4089">
        <v>9121</v>
      </c>
      <c r="AA4089" t="s">
        <v>995</v>
      </c>
      <c r="AC4089" t="s">
        <v>1009</v>
      </c>
      <c r="AD4089" t="s">
        <v>443</v>
      </c>
    </row>
    <row r="4090" spans="21:30">
      <c r="U4090">
        <v>6627</v>
      </c>
      <c r="V4090">
        <v>3</v>
      </c>
      <c r="W4090" t="s">
        <v>5460</v>
      </c>
      <c r="X4090">
        <v>9</v>
      </c>
      <c r="Y4090" t="s">
        <v>559</v>
      </c>
      <c r="Z4090">
        <v>9121</v>
      </c>
      <c r="AA4090" t="s">
        <v>995</v>
      </c>
      <c r="AC4090" t="s">
        <v>1009</v>
      </c>
      <c r="AD4090" t="s">
        <v>443</v>
      </c>
    </row>
    <row r="4091" spans="21:30">
      <c r="U4091">
        <v>6628</v>
      </c>
      <c r="V4091">
        <v>1</v>
      </c>
      <c r="W4091" t="s">
        <v>5461</v>
      </c>
      <c r="X4091">
        <v>9</v>
      </c>
      <c r="Y4091" t="s">
        <v>559</v>
      </c>
      <c r="Z4091">
        <v>9111</v>
      </c>
      <c r="AA4091" t="s">
        <v>1425</v>
      </c>
      <c r="AC4091" t="s">
        <v>412</v>
      </c>
      <c r="AD4091" t="s">
        <v>443</v>
      </c>
    </row>
    <row r="4092" spans="21:30">
      <c r="U4092">
        <v>6630</v>
      </c>
      <c r="V4092">
        <v>3</v>
      </c>
      <c r="W4092" t="s">
        <v>5462</v>
      </c>
      <c r="X4092">
        <v>9</v>
      </c>
      <c r="Y4092" t="s">
        <v>559</v>
      </c>
      <c r="Z4092">
        <v>9121</v>
      </c>
      <c r="AA4092" t="s">
        <v>995</v>
      </c>
      <c r="AC4092" t="s">
        <v>1009</v>
      </c>
      <c r="AD4092" t="s">
        <v>443</v>
      </c>
    </row>
    <row r="4093" spans="21:30">
      <c r="U4093">
        <v>6633</v>
      </c>
      <c r="V4093">
        <v>8</v>
      </c>
      <c r="W4093" t="s">
        <v>5463</v>
      </c>
      <c r="X4093">
        <v>9</v>
      </c>
      <c r="Y4093" t="s">
        <v>559</v>
      </c>
      <c r="Z4093">
        <v>9111</v>
      </c>
      <c r="AA4093" t="s">
        <v>1425</v>
      </c>
      <c r="AC4093" t="s">
        <v>412</v>
      </c>
      <c r="AD4093" t="s">
        <v>443</v>
      </c>
    </row>
    <row r="4094" spans="21:30">
      <c r="U4094">
        <v>6635</v>
      </c>
      <c r="V4094">
        <v>4</v>
      </c>
      <c r="W4094" t="s">
        <v>5464</v>
      </c>
      <c r="X4094">
        <v>9</v>
      </c>
      <c r="Y4094" t="s">
        <v>559</v>
      </c>
      <c r="Z4094">
        <v>9111</v>
      </c>
      <c r="AA4094" t="s">
        <v>1425</v>
      </c>
      <c r="AC4094" t="s">
        <v>412</v>
      </c>
      <c r="AD4094" t="s">
        <v>443</v>
      </c>
    </row>
    <row r="4095" spans="21:30">
      <c r="U4095">
        <v>6639</v>
      </c>
      <c r="V4095">
        <v>7</v>
      </c>
      <c r="W4095" t="s">
        <v>5465</v>
      </c>
      <c r="X4095">
        <v>9</v>
      </c>
      <c r="Y4095" t="s">
        <v>559</v>
      </c>
      <c r="Z4095">
        <v>9111</v>
      </c>
      <c r="AA4095" t="s">
        <v>1425</v>
      </c>
      <c r="AC4095" t="s">
        <v>412</v>
      </c>
      <c r="AD4095" t="s">
        <v>443</v>
      </c>
    </row>
    <row r="4096" spans="21:30">
      <c r="U4096">
        <v>6641</v>
      </c>
      <c r="V4096">
        <v>9</v>
      </c>
      <c r="W4096" t="s">
        <v>5466</v>
      </c>
      <c r="X4096">
        <v>9</v>
      </c>
      <c r="Y4096" t="s">
        <v>559</v>
      </c>
      <c r="Z4096">
        <v>9121</v>
      </c>
      <c r="AA4096" t="s">
        <v>995</v>
      </c>
      <c r="AC4096" t="s">
        <v>713</v>
      </c>
      <c r="AD4096" t="s">
        <v>443</v>
      </c>
    </row>
    <row r="4097" spans="21:30">
      <c r="U4097">
        <v>6643</v>
      </c>
      <c r="V4097">
        <v>5</v>
      </c>
      <c r="W4097" t="s">
        <v>5467</v>
      </c>
      <c r="X4097">
        <v>9</v>
      </c>
      <c r="Y4097" t="s">
        <v>559</v>
      </c>
      <c r="Z4097">
        <v>9121</v>
      </c>
      <c r="AA4097" t="s">
        <v>995</v>
      </c>
      <c r="AC4097" t="s">
        <v>713</v>
      </c>
      <c r="AD4097" t="s">
        <v>443</v>
      </c>
    </row>
    <row r="4098" spans="21:30">
      <c r="U4098">
        <v>6644</v>
      </c>
      <c r="V4098">
        <v>3</v>
      </c>
      <c r="W4098" t="s">
        <v>5468</v>
      </c>
      <c r="X4098">
        <v>9</v>
      </c>
      <c r="Y4098" t="s">
        <v>559</v>
      </c>
      <c r="Z4098">
        <v>9111</v>
      </c>
      <c r="AA4098" t="s">
        <v>1425</v>
      </c>
      <c r="AC4098" t="s">
        <v>713</v>
      </c>
      <c r="AD4098" t="s">
        <v>443</v>
      </c>
    </row>
    <row r="4099" spans="21:30">
      <c r="U4099">
        <v>6649</v>
      </c>
      <c r="V4099">
        <v>4</v>
      </c>
      <c r="W4099" t="s">
        <v>5469</v>
      </c>
      <c r="X4099">
        <v>9</v>
      </c>
      <c r="Y4099" t="s">
        <v>559</v>
      </c>
      <c r="Z4099">
        <v>9121</v>
      </c>
      <c r="AA4099" t="s">
        <v>995</v>
      </c>
      <c r="AC4099" t="s">
        <v>713</v>
      </c>
      <c r="AD4099" t="s">
        <v>443</v>
      </c>
    </row>
    <row r="4100" spans="21:30">
      <c r="U4100">
        <v>6650</v>
      </c>
      <c r="V4100">
        <v>8</v>
      </c>
      <c r="W4100" t="s">
        <v>5470</v>
      </c>
      <c r="X4100">
        <v>9</v>
      </c>
      <c r="Y4100" t="s">
        <v>559</v>
      </c>
      <c r="Z4100">
        <v>9121</v>
      </c>
      <c r="AA4100" t="s">
        <v>995</v>
      </c>
      <c r="AC4100" t="s">
        <v>713</v>
      </c>
      <c r="AD4100" t="s">
        <v>443</v>
      </c>
    </row>
    <row r="4101" spans="21:30">
      <c r="U4101">
        <v>6652</v>
      </c>
      <c r="V4101">
        <v>4</v>
      </c>
      <c r="W4101" t="s">
        <v>5471</v>
      </c>
      <c r="X4101">
        <v>9</v>
      </c>
      <c r="Y4101" t="s">
        <v>559</v>
      </c>
      <c r="Z4101">
        <v>9111</v>
      </c>
      <c r="AA4101" t="s">
        <v>1425</v>
      </c>
      <c r="AC4101" t="s">
        <v>713</v>
      </c>
      <c r="AD4101" t="s">
        <v>443</v>
      </c>
    </row>
    <row r="4102" spans="21:30">
      <c r="U4102">
        <v>6653</v>
      </c>
      <c r="V4102">
        <v>2</v>
      </c>
      <c r="W4102" t="s">
        <v>5472</v>
      </c>
      <c r="X4102">
        <v>9</v>
      </c>
      <c r="Y4102" t="s">
        <v>559</v>
      </c>
      <c r="Z4102">
        <v>9121</v>
      </c>
      <c r="AA4102" t="s">
        <v>995</v>
      </c>
      <c r="AC4102" t="s">
        <v>713</v>
      </c>
      <c r="AD4102" t="s">
        <v>443</v>
      </c>
    </row>
    <row r="4103" spans="21:30">
      <c r="U4103">
        <v>6654</v>
      </c>
      <c r="V4103">
        <v>0</v>
      </c>
      <c r="W4103" t="s">
        <v>5473</v>
      </c>
      <c r="X4103">
        <v>9</v>
      </c>
      <c r="Y4103" t="s">
        <v>559</v>
      </c>
      <c r="Z4103">
        <v>9111</v>
      </c>
      <c r="AA4103" t="s">
        <v>1425</v>
      </c>
      <c r="AC4103" t="s">
        <v>713</v>
      </c>
      <c r="AD4103" t="s">
        <v>443</v>
      </c>
    </row>
    <row r="4104" spans="21:30">
      <c r="U4104">
        <v>6656</v>
      </c>
      <c r="V4104">
        <v>7</v>
      </c>
      <c r="W4104" t="s">
        <v>5474</v>
      </c>
      <c r="X4104">
        <v>9</v>
      </c>
      <c r="Y4104" t="s">
        <v>559</v>
      </c>
      <c r="Z4104">
        <v>9111</v>
      </c>
      <c r="AA4104" t="s">
        <v>1425</v>
      </c>
      <c r="AC4104" t="s">
        <v>713</v>
      </c>
      <c r="AD4104" t="s">
        <v>443</v>
      </c>
    </row>
    <row r="4105" spans="21:30">
      <c r="U4105">
        <v>6660</v>
      </c>
      <c r="V4105">
        <v>5</v>
      </c>
      <c r="W4105" t="s">
        <v>5475</v>
      </c>
      <c r="X4105">
        <v>9</v>
      </c>
      <c r="Y4105" t="s">
        <v>559</v>
      </c>
      <c r="Z4105">
        <v>9121</v>
      </c>
      <c r="AA4105" t="s">
        <v>995</v>
      </c>
      <c r="AC4105" t="s">
        <v>713</v>
      </c>
      <c r="AD4105" t="s">
        <v>443</v>
      </c>
    </row>
    <row r="4106" spans="21:30">
      <c r="U4106">
        <v>6662</v>
      </c>
      <c r="V4106">
        <v>1</v>
      </c>
      <c r="W4106" t="s">
        <v>5476</v>
      </c>
      <c r="X4106">
        <v>9</v>
      </c>
      <c r="Y4106" t="s">
        <v>559</v>
      </c>
      <c r="Z4106">
        <v>9111</v>
      </c>
      <c r="AA4106" t="s">
        <v>1425</v>
      </c>
      <c r="AC4106" t="s">
        <v>713</v>
      </c>
      <c r="AD4106" t="s">
        <v>443</v>
      </c>
    </row>
    <row r="4107" spans="21:30">
      <c r="U4107">
        <v>6666</v>
      </c>
      <c r="V4107">
        <v>4</v>
      </c>
      <c r="W4107" t="s">
        <v>5477</v>
      </c>
      <c r="X4107">
        <v>9</v>
      </c>
      <c r="Y4107" t="s">
        <v>559</v>
      </c>
      <c r="Z4107">
        <v>9111</v>
      </c>
      <c r="AA4107" t="s">
        <v>1425</v>
      </c>
      <c r="AC4107" t="s">
        <v>713</v>
      </c>
      <c r="AD4107" t="s">
        <v>443</v>
      </c>
    </row>
    <row r="4108" spans="21:30">
      <c r="U4108">
        <v>6667</v>
      </c>
      <c r="V4108">
        <v>2</v>
      </c>
      <c r="W4108" t="s">
        <v>5478</v>
      </c>
      <c r="X4108">
        <v>9</v>
      </c>
      <c r="Y4108" t="s">
        <v>559</v>
      </c>
      <c r="Z4108">
        <v>9111</v>
      </c>
      <c r="AA4108" t="s">
        <v>1425</v>
      </c>
      <c r="AC4108" t="s">
        <v>713</v>
      </c>
      <c r="AD4108" t="s">
        <v>443</v>
      </c>
    </row>
    <row r="4109" spans="21:30">
      <c r="U4109">
        <v>6668</v>
      </c>
      <c r="V4109">
        <v>0</v>
      </c>
      <c r="W4109" t="s">
        <v>5479</v>
      </c>
      <c r="X4109">
        <v>9</v>
      </c>
      <c r="Y4109" t="s">
        <v>559</v>
      </c>
      <c r="Z4109">
        <v>9121</v>
      </c>
      <c r="AA4109" t="s">
        <v>995</v>
      </c>
      <c r="AC4109" t="s">
        <v>713</v>
      </c>
      <c r="AD4109" t="s">
        <v>443</v>
      </c>
    </row>
    <row r="4110" spans="21:30">
      <c r="U4110">
        <v>6669</v>
      </c>
      <c r="V4110">
        <v>9</v>
      </c>
      <c r="W4110" t="s">
        <v>5480</v>
      </c>
      <c r="X4110">
        <v>9</v>
      </c>
      <c r="Y4110" t="s">
        <v>559</v>
      </c>
      <c r="Z4110">
        <v>9121</v>
      </c>
      <c r="AA4110" t="s">
        <v>995</v>
      </c>
      <c r="AC4110" t="s">
        <v>713</v>
      </c>
      <c r="AD4110" t="s">
        <v>443</v>
      </c>
    </row>
    <row r="4111" spans="21:30">
      <c r="U4111">
        <v>6670</v>
      </c>
      <c r="V4111">
        <v>2</v>
      </c>
      <c r="W4111" t="s">
        <v>5481</v>
      </c>
      <c r="X4111">
        <v>9</v>
      </c>
      <c r="Y4111" t="s">
        <v>559</v>
      </c>
      <c r="Z4111">
        <v>9121</v>
      </c>
      <c r="AA4111" t="s">
        <v>995</v>
      </c>
      <c r="AC4111" t="s">
        <v>713</v>
      </c>
      <c r="AD4111" t="s">
        <v>443</v>
      </c>
    </row>
    <row r="4112" spans="21:30">
      <c r="U4112">
        <v>6671</v>
      </c>
      <c r="V4112">
        <v>0</v>
      </c>
      <c r="W4112" t="s">
        <v>5482</v>
      </c>
      <c r="X4112">
        <v>9</v>
      </c>
      <c r="Y4112" t="s">
        <v>559</v>
      </c>
      <c r="Z4112">
        <v>9121</v>
      </c>
      <c r="AA4112" t="s">
        <v>995</v>
      </c>
      <c r="AC4112" t="s">
        <v>713</v>
      </c>
      <c r="AD4112" t="s">
        <v>443</v>
      </c>
    </row>
    <row r="4113" spans="21:30">
      <c r="U4113">
        <v>6673</v>
      </c>
      <c r="V4113">
        <v>7</v>
      </c>
      <c r="W4113" t="s">
        <v>5483</v>
      </c>
      <c r="X4113">
        <v>9</v>
      </c>
      <c r="Y4113" t="s">
        <v>559</v>
      </c>
      <c r="Z4113">
        <v>9111</v>
      </c>
      <c r="AA4113" t="s">
        <v>1425</v>
      </c>
      <c r="AC4113" t="s">
        <v>713</v>
      </c>
      <c r="AD4113" t="s">
        <v>443</v>
      </c>
    </row>
    <row r="4114" spans="21:30">
      <c r="U4114">
        <v>6674</v>
      </c>
      <c r="V4114">
        <v>5</v>
      </c>
      <c r="W4114" t="s">
        <v>5484</v>
      </c>
      <c r="X4114">
        <v>9</v>
      </c>
      <c r="Y4114" t="s">
        <v>559</v>
      </c>
      <c r="Z4114">
        <v>9111</v>
      </c>
      <c r="AA4114" t="s">
        <v>1425</v>
      </c>
      <c r="AC4114" t="s">
        <v>713</v>
      </c>
      <c r="AD4114" t="s">
        <v>443</v>
      </c>
    </row>
    <row r="4115" spans="21:30">
      <c r="U4115">
        <v>6678</v>
      </c>
      <c r="V4115">
        <v>8</v>
      </c>
      <c r="W4115" t="s">
        <v>5485</v>
      </c>
      <c r="X4115">
        <v>9</v>
      </c>
      <c r="Y4115" t="s">
        <v>559</v>
      </c>
      <c r="Z4115">
        <v>9106</v>
      </c>
      <c r="AA4115" t="s">
        <v>1168</v>
      </c>
      <c r="AC4115" t="s">
        <v>713</v>
      </c>
      <c r="AD4115" t="s">
        <v>443</v>
      </c>
    </row>
    <row r="4116" spans="21:30">
      <c r="U4116">
        <v>6679</v>
      </c>
      <c r="V4116">
        <v>6</v>
      </c>
      <c r="W4116" t="s">
        <v>5486</v>
      </c>
      <c r="X4116">
        <v>9</v>
      </c>
      <c r="Y4116" t="s">
        <v>559</v>
      </c>
      <c r="Z4116">
        <v>9121</v>
      </c>
      <c r="AA4116" t="s">
        <v>995</v>
      </c>
      <c r="AC4116" t="s">
        <v>713</v>
      </c>
      <c r="AD4116" t="s">
        <v>443</v>
      </c>
    </row>
    <row r="4117" spans="21:30">
      <c r="U4117">
        <v>6684</v>
      </c>
      <c r="V4117">
        <v>2</v>
      </c>
      <c r="W4117" t="s">
        <v>5135</v>
      </c>
      <c r="X4117">
        <v>9</v>
      </c>
      <c r="Y4117" t="s">
        <v>559</v>
      </c>
      <c r="Z4117">
        <v>9111</v>
      </c>
      <c r="AA4117" t="s">
        <v>1425</v>
      </c>
      <c r="AC4117" t="s">
        <v>713</v>
      </c>
      <c r="AD4117" t="s">
        <v>443</v>
      </c>
    </row>
    <row r="4118" spans="21:30">
      <c r="U4118">
        <v>6686</v>
      </c>
      <c r="V4118">
        <v>9</v>
      </c>
      <c r="W4118" t="s">
        <v>5487</v>
      </c>
      <c r="X4118">
        <v>9</v>
      </c>
      <c r="Y4118" t="s">
        <v>559</v>
      </c>
      <c r="Z4118">
        <v>9111</v>
      </c>
      <c r="AA4118" t="s">
        <v>1425</v>
      </c>
      <c r="AC4118" t="s">
        <v>713</v>
      </c>
      <c r="AD4118" t="s">
        <v>443</v>
      </c>
    </row>
    <row r="4119" spans="21:30">
      <c r="U4119">
        <v>6688</v>
      </c>
      <c r="V4119">
        <v>5</v>
      </c>
      <c r="W4119" t="s">
        <v>5488</v>
      </c>
      <c r="X4119">
        <v>9</v>
      </c>
      <c r="Y4119" t="s">
        <v>559</v>
      </c>
      <c r="Z4119">
        <v>9111</v>
      </c>
      <c r="AA4119" t="s">
        <v>1425</v>
      </c>
      <c r="AC4119" t="s">
        <v>713</v>
      </c>
      <c r="AD4119" t="s">
        <v>443</v>
      </c>
    </row>
    <row r="4120" spans="21:30">
      <c r="U4120">
        <v>6690</v>
      </c>
      <c r="V4120">
        <v>7</v>
      </c>
      <c r="W4120" t="s">
        <v>5226</v>
      </c>
      <c r="X4120">
        <v>9</v>
      </c>
      <c r="Y4120" t="s">
        <v>559</v>
      </c>
      <c r="Z4120">
        <v>9111</v>
      </c>
      <c r="AA4120" t="s">
        <v>1425</v>
      </c>
      <c r="AC4120" t="s">
        <v>713</v>
      </c>
      <c r="AD4120" t="s">
        <v>443</v>
      </c>
    </row>
    <row r="4121" spans="21:30">
      <c r="U4121">
        <v>6691</v>
      </c>
      <c r="V4121">
        <v>5</v>
      </c>
      <c r="W4121" t="s">
        <v>3642</v>
      </c>
      <c r="X4121">
        <v>9</v>
      </c>
      <c r="Y4121" t="s">
        <v>559</v>
      </c>
      <c r="Z4121">
        <v>9111</v>
      </c>
      <c r="AA4121" t="s">
        <v>1425</v>
      </c>
      <c r="AC4121" t="s">
        <v>713</v>
      </c>
      <c r="AD4121" t="s">
        <v>443</v>
      </c>
    </row>
    <row r="4122" spans="21:30">
      <c r="U4122">
        <v>6692</v>
      </c>
      <c r="V4122">
        <v>3</v>
      </c>
      <c r="W4122" t="s">
        <v>3664</v>
      </c>
      <c r="X4122">
        <v>9</v>
      </c>
      <c r="Y4122" t="s">
        <v>559</v>
      </c>
      <c r="Z4122">
        <v>9121</v>
      </c>
      <c r="AA4122" t="s">
        <v>995</v>
      </c>
      <c r="AC4122" t="s">
        <v>713</v>
      </c>
      <c r="AD4122" t="s">
        <v>443</v>
      </c>
    </row>
    <row r="4123" spans="21:30">
      <c r="U4123">
        <v>6695</v>
      </c>
      <c r="V4123">
        <v>8</v>
      </c>
      <c r="W4123" t="s">
        <v>5489</v>
      </c>
      <c r="X4123">
        <v>9</v>
      </c>
      <c r="Y4123" t="s">
        <v>559</v>
      </c>
      <c r="Z4123">
        <v>9111</v>
      </c>
      <c r="AA4123" t="s">
        <v>1425</v>
      </c>
      <c r="AC4123" t="s">
        <v>713</v>
      </c>
      <c r="AD4123" t="s">
        <v>443</v>
      </c>
    </row>
    <row r="4124" spans="21:30">
      <c r="U4124">
        <v>6699</v>
      </c>
      <c r="V4124">
        <v>0</v>
      </c>
      <c r="W4124" t="s">
        <v>5490</v>
      </c>
      <c r="X4124">
        <v>9</v>
      </c>
      <c r="Y4124" t="s">
        <v>559</v>
      </c>
      <c r="Z4124">
        <v>9119</v>
      </c>
      <c r="AA4124" t="s">
        <v>4968</v>
      </c>
      <c r="AC4124" t="s">
        <v>713</v>
      </c>
      <c r="AD4124" t="s">
        <v>443</v>
      </c>
    </row>
    <row r="4125" spans="21:30">
      <c r="U4125">
        <v>6700</v>
      </c>
      <c r="V4125">
        <v>8</v>
      </c>
      <c r="W4125" t="s">
        <v>5491</v>
      </c>
      <c r="X4125">
        <v>9</v>
      </c>
      <c r="Y4125" t="s">
        <v>559</v>
      </c>
      <c r="Z4125">
        <v>9121</v>
      </c>
      <c r="AA4125" t="s">
        <v>995</v>
      </c>
      <c r="AC4125" t="s">
        <v>713</v>
      </c>
      <c r="AD4125" t="s">
        <v>443</v>
      </c>
    </row>
    <row r="4126" spans="21:30">
      <c r="U4126">
        <v>6701</v>
      </c>
      <c r="V4126">
        <v>6</v>
      </c>
      <c r="W4126" t="s">
        <v>5492</v>
      </c>
      <c r="X4126">
        <v>9</v>
      </c>
      <c r="Y4126" t="s">
        <v>559</v>
      </c>
      <c r="Z4126">
        <v>9111</v>
      </c>
      <c r="AA4126" t="s">
        <v>1425</v>
      </c>
      <c r="AC4126" t="s">
        <v>713</v>
      </c>
      <c r="AD4126" t="s">
        <v>443</v>
      </c>
    </row>
    <row r="4127" spans="21:30">
      <c r="U4127">
        <v>6702</v>
      </c>
      <c r="V4127">
        <v>4</v>
      </c>
      <c r="W4127" t="s">
        <v>5493</v>
      </c>
      <c r="X4127">
        <v>9</v>
      </c>
      <c r="Y4127" t="s">
        <v>559</v>
      </c>
      <c r="Z4127">
        <v>9121</v>
      </c>
      <c r="AA4127" t="s">
        <v>995</v>
      </c>
      <c r="AC4127" t="s">
        <v>713</v>
      </c>
      <c r="AD4127" t="s">
        <v>443</v>
      </c>
    </row>
    <row r="4128" spans="21:30">
      <c r="U4128">
        <v>6705</v>
      </c>
      <c r="V4128">
        <v>9</v>
      </c>
      <c r="W4128" t="s">
        <v>5494</v>
      </c>
      <c r="X4128">
        <v>9</v>
      </c>
      <c r="Y4128" t="s">
        <v>559</v>
      </c>
      <c r="Z4128">
        <v>9121</v>
      </c>
      <c r="AA4128" t="s">
        <v>995</v>
      </c>
      <c r="AC4128" t="s">
        <v>713</v>
      </c>
      <c r="AD4128" t="s">
        <v>443</v>
      </c>
    </row>
    <row r="4129" spans="21:30">
      <c r="U4129">
        <v>6708</v>
      </c>
      <c r="V4129">
        <v>3</v>
      </c>
      <c r="W4129" t="s">
        <v>5495</v>
      </c>
      <c r="X4129">
        <v>9</v>
      </c>
      <c r="Y4129" t="s">
        <v>559</v>
      </c>
      <c r="Z4129">
        <v>9106</v>
      </c>
      <c r="AA4129" t="s">
        <v>1168</v>
      </c>
      <c r="AC4129" t="s">
        <v>1009</v>
      </c>
      <c r="AD4129" t="s">
        <v>443</v>
      </c>
    </row>
    <row r="4130" spans="21:30">
      <c r="U4130">
        <v>6709</v>
      </c>
      <c r="V4130">
        <v>1</v>
      </c>
      <c r="W4130" t="s">
        <v>5496</v>
      </c>
      <c r="X4130">
        <v>9</v>
      </c>
      <c r="Y4130" t="s">
        <v>559</v>
      </c>
      <c r="Z4130">
        <v>9106</v>
      </c>
      <c r="AA4130" t="s">
        <v>1168</v>
      </c>
      <c r="AC4130" t="s">
        <v>1009</v>
      </c>
      <c r="AD4130" t="s">
        <v>443</v>
      </c>
    </row>
    <row r="4131" spans="21:30">
      <c r="U4131">
        <v>6710</v>
      </c>
      <c r="V4131">
        <v>5</v>
      </c>
      <c r="W4131" t="s">
        <v>5497</v>
      </c>
      <c r="X4131">
        <v>9</v>
      </c>
      <c r="Y4131" t="s">
        <v>559</v>
      </c>
      <c r="Z4131">
        <v>9106</v>
      </c>
      <c r="AA4131" t="s">
        <v>1168</v>
      </c>
      <c r="AC4131" t="s">
        <v>1009</v>
      </c>
      <c r="AD4131" t="s">
        <v>443</v>
      </c>
    </row>
    <row r="4132" spans="21:30">
      <c r="U4132">
        <v>6711</v>
      </c>
      <c r="V4132">
        <v>3</v>
      </c>
      <c r="W4132" t="s">
        <v>5498</v>
      </c>
      <c r="X4132">
        <v>9</v>
      </c>
      <c r="Y4132" t="s">
        <v>559</v>
      </c>
      <c r="Z4132">
        <v>9106</v>
      </c>
      <c r="AA4132" t="s">
        <v>1168</v>
      </c>
      <c r="AC4132" t="s">
        <v>1009</v>
      </c>
      <c r="AD4132" t="s">
        <v>443</v>
      </c>
    </row>
    <row r="4133" spans="21:30">
      <c r="U4133">
        <v>6712</v>
      </c>
      <c r="V4133">
        <v>1</v>
      </c>
      <c r="W4133" t="s">
        <v>5499</v>
      </c>
      <c r="X4133">
        <v>9</v>
      </c>
      <c r="Y4133" t="s">
        <v>559</v>
      </c>
      <c r="Z4133">
        <v>9106</v>
      </c>
      <c r="AA4133" t="s">
        <v>1168</v>
      </c>
      <c r="AC4133" t="s">
        <v>1009</v>
      </c>
      <c r="AD4133" t="s">
        <v>443</v>
      </c>
    </row>
    <row r="4134" spans="21:30">
      <c r="U4134">
        <v>6714</v>
      </c>
      <c r="V4134">
        <v>8</v>
      </c>
      <c r="W4134" t="s">
        <v>5500</v>
      </c>
      <c r="X4134">
        <v>9</v>
      </c>
      <c r="Y4134" t="s">
        <v>559</v>
      </c>
      <c r="Z4134">
        <v>9106</v>
      </c>
      <c r="AA4134" t="s">
        <v>1168</v>
      </c>
      <c r="AC4134" t="s">
        <v>1009</v>
      </c>
      <c r="AD4134" t="s">
        <v>443</v>
      </c>
    </row>
    <row r="4135" spans="21:30">
      <c r="U4135">
        <v>6715</v>
      </c>
      <c r="V4135">
        <v>6</v>
      </c>
      <c r="W4135" t="s">
        <v>5501</v>
      </c>
      <c r="X4135">
        <v>9</v>
      </c>
      <c r="Y4135" t="s">
        <v>559</v>
      </c>
      <c r="Z4135">
        <v>9106</v>
      </c>
      <c r="AA4135" t="s">
        <v>1168</v>
      </c>
      <c r="AC4135" t="s">
        <v>1009</v>
      </c>
      <c r="AD4135" t="s">
        <v>443</v>
      </c>
    </row>
    <row r="4136" spans="21:30">
      <c r="U4136">
        <v>6716</v>
      </c>
      <c r="V4136">
        <v>4</v>
      </c>
      <c r="W4136" t="s">
        <v>5502</v>
      </c>
      <c r="X4136">
        <v>9</v>
      </c>
      <c r="Y4136" t="s">
        <v>559</v>
      </c>
      <c r="Z4136">
        <v>9106</v>
      </c>
      <c r="AA4136" t="s">
        <v>1168</v>
      </c>
      <c r="AC4136" t="s">
        <v>1009</v>
      </c>
      <c r="AD4136" t="s">
        <v>443</v>
      </c>
    </row>
    <row r="4137" spans="21:30">
      <c r="U4137">
        <v>6718</v>
      </c>
      <c r="V4137">
        <v>0</v>
      </c>
      <c r="W4137" t="s">
        <v>5503</v>
      </c>
      <c r="X4137">
        <v>9</v>
      </c>
      <c r="Y4137" t="s">
        <v>559</v>
      </c>
      <c r="Z4137">
        <v>9106</v>
      </c>
      <c r="AA4137" t="s">
        <v>1168</v>
      </c>
      <c r="AC4137" t="s">
        <v>1009</v>
      </c>
      <c r="AD4137" t="s">
        <v>443</v>
      </c>
    </row>
    <row r="4138" spans="21:30">
      <c r="U4138">
        <v>6719</v>
      </c>
      <c r="V4138">
        <v>9</v>
      </c>
      <c r="W4138" t="s">
        <v>4789</v>
      </c>
      <c r="X4138">
        <v>9</v>
      </c>
      <c r="Y4138" t="s">
        <v>559</v>
      </c>
      <c r="Z4138">
        <v>9106</v>
      </c>
      <c r="AA4138" t="s">
        <v>1168</v>
      </c>
      <c r="AC4138" t="s">
        <v>1009</v>
      </c>
      <c r="AD4138" t="s">
        <v>443</v>
      </c>
    </row>
    <row r="4139" spans="21:30">
      <c r="U4139">
        <v>6721</v>
      </c>
      <c r="V4139">
        <v>0</v>
      </c>
      <c r="W4139" t="s">
        <v>5504</v>
      </c>
      <c r="X4139">
        <v>9</v>
      </c>
      <c r="Y4139" t="s">
        <v>559</v>
      </c>
      <c r="Z4139">
        <v>9106</v>
      </c>
      <c r="AA4139" t="s">
        <v>1168</v>
      </c>
      <c r="AC4139" t="s">
        <v>1009</v>
      </c>
      <c r="AD4139" t="s">
        <v>443</v>
      </c>
    </row>
    <row r="4140" spans="21:30">
      <c r="U4140">
        <v>6722</v>
      </c>
      <c r="V4140">
        <v>9</v>
      </c>
      <c r="W4140" t="s">
        <v>5505</v>
      </c>
      <c r="X4140">
        <v>9</v>
      </c>
      <c r="Y4140" t="s">
        <v>559</v>
      </c>
      <c r="Z4140">
        <v>9106</v>
      </c>
      <c r="AA4140" t="s">
        <v>1168</v>
      </c>
      <c r="AC4140" t="s">
        <v>1009</v>
      </c>
      <c r="AD4140" t="s">
        <v>443</v>
      </c>
    </row>
    <row r="4141" spans="21:30">
      <c r="U4141">
        <v>6725</v>
      </c>
      <c r="V4141">
        <v>3</v>
      </c>
      <c r="W4141" t="s">
        <v>5506</v>
      </c>
      <c r="X4141">
        <v>9</v>
      </c>
      <c r="Y4141" t="s">
        <v>559</v>
      </c>
      <c r="Z4141">
        <v>9106</v>
      </c>
      <c r="AA4141" t="s">
        <v>1168</v>
      </c>
      <c r="AC4141" t="s">
        <v>1009</v>
      </c>
      <c r="AD4141" t="s">
        <v>443</v>
      </c>
    </row>
    <row r="4142" spans="21:30">
      <c r="U4142">
        <v>6726</v>
      </c>
      <c r="V4142">
        <v>1</v>
      </c>
      <c r="W4142" t="s">
        <v>2506</v>
      </c>
      <c r="X4142">
        <v>9</v>
      </c>
      <c r="Y4142" t="s">
        <v>559</v>
      </c>
      <c r="Z4142">
        <v>9106</v>
      </c>
      <c r="AA4142" t="s">
        <v>1168</v>
      </c>
      <c r="AC4142" t="s">
        <v>1009</v>
      </c>
      <c r="AD4142" t="s">
        <v>443</v>
      </c>
    </row>
    <row r="4143" spans="21:30">
      <c r="U4143">
        <v>6728</v>
      </c>
      <c r="V4143">
        <v>8</v>
      </c>
      <c r="W4143" t="s">
        <v>5507</v>
      </c>
      <c r="X4143">
        <v>9</v>
      </c>
      <c r="Y4143" t="s">
        <v>559</v>
      </c>
      <c r="Z4143">
        <v>9106</v>
      </c>
      <c r="AA4143" t="s">
        <v>1168</v>
      </c>
      <c r="AC4143" t="s">
        <v>1009</v>
      </c>
      <c r="AD4143" t="s">
        <v>443</v>
      </c>
    </row>
    <row r="4144" spans="21:30">
      <c r="U4144">
        <v>6731</v>
      </c>
      <c r="V4144">
        <v>8</v>
      </c>
      <c r="W4144" t="s">
        <v>5508</v>
      </c>
      <c r="X4144">
        <v>9</v>
      </c>
      <c r="Y4144" t="s">
        <v>559</v>
      </c>
      <c r="Z4144">
        <v>9106</v>
      </c>
      <c r="AA4144" t="s">
        <v>1168</v>
      </c>
      <c r="AC4144" t="s">
        <v>1009</v>
      </c>
      <c r="AD4144" t="s">
        <v>443</v>
      </c>
    </row>
    <row r="4145" spans="21:30">
      <c r="U4145">
        <v>6732</v>
      </c>
      <c r="V4145">
        <v>6</v>
      </c>
      <c r="W4145" t="s">
        <v>5509</v>
      </c>
      <c r="X4145">
        <v>9</v>
      </c>
      <c r="Y4145" t="s">
        <v>559</v>
      </c>
      <c r="Z4145">
        <v>9106</v>
      </c>
      <c r="AA4145" t="s">
        <v>1168</v>
      </c>
      <c r="AC4145" t="s">
        <v>1009</v>
      </c>
      <c r="AD4145" t="s">
        <v>443</v>
      </c>
    </row>
    <row r="4146" spans="21:30">
      <c r="U4146">
        <v>6734</v>
      </c>
      <c r="V4146">
        <v>2</v>
      </c>
      <c r="W4146" t="s">
        <v>3497</v>
      </c>
      <c r="X4146">
        <v>9</v>
      </c>
      <c r="Y4146" t="s">
        <v>559</v>
      </c>
      <c r="Z4146">
        <v>9106</v>
      </c>
      <c r="AA4146" t="s">
        <v>1168</v>
      </c>
      <c r="AC4146" t="s">
        <v>713</v>
      </c>
      <c r="AD4146" t="s">
        <v>443</v>
      </c>
    </row>
    <row r="4147" spans="21:30">
      <c r="U4147">
        <v>6735</v>
      </c>
      <c r="V4147">
        <v>0</v>
      </c>
      <c r="W4147" t="s">
        <v>3877</v>
      </c>
      <c r="X4147">
        <v>9</v>
      </c>
      <c r="Y4147" t="s">
        <v>559</v>
      </c>
      <c r="Z4147">
        <v>9106</v>
      </c>
      <c r="AA4147" t="s">
        <v>1168</v>
      </c>
      <c r="AC4147" t="s">
        <v>713</v>
      </c>
      <c r="AD4147" t="s">
        <v>443</v>
      </c>
    </row>
    <row r="4148" spans="21:30">
      <c r="U4148">
        <v>6737</v>
      </c>
      <c r="V4148">
        <v>7</v>
      </c>
      <c r="W4148" t="s">
        <v>5510</v>
      </c>
      <c r="X4148">
        <v>9</v>
      </c>
      <c r="Y4148" t="s">
        <v>559</v>
      </c>
      <c r="Z4148">
        <v>9210</v>
      </c>
      <c r="AA4148" t="s">
        <v>4880</v>
      </c>
      <c r="AC4148" t="s">
        <v>713</v>
      </c>
      <c r="AD4148" t="s">
        <v>443</v>
      </c>
    </row>
    <row r="4149" spans="21:30">
      <c r="U4149">
        <v>6738</v>
      </c>
      <c r="V4149">
        <v>5</v>
      </c>
      <c r="W4149" t="s">
        <v>5072</v>
      </c>
      <c r="X4149">
        <v>9</v>
      </c>
      <c r="Y4149" t="s">
        <v>559</v>
      </c>
      <c r="Z4149">
        <v>9106</v>
      </c>
      <c r="AA4149" t="s">
        <v>1168</v>
      </c>
      <c r="AC4149" t="s">
        <v>713</v>
      </c>
      <c r="AD4149" t="s">
        <v>443</v>
      </c>
    </row>
    <row r="4150" spans="21:30">
      <c r="U4150">
        <v>6739</v>
      </c>
      <c r="V4150">
        <v>3</v>
      </c>
      <c r="W4150" t="s">
        <v>5511</v>
      </c>
      <c r="X4150">
        <v>9</v>
      </c>
      <c r="Y4150" t="s">
        <v>559</v>
      </c>
      <c r="Z4150">
        <v>9106</v>
      </c>
      <c r="AA4150" t="s">
        <v>1168</v>
      </c>
      <c r="AC4150" t="s">
        <v>1009</v>
      </c>
      <c r="AD4150" t="s">
        <v>443</v>
      </c>
    </row>
    <row r="4151" spans="21:30">
      <c r="U4151">
        <v>6741</v>
      </c>
      <c r="V4151">
        <v>5</v>
      </c>
      <c r="W4151" t="s">
        <v>4858</v>
      </c>
      <c r="X4151">
        <v>9</v>
      </c>
      <c r="Y4151" t="s">
        <v>559</v>
      </c>
      <c r="Z4151">
        <v>9106</v>
      </c>
      <c r="AA4151" t="s">
        <v>1168</v>
      </c>
      <c r="AC4151" t="s">
        <v>713</v>
      </c>
      <c r="AD4151" t="s">
        <v>443</v>
      </c>
    </row>
    <row r="4152" spans="21:30">
      <c r="U4152">
        <v>6743</v>
      </c>
      <c r="V4152">
        <v>1</v>
      </c>
      <c r="W4152" t="s">
        <v>5512</v>
      </c>
      <c r="X4152">
        <v>9</v>
      </c>
      <c r="Y4152" t="s">
        <v>559</v>
      </c>
      <c r="Z4152">
        <v>9106</v>
      </c>
      <c r="AA4152" t="s">
        <v>1168</v>
      </c>
      <c r="AC4152" t="s">
        <v>713</v>
      </c>
      <c r="AD4152" t="s">
        <v>443</v>
      </c>
    </row>
    <row r="4153" spans="21:30">
      <c r="U4153">
        <v>6745</v>
      </c>
      <c r="V4153">
        <v>8</v>
      </c>
      <c r="W4153" t="s">
        <v>5368</v>
      </c>
      <c r="X4153">
        <v>9</v>
      </c>
      <c r="Y4153" t="s">
        <v>559</v>
      </c>
      <c r="Z4153">
        <v>9106</v>
      </c>
      <c r="AA4153" t="s">
        <v>1168</v>
      </c>
      <c r="AC4153" t="s">
        <v>713</v>
      </c>
      <c r="AD4153" t="s">
        <v>443</v>
      </c>
    </row>
    <row r="4154" spans="21:30">
      <c r="U4154">
        <v>6747</v>
      </c>
      <c r="V4154">
        <v>4</v>
      </c>
      <c r="W4154" t="s">
        <v>5513</v>
      </c>
      <c r="X4154">
        <v>9</v>
      </c>
      <c r="Y4154" t="s">
        <v>559</v>
      </c>
      <c r="Z4154">
        <v>9106</v>
      </c>
      <c r="AA4154" t="s">
        <v>1168</v>
      </c>
      <c r="AC4154" t="s">
        <v>713</v>
      </c>
      <c r="AD4154" t="s">
        <v>443</v>
      </c>
    </row>
    <row r="4155" spans="21:30">
      <c r="U4155">
        <v>6748</v>
      </c>
      <c r="V4155">
        <v>2</v>
      </c>
      <c r="W4155" t="s">
        <v>5514</v>
      </c>
      <c r="X4155">
        <v>9</v>
      </c>
      <c r="Y4155" t="s">
        <v>559</v>
      </c>
      <c r="Z4155">
        <v>9106</v>
      </c>
      <c r="AA4155" t="s">
        <v>1168</v>
      </c>
      <c r="AC4155" t="s">
        <v>713</v>
      </c>
      <c r="AD4155" t="s">
        <v>443</v>
      </c>
    </row>
    <row r="4156" spans="21:30">
      <c r="U4156">
        <v>6750</v>
      </c>
      <c r="V4156">
        <v>4</v>
      </c>
      <c r="W4156" t="s">
        <v>5515</v>
      </c>
      <c r="X4156">
        <v>9</v>
      </c>
      <c r="Y4156" t="s">
        <v>559</v>
      </c>
      <c r="Z4156">
        <v>9101</v>
      </c>
      <c r="AA4156" t="s">
        <v>133</v>
      </c>
      <c r="AC4156" t="s">
        <v>713</v>
      </c>
      <c r="AD4156" t="s">
        <v>443</v>
      </c>
    </row>
    <row r="4157" spans="21:30">
      <c r="U4157">
        <v>6751</v>
      </c>
      <c r="V4157">
        <v>2</v>
      </c>
      <c r="W4157" t="s">
        <v>5516</v>
      </c>
      <c r="X4157">
        <v>14</v>
      </c>
      <c r="Y4157" t="s">
        <v>5517</v>
      </c>
      <c r="Z4157">
        <v>14101</v>
      </c>
      <c r="AA4157" t="s">
        <v>817</v>
      </c>
      <c r="AC4157" t="s">
        <v>1009</v>
      </c>
      <c r="AD4157" t="s">
        <v>443</v>
      </c>
    </row>
    <row r="4158" spans="21:30">
      <c r="U4158">
        <v>6752</v>
      </c>
      <c r="V4158">
        <v>0</v>
      </c>
      <c r="W4158" t="s">
        <v>5518</v>
      </c>
      <c r="X4158">
        <v>14</v>
      </c>
      <c r="Y4158" t="s">
        <v>5517</v>
      </c>
      <c r="Z4158">
        <v>14101</v>
      </c>
      <c r="AA4158" t="s">
        <v>817</v>
      </c>
      <c r="AC4158" t="s">
        <v>1009</v>
      </c>
      <c r="AD4158" t="s">
        <v>443</v>
      </c>
    </row>
    <row r="4159" spans="21:30">
      <c r="U4159">
        <v>6753</v>
      </c>
      <c r="V4159">
        <v>9</v>
      </c>
      <c r="W4159" t="s">
        <v>5519</v>
      </c>
      <c r="X4159">
        <v>14</v>
      </c>
      <c r="Y4159" t="s">
        <v>5517</v>
      </c>
      <c r="Z4159">
        <v>14101</v>
      </c>
      <c r="AA4159" t="s">
        <v>817</v>
      </c>
      <c r="AC4159" t="s">
        <v>1009</v>
      </c>
      <c r="AD4159" t="s">
        <v>443</v>
      </c>
    </row>
    <row r="4160" spans="21:30">
      <c r="U4160">
        <v>6754</v>
      </c>
      <c r="V4160">
        <v>7</v>
      </c>
      <c r="W4160" t="s">
        <v>5520</v>
      </c>
      <c r="X4160">
        <v>14</v>
      </c>
      <c r="Y4160" t="s">
        <v>5517</v>
      </c>
      <c r="Z4160">
        <v>14101</v>
      </c>
      <c r="AA4160" t="s">
        <v>817</v>
      </c>
      <c r="AC4160" t="s">
        <v>1009</v>
      </c>
      <c r="AD4160" t="s">
        <v>443</v>
      </c>
    </row>
    <row r="4161" spans="21:30">
      <c r="U4161">
        <v>6755</v>
      </c>
      <c r="V4161">
        <v>5</v>
      </c>
      <c r="W4161" t="s">
        <v>5521</v>
      </c>
      <c r="X4161">
        <v>14</v>
      </c>
      <c r="Y4161" t="s">
        <v>5517</v>
      </c>
      <c r="Z4161">
        <v>14101</v>
      </c>
      <c r="AA4161" t="s">
        <v>817</v>
      </c>
      <c r="AC4161" t="s">
        <v>1009</v>
      </c>
      <c r="AD4161" t="s">
        <v>443</v>
      </c>
    </row>
    <row r="4162" spans="21:30">
      <c r="U4162">
        <v>6757</v>
      </c>
      <c r="V4162">
        <v>1</v>
      </c>
      <c r="W4162" t="s">
        <v>5522</v>
      </c>
      <c r="X4162">
        <v>14</v>
      </c>
      <c r="Y4162" t="s">
        <v>5517</v>
      </c>
      <c r="Z4162">
        <v>14101</v>
      </c>
      <c r="AA4162" t="s">
        <v>817</v>
      </c>
      <c r="AC4162" t="s">
        <v>1009</v>
      </c>
      <c r="AD4162" t="s">
        <v>443</v>
      </c>
    </row>
    <row r="4163" spans="21:30">
      <c r="U4163">
        <v>6759</v>
      </c>
      <c r="V4163">
        <v>8</v>
      </c>
      <c r="W4163" t="s">
        <v>5523</v>
      </c>
      <c r="X4163">
        <v>14</v>
      </c>
      <c r="Y4163" t="s">
        <v>5517</v>
      </c>
      <c r="Z4163">
        <v>14101</v>
      </c>
      <c r="AA4163" t="s">
        <v>817</v>
      </c>
      <c r="AC4163" t="s">
        <v>1009</v>
      </c>
      <c r="AD4163" t="s">
        <v>443</v>
      </c>
    </row>
    <row r="4164" spans="21:30">
      <c r="U4164">
        <v>6762</v>
      </c>
      <c r="V4164">
        <v>8</v>
      </c>
      <c r="W4164" t="s">
        <v>5524</v>
      </c>
      <c r="X4164">
        <v>14</v>
      </c>
      <c r="Y4164" t="s">
        <v>5517</v>
      </c>
      <c r="Z4164">
        <v>14101</v>
      </c>
      <c r="AA4164" t="s">
        <v>817</v>
      </c>
      <c r="AC4164" t="s">
        <v>1009</v>
      </c>
      <c r="AD4164" t="s">
        <v>443</v>
      </c>
    </row>
    <row r="4165" spans="21:30">
      <c r="U4165">
        <v>6764</v>
      </c>
      <c r="V4165">
        <v>4</v>
      </c>
      <c r="W4165" t="s">
        <v>1394</v>
      </c>
      <c r="X4165">
        <v>14</v>
      </c>
      <c r="Y4165" t="s">
        <v>5517</v>
      </c>
      <c r="Z4165">
        <v>14101</v>
      </c>
      <c r="AA4165" t="s">
        <v>817</v>
      </c>
      <c r="AC4165" t="s">
        <v>1009</v>
      </c>
      <c r="AD4165" t="s">
        <v>443</v>
      </c>
    </row>
    <row r="4166" spans="21:30">
      <c r="U4166">
        <v>6765</v>
      </c>
      <c r="V4166">
        <v>2</v>
      </c>
      <c r="W4166" t="s">
        <v>5525</v>
      </c>
      <c r="X4166">
        <v>14</v>
      </c>
      <c r="Y4166" t="s">
        <v>5517</v>
      </c>
      <c r="Z4166">
        <v>14101</v>
      </c>
      <c r="AA4166" t="s">
        <v>817</v>
      </c>
      <c r="AC4166" t="s">
        <v>1009</v>
      </c>
      <c r="AD4166" t="s">
        <v>443</v>
      </c>
    </row>
    <row r="4167" spans="21:30">
      <c r="U4167">
        <v>6766</v>
      </c>
      <c r="V4167">
        <v>0</v>
      </c>
      <c r="W4167" t="s">
        <v>5526</v>
      </c>
      <c r="X4167">
        <v>14</v>
      </c>
      <c r="Y4167" t="s">
        <v>5517</v>
      </c>
      <c r="Z4167">
        <v>14101</v>
      </c>
      <c r="AA4167" t="s">
        <v>817</v>
      </c>
      <c r="AC4167" t="s">
        <v>1009</v>
      </c>
      <c r="AD4167" t="s">
        <v>443</v>
      </c>
    </row>
    <row r="4168" spans="21:30">
      <c r="U4168">
        <v>6767</v>
      </c>
      <c r="V4168">
        <v>9</v>
      </c>
      <c r="W4168" t="s">
        <v>5527</v>
      </c>
      <c r="X4168">
        <v>14</v>
      </c>
      <c r="Y4168" t="s">
        <v>5517</v>
      </c>
      <c r="Z4168">
        <v>14101</v>
      </c>
      <c r="AA4168" t="s">
        <v>817</v>
      </c>
      <c r="AC4168" t="s">
        <v>1009</v>
      </c>
      <c r="AD4168" t="s">
        <v>443</v>
      </c>
    </row>
    <row r="4169" spans="21:30">
      <c r="U4169">
        <v>6768</v>
      </c>
      <c r="V4169">
        <v>7</v>
      </c>
      <c r="W4169" t="s">
        <v>5528</v>
      </c>
      <c r="X4169">
        <v>14</v>
      </c>
      <c r="Y4169" t="s">
        <v>5517</v>
      </c>
      <c r="Z4169">
        <v>14101</v>
      </c>
      <c r="AA4169" t="s">
        <v>817</v>
      </c>
      <c r="AC4169" t="s">
        <v>1009</v>
      </c>
      <c r="AD4169" t="s">
        <v>443</v>
      </c>
    </row>
    <row r="4170" spans="21:30">
      <c r="U4170">
        <v>6770</v>
      </c>
      <c r="V4170">
        <v>9</v>
      </c>
      <c r="W4170" t="s">
        <v>5529</v>
      </c>
      <c r="X4170">
        <v>14</v>
      </c>
      <c r="Y4170" t="s">
        <v>5517</v>
      </c>
      <c r="Z4170">
        <v>14101</v>
      </c>
      <c r="AA4170" t="s">
        <v>817</v>
      </c>
      <c r="AC4170" t="s">
        <v>1009</v>
      </c>
      <c r="AD4170" t="s">
        <v>443</v>
      </c>
    </row>
    <row r="4171" spans="21:30">
      <c r="U4171">
        <v>6772</v>
      </c>
      <c r="V4171">
        <v>5</v>
      </c>
      <c r="W4171" t="s">
        <v>5530</v>
      </c>
      <c r="X4171">
        <v>10</v>
      </c>
      <c r="Y4171" t="s">
        <v>5531</v>
      </c>
      <c r="Z4171">
        <v>10101</v>
      </c>
      <c r="AA4171" t="s">
        <v>1559</v>
      </c>
      <c r="AC4171" t="s">
        <v>1009</v>
      </c>
      <c r="AD4171" t="s">
        <v>443</v>
      </c>
    </row>
    <row r="4172" spans="21:30">
      <c r="U4172">
        <v>6773</v>
      </c>
      <c r="V4172">
        <v>3</v>
      </c>
      <c r="W4172" t="s">
        <v>5532</v>
      </c>
      <c r="X4172">
        <v>14</v>
      </c>
      <c r="Y4172" t="s">
        <v>5517</v>
      </c>
      <c r="Z4172">
        <v>14101</v>
      </c>
      <c r="AA4172" t="s">
        <v>817</v>
      </c>
      <c r="AC4172" t="s">
        <v>1009</v>
      </c>
      <c r="AD4172" t="s">
        <v>443</v>
      </c>
    </row>
    <row r="4173" spans="21:30">
      <c r="U4173">
        <v>6774</v>
      </c>
      <c r="V4173">
        <v>1</v>
      </c>
      <c r="W4173" t="s">
        <v>5299</v>
      </c>
      <c r="X4173">
        <v>14</v>
      </c>
      <c r="Y4173" t="s">
        <v>5517</v>
      </c>
      <c r="Z4173">
        <v>14101</v>
      </c>
      <c r="AA4173" t="s">
        <v>817</v>
      </c>
      <c r="AC4173" t="s">
        <v>1009</v>
      </c>
      <c r="AD4173" t="s">
        <v>443</v>
      </c>
    </row>
    <row r="4174" spans="21:30">
      <c r="U4174">
        <v>6777</v>
      </c>
      <c r="V4174">
        <v>6</v>
      </c>
      <c r="W4174" t="s">
        <v>5533</v>
      </c>
      <c r="X4174">
        <v>14</v>
      </c>
      <c r="Y4174" t="s">
        <v>5517</v>
      </c>
      <c r="Z4174">
        <v>14101</v>
      </c>
      <c r="AA4174" t="s">
        <v>817</v>
      </c>
      <c r="AC4174" t="s">
        <v>1009</v>
      </c>
      <c r="AD4174" t="s">
        <v>443</v>
      </c>
    </row>
    <row r="4175" spans="21:30">
      <c r="U4175">
        <v>6780</v>
      </c>
      <c r="V4175">
        <v>6</v>
      </c>
      <c r="W4175" t="s">
        <v>5534</v>
      </c>
      <c r="X4175">
        <v>14</v>
      </c>
      <c r="Y4175" t="s">
        <v>5517</v>
      </c>
      <c r="Z4175">
        <v>14101</v>
      </c>
      <c r="AA4175" t="s">
        <v>817</v>
      </c>
      <c r="AC4175" t="s">
        <v>1009</v>
      </c>
      <c r="AD4175" t="s">
        <v>443</v>
      </c>
    </row>
    <row r="4176" spans="21:30">
      <c r="U4176">
        <v>6781</v>
      </c>
      <c r="V4176">
        <v>4</v>
      </c>
      <c r="W4176" t="s">
        <v>2621</v>
      </c>
      <c r="X4176">
        <v>14</v>
      </c>
      <c r="Y4176" t="s">
        <v>5517</v>
      </c>
      <c r="Z4176">
        <v>14101</v>
      </c>
      <c r="AA4176" t="s">
        <v>817</v>
      </c>
      <c r="AC4176" t="s">
        <v>1009</v>
      </c>
      <c r="AD4176" t="s">
        <v>443</v>
      </c>
    </row>
    <row r="4177" spans="21:30">
      <c r="U4177">
        <v>6785</v>
      </c>
      <c r="V4177">
        <v>7</v>
      </c>
      <c r="W4177" t="s">
        <v>5535</v>
      </c>
      <c r="X4177">
        <v>14</v>
      </c>
      <c r="Y4177" t="s">
        <v>5517</v>
      </c>
      <c r="Z4177">
        <v>14101</v>
      </c>
      <c r="AA4177" t="s">
        <v>817</v>
      </c>
      <c r="AC4177" t="s">
        <v>1009</v>
      </c>
      <c r="AD4177" t="s">
        <v>443</v>
      </c>
    </row>
    <row r="4178" spans="21:30">
      <c r="U4178">
        <v>6786</v>
      </c>
      <c r="V4178">
        <v>5</v>
      </c>
      <c r="W4178" t="s">
        <v>5536</v>
      </c>
      <c r="X4178">
        <v>14</v>
      </c>
      <c r="Y4178" t="s">
        <v>5517</v>
      </c>
      <c r="Z4178">
        <v>14101</v>
      </c>
      <c r="AA4178" t="s">
        <v>817</v>
      </c>
      <c r="AC4178" t="s">
        <v>1009</v>
      </c>
      <c r="AD4178" t="s">
        <v>443</v>
      </c>
    </row>
    <row r="4179" spans="21:30">
      <c r="U4179">
        <v>6787</v>
      </c>
      <c r="V4179">
        <v>3</v>
      </c>
      <c r="W4179" t="s">
        <v>5537</v>
      </c>
      <c r="X4179">
        <v>14</v>
      </c>
      <c r="Y4179" t="s">
        <v>5517</v>
      </c>
      <c r="Z4179">
        <v>14101</v>
      </c>
      <c r="AA4179" t="s">
        <v>817</v>
      </c>
      <c r="AC4179" t="s">
        <v>1009</v>
      </c>
      <c r="AD4179" t="s">
        <v>443</v>
      </c>
    </row>
    <row r="4180" spans="21:30">
      <c r="U4180">
        <v>6791</v>
      </c>
      <c r="V4180">
        <v>1</v>
      </c>
      <c r="W4180" t="s">
        <v>5538</v>
      </c>
      <c r="X4180">
        <v>14</v>
      </c>
      <c r="Y4180" t="s">
        <v>5517</v>
      </c>
      <c r="Z4180">
        <v>14101</v>
      </c>
      <c r="AA4180" t="s">
        <v>817</v>
      </c>
      <c r="AC4180" t="s">
        <v>1009</v>
      </c>
      <c r="AD4180" t="s">
        <v>443</v>
      </c>
    </row>
    <row r="4181" spans="21:30">
      <c r="U4181">
        <v>6793</v>
      </c>
      <c r="V4181">
        <v>8</v>
      </c>
      <c r="W4181" t="s">
        <v>5539</v>
      </c>
      <c r="X4181">
        <v>14</v>
      </c>
      <c r="Y4181" t="s">
        <v>5517</v>
      </c>
      <c r="Z4181">
        <v>14101</v>
      </c>
      <c r="AA4181" t="s">
        <v>817</v>
      </c>
      <c r="AC4181" t="s">
        <v>1009</v>
      </c>
      <c r="AD4181" t="s">
        <v>443</v>
      </c>
    </row>
    <row r="4182" spans="21:30">
      <c r="U4182">
        <v>6797</v>
      </c>
      <c r="V4182">
        <v>0</v>
      </c>
      <c r="W4182" t="s">
        <v>5540</v>
      </c>
      <c r="X4182">
        <v>14</v>
      </c>
      <c r="Y4182" t="s">
        <v>5517</v>
      </c>
      <c r="Z4182">
        <v>14101</v>
      </c>
      <c r="AA4182" t="s">
        <v>817</v>
      </c>
      <c r="AC4182" t="s">
        <v>1009</v>
      </c>
      <c r="AD4182" t="s">
        <v>443</v>
      </c>
    </row>
    <row r="4183" spans="21:30">
      <c r="U4183">
        <v>6798</v>
      </c>
      <c r="V4183">
        <v>9</v>
      </c>
      <c r="W4183" t="s">
        <v>5541</v>
      </c>
      <c r="X4183">
        <v>14</v>
      </c>
      <c r="Y4183" t="s">
        <v>5517</v>
      </c>
      <c r="Z4183">
        <v>14101</v>
      </c>
      <c r="AA4183" t="s">
        <v>817</v>
      </c>
      <c r="AC4183" t="s">
        <v>1009</v>
      </c>
      <c r="AD4183" t="s">
        <v>443</v>
      </c>
    </row>
    <row r="4184" spans="21:30">
      <c r="U4184">
        <v>6803</v>
      </c>
      <c r="V4184">
        <v>9</v>
      </c>
      <c r="W4184" t="s">
        <v>5542</v>
      </c>
      <c r="X4184">
        <v>14</v>
      </c>
      <c r="Y4184" t="s">
        <v>5517</v>
      </c>
      <c r="Z4184">
        <v>14101</v>
      </c>
      <c r="AA4184" t="s">
        <v>817</v>
      </c>
      <c r="AC4184" t="s">
        <v>1009</v>
      </c>
      <c r="AD4184" t="s">
        <v>443</v>
      </c>
    </row>
    <row r="4185" spans="21:30">
      <c r="U4185">
        <v>6804</v>
      </c>
      <c r="V4185">
        <v>7</v>
      </c>
      <c r="W4185" t="s">
        <v>5543</v>
      </c>
      <c r="X4185">
        <v>14</v>
      </c>
      <c r="Y4185" t="s">
        <v>5517</v>
      </c>
      <c r="Z4185">
        <v>14101</v>
      </c>
      <c r="AA4185" t="s">
        <v>817</v>
      </c>
      <c r="AC4185" t="s">
        <v>1009</v>
      </c>
      <c r="AD4185" t="s">
        <v>443</v>
      </c>
    </row>
    <row r="4186" spans="21:30">
      <c r="U4186">
        <v>6805</v>
      </c>
      <c r="V4186">
        <v>5</v>
      </c>
      <c r="W4186" t="s">
        <v>5544</v>
      </c>
      <c r="X4186">
        <v>14</v>
      </c>
      <c r="Y4186" t="s">
        <v>5517</v>
      </c>
      <c r="Z4186">
        <v>14101</v>
      </c>
      <c r="AA4186" t="s">
        <v>817</v>
      </c>
      <c r="AC4186" t="s">
        <v>1009</v>
      </c>
      <c r="AD4186" t="s">
        <v>443</v>
      </c>
    </row>
    <row r="4187" spans="21:30">
      <c r="U4187">
        <v>6807</v>
      </c>
      <c r="V4187">
        <v>1</v>
      </c>
      <c r="W4187" t="s">
        <v>5545</v>
      </c>
      <c r="X4187">
        <v>14</v>
      </c>
      <c r="Y4187" t="s">
        <v>5517</v>
      </c>
      <c r="Z4187">
        <v>14101</v>
      </c>
      <c r="AA4187" t="s">
        <v>817</v>
      </c>
      <c r="AC4187" t="s">
        <v>1009</v>
      </c>
      <c r="AD4187" t="s">
        <v>443</v>
      </c>
    </row>
    <row r="4188" spans="21:30">
      <c r="U4188">
        <v>6814</v>
      </c>
      <c r="V4188">
        <v>4</v>
      </c>
      <c r="W4188" t="s">
        <v>5546</v>
      </c>
      <c r="X4188">
        <v>14</v>
      </c>
      <c r="Y4188" t="s">
        <v>5517</v>
      </c>
      <c r="Z4188">
        <v>14101</v>
      </c>
      <c r="AA4188" t="s">
        <v>817</v>
      </c>
      <c r="AC4188" t="s">
        <v>1009</v>
      </c>
      <c r="AD4188" t="s">
        <v>443</v>
      </c>
    </row>
    <row r="4189" spans="21:30">
      <c r="U4189">
        <v>6815</v>
      </c>
      <c r="V4189">
        <v>2</v>
      </c>
      <c r="W4189" t="s">
        <v>5547</v>
      </c>
      <c r="X4189">
        <v>14</v>
      </c>
      <c r="Y4189" t="s">
        <v>5517</v>
      </c>
      <c r="Z4189">
        <v>14101</v>
      </c>
      <c r="AA4189" t="s">
        <v>817</v>
      </c>
      <c r="AC4189" t="s">
        <v>1009</v>
      </c>
      <c r="AD4189" t="s">
        <v>443</v>
      </c>
    </row>
    <row r="4190" spans="21:30">
      <c r="U4190">
        <v>6816</v>
      </c>
      <c r="V4190">
        <v>0</v>
      </c>
      <c r="W4190" t="s">
        <v>5548</v>
      </c>
      <c r="X4190">
        <v>14</v>
      </c>
      <c r="Y4190" t="s">
        <v>5517</v>
      </c>
      <c r="Z4190">
        <v>14101</v>
      </c>
      <c r="AA4190" t="s">
        <v>817</v>
      </c>
      <c r="AC4190" t="s">
        <v>1009</v>
      </c>
      <c r="AD4190" t="s">
        <v>443</v>
      </c>
    </row>
    <row r="4191" spans="21:30">
      <c r="U4191">
        <v>6817</v>
      </c>
      <c r="V4191">
        <v>9</v>
      </c>
      <c r="W4191" t="s">
        <v>5549</v>
      </c>
      <c r="X4191">
        <v>14</v>
      </c>
      <c r="Y4191" t="s">
        <v>5517</v>
      </c>
      <c r="Z4191">
        <v>14101</v>
      </c>
      <c r="AA4191" t="s">
        <v>817</v>
      </c>
      <c r="AC4191" t="s">
        <v>1009</v>
      </c>
      <c r="AD4191" t="s">
        <v>443</v>
      </c>
    </row>
    <row r="4192" spans="21:30">
      <c r="U4192">
        <v>6818</v>
      </c>
      <c r="V4192">
        <v>7</v>
      </c>
      <c r="W4192" t="s">
        <v>5550</v>
      </c>
      <c r="X4192">
        <v>14</v>
      </c>
      <c r="Y4192" t="s">
        <v>5517</v>
      </c>
      <c r="Z4192">
        <v>14101</v>
      </c>
      <c r="AA4192" t="s">
        <v>817</v>
      </c>
      <c r="AC4192" t="s">
        <v>1009</v>
      </c>
      <c r="AD4192" t="s">
        <v>443</v>
      </c>
    </row>
    <row r="4193" spans="21:30">
      <c r="U4193">
        <v>6826</v>
      </c>
      <c r="V4193">
        <v>8</v>
      </c>
      <c r="W4193" t="s">
        <v>5551</v>
      </c>
      <c r="X4193">
        <v>14</v>
      </c>
      <c r="Y4193" t="s">
        <v>5517</v>
      </c>
      <c r="Z4193">
        <v>14101</v>
      </c>
      <c r="AA4193" t="s">
        <v>817</v>
      </c>
      <c r="AC4193" t="s">
        <v>713</v>
      </c>
      <c r="AD4193" t="s">
        <v>443</v>
      </c>
    </row>
    <row r="4194" spans="21:30">
      <c r="U4194">
        <v>6828</v>
      </c>
      <c r="V4194">
        <v>4</v>
      </c>
      <c r="W4194" t="s">
        <v>5552</v>
      </c>
      <c r="X4194">
        <v>14</v>
      </c>
      <c r="Y4194" t="s">
        <v>5517</v>
      </c>
      <c r="Z4194">
        <v>14101</v>
      </c>
      <c r="AA4194" t="s">
        <v>817</v>
      </c>
      <c r="AC4194" t="s">
        <v>713</v>
      </c>
      <c r="AD4194" t="s">
        <v>443</v>
      </c>
    </row>
    <row r="4195" spans="21:30">
      <c r="U4195">
        <v>6829</v>
      </c>
      <c r="V4195">
        <v>2</v>
      </c>
      <c r="W4195" t="s">
        <v>5553</v>
      </c>
      <c r="X4195">
        <v>14</v>
      </c>
      <c r="Y4195" t="s">
        <v>5517</v>
      </c>
      <c r="Z4195">
        <v>14101</v>
      </c>
      <c r="AA4195" t="s">
        <v>817</v>
      </c>
      <c r="AC4195" t="s">
        <v>713</v>
      </c>
      <c r="AD4195" t="s">
        <v>443</v>
      </c>
    </row>
    <row r="4196" spans="21:30">
      <c r="U4196">
        <v>6830</v>
      </c>
      <c r="V4196">
        <v>6</v>
      </c>
      <c r="W4196" t="s">
        <v>5554</v>
      </c>
      <c r="X4196">
        <v>14</v>
      </c>
      <c r="Y4196" t="s">
        <v>5517</v>
      </c>
      <c r="Z4196">
        <v>14101</v>
      </c>
      <c r="AA4196" t="s">
        <v>817</v>
      </c>
      <c r="AC4196" t="s">
        <v>713</v>
      </c>
      <c r="AD4196" t="s">
        <v>443</v>
      </c>
    </row>
    <row r="4197" spans="21:30">
      <c r="U4197">
        <v>6832</v>
      </c>
      <c r="V4197">
        <v>2</v>
      </c>
      <c r="W4197" t="s">
        <v>2402</v>
      </c>
      <c r="X4197">
        <v>14</v>
      </c>
      <c r="Y4197" t="s">
        <v>5517</v>
      </c>
      <c r="Z4197">
        <v>14101</v>
      </c>
      <c r="AA4197" t="s">
        <v>817</v>
      </c>
      <c r="AC4197" t="s">
        <v>713</v>
      </c>
      <c r="AD4197" t="s">
        <v>443</v>
      </c>
    </row>
    <row r="4198" spans="21:30">
      <c r="U4198">
        <v>6833</v>
      </c>
      <c r="V4198">
        <v>0</v>
      </c>
      <c r="W4198" t="s">
        <v>5555</v>
      </c>
      <c r="X4198">
        <v>14</v>
      </c>
      <c r="Y4198" t="s">
        <v>5517</v>
      </c>
      <c r="Z4198">
        <v>14101</v>
      </c>
      <c r="AA4198" t="s">
        <v>817</v>
      </c>
      <c r="AC4198" t="s">
        <v>713</v>
      </c>
      <c r="AD4198" t="s">
        <v>443</v>
      </c>
    </row>
    <row r="4199" spans="21:30">
      <c r="U4199">
        <v>6834</v>
      </c>
      <c r="V4199">
        <v>9</v>
      </c>
      <c r="W4199" t="s">
        <v>5556</v>
      </c>
      <c r="X4199">
        <v>14</v>
      </c>
      <c r="Y4199" t="s">
        <v>5517</v>
      </c>
      <c r="Z4199">
        <v>14101</v>
      </c>
      <c r="AA4199" t="s">
        <v>817</v>
      </c>
      <c r="AC4199" t="s">
        <v>713</v>
      </c>
      <c r="AD4199" t="s">
        <v>443</v>
      </c>
    </row>
    <row r="4200" spans="21:30">
      <c r="U4200">
        <v>6835</v>
      </c>
      <c r="V4200">
        <v>7</v>
      </c>
      <c r="W4200" t="s">
        <v>5557</v>
      </c>
      <c r="X4200">
        <v>14</v>
      </c>
      <c r="Y4200" t="s">
        <v>5517</v>
      </c>
      <c r="Z4200">
        <v>14101</v>
      </c>
      <c r="AA4200" t="s">
        <v>817</v>
      </c>
      <c r="AC4200" t="s">
        <v>713</v>
      </c>
      <c r="AD4200" t="s">
        <v>443</v>
      </c>
    </row>
    <row r="4201" spans="21:30">
      <c r="U4201">
        <v>6836</v>
      </c>
      <c r="V4201">
        <v>5</v>
      </c>
      <c r="W4201" t="s">
        <v>2456</v>
      </c>
      <c r="X4201">
        <v>14</v>
      </c>
      <c r="Y4201" t="s">
        <v>5517</v>
      </c>
      <c r="Z4201">
        <v>14101</v>
      </c>
      <c r="AA4201" t="s">
        <v>817</v>
      </c>
      <c r="AC4201" t="s">
        <v>713</v>
      </c>
      <c r="AD4201" t="s">
        <v>443</v>
      </c>
    </row>
    <row r="4202" spans="21:30">
      <c r="U4202">
        <v>6841</v>
      </c>
      <c r="V4202">
        <v>1</v>
      </c>
      <c r="W4202" t="s">
        <v>5558</v>
      </c>
      <c r="X4202">
        <v>14</v>
      </c>
      <c r="Y4202" t="s">
        <v>5517</v>
      </c>
      <c r="Z4202">
        <v>14101</v>
      </c>
      <c r="AA4202" t="s">
        <v>817</v>
      </c>
      <c r="AC4202" t="s">
        <v>713</v>
      </c>
      <c r="AD4202" t="s">
        <v>443</v>
      </c>
    </row>
    <row r="4203" spans="21:30">
      <c r="U4203">
        <v>6843</v>
      </c>
      <c r="V4203">
        <v>8</v>
      </c>
      <c r="W4203" t="s">
        <v>5559</v>
      </c>
      <c r="X4203">
        <v>14</v>
      </c>
      <c r="Y4203" t="s">
        <v>5517</v>
      </c>
      <c r="Z4203">
        <v>14101</v>
      </c>
      <c r="AA4203" t="s">
        <v>817</v>
      </c>
      <c r="AC4203" t="s">
        <v>725</v>
      </c>
      <c r="AD4203" t="s">
        <v>443</v>
      </c>
    </row>
    <row r="4204" spans="21:30">
      <c r="U4204">
        <v>6844</v>
      </c>
      <c r="V4204">
        <v>6</v>
      </c>
      <c r="W4204" t="s">
        <v>5560</v>
      </c>
      <c r="X4204">
        <v>14</v>
      </c>
      <c r="Y4204" t="s">
        <v>5517</v>
      </c>
      <c r="Z4204">
        <v>14101</v>
      </c>
      <c r="AA4204" t="s">
        <v>817</v>
      </c>
      <c r="AC4204" t="s">
        <v>725</v>
      </c>
      <c r="AD4204" t="s">
        <v>443</v>
      </c>
    </row>
    <row r="4205" spans="21:30">
      <c r="U4205">
        <v>6846</v>
      </c>
      <c r="V4205">
        <v>2</v>
      </c>
      <c r="W4205" t="s">
        <v>5561</v>
      </c>
      <c r="X4205">
        <v>14</v>
      </c>
      <c r="Y4205" t="s">
        <v>5517</v>
      </c>
      <c r="Z4205">
        <v>14106</v>
      </c>
      <c r="AA4205" t="s">
        <v>1372</v>
      </c>
      <c r="AC4205" t="s">
        <v>1009</v>
      </c>
      <c r="AD4205" t="s">
        <v>443</v>
      </c>
    </row>
    <row r="4206" spans="21:30">
      <c r="U4206">
        <v>6848</v>
      </c>
      <c r="V4206">
        <v>9</v>
      </c>
      <c r="W4206" t="s">
        <v>5562</v>
      </c>
      <c r="X4206">
        <v>14</v>
      </c>
      <c r="Y4206" t="s">
        <v>5517</v>
      </c>
      <c r="Z4206">
        <v>14203</v>
      </c>
      <c r="AA4206" t="s">
        <v>1823</v>
      </c>
      <c r="AC4206" t="s">
        <v>713</v>
      </c>
      <c r="AD4206" t="s">
        <v>443</v>
      </c>
    </row>
    <row r="4207" spans="21:30">
      <c r="U4207">
        <v>6852</v>
      </c>
      <c r="V4207">
        <v>7</v>
      </c>
      <c r="W4207" t="s">
        <v>5563</v>
      </c>
      <c r="X4207">
        <v>14</v>
      </c>
      <c r="Y4207" t="s">
        <v>5517</v>
      </c>
      <c r="Z4207">
        <v>14106</v>
      </c>
      <c r="AA4207" t="s">
        <v>1372</v>
      </c>
      <c r="AC4207" t="s">
        <v>1009</v>
      </c>
      <c r="AD4207" t="s">
        <v>443</v>
      </c>
    </row>
    <row r="4208" spans="21:30">
      <c r="U4208">
        <v>6853</v>
      </c>
      <c r="V4208">
        <v>5</v>
      </c>
      <c r="W4208" t="s">
        <v>5564</v>
      </c>
      <c r="X4208">
        <v>14</v>
      </c>
      <c r="Y4208" t="s">
        <v>5517</v>
      </c>
      <c r="Z4208">
        <v>14106</v>
      </c>
      <c r="AA4208" t="s">
        <v>1372</v>
      </c>
      <c r="AC4208" t="s">
        <v>1009</v>
      </c>
      <c r="AD4208" t="s">
        <v>443</v>
      </c>
    </row>
    <row r="4209" spans="21:30">
      <c r="U4209">
        <v>6855</v>
      </c>
      <c r="V4209">
        <v>1</v>
      </c>
      <c r="W4209" t="s">
        <v>5565</v>
      </c>
      <c r="X4209">
        <v>14</v>
      </c>
      <c r="Y4209" t="s">
        <v>5517</v>
      </c>
      <c r="Z4209">
        <v>14106</v>
      </c>
      <c r="AA4209" t="s">
        <v>1372</v>
      </c>
      <c r="AC4209" t="s">
        <v>1009</v>
      </c>
      <c r="AD4209" t="s">
        <v>443</v>
      </c>
    </row>
    <row r="4210" spans="21:30">
      <c r="U4210">
        <v>6857</v>
      </c>
      <c r="V4210">
        <v>8</v>
      </c>
      <c r="W4210" t="s">
        <v>5566</v>
      </c>
      <c r="X4210">
        <v>14</v>
      </c>
      <c r="Y4210" t="s">
        <v>5517</v>
      </c>
      <c r="Z4210">
        <v>14106</v>
      </c>
      <c r="AA4210" t="s">
        <v>1372</v>
      </c>
      <c r="AC4210" t="s">
        <v>1009</v>
      </c>
      <c r="AD4210" t="s">
        <v>443</v>
      </c>
    </row>
    <row r="4211" spans="21:30">
      <c r="U4211">
        <v>6865</v>
      </c>
      <c r="V4211">
        <v>9</v>
      </c>
      <c r="W4211" t="s">
        <v>5567</v>
      </c>
      <c r="X4211">
        <v>14</v>
      </c>
      <c r="Y4211" t="s">
        <v>5517</v>
      </c>
      <c r="Z4211">
        <v>14106</v>
      </c>
      <c r="AA4211" t="s">
        <v>1372</v>
      </c>
      <c r="AC4211" t="s">
        <v>1009</v>
      </c>
      <c r="AD4211" t="s">
        <v>443</v>
      </c>
    </row>
    <row r="4212" spans="21:30">
      <c r="U4212">
        <v>6866</v>
      </c>
      <c r="V4212">
        <v>7</v>
      </c>
      <c r="W4212" t="s">
        <v>5568</v>
      </c>
      <c r="X4212">
        <v>14</v>
      </c>
      <c r="Y4212" t="s">
        <v>5517</v>
      </c>
      <c r="Z4212">
        <v>14106</v>
      </c>
      <c r="AA4212" t="s">
        <v>1372</v>
      </c>
      <c r="AC4212" t="s">
        <v>1009</v>
      </c>
      <c r="AD4212" t="s">
        <v>443</v>
      </c>
    </row>
    <row r="4213" spans="21:30">
      <c r="U4213">
        <v>6867</v>
      </c>
      <c r="V4213">
        <v>5</v>
      </c>
      <c r="W4213" t="s">
        <v>5569</v>
      </c>
      <c r="X4213">
        <v>14</v>
      </c>
      <c r="Y4213" t="s">
        <v>5517</v>
      </c>
      <c r="Z4213">
        <v>14106</v>
      </c>
      <c r="AA4213" t="s">
        <v>1372</v>
      </c>
      <c r="AC4213" t="s">
        <v>1009</v>
      </c>
      <c r="AD4213" t="s">
        <v>443</v>
      </c>
    </row>
    <row r="4214" spans="21:30">
      <c r="U4214">
        <v>6868</v>
      </c>
      <c r="V4214">
        <v>3</v>
      </c>
      <c r="W4214" t="s">
        <v>5570</v>
      </c>
      <c r="X4214">
        <v>14</v>
      </c>
      <c r="Y4214" t="s">
        <v>5517</v>
      </c>
      <c r="Z4214">
        <v>14106</v>
      </c>
      <c r="AA4214" t="s">
        <v>1372</v>
      </c>
      <c r="AC4214" t="s">
        <v>1009</v>
      </c>
      <c r="AD4214" t="s">
        <v>443</v>
      </c>
    </row>
    <row r="4215" spans="21:30">
      <c r="U4215">
        <v>6876</v>
      </c>
      <c r="V4215">
        <v>4</v>
      </c>
      <c r="W4215" t="s">
        <v>5571</v>
      </c>
      <c r="X4215">
        <v>14</v>
      </c>
      <c r="Y4215" t="s">
        <v>5517</v>
      </c>
      <c r="Z4215">
        <v>14106</v>
      </c>
      <c r="AA4215" t="s">
        <v>1372</v>
      </c>
      <c r="AC4215" t="s">
        <v>1009</v>
      </c>
      <c r="AD4215" t="s">
        <v>443</v>
      </c>
    </row>
    <row r="4216" spans="21:30">
      <c r="U4216">
        <v>6877</v>
      </c>
      <c r="V4216">
        <v>2</v>
      </c>
      <c r="W4216" t="s">
        <v>5572</v>
      </c>
      <c r="X4216">
        <v>14</v>
      </c>
      <c r="Y4216" t="s">
        <v>5517</v>
      </c>
      <c r="Z4216">
        <v>14106</v>
      </c>
      <c r="AA4216" t="s">
        <v>1372</v>
      </c>
      <c r="AC4216" t="s">
        <v>1009</v>
      </c>
      <c r="AD4216" t="s">
        <v>443</v>
      </c>
    </row>
    <row r="4217" spans="21:30">
      <c r="U4217">
        <v>6878</v>
      </c>
      <c r="V4217">
        <v>0</v>
      </c>
      <c r="W4217" t="s">
        <v>5573</v>
      </c>
      <c r="X4217">
        <v>14</v>
      </c>
      <c r="Y4217" t="s">
        <v>5517</v>
      </c>
      <c r="Z4217">
        <v>14106</v>
      </c>
      <c r="AA4217" t="s">
        <v>1372</v>
      </c>
      <c r="AC4217" t="s">
        <v>1009</v>
      </c>
      <c r="AD4217" t="s">
        <v>443</v>
      </c>
    </row>
    <row r="4218" spans="21:30">
      <c r="U4218">
        <v>6882</v>
      </c>
      <c r="V4218">
        <v>9</v>
      </c>
      <c r="W4218" t="s">
        <v>5574</v>
      </c>
      <c r="X4218">
        <v>14</v>
      </c>
      <c r="Y4218" t="s">
        <v>5517</v>
      </c>
      <c r="Z4218">
        <v>14106</v>
      </c>
      <c r="AA4218" t="s">
        <v>1372</v>
      </c>
      <c r="AC4218" t="s">
        <v>1009</v>
      </c>
      <c r="AD4218" t="s">
        <v>443</v>
      </c>
    </row>
    <row r="4219" spans="21:30">
      <c r="U4219">
        <v>6884</v>
      </c>
      <c r="V4219">
        <v>5</v>
      </c>
      <c r="W4219" t="s">
        <v>5575</v>
      </c>
      <c r="X4219">
        <v>14</v>
      </c>
      <c r="Y4219" t="s">
        <v>5517</v>
      </c>
      <c r="Z4219">
        <v>14106</v>
      </c>
      <c r="AA4219" t="s">
        <v>1372</v>
      </c>
      <c r="AC4219" t="s">
        <v>1009</v>
      </c>
      <c r="AD4219" t="s">
        <v>443</v>
      </c>
    </row>
    <row r="4220" spans="21:30">
      <c r="U4220">
        <v>6886</v>
      </c>
      <c r="V4220">
        <v>1</v>
      </c>
      <c r="W4220" t="s">
        <v>5576</v>
      </c>
      <c r="X4220">
        <v>14</v>
      </c>
      <c r="Y4220" t="s">
        <v>5517</v>
      </c>
      <c r="Z4220">
        <v>14106</v>
      </c>
      <c r="AA4220" t="s">
        <v>1372</v>
      </c>
      <c r="AC4220" t="s">
        <v>1009</v>
      </c>
      <c r="AD4220" t="s">
        <v>443</v>
      </c>
    </row>
    <row r="4221" spans="21:30">
      <c r="U4221">
        <v>6891</v>
      </c>
      <c r="V4221">
        <v>8</v>
      </c>
      <c r="W4221" t="s">
        <v>5577</v>
      </c>
      <c r="X4221">
        <v>14</v>
      </c>
      <c r="Y4221" t="s">
        <v>5517</v>
      </c>
      <c r="Z4221">
        <v>14106</v>
      </c>
      <c r="AA4221" t="s">
        <v>1372</v>
      </c>
      <c r="AC4221" t="s">
        <v>1009</v>
      </c>
      <c r="AD4221" t="s">
        <v>443</v>
      </c>
    </row>
    <row r="4222" spans="21:30">
      <c r="U4222">
        <v>6893</v>
      </c>
      <c r="V4222">
        <v>4</v>
      </c>
      <c r="W4222" t="s">
        <v>5578</v>
      </c>
      <c r="X4222">
        <v>14</v>
      </c>
      <c r="Y4222" t="s">
        <v>5517</v>
      </c>
      <c r="Z4222">
        <v>14106</v>
      </c>
      <c r="AA4222" t="s">
        <v>1372</v>
      </c>
      <c r="AC4222" t="s">
        <v>1009</v>
      </c>
      <c r="AD4222" t="s">
        <v>443</v>
      </c>
    </row>
    <row r="4223" spans="21:30">
      <c r="U4223">
        <v>6895</v>
      </c>
      <c r="V4223">
        <v>0</v>
      </c>
      <c r="W4223" t="s">
        <v>5579</v>
      </c>
      <c r="X4223">
        <v>14</v>
      </c>
      <c r="Y4223" t="s">
        <v>5517</v>
      </c>
      <c r="Z4223">
        <v>14106</v>
      </c>
      <c r="AA4223" t="s">
        <v>1372</v>
      </c>
      <c r="AC4223" t="s">
        <v>713</v>
      </c>
      <c r="AD4223" t="s">
        <v>443</v>
      </c>
    </row>
    <row r="4224" spans="21:30">
      <c r="U4224">
        <v>6896</v>
      </c>
      <c r="V4224">
        <v>9</v>
      </c>
      <c r="W4224" t="s">
        <v>5580</v>
      </c>
      <c r="X4224">
        <v>14</v>
      </c>
      <c r="Y4224" t="s">
        <v>5517</v>
      </c>
      <c r="Z4224">
        <v>14106</v>
      </c>
      <c r="AA4224" t="s">
        <v>1372</v>
      </c>
      <c r="AC4224" t="s">
        <v>713</v>
      </c>
      <c r="AD4224" t="s">
        <v>443</v>
      </c>
    </row>
    <row r="4225" spans="21:30">
      <c r="U4225">
        <v>6897</v>
      </c>
      <c r="V4225">
        <v>7</v>
      </c>
      <c r="W4225" t="s">
        <v>5581</v>
      </c>
      <c r="X4225">
        <v>14</v>
      </c>
      <c r="Y4225" t="s">
        <v>5517</v>
      </c>
      <c r="Z4225">
        <v>14103</v>
      </c>
      <c r="AA4225" t="s">
        <v>1261</v>
      </c>
      <c r="AC4225" t="s">
        <v>1009</v>
      </c>
      <c r="AD4225" t="s">
        <v>443</v>
      </c>
    </row>
    <row r="4226" spans="21:30">
      <c r="U4226">
        <v>6898</v>
      </c>
      <c r="V4226">
        <v>5</v>
      </c>
      <c r="W4226" t="s">
        <v>5582</v>
      </c>
      <c r="X4226">
        <v>14</v>
      </c>
      <c r="Y4226" t="s">
        <v>5517</v>
      </c>
      <c r="Z4226">
        <v>14103</v>
      </c>
      <c r="AA4226" t="s">
        <v>1261</v>
      </c>
      <c r="AC4226" t="s">
        <v>1009</v>
      </c>
      <c r="AD4226" t="s">
        <v>443</v>
      </c>
    </row>
    <row r="4227" spans="21:30">
      <c r="U4227">
        <v>6899</v>
      </c>
      <c r="V4227">
        <v>3</v>
      </c>
      <c r="W4227" t="s">
        <v>5583</v>
      </c>
      <c r="X4227">
        <v>14</v>
      </c>
      <c r="Y4227" t="s">
        <v>5517</v>
      </c>
      <c r="Z4227">
        <v>14103</v>
      </c>
      <c r="AA4227" t="s">
        <v>1261</v>
      </c>
      <c r="AC4227" t="s">
        <v>1009</v>
      </c>
      <c r="AD4227" t="s">
        <v>443</v>
      </c>
    </row>
    <row r="4228" spans="21:30">
      <c r="U4228">
        <v>6901</v>
      </c>
      <c r="V4228">
        <v>9</v>
      </c>
      <c r="W4228" t="s">
        <v>5584</v>
      </c>
      <c r="X4228">
        <v>14</v>
      </c>
      <c r="Y4228" t="s">
        <v>5517</v>
      </c>
      <c r="Z4228">
        <v>14103</v>
      </c>
      <c r="AA4228" t="s">
        <v>1261</v>
      </c>
      <c r="AC4228" t="s">
        <v>1009</v>
      </c>
      <c r="AD4228" t="s">
        <v>443</v>
      </c>
    </row>
    <row r="4229" spans="21:30">
      <c r="U4229">
        <v>6902</v>
      </c>
      <c r="V4229">
        <v>7</v>
      </c>
      <c r="W4229" t="s">
        <v>5585</v>
      </c>
      <c r="X4229">
        <v>14</v>
      </c>
      <c r="Y4229" t="s">
        <v>5517</v>
      </c>
      <c r="Z4229">
        <v>14103</v>
      </c>
      <c r="AA4229" t="s">
        <v>1261</v>
      </c>
      <c r="AC4229" t="s">
        <v>1009</v>
      </c>
      <c r="AD4229" t="s">
        <v>443</v>
      </c>
    </row>
    <row r="4230" spans="21:30">
      <c r="U4230">
        <v>6903</v>
      </c>
      <c r="V4230">
        <v>5</v>
      </c>
      <c r="W4230" t="s">
        <v>5586</v>
      </c>
      <c r="X4230">
        <v>14</v>
      </c>
      <c r="Y4230" t="s">
        <v>5517</v>
      </c>
      <c r="Z4230">
        <v>14103</v>
      </c>
      <c r="AA4230" t="s">
        <v>1261</v>
      </c>
      <c r="AC4230" t="s">
        <v>1009</v>
      </c>
      <c r="AD4230" t="s">
        <v>443</v>
      </c>
    </row>
    <row r="4231" spans="21:30">
      <c r="U4231">
        <v>6905</v>
      </c>
      <c r="V4231">
        <v>1</v>
      </c>
      <c r="W4231" t="s">
        <v>5587</v>
      </c>
      <c r="X4231">
        <v>14</v>
      </c>
      <c r="Y4231" t="s">
        <v>5517</v>
      </c>
      <c r="Z4231">
        <v>14103</v>
      </c>
      <c r="AA4231" t="s">
        <v>1261</v>
      </c>
      <c r="AC4231" t="s">
        <v>1009</v>
      </c>
      <c r="AD4231" t="s">
        <v>443</v>
      </c>
    </row>
    <row r="4232" spans="21:30">
      <c r="U4232">
        <v>6916</v>
      </c>
      <c r="V4232">
        <v>7</v>
      </c>
      <c r="W4232" t="s">
        <v>5588</v>
      </c>
      <c r="X4232">
        <v>14</v>
      </c>
      <c r="Y4232" t="s">
        <v>5517</v>
      </c>
      <c r="Z4232">
        <v>14103</v>
      </c>
      <c r="AA4232" t="s">
        <v>1261</v>
      </c>
      <c r="AC4232" t="s">
        <v>1009</v>
      </c>
      <c r="AD4232" t="s">
        <v>443</v>
      </c>
    </row>
    <row r="4233" spans="21:30">
      <c r="U4233">
        <v>6917</v>
      </c>
      <c r="V4233">
        <v>5</v>
      </c>
      <c r="W4233" t="s">
        <v>5589</v>
      </c>
      <c r="X4233">
        <v>14</v>
      </c>
      <c r="Y4233" t="s">
        <v>5517</v>
      </c>
      <c r="Z4233">
        <v>14103</v>
      </c>
      <c r="AA4233" t="s">
        <v>1261</v>
      </c>
      <c r="AC4233" t="s">
        <v>713</v>
      </c>
      <c r="AD4233" t="s">
        <v>443</v>
      </c>
    </row>
    <row r="4234" spans="21:30">
      <c r="U4234">
        <v>6918</v>
      </c>
      <c r="V4234">
        <v>3</v>
      </c>
      <c r="W4234" t="s">
        <v>5238</v>
      </c>
      <c r="X4234">
        <v>14</v>
      </c>
      <c r="Y4234" t="s">
        <v>5517</v>
      </c>
      <c r="Z4234">
        <v>14103</v>
      </c>
      <c r="AA4234" t="s">
        <v>1261</v>
      </c>
      <c r="AC4234" t="s">
        <v>713</v>
      </c>
      <c r="AD4234" t="s">
        <v>443</v>
      </c>
    </row>
    <row r="4235" spans="21:30">
      <c r="U4235">
        <v>6920</v>
      </c>
      <c r="V4235">
        <v>5</v>
      </c>
      <c r="W4235" t="s">
        <v>5590</v>
      </c>
      <c r="X4235">
        <v>14</v>
      </c>
      <c r="Y4235" t="s">
        <v>5517</v>
      </c>
      <c r="Z4235">
        <v>14103</v>
      </c>
      <c r="AA4235" t="s">
        <v>1261</v>
      </c>
      <c r="AC4235" t="s">
        <v>713</v>
      </c>
      <c r="AD4235" t="s">
        <v>443</v>
      </c>
    </row>
    <row r="4236" spans="21:30">
      <c r="U4236">
        <v>6922</v>
      </c>
      <c r="V4236">
        <v>1</v>
      </c>
      <c r="W4236" t="s">
        <v>5591</v>
      </c>
      <c r="X4236">
        <v>14</v>
      </c>
      <c r="Y4236" t="s">
        <v>5517</v>
      </c>
      <c r="Z4236">
        <v>14103</v>
      </c>
      <c r="AA4236" t="s">
        <v>1261</v>
      </c>
      <c r="AC4236" t="s">
        <v>713</v>
      </c>
      <c r="AD4236" t="s">
        <v>443</v>
      </c>
    </row>
    <row r="4237" spans="21:30">
      <c r="U4237">
        <v>6925</v>
      </c>
      <c r="V4237">
        <v>6</v>
      </c>
      <c r="W4237" t="s">
        <v>5592</v>
      </c>
      <c r="X4237">
        <v>14</v>
      </c>
      <c r="Y4237" t="s">
        <v>5517</v>
      </c>
      <c r="Z4237">
        <v>14103</v>
      </c>
      <c r="AA4237" t="s">
        <v>1261</v>
      </c>
      <c r="AC4237" t="s">
        <v>713</v>
      </c>
      <c r="AD4237" t="s">
        <v>443</v>
      </c>
    </row>
    <row r="4238" spans="21:30">
      <c r="U4238">
        <v>6929</v>
      </c>
      <c r="V4238">
        <v>9</v>
      </c>
      <c r="W4238" t="s">
        <v>5593</v>
      </c>
      <c r="X4238">
        <v>14</v>
      </c>
      <c r="Y4238" t="s">
        <v>5517</v>
      </c>
      <c r="Z4238">
        <v>14104</v>
      </c>
      <c r="AA4238" t="s">
        <v>616</v>
      </c>
      <c r="AC4238" t="s">
        <v>1009</v>
      </c>
      <c r="AD4238" t="s">
        <v>443</v>
      </c>
    </row>
    <row r="4239" spans="21:30">
      <c r="U4239">
        <v>6930</v>
      </c>
      <c r="V4239">
        <v>2</v>
      </c>
      <c r="W4239" t="s">
        <v>1072</v>
      </c>
      <c r="X4239">
        <v>14</v>
      </c>
      <c r="Y4239" t="s">
        <v>5517</v>
      </c>
      <c r="Z4239">
        <v>14104</v>
      </c>
      <c r="AA4239" t="s">
        <v>616</v>
      </c>
      <c r="AC4239" t="s">
        <v>1009</v>
      </c>
      <c r="AD4239" t="s">
        <v>443</v>
      </c>
    </row>
    <row r="4240" spans="21:30">
      <c r="U4240">
        <v>6932</v>
      </c>
      <c r="V4240">
        <v>9</v>
      </c>
      <c r="W4240" t="s">
        <v>5594</v>
      </c>
      <c r="X4240">
        <v>14</v>
      </c>
      <c r="Y4240" t="s">
        <v>5517</v>
      </c>
      <c r="Z4240">
        <v>14104</v>
      </c>
      <c r="AA4240" t="s">
        <v>616</v>
      </c>
      <c r="AC4240" t="s">
        <v>1009</v>
      </c>
      <c r="AD4240" t="s">
        <v>443</v>
      </c>
    </row>
    <row r="4241" spans="21:30">
      <c r="U4241">
        <v>6933</v>
      </c>
      <c r="V4241">
        <v>7</v>
      </c>
      <c r="W4241" t="s">
        <v>5595</v>
      </c>
      <c r="X4241">
        <v>14</v>
      </c>
      <c r="Y4241" t="s">
        <v>5517</v>
      </c>
      <c r="Z4241">
        <v>14104</v>
      </c>
      <c r="AA4241" t="s">
        <v>616</v>
      </c>
      <c r="AC4241" t="s">
        <v>1009</v>
      </c>
      <c r="AD4241" t="s">
        <v>443</v>
      </c>
    </row>
    <row r="4242" spans="21:30">
      <c r="U4242">
        <v>6934</v>
      </c>
      <c r="V4242">
        <v>5</v>
      </c>
      <c r="W4242" t="s">
        <v>5596</v>
      </c>
      <c r="X4242">
        <v>14</v>
      </c>
      <c r="Y4242" t="s">
        <v>5517</v>
      </c>
      <c r="Z4242">
        <v>14104</v>
      </c>
      <c r="AA4242" t="s">
        <v>616</v>
      </c>
      <c r="AC4242" t="s">
        <v>1009</v>
      </c>
      <c r="AD4242" t="s">
        <v>443</v>
      </c>
    </row>
    <row r="4243" spans="21:30">
      <c r="U4243">
        <v>6935</v>
      </c>
      <c r="V4243">
        <v>3</v>
      </c>
      <c r="W4243" t="s">
        <v>5597</v>
      </c>
      <c r="X4243">
        <v>14</v>
      </c>
      <c r="Y4243" t="s">
        <v>5517</v>
      </c>
      <c r="Z4243">
        <v>14104</v>
      </c>
      <c r="AA4243" t="s">
        <v>616</v>
      </c>
      <c r="AC4243" t="s">
        <v>1009</v>
      </c>
      <c r="AD4243" t="s">
        <v>443</v>
      </c>
    </row>
    <row r="4244" spans="21:30">
      <c r="U4244">
        <v>6938</v>
      </c>
      <c r="V4244">
        <v>8</v>
      </c>
      <c r="W4244" t="s">
        <v>5598</v>
      </c>
      <c r="X4244">
        <v>14</v>
      </c>
      <c r="Y4244" t="s">
        <v>5517</v>
      </c>
      <c r="Z4244">
        <v>14104</v>
      </c>
      <c r="AA4244" t="s">
        <v>616</v>
      </c>
      <c r="AC4244" t="s">
        <v>1009</v>
      </c>
      <c r="AD4244" t="s">
        <v>443</v>
      </c>
    </row>
    <row r="4245" spans="21:30">
      <c r="U4245">
        <v>6941</v>
      </c>
      <c r="V4245">
        <v>8</v>
      </c>
      <c r="W4245" t="s">
        <v>5599</v>
      </c>
      <c r="X4245">
        <v>14</v>
      </c>
      <c r="Y4245" t="s">
        <v>5517</v>
      </c>
      <c r="Z4245">
        <v>14104</v>
      </c>
      <c r="AA4245" t="s">
        <v>616</v>
      </c>
      <c r="AC4245" t="s">
        <v>1009</v>
      </c>
      <c r="AD4245" t="s">
        <v>443</v>
      </c>
    </row>
    <row r="4246" spans="21:30">
      <c r="U4246">
        <v>6942</v>
      </c>
      <c r="V4246">
        <v>6</v>
      </c>
      <c r="W4246" t="s">
        <v>5600</v>
      </c>
      <c r="X4246">
        <v>14</v>
      </c>
      <c r="Y4246" t="s">
        <v>5517</v>
      </c>
      <c r="Z4246">
        <v>14104</v>
      </c>
      <c r="AA4246" t="s">
        <v>616</v>
      </c>
      <c r="AC4246" t="s">
        <v>1009</v>
      </c>
      <c r="AD4246" t="s">
        <v>443</v>
      </c>
    </row>
    <row r="4247" spans="21:30">
      <c r="U4247">
        <v>6944</v>
      </c>
      <c r="V4247">
        <v>2</v>
      </c>
      <c r="W4247" t="s">
        <v>5601</v>
      </c>
      <c r="X4247">
        <v>14</v>
      </c>
      <c r="Y4247" t="s">
        <v>5517</v>
      </c>
      <c r="Z4247">
        <v>14104</v>
      </c>
      <c r="AA4247" t="s">
        <v>616</v>
      </c>
      <c r="AC4247" t="s">
        <v>1009</v>
      </c>
      <c r="AD4247" t="s">
        <v>443</v>
      </c>
    </row>
    <row r="4248" spans="21:30">
      <c r="U4248">
        <v>6945</v>
      </c>
      <c r="V4248">
        <v>0</v>
      </c>
      <c r="W4248" t="s">
        <v>5602</v>
      </c>
      <c r="X4248">
        <v>14</v>
      </c>
      <c r="Y4248" t="s">
        <v>5517</v>
      </c>
      <c r="Z4248">
        <v>14104</v>
      </c>
      <c r="AA4248" t="s">
        <v>616</v>
      </c>
      <c r="AC4248" t="s">
        <v>1009</v>
      </c>
      <c r="AD4248" t="s">
        <v>443</v>
      </c>
    </row>
    <row r="4249" spans="21:30">
      <c r="U4249">
        <v>6946</v>
      </c>
      <c r="V4249">
        <v>9</v>
      </c>
      <c r="W4249" t="s">
        <v>5603</v>
      </c>
      <c r="X4249">
        <v>14</v>
      </c>
      <c r="Y4249" t="s">
        <v>5517</v>
      </c>
      <c r="Z4249">
        <v>14104</v>
      </c>
      <c r="AA4249" t="s">
        <v>616</v>
      </c>
      <c r="AC4249" t="s">
        <v>1009</v>
      </c>
      <c r="AD4249" t="s">
        <v>443</v>
      </c>
    </row>
    <row r="4250" spans="21:30">
      <c r="U4250">
        <v>6950</v>
      </c>
      <c r="V4250">
        <v>7</v>
      </c>
      <c r="W4250" t="s">
        <v>5604</v>
      </c>
      <c r="X4250">
        <v>14</v>
      </c>
      <c r="Y4250" t="s">
        <v>5517</v>
      </c>
      <c r="Z4250">
        <v>14104</v>
      </c>
      <c r="AA4250" t="s">
        <v>616</v>
      </c>
      <c r="AC4250" t="s">
        <v>1009</v>
      </c>
      <c r="AD4250" t="s">
        <v>443</v>
      </c>
    </row>
    <row r="4251" spans="21:30">
      <c r="U4251">
        <v>6951</v>
      </c>
      <c r="V4251">
        <v>5</v>
      </c>
      <c r="W4251" t="s">
        <v>5605</v>
      </c>
      <c r="X4251">
        <v>14</v>
      </c>
      <c r="Y4251" t="s">
        <v>5517</v>
      </c>
      <c r="Z4251">
        <v>14104</v>
      </c>
      <c r="AA4251" t="s">
        <v>616</v>
      </c>
      <c r="AC4251" t="s">
        <v>1009</v>
      </c>
      <c r="AD4251" t="s">
        <v>443</v>
      </c>
    </row>
    <row r="4252" spans="21:30">
      <c r="U4252">
        <v>6953</v>
      </c>
      <c r="V4252">
        <v>1</v>
      </c>
      <c r="W4252" t="s">
        <v>5606</v>
      </c>
      <c r="X4252">
        <v>14</v>
      </c>
      <c r="Y4252" t="s">
        <v>5517</v>
      </c>
      <c r="Z4252">
        <v>14104</v>
      </c>
      <c r="AA4252" t="s">
        <v>616</v>
      </c>
      <c r="AC4252" t="s">
        <v>1009</v>
      </c>
      <c r="AD4252" t="s">
        <v>443</v>
      </c>
    </row>
    <row r="4253" spans="21:30">
      <c r="U4253">
        <v>6955</v>
      </c>
      <c r="V4253">
        <v>8</v>
      </c>
      <c r="W4253" t="s">
        <v>5607</v>
      </c>
      <c r="X4253">
        <v>14</v>
      </c>
      <c r="Y4253" t="s">
        <v>5517</v>
      </c>
      <c r="Z4253">
        <v>14104</v>
      </c>
      <c r="AA4253" t="s">
        <v>616</v>
      </c>
      <c r="AC4253" t="s">
        <v>1009</v>
      </c>
      <c r="AD4253" t="s">
        <v>443</v>
      </c>
    </row>
    <row r="4254" spans="21:30">
      <c r="U4254">
        <v>6956</v>
      </c>
      <c r="V4254">
        <v>6</v>
      </c>
      <c r="W4254" t="s">
        <v>5608</v>
      </c>
      <c r="X4254">
        <v>14</v>
      </c>
      <c r="Y4254" t="s">
        <v>5517</v>
      </c>
      <c r="Z4254">
        <v>14104</v>
      </c>
      <c r="AA4254" t="s">
        <v>616</v>
      </c>
      <c r="AC4254" t="s">
        <v>1009</v>
      </c>
      <c r="AD4254" t="s">
        <v>443</v>
      </c>
    </row>
    <row r="4255" spans="21:30">
      <c r="U4255">
        <v>6957</v>
      </c>
      <c r="V4255">
        <v>4</v>
      </c>
      <c r="W4255" t="s">
        <v>5609</v>
      </c>
      <c r="X4255">
        <v>14</v>
      </c>
      <c r="Y4255" t="s">
        <v>5517</v>
      </c>
      <c r="Z4255">
        <v>14104</v>
      </c>
      <c r="AA4255" t="s">
        <v>616</v>
      </c>
      <c r="AC4255" t="s">
        <v>1009</v>
      </c>
      <c r="AD4255" t="s">
        <v>443</v>
      </c>
    </row>
    <row r="4256" spans="21:30">
      <c r="U4256">
        <v>6963</v>
      </c>
      <c r="V4256">
        <v>9</v>
      </c>
      <c r="W4256" t="s">
        <v>5610</v>
      </c>
      <c r="X4256">
        <v>14</v>
      </c>
      <c r="Y4256" t="s">
        <v>5517</v>
      </c>
      <c r="Z4256">
        <v>14104</v>
      </c>
      <c r="AA4256" t="s">
        <v>616</v>
      </c>
      <c r="AC4256" t="s">
        <v>713</v>
      </c>
      <c r="AD4256" t="s">
        <v>443</v>
      </c>
    </row>
    <row r="4257" spans="21:30">
      <c r="U4257">
        <v>6964</v>
      </c>
      <c r="V4257">
        <v>7</v>
      </c>
      <c r="W4257" t="s">
        <v>5611</v>
      </c>
      <c r="X4257">
        <v>14</v>
      </c>
      <c r="Y4257" t="s">
        <v>5517</v>
      </c>
      <c r="Z4257">
        <v>14104</v>
      </c>
      <c r="AA4257" t="s">
        <v>616</v>
      </c>
      <c r="AC4257" t="s">
        <v>713</v>
      </c>
      <c r="AD4257" t="s">
        <v>443</v>
      </c>
    </row>
    <row r="4258" spans="21:30">
      <c r="U4258">
        <v>6965</v>
      </c>
      <c r="V4258">
        <v>5</v>
      </c>
      <c r="W4258" t="s">
        <v>5612</v>
      </c>
      <c r="X4258">
        <v>14</v>
      </c>
      <c r="Y4258" t="s">
        <v>5517</v>
      </c>
      <c r="Z4258">
        <v>14104</v>
      </c>
      <c r="AA4258" t="s">
        <v>616</v>
      </c>
      <c r="AC4258" t="s">
        <v>713</v>
      </c>
      <c r="AD4258" t="s">
        <v>443</v>
      </c>
    </row>
    <row r="4259" spans="21:30">
      <c r="U4259">
        <v>6969</v>
      </c>
      <c r="V4259">
        <v>8</v>
      </c>
      <c r="W4259" t="s">
        <v>5613</v>
      </c>
      <c r="X4259">
        <v>14</v>
      </c>
      <c r="Y4259" t="s">
        <v>5517</v>
      </c>
      <c r="Z4259">
        <v>14104</v>
      </c>
      <c r="AA4259" t="s">
        <v>616</v>
      </c>
      <c r="AC4259" t="s">
        <v>713</v>
      </c>
      <c r="AD4259" t="s">
        <v>443</v>
      </c>
    </row>
    <row r="4260" spans="21:30">
      <c r="U4260">
        <v>6970</v>
      </c>
      <c r="V4260">
        <v>1</v>
      </c>
      <c r="W4260" t="s">
        <v>5614</v>
      </c>
      <c r="X4260">
        <v>14</v>
      </c>
      <c r="Y4260" t="s">
        <v>5517</v>
      </c>
      <c r="Z4260">
        <v>14104</v>
      </c>
      <c r="AA4260" t="s">
        <v>616</v>
      </c>
      <c r="AC4260" t="s">
        <v>713</v>
      </c>
      <c r="AD4260" t="s">
        <v>443</v>
      </c>
    </row>
    <row r="4261" spans="21:30">
      <c r="U4261">
        <v>6972</v>
      </c>
      <c r="V4261">
        <v>8</v>
      </c>
      <c r="W4261" t="s">
        <v>5615</v>
      </c>
      <c r="X4261">
        <v>14</v>
      </c>
      <c r="Y4261" t="s">
        <v>5517</v>
      </c>
      <c r="Z4261">
        <v>14104</v>
      </c>
      <c r="AA4261" t="s">
        <v>616</v>
      </c>
      <c r="AC4261" t="s">
        <v>713</v>
      </c>
      <c r="AD4261" t="s">
        <v>443</v>
      </c>
    </row>
    <row r="4262" spans="21:30">
      <c r="U4262">
        <v>6975</v>
      </c>
      <c r="V4262">
        <v>2</v>
      </c>
      <c r="W4262" t="s">
        <v>5616</v>
      </c>
      <c r="X4262">
        <v>14</v>
      </c>
      <c r="Y4262" t="s">
        <v>5517</v>
      </c>
      <c r="Z4262">
        <v>14104</v>
      </c>
      <c r="AA4262" t="s">
        <v>616</v>
      </c>
      <c r="AC4262" t="s">
        <v>713</v>
      </c>
      <c r="AD4262" t="s">
        <v>443</v>
      </c>
    </row>
    <row r="4263" spans="21:30">
      <c r="U4263">
        <v>6978</v>
      </c>
      <c r="V4263">
        <v>7</v>
      </c>
      <c r="W4263" t="s">
        <v>2653</v>
      </c>
      <c r="X4263">
        <v>14</v>
      </c>
      <c r="Y4263" t="s">
        <v>5517</v>
      </c>
      <c r="Z4263">
        <v>14104</v>
      </c>
      <c r="AA4263" t="s">
        <v>616</v>
      </c>
      <c r="AC4263" t="s">
        <v>713</v>
      </c>
      <c r="AD4263" t="s">
        <v>443</v>
      </c>
    </row>
    <row r="4264" spans="21:30">
      <c r="U4264">
        <v>6982</v>
      </c>
      <c r="V4264">
        <v>5</v>
      </c>
      <c r="W4264" t="s">
        <v>5617</v>
      </c>
      <c r="X4264">
        <v>14</v>
      </c>
      <c r="Y4264" t="s">
        <v>5517</v>
      </c>
      <c r="Z4264">
        <v>14104</v>
      </c>
      <c r="AA4264" t="s">
        <v>616</v>
      </c>
      <c r="AC4264" t="s">
        <v>713</v>
      </c>
      <c r="AD4264" t="s">
        <v>443</v>
      </c>
    </row>
    <row r="4265" spans="21:30">
      <c r="U4265">
        <v>6983</v>
      </c>
      <c r="V4265">
        <v>3</v>
      </c>
      <c r="W4265" t="s">
        <v>5618</v>
      </c>
      <c r="X4265">
        <v>14</v>
      </c>
      <c r="Y4265" t="s">
        <v>5517</v>
      </c>
      <c r="Z4265">
        <v>14202</v>
      </c>
      <c r="AA4265" t="s">
        <v>1163</v>
      </c>
      <c r="AC4265" t="s">
        <v>1009</v>
      </c>
      <c r="AD4265" t="s">
        <v>443</v>
      </c>
    </row>
    <row r="4266" spans="21:30">
      <c r="U4266">
        <v>6984</v>
      </c>
      <c r="V4266">
        <v>1</v>
      </c>
      <c r="W4266" t="s">
        <v>5619</v>
      </c>
      <c r="X4266">
        <v>14</v>
      </c>
      <c r="Y4266" t="s">
        <v>5517</v>
      </c>
      <c r="Z4266">
        <v>14202</v>
      </c>
      <c r="AA4266" t="s">
        <v>1163</v>
      </c>
      <c r="AC4266" t="s">
        <v>1009</v>
      </c>
      <c r="AD4266" t="s">
        <v>443</v>
      </c>
    </row>
    <row r="4267" spans="21:30">
      <c r="U4267">
        <v>6986</v>
      </c>
      <c r="V4267">
        <v>8</v>
      </c>
      <c r="W4267" t="s">
        <v>5620</v>
      </c>
      <c r="X4267">
        <v>14</v>
      </c>
      <c r="Y4267" t="s">
        <v>5517</v>
      </c>
      <c r="Z4267">
        <v>14202</v>
      </c>
      <c r="AA4267" t="s">
        <v>1163</v>
      </c>
      <c r="AC4267" t="s">
        <v>1009</v>
      </c>
      <c r="AD4267" t="s">
        <v>443</v>
      </c>
    </row>
    <row r="4268" spans="21:30">
      <c r="U4268">
        <v>6988</v>
      </c>
      <c r="V4268">
        <v>4</v>
      </c>
      <c r="W4268" t="s">
        <v>5621</v>
      </c>
      <c r="X4268">
        <v>14</v>
      </c>
      <c r="Y4268" t="s">
        <v>5517</v>
      </c>
      <c r="Z4268">
        <v>14202</v>
      </c>
      <c r="AA4268" t="s">
        <v>1163</v>
      </c>
      <c r="AC4268" t="s">
        <v>1009</v>
      </c>
      <c r="AD4268" t="s">
        <v>443</v>
      </c>
    </row>
    <row r="4269" spans="21:30">
      <c r="U4269">
        <v>6989</v>
      </c>
      <c r="V4269">
        <v>2</v>
      </c>
      <c r="W4269" t="s">
        <v>5622</v>
      </c>
      <c r="X4269">
        <v>14</v>
      </c>
      <c r="Y4269" t="s">
        <v>5517</v>
      </c>
      <c r="Z4269">
        <v>14202</v>
      </c>
      <c r="AA4269" t="s">
        <v>1163</v>
      </c>
      <c r="AC4269" t="s">
        <v>1009</v>
      </c>
      <c r="AD4269" t="s">
        <v>443</v>
      </c>
    </row>
    <row r="4270" spans="21:30">
      <c r="U4270">
        <v>6990</v>
      </c>
      <c r="V4270">
        <v>6</v>
      </c>
      <c r="W4270" t="s">
        <v>5623</v>
      </c>
      <c r="X4270">
        <v>14</v>
      </c>
      <c r="Y4270" t="s">
        <v>5517</v>
      </c>
      <c r="Z4270">
        <v>14107</v>
      </c>
      <c r="AA4270" t="s">
        <v>1460</v>
      </c>
      <c r="AC4270" t="s">
        <v>1009</v>
      </c>
      <c r="AD4270" t="s">
        <v>443</v>
      </c>
    </row>
    <row r="4271" spans="21:30">
      <c r="U4271">
        <v>6991</v>
      </c>
      <c r="V4271">
        <v>4</v>
      </c>
      <c r="W4271" t="s">
        <v>5624</v>
      </c>
      <c r="X4271">
        <v>14</v>
      </c>
      <c r="Y4271" t="s">
        <v>5517</v>
      </c>
      <c r="Z4271">
        <v>14202</v>
      </c>
      <c r="AA4271" t="s">
        <v>1163</v>
      </c>
      <c r="AC4271" t="s">
        <v>1009</v>
      </c>
      <c r="AD4271" t="s">
        <v>443</v>
      </c>
    </row>
    <row r="4272" spans="21:30">
      <c r="U4272">
        <v>6992</v>
      </c>
      <c r="V4272">
        <v>2</v>
      </c>
      <c r="W4272" t="s">
        <v>5625</v>
      </c>
      <c r="X4272">
        <v>14</v>
      </c>
      <c r="Y4272" t="s">
        <v>5517</v>
      </c>
      <c r="Z4272">
        <v>14202</v>
      </c>
      <c r="AA4272" t="s">
        <v>1163</v>
      </c>
      <c r="AC4272" t="s">
        <v>1009</v>
      </c>
      <c r="AD4272" t="s">
        <v>443</v>
      </c>
    </row>
    <row r="4273" spans="21:30">
      <c r="U4273">
        <v>6996</v>
      </c>
      <c r="V4273">
        <v>5</v>
      </c>
      <c r="W4273" t="s">
        <v>5626</v>
      </c>
      <c r="X4273">
        <v>14</v>
      </c>
      <c r="Y4273" t="s">
        <v>5517</v>
      </c>
      <c r="Z4273">
        <v>14202</v>
      </c>
      <c r="AA4273" t="s">
        <v>1163</v>
      </c>
      <c r="AC4273" t="s">
        <v>1009</v>
      </c>
      <c r="AD4273" t="s">
        <v>443</v>
      </c>
    </row>
    <row r="4274" spans="21:30">
      <c r="U4274">
        <v>7000</v>
      </c>
      <c r="V4274">
        <v>9</v>
      </c>
      <c r="W4274" t="s">
        <v>5627</v>
      </c>
      <c r="X4274">
        <v>14</v>
      </c>
      <c r="Y4274" t="s">
        <v>5517</v>
      </c>
      <c r="Z4274">
        <v>14202</v>
      </c>
      <c r="AA4274" t="s">
        <v>1163</v>
      </c>
      <c r="AC4274" t="s">
        <v>1009</v>
      </c>
      <c r="AD4274" t="s">
        <v>443</v>
      </c>
    </row>
    <row r="4275" spans="21:30">
      <c r="U4275">
        <v>7003</v>
      </c>
      <c r="V4275">
        <v>3</v>
      </c>
      <c r="W4275" t="s">
        <v>5628</v>
      </c>
      <c r="X4275">
        <v>14</v>
      </c>
      <c r="Y4275" t="s">
        <v>5517</v>
      </c>
      <c r="Z4275">
        <v>14202</v>
      </c>
      <c r="AA4275" t="s">
        <v>1163</v>
      </c>
      <c r="AC4275" t="s">
        <v>1009</v>
      </c>
      <c r="AD4275" t="s">
        <v>443</v>
      </c>
    </row>
    <row r="4276" spans="21:30">
      <c r="U4276">
        <v>7004</v>
      </c>
      <c r="V4276">
        <v>1</v>
      </c>
      <c r="W4276" t="s">
        <v>5629</v>
      </c>
      <c r="X4276">
        <v>14</v>
      </c>
      <c r="Y4276" t="s">
        <v>5517</v>
      </c>
      <c r="Z4276">
        <v>14202</v>
      </c>
      <c r="AA4276" t="s">
        <v>1163</v>
      </c>
      <c r="AC4276" t="s">
        <v>713</v>
      </c>
      <c r="AD4276" t="s">
        <v>443</v>
      </c>
    </row>
    <row r="4277" spans="21:30">
      <c r="U4277">
        <v>7006</v>
      </c>
      <c r="V4277">
        <v>8</v>
      </c>
      <c r="W4277" t="s">
        <v>5630</v>
      </c>
      <c r="X4277">
        <v>14</v>
      </c>
      <c r="Y4277" t="s">
        <v>5517</v>
      </c>
      <c r="Z4277">
        <v>14202</v>
      </c>
      <c r="AA4277" t="s">
        <v>1163</v>
      </c>
      <c r="AC4277" t="s">
        <v>713</v>
      </c>
      <c r="AD4277" t="s">
        <v>443</v>
      </c>
    </row>
    <row r="4278" spans="21:30">
      <c r="U4278">
        <v>7009</v>
      </c>
      <c r="V4278">
        <v>2</v>
      </c>
      <c r="W4278" t="s">
        <v>5631</v>
      </c>
      <c r="X4278">
        <v>14</v>
      </c>
      <c r="Y4278" t="s">
        <v>5517</v>
      </c>
      <c r="Z4278">
        <v>14202</v>
      </c>
      <c r="AA4278" t="s">
        <v>1163</v>
      </c>
      <c r="AC4278" t="s">
        <v>713</v>
      </c>
      <c r="AD4278" t="s">
        <v>443</v>
      </c>
    </row>
    <row r="4279" spans="21:30">
      <c r="U4279">
        <v>7011</v>
      </c>
      <c r="V4279">
        <v>4</v>
      </c>
      <c r="W4279" t="s">
        <v>5632</v>
      </c>
      <c r="X4279">
        <v>14</v>
      </c>
      <c r="Y4279" t="s">
        <v>5517</v>
      </c>
      <c r="Z4279">
        <v>14202</v>
      </c>
      <c r="AA4279" t="s">
        <v>1163</v>
      </c>
      <c r="AC4279" t="s">
        <v>713</v>
      </c>
      <c r="AD4279" t="s">
        <v>443</v>
      </c>
    </row>
    <row r="4280" spans="21:30">
      <c r="U4280">
        <v>7013</v>
      </c>
      <c r="V4280">
        <v>0</v>
      </c>
      <c r="W4280" t="s">
        <v>5633</v>
      </c>
      <c r="X4280">
        <v>14</v>
      </c>
      <c r="Y4280" t="s">
        <v>5517</v>
      </c>
      <c r="Z4280">
        <v>14202</v>
      </c>
      <c r="AA4280" t="s">
        <v>1163</v>
      </c>
      <c r="AC4280" t="s">
        <v>713</v>
      </c>
      <c r="AD4280" t="s">
        <v>443</v>
      </c>
    </row>
    <row r="4281" spans="21:30">
      <c r="U4281">
        <v>7015</v>
      </c>
      <c r="V4281">
        <v>7</v>
      </c>
      <c r="W4281" t="s">
        <v>5634</v>
      </c>
      <c r="X4281">
        <v>14</v>
      </c>
      <c r="Y4281" t="s">
        <v>5517</v>
      </c>
      <c r="Z4281">
        <v>14102</v>
      </c>
      <c r="AA4281" t="s">
        <v>1073</v>
      </c>
      <c r="AC4281" t="s">
        <v>1009</v>
      </c>
      <c r="AD4281" t="s">
        <v>443</v>
      </c>
    </row>
    <row r="4282" spans="21:30">
      <c r="U4282">
        <v>7016</v>
      </c>
      <c r="V4282">
        <v>5</v>
      </c>
      <c r="W4282" t="s">
        <v>5635</v>
      </c>
      <c r="X4282">
        <v>14</v>
      </c>
      <c r="Y4282" t="s">
        <v>5517</v>
      </c>
      <c r="Z4282">
        <v>14102</v>
      </c>
      <c r="AA4282" t="s">
        <v>1073</v>
      </c>
      <c r="AC4282" t="s">
        <v>1009</v>
      </c>
      <c r="AD4282" t="s">
        <v>443</v>
      </c>
    </row>
    <row r="4283" spans="21:30">
      <c r="U4283">
        <v>7018</v>
      </c>
      <c r="V4283">
        <v>1</v>
      </c>
      <c r="W4283" t="s">
        <v>5636</v>
      </c>
      <c r="X4283">
        <v>14</v>
      </c>
      <c r="Y4283" t="s">
        <v>5517</v>
      </c>
      <c r="Z4283">
        <v>14102</v>
      </c>
      <c r="AA4283" t="s">
        <v>1073</v>
      </c>
      <c r="AC4283" t="s">
        <v>1009</v>
      </c>
      <c r="AD4283" t="s">
        <v>443</v>
      </c>
    </row>
    <row r="4284" spans="21:30">
      <c r="U4284">
        <v>7020</v>
      </c>
      <c r="V4284">
        <v>3</v>
      </c>
      <c r="W4284" t="s">
        <v>5637</v>
      </c>
      <c r="X4284">
        <v>14</v>
      </c>
      <c r="Y4284" t="s">
        <v>5517</v>
      </c>
      <c r="Z4284">
        <v>14102</v>
      </c>
      <c r="AA4284" t="s">
        <v>1073</v>
      </c>
      <c r="AC4284" t="s">
        <v>1009</v>
      </c>
      <c r="AD4284" t="s">
        <v>443</v>
      </c>
    </row>
    <row r="4285" spans="21:30">
      <c r="U4285">
        <v>7023</v>
      </c>
      <c r="V4285">
        <v>8</v>
      </c>
      <c r="W4285" t="s">
        <v>5638</v>
      </c>
      <c r="X4285">
        <v>14</v>
      </c>
      <c r="Y4285" t="s">
        <v>5517</v>
      </c>
      <c r="Z4285">
        <v>14102</v>
      </c>
      <c r="AA4285" t="s">
        <v>1073</v>
      </c>
      <c r="AC4285" t="s">
        <v>1009</v>
      </c>
      <c r="AD4285" t="s">
        <v>443</v>
      </c>
    </row>
    <row r="4286" spans="21:30">
      <c r="U4286">
        <v>7024</v>
      </c>
      <c r="V4286">
        <v>6</v>
      </c>
      <c r="W4286" t="s">
        <v>5639</v>
      </c>
      <c r="X4286">
        <v>14</v>
      </c>
      <c r="Y4286" t="s">
        <v>5517</v>
      </c>
      <c r="Z4286">
        <v>14102</v>
      </c>
      <c r="AA4286" t="s">
        <v>1073</v>
      </c>
      <c r="AC4286" t="s">
        <v>1009</v>
      </c>
      <c r="AD4286" t="s">
        <v>443</v>
      </c>
    </row>
    <row r="4287" spans="21:30">
      <c r="U4287">
        <v>7025</v>
      </c>
      <c r="V4287">
        <v>4</v>
      </c>
      <c r="W4287" t="s">
        <v>5640</v>
      </c>
      <c r="X4287">
        <v>14</v>
      </c>
      <c r="Y4287" t="s">
        <v>5517</v>
      </c>
      <c r="Z4287">
        <v>14102</v>
      </c>
      <c r="AA4287" t="s">
        <v>1073</v>
      </c>
      <c r="AC4287" t="s">
        <v>1009</v>
      </c>
      <c r="AD4287" t="s">
        <v>443</v>
      </c>
    </row>
    <row r="4288" spans="21:30">
      <c r="U4288">
        <v>7026</v>
      </c>
      <c r="V4288">
        <v>2</v>
      </c>
      <c r="W4288" t="s">
        <v>5641</v>
      </c>
      <c r="X4288">
        <v>14</v>
      </c>
      <c r="Y4288" t="s">
        <v>5517</v>
      </c>
      <c r="Z4288">
        <v>14102</v>
      </c>
      <c r="AA4288" t="s">
        <v>1073</v>
      </c>
      <c r="AC4288" t="s">
        <v>1009</v>
      </c>
      <c r="AD4288" t="s">
        <v>443</v>
      </c>
    </row>
    <row r="4289" spans="21:30">
      <c r="U4289">
        <v>7030</v>
      </c>
      <c r="V4289">
        <v>0</v>
      </c>
      <c r="W4289" t="s">
        <v>5642</v>
      </c>
      <c r="X4289">
        <v>14</v>
      </c>
      <c r="Y4289" t="s">
        <v>5517</v>
      </c>
      <c r="Z4289">
        <v>14102</v>
      </c>
      <c r="AA4289" t="s">
        <v>1073</v>
      </c>
      <c r="AC4289" t="s">
        <v>1009</v>
      </c>
      <c r="AD4289" t="s">
        <v>443</v>
      </c>
    </row>
    <row r="4290" spans="21:30">
      <c r="U4290">
        <v>7031</v>
      </c>
      <c r="V4290">
        <v>9</v>
      </c>
      <c r="W4290" t="s">
        <v>5643</v>
      </c>
      <c r="X4290">
        <v>14</v>
      </c>
      <c r="Y4290" t="s">
        <v>5517</v>
      </c>
      <c r="Z4290">
        <v>14105</v>
      </c>
      <c r="AA4290" t="s">
        <v>5644</v>
      </c>
      <c r="AC4290" t="s">
        <v>1009</v>
      </c>
      <c r="AD4290" t="s">
        <v>443</v>
      </c>
    </row>
    <row r="4291" spans="21:30">
      <c r="U4291">
        <v>7032</v>
      </c>
      <c r="V4291">
        <v>7</v>
      </c>
      <c r="W4291" t="s">
        <v>5645</v>
      </c>
      <c r="X4291">
        <v>14</v>
      </c>
      <c r="Y4291" t="s">
        <v>5517</v>
      </c>
      <c r="Z4291">
        <v>14105</v>
      </c>
      <c r="AA4291" t="s">
        <v>5644</v>
      </c>
      <c r="AC4291" t="s">
        <v>1009</v>
      </c>
      <c r="AD4291" t="s">
        <v>443</v>
      </c>
    </row>
    <row r="4292" spans="21:30">
      <c r="U4292">
        <v>7034</v>
      </c>
      <c r="V4292">
        <v>3</v>
      </c>
      <c r="W4292" t="s">
        <v>5646</v>
      </c>
      <c r="X4292">
        <v>14</v>
      </c>
      <c r="Y4292" t="s">
        <v>5517</v>
      </c>
      <c r="Z4292">
        <v>14105</v>
      </c>
      <c r="AA4292" t="s">
        <v>5644</v>
      </c>
      <c r="AC4292" t="s">
        <v>1009</v>
      </c>
      <c r="AD4292" t="s">
        <v>443</v>
      </c>
    </row>
    <row r="4293" spans="21:30">
      <c r="U4293">
        <v>7037</v>
      </c>
      <c r="V4293">
        <v>8</v>
      </c>
      <c r="W4293" t="s">
        <v>5647</v>
      </c>
      <c r="X4293">
        <v>14</v>
      </c>
      <c r="Y4293" t="s">
        <v>5517</v>
      </c>
      <c r="Z4293">
        <v>14105</v>
      </c>
      <c r="AA4293" t="s">
        <v>5644</v>
      </c>
      <c r="AC4293" t="s">
        <v>1009</v>
      </c>
      <c r="AD4293" t="s">
        <v>443</v>
      </c>
    </row>
    <row r="4294" spans="21:30">
      <c r="U4294">
        <v>7038</v>
      </c>
      <c r="V4294">
        <v>6</v>
      </c>
      <c r="W4294" t="s">
        <v>5648</v>
      </c>
      <c r="X4294">
        <v>14</v>
      </c>
      <c r="Y4294" t="s">
        <v>5517</v>
      </c>
      <c r="Z4294">
        <v>14105</v>
      </c>
      <c r="AA4294" t="s">
        <v>5644</v>
      </c>
      <c r="AC4294" t="s">
        <v>1009</v>
      </c>
      <c r="AD4294" t="s">
        <v>443</v>
      </c>
    </row>
    <row r="4295" spans="21:30">
      <c r="U4295">
        <v>7039</v>
      </c>
      <c r="V4295">
        <v>4</v>
      </c>
      <c r="W4295" t="s">
        <v>5649</v>
      </c>
      <c r="X4295">
        <v>14</v>
      </c>
      <c r="Y4295" t="s">
        <v>5517</v>
      </c>
      <c r="Z4295">
        <v>14105</v>
      </c>
      <c r="AA4295" t="s">
        <v>5644</v>
      </c>
      <c r="AC4295" t="s">
        <v>1009</v>
      </c>
      <c r="AD4295" t="s">
        <v>443</v>
      </c>
    </row>
    <row r="4296" spans="21:30">
      <c r="U4296">
        <v>7040</v>
      </c>
      <c r="V4296">
        <v>8</v>
      </c>
      <c r="W4296" t="s">
        <v>5650</v>
      </c>
      <c r="X4296">
        <v>14</v>
      </c>
      <c r="Y4296" t="s">
        <v>5517</v>
      </c>
      <c r="Z4296">
        <v>14105</v>
      </c>
      <c r="AA4296" t="s">
        <v>5644</v>
      </c>
      <c r="AC4296" t="s">
        <v>1009</v>
      </c>
      <c r="AD4296" t="s">
        <v>443</v>
      </c>
    </row>
    <row r="4297" spans="21:30">
      <c r="U4297">
        <v>7044</v>
      </c>
      <c r="V4297">
        <v>0</v>
      </c>
      <c r="W4297" t="s">
        <v>5651</v>
      </c>
      <c r="X4297">
        <v>14</v>
      </c>
      <c r="Y4297" t="s">
        <v>5517</v>
      </c>
      <c r="Z4297">
        <v>14105</v>
      </c>
      <c r="AA4297" t="s">
        <v>5644</v>
      </c>
      <c r="AC4297" t="s">
        <v>713</v>
      </c>
      <c r="AD4297" t="s">
        <v>443</v>
      </c>
    </row>
    <row r="4298" spans="21:30">
      <c r="U4298">
        <v>7049</v>
      </c>
      <c r="V4298">
        <v>1</v>
      </c>
      <c r="W4298" t="s">
        <v>5652</v>
      </c>
      <c r="X4298">
        <v>14</v>
      </c>
      <c r="Y4298" t="s">
        <v>5517</v>
      </c>
      <c r="Z4298">
        <v>14108</v>
      </c>
      <c r="AA4298" t="s">
        <v>816</v>
      </c>
      <c r="AC4298" t="s">
        <v>1111</v>
      </c>
      <c r="AD4298" t="s">
        <v>443</v>
      </c>
    </row>
    <row r="4299" spans="21:30">
      <c r="U4299">
        <v>7050</v>
      </c>
      <c r="V4299">
        <v>5</v>
      </c>
      <c r="W4299" t="s">
        <v>5653</v>
      </c>
      <c r="X4299">
        <v>14</v>
      </c>
      <c r="Y4299" t="s">
        <v>5517</v>
      </c>
      <c r="Z4299">
        <v>14108</v>
      </c>
      <c r="AA4299" t="s">
        <v>816</v>
      </c>
      <c r="AC4299" t="s">
        <v>1111</v>
      </c>
      <c r="AD4299" t="s">
        <v>443</v>
      </c>
    </row>
    <row r="4300" spans="21:30">
      <c r="U4300">
        <v>7051</v>
      </c>
      <c r="V4300">
        <v>3</v>
      </c>
      <c r="W4300" t="s">
        <v>5654</v>
      </c>
      <c r="X4300">
        <v>14</v>
      </c>
      <c r="Y4300" t="s">
        <v>5517</v>
      </c>
      <c r="Z4300">
        <v>14108</v>
      </c>
      <c r="AA4300" t="s">
        <v>816</v>
      </c>
      <c r="AC4300" t="s">
        <v>1111</v>
      </c>
      <c r="AD4300" t="s">
        <v>443</v>
      </c>
    </row>
    <row r="4301" spans="21:30">
      <c r="U4301">
        <v>7057</v>
      </c>
      <c r="V4301">
        <v>2</v>
      </c>
      <c r="W4301" t="s">
        <v>5655</v>
      </c>
      <c r="X4301">
        <v>14</v>
      </c>
      <c r="Y4301" t="s">
        <v>5517</v>
      </c>
      <c r="Z4301">
        <v>14108</v>
      </c>
      <c r="AA4301" t="s">
        <v>816</v>
      </c>
      <c r="AC4301" t="s">
        <v>1111</v>
      </c>
      <c r="AD4301" t="s">
        <v>443</v>
      </c>
    </row>
    <row r="4302" spans="21:30">
      <c r="U4302">
        <v>7058</v>
      </c>
      <c r="V4302">
        <v>0</v>
      </c>
      <c r="W4302" t="s">
        <v>5656</v>
      </c>
      <c r="X4302">
        <v>14</v>
      </c>
      <c r="Y4302" t="s">
        <v>5517</v>
      </c>
      <c r="Z4302">
        <v>14108</v>
      </c>
      <c r="AA4302" t="s">
        <v>816</v>
      </c>
      <c r="AC4302" t="s">
        <v>1111</v>
      </c>
      <c r="AD4302" t="s">
        <v>443</v>
      </c>
    </row>
    <row r="4303" spans="21:30">
      <c r="U4303">
        <v>7059</v>
      </c>
      <c r="V4303">
        <v>9</v>
      </c>
      <c r="W4303" t="s">
        <v>5657</v>
      </c>
      <c r="X4303">
        <v>14</v>
      </c>
      <c r="Y4303" t="s">
        <v>5517</v>
      </c>
      <c r="Z4303">
        <v>14108</v>
      </c>
      <c r="AA4303" t="s">
        <v>816</v>
      </c>
      <c r="AC4303" t="s">
        <v>1111</v>
      </c>
      <c r="AD4303" t="s">
        <v>443</v>
      </c>
    </row>
    <row r="4304" spans="21:30">
      <c r="U4304">
        <v>7061</v>
      </c>
      <c r="V4304">
        <v>0</v>
      </c>
      <c r="W4304" t="s">
        <v>5658</v>
      </c>
      <c r="X4304">
        <v>14</v>
      </c>
      <c r="Y4304" t="s">
        <v>5517</v>
      </c>
      <c r="Z4304">
        <v>14108</v>
      </c>
      <c r="AA4304" t="s">
        <v>816</v>
      </c>
      <c r="AC4304" t="s">
        <v>1111</v>
      </c>
      <c r="AD4304" t="s">
        <v>443</v>
      </c>
    </row>
    <row r="4305" spans="21:30">
      <c r="U4305">
        <v>7062</v>
      </c>
      <c r="V4305">
        <v>9</v>
      </c>
      <c r="W4305" t="s">
        <v>5659</v>
      </c>
      <c r="X4305">
        <v>14</v>
      </c>
      <c r="Y4305" t="s">
        <v>5517</v>
      </c>
      <c r="Z4305">
        <v>14108</v>
      </c>
      <c r="AA4305" t="s">
        <v>816</v>
      </c>
      <c r="AC4305" t="s">
        <v>1111</v>
      </c>
      <c r="AD4305" t="s">
        <v>443</v>
      </c>
    </row>
    <row r="4306" spans="21:30">
      <c r="U4306">
        <v>7063</v>
      </c>
      <c r="V4306">
        <v>7</v>
      </c>
      <c r="W4306" t="s">
        <v>5660</v>
      </c>
      <c r="X4306">
        <v>14</v>
      </c>
      <c r="Y4306" t="s">
        <v>5517</v>
      </c>
      <c r="Z4306">
        <v>14108</v>
      </c>
      <c r="AA4306" t="s">
        <v>816</v>
      </c>
      <c r="AC4306" t="s">
        <v>1111</v>
      </c>
      <c r="AD4306" t="s">
        <v>443</v>
      </c>
    </row>
    <row r="4307" spans="21:30">
      <c r="U4307">
        <v>7064</v>
      </c>
      <c r="V4307">
        <v>5</v>
      </c>
      <c r="W4307" t="s">
        <v>5661</v>
      </c>
      <c r="X4307">
        <v>14</v>
      </c>
      <c r="Y4307" t="s">
        <v>5517</v>
      </c>
      <c r="Z4307">
        <v>14108</v>
      </c>
      <c r="AA4307" t="s">
        <v>816</v>
      </c>
      <c r="AC4307" t="s">
        <v>1111</v>
      </c>
      <c r="AD4307" t="s">
        <v>443</v>
      </c>
    </row>
    <row r="4308" spans="21:30">
      <c r="U4308">
        <v>7065</v>
      </c>
      <c r="V4308">
        <v>3</v>
      </c>
      <c r="W4308" t="s">
        <v>5662</v>
      </c>
      <c r="X4308">
        <v>14</v>
      </c>
      <c r="Y4308" t="s">
        <v>5517</v>
      </c>
      <c r="Z4308">
        <v>14108</v>
      </c>
      <c r="AA4308" t="s">
        <v>816</v>
      </c>
      <c r="AC4308" t="s">
        <v>1111</v>
      </c>
      <c r="AD4308" t="s">
        <v>443</v>
      </c>
    </row>
    <row r="4309" spans="21:30">
      <c r="U4309">
        <v>7069</v>
      </c>
      <c r="V4309">
        <v>6</v>
      </c>
      <c r="W4309" t="s">
        <v>5663</v>
      </c>
      <c r="X4309">
        <v>14</v>
      </c>
      <c r="Y4309" t="s">
        <v>5517</v>
      </c>
      <c r="Z4309">
        <v>14108</v>
      </c>
      <c r="AA4309" t="s">
        <v>816</v>
      </c>
      <c r="AC4309" t="s">
        <v>1111</v>
      </c>
      <c r="AD4309" t="s">
        <v>443</v>
      </c>
    </row>
    <row r="4310" spans="21:30">
      <c r="U4310">
        <v>7071</v>
      </c>
      <c r="V4310">
        <v>8</v>
      </c>
      <c r="W4310" t="s">
        <v>5664</v>
      </c>
      <c r="X4310">
        <v>14</v>
      </c>
      <c r="Y4310" t="s">
        <v>5517</v>
      </c>
      <c r="Z4310">
        <v>14108</v>
      </c>
      <c r="AA4310" t="s">
        <v>816</v>
      </c>
      <c r="AC4310" t="s">
        <v>1111</v>
      </c>
      <c r="AD4310" t="s">
        <v>443</v>
      </c>
    </row>
    <row r="4311" spans="21:30">
      <c r="U4311">
        <v>7072</v>
      </c>
      <c r="V4311">
        <v>6</v>
      </c>
      <c r="W4311" t="s">
        <v>5665</v>
      </c>
      <c r="X4311">
        <v>14</v>
      </c>
      <c r="Y4311" t="s">
        <v>5517</v>
      </c>
      <c r="Z4311">
        <v>14108</v>
      </c>
      <c r="AA4311" t="s">
        <v>816</v>
      </c>
      <c r="AC4311" t="s">
        <v>1111</v>
      </c>
      <c r="AD4311" t="s">
        <v>443</v>
      </c>
    </row>
    <row r="4312" spans="21:30">
      <c r="U4312">
        <v>7074</v>
      </c>
      <c r="V4312">
        <v>2</v>
      </c>
      <c r="W4312" t="s">
        <v>5666</v>
      </c>
      <c r="X4312">
        <v>14</v>
      </c>
      <c r="Y4312" t="s">
        <v>5517</v>
      </c>
      <c r="Z4312">
        <v>14108</v>
      </c>
      <c r="AA4312" t="s">
        <v>816</v>
      </c>
      <c r="AC4312" t="s">
        <v>1111</v>
      </c>
      <c r="AD4312" t="s">
        <v>443</v>
      </c>
    </row>
    <row r="4313" spans="21:30">
      <c r="U4313">
        <v>7076</v>
      </c>
      <c r="V4313">
        <v>9</v>
      </c>
      <c r="W4313" t="s">
        <v>5667</v>
      </c>
      <c r="X4313">
        <v>9</v>
      </c>
      <c r="Y4313" t="s">
        <v>559</v>
      </c>
      <c r="Z4313">
        <v>9120</v>
      </c>
      <c r="AA4313" t="s">
        <v>1800</v>
      </c>
      <c r="AC4313" t="s">
        <v>1009</v>
      </c>
      <c r="AD4313" t="s">
        <v>443</v>
      </c>
    </row>
    <row r="4314" spans="21:30">
      <c r="U4314">
        <v>7077</v>
      </c>
      <c r="V4314">
        <v>7</v>
      </c>
      <c r="W4314" t="s">
        <v>5668</v>
      </c>
      <c r="X4314">
        <v>9</v>
      </c>
      <c r="Y4314" t="s">
        <v>559</v>
      </c>
      <c r="Z4314">
        <v>9120</v>
      </c>
      <c r="AA4314" t="s">
        <v>1800</v>
      </c>
      <c r="AC4314" t="s">
        <v>1009</v>
      </c>
      <c r="AD4314" t="s">
        <v>443</v>
      </c>
    </row>
    <row r="4315" spans="21:30">
      <c r="U4315">
        <v>7078</v>
      </c>
      <c r="V4315">
        <v>5</v>
      </c>
      <c r="W4315" t="s">
        <v>5669</v>
      </c>
      <c r="X4315">
        <v>14</v>
      </c>
      <c r="Y4315" t="s">
        <v>5517</v>
      </c>
      <c r="Z4315">
        <v>14108</v>
      </c>
      <c r="AA4315" t="s">
        <v>816</v>
      </c>
      <c r="AC4315" t="s">
        <v>1111</v>
      </c>
      <c r="AD4315" t="s">
        <v>443</v>
      </c>
    </row>
    <row r="4316" spans="21:30">
      <c r="U4316">
        <v>7079</v>
      </c>
      <c r="V4316">
        <v>3</v>
      </c>
      <c r="W4316" t="s">
        <v>5670</v>
      </c>
      <c r="X4316">
        <v>14</v>
      </c>
      <c r="Y4316" t="s">
        <v>5517</v>
      </c>
      <c r="Z4316">
        <v>14108</v>
      </c>
      <c r="AA4316" t="s">
        <v>816</v>
      </c>
      <c r="AC4316" t="s">
        <v>1111</v>
      </c>
      <c r="AD4316" t="s">
        <v>443</v>
      </c>
    </row>
    <row r="4317" spans="21:30">
      <c r="U4317">
        <v>7083</v>
      </c>
      <c r="V4317">
        <v>1</v>
      </c>
      <c r="W4317" t="s">
        <v>5671</v>
      </c>
      <c r="X4317">
        <v>14</v>
      </c>
      <c r="Y4317" t="s">
        <v>5517</v>
      </c>
      <c r="Z4317">
        <v>14108</v>
      </c>
      <c r="AA4317" t="s">
        <v>816</v>
      </c>
      <c r="AC4317" t="s">
        <v>1111</v>
      </c>
      <c r="AD4317" t="s">
        <v>443</v>
      </c>
    </row>
    <row r="4318" spans="21:30">
      <c r="U4318">
        <v>7085</v>
      </c>
      <c r="V4318">
        <v>8</v>
      </c>
      <c r="W4318" t="s">
        <v>5672</v>
      </c>
      <c r="X4318">
        <v>14</v>
      </c>
      <c r="Y4318" t="s">
        <v>5517</v>
      </c>
      <c r="Z4318">
        <v>14108</v>
      </c>
      <c r="AA4318" t="s">
        <v>816</v>
      </c>
      <c r="AC4318" t="s">
        <v>1111</v>
      </c>
      <c r="AD4318" t="s">
        <v>443</v>
      </c>
    </row>
    <row r="4319" spans="21:30">
      <c r="U4319">
        <v>7086</v>
      </c>
      <c r="V4319">
        <v>6</v>
      </c>
      <c r="W4319" t="s">
        <v>5673</v>
      </c>
      <c r="X4319">
        <v>14</v>
      </c>
      <c r="Y4319" t="s">
        <v>5517</v>
      </c>
      <c r="Z4319">
        <v>14108</v>
      </c>
      <c r="AA4319" t="s">
        <v>816</v>
      </c>
      <c r="AC4319" t="s">
        <v>1111</v>
      </c>
      <c r="AD4319" t="s">
        <v>443</v>
      </c>
    </row>
    <row r="4320" spans="21:30">
      <c r="U4320">
        <v>7088</v>
      </c>
      <c r="V4320">
        <v>2</v>
      </c>
      <c r="W4320" t="s">
        <v>5548</v>
      </c>
      <c r="X4320">
        <v>14</v>
      </c>
      <c r="Y4320" t="s">
        <v>5517</v>
      </c>
      <c r="Z4320">
        <v>14108</v>
      </c>
      <c r="AA4320" t="s">
        <v>816</v>
      </c>
      <c r="AC4320" t="s">
        <v>1111</v>
      </c>
      <c r="AD4320" t="s">
        <v>443</v>
      </c>
    </row>
    <row r="4321" spans="21:30">
      <c r="U4321">
        <v>7089</v>
      </c>
      <c r="V4321">
        <v>0</v>
      </c>
      <c r="W4321" t="s">
        <v>5674</v>
      </c>
      <c r="X4321">
        <v>14</v>
      </c>
      <c r="Y4321" t="s">
        <v>5517</v>
      </c>
      <c r="Z4321">
        <v>14108</v>
      </c>
      <c r="AA4321" t="s">
        <v>816</v>
      </c>
      <c r="AC4321" t="s">
        <v>1111</v>
      </c>
      <c r="AD4321" t="s">
        <v>443</v>
      </c>
    </row>
    <row r="4322" spans="21:30">
      <c r="U4322">
        <v>7090</v>
      </c>
      <c r="V4322">
        <v>4</v>
      </c>
      <c r="W4322" t="s">
        <v>5675</v>
      </c>
      <c r="X4322">
        <v>14</v>
      </c>
      <c r="Y4322" t="s">
        <v>5517</v>
      </c>
      <c r="Z4322">
        <v>14108</v>
      </c>
      <c r="AA4322" t="s">
        <v>816</v>
      </c>
      <c r="AC4322" t="s">
        <v>1111</v>
      </c>
      <c r="AD4322" t="s">
        <v>443</v>
      </c>
    </row>
    <row r="4323" spans="21:30">
      <c r="U4323">
        <v>7092</v>
      </c>
      <c r="V4323">
        <v>0</v>
      </c>
      <c r="W4323" t="s">
        <v>5676</v>
      </c>
      <c r="X4323">
        <v>14</v>
      </c>
      <c r="Y4323" t="s">
        <v>5517</v>
      </c>
      <c r="Z4323">
        <v>14108</v>
      </c>
      <c r="AA4323" t="s">
        <v>816</v>
      </c>
      <c r="AC4323" t="s">
        <v>1111</v>
      </c>
      <c r="AD4323" t="s">
        <v>443</v>
      </c>
    </row>
    <row r="4324" spans="21:30">
      <c r="U4324">
        <v>7095</v>
      </c>
      <c r="V4324">
        <v>5</v>
      </c>
      <c r="W4324" t="s">
        <v>5677</v>
      </c>
      <c r="X4324">
        <v>14</v>
      </c>
      <c r="Y4324" t="s">
        <v>5517</v>
      </c>
      <c r="Z4324">
        <v>14108</v>
      </c>
      <c r="AA4324" t="s">
        <v>816</v>
      </c>
      <c r="AC4324" t="s">
        <v>1111</v>
      </c>
      <c r="AD4324" t="s">
        <v>443</v>
      </c>
    </row>
    <row r="4325" spans="21:30">
      <c r="U4325">
        <v>7100</v>
      </c>
      <c r="V4325">
        <v>5</v>
      </c>
      <c r="W4325" t="s">
        <v>5678</v>
      </c>
      <c r="X4325">
        <v>14</v>
      </c>
      <c r="Y4325" t="s">
        <v>5517</v>
      </c>
      <c r="Z4325">
        <v>14108</v>
      </c>
      <c r="AA4325" t="s">
        <v>816</v>
      </c>
      <c r="AC4325" t="s">
        <v>1111</v>
      </c>
      <c r="AD4325" t="s">
        <v>443</v>
      </c>
    </row>
    <row r="4326" spans="21:30">
      <c r="U4326">
        <v>7101</v>
      </c>
      <c r="V4326">
        <v>3</v>
      </c>
      <c r="W4326" t="s">
        <v>5679</v>
      </c>
      <c r="X4326">
        <v>14</v>
      </c>
      <c r="Y4326" t="s">
        <v>5517</v>
      </c>
      <c r="Z4326">
        <v>14108</v>
      </c>
      <c r="AA4326" t="s">
        <v>816</v>
      </c>
      <c r="AC4326" t="s">
        <v>1111</v>
      </c>
      <c r="AD4326" t="s">
        <v>443</v>
      </c>
    </row>
    <row r="4327" spans="21:30">
      <c r="U4327">
        <v>7102</v>
      </c>
      <c r="V4327">
        <v>1</v>
      </c>
      <c r="W4327" t="s">
        <v>5680</v>
      </c>
      <c r="X4327">
        <v>14</v>
      </c>
      <c r="Y4327" t="s">
        <v>5517</v>
      </c>
      <c r="Z4327">
        <v>14108</v>
      </c>
      <c r="AA4327" t="s">
        <v>816</v>
      </c>
      <c r="AC4327" t="s">
        <v>713</v>
      </c>
      <c r="AD4327" t="s">
        <v>443</v>
      </c>
    </row>
    <row r="4328" spans="21:30">
      <c r="U4328">
        <v>7108</v>
      </c>
      <c r="V4328">
        <v>0</v>
      </c>
      <c r="W4328" t="s">
        <v>5681</v>
      </c>
      <c r="X4328">
        <v>14</v>
      </c>
      <c r="Y4328" t="s">
        <v>5517</v>
      </c>
      <c r="Z4328">
        <v>14108</v>
      </c>
      <c r="AA4328" t="s">
        <v>816</v>
      </c>
      <c r="AC4328" t="s">
        <v>713</v>
      </c>
      <c r="AD4328" t="s">
        <v>443</v>
      </c>
    </row>
    <row r="4329" spans="21:30">
      <c r="U4329">
        <v>7109</v>
      </c>
      <c r="V4329">
        <v>9</v>
      </c>
      <c r="W4329" t="s">
        <v>5682</v>
      </c>
      <c r="X4329">
        <v>14</v>
      </c>
      <c r="Y4329" t="s">
        <v>5517</v>
      </c>
      <c r="Z4329">
        <v>14108</v>
      </c>
      <c r="AA4329" t="s">
        <v>816</v>
      </c>
      <c r="AC4329" t="s">
        <v>713</v>
      </c>
      <c r="AD4329" t="s">
        <v>443</v>
      </c>
    </row>
    <row r="4330" spans="21:30">
      <c r="U4330">
        <v>7111</v>
      </c>
      <c r="V4330">
        <v>0</v>
      </c>
      <c r="W4330" t="s">
        <v>5683</v>
      </c>
      <c r="X4330">
        <v>14</v>
      </c>
      <c r="Y4330" t="s">
        <v>5517</v>
      </c>
      <c r="Z4330">
        <v>14108</v>
      </c>
      <c r="AA4330" t="s">
        <v>816</v>
      </c>
      <c r="AC4330" t="s">
        <v>713</v>
      </c>
      <c r="AD4330" t="s">
        <v>443</v>
      </c>
    </row>
    <row r="4331" spans="21:30">
      <c r="U4331">
        <v>7112</v>
      </c>
      <c r="V4331">
        <v>9</v>
      </c>
      <c r="W4331" t="s">
        <v>5684</v>
      </c>
      <c r="X4331">
        <v>14</v>
      </c>
      <c r="Y4331" t="s">
        <v>5517</v>
      </c>
      <c r="Z4331">
        <v>14108</v>
      </c>
      <c r="AA4331" t="s">
        <v>816</v>
      </c>
      <c r="AC4331" t="s">
        <v>713</v>
      </c>
      <c r="AD4331" t="s">
        <v>443</v>
      </c>
    </row>
    <row r="4332" spans="21:30">
      <c r="U4332">
        <v>7113</v>
      </c>
      <c r="V4332">
        <v>7</v>
      </c>
      <c r="W4332" t="s">
        <v>5685</v>
      </c>
      <c r="X4332">
        <v>14</v>
      </c>
      <c r="Y4332" t="s">
        <v>5517</v>
      </c>
      <c r="Z4332">
        <v>14108</v>
      </c>
      <c r="AA4332" t="s">
        <v>816</v>
      </c>
      <c r="AC4332" t="s">
        <v>713</v>
      </c>
      <c r="AD4332" t="s">
        <v>443</v>
      </c>
    </row>
    <row r="4333" spans="21:30">
      <c r="U4333">
        <v>7114</v>
      </c>
      <c r="V4333">
        <v>5</v>
      </c>
      <c r="W4333" t="s">
        <v>5686</v>
      </c>
      <c r="X4333">
        <v>14</v>
      </c>
      <c r="Y4333" t="s">
        <v>5517</v>
      </c>
      <c r="Z4333">
        <v>14108</v>
      </c>
      <c r="AA4333" t="s">
        <v>816</v>
      </c>
      <c r="AC4333" t="s">
        <v>713</v>
      </c>
      <c r="AD4333" t="s">
        <v>443</v>
      </c>
    </row>
    <row r="4334" spans="21:30">
      <c r="U4334">
        <v>7115</v>
      </c>
      <c r="V4334">
        <v>3</v>
      </c>
      <c r="W4334" t="s">
        <v>5687</v>
      </c>
      <c r="X4334">
        <v>14</v>
      </c>
      <c r="Y4334" t="s">
        <v>5517</v>
      </c>
      <c r="Z4334">
        <v>14108</v>
      </c>
      <c r="AA4334" t="s">
        <v>816</v>
      </c>
      <c r="AC4334" t="s">
        <v>713</v>
      </c>
      <c r="AD4334" t="s">
        <v>443</v>
      </c>
    </row>
    <row r="4335" spans="21:30">
      <c r="U4335">
        <v>7116</v>
      </c>
      <c r="V4335">
        <v>1</v>
      </c>
      <c r="W4335" t="s">
        <v>5688</v>
      </c>
      <c r="X4335">
        <v>14</v>
      </c>
      <c r="Y4335" t="s">
        <v>5517</v>
      </c>
      <c r="Z4335">
        <v>14108</v>
      </c>
      <c r="AA4335" t="s">
        <v>816</v>
      </c>
      <c r="AC4335" t="s">
        <v>713</v>
      </c>
      <c r="AD4335" t="s">
        <v>443</v>
      </c>
    </row>
    <row r="4336" spans="21:30">
      <c r="U4336">
        <v>7118</v>
      </c>
      <c r="V4336">
        <v>8</v>
      </c>
      <c r="W4336" t="s">
        <v>5689</v>
      </c>
      <c r="X4336">
        <v>14</v>
      </c>
      <c r="Y4336" t="s">
        <v>5517</v>
      </c>
      <c r="Z4336">
        <v>14108</v>
      </c>
      <c r="AA4336" t="s">
        <v>816</v>
      </c>
      <c r="AC4336" t="s">
        <v>713</v>
      </c>
      <c r="AD4336" t="s">
        <v>443</v>
      </c>
    </row>
    <row r="4337" spans="21:30">
      <c r="U4337">
        <v>7122</v>
      </c>
      <c r="V4337">
        <v>6</v>
      </c>
      <c r="W4337" t="s">
        <v>5690</v>
      </c>
      <c r="X4337">
        <v>14</v>
      </c>
      <c r="Y4337" t="s">
        <v>5517</v>
      </c>
      <c r="Z4337">
        <v>14108</v>
      </c>
      <c r="AA4337" t="s">
        <v>816</v>
      </c>
      <c r="AC4337" t="s">
        <v>713</v>
      </c>
      <c r="AD4337" t="s">
        <v>443</v>
      </c>
    </row>
    <row r="4338" spans="21:30">
      <c r="U4338">
        <v>7123</v>
      </c>
      <c r="V4338">
        <v>4</v>
      </c>
      <c r="W4338" t="s">
        <v>5691</v>
      </c>
      <c r="X4338">
        <v>14</v>
      </c>
      <c r="Y4338" t="s">
        <v>5517</v>
      </c>
      <c r="Z4338">
        <v>14108</v>
      </c>
      <c r="AA4338" t="s">
        <v>816</v>
      </c>
      <c r="AC4338" t="s">
        <v>713</v>
      </c>
      <c r="AD4338" t="s">
        <v>443</v>
      </c>
    </row>
    <row r="4339" spans="21:30">
      <c r="U4339">
        <v>7125</v>
      </c>
      <c r="V4339">
        <v>0</v>
      </c>
      <c r="W4339" t="s">
        <v>5692</v>
      </c>
      <c r="X4339">
        <v>14</v>
      </c>
      <c r="Y4339" t="s">
        <v>5517</v>
      </c>
      <c r="Z4339">
        <v>14108</v>
      </c>
      <c r="AA4339" t="s">
        <v>816</v>
      </c>
      <c r="AC4339" t="s">
        <v>713</v>
      </c>
      <c r="AD4339" t="s">
        <v>443</v>
      </c>
    </row>
    <row r="4340" spans="21:30">
      <c r="U4340">
        <v>7128</v>
      </c>
      <c r="V4340">
        <v>5</v>
      </c>
      <c r="W4340" t="s">
        <v>5693</v>
      </c>
      <c r="X4340">
        <v>14</v>
      </c>
      <c r="Y4340" t="s">
        <v>5517</v>
      </c>
      <c r="Z4340">
        <v>14201</v>
      </c>
      <c r="AA4340" t="s">
        <v>5694</v>
      </c>
      <c r="AC4340" t="s">
        <v>1009</v>
      </c>
      <c r="AD4340" t="s">
        <v>443</v>
      </c>
    </row>
    <row r="4341" spans="21:30">
      <c r="U4341">
        <v>7129</v>
      </c>
      <c r="V4341">
        <v>3</v>
      </c>
      <c r="W4341" t="s">
        <v>5695</v>
      </c>
      <c r="X4341">
        <v>14</v>
      </c>
      <c r="Y4341" t="s">
        <v>5517</v>
      </c>
      <c r="Z4341">
        <v>14201</v>
      </c>
      <c r="AA4341" t="s">
        <v>5694</v>
      </c>
      <c r="AC4341" t="s">
        <v>1009</v>
      </c>
      <c r="AD4341" t="s">
        <v>443</v>
      </c>
    </row>
    <row r="4342" spans="21:30">
      <c r="U4342">
        <v>7130</v>
      </c>
      <c r="V4342">
        <v>7</v>
      </c>
      <c r="W4342" t="s">
        <v>5696</v>
      </c>
      <c r="X4342">
        <v>14</v>
      </c>
      <c r="Y4342" t="s">
        <v>5517</v>
      </c>
      <c r="Z4342">
        <v>14201</v>
      </c>
      <c r="AA4342" t="s">
        <v>5694</v>
      </c>
      <c r="AC4342" t="s">
        <v>1009</v>
      </c>
      <c r="AD4342" t="s">
        <v>443</v>
      </c>
    </row>
    <row r="4343" spans="21:30">
      <c r="U4343">
        <v>7131</v>
      </c>
      <c r="V4343">
        <v>5</v>
      </c>
      <c r="W4343" t="s">
        <v>5697</v>
      </c>
      <c r="X4343">
        <v>14</v>
      </c>
      <c r="Y4343" t="s">
        <v>5517</v>
      </c>
      <c r="Z4343">
        <v>14201</v>
      </c>
      <c r="AA4343" t="s">
        <v>5694</v>
      </c>
      <c r="AC4343" t="s">
        <v>1009</v>
      </c>
      <c r="AD4343" t="s">
        <v>443</v>
      </c>
    </row>
    <row r="4344" spans="21:30">
      <c r="U4344">
        <v>7132</v>
      </c>
      <c r="V4344">
        <v>3</v>
      </c>
      <c r="W4344" t="s">
        <v>5698</v>
      </c>
      <c r="X4344">
        <v>14</v>
      </c>
      <c r="Y4344" t="s">
        <v>5517</v>
      </c>
      <c r="Z4344">
        <v>14201</v>
      </c>
      <c r="AA4344" t="s">
        <v>5694</v>
      </c>
      <c r="AC4344" t="s">
        <v>1009</v>
      </c>
      <c r="AD4344" t="s">
        <v>443</v>
      </c>
    </row>
    <row r="4345" spans="21:30">
      <c r="U4345">
        <v>7133</v>
      </c>
      <c r="V4345">
        <v>1</v>
      </c>
      <c r="W4345" t="s">
        <v>5699</v>
      </c>
      <c r="X4345">
        <v>14</v>
      </c>
      <c r="Y4345" t="s">
        <v>5517</v>
      </c>
      <c r="Z4345">
        <v>14201</v>
      </c>
      <c r="AA4345" t="s">
        <v>5694</v>
      </c>
      <c r="AC4345" t="s">
        <v>1009</v>
      </c>
      <c r="AD4345" t="s">
        <v>443</v>
      </c>
    </row>
    <row r="4346" spans="21:30">
      <c r="U4346">
        <v>7135</v>
      </c>
      <c r="V4346">
        <v>8</v>
      </c>
      <c r="W4346" t="s">
        <v>5700</v>
      </c>
      <c r="X4346">
        <v>14</v>
      </c>
      <c r="Y4346" t="s">
        <v>5517</v>
      </c>
      <c r="Z4346">
        <v>14201</v>
      </c>
      <c r="AA4346" t="s">
        <v>5694</v>
      </c>
      <c r="AC4346" t="s">
        <v>1009</v>
      </c>
      <c r="AD4346" t="s">
        <v>443</v>
      </c>
    </row>
    <row r="4347" spans="21:30">
      <c r="U4347">
        <v>7136</v>
      </c>
      <c r="V4347">
        <v>6</v>
      </c>
      <c r="W4347" t="s">
        <v>5701</v>
      </c>
      <c r="X4347">
        <v>14</v>
      </c>
      <c r="Y4347" t="s">
        <v>5517</v>
      </c>
      <c r="Z4347">
        <v>14201</v>
      </c>
      <c r="AA4347" t="s">
        <v>5694</v>
      </c>
      <c r="AC4347" t="s">
        <v>1009</v>
      </c>
      <c r="AD4347" t="s">
        <v>443</v>
      </c>
    </row>
    <row r="4348" spans="21:30">
      <c r="U4348">
        <v>7137</v>
      </c>
      <c r="V4348">
        <v>4</v>
      </c>
      <c r="W4348" t="s">
        <v>5702</v>
      </c>
      <c r="X4348">
        <v>14</v>
      </c>
      <c r="Y4348" t="s">
        <v>5517</v>
      </c>
      <c r="Z4348">
        <v>14201</v>
      </c>
      <c r="AA4348" t="s">
        <v>5694</v>
      </c>
      <c r="AC4348" t="s">
        <v>1009</v>
      </c>
      <c r="AD4348" t="s">
        <v>443</v>
      </c>
    </row>
    <row r="4349" spans="21:30">
      <c r="U4349">
        <v>7138</v>
      </c>
      <c r="V4349">
        <v>2</v>
      </c>
      <c r="W4349" t="s">
        <v>5703</v>
      </c>
      <c r="X4349">
        <v>14</v>
      </c>
      <c r="Y4349" t="s">
        <v>5517</v>
      </c>
      <c r="Z4349">
        <v>14201</v>
      </c>
      <c r="AA4349" t="s">
        <v>5694</v>
      </c>
      <c r="AC4349" t="s">
        <v>1009</v>
      </c>
      <c r="AD4349" t="s">
        <v>443</v>
      </c>
    </row>
    <row r="4350" spans="21:30">
      <c r="U4350">
        <v>7140</v>
      </c>
      <c r="V4350">
        <v>4</v>
      </c>
      <c r="W4350" t="s">
        <v>5704</v>
      </c>
      <c r="X4350">
        <v>14</v>
      </c>
      <c r="Y4350" t="s">
        <v>5517</v>
      </c>
      <c r="Z4350">
        <v>14201</v>
      </c>
      <c r="AA4350" t="s">
        <v>5694</v>
      </c>
      <c r="AC4350" t="s">
        <v>1009</v>
      </c>
      <c r="AD4350" t="s">
        <v>443</v>
      </c>
    </row>
    <row r="4351" spans="21:30">
      <c r="U4351">
        <v>7141</v>
      </c>
      <c r="V4351">
        <v>2</v>
      </c>
      <c r="W4351" t="s">
        <v>5705</v>
      </c>
      <c r="X4351">
        <v>14</v>
      </c>
      <c r="Y4351" t="s">
        <v>5517</v>
      </c>
      <c r="Z4351">
        <v>14201</v>
      </c>
      <c r="AA4351" t="s">
        <v>5694</v>
      </c>
      <c r="AC4351" t="s">
        <v>1009</v>
      </c>
      <c r="AD4351" t="s">
        <v>443</v>
      </c>
    </row>
    <row r="4352" spans="21:30">
      <c r="U4352">
        <v>7142</v>
      </c>
      <c r="V4352">
        <v>0</v>
      </c>
      <c r="W4352" t="s">
        <v>5706</v>
      </c>
      <c r="X4352">
        <v>14</v>
      </c>
      <c r="Y4352" t="s">
        <v>5517</v>
      </c>
      <c r="Z4352">
        <v>14201</v>
      </c>
      <c r="AA4352" t="s">
        <v>5694</v>
      </c>
      <c r="AC4352" t="s">
        <v>1009</v>
      </c>
      <c r="AD4352" t="s">
        <v>443</v>
      </c>
    </row>
    <row r="4353" spans="21:30">
      <c r="U4353">
        <v>7147</v>
      </c>
      <c r="V4353">
        <v>1</v>
      </c>
      <c r="W4353" t="s">
        <v>5707</v>
      </c>
      <c r="X4353">
        <v>14</v>
      </c>
      <c r="Y4353" t="s">
        <v>5517</v>
      </c>
      <c r="Z4353">
        <v>14201</v>
      </c>
      <c r="AA4353" t="s">
        <v>5694</v>
      </c>
      <c r="AC4353" t="s">
        <v>1009</v>
      </c>
      <c r="AD4353" t="s">
        <v>443</v>
      </c>
    </row>
    <row r="4354" spans="21:30">
      <c r="U4354">
        <v>7157</v>
      </c>
      <c r="V4354">
        <v>9</v>
      </c>
      <c r="W4354" t="s">
        <v>5708</v>
      </c>
      <c r="X4354">
        <v>14</v>
      </c>
      <c r="Y4354" t="s">
        <v>5517</v>
      </c>
      <c r="Z4354">
        <v>14201</v>
      </c>
      <c r="AA4354" t="s">
        <v>5694</v>
      </c>
      <c r="AC4354" t="s">
        <v>1009</v>
      </c>
      <c r="AD4354" t="s">
        <v>443</v>
      </c>
    </row>
    <row r="4355" spans="21:30">
      <c r="U4355">
        <v>7158</v>
      </c>
      <c r="V4355">
        <v>7</v>
      </c>
      <c r="W4355" t="s">
        <v>5709</v>
      </c>
      <c r="X4355">
        <v>14</v>
      </c>
      <c r="Y4355" t="s">
        <v>5517</v>
      </c>
      <c r="Z4355">
        <v>14201</v>
      </c>
      <c r="AA4355" t="s">
        <v>5694</v>
      </c>
      <c r="AC4355" t="s">
        <v>1009</v>
      </c>
      <c r="AD4355" t="s">
        <v>443</v>
      </c>
    </row>
    <row r="4356" spans="21:30">
      <c r="U4356">
        <v>7160</v>
      </c>
      <c r="V4356">
        <v>9</v>
      </c>
      <c r="W4356" t="s">
        <v>5710</v>
      </c>
      <c r="X4356">
        <v>14</v>
      </c>
      <c r="Y4356" t="s">
        <v>5517</v>
      </c>
      <c r="Z4356">
        <v>14201</v>
      </c>
      <c r="AA4356" t="s">
        <v>5694</v>
      </c>
      <c r="AC4356" t="s">
        <v>1009</v>
      </c>
      <c r="AD4356" t="s">
        <v>443</v>
      </c>
    </row>
    <row r="4357" spans="21:30">
      <c r="U4357">
        <v>7166</v>
      </c>
      <c r="V4357">
        <v>8</v>
      </c>
      <c r="W4357" t="s">
        <v>5711</v>
      </c>
      <c r="X4357">
        <v>14</v>
      </c>
      <c r="Y4357" t="s">
        <v>5517</v>
      </c>
      <c r="Z4357">
        <v>14201</v>
      </c>
      <c r="AA4357" t="s">
        <v>5694</v>
      </c>
      <c r="AC4357" t="s">
        <v>1009</v>
      </c>
      <c r="AD4357" t="s">
        <v>443</v>
      </c>
    </row>
    <row r="4358" spans="21:30">
      <c r="U4358">
        <v>7168</v>
      </c>
      <c r="V4358">
        <v>4</v>
      </c>
      <c r="W4358" t="s">
        <v>5712</v>
      </c>
      <c r="X4358">
        <v>14</v>
      </c>
      <c r="Y4358" t="s">
        <v>5517</v>
      </c>
      <c r="Z4358">
        <v>14201</v>
      </c>
      <c r="AA4358" t="s">
        <v>5694</v>
      </c>
      <c r="AC4358" t="s">
        <v>1009</v>
      </c>
      <c r="AD4358" t="s">
        <v>443</v>
      </c>
    </row>
    <row r="4359" spans="21:30">
      <c r="U4359">
        <v>7170</v>
      </c>
      <c r="V4359">
        <v>6</v>
      </c>
      <c r="W4359" t="s">
        <v>5713</v>
      </c>
      <c r="X4359">
        <v>14</v>
      </c>
      <c r="Y4359" t="s">
        <v>5517</v>
      </c>
      <c r="Z4359">
        <v>14201</v>
      </c>
      <c r="AA4359" t="s">
        <v>5694</v>
      </c>
      <c r="AC4359" t="s">
        <v>1009</v>
      </c>
      <c r="AD4359" t="s">
        <v>443</v>
      </c>
    </row>
    <row r="4360" spans="21:30">
      <c r="U4360">
        <v>7172</v>
      </c>
      <c r="V4360">
        <v>2</v>
      </c>
      <c r="W4360" t="s">
        <v>5714</v>
      </c>
      <c r="X4360">
        <v>14</v>
      </c>
      <c r="Y4360" t="s">
        <v>5517</v>
      </c>
      <c r="Z4360">
        <v>14201</v>
      </c>
      <c r="AA4360" t="s">
        <v>5694</v>
      </c>
      <c r="AC4360" t="s">
        <v>1009</v>
      </c>
      <c r="AD4360" t="s">
        <v>443</v>
      </c>
    </row>
    <row r="4361" spans="21:30">
      <c r="U4361">
        <v>7173</v>
      </c>
      <c r="V4361">
        <v>0</v>
      </c>
      <c r="W4361" t="s">
        <v>5640</v>
      </c>
      <c r="X4361">
        <v>14</v>
      </c>
      <c r="Y4361" t="s">
        <v>5517</v>
      </c>
      <c r="Z4361">
        <v>14201</v>
      </c>
      <c r="AA4361" t="s">
        <v>5694</v>
      </c>
      <c r="AC4361" t="s">
        <v>1009</v>
      </c>
      <c r="AD4361" t="s">
        <v>443</v>
      </c>
    </row>
    <row r="4362" spans="21:30">
      <c r="U4362">
        <v>7174</v>
      </c>
      <c r="V4362">
        <v>9</v>
      </c>
      <c r="W4362" t="s">
        <v>5715</v>
      </c>
      <c r="X4362">
        <v>14</v>
      </c>
      <c r="Y4362" t="s">
        <v>5517</v>
      </c>
      <c r="Z4362">
        <v>14201</v>
      </c>
      <c r="AA4362" t="s">
        <v>5694</v>
      </c>
      <c r="AC4362" t="s">
        <v>1009</v>
      </c>
      <c r="AD4362" t="s">
        <v>443</v>
      </c>
    </row>
    <row r="4363" spans="21:30">
      <c r="U4363">
        <v>7178</v>
      </c>
      <c r="V4363">
        <v>1</v>
      </c>
      <c r="W4363" t="s">
        <v>5716</v>
      </c>
      <c r="X4363">
        <v>14</v>
      </c>
      <c r="Y4363" t="s">
        <v>5517</v>
      </c>
      <c r="Z4363">
        <v>14201</v>
      </c>
      <c r="AA4363" t="s">
        <v>5694</v>
      </c>
      <c r="AC4363" t="s">
        <v>1009</v>
      </c>
      <c r="AD4363" t="s">
        <v>443</v>
      </c>
    </row>
    <row r="4364" spans="21:30">
      <c r="U4364">
        <v>7180</v>
      </c>
      <c r="V4364">
        <v>3</v>
      </c>
      <c r="W4364" t="s">
        <v>5717</v>
      </c>
      <c r="X4364">
        <v>14</v>
      </c>
      <c r="Y4364" t="s">
        <v>5517</v>
      </c>
      <c r="Z4364">
        <v>14201</v>
      </c>
      <c r="AA4364" t="s">
        <v>5694</v>
      </c>
      <c r="AC4364" t="s">
        <v>725</v>
      </c>
      <c r="AD4364" t="s">
        <v>443</v>
      </c>
    </row>
    <row r="4365" spans="21:30">
      <c r="U4365">
        <v>7181</v>
      </c>
      <c r="V4365">
        <v>1</v>
      </c>
      <c r="W4365" t="s">
        <v>2010</v>
      </c>
      <c r="X4365">
        <v>14</v>
      </c>
      <c r="Y4365" t="s">
        <v>5517</v>
      </c>
      <c r="Z4365">
        <v>14201</v>
      </c>
      <c r="AA4365" t="s">
        <v>5694</v>
      </c>
      <c r="AC4365" t="s">
        <v>713</v>
      </c>
      <c r="AD4365" t="s">
        <v>443</v>
      </c>
    </row>
    <row r="4366" spans="21:30">
      <c r="U4366">
        <v>7183</v>
      </c>
      <c r="V4366">
        <v>8</v>
      </c>
      <c r="W4366" t="s">
        <v>5718</v>
      </c>
      <c r="X4366">
        <v>14</v>
      </c>
      <c r="Y4366" t="s">
        <v>5517</v>
      </c>
      <c r="Z4366">
        <v>14201</v>
      </c>
      <c r="AA4366" t="s">
        <v>5694</v>
      </c>
      <c r="AC4366" t="s">
        <v>713</v>
      </c>
      <c r="AD4366" t="s">
        <v>443</v>
      </c>
    </row>
    <row r="4367" spans="21:30">
      <c r="U4367">
        <v>7184</v>
      </c>
      <c r="V4367">
        <v>6</v>
      </c>
      <c r="W4367" t="s">
        <v>5719</v>
      </c>
      <c r="X4367">
        <v>14</v>
      </c>
      <c r="Y4367" t="s">
        <v>5517</v>
      </c>
      <c r="Z4367">
        <v>14107</v>
      </c>
      <c r="AA4367" t="s">
        <v>1460</v>
      </c>
      <c r="AC4367" t="s">
        <v>713</v>
      </c>
      <c r="AD4367" t="s">
        <v>443</v>
      </c>
    </row>
    <row r="4368" spans="21:30">
      <c r="U4368">
        <v>7185</v>
      </c>
      <c r="V4368">
        <v>4</v>
      </c>
      <c r="W4368" t="s">
        <v>5720</v>
      </c>
      <c r="X4368">
        <v>14</v>
      </c>
      <c r="Y4368" t="s">
        <v>5517</v>
      </c>
      <c r="Z4368">
        <v>14201</v>
      </c>
      <c r="AA4368" t="s">
        <v>5694</v>
      </c>
      <c r="AC4368" t="s">
        <v>713</v>
      </c>
      <c r="AD4368" t="s">
        <v>443</v>
      </c>
    </row>
    <row r="4369" spans="21:30">
      <c r="U4369">
        <v>7186</v>
      </c>
      <c r="V4369">
        <v>2</v>
      </c>
      <c r="W4369" t="s">
        <v>5721</v>
      </c>
      <c r="X4369">
        <v>14</v>
      </c>
      <c r="Y4369" t="s">
        <v>5517</v>
      </c>
      <c r="Z4369">
        <v>14201</v>
      </c>
      <c r="AA4369" t="s">
        <v>5694</v>
      </c>
      <c r="AC4369" t="s">
        <v>713</v>
      </c>
      <c r="AD4369" t="s">
        <v>443</v>
      </c>
    </row>
    <row r="4370" spans="21:30">
      <c r="U4370">
        <v>7188</v>
      </c>
      <c r="V4370">
        <v>9</v>
      </c>
      <c r="W4370" t="s">
        <v>5722</v>
      </c>
      <c r="X4370">
        <v>14</v>
      </c>
      <c r="Y4370" t="s">
        <v>5517</v>
      </c>
      <c r="Z4370">
        <v>14201</v>
      </c>
      <c r="AA4370" t="s">
        <v>5694</v>
      </c>
      <c r="AC4370" t="s">
        <v>713</v>
      </c>
      <c r="AD4370" t="s">
        <v>443</v>
      </c>
    </row>
    <row r="4371" spans="21:30">
      <c r="U4371">
        <v>7192</v>
      </c>
      <c r="V4371">
        <v>7</v>
      </c>
      <c r="W4371" t="s">
        <v>5723</v>
      </c>
      <c r="X4371">
        <v>14</v>
      </c>
      <c r="Y4371" t="s">
        <v>5517</v>
      </c>
      <c r="Z4371">
        <v>14201</v>
      </c>
      <c r="AA4371" t="s">
        <v>5694</v>
      </c>
      <c r="AC4371" t="s">
        <v>713</v>
      </c>
      <c r="AD4371" t="s">
        <v>443</v>
      </c>
    </row>
    <row r="4372" spans="21:30">
      <c r="U4372">
        <v>7193</v>
      </c>
      <c r="V4372">
        <v>5</v>
      </c>
      <c r="W4372" t="s">
        <v>5724</v>
      </c>
      <c r="X4372">
        <v>14</v>
      </c>
      <c r="Y4372" t="s">
        <v>5517</v>
      </c>
      <c r="Z4372">
        <v>14201</v>
      </c>
      <c r="AA4372" t="s">
        <v>5694</v>
      </c>
      <c r="AC4372" t="s">
        <v>713</v>
      </c>
      <c r="AD4372" t="s">
        <v>443</v>
      </c>
    </row>
    <row r="4373" spans="21:30">
      <c r="U4373">
        <v>7200</v>
      </c>
      <c r="V4373">
        <v>1</v>
      </c>
      <c r="W4373" t="s">
        <v>5725</v>
      </c>
      <c r="X4373">
        <v>14</v>
      </c>
      <c r="Y4373" t="s">
        <v>5517</v>
      </c>
      <c r="Z4373">
        <v>14107</v>
      </c>
      <c r="AA4373" t="s">
        <v>1460</v>
      </c>
      <c r="AC4373" t="s">
        <v>1009</v>
      </c>
      <c r="AD4373" t="s">
        <v>443</v>
      </c>
    </row>
    <row r="4374" spans="21:30">
      <c r="U4374">
        <v>7202</v>
      </c>
      <c r="V4374">
        <v>8</v>
      </c>
      <c r="W4374" t="s">
        <v>5726</v>
      </c>
      <c r="X4374">
        <v>14</v>
      </c>
      <c r="Y4374" t="s">
        <v>5517</v>
      </c>
      <c r="Z4374">
        <v>14107</v>
      </c>
      <c r="AA4374" t="s">
        <v>1460</v>
      </c>
      <c r="AC4374" t="s">
        <v>1009</v>
      </c>
      <c r="AD4374" t="s">
        <v>443</v>
      </c>
    </row>
    <row r="4375" spans="21:30">
      <c r="U4375">
        <v>7203</v>
      </c>
      <c r="V4375">
        <v>6</v>
      </c>
      <c r="W4375" t="s">
        <v>5727</v>
      </c>
      <c r="X4375">
        <v>14</v>
      </c>
      <c r="Y4375" t="s">
        <v>5517</v>
      </c>
      <c r="Z4375">
        <v>14107</v>
      </c>
      <c r="AA4375" t="s">
        <v>1460</v>
      </c>
      <c r="AC4375" t="s">
        <v>1009</v>
      </c>
      <c r="AD4375" t="s">
        <v>443</v>
      </c>
    </row>
    <row r="4376" spans="21:30">
      <c r="U4376">
        <v>7204</v>
      </c>
      <c r="V4376">
        <v>4</v>
      </c>
      <c r="W4376" t="s">
        <v>5728</v>
      </c>
      <c r="X4376">
        <v>14</v>
      </c>
      <c r="Y4376" t="s">
        <v>5517</v>
      </c>
      <c r="Z4376">
        <v>14107</v>
      </c>
      <c r="AA4376" t="s">
        <v>1460</v>
      </c>
      <c r="AC4376" t="s">
        <v>1009</v>
      </c>
      <c r="AD4376" t="s">
        <v>443</v>
      </c>
    </row>
    <row r="4377" spans="21:30">
      <c r="U4377">
        <v>7205</v>
      </c>
      <c r="V4377">
        <v>2</v>
      </c>
      <c r="W4377" t="s">
        <v>5729</v>
      </c>
      <c r="X4377">
        <v>14</v>
      </c>
      <c r="Y4377" t="s">
        <v>5517</v>
      </c>
      <c r="Z4377">
        <v>14107</v>
      </c>
      <c r="AA4377" t="s">
        <v>1460</v>
      </c>
      <c r="AC4377" t="s">
        <v>1009</v>
      </c>
      <c r="AD4377" t="s">
        <v>443</v>
      </c>
    </row>
    <row r="4378" spans="21:30">
      <c r="U4378">
        <v>7206</v>
      </c>
      <c r="V4378">
        <v>0</v>
      </c>
      <c r="W4378" t="s">
        <v>5730</v>
      </c>
      <c r="X4378">
        <v>14</v>
      </c>
      <c r="Y4378" t="s">
        <v>5517</v>
      </c>
      <c r="Z4378">
        <v>14107</v>
      </c>
      <c r="AA4378" t="s">
        <v>1460</v>
      </c>
      <c r="AC4378" t="s">
        <v>1009</v>
      </c>
      <c r="AD4378" t="s">
        <v>443</v>
      </c>
    </row>
    <row r="4379" spans="21:30">
      <c r="U4379">
        <v>7212</v>
      </c>
      <c r="V4379">
        <v>5</v>
      </c>
      <c r="W4379" t="s">
        <v>5731</v>
      </c>
      <c r="X4379">
        <v>14</v>
      </c>
      <c r="Y4379" t="s">
        <v>5517</v>
      </c>
      <c r="Z4379">
        <v>14107</v>
      </c>
      <c r="AA4379" t="s">
        <v>1460</v>
      </c>
      <c r="AC4379" t="s">
        <v>1009</v>
      </c>
      <c r="AD4379" t="s">
        <v>443</v>
      </c>
    </row>
    <row r="4380" spans="21:30">
      <c r="U4380">
        <v>7214</v>
      </c>
      <c r="V4380">
        <v>1</v>
      </c>
      <c r="W4380" t="s">
        <v>5732</v>
      </c>
      <c r="X4380">
        <v>14</v>
      </c>
      <c r="Y4380" t="s">
        <v>5517</v>
      </c>
      <c r="Z4380">
        <v>14107</v>
      </c>
      <c r="AA4380" t="s">
        <v>1460</v>
      </c>
      <c r="AC4380" t="s">
        <v>1009</v>
      </c>
      <c r="AD4380" t="s">
        <v>443</v>
      </c>
    </row>
    <row r="4381" spans="21:30">
      <c r="U4381">
        <v>7217</v>
      </c>
      <c r="V4381">
        <v>6</v>
      </c>
      <c r="W4381" t="s">
        <v>5733</v>
      </c>
      <c r="X4381">
        <v>14</v>
      </c>
      <c r="Y4381" t="s">
        <v>5517</v>
      </c>
      <c r="Z4381">
        <v>14107</v>
      </c>
      <c r="AA4381" t="s">
        <v>1460</v>
      </c>
      <c r="AC4381" t="s">
        <v>1009</v>
      </c>
      <c r="AD4381" t="s">
        <v>443</v>
      </c>
    </row>
    <row r="4382" spans="21:30">
      <c r="U4382">
        <v>7220</v>
      </c>
      <c r="V4382">
        <v>6</v>
      </c>
      <c r="W4382" t="s">
        <v>5734</v>
      </c>
      <c r="X4382">
        <v>14</v>
      </c>
      <c r="Y4382" t="s">
        <v>5517</v>
      </c>
      <c r="Z4382">
        <v>14107</v>
      </c>
      <c r="AA4382" t="s">
        <v>1460</v>
      </c>
      <c r="AC4382" t="s">
        <v>1009</v>
      </c>
      <c r="AD4382" t="s">
        <v>443</v>
      </c>
    </row>
    <row r="4383" spans="21:30">
      <c r="U4383">
        <v>7225</v>
      </c>
      <c r="V4383">
        <v>7</v>
      </c>
      <c r="W4383" t="s">
        <v>5735</v>
      </c>
      <c r="X4383">
        <v>14</v>
      </c>
      <c r="Y4383" t="s">
        <v>5517</v>
      </c>
      <c r="Z4383">
        <v>14107</v>
      </c>
      <c r="AA4383" t="s">
        <v>1460</v>
      </c>
      <c r="AC4383" t="s">
        <v>1009</v>
      </c>
      <c r="AD4383" t="s">
        <v>443</v>
      </c>
    </row>
    <row r="4384" spans="21:30">
      <c r="U4384">
        <v>7231</v>
      </c>
      <c r="V4384">
        <v>1</v>
      </c>
      <c r="W4384" t="s">
        <v>5736</v>
      </c>
      <c r="X4384">
        <v>14</v>
      </c>
      <c r="Y4384" t="s">
        <v>5517</v>
      </c>
      <c r="Z4384">
        <v>14107</v>
      </c>
      <c r="AA4384" t="s">
        <v>1460</v>
      </c>
      <c r="AC4384" t="s">
        <v>713</v>
      </c>
      <c r="AD4384" t="s">
        <v>443</v>
      </c>
    </row>
    <row r="4385" spans="21:30">
      <c r="U4385">
        <v>7234</v>
      </c>
      <c r="V4385">
        <v>6</v>
      </c>
      <c r="W4385" t="s">
        <v>5737</v>
      </c>
      <c r="X4385">
        <v>14</v>
      </c>
      <c r="Y4385" t="s">
        <v>5517</v>
      </c>
      <c r="Z4385">
        <v>14107</v>
      </c>
      <c r="AA4385" t="s">
        <v>1460</v>
      </c>
      <c r="AC4385" t="s">
        <v>713</v>
      </c>
      <c r="AD4385" t="s">
        <v>443</v>
      </c>
    </row>
    <row r="4386" spans="21:30">
      <c r="U4386">
        <v>7236</v>
      </c>
      <c r="V4386">
        <v>2</v>
      </c>
      <c r="W4386" t="s">
        <v>5738</v>
      </c>
      <c r="X4386">
        <v>14</v>
      </c>
      <c r="Y4386" t="s">
        <v>5517</v>
      </c>
      <c r="Z4386">
        <v>14204</v>
      </c>
      <c r="AA4386" t="s">
        <v>5739</v>
      </c>
      <c r="AC4386" t="s">
        <v>1009</v>
      </c>
      <c r="AD4386" t="s">
        <v>443</v>
      </c>
    </row>
    <row r="4387" spans="21:30">
      <c r="U4387">
        <v>7237</v>
      </c>
      <c r="V4387">
        <v>0</v>
      </c>
      <c r="W4387" t="s">
        <v>5740</v>
      </c>
      <c r="X4387">
        <v>14</v>
      </c>
      <c r="Y4387" t="s">
        <v>5517</v>
      </c>
      <c r="Z4387">
        <v>14204</v>
      </c>
      <c r="AA4387" t="s">
        <v>5739</v>
      </c>
      <c r="AC4387" t="s">
        <v>1009</v>
      </c>
      <c r="AD4387" t="s">
        <v>443</v>
      </c>
    </row>
    <row r="4388" spans="21:30">
      <c r="U4388">
        <v>7238</v>
      </c>
      <c r="V4388">
        <v>9</v>
      </c>
      <c r="W4388" t="s">
        <v>5741</v>
      </c>
      <c r="X4388">
        <v>14</v>
      </c>
      <c r="Y4388" t="s">
        <v>5517</v>
      </c>
      <c r="Z4388">
        <v>14204</v>
      </c>
      <c r="AA4388" t="s">
        <v>5739</v>
      </c>
      <c r="AC4388" t="s">
        <v>1009</v>
      </c>
      <c r="AD4388" t="s">
        <v>443</v>
      </c>
    </row>
    <row r="4389" spans="21:30">
      <c r="U4389">
        <v>7239</v>
      </c>
      <c r="V4389">
        <v>7</v>
      </c>
      <c r="W4389" t="s">
        <v>5742</v>
      </c>
      <c r="X4389">
        <v>14</v>
      </c>
      <c r="Y4389" t="s">
        <v>5517</v>
      </c>
      <c r="Z4389">
        <v>14204</v>
      </c>
      <c r="AA4389" t="s">
        <v>5739</v>
      </c>
      <c r="AC4389" t="s">
        <v>1009</v>
      </c>
      <c r="AD4389" t="s">
        <v>443</v>
      </c>
    </row>
    <row r="4390" spans="21:30">
      <c r="U4390">
        <v>7240</v>
      </c>
      <c r="V4390">
        <v>0</v>
      </c>
      <c r="W4390" t="s">
        <v>5743</v>
      </c>
      <c r="X4390">
        <v>14</v>
      </c>
      <c r="Y4390" t="s">
        <v>5517</v>
      </c>
      <c r="Z4390">
        <v>14204</v>
      </c>
      <c r="AA4390" t="s">
        <v>5739</v>
      </c>
      <c r="AC4390" t="s">
        <v>1009</v>
      </c>
      <c r="AD4390" t="s">
        <v>443</v>
      </c>
    </row>
    <row r="4391" spans="21:30">
      <c r="U4391">
        <v>7242</v>
      </c>
      <c r="V4391">
        <v>7</v>
      </c>
      <c r="W4391" t="s">
        <v>5744</v>
      </c>
      <c r="X4391">
        <v>14</v>
      </c>
      <c r="Y4391" t="s">
        <v>5517</v>
      </c>
      <c r="Z4391">
        <v>14204</v>
      </c>
      <c r="AA4391" t="s">
        <v>5739</v>
      </c>
      <c r="AC4391" t="s">
        <v>1009</v>
      </c>
      <c r="AD4391" t="s">
        <v>443</v>
      </c>
    </row>
    <row r="4392" spans="21:30">
      <c r="U4392">
        <v>7243</v>
      </c>
      <c r="V4392">
        <v>5</v>
      </c>
      <c r="W4392" t="s">
        <v>5745</v>
      </c>
      <c r="X4392">
        <v>14</v>
      </c>
      <c r="Y4392" t="s">
        <v>5517</v>
      </c>
      <c r="Z4392">
        <v>14204</v>
      </c>
      <c r="AA4392" t="s">
        <v>5739</v>
      </c>
      <c r="AC4392" t="s">
        <v>1009</v>
      </c>
      <c r="AD4392" t="s">
        <v>443</v>
      </c>
    </row>
    <row r="4393" spans="21:30">
      <c r="U4393">
        <v>7244</v>
      </c>
      <c r="V4393">
        <v>3</v>
      </c>
      <c r="W4393" t="s">
        <v>5746</v>
      </c>
      <c r="X4393">
        <v>14</v>
      </c>
      <c r="Y4393" t="s">
        <v>5517</v>
      </c>
      <c r="Z4393">
        <v>14204</v>
      </c>
      <c r="AA4393" t="s">
        <v>5739</v>
      </c>
      <c r="AC4393" t="s">
        <v>1009</v>
      </c>
      <c r="AD4393" t="s">
        <v>443</v>
      </c>
    </row>
    <row r="4394" spans="21:30">
      <c r="U4394">
        <v>7249</v>
      </c>
      <c r="V4394">
        <v>4</v>
      </c>
      <c r="W4394" t="s">
        <v>5747</v>
      </c>
      <c r="X4394">
        <v>14</v>
      </c>
      <c r="Y4394" t="s">
        <v>5517</v>
      </c>
      <c r="Z4394">
        <v>14204</v>
      </c>
      <c r="AA4394" t="s">
        <v>5739</v>
      </c>
      <c r="AC4394" t="s">
        <v>1009</v>
      </c>
      <c r="AD4394" t="s">
        <v>443</v>
      </c>
    </row>
    <row r="4395" spans="21:30">
      <c r="U4395">
        <v>7250</v>
      </c>
      <c r="V4395">
        <v>8</v>
      </c>
      <c r="W4395" t="s">
        <v>5748</v>
      </c>
      <c r="X4395">
        <v>14</v>
      </c>
      <c r="Y4395" t="s">
        <v>5517</v>
      </c>
      <c r="Z4395">
        <v>14204</v>
      </c>
      <c r="AA4395" t="s">
        <v>5739</v>
      </c>
      <c r="AC4395" t="s">
        <v>1009</v>
      </c>
      <c r="AD4395" t="s">
        <v>443</v>
      </c>
    </row>
    <row r="4396" spans="21:30">
      <c r="U4396">
        <v>7252</v>
      </c>
      <c r="V4396">
        <v>4</v>
      </c>
      <c r="W4396" t="s">
        <v>5749</v>
      </c>
      <c r="X4396">
        <v>14</v>
      </c>
      <c r="Y4396" t="s">
        <v>5517</v>
      </c>
      <c r="Z4396">
        <v>14204</v>
      </c>
      <c r="AA4396" t="s">
        <v>5739</v>
      </c>
      <c r="AC4396" t="s">
        <v>1009</v>
      </c>
      <c r="AD4396" t="s">
        <v>443</v>
      </c>
    </row>
    <row r="4397" spans="21:30">
      <c r="U4397">
        <v>7253</v>
      </c>
      <c r="V4397">
        <v>2</v>
      </c>
      <c r="W4397" t="s">
        <v>5750</v>
      </c>
      <c r="X4397">
        <v>14</v>
      </c>
      <c r="Y4397" t="s">
        <v>5517</v>
      </c>
      <c r="Z4397">
        <v>14204</v>
      </c>
      <c r="AA4397" t="s">
        <v>5739</v>
      </c>
      <c r="AC4397" t="s">
        <v>1009</v>
      </c>
      <c r="AD4397" t="s">
        <v>443</v>
      </c>
    </row>
    <row r="4398" spans="21:30">
      <c r="U4398">
        <v>7256</v>
      </c>
      <c r="V4398">
        <v>7</v>
      </c>
      <c r="W4398" t="s">
        <v>5595</v>
      </c>
      <c r="X4398">
        <v>14</v>
      </c>
      <c r="Y4398" t="s">
        <v>5517</v>
      </c>
      <c r="Z4398">
        <v>14204</v>
      </c>
      <c r="AA4398" t="s">
        <v>5739</v>
      </c>
      <c r="AC4398" t="s">
        <v>1009</v>
      </c>
      <c r="AD4398" t="s">
        <v>443</v>
      </c>
    </row>
    <row r="4399" spans="21:30">
      <c r="U4399">
        <v>7257</v>
      </c>
      <c r="V4399">
        <v>5</v>
      </c>
      <c r="W4399" t="s">
        <v>5751</v>
      </c>
      <c r="X4399">
        <v>14</v>
      </c>
      <c r="Y4399" t="s">
        <v>5517</v>
      </c>
      <c r="Z4399">
        <v>14204</v>
      </c>
      <c r="AA4399" t="s">
        <v>5739</v>
      </c>
      <c r="AC4399" t="s">
        <v>1009</v>
      </c>
      <c r="AD4399" t="s">
        <v>443</v>
      </c>
    </row>
    <row r="4400" spans="21:30">
      <c r="U4400">
        <v>7260</v>
      </c>
      <c r="V4400">
        <v>5</v>
      </c>
      <c r="W4400" t="s">
        <v>5752</v>
      </c>
      <c r="X4400">
        <v>14</v>
      </c>
      <c r="Y4400" t="s">
        <v>5517</v>
      </c>
      <c r="Z4400">
        <v>14204</v>
      </c>
      <c r="AA4400" t="s">
        <v>5739</v>
      </c>
      <c r="AC4400" t="s">
        <v>1009</v>
      </c>
      <c r="AD4400" t="s">
        <v>443</v>
      </c>
    </row>
    <row r="4401" spans="21:30">
      <c r="U4401">
        <v>7261</v>
      </c>
      <c r="V4401">
        <v>3</v>
      </c>
      <c r="W4401" t="s">
        <v>5753</v>
      </c>
      <c r="X4401">
        <v>14</v>
      </c>
      <c r="Y4401" t="s">
        <v>5517</v>
      </c>
      <c r="Z4401">
        <v>14204</v>
      </c>
      <c r="AA4401" t="s">
        <v>5739</v>
      </c>
      <c r="AC4401" t="s">
        <v>1009</v>
      </c>
      <c r="AD4401" t="s">
        <v>443</v>
      </c>
    </row>
    <row r="4402" spans="21:30">
      <c r="U4402">
        <v>7262</v>
      </c>
      <c r="V4402">
        <v>1</v>
      </c>
      <c r="W4402" t="s">
        <v>5754</v>
      </c>
      <c r="X4402">
        <v>14</v>
      </c>
      <c r="Y4402" t="s">
        <v>5517</v>
      </c>
      <c r="Z4402">
        <v>14204</v>
      </c>
      <c r="AA4402" t="s">
        <v>5739</v>
      </c>
      <c r="AC4402" t="s">
        <v>1009</v>
      </c>
      <c r="AD4402" t="s">
        <v>443</v>
      </c>
    </row>
    <row r="4403" spans="21:30">
      <c r="U4403">
        <v>7266</v>
      </c>
      <c r="V4403">
        <v>4</v>
      </c>
      <c r="W4403" t="s">
        <v>5755</v>
      </c>
      <c r="X4403">
        <v>14</v>
      </c>
      <c r="Y4403" t="s">
        <v>5517</v>
      </c>
      <c r="Z4403">
        <v>14204</v>
      </c>
      <c r="AA4403" t="s">
        <v>5739</v>
      </c>
      <c r="AC4403" t="s">
        <v>1009</v>
      </c>
      <c r="AD4403" t="s">
        <v>443</v>
      </c>
    </row>
    <row r="4404" spans="21:30">
      <c r="U4404">
        <v>7268</v>
      </c>
      <c r="V4404">
        <v>0</v>
      </c>
      <c r="W4404" t="s">
        <v>5756</v>
      </c>
      <c r="X4404">
        <v>14</v>
      </c>
      <c r="Y4404" t="s">
        <v>5517</v>
      </c>
      <c r="Z4404">
        <v>14204</v>
      </c>
      <c r="AA4404" t="s">
        <v>5739</v>
      </c>
      <c r="AC4404" t="s">
        <v>1009</v>
      </c>
      <c r="AD4404" t="s">
        <v>443</v>
      </c>
    </row>
    <row r="4405" spans="21:30">
      <c r="U4405">
        <v>7273</v>
      </c>
      <c r="V4405">
        <v>7</v>
      </c>
      <c r="W4405" t="s">
        <v>5757</v>
      </c>
      <c r="X4405">
        <v>14</v>
      </c>
      <c r="Y4405" t="s">
        <v>5517</v>
      </c>
      <c r="Z4405">
        <v>14204</v>
      </c>
      <c r="AA4405" t="s">
        <v>5739</v>
      </c>
      <c r="AC4405" t="s">
        <v>1009</v>
      </c>
      <c r="AD4405" t="s">
        <v>443</v>
      </c>
    </row>
    <row r="4406" spans="21:30">
      <c r="U4406">
        <v>7276</v>
      </c>
      <c r="V4406">
        <v>1</v>
      </c>
      <c r="W4406" t="s">
        <v>5082</v>
      </c>
      <c r="X4406">
        <v>14</v>
      </c>
      <c r="Y4406" t="s">
        <v>5517</v>
      </c>
      <c r="Z4406">
        <v>14204</v>
      </c>
      <c r="AA4406" t="s">
        <v>5739</v>
      </c>
      <c r="AC4406" t="s">
        <v>713</v>
      </c>
      <c r="AD4406" t="s">
        <v>443</v>
      </c>
    </row>
    <row r="4407" spans="21:30">
      <c r="U4407">
        <v>7279</v>
      </c>
      <c r="V4407">
        <v>6</v>
      </c>
      <c r="W4407" t="s">
        <v>5758</v>
      </c>
      <c r="X4407">
        <v>14</v>
      </c>
      <c r="Y4407" t="s">
        <v>5517</v>
      </c>
      <c r="Z4407">
        <v>14204</v>
      </c>
      <c r="AA4407" t="s">
        <v>5739</v>
      </c>
      <c r="AC4407" t="s">
        <v>713</v>
      </c>
      <c r="AD4407" t="s">
        <v>443</v>
      </c>
    </row>
    <row r="4408" spans="21:30">
      <c r="U4408">
        <v>7282</v>
      </c>
      <c r="V4408">
        <v>6</v>
      </c>
      <c r="W4408" t="s">
        <v>5759</v>
      </c>
      <c r="X4408">
        <v>14</v>
      </c>
      <c r="Y4408" t="s">
        <v>5517</v>
      </c>
      <c r="Z4408">
        <v>14204</v>
      </c>
      <c r="AA4408" t="s">
        <v>5739</v>
      </c>
      <c r="AC4408" t="s">
        <v>713</v>
      </c>
      <c r="AD4408" t="s">
        <v>443</v>
      </c>
    </row>
    <row r="4409" spans="21:30">
      <c r="U4409">
        <v>7284</v>
      </c>
      <c r="V4409">
        <v>2</v>
      </c>
      <c r="W4409" t="s">
        <v>5760</v>
      </c>
      <c r="X4409">
        <v>14</v>
      </c>
      <c r="Y4409" t="s">
        <v>5517</v>
      </c>
      <c r="Z4409">
        <v>14204</v>
      </c>
      <c r="AA4409" t="s">
        <v>5739</v>
      </c>
      <c r="AC4409" t="s">
        <v>713</v>
      </c>
      <c r="AD4409" t="s">
        <v>443</v>
      </c>
    </row>
    <row r="4410" spans="21:30">
      <c r="U4410">
        <v>7285</v>
      </c>
      <c r="V4410">
        <v>0</v>
      </c>
      <c r="W4410" t="s">
        <v>5761</v>
      </c>
      <c r="X4410">
        <v>14</v>
      </c>
      <c r="Y4410" t="s">
        <v>5517</v>
      </c>
      <c r="Z4410">
        <v>14204</v>
      </c>
      <c r="AA4410" t="s">
        <v>5739</v>
      </c>
      <c r="AC4410" t="s">
        <v>713</v>
      </c>
      <c r="AD4410" t="s">
        <v>443</v>
      </c>
    </row>
    <row r="4411" spans="21:30">
      <c r="U4411">
        <v>7288</v>
      </c>
      <c r="V4411">
        <v>5</v>
      </c>
      <c r="W4411" t="s">
        <v>5762</v>
      </c>
      <c r="X4411">
        <v>14</v>
      </c>
      <c r="Y4411" t="s">
        <v>5517</v>
      </c>
      <c r="Z4411">
        <v>14204</v>
      </c>
      <c r="AA4411" t="s">
        <v>5739</v>
      </c>
      <c r="AC4411" t="s">
        <v>713</v>
      </c>
      <c r="AD4411" t="s">
        <v>443</v>
      </c>
    </row>
    <row r="4412" spans="21:30">
      <c r="U4412">
        <v>7290</v>
      </c>
      <c r="V4412">
        <v>7</v>
      </c>
      <c r="W4412" t="s">
        <v>5763</v>
      </c>
      <c r="X4412">
        <v>14</v>
      </c>
      <c r="Y4412" t="s">
        <v>5517</v>
      </c>
      <c r="Z4412">
        <v>14204</v>
      </c>
      <c r="AA4412" t="s">
        <v>5739</v>
      </c>
      <c r="AC4412" t="s">
        <v>713</v>
      </c>
      <c r="AD4412" t="s">
        <v>443</v>
      </c>
    </row>
    <row r="4413" spans="21:30">
      <c r="U4413">
        <v>7292</v>
      </c>
      <c r="V4413">
        <v>3</v>
      </c>
      <c r="W4413" t="s">
        <v>5227</v>
      </c>
      <c r="X4413">
        <v>14</v>
      </c>
      <c r="Y4413" t="s">
        <v>5517</v>
      </c>
      <c r="Z4413">
        <v>14204</v>
      </c>
      <c r="AA4413" t="s">
        <v>5739</v>
      </c>
      <c r="AC4413" t="s">
        <v>713</v>
      </c>
      <c r="AD4413" t="s">
        <v>443</v>
      </c>
    </row>
    <row r="4414" spans="21:30">
      <c r="U4414">
        <v>7296</v>
      </c>
      <c r="V4414">
        <v>6</v>
      </c>
      <c r="W4414" t="s">
        <v>5764</v>
      </c>
      <c r="X4414">
        <v>14</v>
      </c>
      <c r="Y4414" t="s">
        <v>5517</v>
      </c>
      <c r="Z4414">
        <v>14204</v>
      </c>
      <c r="AA4414" t="s">
        <v>5739</v>
      </c>
      <c r="AC4414" t="s">
        <v>713</v>
      </c>
      <c r="AD4414" t="s">
        <v>443</v>
      </c>
    </row>
    <row r="4415" spans="21:30">
      <c r="U4415">
        <v>7297</v>
      </c>
      <c r="V4415">
        <v>4</v>
      </c>
      <c r="W4415" t="s">
        <v>5765</v>
      </c>
      <c r="X4415">
        <v>14</v>
      </c>
      <c r="Y4415" t="s">
        <v>5517</v>
      </c>
      <c r="Z4415">
        <v>14204</v>
      </c>
      <c r="AA4415" t="s">
        <v>5739</v>
      </c>
      <c r="AC4415" t="s">
        <v>1009</v>
      </c>
      <c r="AD4415" t="s">
        <v>443</v>
      </c>
    </row>
    <row r="4416" spans="21:30">
      <c r="U4416">
        <v>7298</v>
      </c>
      <c r="V4416">
        <v>2</v>
      </c>
      <c r="W4416" t="s">
        <v>5766</v>
      </c>
      <c r="X4416">
        <v>14</v>
      </c>
      <c r="Y4416" t="s">
        <v>5517</v>
      </c>
      <c r="Z4416">
        <v>14204</v>
      </c>
      <c r="AA4416" t="s">
        <v>5739</v>
      </c>
      <c r="AC4416" t="s">
        <v>713</v>
      </c>
      <c r="AD4416" t="s">
        <v>443</v>
      </c>
    </row>
    <row r="4417" spans="21:30">
      <c r="U4417">
        <v>7299</v>
      </c>
      <c r="V4417">
        <v>0</v>
      </c>
      <c r="W4417" t="s">
        <v>3788</v>
      </c>
      <c r="X4417">
        <v>14</v>
      </c>
      <c r="Y4417" t="s">
        <v>5517</v>
      </c>
      <c r="Z4417">
        <v>14203</v>
      </c>
      <c r="AA4417" t="s">
        <v>1823</v>
      </c>
      <c r="AC4417" t="s">
        <v>1009</v>
      </c>
      <c r="AD4417" t="s">
        <v>443</v>
      </c>
    </row>
    <row r="4418" spans="21:30">
      <c r="U4418">
        <v>7301</v>
      </c>
      <c r="V4418">
        <v>6</v>
      </c>
      <c r="W4418" t="s">
        <v>5767</v>
      </c>
      <c r="X4418">
        <v>14</v>
      </c>
      <c r="Y4418" t="s">
        <v>5517</v>
      </c>
      <c r="Z4418">
        <v>14203</v>
      </c>
      <c r="AA4418" t="s">
        <v>1823</v>
      </c>
      <c r="AC4418" t="s">
        <v>1009</v>
      </c>
      <c r="AD4418" t="s">
        <v>443</v>
      </c>
    </row>
    <row r="4419" spans="21:30">
      <c r="U4419">
        <v>7302</v>
      </c>
      <c r="V4419">
        <v>4</v>
      </c>
      <c r="W4419" t="s">
        <v>5768</v>
      </c>
      <c r="X4419">
        <v>14</v>
      </c>
      <c r="Y4419" t="s">
        <v>5517</v>
      </c>
      <c r="Z4419">
        <v>14203</v>
      </c>
      <c r="AA4419" t="s">
        <v>1823</v>
      </c>
      <c r="AC4419" t="s">
        <v>1009</v>
      </c>
      <c r="AD4419" t="s">
        <v>443</v>
      </c>
    </row>
    <row r="4420" spans="21:30">
      <c r="U4420">
        <v>7303</v>
      </c>
      <c r="V4420">
        <v>2</v>
      </c>
      <c r="W4420" t="s">
        <v>5769</v>
      </c>
      <c r="X4420">
        <v>14</v>
      </c>
      <c r="Y4420" t="s">
        <v>5517</v>
      </c>
      <c r="Z4420">
        <v>14203</v>
      </c>
      <c r="AA4420" t="s">
        <v>1823</v>
      </c>
      <c r="AC4420" t="s">
        <v>1009</v>
      </c>
      <c r="AD4420" t="s">
        <v>443</v>
      </c>
    </row>
    <row r="4421" spans="21:30">
      <c r="U4421">
        <v>7304</v>
      </c>
      <c r="V4421">
        <v>0</v>
      </c>
      <c r="W4421" t="s">
        <v>5770</v>
      </c>
      <c r="X4421">
        <v>14</v>
      </c>
      <c r="Y4421" t="s">
        <v>5517</v>
      </c>
      <c r="Z4421">
        <v>14203</v>
      </c>
      <c r="AA4421" t="s">
        <v>1823</v>
      </c>
      <c r="AC4421" t="s">
        <v>1009</v>
      </c>
      <c r="AD4421" t="s">
        <v>443</v>
      </c>
    </row>
    <row r="4422" spans="21:30">
      <c r="U4422">
        <v>7305</v>
      </c>
      <c r="V4422">
        <v>9</v>
      </c>
      <c r="W4422" t="s">
        <v>5771</v>
      </c>
      <c r="X4422">
        <v>14</v>
      </c>
      <c r="Y4422" t="s">
        <v>5517</v>
      </c>
      <c r="Z4422">
        <v>14203</v>
      </c>
      <c r="AA4422" t="s">
        <v>1823</v>
      </c>
      <c r="AC4422" t="s">
        <v>1009</v>
      </c>
      <c r="AD4422" t="s">
        <v>443</v>
      </c>
    </row>
    <row r="4423" spans="21:30">
      <c r="U4423">
        <v>7306</v>
      </c>
      <c r="V4423">
        <v>7</v>
      </c>
      <c r="W4423" t="s">
        <v>5772</v>
      </c>
      <c r="X4423">
        <v>14</v>
      </c>
      <c r="Y4423" t="s">
        <v>5517</v>
      </c>
      <c r="Z4423">
        <v>14203</v>
      </c>
      <c r="AA4423" t="s">
        <v>1823</v>
      </c>
      <c r="AC4423" t="s">
        <v>1009</v>
      </c>
      <c r="AD4423" t="s">
        <v>443</v>
      </c>
    </row>
    <row r="4424" spans="21:30">
      <c r="U4424">
        <v>7307</v>
      </c>
      <c r="V4424">
        <v>5</v>
      </c>
      <c r="W4424" t="s">
        <v>5773</v>
      </c>
      <c r="X4424">
        <v>14</v>
      </c>
      <c r="Y4424" t="s">
        <v>5517</v>
      </c>
      <c r="Z4424">
        <v>14203</v>
      </c>
      <c r="AA4424" t="s">
        <v>1823</v>
      </c>
      <c r="AC4424" t="s">
        <v>1009</v>
      </c>
      <c r="AD4424" t="s">
        <v>443</v>
      </c>
    </row>
    <row r="4425" spans="21:30">
      <c r="U4425">
        <v>7308</v>
      </c>
      <c r="V4425">
        <v>3</v>
      </c>
      <c r="W4425" t="s">
        <v>5774</v>
      </c>
      <c r="X4425">
        <v>14</v>
      </c>
      <c r="Y4425" t="s">
        <v>5517</v>
      </c>
      <c r="Z4425">
        <v>14203</v>
      </c>
      <c r="AA4425" t="s">
        <v>1823</v>
      </c>
      <c r="AC4425" t="s">
        <v>1009</v>
      </c>
      <c r="AD4425" t="s">
        <v>443</v>
      </c>
    </row>
    <row r="4426" spans="21:30">
      <c r="U4426">
        <v>7309</v>
      </c>
      <c r="V4426">
        <v>1</v>
      </c>
      <c r="W4426" t="s">
        <v>5775</v>
      </c>
      <c r="X4426">
        <v>14</v>
      </c>
      <c r="Y4426" t="s">
        <v>5517</v>
      </c>
      <c r="Z4426">
        <v>14203</v>
      </c>
      <c r="AA4426" t="s">
        <v>1823</v>
      </c>
      <c r="AC4426" t="s">
        <v>1009</v>
      </c>
      <c r="AD4426" t="s">
        <v>443</v>
      </c>
    </row>
    <row r="4427" spans="21:30">
      <c r="U4427">
        <v>7312</v>
      </c>
      <c r="V4427">
        <v>1</v>
      </c>
      <c r="W4427" t="s">
        <v>5776</v>
      </c>
      <c r="X4427">
        <v>14</v>
      </c>
      <c r="Y4427" t="s">
        <v>5517</v>
      </c>
      <c r="Z4427">
        <v>14203</v>
      </c>
      <c r="AA4427" t="s">
        <v>1823</v>
      </c>
      <c r="AC4427" t="s">
        <v>713</v>
      </c>
      <c r="AD4427" t="s">
        <v>443</v>
      </c>
    </row>
    <row r="4428" spans="21:30">
      <c r="U4428">
        <v>7314</v>
      </c>
      <c r="V4428">
        <v>8</v>
      </c>
      <c r="W4428" t="s">
        <v>5474</v>
      </c>
      <c r="X4428">
        <v>14</v>
      </c>
      <c r="Y4428" t="s">
        <v>5517</v>
      </c>
      <c r="Z4428">
        <v>14203</v>
      </c>
      <c r="AA4428" t="s">
        <v>1823</v>
      </c>
      <c r="AC4428" t="s">
        <v>713</v>
      </c>
      <c r="AD4428" t="s">
        <v>443</v>
      </c>
    </row>
    <row r="4429" spans="21:30">
      <c r="U4429">
        <v>7315</v>
      </c>
      <c r="V4429">
        <v>6</v>
      </c>
      <c r="W4429" t="s">
        <v>5777</v>
      </c>
      <c r="X4429">
        <v>14</v>
      </c>
      <c r="Y4429" t="s">
        <v>5517</v>
      </c>
      <c r="Z4429">
        <v>14203</v>
      </c>
      <c r="AA4429" t="s">
        <v>1823</v>
      </c>
      <c r="AC4429" t="s">
        <v>713</v>
      </c>
      <c r="AD4429" t="s">
        <v>443</v>
      </c>
    </row>
    <row r="4430" spans="21:30">
      <c r="U4430">
        <v>7316</v>
      </c>
      <c r="V4430">
        <v>4</v>
      </c>
      <c r="W4430" t="s">
        <v>5778</v>
      </c>
      <c r="X4430">
        <v>14</v>
      </c>
      <c r="Y4430" t="s">
        <v>5517</v>
      </c>
      <c r="Z4430">
        <v>14203</v>
      </c>
      <c r="AA4430" t="s">
        <v>1823</v>
      </c>
      <c r="AC4430" t="s">
        <v>713</v>
      </c>
      <c r="AD4430" t="s">
        <v>443</v>
      </c>
    </row>
    <row r="4431" spans="21:30">
      <c r="U4431">
        <v>7318</v>
      </c>
      <c r="V4431">
        <v>0</v>
      </c>
      <c r="W4431" t="s">
        <v>5779</v>
      </c>
      <c r="X4431">
        <v>14</v>
      </c>
      <c r="Y4431" t="s">
        <v>5517</v>
      </c>
      <c r="Z4431">
        <v>14203</v>
      </c>
      <c r="AA4431" t="s">
        <v>1823</v>
      </c>
      <c r="AC4431" t="s">
        <v>713</v>
      </c>
      <c r="AD4431" t="s">
        <v>443</v>
      </c>
    </row>
    <row r="4432" spans="21:30">
      <c r="U4432">
        <v>7321</v>
      </c>
      <c r="V4432">
        <v>0</v>
      </c>
      <c r="W4432" t="s">
        <v>5780</v>
      </c>
      <c r="X4432">
        <v>14</v>
      </c>
      <c r="Y4432" t="s">
        <v>5517</v>
      </c>
      <c r="Z4432">
        <v>14101</v>
      </c>
      <c r="AA4432" t="s">
        <v>817</v>
      </c>
      <c r="AC4432" t="s">
        <v>713</v>
      </c>
      <c r="AD4432" t="s">
        <v>443</v>
      </c>
    </row>
    <row r="4433" spans="21:30">
      <c r="U4433">
        <v>7323</v>
      </c>
      <c r="V4433">
        <v>7</v>
      </c>
      <c r="W4433" t="s">
        <v>5781</v>
      </c>
      <c r="X4433">
        <v>10</v>
      </c>
      <c r="Y4433" t="s">
        <v>5531</v>
      </c>
      <c r="Z4433">
        <v>10301</v>
      </c>
      <c r="AA4433" t="s">
        <v>1441</v>
      </c>
      <c r="AC4433" t="s">
        <v>1009</v>
      </c>
      <c r="AD4433" t="s">
        <v>443</v>
      </c>
    </row>
    <row r="4434" spans="21:30">
      <c r="U4434">
        <v>7325</v>
      </c>
      <c r="V4434">
        <v>3</v>
      </c>
      <c r="W4434" t="s">
        <v>5782</v>
      </c>
      <c r="X4434">
        <v>10</v>
      </c>
      <c r="Y4434" t="s">
        <v>5531</v>
      </c>
      <c r="Z4434">
        <v>10301</v>
      </c>
      <c r="AA4434" t="s">
        <v>1441</v>
      </c>
      <c r="AC4434" t="s">
        <v>1009</v>
      </c>
      <c r="AD4434" t="s">
        <v>443</v>
      </c>
    </row>
    <row r="4435" spans="21:30">
      <c r="U4435">
        <v>7326</v>
      </c>
      <c r="V4435">
        <v>1</v>
      </c>
      <c r="W4435" t="s">
        <v>5783</v>
      </c>
      <c r="X4435">
        <v>10</v>
      </c>
      <c r="Y4435" t="s">
        <v>5531</v>
      </c>
      <c r="Z4435">
        <v>10301</v>
      </c>
      <c r="AA4435" t="s">
        <v>1441</v>
      </c>
      <c r="AC4435" t="s">
        <v>1009</v>
      </c>
      <c r="AD4435" t="s">
        <v>443</v>
      </c>
    </row>
    <row r="4436" spans="21:30">
      <c r="U4436">
        <v>7328</v>
      </c>
      <c r="V4436">
        <v>8</v>
      </c>
      <c r="W4436" t="s">
        <v>5784</v>
      </c>
      <c r="X4436">
        <v>10</v>
      </c>
      <c r="Y4436" t="s">
        <v>5531</v>
      </c>
      <c r="Z4436">
        <v>10301</v>
      </c>
      <c r="AA4436" t="s">
        <v>1441</v>
      </c>
      <c r="AC4436" t="s">
        <v>1009</v>
      </c>
      <c r="AD4436" t="s">
        <v>443</v>
      </c>
    </row>
    <row r="4437" spans="21:30">
      <c r="U4437">
        <v>7329</v>
      </c>
      <c r="V4437">
        <v>6</v>
      </c>
      <c r="W4437" t="s">
        <v>5785</v>
      </c>
      <c r="X4437">
        <v>10</v>
      </c>
      <c r="Y4437" t="s">
        <v>5531</v>
      </c>
      <c r="Z4437">
        <v>10301</v>
      </c>
      <c r="AA4437" t="s">
        <v>1441</v>
      </c>
      <c r="AC4437" t="s">
        <v>1009</v>
      </c>
      <c r="AD4437" t="s">
        <v>443</v>
      </c>
    </row>
    <row r="4438" spans="21:30">
      <c r="U4438">
        <v>7331</v>
      </c>
      <c r="V4438">
        <v>8</v>
      </c>
      <c r="W4438" t="s">
        <v>5786</v>
      </c>
      <c r="X4438">
        <v>10</v>
      </c>
      <c r="Y4438" t="s">
        <v>5531</v>
      </c>
      <c r="Z4438">
        <v>10301</v>
      </c>
      <c r="AA4438" t="s">
        <v>1441</v>
      </c>
      <c r="AC4438" t="s">
        <v>1009</v>
      </c>
      <c r="AD4438" t="s">
        <v>443</v>
      </c>
    </row>
    <row r="4439" spans="21:30">
      <c r="U4439">
        <v>7332</v>
      </c>
      <c r="V4439">
        <v>6</v>
      </c>
      <c r="W4439" t="s">
        <v>5787</v>
      </c>
      <c r="X4439">
        <v>10</v>
      </c>
      <c r="Y4439" t="s">
        <v>5531</v>
      </c>
      <c r="Z4439">
        <v>10301</v>
      </c>
      <c r="AA4439" t="s">
        <v>1441</v>
      </c>
      <c r="AC4439" t="s">
        <v>1009</v>
      </c>
      <c r="AD4439" t="s">
        <v>443</v>
      </c>
    </row>
    <row r="4440" spans="21:30">
      <c r="U4440">
        <v>7333</v>
      </c>
      <c r="V4440">
        <v>4</v>
      </c>
      <c r="W4440" t="s">
        <v>692</v>
      </c>
      <c r="X4440">
        <v>10</v>
      </c>
      <c r="Y4440" t="s">
        <v>5531</v>
      </c>
      <c r="Z4440">
        <v>10301</v>
      </c>
      <c r="AA4440" t="s">
        <v>1441</v>
      </c>
      <c r="AC4440" t="s">
        <v>1009</v>
      </c>
      <c r="AD4440" t="s">
        <v>443</v>
      </c>
    </row>
    <row r="4441" spans="21:30">
      <c r="U4441">
        <v>7334</v>
      </c>
      <c r="V4441">
        <v>2</v>
      </c>
      <c r="W4441" t="s">
        <v>5788</v>
      </c>
      <c r="X4441">
        <v>10</v>
      </c>
      <c r="Y4441" t="s">
        <v>5531</v>
      </c>
      <c r="Z4441">
        <v>10301</v>
      </c>
      <c r="AA4441" t="s">
        <v>1441</v>
      </c>
      <c r="AC4441" t="s">
        <v>1009</v>
      </c>
      <c r="AD4441" t="s">
        <v>443</v>
      </c>
    </row>
    <row r="4442" spans="21:30">
      <c r="U4442">
        <v>7335</v>
      </c>
      <c r="V4442">
        <v>0</v>
      </c>
      <c r="W4442" t="s">
        <v>5789</v>
      </c>
      <c r="X4442">
        <v>10</v>
      </c>
      <c r="Y4442" t="s">
        <v>5531</v>
      </c>
      <c r="Z4442">
        <v>10301</v>
      </c>
      <c r="AA4442" t="s">
        <v>1441</v>
      </c>
      <c r="AC4442" t="s">
        <v>1009</v>
      </c>
      <c r="AD4442" t="s">
        <v>443</v>
      </c>
    </row>
    <row r="4443" spans="21:30">
      <c r="U4443">
        <v>7336</v>
      </c>
      <c r="V4443">
        <v>9</v>
      </c>
      <c r="W4443" t="s">
        <v>5790</v>
      </c>
      <c r="X4443">
        <v>10</v>
      </c>
      <c r="Y4443" t="s">
        <v>5531</v>
      </c>
      <c r="Z4443">
        <v>10301</v>
      </c>
      <c r="AA4443" t="s">
        <v>1441</v>
      </c>
      <c r="AC4443" t="s">
        <v>1009</v>
      </c>
      <c r="AD4443" t="s">
        <v>443</v>
      </c>
    </row>
    <row r="4444" spans="21:30">
      <c r="U4444">
        <v>7337</v>
      </c>
      <c r="V4444">
        <v>7</v>
      </c>
      <c r="W4444" t="s">
        <v>5791</v>
      </c>
      <c r="X4444">
        <v>10</v>
      </c>
      <c r="Y4444" t="s">
        <v>5531</v>
      </c>
      <c r="Z4444">
        <v>10301</v>
      </c>
      <c r="AA4444" t="s">
        <v>1441</v>
      </c>
      <c r="AC4444" t="s">
        <v>1009</v>
      </c>
      <c r="AD4444" t="s">
        <v>443</v>
      </c>
    </row>
    <row r="4445" spans="21:30">
      <c r="U4445">
        <v>7338</v>
      </c>
      <c r="V4445">
        <v>5</v>
      </c>
      <c r="W4445" t="s">
        <v>5792</v>
      </c>
      <c r="X4445">
        <v>10</v>
      </c>
      <c r="Y4445" t="s">
        <v>5531</v>
      </c>
      <c r="Z4445">
        <v>10301</v>
      </c>
      <c r="AA4445" t="s">
        <v>1441</v>
      </c>
      <c r="AC4445" t="s">
        <v>1009</v>
      </c>
      <c r="AD4445" t="s">
        <v>443</v>
      </c>
    </row>
    <row r="4446" spans="21:30">
      <c r="U4446">
        <v>7339</v>
      </c>
      <c r="V4446">
        <v>3</v>
      </c>
      <c r="W4446" t="s">
        <v>5793</v>
      </c>
      <c r="X4446">
        <v>10</v>
      </c>
      <c r="Y4446" t="s">
        <v>5531</v>
      </c>
      <c r="Z4446">
        <v>10301</v>
      </c>
      <c r="AA4446" t="s">
        <v>1441</v>
      </c>
      <c r="AC4446" t="s">
        <v>1009</v>
      </c>
      <c r="AD4446" t="s">
        <v>443</v>
      </c>
    </row>
    <row r="4447" spans="21:30">
      <c r="U4447">
        <v>7340</v>
      </c>
      <c r="V4447">
        <v>7</v>
      </c>
      <c r="W4447" t="s">
        <v>1203</v>
      </c>
      <c r="X4447">
        <v>10</v>
      </c>
      <c r="Y4447" t="s">
        <v>5531</v>
      </c>
      <c r="Z4447">
        <v>10301</v>
      </c>
      <c r="AA4447" t="s">
        <v>1441</v>
      </c>
      <c r="AC4447" t="s">
        <v>1009</v>
      </c>
      <c r="AD4447" t="s">
        <v>443</v>
      </c>
    </row>
    <row r="4448" spans="21:30">
      <c r="U4448">
        <v>7341</v>
      </c>
      <c r="V4448">
        <v>5</v>
      </c>
      <c r="W4448" t="s">
        <v>5794</v>
      </c>
      <c r="X4448">
        <v>10</v>
      </c>
      <c r="Y4448" t="s">
        <v>5531</v>
      </c>
      <c r="Z4448">
        <v>10301</v>
      </c>
      <c r="AA4448" t="s">
        <v>1441</v>
      </c>
      <c r="AC4448" t="s">
        <v>1009</v>
      </c>
      <c r="AD4448" t="s">
        <v>443</v>
      </c>
    </row>
    <row r="4449" spans="21:30">
      <c r="U4449">
        <v>7343</v>
      </c>
      <c r="V4449">
        <v>1</v>
      </c>
      <c r="W4449" t="s">
        <v>5795</v>
      </c>
      <c r="X4449">
        <v>10</v>
      </c>
      <c r="Y4449" t="s">
        <v>5531</v>
      </c>
      <c r="Z4449">
        <v>10301</v>
      </c>
      <c r="AA4449" t="s">
        <v>1441</v>
      </c>
      <c r="AC4449" t="s">
        <v>1009</v>
      </c>
      <c r="AD4449" t="s">
        <v>443</v>
      </c>
    </row>
    <row r="4450" spans="21:30">
      <c r="U4450">
        <v>7345</v>
      </c>
      <c r="V4450">
        <v>8</v>
      </c>
      <c r="W4450" t="s">
        <v>5796</v>
      </c>
      <c r="X4450">
        <v>10</v>
      </c>
      <c r="Y4450" t="s">
        <v>5531</v>
      </c>
      <c r="Z4450">
        <v>10301</v>
      </c>
      <c r="AA4450" t="s">
        <v>1441</v>
      </c>
      <c r="AC4450" t="s">
        <v>1009</v>
      </c>
      <c r="AD4450" t="s">
        <v>443</v>
      </c>
    </row>
    <row r="4451" spans="21:30">
      <c r="U4451">
        <v>7346</v>
      </c>
      <c r="V4451">
        <v>6</v>
      </c>
      <c r="W4451" t="s">
        <v>5797</v>
      </c>
      <c r="X4451">
        <v>10</v>
      </c>
      <c r="Y4451" t="s">
        <v>5531</v>
      </c>
      <c r="Z4451">
        <v>10301</v>
      </c>
      <c r="AA4451" t="s">
        <v>1441</v>
      </c>
      <c r="AC4451" t="s">
        <v>1009</v>
      </c>
      <c r="AD4451" t="s">
        <v>443</v>
      </c>
    </row>
    <row r="4452" spans="21:30">
      <c r="U4452">
        <v>7347</v>
      </c>
      <c r="V4452">
        <v>4</v>
      </c>
      <c r="W4452" t="s">
        <v>5798</v>
      </c>
      <c r="X4452">
        <v>10</v>
      </c>
      <c r="Y4452" t="s">
        <v>5531</v>
      </c>
      <c r="Z4452">
        <v>10301</v>
      </c>
      <c r="AA4452" t="s">
        <v>1441</v>
      </c>
      <c r="AC4452" t="s">
        <v>1009</v>
      </c>
      <c r="AD4452" t="s">
        <v>443</v>
      </c>
    </row>
    <row r="4453" spans="21:30">
      <c r="U4453">
        <v>7348</v>
      </c>
      <c r="V4453">
        <v>2</v>
      </c>
      <c r="W4453" t="s">
        <v>3697</v>
      </c>
      <c r="X4453">
        <v>10</v>
      </c>
      <c r="Y4453" t="s">
        <v>5531</v>
      </c>
      <c r="Z4453">
        <v>10301</v>
      </c>
      <c r="AA4453" t="s">
        <v>1441</v>
      </c>
      <c r="AC4453" t="s">
        <v>1009</v>
      </c>
      <c r="AD4453" t="s">
        <v>443</v>
      </c>
    </row>
    <row r="4454" spans="21:30">
      <c r="U4454">
        <v>7349</v>
      </c>
      <c r="V4454">
        <v>0</v>
      </c>
      <c r="W4454" t="s">
        <v>5799</v>
      </c>
      <c r="X4454">
        <v>10</v>
      </c>
      <c r="Y4454" t="s">
        <v>5531</v>
      </c>
      <c r="Z4454">
        <v>10301</v>
      </c>
      <c r="AA4454" t="s">
        <v>1441</v>
      </c>
      <c r="AC4454" t="s">
        <v>1009</v>
      </c>
      <c r="AD4454" t="s">
        <v>443</v>
      </c>
    </row>
    <row r="4455" spans="21:30">
      <c r="U4455">
        <v>7352</v>
      </c>
      <c r="V4455">
        <v>0</v>
      </c>
      <c r="W4455" t="s">
        <v>5800</v>
      </c>
      <c r="X4455">
        <v>10</v>
      </c>
      <c r="Y4455" t="s">
        <v>5531</v>
      </c>
      <c r="Z4455">
        <v>10301</v>
      </c>
      <c r="AA4455" t="s">
        <v>1441</v>
      </c>
      <c r="AC4455" t="s">
        <v>1009</v>
      </c>
      <c r="AD4455" t="s">
        <v>443</v>
      </c>
    </row>
    <row r="4456" spans="21:30">
      <c r="U4456">
        <v>7353</v>
      </c>
      <c r="V4456">
        <v>9</v>
      </c>
      <c r="W4456" t="s">
        <v>5801</v>
      </c>
      <c r="X4456">
        <v>10</v>
      </c>
      <c r="Y4456" t="s">
        <v>5531</v>
      </c>
      <c r="Z4456">
        <v>10301</v>
      </c>
      <c r="AA4456" t="s">
        <v>1441</v>
      </c>
      <c r="AC4456" t="s">
        <v>1009</v>
      </c>
      <c r="AD4456" t="s">
        <v>443</v>
      </c>
    </row>
    <row r="4457" spans="21:30">
      <c r="U4457">
        <v>7354</v>
      </c>
      <c r="V4457">
        <v>7</v>
      </c>
      <c r="W4457" t="s">
        <v>5802</v>
      </c>
      <c r="X4457">
        <v>10</v>
      </c>
      <c r="Y4457" t="s">
        <v>5531</v>
      </c>
      <c r="Z4457">
        <v>10301</v>
      </c>
      <c r="AA4457" t="s">
        <v>1441</v>
      </c>
      <c r="AC4457" t="s">
        <v>1009</v>
      </c>
      <c r="AD4457" t="s">
        <v>443</v>
      </c>
    </row>
    <row r="4458" spans="21:30">
      <c r="U4458">
        <v>7355</v>
      </c>
      <c r="V4458">
        <v>5</v>
      </c>
      <c r="W4458" t="s">
        <v>5803</v>
      </c>
      <c r="X4458">
        <v>10</v>
      </c>
      <c r="Y4458" t="s">
        <v>5531</v>
      </c>
      <c r="Z4458">
        <v>10301</v>
      </c>
      <c r="AA4458" t="s">
        <v>1441</v>
      </c>
      <c r="AC4458" t="s">
        <v>1009</v>
      </c>
      <c r="AD4458" t="s">
        <v>443</v>
      </c>
    </row>
    <row r="4459" spans="21:30">
      <c r="U4459">
        <v>7356</v>
      </c>
      <c r="V4459">
        <v>3</v>
      </c>
      <c r="W4459" t="s">
        <v>5804</v>
      </c>
      <c r="X4459">
        <v>10</v>
      </c>
      <c r="Y4459" t="s">
        <v>5531</v>
      </c>
      <c r="Z4459">
        <v>10301</v>
      </c>
      <c r="AA4459" t="s">
        <v>1441</v>
      </c>
      <c r="AC4459" t="s">
        <v>1009</v>
      </c>
      <c r="AD4459" t="s">
        <v>443</v>
      </c>
    </row>
    <row r="4460" spans="21:30">
      <c r="U4460">
        <v>7357</v>
      </c>
      <c r="V4460">
        <v>1</v>
      </c>
      <c r="W4460" t="s">
        <v>5805</v>
      </c>
      <c r="X4460">
        <v>10</v>
      </c>
      <c r="Y4460" t="s">
        <v>5531</v>
      </c>
      <c r="Z4460">
        <v>10301</v>
      </c>
      <c r="AA4460" t="s">
        <v>1441</v>
      </c>
      <c r="AC4460" t="s">
        <v>1009</v>
      </c>
      <c r="AD4460" t="s">
        <v>443</v>
      </c>
    </row>
    <row r="4461" spans="21:30">
      <c r="U4461">
        <v>7359</v>
      </c>
      <c r="V4461">
        <v>8</v>
      </c>
      <c r="W4461" t="s">
        <v>5806</v>
      </c>
      <c r="X4461">
        <v>10</v>
      </c>
      <c r="Y4461" t="s">
        <v>5531</v>
      </c>
      <c r="Z4461">
        <v>10301</v>
      </c>
      <c r="AA4461" t="s">
        <v>1441</v>
      </c>
      <c r="AC4461" t="s">
        <v>1009</v>
      </c>
      <c r="AD4461" t="s">
        <v>443</v>
      </c>
    </row>
    <row r="4462" spans="21:30">
      <c r="U4462">
        <v>7366</v>
      </c>
      <c r="V4462">
        <v>0</v>
      </c>
      <c r="W4462" t="s">
        <v>5807</v>
      </c>
      <c r="X4462">
        <v>10</v>
      </c>
      <c r="Y4462" t="s">
        <v>5531</v>
      </c>
      <c r="Z4462">
        <v>10301</v>
      </c>
      <c r="AA4462" t="s">
        <v>1441</v>
      </c>
      <c r="AC4462" t="s">
        <v>1009</v>
      </c>
      <c r="AD4462" t="s">
        <v>443</v>
      </c>
    </row>
    <row r="4463" spans="21:30">
      <c r="U4463">
        <v>7368</v>
      </c>
      <c r="V4463">
        <v>7</v>
      </c>
      <c r="W4463" t="s">
        <v>5808</v>
      </c>
      <c r="X4463">
        <v>10</v>
      </c>
      <c r="Y4463" t="s">
        <v>5531</v>
      </c>
      <c r="Z4463">
        <v>10301</v>
      </c>
      <c r="AA4463" t="s">
        <v>1441</v>
      </c>
      <c r="AC4463" t="s">
        <v>1009</v>
      </c>
      <c r="AD4463" t="s">
        <v>443</v>
      </c>
    </row>
    <row r="4464" spans="21:30">
      <c r="U4464">
        <v>7369</v>
      </c>
      <c r="V4464">
        <v>5</v>
      </c>
      <c r="W4464" t="s">
        <v>5809</v>
      </c>
      <c r="X4464">
        <v>10</v>
      </c>
      <c r="Y4464" t="s">
        <v>5531</v>
      </c>
      <c r="Z4464">
        <v>10301</v>
      </c>
      <c r="AA4464" t="s">
        <v>1441</v>
      </c>
      <c r="AC4464" t="s">
        <v>1009</v>
      </c>
      <c r="AD4464" t="s">
        <v>443</v>
      </c>
    </row>
    <row r="4465" spans="21:30">
      <c r="U4465">
        <v>7371</v>
      </c>
      <c r="V4465">
        <v>7</v>
      </c>
      <c r="W4465" t="s">
        <v>5810</v>
      </c>
      <c r="X4465">
        <v>10</v>
      </c>
      <c r="Y4465" t="s">
        <v>5531</v>
      </c>
      <c r="Z4465">
        <v>10301</v>
      </c>
      <c r="AA4465" t="s">
        <v>1441</v>
      </c>
      <c r="AC4465" t="s">
        <v>1009</v>
      </c>
      <c r="AD4465" t="s">
        <v>443</v>
      </c>
    </row>
    <row r="4466" spans="21:30">
      <c r="U4466">
        <v>7372</v>
      </c>
      <c r="V4466">
        <v>5</v>
      </c>
      <c r="W4466" t="s">
        <v>5811</v>
      </c>
      <c r="X4466">
        <v>10</v>
      </c>
      <c r="Y4466" t="s">
        <v>5531</v>
      </c>
      <c r="Z4466">
        <v>10301</v>
      </c>
      <c r="AA4466" t="s">
        <v>1441</v>
      </c>
      <c r="AC4466" t="s">
        <v>1009</v>
      </c>
      <c r="AD4466" t="s">
        <v>443</v>
      </c>
    </row>
    <row r="4467" spans="21:30">
      <c r="U4467">
        <v>7377</v>
      </c>
      <c r="V4467">
        <v>6</v>
      </c>
      <c r="W4467" t="s">
        <v>5812</v>
      </c>
      <c r="X4467">
        <v>10</v>
      </c>
      <c r="Y4467" t="s">
        <v>5531</v>
      </c>
      <c r="Z4467">
        <v>10301</v>
      </c>
      <c r="AA4467" t="s">
        <v>1441</v>
      </c>
      <c r="AC4467" t="s">
        <v>1009</v>
      </c>
      <c r="AD4467" t="s">
        <v>443</v>
      </c>
    </row>
    <row r="4468" spans="21:30">
      <c r="U4468">
        <v>7380</v>
      </c>
      <c r="V4468">
        <v>6</v>
      </c>
      <c r="W4468" t="s">
        <v>5813</v>
      </c>
      <c r="X4468">
        <v>10</v>
      </c>
      <c r="Y4468" t="s">
        <v>5531</v>
      </c>
      <c r="Z4468">
        <v>10301</v>
      </c>
      <c r="AA4468" t="s">
        <v>1441</v>
      </c>
      <c r="AC4468" t="s">
        <v>1009</v>
      </c>
      <c r="AD4468" t="s">
        <v>443</v>
      </c>
    </row>
    <row r="4469" spans="21:30">
      <c r="U4469">
        <v>7381</v>
      </c>
      <c r="V4469">
        <v>4</v>
      </c>
      <c r="W4469" t="s">
        <v>5814</v>
      </c>
      <c r="X4469">
        <v>10</v>
      </c>
      <c r="Y4469" t="s">
        <v>5531</v>
      </c>
      <c r="Z4469">
        <v>10301</v>
      </c>
      <c r="AA4469" t="s">
        <v>1441</v>
      </c>
      <c r="AC4469" t="s">
        <v>1009</v>
      </c>
      <c r="AD4469" t="s">
        <v>443</v>
      </c>
    </row>
    <row r="4470" spans="21:30">
      <c r="U4470">
        <v>7382</v>
      </c>
      <c r="V4470">
        <v>2</v>
      </c>
      <c r="W4470" t="s">
        <v>5815</v>
      </c>
      <c r="X4470">
        <v>10</v>
      </c>
      <c r="Y4470" t="s">
        <v>5531</v>
      </c>
      <c r="Z4470">
        <v>10301</v>
      </c>
      <c r="AA4470" t="s">
        <v>1441</v>
      </c>
      <c r="AC4470" t="s">
        <v>1009</v>
      </c>
      <c r="AD4470" t="s">
        <v>443</v>
      </c>
    </row>
    <row r="4471" spans="21:30">
      <c r="U4471">
        <v>7384</v>
      </c>
      <c r="V4471">
        <v>9</v>
      </c>
      <c r="W4471" t="s">
        <v>5816</v>
      </c>
      <c r="X4471">
        <v>10</v>
      </c>
      <c r="Y4471" t="s">
        <v>5531</v>
      </c>
      <c r="Z4471">
        <v>10301</v>
      </c>
      <c r="AA4471" t="s">
        <v>1441</v>
      </c>
      <c r="AC4471" t="s">
        <v>1009</v>
      </c>
      <c r="AD4471" t="s">
        <v>443</v>
      </c>
    </row>
    <row r="4472" spans="21:30">
      <c r="U4472">
        <v>7385</v>
      </c>
      <c r="V4472">
        <v>7</v>
      </c>
      <c r="W4472" t="s">
        <v>5817</v>
      </c>
      <c r="X4472">
        <v>10</v>
      </c>
      <c r="Y4472" t="s">
        <v>5531</v>
      </c>
      <c r="Z4472">
        <v>10301</v>
      </c>
      <c r="AA4472" t="s">
        <v>1441</v>
      </c>
      <c r="AC4472" t="s">
        <v>713</v>
      </c>
      <c r="AD4472" t="s">
        <v>443</v>
      </c>
    </row>
    <row r="4473" spans="21:30">
      <c r="U4473">
        <v>7388</v>
      </c>
      <c r="V4473">
        <v>1</v>
      </c>
      <c r="W4473" t="s">
        <v>3726</v>
      </c>
      <c r="X4473">
        <v>10</v>
      </c>
      <c r="Y4473" t="s">
        <v>5531</v>
      </c>
      <c r="Z4473">
        <v>10301</v>
      </c>
      <c r="AA4473" t="s">
        <v>1441</v>
      </c>
      <c r="AC4473" t="s">
        <v>713</v>
      </c>
      <c r="AD4473" t="s">
        <v>443</v>
      </c>
    </row>
    <row r="4474" spans="21:30">
      <c r="U4474">
        <v>7390</v>
      </c>
      <c r="V4474">
        <v>3</v>
      </c>
      <c r="W4474" t="s">
        <v>5818</v>
      </c>
      <c r="X4474">
        <v>10</v>
      </c>
      <c r="Y4474" t="s">
        <v>5531</v>
      </c>
      <c r="Z4474">
        <v>10301</v>
      </c>
      <c r="AA4474" t="s">
        <v>1441</v>
      </c>
      <c r="AC4474" t="s">
        <v>713</v>
      </c>
      <c r="AD4474" t="s">
        <v>443</v>
      </c>
    </row>
    <row r="4475" spans="21:30">
      <c r="U4475">
        <v>7391</v>
      </c>
      <c r="V4475">
        <v>1</v>
      </c>
      <c r="W4475" t="s">
        <v>5819</v>
      </c>
      <c r="X4475">
        <v>10</v>
      </c>
      <c r="Y4475" t="s">
        <v>5531</v>
      </c>
      <c r="Z4475">
        <v>10301</v>
      </c>
      <c r="AA4475" t="s">
        <v>1441</v>
      </c>
      <c r="AC4475" t="s">
        <v>713</v>
      </c>
      <c r="AD4475" t="s">
        <v>443</v>
      </c>
    </row>
    <row r="4476" spans="21:30">
      <c r="U4476">
        <v>7396</v>
      </c>
      <c r="V4476">
        <v>2</v>
      </c>
      <c r="W4476" t="s">
        <v>5820</v>
      </c>
      <c r="X4476">
        <v>10</v>
      </c>
      <c r="Y4476" t="s">
        <v>5531</v>
      </c>
      <c r="Z4476">
        <v>10301</v>
      </c>
      <c r="AA4476" t="s">
        <v>1441</v>
      </c>
      <c r="AC4476" t="s">
        <v>713</v>
      </c>
      <c r="AD4476" t="s">
        <v>443</v>
      </c>
    </row>
    <row r="4477" spans="21:30">
      <c r="U4477">
        <v>7397</v>
      </c>
      <c r="V4477">
        <v>0</v>
      </c>
      <c r="W4477" t="s">
        <v>5821</v>
      </c>
      <c r="X4477">
        <v>10</v>
      </c>
      <c r="Y4477" t="s">
        <v>5531</v>
      </c>
      <c r="Z4477">
        <v>10301</v>
      </c>
      <c r="AA4477" t="s">
        <v>1441</v>
      </c>
      <c r="AC4477" t="s">
        <v>713</v>
      </c>
      <c r="AD4477" t="s">
        <v>443</v>
      </c>
    </row>
    <row r="4478" spans="21:30">
      <c r="U4478">
        <v>7401</v>
      </c>
      <c r="V4478">
        <v>2</v>
      </c>
      <c r="W4478" t="s">
        <v>2010</v>
      </c>
      <c r="X4478">
        <v>10</v>
      </c>
      <c r="Y4478" t="s">
        <v>5531</v>
      </c>
      <c r="Z4478">
        <v>10301</v>
      </c>
      <c r="AA4478" t="s">
        <v>1441</v>
      </c>
      <c r="AC4478" t="s">
        <v>713</v>
      </c>
      <c r="AD4478" t="s">
        <v>443</v>
      </c>
    </row>
    <row r="4479" spans="21:30">
      <c r="U4479">
        <v>7403</v>
      </c>
      <c r="V4479">
        <v>9</v>
      </c>
      <c r="W4479" t="s">
        <v>5822</v>
      </c>
      <c r="X4479">
        <v>10</v>
      </c>
      <c r="Y4479" t="s">
        <v>5531</v>
      </c>
      <c r="Z4479">
        <v>10301</v>
      </c>
      <c r="AA4479" t="s">
        <v>1441</v>
      </c>
      <c r="AC4479" t="s">
        <v>713</v>
      </c>
      <c r="AD4479" t="s">
        <v>443</v>
      </c>
    </row>
    <row r="4480" spans="21:30">
      <c r="U4480">
        <v>7404</v>
      </c>
      <c r="V4480">
        <v>7</v>
      </c>
      <c r="W4480" t="s">
        <v>5823</v>
      </c>
      <c r="X4480">
        <v>10</v>
      </c>
      <c r="Y4480" t="s">
        <v>5531</v>
      </c>
      <c r="Z4480">
        <v>10301</v>
      </c>
      <c r="AA4480" t="s">
        <v>1441</v>
      </c>
      <c r="AC4480" t="s">
        <v>713</v>
      </c>
      <c r="AD4480" t="s">
        <v>443</v>
      </c>
    </row>
    <row r="4481" spans="21:30">
      <c r="U4481">
        <v>7405</v>
      </c>
      <c r="V4481">
        <v>5</v>
      </c>
      <c r="W4481" t="s">
        <v>5824</v>
      </c>
      <c r="X4481">
        <v>10</v>
      </c>
      <c r="Y4481" t="s">
        <v>5531</v>
      </c>
      <c r="Z4481">
        <v>10301</v>
      </c>
      <c r="AA4481" t="s">
        <v>1441</v>
      </c>
      <c r="AC4481" t="s">
        <v>713</v>
      </c>
      <c r="AD4481" t="s">
        <v>443</v>
      </c>
    </row>
    <row r="4482" spans="21:30">
      <c r="U4482">
        <v>7406</v>
      </c>
      <c r="V4482">
        <v>3</v>
      </c>
      <c r="W4482" t="s">
        <v>5825</v>
      </c>
      <c r="X4482">
        <v>10</v>
      </c>
      <c r="Y4482" t="s">
        <v>5531</v>
      </c>
      <c r="Z4482">
        <v>10301</v>
      </c>
      <c r="AA4482" t="s">
        <v>1441</v>
      </c>
      <c r="AC4482" t="s">
        <v>725</v>
      </c>
      <c r="AD4482" t="s">
        <v>443</v>
      </c>
    </row>
    <row r="4483" spans="21:30">
      <c r="U4483">
        <v>7407</v>
      </c>
      <c r="V4483">
        <v>1</v>
      </c>
      <c r="W4483" t="s">
        <v>5826</v>
      </c>
      <c r="X4483">
        <v>10</v>
      </c>
      <c r="Y4483" t="s">
        <v>5531</v>
      </c>
      <c r="Z4483">
        <v>10301</v>
      </c>
      <c r="AA4483" t="s">
        <v>1441</v>
      </c>
      <c r="AC4483" t="s">
        <v>1009</v>
      </c>
      <c r="AD4483" t="s">
        <v>443</v>
      </c>
    </row>
    <row r="4484" spans="21:30">
      <c r="U4484">
        <v>7412</v>
      </c>
      <c r="V4484">
        <v>8</v>
      </c>
      <c r="W4484" t="s">
        <v>5827</v>
      </c>
      <c r="X4484">
        <v>10</v>
      </c>
      <c r="Y4484" t="s">
        <v>5531</v>
      </c>
      <c r="Z4484">
        <v>10301</v>
      </c>
      <c r="AA4484" t="s">
        <v>1441</v>
      </c>
      <c r="AC4484" t="s">
        <v>713</v>
      </c>
      <c r="AD4484" t="s">
        <v>443</v>
      </c>
    </row>
    <row r="4485" spans="21:30">
      <c r="U4485">
        <v>7414</v>
      </c>
      <c r="V4485">
        <v>4</v>
      </c>
      <c r="W4485" t="s">
        <v>5828</v>
      </c>
      <c r="X4485">
        <v>10</v>
      </c>
      <c r="Y4485" t="s">
        <v>5531</v>
      </c>
      <c r="Z4485">
        <v>10301</v>
      </c>
      <c r="AA4485" t="s">
        <v>1441</v>
      </c>
      <c r="AC4485" t="s">
        <v>725</v>
      </c>
      <c r="AD4485" t="s">
        <v>443</v>
      </c>
    </row>
    <row r="4486" spans="21:30">
      <c r="U4486">
        <v>7415</v>
      </c>
      <c r="V4486">
        <v>2</v>
      </c>
      <c r="W4486" t="s">
        <v>5829</v>
      </c>
      <c r="X4486">
        <v>10</v>
      </c>
      <c r="Y4486" t="s">
        <v>5531</v>
      </c>
      <c r="Z4486">
        <v>10301</v>
      </c>
      <c r="AA4486" t="s">
        <v>1441</v>
      </c>
      <c r="AC4486" t="s">
        <v>725</v>
      </c>
      <c r="AD4486" t="s">
        <v>443</v>
      </c>
    </row>
    <row r="4487" spans="21:30">
      <c r="U4487">
        <v>7416</v>
      </c>
      <c r="V4487">
        <v>0</v>
      </c>
      <c r="W4487" t="s">
        <v>5830</v>
      </c>
      <c r="X4487">
        <v>10</v>
      </c>
      <c r="Y4487" t="s">
        <v>5531</v>
      </c>
      <c r="Z4487">
        <v>10301</v>
      </c>
      <c r="AA4487" t="s">
        <v>1441</v>
      </c>
      <c r="AC4487" t="s">
        <v>725</v>
      </c>
      <c r="AD4487" t="s">
        <v>443</v>
      </c>
    </row>
    <row r="4488" spans="21:30">
      <c r="U4488">
        <v>7418</v>
      </c>
      <c r="V4488">
        <v>7</v>
      </c>
      <c r="W4488" t="s">
        <v>5831</v>
      </c>
      <c r="X4488">
        <v>10</v>
      </c>
      <c r="Y4488" t="s">
        <v>5531</v>
      </c>
      <c r="Z4488">
        <v>10307</v>
      </c>
      <c r="AA4488" t="s">
        <v>1706</v>
      </c>
      <c r="AC4488" t="s">
        <v>1009</v>
      </c>
      <c r="AD4488" t="s">
        <v>443</v>
      </c>
    </row>
    <row r="4489" spans="21:30">
      <c r="U4489">
        <v>7419</v>
      </c>
      <c r="V4489">
        <v>5</v>
      </c>
      <c r="W4489" t="s">
        <v>5832</v>
      </c>
      <c r="X4489">
        <v>10</v>
      </c>
      <c r="Y4489" t="s">
        <v>5531</v>
      </c>
      <c r="Z4489">
        <v>10307</v>
      </c>
      <c r="AA4489" t="s">
        <v>1706</v>
      </c>
      <c r="AC4489" t="s">
        <v>1009</v>
      </c>
      <c r="AD4489" t="s">
        <v>443</v>
      </c>
    </row>
    <row r="4490" spans="21:30">
      <c r="U4490">
        <v>7420</v>
      </c>
      <c r="V4490">
        <v>9</v>
      </c>
      <c r="W4490" t="s">
        <v>5833</v>
      </c>
      <c r="X4490">
        <v>10</v>
      </c>
      <c r="Y4490" t="s">
        <v>5531</v>
      </c>
      <c r="Z4490">
        <v>10307</v>
      </c>
      <c r="AA4490" t="s">
        <v>1706</v>
      </c>
      <c r="AC4490" t="s">
        <v>1009</v>
      </c>
      <c r="AD4490" t="s">
        <v>443</v>
      </c>
    </row>
    <row r="4491" spans="21:30">
      <c r="U4491">
        <v>7422</v>
      </c>
      <c r="V4491">
        <v>5</v>
      </c>
      <c r="W4491" t="s">
        <v>5834</v>
      </c>
      <c r="X4491">
        <v>10</v>
      </c>
      <c r="Y4491" t="s">
        <v>5531</v>
      </c>
      <c r="Z4491">
        <v>10307</v>
      </c>
      <c r="AA4491" t="s">
        <v>1706</v>
      </c>
      <c r="AC4491" t="s">
        <v>1009</v>
      </c>
      <c r="AD4491" t="s">
        <v>443</v>
      </c>
    </row>
    <row r="4492" spans="21:30">
      <c r="U4492">
        <v>7423</v>
      </c>
      <c r="V4492">
        <v>3</v>
      </c>
      <c r="W4492" t="s">
        <v>5835</v>
      </c>
      <c r="X4492">
        <v>10</v>
      </c>
      <c r="Y4492" t="s">
        <v>5531</v>
      </c>
      <c r="Z4492">
        <v>10307</v>
      </c>
      <c r="AA4492" t="s">
        <v>1706</v>
      </c>
      <c r="AC4492" t="s">
        <v>1009</v>
      </c>
      <c r="AD4492" t="s">
        <v>443</v>
      </c>
    </row>
    <row r="4493" spans="21:30">
      <c r="U4493">
        <v>7424</v>
      </c>
      <c r="V4493">
        <v>1</v>
      </c>
      <c r="W4493" t="s">
        <v>5836</v>
      </c>
      <c r="X4493">
        <v>10</v>
      </c>
      <c r="Y4493" t="s">
        <v>5531</v>
      </c>
      <c r="Z4493">
        <v>10307</v>
      </c>
      <c r="AA4493" t="s">
        <v>1706</v>
      </c>
      <c r="AC4493" t="s">
        <v>1009</v>
      </c>
      <c r="AD4493" t="s">
        <v>443</v>
      </c>
    </row>
    <row r="4494" spans="21:30">
      <c r="U4494">
        <v>7427</v>
      </c>
      <c r="V4494">
        <v>6</v>
      </c>
      <c r="W4494" t="s">
        <v>5837</v>
      </c>
      <c r="X4494">
        <v>10</v>
      </c>
      <c r="Y4494" t="s">
        <v>5531</v>
      </c>
      <c r="Z4494">
        <v>10307</v>
      </c>
      <c r="AA4494" t="s">
        <v>1706</v>
      </c>
      <c r="AC4494" t="s">
        <v>1009</v>
      </c>
      <c r="AD4494" t="s">
        <v>443</v>
      </c>
    </row>
    <row r="4495" spans="21:30">
      <c r="U4495">
        <v>7431</v>
      </c>
      <c r="V4495">
        <v>4</v>
      </c>
      <c r="W4495" t="s">
        <v>5838</v>
      </c>
      <c r="X4495">
        <v>10</v>
      </c>
      <c r="Y4495" t="s">
        <v>5531</v>
      </c>
      <c r="Z4495">
        <v>10307</v>
      </c>
      <c r="AA4495" t="s">
        <v>1706</v>
      </c>
      <c r="AC4495" t="s">
        <v>1009</v>
      </c>
      <c r="AD4495" t="s">
        <v>443</v>
      </c>
    </row>
    <row r="4496" spans="21:30">
      <c r="U4496">
        <v>7432</v>
      </c>
      <c r="V4496">
        <v>2</v>
      </c>
      <c r="W4496" t="s">
        <v>5839</v>
      </c>
      <c r="X4496">
        <v>10</v>
      </c>
      <c r="Y4496" t="s">
        <v>5531</v>
      </c>
      <c r="Z4496">
        <v>10307</v>
      </c>
      <c r="AA4496" t="s">
        <v>1706</v>
      </c>
      <c r="AC4496" t="s">
        <v>1009</v>
      </c>
      <c r="AD4496" t="s">
        <v>443</v>
      </c>
    </row>
    <row r="4497" spans="21:30">
      <c r="U4497">
        <v>7433</v>
      </c>
      <c r="V4497">
        <v>0</v>
      </c>
      <c r="W4497" t="s">
        <v>5840</v>
      </c>
      <c r="X4497">
        <v>10</v>
      </c>
      <c r="Y4497" t="s">
        <v>5531</v>
      </c>
      <c r="Z4497">
        <v>10307</v>
      </c>
      <c r="AA4497" t="s">
        <v>1706</v>
      </c>
      <c r="AC4497" t="s">
        <v>1009</v>
      </c>
      <c r="AD4497" t="s">
        <v>443</v>
      </c>
    </row>
    <row r="4498" spans="21:30">
      <c r="U4498">
        <v>7434</v>
      </c>
      <c r="V4498">
        <v>9</v>
      </c>
      <c r="W4498" t="s">
        <v>5841</v>
      </c>
      <c r="X4498">
        <v>10</v>
      </c>
      <c r="Y4498" t="s">
        <v>5531</v>
      </c>
      <c r="Z4498">
        <v>10307</v>
      </c>
      <c r="AA4498" t="s">
        <v>1706</v>
      </c>
      <c r="AC4498" t="s">
        <v>713</v>
      </c>
      <c r="AD4498" t="s">
        <v>443</v>
      </c>
    </row>
    <row r="4499" spans="21:30">
      <c r="U4499">
        <v>7435</v>
      </c>
      <c r="V4499">
        <v>7</v>
      </c>
      <c r="W4499" t="s">
        <v>5080</v>
      </c>
      <c r="X4499">
        <v>10</v>
      </c>
      <c r="Y4499" t="s">
        <v>5531</v>
      </c>
      <c r="Z4499">
        <v>10109</v>
      </c>
      <c r="AA4499" t="s">
        <v>1567</v>
      </c>
      <c r="AC4499" t="s">
        <v>725</v>
      </c>
      <c r="AD4499" t="s">
        <v>443</v>
      </c>
    </row>
    <row r="4500" spans="21:30">
      <c r="U4500">
        <v>7436</v>
      </c>
      <c r="V4500">
        <v>5</v>
      </c>
      <c r="W4500" t="s">
        <v>5842</v>
      </c>
      <c r="X4500">
        <v>10</v>
      </c>
      <c r="Y4500" t="s">
        <v>5531</v>
      </c>
      <c r="Z4500">
        <v>10307</v>
      </c>
      <c r="AA4500" t="s">
        <v>1706</v>
      </c>
      <c r="AC4500" t="s">
        <v>713</v>
      </c>
      <c r="AD4500" t="s">
        <v>443</v>
      </c>
    </row>
    <row r="4501" spans="21:30">
      <c r="U4501">
        <v>7437</v>
      </c>
      <c r="V4501">
        <v>3</v>
      </c>
      <c r="W4501" t="s">
        <v>5843</v>
      </c>
      <c r="X4501">
        <v>10</v>
      </c>
      <c r="Y4501" t="s">
        <v>5531</v>
      </c>
      <c r="Z4501">
        <v>10307</v>
      </c>
      <c r="AA4501" t="s">
        <v>1706</v>
      </c>
      <c r="AC4501" t="s">
        <v>713</v>
      </c>
      <c r="AD4501" t="s">
        <v>443</v>
      </c>
    </row>
    <row r="4502" spans="21:30">
      <c r="U4502">
        <v>7438</v>
      </c>
      <c r="V4502">
        <v>1</v>
      </c>
      <c r="W4502" t="s">
        <v>5844</v>
      </c>
      <c r="X4502">
        <v>10</v>
      </c>
      <c r="Y4502" t="s">
        <v>5531</v>
      </c>
      <c r="Z4502">
        <v>10307</v>
      </c>
      <c r="AA4502" t="s">
        <v>1706</v>
      </c>
      <c r="AC4502" t="s">
        <v>713</v>
      </c>
      <c r="AD4502" t="s">
        <v>443</v>
      </c>
    </row>
    <row r="4503" spans="21:30">
      <c r="U4503">
        <v>7440</v>
      </c>
      <c r="V4503">
        <v>3</v>
      </c>
      <c r="W4503" t="s">
        <v>5845</v>
      </c>
      <c r="X4503">
        <v>10</v>
      </c>
      <c r="Y4503" t="s">
        <v>5531</v>
      </c>
      <c r="Z4503">
        <v>10307</v>
      </c>
      <c r="AA4503" t="s">
        <v>1706</v>
      </c>
      <c r="AC4503" t="s">
        <v>713</v>
      </c>
      <c r="AD4503" t="s">
        <v>443</v>
      </c>
    </row>
    <row r="4504" spans="21:30">
      <c r="U4504">
        <v>7441</v>
      </c>
      <c r="V4504">
        <v>1</v>
      </c>
      <c r="W4504" t="s">
        <v>5846</v>
      </c>
      <c r="X4504">
        <v>10</v>
      </c>
      <c r="Y4504" t="s">
        <v>5531</v>
      </c>
      <c r="Z4504">
        <v>10307</v>
      </c>
      <c r="AA4504" t="s">
        <v>1706</v>
      </c>
      <c r="AC4504" t="s">
        <v>713</v>
      </c>
      <c r="AD4504" t="s">
        <v>443</v>
      </c>
    </row>
    <row r="4505" spans="21:30">
      <c r="U4505">
        <v>7443</v>
      </c>
      <c r="V4505">
        <v>8</v>
      </c>
      <c r="W4505" t="s">
        <v>5847</v>
      </c>
      <c r="X4505">
        <v>10</v>
      </c>
      <c r="Y4505" t="s">
        <v>5531</v>
      </c>
      <c r="Z4505">
        <v>10307</v>
      </c>
      <c r="AA4505" t="s">
        <v>1706</v>
      </c>
      <c r="AC4505" t="s">
        <v>713</v>
      </c>
      <c r="AD4505" t="s">
        <v>443</v>
      </c>
    </row>
    <row r="4506" spans="21:30">
      <c r="U4506">
        <v>7446</v>
      </c>
      <c r="V4506">
        <v>2</v>
      </c>
      <c r="W4506" t="s">
        <v>5848</v>
      </c>
      <c r="X4506">
        <v>10</v>
      </c>
      <c r="Y4506" t="s">
        <v>5531</v>
      </c>
      <c r="Z4506">
        <v>10307</v>
      </c>
      <c r="AA4506" t="s">
        <v>1706</v>
      </c>
      <c r="AC4506" t="s">
        <v>713</v>
      </c>
      <c r="AD4506" t="s">
        <v>443</v>
      </c>
    </row>
    <row r="4507" spans="21:30">
      <c r="U4507">
        <v>7448</v>
      </c>
      <c r="V4507">
        <v>9</v>
      </c>
      <c r="W4507" t="s">
        <v>5849</v>
      </c>
      <c r="X4507">
        <v>10</v>
      </c>
      <c r="Y4507" t="s">
        <v>5531</v>
      </c>
      <c r="Z4507">
        <v>10304</v>
      </c>
      <c r="AA4507" t="s">
        <v>1595</v>
      </c>
      <c r="AC4507" t="s">
        <v>1009</v>
      </c>
      <c r="AD4507" t="s">
        <v>443</v>
      </c>
    </row>
    <row r="4508" spans="21:30">
      <c r="U4508">
        <v>7449</v>
      </c>
      <c r="V4508">
        <v>7</v>
      </c>
      <c r="W4508" t="s">
        <v>5850</v>
      </c>
      <c r="X4508">
        <v>10</v>
      </c>
      <c r="Y4508" t="s">
        <v>5531</v>
      </c>
      <c r="Z4508">
        <v>10304</v>
      </c>
      <c r="AA4508" t="s">
        <v>1595</v>
      </c>
      <c r="AC4508" t="s">
        <v>1009</v>
      </c>
      <c r="AD4508" t="s">
        <v>443</v>
      </c>
    </row>
    <row r="4509" spans="21:30">
      <c r="U4509">
        <v>7450</v>
      </c>
      <c r="V4509">
        <v>0</v>
      </c>
      <c r="W4509" t="s">
        <v>5550</v>
      </c>
      <c r="X4509">
        <v>10</v>
      </c>
      <c r="Y4509" t="s">
        <v>5531</v>
      </c>
      <c r="Z4509">
        <v>10304</v>
      </c>
      <c r="AA4509" t="s">
        <v>1595</v>
      </c>
      <c r="AC4509" t="s">
        <v>1009</v>
      </c>
      <c r="AD4509" t="s">
        <v>443</v>
      </c>
    </row>
    <row r="4510" spans="21:30">
      <c r="U4510">
        <v>7452</v>
      </c>
      <c r="V4510">
        <v>7</v>
      </c>
      <c r="W4510" t="s">
        <v>5851</v>
      </c>
      <c r="X4510">
        <v>10</v>
      </c>
      <c r="Y4510" t="s">
        <v>5531</v>
      </c>
      <c r="Z4510">
        <v>10304</v>
      </c>
      <c r="AA4510" t="s">
        <v>1595</v>
      </c>
      <c r="AC4510" t="s">
        <v>1009</v>
      </c>
      <c r="AD4510" t="s">
        <v>443</v>
      </c>
    </row>
    <row r="4511" spans="21:30">
      <c r="U4511">
        <v>7453</v>
      </c>
      <c r="V4511">
        <v>5</v>
      </c>
      <c r="W4511" t="s">
        <v>5852</v>
      </c>
      <c r="X4511">
        <v>10</v>
      </c>
      <c r="Y4511" t="s">
        <v>5531</v>
      </c>
      <c r="Z4511">
        <v>10304</v>
      </c>
      <c r="AA4511" t="s">
        <v>1595</v>
      </c>
      <c r="AC4511" t="s">
        <v>1009</v>
      </c>
      <c r="AD4511" t="s">
        <v>443</v>
      </c>
    </row>
    <row r="4512" spans="21:30">
      <c r="U4512">
        <v>7458</v>
      </c>
      <c r="V4512">
        <v>6</v>
      </c>
      <c r="W4512" t="s">
        <v>5853</v>
      </c>
      <c r="X4512">
        <v>10</v>
      </c>
      <c r="Y4512" t="s">
        <v>5531</v>
      </c>
      <c r="Z4512">
        <v>10304</v>
      </c>
      <c r="AA4512" t="s">
        <v>1595</v>
      </c>
      <c r="AC4512" t="s">
        <v>1009</v>
      </c>
      <c r="AD4512" t="s">
        <v>443</v>
      </c>
    </row>
    <row r="4513" spans="21:30">
      <c r="U4513">
        <v>7459</v>
      </c>
      <c r="V4513">
        <v>4</v>
      </c>
      <c r="W4513" t="s">
        <v>5854</v>
      </c>
      <c r="X4513">
        <v>10</v>
      </c>
      <c r="Y4513" t="s">
        <v>5531</v>
      </c>
      <c r="Z4513">
        <v>10304</v>
      </c>
      <c r="AA4513" t="s">
        <v>1595</v>
      </c>
      <c r="AC4513" t="s">
        <v>1009</v>
      </c>
      <c r="AD4513" t="s">
        <v>443</v>
      </c>
    </row>
    <row r="4514" spans="21:30">
      <c r="U4514">
        <v>7460</v>
      </c>
      <c r="V4514">
        <v>8</v>
      </c>
      <c r="W4514" t="s">
        <v>5855</v>
      </c>
      <c r="X4514">
        <v>10</v>
      </c>
      <c r="Y4514" t="s">
        <v>5531</v>
      </c>
      <c r="Z4514">
        <v>10304</v>
      </c>
      <c r="AA4514" t="s">
        <v>1595</v>
      </c>
      <c r="AC4514" t="s">
        <v>1009</v>
      </c>
      <c r="AD4514" t="s">
        <v>443</v>
      </c>
    </row>
    <row r="4515" spans="21:30">
      <c r="U4515">
        <v>7463</v>
      </c>
      <c r="V4515">
        <v>2</v>
      </c>
      <c r="W4515" t="s">
        <v>5856</v>
      </c>
      <c r="X4515">
        <v>10</v>
      </c>
      <c r="Y4515" t="s">
        <v>5531</v>
      </c>
      <c r="Z4515">
        <v>10304</v>
      </c>
      <c r="AA4515" t="s">
        <v>1595</v>
      </c>
      <c r="AC4515" t="s">
        <v>1009</v>
      </c>
      <c r="AD4515" t="s">
        <v>443</v>
      </c>
    </row>
    <row r="4516" spans="21:30">
      <c r="U4516">
        <v>7464</v>
      </c>
      <c r="V4516">
        <v>0</v>
      </c>
      <c r="W4516" t="s">
        <v>5857</v>
      </c>
      <c r="X4516">
        <v>10</v>
      </c>
      <c r="Y4516" t="s">
        <v>5531</v>
      </c>
      <c r="Z4516">
        <v>10304</v>
      </c>
      <c r="AA4516" t="s">
        <v>1595</v>
      </c>
      <c r="AC4516" t="s">
        <v>1009</v>
      </c>
      <c r="AD4516" t="s">
        <v>443</v>
      </c>
    </row>
    <row r="4517" spans="21:30">
      <c r="U4517">
        <v>7465</v>
      </c>
      <c r="V4517">
        <v>9</v>
      </c>
      <c r="W4517" t="s">
        <v>5858</v>
      </c>
      <c r="X4517">
        <v>10</v>
      </c>
      <c r="Y4517" t="s">
        <v>5531</v>
      </c>
      <c r="Z4517">
        <v>10304</v>
      </c>
      <c r="AA4517" t="s">
        <v>1595</v>
      </c>
      <c r="AC4517" t="s">
        <v>1009</v>
      </c>
      <c r="AD4517" t="s">
        <v>443</v>
      </c>
    </row>
    <row r="4518" spans="21:30">
      <c r="U4518">
        <v>7469</v>
      </c>
      <c r="V4518">
        <v>1</v>
      </c>
      <c r="W4518" t="s">
        <v>5859</v>
      </c>
      <c r="X4518">
        <v>10</v>
      </c>
      <c r="Y4518" t="s">
        <v>5531</v>
      </c>
      <c r="Z4518">
        <v>10304</v>
      </c>
      <c r="AA4518" t="s">
        <v>1595</v>
      </c>
      <c r="AC4518" t="s">
        <v>1009</v>
      </c>
      <c r="AD4518" t="s">
        <v>443</v>
      </c>
    </row>
    <row r="4519" spans="21:30">
      <c r="U4519">
        <v>7470</v>
      </c>
      <c r="V4519">
        <v>5</v>
      </c>
      <c r="W4519" t="s">
        <v>5860</v>
      </c>
      <c r="X4519">
        <v>10</v>
      </c>
      <c r="Y4519" t="s">
        <v>5531</v>
      </c>
      <c r="Z4519">
        <v>10304</v>
      </c>
      <c r="AA4519" t="s">
        <v>1595</v>
      </c>
      <c r="AC4519" t="s">
        <v>713</v>
      </c>
      <c r="AD4519" t="s">
        <v>443</v>
      </c>
    </row>
    <row r="4520" spans="21:30">
      <c r="U4520">
        <v>7471</v>
      </c>
      <c r="V4520">
        <v>3</v>
      </c>
      <c r="W4520" t="s">
        <v>5861</v>
      </c>
      <c r="X4520">
        <v>10</v>
      </c>
      <c r="Y4520" t="s">
        <v>5531</v>
      </c>
      <c r="Z4520">
        <v>10304</v>
      </c>
      <c r="AA4520" t="s">
        <v>1595</v>
      </c>
      <c r="AC4520" t="s">
        <v>1009</v>
      </c>
      <c r="AD4520" t="s">
        <v>443</v>
      </c>
    </row>
    <row r="4521" spans="21:30">
      <c r="U4521">
        <v>7476</v>
      </c>
      <c r="V4521">
        <v>4</v>
      </c>
      <c r="W4521" t="s">
        <v>5862</v>
      </c>
      <c r="X4521">
        <v>10</v>
      </c>
      <c r="Y4521" t="s">
        <v>5531</v>
      </c>
      <c r="Z4521">
        <v>10302</v>
      </c>
      <c r="AA4521" t="s">
        <v>1563</v>
      </c>
      <c r="AC4521" t="s">
        <v>1009</v>
      </c>
      <c r="AD4521" t="s">
        <v>443</v>
      </c>
    </row>
    <row r="4522" spans="21:30">
      <c r="U4522">
        <v>7477</v>
      </c>
      <c r="V4522">
        <v>2</v>
      </c>
      <c r="W4522" t="s">
        <v>5863</v>
      </c>
      <c r="X4522">
        <v>10</v>
      </c>
      <c r="Y4522" t="s">
        <v>5531</v>
      </c>
      <c r="Z4522">
        <v>10302</v>
      </c>
      <c r="AA4522" t="s">
        <v>1563</v>
      </c>
      <c r="AC4522" t="s">
        <v>1009</v>
      </c>
      <c r="AD4522" t="s">
        <v>443</v>
      </c>
    </row>
    <row r="4523" spans="21:30">
      <c r="U4523">
        <v>7478</v>
      </c>
      <c r="V4523">
        <v>0</v>
      </c>
      <c r="W4523" t="s">
        <v>5864</v>
      </c>
      <c r="X4523">
        <v>10</v>
      </c>
      <c r="Y4523" t="s">
        <v>5531</v>
      </c>
      <c r="Z4523">
        <v>10302</v>
      </c>
      <c r="AA4523" t="s">
        <v>1563</v>
      </c>
      <c r="AC4523" t="s">
        <v>1009</v>
      </c>
      <c r="AD4523" t="s">
        <v>443</v>
      </c>
    </row>
    <row r="4524" spans="21:30">
      <c r="U4524">
        <v>7479</v>
      </c>
      <c r="V4524">
        <v>9</v>
      </c>
      <c r="W4524" t="s">
        <v>5865</v>
      </c>
      <c r="X4524">
        <v>10</v>
      </c>
      <c r="Y4524" t="s">
        <v>5531</v>
      </c>
      <c r="Z4524">
        <v>10302</v>
      </c>
      <c r="AA4524" t="s">
        <v>1563</v>
      </c>
      <c r="AC4524" t="s">
        <v>1009</v>
      </c>
      <c r="AD4524" t="s">
        <v>443</v>
      </c>
    </row>
    <row r="4525" spans="21:30">
      <c r="U4525">
        <v>7489</v>
      </c>
      <c r="V4525">
        <v>6</v>
      </c>
      <c r="W4525" t="s">
        <v>5866</v>
      </c>
      <c r="X4525">
        <v>10</v>
      </c>
      <c r="Y4525" t="s">
        <v>5531</v>
      </c>
      <c r="Z4525">
        <v>10302</v>
      </c>
      <c r="AA4525" t="s">
        <v>1563</v>
      </c>
      <c r="AC4525" t="s">
        <v>1009</v>
      </c>
      <c r="AD4525" t="s">
        <v>443</v>
      </c>
    </row>
    <row r="4526" spans="21:30">
      <c r="U4526">
        <v>7493</v>
      </c>
      <c r="V4526">
        <v>4</v>
      </c>
      <c r="W4526" t="s">
        <v>5867</v>
      </c>
      <c r="X4526">
        <v>10</v>
      </c>
      <c r="Y4526" t="s">
        <v>5531</v>
      </c>
      <c r="Z4526">
        <v>10302</v>
      </c>
      <c r="AA4526" t="s">
        <v>1563</v>
      </c>
      <c r="AC4526" t="s">
        <v>1009</v>
      </c>
      <c r="AD4526" t="s">
        <v>443</v>
      </c>
    </row>
    <row r="4527" spans="21:30">
      <c r="U4527">
        <v>7496</v>
      </c>
      <c r="V4527">
        <v>9</v>
      </c>
      <c r="W4527" t="s">
        <v>5868</v>
      </c>
      <c r="X4527">
        <v>10</v>
      </c>
      <c r="Y4527" t="s">
        <v>5531</v>
      </c>
      <c r="Z4527">
        <v>10302</v>
      </c>
      <c r="AA4527" t="s">
        <v>1563</v>
      </c>
      <c r="AC4527" t="s">
        <v>1009</v>
      </c>
      <c r="AD4527" t="s">
        <v>443</v>
      </c>
    </row>
    <row r="4528" spans="21:30">
      <c r="U4528">
        <v>7501</v>
      </c>
      <c r="V4528">
        <v>9</v>
      </c>
      <c r="W4528" t="s">
        <v>5869</v>
      </c>
      <c r="X4528">
        <v>10</v>
      </c>
      <c r="Y4528" t="s">
        <v>5531</v>
      </c>
      <c r="Z4528">
        <v>10302</v>
      </c>
      <c r="AA4528" t="s">
        <v>1563</v>
      </c>
      <c r="AC4528" t="s">
        <v>713</v>
      </c>
      <c r="AD4528" t="s">
        <v>443</v>
      </c>
    </row>
    <row r="4529" spans="21:30">
      <c r="U4529">
        <v>7502</v>
      </c>
      <c r="V4529">
        <v>7</v>
      </c>
      <c r="W4529" t="s">
        <v>5870</v>
      </c>
      <c r="X4529">
        <v>10</v>
      </c>
      <c r="Y4529" t="s">
        <v>5531</v>
      </c>
      <c r="Z4529">
        <v>10302</v>
      </c>
      <c r="AA4529" t="s">
        <v>1563</v>
      </c>
      <c r="AC4529" t="s">
        <v>713</v>
      </c>
      <c r="AD4529" t="s">
        <v>443</v>
      </c>
    </row>
    <row r="4530" spans="21:30">
      <c r="U4530">
        <v>7505</v>
      </c>
      <c r="V4530">
        <v>1</v>
      </c>
      <c r="W4530" t="s">
        <v>5871</v>
      </c>
      <c r="X4530">
        <v>10</v>
      </c>
      <c r="Y4530" t="s">
        <v>5531</v>
      </c>
      <c r="Z4530">
        <v>10303</v>
      </c>
      <c r="AA4530" t="s">
        <v>1583</v>
      </c>
      <c r="AC4530" t="s">
        <v>1009</v>
      </c>
      <c r="AD4530" t="s">
        <v>443</v>
      </c>
    </row>
    <row r="4531" spans="21:30">
      <c r="U4531">
        <v>7507</v>
      </c>
      <c r="V4531">
        <v>8</v>
      </c>
      <c r="W4531" t="s">
        <v>5872</v>
      </c>
      <c r="X4531">
        <v>10</v>
      </c>
      <c r="Y4531" t="s">
        <v>5531</v>
      </c>
      <c r="Z4531">
        <v>10303</v>
      </c>
      <c r="AA4531" t="s">
        <v>1583</v>
      </c>
      <c r="AC4531" t="s">
        <v>1009</v>
      </c>
      <c r="AD4531" t="s">
        <v>443</v>
      </c>
    </row>
    <row r="4532" spans="21:30">
      <c r="U4532">
        <v>7508</v>
      </c>
      <c r="V4532">
        <v>6</v>
      </c>
      <c r="W4532" t="s">
        <v>5873</v>
      </c>
      <c r="X4532">
        <v>10</v>
      </c>
      <c r="Y4532" t="s">
        <v>5531</v>
      </c>
      <c r="Z4532">
        <v>10303</v>
      </c>
      <c r="AA4532" t="s">
        <v>1583</v>
      </c>
      <c r="AC4532" t="s">
        <v>1009</v>
      </c>
      <c r="AD4532" t="s">
        <v>443</v>
      </c>
    </row>
    <row r="4533" spans="21:30">
      <c r="U4533">
        <v>7509</v>
      </c>
      <c r="V4533">
        <v>4</v>
      </c>
      <c r="W4533" t="s">
        <v>5874</v>
      </c>
      <c r="X4533">
        <v>10</v>
      </c>
      <c r="Y4533" t="s">
        <v>5531</v>
      </c>
      <c r="Z4533">
        <v>10303</v>
      </c>
      <c r="AA4533" t="s">
        <v>1583</v>
      </c>
      <c r="AC4533" t="s">
        <v>1009</v>
      </c>
      <c r="AD4533" t="s">
        <v>443</v>
      </c>
    </row>
    <row r="4534" spans="21:30">
      <c r="U4534">
        <v>7510</v>
      </c>
      <c r="V4534">
        <v>8</v>
      </c>
      <c r="W4534" t="s">
        <v>5875</v>
      </c>
      <c r="X4534">
        <v>10</v>
      </c>
      <c r="Y4534" t="s">
        <v>5531</v>
      </c>
      <c r="Z4534">
        <v>10303</v>
      </c>
      <c r="AA4534" t="s">
        <v>1583</v>
      </c>
      <c r="AC4534" t="s">
        <v>1009</v>
      </c>
      <c r="AD4534" t="s">
        <v>443</v>
      </c>
    </row>
    <row r="4535" spans="21:30">
      <c r="U4535">
        <v>7511</v>
      </c>
      <c r="V4535">
        <v>6</v>
      </c>
      <c r="W4535" t="s">
        <v>5876</v>
      </c>
      <c r="X4535">
        <v>10</v>
      </c>
      <c r="Y4535" t="s">
        <v>5531</v>
      </c>
      <c r="Z4535">
        <v>10303</v>
      </c>
      <c r="AA4535" t="s">
        <v>1583</v>
      </c>
      <c r="AC4535" t="s">
        <v>1009</v>
      </c>
      <c r="AD4535" t="s">
        <v>443</v>
      </c>
    </row>
    <row r="4536" spans="21:30">
      <c r="U4536">
        <v>7513</v>
      </c>
      <c r="V4536">
        <v>2</v>
      </c>
      <c r="W4536" t="s">
        <v>5877</v>
      </c>
      <c r="X4536">
        <v>10</v>
      </c>
      <c r="Y4536" t="s">
        <v>5531</v>
      </c>
      <c r="Z4536">
        <v>10303</v>
      </c>
      <c r="AA4536" t="s">
        <v>1583</v>
      </c>
      <c r="AC4536" t="s">
        <v>1009</v>
      </c>
      <c r="AD4536" t="s">
        <v>443</v>
      </c>
    </row>
    <row r="4537" spans="21:30">
      <c r="U4537">
        <v>7518</v>
      </c>
      <c r="V4537">
        <v>3</v>
      </c>
      <c r="W4537" t="s">
        <v>5878</v>
      </c>
      <c r="X4537">
        <v>10</v>
      </c>
      <c r="Y4537" t="s">
        <v>5531</v>
      </c>
      <c r="Z4537">
        <v>10303</v>
      </c>
      <c r="AA4537" t="s">
        <v>1583</v>
      </c>
      <c r="AC4537" t="s">
        <v>1009</v>
      </c>
      <c r="AD4537" t="s">
        <v>443</v>
      </c>
    </row>
    <row r="4538" spans="21:30">
      <c r="U4538">
        <v>7522</v>
      </c>
      <c r="V4538">
        <v>1</v>
      </c>
      <c r="W4538" t="s">
        <v>5879</v>
      </c>
      <c r="X4538">
        <v>10</v>
      </c>
      <c r="Y4538" t="s">
        <v>5531</v>
      </c>
      <c r="Z4538">
        <v>10303</v>
      </c>
      <c r="AA4538" t="s">
        <v>1583</v>
      </c>
      <c r="AC4538" t="s">
        <v>1009</v>
      </c>
      <c r="AD4538" t="s">
        <v>443</v>
      </c>
    </row>
    <row r="4539" spans="21:30">
      <c r="U4539">
        <v>7528</v>
      </c>
      <c r="V4539">
        <v>0</v>
      </c>
      <c r="W4539" t="s">
        <v>5880</v>
      </c>
      <c r="X4539">
        <v>10</v>
      </c>
      <c r="Y4539" t="s">
        <v>5531</v>
      </c>
      <c r="Z4539">
        <v>10303</v>
      </c>
      <c r="AA4539" t="s">
        <v>1583</v>
      </c>
      <c r="AC4539" t="s">
        <v>1009</v>
      </c>
      <c r="AD4539" t="s">
        <v>443</v>
      </c>
    </row>
    <row r="4540" spans="21:30">
      <c r="U4540">
        <v>7531</v>
      </c>
      <c r="V4540">
        <v>0</v>
      </c>
      <c r="W4540" t="s">
        <v>5881</v>
      </c>
      <c r="X4540">
        <v>10</v>
      </c>
      <c r="Y4540" t="s">
        <v>5531</v>
      </c>
      <c r="Z4540">
        <v>10303</v>
      </c>
      <c r="AA4540" t="s">
        <v>1583</v>
      </c>
      <c r="AC4540" t="s">
        <v>1009</v>
      </c>
      <c r="AD4540" t="s">
        <v>443</v>
      </c>
    </row>
    <row r="4541" spans="21:30">
      <c r="U4541">
        <v>7534</v>
      </c>
      <c r="V4541">
        <v>5</v>
      </c>
      <c r="W4541" t="s">
        <v>5882</v>
      </c>
      <c r="X4541">
        <v>10</v>
      </c>
      <c r="Y4541" t="s">
        <v>5531</v>
      </c>
      <c r="Z4541">
        <v>10303</v>
      </c>
      <c r="AA4541" t="s">
        <v>1583</v>
      </c>
      <c r="AC4541" t="s">
        <v>1009</v>
      </c>
      <c r="AD4541" t="s">
        <v>443</v>
      </c>
    </row>
    <row r="4542" spans="21:30">
      <c r="U4542">
        <v>7535</v>
      </c>
      <c r="V4542">
        <v>3</v>
      </c>
      <c r="W4542" t="s">
        <v>5883</v>
      </c>
      <c r="X4542">
        <v>10</v>
      </c>
      <c r="Y4542" t="s">
        <v>5531</v>
      </c>
      <c r="Z4542">
        <v>10303</v>
      </c>
      <c r="AA4542" t="s">
        <v>1583</v>
      </c>
      <c r="AC4542" t="s">
        <v>1009</v>
      </c>
      <c r="AD4542" t="s">
        <v>443</v>
      </c>
    </row>
    <row r="4543" spans="21:30">
      <c r="U4543">
        <v>7536</v>
      </c>
      <c r="V4543">
        <v>1</v>
      </c>
      <c r="W4543" t="s">
        <v>5884</v>
      </c>
      <c r="X4543">
        <v>10</v>
      </c>
      <c r="Y4543" t="s">
        <v>5531</v>
      </c>
      <c r="Z4543">
        <v>10303</v>
      </c>
      <c r="AA4543" t="s">
        <v>1583</v>
      </c>
      <c r="AC4543" t="s">
        <v>713</v>
      </c>
      <c r="AD4543" t="s">
        <v>443</v>
      </c>
    </row>
    <row r="4544" spans="21:30">
      <c r="U4544">
        <v>7538</v>
      </c>
      <c r="V4544">
        <v>8</v>
      </c>
      <c r="W4544" t="s">
        <v>5885</v>
      </c>
      <c r="X4544">
        <v>10</v>
      </c>
      <c r="Y4544" t="s">
        <v>5531</v>
      </c>
      <c r="Z4544">
        <v>10303</v>
      </c>
      <c r="AA4544" t="s">
        <v>1583</v>
      </c>
      <c r="AC4544" t="s">
        <v>1009</v>
      </c>
      <c r="AD4544" t="s">
        <v>443</v>
      </c>
    </row>
    <row r="4545" spans="21:30">
      <c r="U4545">
        <v>7539</v>
      </c>
      <c r="V4545">
        <v>6</v>
      </c>
      <c r="W4545" t="s">
        <v>5886</v>
      </c>
      <c r="X4545">
        <v>10</v>
      </c>
      <c r="Y4545" t="s">
        <v>5531</v>
      </c>
      <c r="Z4545">
        <v>10303</v>
      </c>
      <c r="AA4545" t="s">
        <v>1583</v>
      </c>
      <c r="AC4545" t="s">
        <v>725</v>
      </c>
      <c r="AD4545" t="s">
        <v>443</v>
      </c>
    </row>
    <row r="4546" spans="21:30">
      <c r="U4546">
        <v>7541</v>
      </c>
      <c r="V4546">
        <v>8</v>
      </c>
      <c r="W4546" t="s">
        <v>5887</v>
      </c>
      <c r="X4546">
        <v>10</v>
      </c>
      <c r="Y4546" t="s">
        <v>5531</v>
      </c>
      <c r="Z4546">
        <v>10305</v>
      </c>
      <c r="AA4546" t="s">
        <v>5888</v>
      </c>
      <c r="AC4546" t="s">
        <v>1009</v>
      </c>
      <c r="AD4546" t="s">
        <v>443</v>
      </c>
    </row>
    <row r="4547" spans="21:30">
      <c r="U4547">
        <v>7542</v>
      </c>
      <c r="V4547">
        <v>6</v>
      </c>
      <c r="W4547" t="s">
        <v>5889</v>
      </c>
      <c r="X4547">
        <v>10</v>
      </c>
      <c r="Y4547" t="s">
        <v>5531</v>
      </c>
      <c r="Z4547">
        <v>10305</v>
      </c>
      <c r="AA4547" t="s">
        <v>5888</v>
      </c>
      <c r="AC4547" t="s">
        <v>1009</v>
      </c>
      <c r="AD4547" t="s">
        <v>443</v>
      </c>
    </row>
    <row r="4548" spans="21:30">
      <c r="U4548">
        <v>7543</v>
      </c>
      <c r="V4548">
        <v>4</v>
      </c>
      <c r="W4548" t="s">
        <v>5890</v>
      </c>
      <c r="X4548">
        <v>10</v>
      </c>
      <c r="Y4548" t="s">
        <v>5531</v>
      </c>
      <c r="Z4548">
        <v>10305</v>
      </c>
      <c r="AA4548" t="s">
        <v>5888</v>
      </c>
      <c r="AC4548" t="s">
        <v>1009</v>
      </c>
      <c r="AD4548" t="s">
        <v>443</v>
      </c>
    </row>
    <row r="4549" spans="21:30">
      <c r="U4549">
        <v>7544</v>
      </c>
      <c r="V4549">
        <v>2</v>
      </c>
      <c r="W4549" t="s">
        <v>5891</v>
      </c>
      <c r="X4549">
        <v>10</v>
      </c>
      <c r="Y4549" t="s">
        <v>5531</v>
      </c>
      <c r="Z4549">
        <v>10305</v>
      </c>
      <c r="AA4549" t="s">
        <v>5888</v>
      </c>
      <c r="AC4549" t="s">
        <v>1009</v>
      </c>
      <c r="AD4549" t="s">
        <v>443</v>
      </c>
    </row>
    <row r="4550" spans="21:30">
      <c r="U4550">
        <v>7552</v>
      </c>
      <c r="V4550">
        <v>3</v>
      </c>
      <c r="W4550" t="s">
        <v>5892</v>
      </c>
      <c r="X4550">
        <v>10</v>
      </c>
      <c r="Y4550" t="s">
        <v>5531</v>
      </c>
      <c r="Z4550">
        <v>10305</v>
      </c>
      <c r="AA4550" t="s">
        <v>5888</v>
      </c>
      <c r="AC4550" t="s">
        <v>1009</v>
      </c>
      <c r="AD4550" t="s">
        <v>443</v>
      </c>
    </row>
    <row r="4551" spans="21:30">
      <c r="U4551">
        <v>7557</v>
      </c>
      <c r="V4551">
        <v>4</v>
      </c>
      <c r="W4551" t="s">
        <v>5893</v>
      </c>
      <c r="X4551">
        <v>10</v>
      </c>
      <c r="Y4551" t="s">
        <v>5531</v>
      </c>
      <c r="Z4551">
        <v>10305</v>
      </c>
      <c r="AA4551" t="s">
        <v>5888</v>
      </c>
      <c r="AC4551" t="s">
        <v>1009</v>
      </c>
      <c r="AD4551" t="s">
        <v>443</v>
      </c>
    </row>
    <row r="4552" spans="21:30">
      <c r="U4552">
        <v>7559</v>
      </c>
      <c r="V4552">
        <v>0</v>
      </c>
      <c r="W4552" t="s">
        <v>5894</v>
      </c>
      <c r="X4552">
        <v>10</v>
      </c>
      <c r="Y4552" t="s">
        <v>5531</v>
      </c>
      <c r="Z4552">
        <v>10305</v>
      </c>
      <c r="AA4552" t="s">
        <v>5888</v>
      </c>
      <c r="AC4552" t="s">
        <v>1009</v>
      </c>
      <c r="AD4552" t="s">
        <v>443</v>
      </c>
    </row>
    <row r="4553" spans="21:30">
      <c r="U4553">
        <v>7563</v>
      </c>
      <c r="V4553">
        <v>9</v>
      </c>
      <c r="W4553" t="s">
        <v>5895</v>
      </c>
      <c r="X4553">
        <v>10</v>
      </c>
      <c r="Y4553" t="s">
        <v>5531</v>
      </c>
      <c r="Z4553">
        <v>10305</v>
      </c>
      <c r="AA4553" t="s">
        <v>5888</v>
      </c>
      <c r="AC4553" t="s">
        <v>1009</v>
      </c>
      <c r="AD4553" t="s">
        <v>443</v>
      </c>
    </row>
    <row r="4554" spans="21:30">
      <c r="U4554">
        <v>7569</v>
      </c>
      <c r="V4554">
        <v>8</v>
      </c>
      <c r="W4554" t="s">
        <v>5896</v>
      </c>
      <c r="X4554">
        <v>10</v>
      </c>
      <c r="Y4554" t="s">
        <v>5531</v>
      </c>
      <c r="Z4554">
        <v>10305</v>
      </c>
      <c r="AA4554" t="s">
        <v>5888</v>
      </c>
      <c r="AC4554" t="s">
        <v>1009</v>
      </c>
      <c r="AD4554" t="s">
        <v>443</v>
      </c>
    </row>
    <row r="4555" spans="21:30">
      <c r="U4555">
        <v>7572</v>
      </c>
      <c r="V4555">
        <v>8</v>
      </c>
      <c r="W4555" t="s">
        <v>2887</v>
      </c>
      <c r="X4555">
        <v>10</v>
      </c>
      <c r="Y4555" t="s">
        <v>5531</v>
      </c>
      <c r="Z4555">
        <v>10305</v>
      </c>
      <c r="AA4555" t="s">
        <v>5888</v>
      </c>
      <c r="AC4555" t="s">
        <v>713</v>
      </c>
      <c r="AD4555" t="s">
        <v>443</v>
      </c>
    </row>
    <row r="4556" spans="21:30">
      <c r="U4556">
        <v>7573</v>
      </c>
      <c r="V4556">
        <v>6</v>
      </c>
      <c r="W4556" t="s">
        <v>5897</v>
      </c>
      <c r="X4556">
        <v>10</v>
      </c>
      <c r="Y4556" t="s">
        <v>5531</v>
      </c>
      <c r="Z4556">
        <v>10305</v>
      </c>
      <c r="AA4556" t="s">
        <v>5888</v>
      </c>
      <c r="AC4556" t="s">
        <v>1009</v>
      </c>
      <c r="AD4556" t="s">
        <v>443</v>
      </c>
    </row>
    <row r="4557" spans="21:30">
      <c r="U4557">
        <v>7574</v>
      </c>
      <c r="V4557">
        <v>4</v>
      </c>
      <c r="W4557" t="s">
        <v>5898</v>
      </c>
      <c r="X4557">
        <v>10</v>
      </c>
      <c r="Y4557" t="s">
        <v>5531</v>
      </c>
      <c r="Z4557">
        <v>10305</v>
      </c>
      <c r="AA4557" t="s">
        <v>5888</v>
      </c>
      <c r="AC4557" t="s">
        <v>1009</v>
      </c>
      <c r="AD4557" t="s">
        <v>443</v>
      </c>
    </row>
    <row r="4558" spans="21:30">
      <c r="U4558">
        <v>7575</v>
      </c>
      <c r="V4558">
        <v>2</v>
      </c>
      <c r="W4558" t="s">
        <v>5899</v>
      </c>
      <c r="X4558">
        <v>10</v>
      </c>
      <c r="Y4558" t="s">
        <v>5531</v>
      </c>
      <c r="Z4558">
        <v>10305</v>
      </c>
      <c r="AA4558" t="s">
        <v>5888</v>
      </c>
      <c r="AC4558" t="s">
        <v>713</v>
      </c>
      <c r="AD4558" t="s">
        <v>443</v>
      </c>
    </row>
    <row r="4559" spans="21:30">
      <c r="U4559">
        <v>7578</v>
      </c>
      <c r="V4559">
        <v>7</v>
      </c>
      <c r="W4559" t="s">
        <v>5900</v>
      </c>
      <c r="X4559">
        <v>10</v>
      </c>
      <c r="Y4559" t="s">
        <v>5531</v>
      </c>
      <c r="Z4559">
        <v>10305</v>
      </c>
      <c r="AA4559" t="s">
        <v>5888</v>
      </c>
      <c r="AC4559" t="s">
        <v>890</v>
      </c>
      <c r="AD4559" t="s">
        <v>443</v>
      </c>
    </row>
    <row r="4560" spans="21:30">
      <c r="U4560">
        <v>7580</v>
      </c>
      <c r="V4560">
        <v>9</v>
      </c>
      <c r="W4560" t="s">
        <v>5901</v>
      </c>
      <c r="X4560">
        <v>10</v>
      </c>
      <c r="Y4560" t="s">
        <v>5531</v>
      </c>
      <c r="Z4560">
        <v>10306</v>
      </c>
      <c r="AA4560" t="s">
        <v>1699</v>
      </c>
      <c r="AC4560" t="s">
        <v>1009</v>
      </c>
      <c r="AD4560" t="s">
        <v>443</v>
      </c>
    </row>
    <row r="4561" spans="21:30">
      <c r="U4561">
        <v>7583</v>
      </c>
      <c r="V4561">
        <v>3</v>
      </c>
      <c r="W4561" t="s">
        <v>5902</v>
      </c>
      <c r="X4561">
        <v>10</v>
      </c>
      <c r="Y4561" t="s">
        <v>5531</v>
      </c>
      <c r="Z4561">
        <v>10306</v>
      </c>
      <c r="AA4561" t="s">
        <v>1699</v>
      </c>
      <c r="AC4561" t="s">
        <v>1009</v>
      </c>
      <c r="AD4561" t="s">
        <v>443</v>
      </c>
    </row>
    <row r="4562" spans="21:30">
      <c r="U4562">
        <v>7586</v>
      </c>
      <c r="V4562">
        <v>8</v>
      </c>
      <c r="W4562" t="s">
        <v>5903</v>
      </c>
      <c r="X4562">
        <v>10</v>
      </c>
      <c r="Y4562" t="s">
        <v>5531</v>
      </c>
      <c r="Z4562">
        <v>10306</v>
      </c>
      <c r="AA4562" t="s">
        <v>1699</v>
      </c>
      <c r="AC4562" t="s">
        <v>1009</v>
      </c>
      <c r="AD4562" t="s">
        <v>443</v>
      </c>
    </row>
    <row r="4563" spans="21:30">
      <c r="U4563">
        <v>7587</v>
      </c>
      <c r="V4563">
        <v>6</v>
      </c>
      <c r="W4563" t="s">
        <v>5904</v>
      </c>
      <c r="X4563">
        <v>10</v>
      </c>
      <c r="Y4563" t="s">
        <v>5531</v>
      </c>
      <c r="Z4563">
        <v>10306</v>
      </c>
      <c r="AA4563" t="s">
        <v>1699</v>
      </c>
      <c r="AC4563" t="s">
        <v>1009</v>
      </c>
      <c r="AD4563" t="s">
        <v>443</v>
      </c>
    </row>
    <row r="4564" spans="21:30">
      <c r="U4564">
        <v>7588</v>
      </c>
      <c r="V4564">
        <v>4</v>
      </c>
      <c r="W4564" t="s">
        <v>5905</v>
      </c>
      <c r="X4564">
        <v>10</v>
      </c>
      <c r="Y4564" t="s">
        <v>5531</v>
      </c>
      <c r="Z4564">
        <v>10306</v>
      </c>
      <c r="AA4564" t="s">
        <v>1699</v>
      </c>
      <c r="AC4564" t="s">
        <v>1009</v>
      </c>
      <c r="AD4564" t="s">
        <v>443</v>
      </c>
    </row>
    <row r="4565" spans="21:30">
      <c r="U4565">
        <v>7590</v>
      </c>
      <c r="V4565">
        <v>6</v>
      </c>
      <c r="W4565" t="s">
        <v>5906</v>
      </c>
      <c r="X4565">
        <v>10</v>
      </c>
      <c r="Y4565" t="s">
        <v>5531</v>
      </c>
      <c r="Z4565">
        <v>10306</v>
      </c>
      <c r="AA4565" t="s">
        <v>1699</v>
      </c>
      <c r="AC4565" t="s">
        <v>1009</v>
      </c>
      <c r="AD4565" t="s">
        <v>443</v>
      </c>
    </row>
    <row r="4566" spans="21:30">
      <c r="U4566">
        <v>7592</v>
      </c>
      <c r="V4566">
        <v>2</v>
      </c>
      <c r="W4566" t="s">
        <v>5907</v>
      </c>
      <c r="X4566">
        <v>10</v>
      </c>
      <c r="Y4566" t="s">
        <v>5531</v>
      </c>
      <c r="Z4566">
        <v>10306</v>
      </c>
      <c r="AA4566" t="s">
        <v>1699</v>
      </c>
      <c r="AC4566" t="s">
        <v>1009</v>
      </c>
      <c r="AD4566" t="s">
        <v>443</v>
      </c>
    </row>
    <row r="4567" spans="21:30">
      <c r="U4567">
        <v>7593</v>
      </c>
      <c r="V4567">
        <v>0</v>
      </c>
      <c r="W4567" t="s">
        <v>5908</v>
      </c>
      <c r="X4567">
        <v>10</v>
      </c>
      <c r="Y4567" t="s">
        <v>5531</v>
      </c>
      <c r="Z4567">
        <v>10306</v>
      </c>
      <c r="AA4567" t="s">
        <v>1699</v>
      </c>
      <c r="AC4567" t="s">
        <v>1009</v>
      </c>
      <c r="AD4567" t="s">
        <v>443</v>
      </c>
    </row>
    <row r="4568" spans="21:30">
      <c r="U4568">
        <v>7596</v>
      </c>
      <c r="V4568">
        <v>5</v>
      </c>
      <c r="W4568" t="s">
        <v>5909</v>
      </c>
      <c r="X4568">
        <v>10</v>
      </c>
      <c r="Y4568" t="s">
        <v>5531</v>
      </c>
      <c r="Z4568">
        <v>10306</v>
      </c>
      <c r="AA4568" t="s">
        <v>1699</v>
      </c>
      <c r="AC4568" t="s">
        <v>1009</v>
      </c>
      <c r="AD4568" t="s">
        <v>443</v>
      </c>
    </row>
    <row r="4569" spans="21:30">
      <c r="U4569">
        <v>7600</v>
      </c>
      <c r="V4569">
        <v>7</v>
      </c>
      <c r="W4569" t="s">
        <v>5910</v>
      </c>
      <c r="X4569">
        <v>10</v>
      </c>
      <c r="Y4569" t="s">
        <v>5531</v>
      </c>
      <c r="Z4569">
        <v>10306</v>
      </c>
      <c r="AA4569" t="s">
        <v>1699</v>
      </c>
      <c r="AC4569" t="s">
        <v>713</v>
      </c>
      <c r="AD4569" t="s">
        <v>443</v>
      </c>
    </row>
    <row r="4570" spans="21:30">
      <c r="U4570">
        <v>7602</v>
      </c>
      <c r="V4570">
        <v>3</v>
      </c>
      <c r="W4570" t="s">
        <v>5911</v>
      </c>
      <c r="X4570">
        <v>10</v>
      </c>
      <c r="Y4570" t="s">
        <v>5531</v>
      </c>
      <c r="Z4570">
        <v>10306</v>
      </c>
      <c r="AA4570" t="s">
        <v>1699</v>
      </c>
      <c r="AC4570" t="s">
        <v>713</v>
      </c>
      <c r="AD4570" t="s">
        <v>443</v>
      </c>
    </row>
    <row r="4571" spans="21:30">
      <c r="U4571">
        <v>7606</v>
      </c>
      <c r="V4571">
        <v>6</v>
      </c>
      <c r="W4571" t="s">
        <v>5912</v>
      </c>
      <c r="X4571">
        <v>10</v>
      </c>
      <c r="Y4571" t="s">
        <v>5531</v>
      </c>
      <c r="Z4571">
        <v>10306</v>
      </c>
      <c r="AA4571" t="s">
        <v>1699</v>
      </c>
      <c r="AC4571" t="s">
        <v>713</v>
      </c>
      <c r="AD4571" t="s">
        <v>443</v>
      </c>
    </row>
    <row r="4572" spans="21:30">
      <c r="U4572">
        <v>7607</v>
      </c>
      <c r="V4572">
        <v>4</v>
      </c>
      <c r="W4572" t="s">
        <v>5913</v>
      </c>
      <c r="X4572">
        <v>10</v>
      </c>
      <c r="Y4572" t="s">
        <v>5531</v>
      </c>
      <c r="Z4572">
        <v>10306</v>
      </c>
      <c r="AA4572" t="s">
        <v>1699</v>
      </c>
      <c r="AC4572" t="s">
        <v>713</v>
      </c>
      <c r="AD4572" t="s">
        <v>443</v>
      </c>
    </row>
    <row r="4573" spans="21:30">
      <c r="U4573">
        <v>7612</v>
      </c>
      <c r="V4573">
        <v>0</v>
      </c>
      <c r="W4573" t="s">
        <v>5914</v>
      </c>
      <c r="X4573">
        <v>10</v>
      </c>
      <c r="Y4573" t="s">
        <v>5531</v>
      </c>
      <c r="Z4573">
        <v>10306</v>
      </c>
      <c r="AA4573" t="s">
        <v>1699</v>
      </c>
      <c r="AC4573" t="s">
        <v>713</v>
      </c>
      <c r="AD4573" t="s">
        <v>443</v>
      </c>
    </row>
    <row r="4574" spans="21:30">
      <c r="U4574">
        <v>7613</v>
      </c>
      <c r="V4574">
        <v>9</v>
      </c>
      <c r="W4574" t="s">
        <v>5915</v>
      </c>
      <c r="X4574">
        <v>10</v>
      </c>
      <c r="Y4574" t="s">
        <v>5531</v>
      </c>
      <c r="Z4574">
        <v>10306</v>
      </c>
      <c r="AA4574" t="s">
        <v>1699</v>
      </c>
      <c r="AC4574" t="s">
        <v>713</v>
      </c>
      <c r="AD4574" t="s">
        <v>443</v>
      </c>
    </row>
    <row r="4575" spans="21:30">
      <c r="U4575">
        <v>7614</v>
      </c>
      <c r="V4575">
        <v>7</v>
      </c>
      <c r="W4575" t="s">
        <v>5916</v>
      </c>
      <c r="X4575">
        <v>10</v>
      </c>
      <c r="Y4575" t="s">
        <v>5531</v>
      </c>
      <c r="Z4575">
        <v>10306</v>
      </c>
      <c r="AA4575" t="s">
        <v>1699</v>
      </c>
      <c r="AC4575" t="s">
        <v>713</v>
      </c>
      <c r="AD4575" t="s">
        <v>443</v>
      </c>
    </row>
    <row r="4576" spans="21:30">
      <c r="U4576">
        <v>7616</v>
      </c>
      <c r="V4576">
        <v>3</v>
      </c>
      <c r="W4576" t="s">
        <v>5917</v>
      </c>
      <c r="X4576">
        <v>10</v>
      </c>
      <c r="Y4576" t="s">
        <v>5531</v>
      </c>
      <c r="Z4576">
        <v>10306</v>
      </c>
      <c r="AA4576" t="s">
        <v>1699</v>
      </c>
      <c r="AC4576" t="s">
        <v>713</v>
      </c>
      <c r="AD4576" t="s">
        <v>443</v>
      </c>
    </row>
    <row r="4577" spans="21:30">
      <c r="U4577">
        <v>7617</v>
      </c>
      <c r="V4577">
        <v>1</v>
      </c>
      <c r="W4577" t="s">
        <v>5918</v>
      </c>
      <c r="X4577">
        <v>10</v>
      </c>
      <c r="Y4577" t="s">
        <v>5531</v>
      </c>
      <c r="Z4577">
        <v>10306</v>
      </c>
      <c r="AA4577" t="s">
        <v>1699</v>
      </c>
      <c r="AC4577" t="s">
        <v>713</v>
      </c>
      <c r="AD4577" t="s">
        <v>443</v>
      </c>
    </row>
    <row r="4578" spans="21:30">
      <c r="U4578">
        <v>7619</v>
      </c>
      <c r="V4578">
        <v>8</v>
      </c>
      <c r="W4578" t="s">
        <v>5919</v>
      </c>
      <c r="X4578">
        <v>10</v>
      </c>
      <c r="Y4578" t="s">
        <v>5531</v>
      </c>
      <c r="Z4578">
        <v>10306</v>
      </c>
      <c r="AA4578" t="s">
        <v>1699</v>
      </c>
      <c r="AC4578" t="s">
        <v>713</v>
      </c>
      <c r="AD4578" t="s">
        <v>443</v>
      </c>
    </row>
    <row r="4579" spans="21:30">
      <c r="U4579">
        <v>7620</v>
      </c>
      <c r="V4579">
        <v>1</v>
      </c>
      <c r="W4579" t="s">
        <v>5920</v>
      </c>
      <c r="X4579">
        <v>10</v>
      </c>
      <c r="Y4579" t="s">
        <v>5531</v>
      </c>
      <c r="Z4579">
        <v>10306</v>
      </c>
      <c r="AA4579" t="s">
        <v>1699</v>
      </c>
      <c r="AC4579" t="s">
        <v>713</v>
      </c>
      <c r="AD4579" t="s">
        <v>443</v>
      </c>
    </row>
    <row r="4580" spans="21:30">
      <c r="U4580">
        <v>7622</v>
      </c>
      <c r="V4580">
        <v>8</v>
      </c>
      <c r="W4580" t="s">
        <v>5921</v>
      </c>
      <c r="X4580">
        <v>10</v>
      </c>
      <c r="Y4580" t="s">
        <v>5531</v>
      </c>
      <c r="Z4580">
        <v>10306</v>
      </c>
      <c r="AA4580" t="s">
        <v>1699</v>
      </c>
      <c r="AC4580" t="s">
        <v>713</v>
      </c>
      <c r="AD4580" t="s">
        <v>443</v>
      </c>
    </row>
    <row r="4581" spans="21:30">
      <c r="U4581">
        <v>7624</v>
      </c>
      <c r="V4581">
        <v>4</v>
      </c>
      <c r="W4581" t="s">
        <v>5922</v>
      </c>
      <c r="X4581">
        <v>10</v>
      </c>
      <c r="Y4581" t="s">
        <v>5531</v>
      </c>
      <c r="Z4581">
        <v>10101</v>
      </c>
      <c r="AA4581" t="s">
        <v>1559</v>
      </c>
      <c r="AC4581" t="s">
        <v>1009</v>
      </c>
      <c r="AD4581" t="s">
        <v>443</v>
      </c>
    </row>
    <row r="4582" spans="21:30">
      <c r="U4582">
        <v>7625</v>
      </c>
      <c r="V4582">
        <v>2</v>
      </c>
      <c r="W4582" t="s">
        <v>5923</v>
      </c>
      <c r="X4582">
        <v>10</v>
      </c>
      <c r="Y4582" t="s">
        <v>5531</v>
      </c>
      <c r="Z4582">
        <v>10101</v>
      </c>
      <c r="AA4582" t="s">
        <v>1559</v>
      </c>
      <c r="AC4582" t="s">
        <v>1009</v>
      </c>
      <c r="AD4582" t="s">
        <v>443</v>
      </c>
    </row>
    <row r="4583" spans="21:30">
      <c r="U4583">
        <v>7626</v>
      </c>
      <c r="V4583">
        <v>0</v>
      </c>
      <c r="W4583" t="s">
        <v>5924</v>
      </c>
      <c r="X4583">
        <v>10</v>
      </c>
      <c r="Y4583" t="s">
        <v>5531</v>
      </c>
      <c r="Z4583">
        <v>10101</v>
      </c>
      <c r="AA4583" t="s">
        <v>1559</v>
      </c>
      <c r="AC4583" t="s">
        <v>1009</v>
      </c>
      <c r="AD4583" t="s">
        <v>443</v>
      </c>
    </row>
    <row r="4584" spans="21:30">
      <c r="U4584">
        <v>7627</v>
      </c>
      <c r="V4584">
        <v>9</v>
      </c>
      <c r="W4584" t="s">
        <v>5925</v>
      </c>
      <c r="X4584">
        <v>10</v>
      </c>
      <c r="Y4584" t="s">
        <v>5531</v>
      </c>
      <c r="Z4584">
        <v>10101</v>
      </c>
      <c r="AA4584" t="s">
        <v>1559</v>
      </c>
      <c r="AC4584" t="s">
        <v>1009</v>
      </c>
      <c r="AD4584" t="s">
        <v>443</v>
      </c>
    </row>
    <row r="4585" spans="21:30">
      <c r="U4585">
        <v>7628</v>
      </c>
      <c r="V4585">
        <v>7</v>
      </c>
      <c r="W4585" t="s">
        <v>5926</v>
      </c>
      <c r="X4585">
        <v>10</v>
      </c>
      <c r="Y4585" t="s">
        <v>5531</v>
      </c>
      <c r="Z4585">
        <v>10101</v>
      </c>
      <c r="AA4585" t="s">
        <v>1559</v>
      </c>
      <c r="AC4585" t="s">
        <v>1009</v>
      </c>
      <c r="AD4585" t="s">
        <v>443</v>
      </c>
    </row>
    <row r="4586" spans="21:30">
      <c r="U4586">
        <v>7629</v>
      </c>
      <c r="V4586">
        <v>5</v>
      </c>
      <c r="W4586" t="s">
        <v>5927</v>
      </c>
      <c r="X4586">
        <v>10</v>
      </c>
      <c r="Y4586" t="s">
        <v>5531</v>
      </c>
      <c r="Z4586">
        <v>10101</v>
      </c>
      <c r="AA4586" t="s">
        <v>1559</v>
      </c>
      <c r="AC4586" t="s">
        <v>1009</v>
      </c>
      <c r="AD4586" t="s">
        <v>443</v>
      </c>
    </row>
    <row r="4587" spans="21:30">
      <c r="U4587">
        <v>7630</v>
      </c>
      <c r="V4587">
        <v>9</v>
      </c>
      <c r="W4587" t="s">
        <v>1394</v>
      </c>
      <c r="X4587">
        <v>10</v>
      </c>
      <c r="Y4587" t="s">
        <v>5531</v>
      </c>
      <c r="Z4587">
        <v>10101</v>
      </c>
      <c r="AA4587" t="s">
        <v>1559</v>
      </c>
      <c r="AC4587" t="s">
        <v>1009</v>
      </c>
      <c r="AD4587" t="s">
        <v>443</v>
      </c>
    </row>
    <row r="4588" spans="21:30">
      <c r="U4588">
        <v>7631</v>
      </c>
      <c r="V4588">
        <v>7</v>
      </c>
      <c r="W4588" t="s">
        <v>5928</v>
      </c>
      <c r="X4588">
        <v>10</v>
      </c>
      <c r="Y4588" t="s">
        <v>5531</v>
      </c>
      <c r="Z4588">
        <v>10101</v>
      </c>
      <c r="AA4588" t="s">
        <v>1559</v>
      </c>
      <c r="AC4588" t="s">
        <v>1009</v>
      </c>
      <c r="AD4588" t="s">
        <v>443</v>
      </c>
    </row>
    <row r="4589" spans="21:30">
      <c r="U4589">
        <v>7632</v>
      </c>
      <c r="V4589">
        <v>5</v>
      </c>
      <c r="W4589" t="s">
        <v>5929</v>
      </c>
      <c r="X4589">
        <v>10</v>
      </c>
      <c r="Y4589" t="s">
        <v>5531</v>
      </c>
      <c r="Z4589">
        <v>10101</v>
      </c>
      <c r="AA4589" t="s">
        <v>1559</v>
      </c>
      <c r="AC4589" t="s">
        <v>1009</v>
      </c>
      <c r="AD4589" t="s">
        <v>443</v>
      </c>
    </row>
    <row r="4590" spans="21:30">
      <c r="U4590">
        <v>7633</v>
      </c>
      <c r="V4590">
        <v>3</v>
      </c>
      <c r="W4590" t="s">
        <v>5930</v>
      </c>
      <c r="X4590">
        <v>10</v>
      </c>
      <c r="Y4590" t="s">
        <v>5531</v>
      </c>
      <c r="Z4590">
        <v>10101</v>
      </c>
      <c r="AA4590" t="s">
        <v>1559</v>
      </c>
      <c r="AC4590" t="s">
        <v>1009</v>
      </c>
      <c r="AD4590" t="s">
        <v>443</v>
      </c>
    </row>
    <row r="4591" spans="21:30">
      <c r="U4591">
        <v>7634</v>
      </c>
      <c r="V4591">
        <v>1</v>
      </c>
      <c r="W4591" t="s">
        <v>5931</v>
      </c>
      <c r="X4591">
        <v>10</v>
      </c>
      <c r="Y4591" t="s">
        <v>5531</v>
      </c>
      <c r="Z4591">
        <v>10101</v>
      </c>
      <c r="AA4591" t="s">
        <v>1559</v>
      </c>
      <c r="AC4591" t="s">
        <v>1009</v>
      </c>
      <c r="AD4591" t="s">
        <v>443</v>
      </c>
    </row>
    <row r="4592" spans="21:30">
      <c r="U4592">
        <v>7636</v>
      </c>
      <c r="V4592">
        <v>8</v>
      </c>
      <c r="W4592" t="s">
        <v>5932</v>
      </c>
      <c r="X4592">
        <v>10</v>
      </c>
      <c r="Y4592" t="s">
        <v>5531</v>
      </c>
      <c r="Z4592">
        <v>10101</v>
      </c>
      <c r="AA4592" t="s">
        <v>1559</v>
      </c>
      <c r="AC4592" t="s">
        <v>1009</v>
      </c>
      <c r="AD4592" t="s">
        <v>443</v>
      </c>
    </row>
    <row r="4593" spans="21:30">
      <c r="U4593">
        <v>7637</v>
      </c>
      <c r="V4593">
        <v>6</v>
      </c>
      <c r="W4593" t="s">
        <v>5933</v>
      </c>
      <c r="X4593">
        <v>10</v>
      </c>
      <c r="Y4593" t="s">
        <v>5531</v>
      </c>
      <c r="Z4593">
        <v>10101</v>
      </c>
      <c r="AA4593" t="s">
        <v>1559</v>
      </c>
      <c r="AC4593" t="s">
        <v>1009</v>
      </c>
      <c r="AD4593" t="s">
        <v>443</v>
      </c>
    </row>
    <row r="4594" spans="21:30">
      <c r="U4594">
        <v>7638</v>
      </c>
      <c r="V4594">
        <v>4</v>
      </c>
      <c r="W4594" t="s">
        <v>5934</v>
      </c>
      <c r="X4594">
        <v>10</v>
      </c>
      <c r="Y4594" t="s">
        <v>5531</v>
      </c>
      <c r="Z4594">
        <v>10101</v>
      </c>
      <c r="AA4594" t="s">
        <v>1559</v>
      </c>
      <c r="AC4594" t="s">
        <v>1009</v>
      </c>
      <c r="AD4594" t="s">
        <v>443</v>
      </c>
    </row>
    <row r="4595" spans="21:30">
      <c r="U4595">
        <v>7639</v>
      </c>
      <c r="V4595">
        <v>2</v>
      </c>
      <c r="W4595" t="s">
        <v>1926</v>
      </c>
      <c r="X4595">
        <v>10</v>
      </c>
      <c r="Y4595" t="s">
        <v>5531</v>
      </c>
      <c r="Z4595">
        <v>10101</v>
      </c>
      <c r="AA4595" t="s">
        <v>1559</v>
      </c>
      <c r="AC4595" t="s">
        <v>1009</v>
      </c>
      <c r="AD4595" t="s">
        <v>443</v>
      </c>
    </row>
    <row r="4596" spans="21:30">
      <c r="U4596">
        <v>7641</v>
      </c>
      <c r="V4596">
        <v>4</v>
      </c>
      <c r="W4596" t="s">
        <v>3637</v>
      </c>
      <c r="X4596">
        <v>10</v>
      </c>
      <c r="Y4596" t="s">
        <v>5531</v>
      </c>
      <c r="Z4596">
        <v>10101</v>
      </c>
      <c r="AA4596" t="s">
        <v>1559</v>
      </c>
      <c r="AC4596" t="s">
        <v>1009</v>
      </c>
      <c r="AD4596" t="s">
        <v>443</v>
      </c>
    </row>
    <row r="4597" spans="21:30">
      <c r="U4597">
        <v>7642</v>
      </c>
      <c r="V4597">
        <v>2</v>
      </c>
      <c r="W4597" t="s">
        <v>2330</v>
      </c>
      <c r="X4597">
        <v>10</v>
      </c>
      <c r="Y4597" t="s">
        <v>5531</v>
      </c>
      <c r="Z4597">
        <v>10101</v>
      </c>
      <c r="AA4597" t="s">
        <v>1559</v>
      </c>
      <c r="AC4597" t="s">
        <v>1009</v>
      </c>
      <c r="AD4597" t="s">
        <v>443</v>
      </c>
    </row>
    <row r="4598" spans="21:30">
      <c r="U4598">
        <v>7643</v>
      </c>
      <c r="V4598">
        <v>0</v>
      </c>
      <c r="W4598" t="s">
        <v>5935</v>
      </c>
      <c r="X4598">
        <v>10</v>
      </c>
      <c r="Y4598" t="s">
        <v>5531</v>
      </c>
      <c r="Z4598">
        <v>10101</v>
      </c>
      <c r="AA4598" t="s">
        <v>1559</v>
      </c>
      <c r="AC4598" t="s">
        <v>1009</v>
      </c>
      <c r="AD4598" t="s">
        <v>443</v>
      </c>
    </row>
    <row r="4599" spans="21:30">
      <c r="U4599">
        <v>7644</v>
      </c>
      <c r="V4599">
        <v>9</v>
      </c>
      <c r="W4599" t="s">
        <v>5936</v>
      </c>
      <c r="X4599">
        <v>10</v>
      </c>
      <c r="Y4599" t="s">
        <v>5531</v>
      </c>
      <c r="Z4599">
        <v>10101</v>
      </c>
      <c r="AA4599" t="s">
        <v>1559</v>
      </c>
      <c r="AC4599" t="s">
        <v>1009</v>
      </c>
      <c r="AD4599" t="s">
        <v>443</v>
      </c>
    </row>
    <row r="4600" spans="21:30">
      <c r="U4600">
        <v>7645</v>
      </c>
      <c r="V4600">
        <v>7</v>
      </c>
      <c r="W4600" t="s">
        <v>5937</v>
      </c>
      <c r="X4600">
        <v>10</v>
      </c>
      <c r="Y4600" t="s">
        <v>5531</v>
      </c>
      <c r="Z4600">
        <v>10101</v>
      </c>
      <c r="AA4600" t="s">
        <v>1559</v>
      </c>
      <c r="AC4600" t="s">
        <v>1009</v>
      </c>
      <c r="AD4600" t="s">
        <v>443</v>
      </c>
    </row>
    <row r="4601" spans="21:30">
      <c r="U4601">
        <v>7646</v>
      </c>
      <c r="V4601">
        <v>5</v>
      </c>
      <c r="W4601" t="s">
        <v>5938</v>
      </c>
      <c r="X4601">
        <v>10</v>
      </c>
      <c r="Y4601" t="s">
        <v>5531</v>
      </c>
      <c r="Z4601">
        <v>10101</v>
      </c>
      <c r="AA4601" t="s">
        <v>1559</v>
      </c>
      <c r="AC4601" t="s">
        <v>1009</v>
      </c>
      <c r="AD4601" t="s">
        <v>443</v>
      </c>
    </row>
    <row r="4602" spans="21:30">
      <c r="U4602">
        <v>7647</v>
      </c>
      <c r="V4602">
        <v>3</v>
      </c>
      <c r="W4602" t="s">
        <v>5939</v>
      </c>
      <c r="X4602">
        <v>10</v>
      </c>
      <c r="Y4602" t="s">
        <v>5531</v>
      </c>
      <c r="Z4602">
        <v>10101</v>
      </c>
      <c r="AA4602" t="s">
        <v>1559</v>
      </c>
      <c r="AC4602" t="s">
        <v>1009</v>
      </c>
      <c r="AD4602" t="s">
        <v>443</v>
      </c>
    </row>
    <row r="4603" spans="21:30">
      <c r="U4603">
        <v>7648</v>
      </c>
      <c r="V4603">
        <v>1</v>
      </c>
      <c r="W4603" t="s">
        <v>2149</v>
      </c>
      <c r="X4603">
        <v>10</v>
      </c>
      <c r="Y4603" t="s">
        <v>5531</v>
      </c>
      <c r="Z4603">
        <v>10101</v>
      </c>
      <c r="AA4603" t="s">
        <v>1559</v>
      </c>
      <c r="AC4603" t="s">
        <v>1009</v>
      </c>
      <c r="AD4603" t="s">
        <v>443</v>
      </c>
    </row>
    <row r="4604" spans="21:30">
      <c r="U4604">
        <v>7650</v>
      </c>
      <c r="V4604">
        <v>3</v>
      </c>
      <c r="W4604" t="s">
        <v>5940</v>
      </c>
      <c r="X4604">
        <v>10</v>
      </c>
      <c r="Y4604" t="s">
        <v>5531</v>
      </c>
      <c r="Z4604">
        <v>10101</v>
      </c>
      <c r="AA4604" t="s">
        <v>1559</v>
      </c>
      <c r="AC4604" t="s">
        <v>1009</v>
      </c>
      <c r="AD4604" t="s">
        <v>443</v>
      </c>
    </row>
    <row r="4605" spans="21:30">
      <c r="U4605">
        <v>7651</v>
      </c>
      <c r="V4605">
        <v>1</v>
      </c>
      <c r="W4605" t="s">
        <v>5941</v>
      </c>
      <c r="X4605">
        <v>10</v>
      </c>
      <c r="Y4605" t="s">
        <v>5531</v>
      </c>
      <c r="Z4605">
        <v>10101</v>
      </c>
      <c r="AA4605" t="s">
        <v>1559</v>
      </c>
      <c r="AC4605" t="s">
        <v>1009</v>
      </c>
      <c r="AD4605" t="s">
        <v>443</v>
      </c>
    </row>
    <row r="4606" spans="21:30">
      <c r="U4606">
        <v>7654</v>
      </c>
      <c r="V4606">
        <v>6</v>
      </c>
      <c r="W4606" t="s">
        <v>5942</v>
      </c>
      <c r="X4606">
        <v>10</v>
      </c>
      <c r="Y4606" t="s">
        <v>5531</v>
      </c>
      <c r="Z4606">
        <v>10101</v>
      </c>
      <c r="AA4606" t="s">
        <v>1559</v>
      </c>
      <c r="AC4606" t="s">
        <v>1009</v>
      </c>
      <c r="AD4606" t="s">
        <v>443</v>
      </c>
    </row>
    <row r="4607" spans="21:30">
      <c r="U4607">
        <v>7655</v>
      </c>
      <c r="V4607">
        <v>4</v>
      </c>
      <c r="W4607" t="s">
        <v>5943</v>
      </c>
      <c r="X4607">
        <v>10</v>
      </c>
      <c r="Y4607" t="s">
        <v>5531</v>
      </c>
      <c r="Z4607">
        <v>10101</v>
      </c>
      <c r="AA4607" t="s">
        <v>1559</v>
      </c>
      <c r="AC4607" t="s">
        <v>1009</v>
      </c>
      <c r="AD4607" t="s">
        <v>443</v>
      </c>
    </row>
    <row r="4608" spans="21:30">
      <c r="U4608">
        <v>7656</v>
      </c>
      <c r="V4608">
        <v>2</v>
      </c>
      <c r="W4608" t="s">
        <v>5944</v>
      </c>
      <c r="X4608">
        <v>10</v>
      </c>
      <c r="Y4608" t="s">
        <v>5531</v>
      </c>
      <c r="Z4608">
        <v>10101</v>
      </c>
      <c r="AA4608" t="s">
        <v>1559</v>
      </c>
      <c r="AC4608" t="s">
        <v>1009</v>
      </c>
      <c r="AD4608" t="s">
        <v>443</v>
      </c>
    </row>
    <row r="4609" spans="21:30">
      <c r="U4609">
        <v>7658</v>
      </c>
      <c r="V4609">
        <v>9</v>
      </c>
      <c r="W4609" t="s">
        <v>5945</v>
      </c>
      <c r="X4609">
        <v>10</v>
      </c>
      <c r="Y4609" t="s">
        <v>5531</v>
      </c>
      <c r="Z4609">
        <v>10101</v>
      </c>
      <c r="AA4609" t="s">
        <v>1559</v>
      </c>
      <c r="AC4609" t="s">
        <v>1009</v>
      </c>
      <c r="AD4609" t="s">
        <v>443</v>
      </c>
    </row>
    <row r="4610" spans="21:30">
      <c r="U4610">
        <v>7659</v>
      </c>
      <c r="V4610">
        <v>7</v>
      </c>
      <c r="W4610" t="s">
        <v>5946</v>
      </c>
      <c r="X4610">
        <v>10</v>
      </c>
      <c r="Y4610" t="s">
        <v>5531</v>
      </c>
      <c r="Z4610">
        <v>10101</v>
      </c>
      <c r="AA4610" t="s">
        <v>1559</v>
      </c>
      <c r="AC4610" t="s">
        <v>1009</v>
      </c>
      <c r="AD4610" t="s">
        <v>443</v>
      </c>
    </row>
    <row r="4611" spans="21:30">
      <c r="U4611">
        <v>7661</v>
      </c>
      <c r="V4611">
        <v>9</v>
      </c>
      <c r="W4611" t="s">
        <v>5947</v>
      </c>
      <c r="X4611">
        <v>10</v>
      </c>
      <c r="Y4611" t="s">
        <v>5531</v>
      </c>
      <c r="Z4611">
        <v>10101</v>
      </c>
      <c r="AA4611" t="s">
        <v>1559</v>
      </c>
      <c r="AC4611" t="s">
        <v>1009</v>
      </c>
      <c r="AD4611" t="s">
        <v>443</v>
      </c>
    </row>
    <row r="4612" spans="21:30">
      <c r="U4612">
        <v>7662</v>
      </c>
      <c r="V4612">
        <v>7</v>
      </c>
      <c r="W4612" t="s">
        <v>5948</v>
      </c>
      <c r="X4612">
        <v>10</v>
      </c>
      <c r="Y4612" t="s">
        <v>5531</v>
      </c>
      <c r="Z4612">
        <v>10101</v>
      </c>
      <c r="AA4612" t="s">
        <v>1559</v>
      </c>
      <c r="AC4612" t="s">
        <v>1009</v>
      </c>
      <c r="AD4612" t="s">
        <v>443</v>
      </c>
    </row>
    <row r="4613" spans="21:30">
      <c r="U4613">
        <v>7663</v>
      </c>
      <c r="V4613">
        <v>5</v>
      </c>
      <c r="W4613" t="s">
        <v>5949</v>
      </c>
      <c r="X4613">
        <v>10</v>
      </c>
      <c r="Y4613" t="s">
        <v>5531</v>
      </c>
      <c r="Z4613">
        <v>10101</v>
      </c>
      <c r="AA4613" t="s">
        <v>1559</v>
      </c>
      <c r="AC4613" t="s">
        <v>1009</v>
      </c>
      <c r="AD4613" t="s">
        <v>443</v>
      </c>
    </row>
    <row r="4614" spans="21:30">
      <c r="U4614">
        <v>7664</v>
      </c>
      <c r="V4614">
        <v>3</v>
      </c>
      <c r="W4614" t="s">
        <v>5950</v>
      </c>
      <c r="X4614">
        <v>10</v>
      </c>
      <c r="Y4614" t="s">
        <v>5531</v>
      </c>
      <c r="Z4614">
        <v>10101</v>
      </c>
      <c r="AA4614" t="s">
        <v>1559</v>
      </c>
      <c r="AC4614" t="s">
        <v>1009</v>
      </c>
      <c r="AD4614" t="s">
        <v>443</v>
      </c>
    </row>
    <row r="4615" spans="21:30">
      <c r="U4615">
        <v>7665</v>
      </c>
      <c r="V4615">
        <v>1</v>
      </c>
      <c r="W4615" t="s">
        <v>5951</v>
      </c>
      <c r="X4615">
        <v>10</v>
      </c>
      <c r="Y4615" t="s">
        <v>5531</v>
      </c>
      <c r="Z4615">
        <v>10101</v>
      </c>
      <c r="AA4615" t="s">
        <v>1559</v>
      </c>
      <c r="AC4615" t="s">
        <v>1009</v>
      </c>
      <c r="AD4615" t="s">
        <v>443</v>
      </c>
    </row>
    <row r="4616" spans="21:30">
      <c r="U4616">
        <v>7667</v>
      </c>
      <c r="V4616">
        <v>8</v>
      </c>
      <c r="W4616" t="s">
        <v>5952</v>
      </c>
      <c r="X4616">
        <v>10</v>
      </c>
      <c r="Y4616" t="s">
        <v>5531</v>
      </c>
      <c r="Z4616">
        <v>10101</v>
      </c>
      <c r="AA4616" t="s">
        <v>1559</v>
      </c>
      <c r="AC4616" t="s">
        <v>1009</v>
      </c>
      <c r="AD4616" t="s">
        <v>443</v>
      </c>
    </row>
    <row r="4617" spans="21:30">
      <c r="U4617">
        <v>7668</v>
      </c>
      <c r="V4617">
        <v>6</v>
      </c>
      <c r="W4617" t="s">
        <v>5953</v>
      </c>
      <c r="X4617">
        <v>10</v>
      </c>
      <c r="Y4617" t="s">
        <v>5531</v>
      </c>
      <c r="Z4617">
        <v>10101</v>
      </c>
      <c r="AA4617" t="s">
        <v>1559</v>
      </c>
      <c r="AC4617" t="s">
        <v>1009</v>
      </c>
      <c r="AD4617" t="s">
        <v>443</v>
      </c>
    </row>
    <row r="4618" spans="21:30">
      <c r="U4618">
        <v>7669</v>
      </c>
      <c r="V4618">
        <v>4</v>
      </c>
      <c r="W4618" t="s">
        <v>5954</v>
      </c>
      <c r="X4618">
        <v>10</v>
      </c>
      <c r="Y4618" t="s">
        <v>5531</v>
      </c>
      <c r="Z4618">
        <v>10101</v>
      </c>
      <c r="AA4618" t="s">
        <v>1559</v>
      </c>
      <c r="AC4618" t="s">
        <v>1009</v>
      </c>
      <c r="AD4618" t="s">
        <v>443</v>
      </c>
    </row>
    <row r="4619" spans="21:30">
      <c r="U4619">
        <v>7670</v>
      </c>
      <c r="V4619">
        <v>8</v>
      </c>
      <c r="W4619" t="s">
        <v>5955</v>
      </c>
      <c r="X4619">
        <v>10</v>
      </c>
      <c r="Y4619" t="s">
        <v>5531</v>
      </c>
      <c r="Z4619">
        <v>10101</v>
      </c>
      <c r="AA4619" t="s">
        <v>1559</v>
      </c>
      <c r="AC4619" t="s">
        <v>1009</v>
      </c>
      <c r="AD4619" t="s">
        <v>443</v>
      </c>
    </row>
    <row r="4620" spans="21:30">
      <c r="U4620">
        <v>7671</v>
      </c>
      <c r="V4620">
        <v>6</v>
      </c>
      <c r="W4620" t="s">
        <v>5956</v>
      </c>
      <c r="X4620">
        <v>10</v>
      </c>
      <c r="Y4620" t="s">
        <v>5531</v>
      </c>
      <c r="Z4620">
        <v>10101</v>
      </c>
      <c r="AA4620" t="s">
        <v>1559</v>
      </c>
      <c r="AC4620" t="s">
        <v>1009</v>
      </c>
      <c r="AD4620" t="s">
        <v>443</v>
      </c>
    </row>
    <row r="4621" spans="21:30">
      <c r="U4621">
        <v>7672</v>
      </c>
      <c r="V4621">
        <v>4</v>
      </c>
      <c r="W4621" t="s">
        <v>5957</v>
      </c>
      <c r="X4621">
        <v>10</v>
      </c>
      <c r="Y4621" t="s">
        <v>5531</v>
      </c>
      <c r="Z4621">
        <v>10101</v>
      </c>
      <c r="AA4621" t="s">
        <v>1559</v>
      </c>
      <c r="AC4621" t="s">
        <v>1009</v>
      </c>
      <c r="AD4621" t="s">
        <v>443</v>
      </c>
    </row>
    <row r="4622" spans="21:30">
      <c r="U4622">
        <v>7673</v>
      </c>
      <c r="V4622">
        <v>2</v>
      </c>
      <c r="W4622" t="s">
        <v>5958</v>
      </c>
      <c r="X4622">
        <v>10</v>
      </c>
      <c r="Y4622" t="s">
        <v>5531</v>
      </c>
      <c r="Z4622">
        <v>10101</v>
      </c>
      <c r="AA4622" t="s">
        <v>1559</v>
      </c>
      <c r="AC4622" t="s">
        <v>1009</v>
      </c>
      <c r="AD4622" t="s">
        <v>443</v>
      </c>
    </row>
    <row r="4623" spans="21:30">
      <c r="U4623">
        <v>7675</v>
      </c>
      <c r="V4623">
        <v>9</v>
      </c>
      <c r="W4623" t="s">
        <v>5959</v>
      </c>
      <c r="X4623">
        <v>10</v>
      </c>
      <c r="Y4623" t="s">
        <v>5531</v>
      </c>
      <c r="Z4623">
        <v>10101</v>
      </c>
      <c r="AA4623" t="s">
        <v>1559</v>
      </c>
      <c r="AC4623" t="s">
        <v>1009</v>
      </c>
      <c r="AD4623" t="s">
        <v>443</v>
      </c>
    </row>
    <row r="4624" spans="21:30">
      <c r="U4624">
        <v>7676</v>
      </c>
      <c r="V4624">
        <v>7</v>
      </c>
      <c r="W4624" t="s">
        <v>5960</v>
      </c>
      <c r="X4624">
        <v>10</v>
      </c>
      <c r="Y4624" t="s">
        <v>5531</v>
      </c>
      <c r="Z4624">
        <v>10101</v>
      </c>
      <c r="AA4624" t="s">
        <v>1559</v>
      </c>
      <c r="AC4624" t="s">
        <v>1009</v>
      </c>
      <c r="AD4624" t="s">
        <v>443</v>
      </c>
    </row>
    <row r="4625" spans="21:30">
      <c r="U4625">
        <v>7677</v>
      </c>
      <c r="V4625">
        <v>5</v>
      </c>
      <c r="W4625" t="s">
        <v>5961</v>
      </c>
      <c r="X4625">
        <v>10</v>
      </c>
      <c r="Y4625" t="s">
        <v>5531</v>
      </c>
      <c r="Z4625">
        <v>10101</v>
      </c>
      <c r="AA4625" t="s">
        <v>1559</v>
      </c>
      <c r="AC4625" t="s">
        <v>1009</v>
      </c>
      <c r="AD4625" t="s">
        <v>443</v>
      </c>
    </row>
    <row r="4626" spans="21:30">
      <c r="U4626">
        <v>7679</v>
      </c>
      <c r="V4626">
        <v>1</v>
      </c>
      <c r="W4626" t="s">
        <v>5962</v>
      </c>
      <c r="X4626">
        <v>10</v>
      </c>
      <c r="Y4626" t="s">
        <v>5531</v>
      </c>
      <c r="Z4626">
        <v>10101</v>
      </c>
      <c r="AA4626" t="s">
        <v>1559</v>
      </c>
      <c r="AC4626" t="s">
        <v>1009</v>
      </c>
      <c r="AD4626" t="s">
        <v>443</v>
      </c>
    </row>
    <row r="4627" spans="21:30">
      <c r="U4627">
        <v>7680</v>
      </c>
      <c r="V4627">
        <v>5</v>
      </c>
      <c r="W4627" t="s">
        <v>5963</v>
      </c>
      <c r="X4627">
        <v>10</v>
      </c>
      <c r="Y4627" t="s">
        <v>5531</v>
      </c>
      <c r="Z4627">
        <v>10101</v>
      </c>
      <c r="AA4627" t="s">
        <v>1559</v>
      </c>
      <c r="AC4627" t="s">
        <v>1009</v>
      </c>
      <c r="AD4627" t="s">
        <v>443</v>
      </c>
    </row>
    <row r="4628" spans="21:30">
      <c r="U4628">
        <v>7681</v>
      </c>
      <c r="V4628">
        <v>3</v>
      </c>
      <c r="W4628" t="s">
        <v>5964</v>
      </c>
      <c r="X4628">
        <v>10</v>
      </c>
      <c r="Y4628" t="s">
        <v>5531</v>
      </c>
      <c r="Z4628">
        <v>10101</v>
      </c>
      <c r="AA4628" t="s">
        <v>1559</v>
      </c>
      <c r="AC4628" t="s">
        <v>1009</v>
      </c>
      <c r="AD4628" t="s">
        <v>443</v>
      </c>
    </row>
    <row r="4629" spans="21:30">
      <c r="U4629">
        <v>7682</v>
      </c>
      <c r="V4629">
        <v>1</v>
      </c>
      <c r="W4629" t="s">
        <v>5965</v>
      </c>
      <c r="X4629">
        <v>10</v>
      </c>
      <c r="Y4629" t="s">
        <v>5531</v>
      </c>
      <c r="Z4629">
        <v>10101</v>
      </c>
      <c r="AA4629" t="s">
        <v>1559</v>
      </c>
      <c r="AC4629" t="s">
        <v>1009</v>
      </c>
      <c r="AD4629" t="s">
        <v>443</v>
      </c>
    </row>
    <row r="4630" spans="21:30">
      <c r="U4630">
        <v>7684</v>
      </c>
      <c r="V4630">
        <v>8</v>
      </c>
      <c r="W4630" t="s">
        <v>5966</v>
      </c>
      <c r="X4630">
        <v>10</v>
      </c>
      <c r="Y4630" t="s">
        <v>5531</v>
      </c>
      <c r="Z4630">
        <v>10101</v>
      </c>
      <c r="AA4630" t="s">
        <v>1559</v>
      </c>
      <c r="AC4630" t="s">
        <v>1009</v>
      </c>
      <c r="AD4630" t="s">
        <v>443</v>
      </c>
    </row>
    <row r="4631" spans="21:30">
      <c r="U4631">
        <v>7685</v>
      </c>
      <c r="V4631">
        <v>6</v>
      </c>
      <c r="W4631" t="s">
        <v>5967</v>
      </c>
      <c r="X4631">
        <v>10</v>
      </c>
      <c r="Y4631" t="s">
        <v>5531</v>
      </c>
      <c r="Z4631">
        <v>10101</v>
      </c>
      <c r="AA4631" t="s">
        <v>1559</v>
      </c>
      <c r="AC4631" t="s">
        <v>1009</v>
      </c>
      <c r="AD4631" t="s">
        <v>443</v>
      </c>
    </row>
    <row r="4632" spans="21:30">
      <c r="U4632">
        <v>7686</v>
      </c>
      <c r="V4632">
        <v>4</v>
      </c>
      <c r="W4632" t="s">
        <v>5968</v>
      </c>
      <c r="X4632">
        <v>10</v>
      </c>
      <c r="Y4632" t="s">
        <v>5531</v>
      </c>
      <c r="Z4632">
        <v>10101</v>
      </c>
      <c r="AA4632" t="s">
        <v>1559</v>
      </c>
      <c r="AC4632" t="s">
        <v>1009</v>
      </c>
      <c r="AD4632" t="s">
        <v>443</v>
      </c>
    </row>
    <row r="4633" spans="21:30">
      <c r="U4633">
        <v>7688</v>
      </c>
      <c r="V4633">
        <v>0</v>
      </c>
      <c r="W4633" t="s">
        <v>5969</v>
      </c>
      <c r="X4633">
        <v>10</v>
      </c>
      <c r="Y4633" t="s">
        <v>5531</v>
      </c>
      <c r="Z4633">
        <v>10101</v>
      </c>
      <c r="AA4633" t="s">
        <v>1559</v>
      </c>
      <c r="AC4633" t="s">
        <v>1009</v>
      </c>
      <c r="AD4633" t="s">
        <v>443</v>
      </c>
    </row>
    <row r="4634" spans="21:30">
      <c r="U4634">
        <v>7689</v>
      </c>
      <c r="V4634">
        <v>9</v>
      </c>
      <c r="W4634" t="s">
        <v>5970</v>
      </c>
      <c r="X4634">
        <v>10</v>
      </c>
      <c r="Y4634" t="s">
        <v>5531</v>
      </c>
      <c r="Z4634">
        <v>10101</v>
      </c>
      <c r="AA4634" t="s">
        <v>1559</v>
      </c>
      <c r="AC4634" t="s">
        <v>1009</v>
      </c>
      <c r="AD4634" t="s">
        <v>443</v>
      </c>
    </row>
    <row r="4635" spans="21:30">
      <c r="U4635">
        <v>7690</v>
      </c>
      <c r="V4635">
        <v>2</v>
      </c>
      <c r="W4635" t="s">
        <v>5971</v>
      </c>
      <c r="X4635">
        <v>10</v>
      </c>
      <c r="Y4635" t="s">
        <v>5531</v>
      </c>
      <c r="Z4635">
        <v>10101</v>
      </c>
      <c r="AA4635" t="s">
        <v>1559</v>
      </c>
      <c r="AC4635" t="s">
        <v>1009</v>
      </c>
      <c r="AD4635" t="s">
        <v>443</v>
      </c>
    </row>
    <row r="4636" spans="21:30">
      <c r="U4636">
        <v>7691</v>
      </c>
      <c r="V4636">
        <v>0</v>
      </c>
      <c r="W4636" t="s">
        <v>5972</v>
      </c>
      <c r="X4636">
        <v>10</v>
      </c>
      <c r="Y4636" t="s">
        <v>5531</v>
      </c>
      <c r="Z4636">
        <v>10101</v>
      </c>
      <c r="AA4636" t="s">
        <v>1559</v>
      </c>
      <c r="AC4636" t="s">
        <v>1009</v>
      </c>
      <c r="AD4636" t="s">
        <v>443</v>
      </c>
    </row>
    <row r="4637" spans="21:30">
      <c r="U4637">
        <v>7693</v>
      </c>
      <c r="V4637">
        <v>7</v>
      </c>
      <c r="W4637" t="s">
        <v>5973</v>
      </c>
      <c r="X4637">
        <v>10</v>
      </c>
      <c r="Y4637" t="s">
        <v>5531</v>
      </c>
      <c r="Z4637">
        <v>10101</v>
      </c>
      <c r="AA4637" t="s">
        <v>1559</v>
      </c>
      <c r="AC4637" t="s">
        <v>1009</v>
      </c>
      <c r="AD4637" t="s">
        <v>443</v>
      </c>
    </row>
    <row r="4638" spans="21:30">
      <c r="U4638">
        <v>7694</v>
      </c>
      <c r="V4638">
        <v>5</v>
      </c>
      <c r="W4638" t="s">
        <v>5974</v>
      </c>
      <c r="X4638">
        <v>10</v>
      </c>
      <c r="Y4638" t="s">
        <v>5531</v>
      </c>
      <c r="Z4638">
        <v>10101</v>
      </c>
      <c r="AA4638" t="s">
        <v>1559</v>
      </c>
      <c r="AC4638" t="s">
        <v>1009</v>
      </c>
      <c r="AD4638" t="s">
        <v>443</v>
      </c>
    </row>
    <row r="4639" spans="21:30">
      <c r="U4639">
        <v>7695</v>
      </c>
      <c r="V4639">
        <v>3</v>
      </c>
      <c r="W4639" t="s">
        <v>5975</v>
      </c>
      <c r="X4639">
        <v>10</v>
      </c>
      <c r="Y4639" t="s">
        <v>5531</v>
      </c>
      <c r="Z4639">
        <v>10101</v>
      </c>
      <c r="AA4639" t="s">
        <v>1559</v>
      </c>
      <c r="AC4639" t="s">
        <v>1009</v>
      </c>
      <c r="AD4639" t="s">
        <v>443</v>
      </c>
    </row>
    <row r="4640" spans="21:30">
      <c r="U4640">
        <v>7696</v>
      </c>
      <c r="V4640">
        <v>1</v>
      </c>
      <c r="W4640" t="s">
        <v>5976</v>
      </c>
      <c r="X4640">
        <v>10</v>
      </c>
      <c r="Y4640" t="s">
        <v>5531</v>
      </c>
      <c r="Z4640">
        <v>10101</v>
      </c>
      <c r="AA4640" t="s">
        <v>1559</v>
      </c>
      <c r="AC4640" t="s">
        <v>1009</v>
      </c>
      <c r="AD4640" t="s">
        <v>443</v>
      </c>
    </row>
    <row r="4641" spans="21:30">
      <c r="U4641">
        <v>7698</v>
      </c>
      <c r="V4641">
        <v>8</v>
      </c>
      <c r="W4641" t="s">
        <v>5977</v>
      </c>
      <c r="X4641">
        <v>10</v>
      </c>
      <c r="Y4641" t="s">
        <v>5531</v>
      </c>
      <c r="Z4641">
        <v>10101</v>
      </c>
      <c r="AA4641" t="s">
        <v>1559</v>
      </c>
      <c r="AC4641" t="s">
        <v>1009</v>
      </c>
      <c r="AD4641" t="s">
        <v>443</v>
      </c>
    </row>
    <row r="4642" spans="21:30">
      <c r="U4642">
        <v>7699</v>
      </c>
      <c r="V4642">
        <v>6</v>
      </c>
      <c r="W4642" t="s">
        <v>5978</v>
      </c>
      <c r="X4642">
        <v>10</v>
      </c>
      <c r="Y4642" t="s">
        <v>5531</v>
      </c>
      <c r="Z4642">
        <v>10101</v>
      </c>
      <c r="AA4642" t="s">
        <v>1559</v>
      </c>
      <c r="AC4642" t="s">
        <v>713</v>
      </c>
      <c r="AD4642" t="s">
        <v>443</v>
      </c>
    </row>
    <row r="4643" spans="21:30">
      <c r="U4643">
        <v>7700</v>
      </c>
      <c r="V4643">
        <v>3</v>
      </c>
      <c r="W4643" t="s">
        <v>5979</v>
      </c>
      <c r="X4643">
        <v>10</v>
      </c>
      <c r="Y4643" t="s">
        <v>5531</v>
      </c>
      <c r="Z4643">
        <v>10101</v>
      </c>
      <c r="AA4643" t="s">
        <v>1559</v>
      </c>
      <c r="AC4643" t="s">
        <v>725</v>
      </c>
      <c r="AD4643" t="s">
        <v>443</v>
      </c>
    </row>
    <row r="4644" spans="21:30">
      <c r="U4644">
        <v>7701</v>
      </c>
      <c r="V4644">
        <v>1</v>
      </c>
      <c r="W4644" t="s">
        <v>5980</v>
      </c>
      <c r="X4644">
        <v>10</v>
      </c>
      <c r="Y4644" t="s">
        <v>5531</v>
      </c>
      <c r="Z4644">
        <v>10101</v>
      </c>
      <c r="AA4644" t="s">
        <v>1559</v>
      </c>
      <c r="AC4644" t="s">
        <v>713</v>
      </c>
      <c r="AD4644" t="s">
        <v>443</v>
      </c>
    </row>
    <row r="4645" spans="21:30">
      <c r="U4645">
        <v>7704</v>
      </c>
      <c r="V4645">
        <v>6</v>
      </c>
      <c r="W4645" t="s">
        <v>5981</v>
      </c>
      <c r="X4645">
        <v>10</v>
      </c>
      <c r="Y4645" t="s">
        <v>5531</v>
      </c>
      <c r="Z4645">
        <v>10101</v>
      </c>
      <c r="AA4645" t="s">
        <v>1559</v>
      </c>
      <c r="AC4645" t="s">
        <v>713</v>
      </c>
      <c r="AD4645" t="s">
        <v>443</v>
      </c>
    </row>
    <row r="4646" spans="21:30">
      <c r="U4646">
        <v>7705</v>
      </c>
      <c r="V4646">
        <v>4</v>
      </c>
      <c r="W4646" t="s">
        <v>5982</v>
      </c>
      <c r="X4646">
        <v>10</v>
      </c>
      <c r="Y4646" t="s">
        <v>5531</v>
      </c>
      <c r="Z4646">
        <v>10101</v>
      </c>
      <c r="AA4646" t="s">
        <v>1559</v>
      </c>
      <c r="AC4646" t="s">
        <v>713</v>
      </c>
      <c r="AD4646" t="s">
        <v>443</v>
      </c>
    </row>
    <row r="4647" spans="21:30">
      <c r="U4647">
        <v>7706</v>
      </c>
      <c r="V4647">
        <v>2</v>
      </c>
      <c r="W4647" t="s">
        <v>5983</v>
      </c>
      <c r="X4647">
        <v>10</v>
      </c>
      <c r="Y4647" t="s">
        <v>5531</v>
      </c>
      <c r="Z4647">
        <v>10101</v>
      </c>
      <c r="AA4647" t="s">
        <v>1559</v>
      </c>
      <c r="AC4647" t="s">
        <v>713</v>
      </c>
      <c r="AD4647" t="s">
        <v>443</v>
      </c>
    </row>
    <row r="4648" spans="21:30">
      <c r="U4648">
        <v>7707</v>
      </c>
      <c r="V4648">
        <v>0</v>
      </c>
      <c r="W4648" t="s">
        <v>3141</v>
      </c>
      <c r="X4648">
        <v>10</v>
      </c>
      <c r="Y4648" t="s">
        <v>5531</v>
      </c>
      <c r="Z4648">
        <v>10101</v>
      </c>
      <c r="AA4648" t="s">
        <v>1559</v>
      </c>
      <c r="AC4648" t="s">
        <v>713</v>
      </c>
      <c r="AD4648" t="s">
        <v>443</v>
      </c>
    </row>
    <row r="4649" spans="21:30">
      <c r="U4649">
        <v>7709</v>
      </c>
      <c r="V4649">
        <v>7</v>
      </c>
      <c r="W4649" t="s">
        <v>5984</v>
      </c>
      <c r="X4649">
        <v>10</v>
      </c>
      <c r="Y4649" t="s">
        <v>5531</v>
      </c>
      <c r="Z4649">
        <v>10101</v>
      </c>
      <c r="AA4649" t="s">
        <v>1559</v>
      </c>
      <c r="AC4649" t="s">
        <v>713</v>
      </c>
      <c r="AD4649" t="s">
        <v>443</v>
      </c>
    </row>
    <row r="4650" spans="21:30">
      <c r="U4650">
        <v>7710</v>
      </c>
      <c r="V4650">
        <v>0</v>
      </c>
      <c r="W4650" t="s">
        <v>5985</v>
      </c>
      <c r="X4650">
        <v>10</v>
      </c>
      <c r="Y4650" t="s">
        <v>5531</v>
      </c>
      <c r="Z4650">
        <v>10101</v>
      </c>
      <c r="AA4650" t="s">
        <v>1559</v>
      </c>
      <c r="AC4650" t="s">
        <v>713</v>
      </c>
      <c r="AD4650" t="s">
        <v>443</v>
      </c>
    </row>
    <row r="4651" spans="21:30">
      <c r="U4651">
        <v>7712</v>
      </c>
      <c r="V4651">
        <v>7</v>
      </c>
      <c r="W4651" t="s">
        <v>1954</v>
      </c>
      <c r="X4651">
        <v>10</v>
      </c>
      <c r="Y4651" t="s">
        <v>5531</v>
      </c>
      <c r="Z4651">
        <v>10101</v>
      </c>
      <c r="AA4651" t="s">
        <v>1559</v>
      </c>
      <c r="AC4651" t="s">
        <v>713</v>
      </c>
      <c r="AD4651" t="s">
        <v>443</v>
      </c>
    </row>
    <row r="4652" spans="21:30">
      <c r="U4652">
        <v>7714</v>
      </c>
      <c r="V4652">
        <v>3</v>
      </c>
      <c r="W4652" t="s">
        <v>5986</v>
      </c>
      <c r="X4652">
        <v>10</v>
      </c>
      <c r="Y4652" t="s">
        <v>5531</v>
      </c>
      <c r="Z4652">
        <v>10101</v>
      </c>
      <c r="AA4652" t="s">
        <v>1559</v>
      </c>
      <c r="AC4652" t="s">
        <v>713</v>
      </c>
      <c r="AD4652" t="s">
        <v>443</v>
      </c>
    </row>
    <row r="4653" spans="21:30">
      <c r="U4653">
        <v>7717</v>
      </c>
      <c r="V4653">
        <v>8</v>
      </c>
      <c r="W4653" t="s">
        <v>5987</v>
      </c>
      <c r="X4653">
        <v>10</v>
      </c>
      <c r="Y4653" t="s">
        <v>5531</v>
      </c>
      <c r="Z4653">
        <v>10101</v>
      </c>
      <c r="AA4653" t="s">
        <v>1559</v>
      </c>
      <c r="AC4653" t="s">
        <v>725</v>
      </c>
      <c r="AD4653" t="s">
        <v>443</v>
      </c>
    </row>
    <row r="4654" spans="21:30">
      <c r="U4654">
        <v>7718</v>
      </c>
      <c r="V4654">
        <v>6</v>
      </c>
      <c r="W4654" t="s">
        <v>5988</v>
      </c>
      <c r="X4654">
        <v>10</v>
      </c>
      <c r="Y4654" t="s">
        <v>5531</v>
      </c>
      <c r="Z4654">
        <v>10101</v>
      </c>
      <c r="AA4654" t="s">
        <v>1559</v>
      </c>
      <c r="AC4654" t="s">
        <v>725</v>
      </c>
      <c r="AD4654" t="s">
        <v>443</v>
      </c>
    </row>
    <row r="4655" spans="21:30">
      <c r="U4655">
        <v>7719</v>
      </c>
      <c r="V4655">
        <v>4</v>
      </c>
      <c r="W4655" t="s">
        <v>5989</v>
      </c>
      <c r="X4655">
        <v>10</v>
      </c>
      <c r="Y4655" t="s">
        <v>5531</v>
      </c>
      <c r="Z4655">
        <v>10301</v>
      </c>
      <c r="AA4655" t="s">
        <v>1441</v>
      </c>
      <c r="AC4655" t="s">
        <v>713</v>
      </c>
      <c r="AD4655" t="s">
        <v>443</v>
      </c>
    </row>
    <row r="4656" spans="21:30">
      <c r="U4656">
        <v>7720</v>
      </c>
      <c r="V4656">
        <v>8</v>
      </c>
      <c r="W4656" t="s">
        <v>5990</v>
      </c>
      <c r="X4656">
        <v>10</v>
      </c>
      <c r="Y4656" t="s">
        <v>5531</v>
      </c>
      <c r="Z4656">
        <v>10109</v>
      </c>
      <c r="AA4656" t="s">
        <v>1567</v>
      </c>
      <c r="AC4656" t="s">
        <v>412</v>
      </c>
      <c r="AD4656" t="s">
        <v>443</v>
      </c>
    </row>
    <row r="4657" spans="21:30">
      <c r="U4657">
        <v>7722</v>
      </c>
      <c r="V4657">
        <v>4</v>
      </c>
      <c r="W4657" t="s">
        <v>5991</v>
      </c>
      <c r="X4657">
        <v>10</v>
      </c>
      <c r="Y4657" t="s">
        <v>5531</v>
      </c>
      <c r="Z4657">
        <v>10109</v>
      </c>
      <c r="AA4657" t="s">
        <v>1567</v>
      </c>
      <c r="AC4657" t="s">
        <v>412</v>
      </c>
      <c r="AD4657" t="s">
        <v>443</v>
      </c>
    </row>
    <row r="4658" spans="21:30">
      <c r="U4658">
        <v>7723</v>
      </c>
      <c r="V4658">
        <v>2</v>
      </c>
      <c r="W4658" t="s">
        <v>5992</v>
      </c>
      <c r="X4658">
        <v>10</v>
      </c>
      <c r="Y4658" t="s">
        <v>5531</v>
      </c>
      <c r="Z4658">
        <v>10109</v>
      </c>
      <c r="AA4658" t="s">
        <v>1567</v>
      </c>
      <c r="AC4658" t="s">
        <v>412</v>
      </c>
      <c r="AD4658" t="s">
        <v>443</v>
      </c>
    </row>
    <row r="4659" spans="21:30">
      <c r="U4659">
        <v>7724</v>
      </c>
      <c r="V4659">
        <v>0</v>
      </c>
      <c r="W4659" t="s">
        <v>5993</v>
      </c>
      <c r="X4659">
        <v>10</v>
      </c>
      <c r="Y4659" t="s">
        <v>5531</v>
      </c>
      <c r="Z4659">
        <v>10109</v>
      </c>
      <c r="AA4659" t="s">
        <v>1567</v>
      </c>
      <c r="AC4659" t="s">
        <v>412</v>
      </c>
      <c r="AD4659" t="s">
        <v>443</v>
      </c>
    </row>
    <row r="4660" spans="21:30">
      <c r="U4660">
        <v>7725</v>
      </c>
      <c r="V4660">
        <v>9</v>
      </c>
      <c r="W4660" t="s">
        <v>5994</v>
      </c>
      <c r="X4660">
        <v>10</v>
      </c>
      <c r="Y4660" t="s">
        <v>5531</v>
      </c>
      <c r="Z4660">
        <v>10109</v>
      </c>
      <c r="AA4660" t="s">
        <v>1567</v>
      </c>
      <c r="AC4660" t="s">
        <v>412</v>
      </c>
      <c r="AD4660" t="s">
        <v>443</v>
      </c>
    </row>
    <row r="4661" spans="21:30">
      <c r="U4661">
        <v>7726</v>
      </c>
      <c r="V4661">
        <v>7</v>
      </c>
      <c r="W4661" t="s">
        <v>5995</v>
      </c>
      <c r="X4661">
        <v>10</v>
      </c>
      <c r="Y4661" t="s">
        <v>5531</v>
      </c>
      <c r="Z4661">
        <v>10109</v>
      </c>
      <c r="AA4661" t="s">
        <v>1567</v>
      </c>
      <c r="AC4661" t="s">
        <v>412</v>
      </c>
      <c r="AD4661" t="s">
        <v>443</v>
      </c>
    </row>
    <row r="4662" spans="21:30">
      <c r="U4662">
        <v>7727</v>
      </c>
      <c r="V4662">
        <v>5</v>
      </c>
      <c r="W4662" t="s">
        <v>5996</v>
      </c>
      <c r="X4662">
        <v>10</v>
      </c>
      <c r="Y4662" t="s">
        <v>5531</v>
      </c>
      <c r="Z4662">
        <v>10109</v>
      </c>
      <c r="AA4662" t="s">
        <v>1567</v>
      </c>
      <c r="AC4662" t="s">
        <v>1009</v>
      </c>
      <c r="AD4662" t="s">
        <v>443</v>
      </c>
    </row>
    <row r="4663" spans="21:30">
      <c r="U4663">
        <v>7729</v>
      </c>
      <c r="V4663">
        <v>1</v>
      </c>
      <c r="W4663" t="s">
        <v>5997</v>
      </c>
      <c r="X4663">
        <v>10</v>
      </c>
      <c r="Y4663" t="s">
        <v>5531</v>
      </c>
      <c r="Z4663">
        <v>10109</v>
      </c>
      <c r="AA4663" t="s">
        <v>1567</v>
      </c>
      <c r="AC4663" t="s">
        <v>412</v>
      </c>
      <c r="AD4663" t="s">
        <v>443</v>
      </c>
    </row>
    <row r="4664" spans="21:30">
      <c r="U4664">
        <v>7730</v>
      </c>
      <c r="V4664">
        <v>5</v>
      </c>
      <c r="W4664" t="s">
        <v>5998</v>
      </c>
      <c r="X4664">
        <v>10</v>
      </c>
      <c r="Y4664" t="s">
        <v>5531</v>
      </c>
      <c r="Z4664">
        <v>10109</v>
      </c>
      <c r="AA4664" t="s">
        <v>1567</v>
      </c>
      <c r="AC4664" t="s">
        <v>412</v>
      </c>
      <c r="AD4664" t="s">
        <v>443</v>
      </c>
    </row>
    <row r="4665" spans="21:30">
      <c r="U4665">
        <v>7732</v>
      </c>
      <c r="V4665">
        <v>1</v>
      </c>
      <c r="W4665" t="s">
        <v>5999</v>
      </c>
      <c r="X4665">
        <v>10</v>
      </c>
      <c r="Y4665" t="s">
        <v>5531</v>
      </c>
      <c r="Z4665">
        <v>10109</v>
      </c>
      <c r="AA4665" t="s">
        <v>1567</v>
      </c>
      <c r="AC4665" t="s">
        <v>412</v>
      </c>
      <c r="AD4665" t="s">
        <v>443</v>
      </c>
    </row>
    <row r="4666" spans="21:30">
      <c r="U4666">
        <v>7738</v>
      </c>
      <c r="V4666">
        <v>0</v>
      </c>
      <c r="W4666" t="s">
        <v>6000</v>
      </c>
      <c r="X4666">
        <v>10</v>
      </c>
      <c r="Y4666" t="s">
        <v>5531</v>
      </c>
      <c r="Z4666">
        <v>10109</v>
      </c>
      <c r="AA4666" t="s">
        <v>1567</v>
      </c>
      <c r="AC4666" t="s">
        <v>412</v>
      </c>
      <c r="AD4666" t="s">
        <v>443</v>
      </c>
    </row>
    <row r="4667" spans="21:30">
      <c r="U4667">
        <v>7740</v>
      </c>
      <c r="V4667">
        <v>2</v>
      </c>
      <c r="W4667" t="s">
        <v>6001</v>
      </c>
      <c r="X4667">
        <v>10</v>
      </c>
      <c r="Y4667" t="s">
        <v>5531</v>
      </c>
      <c r="Z4667">
        <v>10109</v>
      </c>
      <c r="AA4667" t="s">
        <v>1567</v>
      </c>
      <c r="AC4667" t="s">
        <v>412</v>
      </c>
      <c r="AD4667" t="s">
        <v>443</v>
      </c>
    </row>
    <row r="4668" spans="21:30">
      <c r="U4668">
        <v>7741</v>
      </c>
      <c r="V4668">
        <v>0</v>
      </c>
      <c r="W4668" t="s">
        <v>6002</v>
      </c>
      <c r="X4668">
        <v>10</v>
      </c>
      <c r="Y4668" t="s">
        <v>5531</v>
      </c>
      <c r="Z4668">
        <v>10109</v>
      </c>
      <c r="AA4668" t="s">
        <v>1567</v>
      </c>
      <c r="AC4668" t="s">
        <v>412</v>
      </c>
      <c r="AD4668" t="s">
        <v>443</v>
      </c>
    </row>
    <row r="4669" spans="21:30">
      <c r="U4669">
        <v>7742</v>
      </c>
      <c r="V4669">
        <v>9</v>
      </c>
      <c r="W4669" t="s">
        <v>6003</v>
      </c>
      <c r="X4669">
        <v>10</v>
      </c>
      <c r="Y4669" t="s">
        <v>5531</v>
      </c>
      <c r="Z4669">
        <v>10109</v>
      </c>
      <c r="AA4669" t="s">
        <v>1567</v>
      </c>
      <c r="AC4669" t="s">
        <v>725</v>
      </c>
      <c r="AD4669" t="s">
        <v>443</v>
      </c>
    </row>
    <row r="4670" spans="21:30">
      <c r="U4670">
        <v>7743</v>
      </c>
      <c r="V4670">
        <v>7</v>
      </c>
      <c r="W4670" t="s">
        <v>6004</v>
      </c>
      <c r="X4670">
        <v>10</v>
      </c>
      <c r="Y4670" t="s">
        <v>5531</v>
      </c>
      <c r="Z4670">
        <v>10109</v>
      </c>
      <c r="AA4670" t="s">
        <v>1567</v>
      </c>
      <c r="AC4670" t="s">
        <v>713</v>
      </c>
      <c r="AD4670" t="s">
        <v>443</v>
      </c>
    </row>
    <row r="4671" spans="21:30">
      <c r="U4671">
        <v>7744</v>
      </c>
      <c r="V4671">
        <v>5</v>
      </c>
      <c r="W4671" t="s">
        <v>6005</v>
      </c>
      <c r="X4671">
        <v>10</v>
      </c>
      <c r="Y4671" t="s">
        <v>5531</v>
      </c>
      <c r="Z4671">
        <v>10109</v>
      </c>
      <c r="AA4671" t="s">
        <v>1567</v>
      </c>
      <c r="AC4671" t="s">
        <v>713</v>
      </c>
      <c r="AD4671" t="s">
        <v>443</v>
      </c>
    </row>
    <row r="4672" spans="21:30">
      <c r="U4672">
        <v>7745</v>
      </c>
      <c r="V4672">
        <v>3</v>
      </c>
      <c r="W4672" t="s">
        <v>6006</v>
      </c>
      <c r="X4672">
        <v>10</v>
      </c>
      <c r="Y4672" t="s">
        <v>5531</v>
      </c>
      <c r="Z4672">
        <v>10109</v>
      </c>
      <c r="AA4672" t="s">
        <v>1567</v>
      </c>
      <c r="AC4672" t="s">
        <v>713</v>
      </c>
      <c r="AD4672" t="s">
        <v>443</v>
      </c>
    </row>
    <row r="4673" spans="21:30">
      <c r="U4673">
        <v>7749</v>
      </c>
      <c r="V4673">
        <v>6</v>
      </c>
      <c r="W4673" t="s">
        <v>6007</v>
      </c>
      <c r="X4673">
        <v>10</v>
      </c>
      <c r="Y4673" t="s">
        <v>5531</v>
      </c>
      <c r="Z4673">
        <v>10109</v>
      </c>
      <c r="AA4673" t="s">
        <v>1567</v>
      </c>
      <c r="AC4673" t="s">
        <v>713</v>
      </c>
      <c r="AD4673" t="s">
        <v>443</v>
      </c>
    </row>
    <row r="4674" spans="21:30">
      <c r="U4674">
        <v>7752</v>
      </c>
      <c r="V4674">
        <v>6</v>
      </c>
      <c r="W4674" t="s">
        <v>6008</v>
      </c>
      <c r="X4674">
        <v>10</v>
      </c>
      <c r="Y4674" t="s">
        <v>5531</v>
      </c>
      <c r="Z4674">
        <v>10109</v>
      </c>
      <c r="AA4674" t="s">
        <v>1567</v>
      </c>
      <c r="AC4674" t="s">
        <v>713</v>
      </c>
      <c r="AD4674" t="s">
        <v>443</v>
      </c>
    </row>
    <row r="4675" spans="21:30">
      <c r="U4675">
        <v>7753</v>
      </c>
      <c r="V4675">
        <v>4</v>
      </c>
      <c r="W4675" t="s">
        <v>6009</v>
      </c>
      <c r="X4675">
        <v>10</v>
      </c>
      <c r="Y4675" t="s">
        <v>5531</v>
      </c>
      <c r="Z4675">
        <v>10103</v>
      </c>
      <c r="AA4675" t="s">
        <v>6010</v>
      </c>
      <c r="AC4675" t="s">
        <v>1009</v>
      </c>
      <c r="AD4675" t="s">
        <v>443</v>
      </c>
    </row>
    <row r="4676" spans="21:30">
      <c r="U4676">
        <v>7754</v>
      </c>
      <c r="V4676">
        <v>2</v>
      </c>
      <c r="W4676" t="s">
        <v>6011</v>
      </c>
      <c r="X4676">
        <v>10</v>
      </c>
      <c r="Y4676" t="s">
        <v>5531</v>
      </c>
      <c r="Z4676">
        <v>10103</v>
      </c>
      <c r="AA4676" t="s">
        <v>6010</v>
      </c>
      <c r="AC4676" t="s">
        <v>1009</v>
      </c>
      <c r="AD4676" t="s">
        <v>443</v>
      </c>
    </row>
    <row r="4677" spans="21:30">
      <c r="U4677">
        <v>7755</v>
      </c>
      <c r="V4677">
        <v>0</v>
      </c>
      <c r="W4677" t="s">
        <v>6012</v>
      </c>
      <c r="X4677">
        <v>10</v>
      </c>
      <c r="Y4677" t="s">
        <v>5531</v>
      </c>
      <c r="Z4677">
        <v>10103</v>
      </c>
      <c r="AA4677" t="s">
        <v>6010</v>
      </c>
      <c r="AC4677" t="s">
        <v>1009</v>
      </c>
      <c r="AD4677" t="s">
        <v>443</v>
      </c>
    </row>
    <row r="4678" spans="21:30">
      <c r="U4678">
        <v>7756</v>
      </c>
      <c r="V4678">
        <v>9</v>
      </c>
      <c r="W4678" t="s">
        <v>6013</v>
      </c>
      <c r="X4678">
        <v>10</v>
      </c>
      <c r="Y4678" t="s">
        <v>5531</v>
      </c>
      <c r="Z4678">
        <v>10109</v>
      </c>
      <c r="AA4678" t="s">
        <v>1567</v>
      </c>
      <c r="AC4678" t="s">
        <v>412</v>
      </c>
      <c r="AD4678" t="s">
        <v>443</v>
      </c>
    </row>
    <row r="4679" spans="21:30">
      <c r="U4679">
        <v>7757</v>
      </c>
      <c r="V4679">
        <v>7</v>
      </c>
      <c r="W4679" t="s">
        <v>6014</v>
      </c>
      <c r="X4679">
        <v>10</v>
      </c>
      <c r="Y4679" t="s">
        <v>5531</v>
      </c>
      <c r="Z4679">
        <v>10103</v>
      </c>
      <c r="AA4679" t="s">
        <v>6010</v>
      </c>
      <c r="AC4679" t="s">
        <v>1009</v>
      </c>
      <c r="AD4679" t="s">
        <v>443</v>
      </c>
    </row>
    <row r="4680" spans="21:30">
      <c r="U4680">
        <v>7758</v>
      </c>
      <c r="V4680">
        <v>5</v>
      </c>
      <c r="W4680" t="s">
        <v>6015</v>
      </c>
      <c r="X4680">
        <v>10</v>
      </c>
      <c r="Y4680" t="s">
        <v>5531</v>
      </c>
      <c r="Z4680">
        <v>10103</v>
      </c>
      <c r="AA4680" t="s">
        <v>6010</v>
      </c>
      <c r="AC4680" t="s">
        <v>1009</v>
      </c>
      <c r="AD4680" t="s">
        <v>443</v>
      </c>
    </row>
    <row r="4681" spans="21:30">
      <c r="U4681">
        <v>7759</v>
      </c>
      <c r="V4681">
        <v>3</v>
      </c>
      <c r="W4681" t="s">
        <v>6016</v>
      </c>
      <c r="X4681">
        <v>10</v>
      </c>
      <c r="Y4681" t="s">
        <v>5531</v>
      </c>
      <c r="Z4681">
        <v>10103</v>
      </c>
      <c r="AA4681" t="s">
        <v>6010</v>
      </c>
      <c r="AC4681" t="s">
        <v>1009</v>
      </c>
      <c r="AD4681" t="s">
        <v>443</v>
      </c>
    </row>
    <row r="4682" spans="21:30">
      <c r="U4682">
        <v>7760</v>
      </c>
      <c r="V4682">
        <v>7</v>
      </c>
      <c r="W4682" t="s">
        <v>6017</v>
      </c>
      <c r="X4682">
        <v>10</v>
      </c>
      <c r="Y4682" t="s">
        <v>5531</v>
      </c>
      <c r="Z4682">
        <v>10103</v>
      </c>
      <c r="AA4682" t="s">
        <v>6010</v>
      </c>
      <c r="AC4682" t="s">
        <v>1009</v>
      </c>
      <c r="AD4682" t="s">
        <v>443</v>
      </c>
    </row>
    <row r="4683" spans="21:30">
      <c r="U4683">
        <v>7761</v>
      </c>
      <c r="V4683">
        <v>5</v>
      </c>
      <c r="W4683" t="s">
        <v>6018</v>
      </c>
      <c r="X4683">
        <v>10</v>
      </c>
      <c r="Y4683" t="s">
        <v>5531</v>
      </c>
      <c r="Z4683">
        <v>10109</v>
      </c>
      <c r="AA4683" t="s">
        <v>1567</v>
      </c>
      <c r="AC4683" t="s">
        <v>412</v>
      </c>
      <c r="AD4683" t="s">
        <v>443</v>
      </c>
    </row>
    <row r="4684" spans="21:30">
      <c r="U4684">
        <v>7762</v>
      </c>
      <c r="V4684">
        <v>3</v>
      </c>
      <c r="W4684" t="s">
        <v>6019</v>
      </c>
      <c r="X4684">
        <v>10</v>
      </c>
      <c r="Y4684" t="s">
        <v>5531</v>
      </c>
      <c r="Z4684">
        <v>10103</v>
      </c>
      <c r="AA4684" t="s">
        <v>6010</v>
      </c>
      <c r="AC4684" t="s">
        <v>1009</v>
      </c>
      <c r="AD4684" t="s">
        <v>443</v>
      </c>
    </row>
    <row r="4685" spans="21:30">
      <c r="U4685">
        <v>7763</v>
      </c>
      <c r="V4685">
        <v>1</v>
      </c>
      <c r="W4685" t="s">
        <v>6020</v>
      </c>
      <c r="X4685">
        <v>10</v>
      </c>
      <c r="Y4685" t="s">
        <v>5531</v>
      </c>
      <c r="Z4685">
        <v>10103</v>
      </c>
      <c r="AA4685" t="s">
        <v>6010</v>
      </c>
      <c r="AC4685" t="s">
        <v>1009</v>
      </c>
      <c r="AD4685" t="s">
        <v>443</v>
      </c>
    </row>
    <row r="4686" spans="21:30">
      <c r="U4686">
        <v>7765</v>
      </c>
      <c r="V4686">
        <v>8</v>
      </c>
      <c r="W4686" t="s">
        <v>6021</v>
      </c>
      <c r="X4686">
        <v>10</v>
      </c>
      <c r="Y4686" t="s">
        <v>5531</v>
      </c>
      <c r="Z4686">
        <v>10109</v>
      </c>
      <c r="AA4686" t="s">
        <v>1567</v>
      </c>
      <c r="AC4686" t="s">
        <v>412</v>
      </c>
      <c r="AD4686" t="s">
        <v>443</v>
      </c>
    </row>
    <row r="4687" spans="21:30">
      <c r="U4687">
        <v>7768</v>
      </c>
      <c r="V4687">
        <v>2</v>
      </c>
      <c r="W4687" t="s">
        <v>6022</v>
      </c>
      <c r="X4687">
        <v>10</v>
      </c>
      <c r="Y4687" t="s">
        <v>5531</v>
      </c>
      <c r="Z4687">
        <v>10103</v>
      </c>
      <c r="AA4687" t="s">
        <v>6010</v>
      </c>
      <c r="AC4687" t="s">
        <v>1009</v>
      </c>
      <c r="AD4687" t="s">
        <v>443</v>
      </c>
    </row>
    <row r="4688" spans="21:30">
      <c r="U4688">
        <v>7769</v>
      </c>
      <c r="V4688">
        <v>0</v>
      </c>
      <c r="W4688" t="s">
        <v>6023</v>
      </c>
      <c r="X4688">
        <v>10</v>
      </c>
      <c r="Y4688" t="s">
        <v>5531</v>
      </c>
      <c r="Z4688">
        <v>10103</v>
      </c>
      <c r="AA4688" t="s">
        <v>6010</v>
      </c>
      <c r="AC4688" t="s">
        <v>1009</v>
      </c>
      <c r="AD4688" t="s">
        <v>443</v>
      </c>
    </row>
    <row r="4689" spans="21:30">
      <c r="U4689">
        <v>7770</v>
      </c>
      <c r="V4689">
        <v>4</v>
      </c>
      <c r="W4689" t="s">
        <v>6024</v>
      </c>
      <c r="X4689">
        <v>10</v>
      </c>
      <c r="Y4689" t="s">
        <v>5531</v>
      </c>
      <c r="Z4689">
        <v>10103</v>
      </c>
      <c r="AA4689" t="s">
        <v>6010</v>
      </c>
      <c r="AC4689" t="s">
        <v>1009</v>
      </c>
      <c r="AD4689" t="s">
        <v>443</v>
      </c>
    </row>
    <row r="4690" spans="21:30">
      <c r="U4690">
        <v>7772</v>
      </c>
      <c r="V4690">
        <v>0</v>
      </c>
      <c r="W4690" t="s">
        <v>6025</v>
      </c>
      <c r="X4690">
        <v>10</v>
      </c>
      <c r="Y4690" t="s">
        <v>5531</v>
      </c>
      <c r="Z4690">
        <v>10102</v>
      </c>
      <c r="AA4690" t="s">
        <v>908</v>
      </c>
      <c r="AC4690" t="s">
        <v>1009</v>
      </c>
      <c r="AD4690" t="s">
        <v>443</v>
      </c>
    </row>
    <row r="4691" spans="21:30">
      <c r="U4691">
        <v>7773</v>
      </c>
      <c r="V4691">
        <v>9</v>
      </c>
      <c r="W4691" t="s">
        <v>6026</v>
      </c>
      <c r="X4691">
        <v>10</v>
      </c>
      <c r="Y4691" t="s">
        <v>5531</v>
      </c>
      <c r="Z4691">
        <v>10102</v>
      </c>
      <c r="AA4691" t="s">
        <v>908</v>
      </c>
      <c r="AC4691" t="s">
        <v>1009</v>
      </c>
      <c r="AD4691" t="s">
        <v>443</v>
      </c>
    </row>
    <row r="4692" spans="21:30">
      <c r="U4692">
        <v>7774</v>
      </c>
      <c r="V4692">
        <v>7</v>
      </c>
      <c r="W4692" t="s">
        <v>6027</v>
      </c>
      <c r="X4692">
        <v>10</v>
      </c>
      <c r="Y4692" t="s">
        <v>5531</v>
      </c>
      <c r="Z4692">
        <v>10102</v>
      </c>
      <c r="AA4692" t="s">
        <v>908</v>
      </c>
      <c r="AC4692" t="s">
        <v>1009</v>
      </c>
      <c r="AD4692" t="s">
        <v>443</v>
      </c>
    </row>
    <row r="4693" spans="21:30">
      <c r="U4693">
        <v>7775</v>
      </c>
      <c r="V4693">
        <v>5</v>
      </c>
      <c r="W4693" t="s">
        <v>6028</v>
      </c>
      <c r="X4693">
        <v>10</v>
      </c>
      <c r="Y4693" t="s">
        <v>5531</v>
      </c>
      <c r="Z4693">
        <v>10102</v>
      </c>
      <c r="AA4693" t="s">
        <v>908</v>
      </c>
      <c r="AC4693" t="s">
        <v>1009</v>
      </c>
      <c r="AD4693" t="s">
        <v>443</v>
      </c>
    </row>
    <row r="4694" spans="21:30">
      <c r="U4694">
        <v>7776</v>
      </c>
      <c r="V4694">
        <v>3</v>
      </c>
      <c r="W4694" t="s">
        <v>6029</v>
      </c>
      <c r="X4694">
        <v>10</v>
      </c>
      <c r="Y4694" t="s">
        <v>5531</v>
      </c>
      <c r="Z4694">
        <v>10102</v>
      </c>
      <c r="AA4694" t="s">
        <v>908</v>
      </c>
      <c r="AC4694" t="s">
        <v>1009</v>
      </c>
      <c r="AD4694" t="s">
        <v>443</v>
      </c>
    </row>
    <row r="4695" spans="21:30">
      <c r="U4695">
        <v>7777</v>
      </c>
      <c r="V4695">
        <v>1</v>
      </c>
      <c r="W4695" t="s">
        <v>6030</v>
      </c>
      <c r="X4695">
        <v>10</v>
      </c>
      <c r="Y4695" t="s">
        <v>5531</v>
      </c>
      <c r="Z4695">
        <v>10102</v>
      </c>
      <c r="AA4695" t="s">
        <v>908</v>
      </c>
      <c r="AC4695" t="s">
        <v>1009</v>
      </c>
      <c r="AD4695" t="s">
        <v>443</v>
      </c>
    </row>
    <row r="4696" spans="21:30">
      <c r="U4696">
        <v>7779</v>
      </c>
      <c r="V4696">
        <v>8</v>
      </c>
      <c r="W4696" t="s">
        <v>6031</v>
      </c>
      <c r="X4696">
        <v>10</v>
      </c>
      <c r="Y4696" t="s">
        <v>5531</v>
      </c>
      <c r="Z4696">
        <v>10102</v>
      </c>
      <c r="AA4696" t="s">
        <v>908</v>
      </c>
      <c r="AC4696" t="s">
        <v>1009</v>
      </c>
      <c r="AD4696" t="s">
        <v>443</v>
      </c>
    </row>
    <row r="4697" spans="21:30">
      <c r="U4697">
        <v>7782</v>
      </c>
      <c r="V4697">
        <v>8</v>
      </c>
      <c r="W4697" t="s">
        <v>6032</v>
      </c>
      <c r="X4697">
        <v>10</v>
      </c>
      <c r="Y4697" t="s">
        <v>5531</v>
      </c>
      <c r="Z4697">
        <v>10102</v>
      </c>
      <c r="AA4697" t="s">
        <v>908</v>
      </c>
      <c r="AC4697" t="s">
        <v>1009</v>
      </c>
      <c r="AD4697" t="s">
        <v>443</v>
      </c>
    </row>
    <row r="4698" spans="21:30">
      <c r="U4698">
        <v>7783</v>
      </c>
      <c r="V4698">
        <v>6</v>
      </c>
      <c r="W4698" t="s">
        <v>6033</v>
      </c>
      <c r="X4698">
        <v>10</v>
      </c>
      <c r="Y4698" t="s">
        <v>5531</v>
      </c>
      <c r="Z4698">
        <v>10102</v>
      </c>
      <c r="AA4698" t="s">
        <v>908</v>
      </c>
      <c r="AC4698" t="s">
        <v>1009</v>
      </c>
      <c r="AD4698" t="s">
        <v>443</v>
      </c>
    </row>
    <row r="4699" spans="21:30">
      <c r="U4699">
        <v>7784</v>
      </c>
      <c r="V4699">
        <v>4</v>
      </c>
      <c r="W4699" t="s">
        <v>6034</v>
      </c>
      <c r="X4699">
        <v>10</v>
      </c>
      <c r="Y4699" t="s">
        <v>5531</v>
      </c>
      <c r="Z4699">
        <v>10102</v>
      </c>
      <c r="AA4699" t="s">
        <v>908</v>
      </c>
      <c r="AC4699" t="s">
        <v>1009</v>
      </c>
      <c r="AD4699" t="s">
        <v>443</v>
      </c>
    </row>
    <row r="4700" spans="21:30">
      <c r="U4700">
        <v>7785</v>
      </c>
      <c r="V4700">
        <v>2</v>
      </c>
      <c r="W4700" t="s">
        <v>6035</v>
      </c>
      <c r="X4700">
        <v>10</v>
      </c>
      <c r="Y4700" t="s">
        <v>5531</v>
      </c>
      <c r="Z4700">
        <v>10102</v>
      </c>
      <c r="AA4700" t="s">
        <v>908</v>
      </c>
      <c r="AC4700" t="s">
        <v>1009</v>
      </c>
      <c r="AD4700" t="s">
        <v>443</v>
      </c>
    </row>
    <row r="4701" spans="21:30">
      <c r="U4701">
        <v>7786</v>
      </c>
      <c r="V4701">
        <v>0</v>
      </c>
      <c r="W4701" t="s">
        <v>6036</v>
      </c>
      <c r="X4701">
        <v>10</v>
      </c>
      <c r="Y4701" t="s">
        <v>5531</v>
      </c>
      <c r="Z4701">
        <v>10102</v>
      </c>
      <c r="AA4701" t="s">
        <v>908</v>
      </c>
      <c r="AC4701" t="s">
        <v>1009</v>
      </c>
      <c r="AD4701" t="s">
        <v>443</v>
      </c>
    </row>
    <row r="4702" spans="21:30">
      <c r="U4702">
        <v>7787</v>
      </c>
      <c r="V4702">
        <v>9</v>
      </c>
      <c r="W4702" t="s">
        <v>6037</v>
      </c>
      <c r="X4702">
        <v>10</v>
      </c>
      <c r="Y4702" t="s">
        <v>5531</v>
      </c>
      <c r="Z4702">
        <v>10102</v>
      </c>
      <c r="AA4702" t="s">
        <v>908</v>
      </c>
      <c r="AC4702" t="s">
        <v>1009</v>
      </c>
      <c r="AD4702" t="s">
        <v>443</v>
      </c>
    </row>
    <row r="4703" spans="21:30">
      <c r="U4703">
        <v>7788</v>
      </c>
      <c r="V4703">
        <v>7</v>
      </c>
      <c r="W4703" t="s">
        <v>6038</v>
      </c>
      <c r="X4703">
        <v>10</v>
      </c>
      <c r="Y4703" t="s">
        <v>5531</v>
      </c>
      <c r="Z4703">
        <v>10102</v>
      </c>
      <c r="AA4703" t="s">
        <v>908</v>
      </c>
      <c r="AC4703" t="s">
        <v>1009</v>
      </c>
      <c r="AD4703" t="s">
        <v>443</v>
      </c>
    </row>
    <row r="4704" spans="21:30">
      <c r="U4704">
        <v>7789</v>
      </c>
      <c r="V4704">
        <v>5</v>
      </c>
      <c r="W4704" t="s">
        <v>6039</v>
      </c>
      <c r="X4704">
        <v>10</v>
      </c>
      <c r="Y4704" t="s">
        <v>5531</v>
      </c>
      <c r="Z4704">
        <v>10102</v>
      </c>
      <c r="AA4704" t="s">
        <v>908</v>
      </c>
      <c r="AC4704" t="s">
        <v>1009</v>
      </c>
      <c r="AD4704" t="s">
        <v>443</v>
      </c>
    </row>
    <row r="4705" spans="21:30">
      <c r="U4705">
        <v>7790</v>
      </c>
      <c r="V4705">
        <v>9</v>
      </c>
      <c r="W4705" t="s">
        <v>6040</v>
      </c>
      <c r="X4705">
        <v>10</v>
      </c>
      <c r="Y4705" t="s">
        <v>5531</v>
      </c>
      <c r="Z4705">
        <v>10102</v>
      </c>
      <c r="AA4705" t="s">
        <v>908</v>
      </c>
      <c r="AC4705" t="s">
        <v>1009</v>
      </c>
      <c r="AD4705" t="s">
        <v>443</v>
      </c>
    </row>
    <row r="4706" spans="21:30">
      <c r="U4706">
        <v>7791</v>
      </c>
      <c r="V4706">
        <v>7</v>
      </c>
      <c r="W4706" t="s">
        <v>6041</v>
      </c>
      <c r="X4706">
        <v>10</v>
      </c>
      <c r="Y4706" t="s">
        <v>5531</v>
      </c>
      <c r="Z4706">
        <v>10102</v>
      </c>
      <c r="AA4706" t="s">
        <v>908</v>
      </c>
      <c r="AC4706" t="s">
        <v>1009</v>
      </c>
      <c r="AD4706" t="s">
        <v>443</v>
      </c>
    </row>
    <row r="4707" spans="21:30">
      <c r="U4707">
        <v>7793</v>
      </c>
      <c r="V4707">
        <v>3</v>
      </c>
      <c r="W4707" t="s">
        <v>6042</v>
      </c>
      <c r="X4707">
        <v>10</v>
      </c>
      <c r="Y4707" t="s">
        <v>5531</v>
      </c>
      <c r="Z4707">
        <v>10102</v>
      </c>
      <c r="AA4707" t="s">
        <v>908</v>
      </c>
      <c r="AC4707" t="s">
        <v>1009</v>
      </c>
      <c r="AD4707" t="s">
        <v>443</v>
      </c>
    </row>
    <row r="4708" spans="21:30">
      <c r="U4708">
        <v>7794</v>
      </c>
      <c r="V4708">
        <v>1</v>
      </c>
      <c r="W4708" t="s">
        <v>6043</v>
      </c>
      <c r="X4708">
        <v>10</v>
      </c>
      <c r="Y4708" t="s">
        <v>5531</v>
      </c>
      <c r="Z4708">
        <v>10102</v>
      </c>
      <c r="AA4708" t="s">
        <v>908</v>
      </c>
      <c r="AC4708" t="s">
        <v>1009</v>
      </c>
      <c r="AD4708" t="s">
        <v>443</v>
      </c>
    </row>
    <row r="4709" spans="21:30">
      <c r="U4709">
        <v>7797</v>
      </c>
      <c r="V4709">
        <v>6</v>
      </c>
      <c r="W4709" t="s">
        <v>6044</v>
      </c>
      <c r="X4709">
        <v>10</v>
      </c>
      <c r="Y4709" t="s">
        <v>5531</v>
      </c>
      <c r="Z4709">
        <v>10102</v>
      </c>
      <c r="AA4709" t="s">
        <v>908</v>
      </c>
      <c r="AC4709" t="s">
        <v>1009</v>
      </c>
      <c r="AD4709" t="s">
        <v>443</v>
      </c>
    </row>
    <row r="4710" spans="21:30">
      <c r="U4710">
        <v>7798</v>
      </c>
      <c r="V4710">
        <v>4</v>
      </c>
      <c r="W4710" t="s">
        <v>6045</v>
      </c>
      <c r="X4710">
        <v>10</v>
      </c>
      <c r="Y4710" t="s">
        <v>5531</v>
      </c>
      <c r="Z4710">
        <v>10102</v>
      </c>
      <c r="AA4710" t="s">
        <v>908</v>
      </c>
      <c r="AC4710" t="s">
        <v>1009</v>
      </c>
      <c r="AD4710" t="s">
        <v>443</v>
      </c>
    </row>
    <row r="4711" spans="21:30">
      <c r="U4711">
        <v>7801</v>
      </c>
      <c r="V4711">
        <v>8</v>
      </c>
      <c r="W4711" t="s">
        <v>6046</v>
      </c>
      <c r="X4711">
        <v>10</v>
      </c>
      <c r="Y4711" t="s">
        <v>5531</v>
      </c>
      <c r="Z4711">
        <v>10102</v>
      </c>
      <c r="AA4711" t="s">
        <v>908</v>
      </c>
      <c r="AC4711" t="s">
        <v>1009</v>
      </c>
      <c r="AD4711" t="s">
        <v>443</v>
      </c>
    </row>
    <row r="4712" spans="21:30">
      <c r="U4712">
        <v>7802</v>
      </c>
      <c r="V4712">
        <v>6</v>
      </c>
      <c r="W4712" t="s">
        <v>5898</v>
      </c>
      <c r="X4712">
        <v>10</v>
      </c>
      <c r="Y4712" t="s">
        <v>5531</v>
      </c>
      <c r="Z4712">
        <v>10102</v>
      </c>
      <c r="AA4712" t="s">
        <v>908</v>
      </c>
      <c r="AC4712" t="s">
        <v>1009</v>
      </c>
      <c r="AD4712" t="s">
        <v>443</v>
      </c>
    </row>
    <row r="4713" spans="21:30">
      <c r="U4713">
        <v>7804</v>
      </c>
      <c r="V4713">
        <v>2</v>
      </c>
      <c r="W4713" t="s">
        <v>5840</v>
      </c>
      <c r="X4713">
        <v>10</v>
      </c>
      <c r="Y4713" t="s">
        <v>5531</v>
      </c>
      <c r="Z4713">
        <v>10102</v>
      </c>
      <c r="AA4713" t="s">
        <v>908</v>
      </c>
      <c r="AC4713" t="s">
        <v>1009</v>
      </c>
      <c r="AD4713" t="s">
        <v>443</v>
      </c>
    </row>
    <row r="4714" spans="21:30">
      <c r="U4714">
        <v>7805</v>
      </c>
      <c r="V4714">
        <v>0</v>
      </c>
      <c r="W4714" t="s">
        <v>6047</v>
      </c>
      <c r="X4714">
        <v>10</v>
      </c>
      <c r="Y4714" t="s">
        <v>5531</v>
      </c>
      <c r="Z4714">
        <v>10102</v>
      </c>
      <c r="AA4714" t="s">
        <v>908</v>
      </c>
      <c r="AC4714" t="s">
        <v>1009</v>
      </c>
      <c r="AD4714" t="s">
        <v>443</v>
      </c>
    </row>
    <row r="4715" spans="21:30">
      <c r="U4715">
        <v>7806</v>
      </c>
      <c r="V4715">
        <v>9</v>
      </c>
      <c r="W4715" t="s">
        <v>6048</v>
      </c>
      <c r="X4715">
        <v>10</v>
      </c>
      <c r="Y4715" t="s">
        <v>5531</v>
      </c>
      <c r="Z4715">
        <v>10102</v>
      </c>
      <c r="AA4715" t="s">
        <v>908</v>
      </c>
      <c r="AC4715" t="s">
        <v>1009</v>
      </c>
      <c r="AD4715" t="s">
        <v>443</v>
      </c>
    </row>
    <row r="4716" spans="21:30">
      <c r="U4716">
        <v>7808</v>
      </c>
      <c r="V4716">
        <v>5</v>
      </c>
      <c r="W4716" t="s">
        <v>6049</v>
      </c>
      <c r="X4716">
        <v>10</v>
      </c>
      <c r="Y4716" t="s">
        <v>5531</v>
      </c>
      <c r="Z4716">
        <v>10102</v>
      </c>
      <c r="AA4716" t="s">
        <v>908</v>
      </c>
      <c r="AC4716" t="s">
        <v>1009</v>
      </c>
      <c r="AD4716" t="s">
        <v>443</v>
      </c>
    </row>
    <row r="4717" spans="21:30">
      <c r="U4717">
        <v>7809</v>
      </c>
      <c r="V4717">
        <v>3</v>
      </c>
      <c r="W4717" t="s">
        <v>6050</v>
      </c>
      <c r="X4717">
        <v>10</v>
      </c>
      <c r="Y4717" t="s">
        <v>5531</v>
      </c>
      <c r="Z4717">
        <v>10102</v>
      </c>
      <c r="AA4717" t="s">
        <v>908</v>
      </c>
      <c r="AC4717" t="s">
        <v>1009</v>
      </c>
      <c r="AD4717" t="s">
        <v>443</v>
      </c>
    </row>
    <row r="4718" spans="21:30">
      <c r="U4718">
        <v>7810</v>
      </c>
      <c r="V4718">
        <v>7</v>
      </c>
      <c r="W4718" t="s">
        <v>6015</v>
      </c>
      <c r="X4718">
        <v>10</v>
      </c>
      <c r="Y4718" t="s">
        <v>5531</v>
      </c>
      <c r="Z4718">
        <v>10102</v>
      </c>
      <c r="AA4718" t="s">
        <v>908</v>
      </c>
      <c r="AC4718" t="s">
        <v>1009</v>
      </c>
      <c r="AD4718" t="s">
        <v>443</v>
      </c>
    </row>
    <row r="4719" spans="21:30">
      <c r="U4719">
        <v>7811</v>
      </c>
      <c r="V4719">
        <v>5</v>
      </c>
      <c r="W4719" t="s">
        <v>6051</v>
      </c>
      <c r="X4719">
        <v>10</v>
      </c>
      <c r="Y4719" t="s">
        <v>5531</v>
      </c>
      <c r="Z4719">
        <v>10102</v>
      </c>
      <c r="AA4719" t="s">
        <v>908</v>
      </c>
      <c r="AC4719" t="s">
        <v>1009</v>
      </c>
      <c r="AD4719" t="s">
        <v>443</v>
      </c>
    </row>
    <row r="4720" spans="21:30">
      <c r="U4720">
        <v>7812</v>
      </c>
      <c r="V4720">
        <v>3</v>
      </c>
      <c r="W4720" t="s">
        <v>6052</v>
      </c>
      <c r="X4720">
        <v>10</v>
      </c>
      <c r="Y4720" t="s">
        <v>5531</v>
      </c>
      <c r="Z4720">
        <v>10102</v>
      </c>
      <c r="AA4720" t="s">
        <v>908</v>
      </c>
      <c r="AC4720" t="s">
        <v>1009</v>
      </c>
      <c r="AD4720" t="s">
        <v>443</v>
      </c>
    </row>
    <row r="4721" spans="21:30">
      <c r="U4721">
        <v>7815</v>
      </c>
      <c r="V4721">
        <v>8</v>
      </c>
      <c r="W4721" t="s">
        <v>6053</v>
      </c>
      <c r="X4721">
        <v>10</v>
      </c>
      <c r="Y4721" t="s">
        <v>5531</v>
      </c>
      <c r="Z4721">
        <v>10102</v>
      </c>
      <c r="AA4721" t="s">
        <v>908</v>
      </c>
      <c r="AC4721" t="s">
        <v>1009</v>
      </c>
      <c r="AD4721" t="s">
        <v>443</v>
      </c>
    </row>
    <row r="4722" spans="21:30">
      <c r="U4722">
        <v>7816</v>
      </c>
      <c r="V4722">
        <v>6</v>
      </c>
      <c r="W4722" t="s">
        <v>6054</v>
      </c>
      <c r="X4722">
        <v>10</v>
      </c>
      <c r="Y4722" t="s">
        <v>5531</v>
      </c>
      <c r="Z4722">
        <v>10102</v>
      </c>
      <c r="AA4722" t="s">
        <v>908</v>
      </c>
      <c r="AC4722" t="s">
        <v>1009</v>
      </c>
      <c r="AD4722" t="s">
        <v>443</v>
      </c>
    </row>
    <row r="4723" spans="21:30">
      <c r="U4723">
        <v>7818</v>
      </c>
      <c r="V4723">
        <v>2</v>
      </c>
      <c r="W4723" t="s">
        <v>6055</v>
      </c>
      <c r="X4723">
        <v>10</v>
      </c>
      <c r="Y4723" t="s">
        <v>5531</v>
      </c>
      <c r="Z4723">
        <v>10102</v>
      </c>
      <c r="AA4723" t="s">
        <v>908</v>
      </c>
      <c r="AC4723" t="s">
        <v>1009</v>
      </c>
      <c r="AD4723" t="s">
        <v>443</v>
      </c>
    </row>
    <row r="4724" spans="21:30">
      <c r="U4724">
        <v>7819</v>
      </c>
      <c r="V4724">
        <v>0</v>
      </c>
      <c r="W4724" t="s">
        <v>6056</v>
      </c>
      <c r="X4724">
        <v>10</v>
      </c>
      <c r="Y4724" t="s">
        <v>5531</v>
      </c>
      <c r="Z4724">
        <v>10102</v>
      </c>
      <c r="AA4724" t="s">
        <v>908</v>
      </c>
      <c r="AC4724" t="s">
        <v>1009</v>
      </c>
      <c r="AD4724" t="s">
        <v>443</v>
      </c>
    </row>
    <row r="4725" spans="21:30">
      <c r="U4725">
        <v>7820</v>
      </c>
      <c r="V4725">
        <v>4</v>
      </c>
      <c r="W4725" t="s">
        <v>6057</v>
      </c>
      <c r="X4725">
        <v>10</v>
      </c>
      <c r="Y4725" t="s">
        <v>5531</v>
      </c>
      <c r="Z4725">
        <v>10102</v>
      </c>
      <c r="AA4725" t="s">
        <v>908</v>
      </c>
      <c r="AC4725" t="s">
        <v>1009</v>
      </c>
      <c r="AD4725" t="s">
        <v>443</v>
      </c>
    </row>
    <row r="4726" spans="21:30">
      <c r="U4726">
        <v>7821</v>
      </c>
      <c r="V4726">
        <v>2</v>
      </c>
      <c r="W4726" t="s">
        <v>6058</v>
      </c>
      <c r="X4726">
        <v>10</v>
      </c>
      <c r="Y4726" t="s">
        <v>5531</v>
      </c>
      <c r="Z4726">
        <v>10102</v>
      </c>
      <c r="AA4726" t="s">
        <v>908</v>
      </c>
      <c r="AC4726" t="s">
        <v>1009</v>
      </c>
      <c r="AD4726" t="s">
        <v>443</v>
      </c>
    </row>
    <row r="4727" spans="21:30">
      <c r="U4727">
        <v>7822</v>
      </c>
      <c r="V4727">
        <v>0</v>
      </c>
      <c r="W4727" t="s">
        <v>6059</v>
      </c>
      <c r="X4727">
        <v>10</v>
      </c>
      <c r="Y4727" t="s">
        <v>5531</v>
      </c>
      <c r="Z4727">
        <v>10102</v>
      </c>
      <c r="AA4727" t="s">
        <v>908</v>
      </c>
      <c r="AC4727" t="s">
        <v>1009</v>
      </c>
      <c r="AD4727" t="s">
        <v>443</v>
      </c>
    </row>
    <row r="4728" spans="21:30">
      <c r="U4728">
        <v>7823</v>
      </c>
      <c r="V4728">
        <v>9</v>
      </c>
      <c r="W4728" t="s">
        <v>6060</v>
      </c>
      <c r="X4728">
        <v>10</v>
      </c>
      <c r="Y4728" t="s">
        <v>5531</v>
      </c>
      <c r="Z4728">
        <v>10102</v>
      </c>
      <c r="AA4728" t="s">
        <v>908</v>
      </c>
      <c r="AC4728" t="s">
        <v>1009</v>
      </c>
      <c r="AD4728" t="s">
        <v>443</v>
      </c>
    </row>
    <row r="4729" spans="21:30">
      <c r="U4729">
        <v>7824</v>
      </c>
      <c r="V4729">
        <v>7</v>
      </c>
      <c r="W4729" t="s">
        <v>6061</v>
      </c>
      <c r="X4729">
        <v>10</v>
      </c>
      <c r="Y4729" t="s">
        <v>5531</v>
      </c>
      <c r="Z4729">
        <v>10102</v>
      </c>
      <c r="AA4729" t="s">
        <v>908</v>
      </c>
      <c r="AC4729" t="s">
        <v>1009</v>
      </c>
      <c r="AD4729" t="s">
        <v>443</v>
      </c>
    </row>
    <row r="4730" spans="21:30">
      <c r="U4730">
        <v>7825</v>
      </c>
      <c r="V4730">
        <v>5</v>
      </c>
      <c r="W4730" t="s">
        <v>6062</v>
      </c>
      <c r="X4730">
        <v>10</v>
      </c>
      <c r="Y4730" t="s">
        <v>5531</v>
      </c>
      <c r="Z4730">
        <v>10102</v>
      </c>
      <c r="AA4730" t="s">
        <v>908</v>
      </c>
      <c r="AC4730" t="s">
        <v>1009</v>
      </c>
      <c r="AD4730" t="s">
        <v>443</v>
      </c>
    </row>
    <row r="4731" spans="21:30">
      <c r="U4731">
        <v>7826</v>
      </c>
      <c r="V4731">
        <v>3</v>
      </c>
      <c r="W4731" t="s">
        <v>6063</v>
      </c>
      <c r="X4731">
        <v>10</v>
      </c>
      <c r="Y4731" t="s">
        <v>5531</v>
      </c>
      <c r="Z4731">
        <v>10102</v>
      </c>
      <c r="AA4731" t="s">
        <v>908</v>
      </c>
      <c r="AC4731" t="s">
        <v>713</v>
      </c>
      <c r="AD4731" t="s">
        <v>443</v>
      </c>
    </row>
    <row r="4732" spans="21:30">
      <c r="U4732">
        <v>7830</v>
      </c>
      <c r="V4732">
        <v>1</v>
      </c>
      <c r="W4732" t="s">
        <v>6064</v>
      </c>
      <c r="X4732">
        <v>10</v>
      </c>
      <c r="Y4732" t="s">
        <v>5531</v>
      </c>
      <c r="Z4732">
        <v>10108</v>
      </c>
      <c r="AA4732" t="s">
        <v>6065</v>
      </c>
      <c r="AC4732" t="s">
        <v>1009</v>
      </c>
      <c r="AD4732" t="s">
        <v>443</v>
      </c>
    </row>
    <row r="4733" spans="21:30">
      <c r="U4733">
        <v>7832</v>
      </c>
      <c r="V4733">
        <v>8</v>
      </c>
      <c r="W4733" t="s">
        <v>6066</v>
      </c>
      <c r="X4733">
        <v>10</v>
      </c>
      <c r="Y4733" t="s">
        <v>5531</v>
      </c>
      <c r="Z4733">
        <v>10108</v>
      </c>
      <c r="AA4733" t="s">
        <v>6065</v>
      </c>
      <c r="AC4733" t="s">
        <v>1009</v>
      </c>
      <c r="AD4733" t="s">
        <v>443</v>
      </c>
    </row>
    <row r="4734" spans="21:30">
      <c r="U4734">
        <v>7833</v>
      </c>
      <c r="V4734">
        <v>6</v>
      </c>
      <c r="W4734" t="s">
        <v>6067</v>
      </c>
      <c r="X4734">
        <v>10</v>
      </c>
      <c r="Y4734" t="s">
        <v>5531</v>
      </c>
      <c r="Z4734">
        <v>10108</v>
      </c>
      <c r="AA4734" t="s">
        <v>6065</v>
      </c>
      <c r="AC4734" t="s">
        <v>1009</v>
      </c>
      <c r="AD4734" t="s">
        <v>443</v>
      </c>
    </row>
    <row r="4735" spans="21:30">
      <c r="U4735">
        <v>7834</v>
      </c>
      <c r="V4735">
        <v>4</v>
      </c>
      <c r="W4735" t="s">
        <v>6068</v>
      </c>
      <c r="X4735">
        <v>10</v>
      </c>
      <c r="Y4735" t="s">
        <v>5531</v>
      </c>
      <c r="Z4735">
        <v>10108</v>
      </c>
      <c r="AA4735" t="s">
        <v>6065</v>
      </c>
      <c r="AC4735" t="s">
        <v>1009</v>
      </c>
      <c r="AD4735" t="s">
        <v>443</v>
      </c>
    </row>
    <row r="4736" spans="21:30">
      <c r="U4736">
        <v>7836</v>
      </c>
      <c r="V4736">
        <v>0</v>
      </c>
      <c r="W4736" t="s">
        <v>6069</v>
      </c>
      <c r="X4736">
        <v>10</v>
      </c>
      <c r="Y4736" t="s">
        <v>5531</v>
      </c>
      <c r="Z4736">
        <v>10108</v>
      </c>
      <c r="AA4736" t="s">
        <v>6065</v>
      </c>
      <c r="AC4736" t="s">
        <v>1009</v>
      </c>
      <c r="AD4736" t="s">
        <v>443</v>
      </c>
    </row>
    <row r="4737" spans="21:30">
      <c r="U4737">
        <v>7837</v>
      </c>
      <c r="V4737">
        <v>9</v>
      </c>
      <c r="W4737" t="s">
        <v>6070</v>
      </c>
      <c r="X4737">
        <v>10</v>
      </c>
      <c r="Y4737" t="s">
        <v>5531</v>
      </c>
      <c r="Z4737">
        <v>10108</v>
      </c>
      <c r="AA4737" t="s">
        <v>6065</v>
      </c>
      <c r="AC4737" t="s">
        <v>1009</v>
      </c>
      <c r="AD4737" t="s">
        <v>443</v>
      </c>
    </row>
    <row r="4738" spans="21:30">
      <c r="U4738">
        <v>7839</v>
      </c>
      <c r="V4738">
        <v>5</v>
      </c>
      <c r="W4738" t="s">
        <v>6071</v>
      </c>
      <c r="X4738">
        <v>10</v>
      </c>
      <c r="Y4738" t="s">
        <v>5531</v>
      </c>
      <c r="Z4738">
        <v>10108</v>
      </c>
      <c r="AA4738" t="s">
        <v>6065</v>
      </c>
      <c r="AC4738" t="s">
        <v>1009</v>
      </c>
      <c r="AD4738" t="s">
        <v>443</v>
      </c>
    </row>
    <row r="4739" spans="21:30">
      <c r="U4739">
        <v>7847</v>
      </c>
      <c r="V4739">
        <v>6</v>
      </c>
      <c r="W4739" t="s">
        <v>6072</v>
      </c>
      <c r="X4739">
        <v>10</v>
      </c>
      <c r="Y4739" t="s">
        <v>5531</v>
      </c>
      <c r="Z4739">
        <v>10108</v>
      </c>
      <c r="AA4739" t="s">
        <v>6065</v>
      </c>
      <c r="AC4739" t="s">
        <v>1009</v>
      </c>
      <c r="AD4739" t="s">
        <v>443</v>
      </c>
    </row>
    <row r="4740" spans="21:30">
      <c r="U4740">
        <v>7850</v>
      </c>
      <c r="V4740">
        <v>6</v>
      </c>
      <c r="W4740" t="s">
        <v>6073</v>
      </c>
      <c r="X4740">
        <v>10</v>
      </c>
      <c r="Y4740" t="s">
        <v>5531</v>
      </c>
      <c r="Z4740">
        <v>10108</v>
      </c>
      <c r="AA4740" t="s">
        <v>6065</v>
      </c>
      <c r="AC4740" t="s">
        <v>1009</v>
      </c>
      <c r="AD4740" t="s">
        <v>443</v>
      </c>
    </row>
    <row r="4741" spans="21:30">
      <c r="U4741">
        <v>7852</v>
      </c>
      <c r="V4741">
        <v>2</v>
      </c>
      <c r="W4741" t="s">
        <v>6074</v>
      </c>
      <c r="X4741">
        <v>10</v>
      </c>
      <c r="Y4741" t="s">
        <v>5531</v>
      </c>
      <c r="Z4741">
        <v>10108</v>
      </c>
      <c r="AA4741" t="s">
        <v>6065</v>
      </c>
      <c r="AC4741" t="s">
        <v>1009</v>
      </c>
      <c r="AD4741" t="s">
        <v>443</v>
      </c>
    </row>
    <row r="4742" spans="21:30">
      <c r="U4742">
        <v>7854</v>
      </c>
      <c r="V4742">
        <v>9</v>
      </c>
      <c r="W4742" t="s">
        <v>6075</v>
      </c>
      <c r="X4742">
        <v>10</v>
      </c>
      <c r="Y4742" t="s">
        <v>5531</v>
      </c>
      <c r="Z4742">
        <v>10108</v>
      </c>
      <c r="AA4742" t="s">
        <v>6065</v>
      </c>
      <c r="AC4742" t="s">
        <v>1009</v>
      </c>
      <c r="AD4742" t="s">
        <v>443</v>
      </c>
    </row>
    <row r="4743" spans="21:30">
      <c r="U4743">
        <v>7855</v>
      </c>
      <c r="V4743">
        <v>7</v>
      </c>
      <c r="W4743" t="s">
        <v>6076</v>
      </c>
      <c r="X4743">
        <v>10</v>
      </c>
      <c r="Y4743" t="s">
        <v>5531</v>
      </c>
      <c r="Z4743">
        <v>10108</v>
      </c>
      <c r="AA4743" t="s">
        <v>6065</v>
      </c>
      <c r="AC4743" t="s">
        <v>1009</v>
      </c>
      <c r="AD4743" t="s">
        <v>443</v>
      </c>
    </row>
    <row r="4744" spans="21:30">
      <c r="U4744">
        <v>7856</v>
      </c>
      <c r="V4744">
        <v>5</v>
      </c>
      <c r="W4744" t="s">
        <v>6077</v>
      </c>
      <c r="X4744">
        <v>10</v>
      </c>
      <c r="Y4744" t="s">
        <v>5531</v>
      </c>
      <c r="Z4744">
        <v>10108</v>
      </c>
      <c r="AA4744" t="s">
        <v>6065</v>
      </c>
      <c r="AC4744" t="s">
        <v>1009</v>
      </c>
      <c r="AD4744" t="s">
        <v>443</v>
      </c>
    </row>
    <row r="4745" spans="21:30">
      <c r="U4745">
        <v>7858</v>
      </c>
      <c r="V4745">
        <v>1</v>
      </c>
      <c r="W4745" t="s">
        <v>6078</v>
      </c>
      <c r="X4745">
        <v>10</v>
      </c>
      <c r="Y4745" t="s">
        <v>5531</v>
      </c>
      <c r="Z4745">
        <v>10108</v>
      </c>
      <c r="AA4745" t="s">
        <v>6065</v>
      </c>
      <c r="AC4745" t="s">
        <v>1009</v>
      </c>
      <c r="AD4745" t="s">
        <v>443</v>
      </c>
    </row>
    <row r="4746" spans="21:30">
      <c r="U4746">
        <v>7860</v>
      </c>
      <c r="V4746">
        <v>3</v>
      </c>
      <c r="W4746" t="s">
        <v>6079</v>
      </c>
      <c r="X4746">
        <v>10</v>
      </c>
      <c r="Y4746" t="s">
        <v>5531</v>
      </c>
      <c r="Z4746">
        <v>10108</v>
      </c>
      <c r="AA4746" t="s">
        <v>6065</v>
      </c>
      <c r="AC4746" t="s">
        <v>1009</v>
      </c>
      <c r="AD4746" t="s">
        <v>443</v>
      </c>
    </row>
    <row r="4747" spans="21:30">
      <c r="U4747">
        <v>7861</v>
      </c>
      <c r="V4747">
        <v>1</v>
      </c>
      <c r="W4747" t="s">
        <v>6080</v>
      </c>
      <c r="X4747">
        <v>10</v>
      </c>
      <c r="Y4747" t="s">
        <v>5531</v>
      </c>
      <c r="Z4747">
        <v>10108</v>
      </c>
      <c r="AA4747" t="s">
        <v>6065</v>
      </c>
      <c r="AC4747" t="s">
        <v>1009</v>
      </c>
      <c r="AD4747" t="s">
        <v>443</v>
      </c>
    </row>
    <row r="4748" spans="21:30">
      <c r="U4748">
        <v>7864</v>
      </c>
      <c r="V4748">
        <v>6</v>
      </c>
      <c r="W4748" t="s">
        <v>6081</v>
      </c>
      <c r="X4748">
        <v>10</v>
      </c>
      <c r="Y4748" t="s">
        <v>5531</v>
      </c>
      <c r="Z4748">
        <v>10108</v>
      </c>
      <c r="AA4748" t="s">
        <v>6065</v>
      </c>
      <c r="AC4748" t="s">
        <v>1009</v>
      </c>
      <c r="AD4748" t="s">
        <v>443</v>
      </c>
    </row>
    <row r="4749" spans="21:30">
      <c r="U4749">
        <v>7866</v>
      </c>
      <c r="V4749">
        <v>2</v>
      </c>
      <c r="W4749" t="s">
        <v>6082</v>
      </c>
      <c r="X4749">
        <v>10</v>
      </c>
      <c r="Y4749" t="s">
        <v>5531</v>
      </c>
      <c r="Z4749">
        <v>10108</v>
      </c>
      <c r="AA4749" t="s">
        <v>6065</v>
      </c>
      <c r="AC4749" t="s">
        <v>1009</v>
      </c>
      <c r="AD4749" t="s">
        <v>443</v>
      </c>
    </row>
    <row r="4750" spans="21:30">
      <c r="U4750">
        <v>7868</v>
      </c>
      <c r="V4750">
        <v>9</v>
      </c>
      <c r="W4750" t="s">
        <v>6083</v>
      </c>
      <c r="X4750">
        <v>10</v>
      </c>
      <c r="Y4750" t="s">
        <v>5531</v>
      </c>
      <c r="Z4750">
        <v>10108</v>
      </c>
      <c r="AA4750" t="s">
        <v>6065</v>
      </c>
      <c r="AC4750" t="s">
        <v>1009</v>
      </c>
      <c r="AD4750" t="s">
        <v>443</v>
      </c>
    </row>
    <row r="4751" spans="21:30">
      <c r="U4751">
        <v>7871</v>
      </c>
      <c r="V4751">
        <v>9</v>
      </c>
      <c r="W4751" t="s">
        <v>6084</v>
      </c>
      <c r="X4751">
        <v>10</v>
      </c>
      <c r="Y4751" t="s">
        <v>5531</v>
      </c>
      <c r="Z4751">
        <v>10108</v>
      </c>
      <c r="AA4751" t="s">
        <v>6065</v>
      </c>
      <c r="AC4751" t="s">
        <v>713</v>
      </c>
      <c r="AD4751" t="s">
        <v>443</v>
      </c>
    </row>
    <row r="4752" spans="21:30">
      <c r="U4752">
        <v>7872</v>
      </c>
      <c r="V4752">
        <v>7</v>
      </c>
      <c r="W4752" t="s">
        <v>6085</v>
      </c>
      <c r="X4752">
        <v>10</v>
      </c>
      <c r="Y4752" t="s">
        <v>5531</v>
      </c>
      <c r="Z4752">
        <v>10106</v>
      </c>
      <c r="AA4752" t="s">
        <v>1332</v>
      </c>
      <c r="AC4752" t="s">
        <v>412</v>
      </c>
      <c r="AD4752" t="s">
        <v>443</v>
      </c>
    </row>
    <row r="4753" spans="21:30">
      <c r="U4753">
        <v>7874</v>
      </c>
      <c r="V4753">
        <v>3</v>
      </c>
      <c r="W4753" t="s">
        <v>6086</v>
      </c>
      <c r="X4753">
        <v>10</v>
      </c>
      <c r="Y4753" t="s">
        <v>5531</v>
      </c>
      <c r="Z4753">
        <v>10106</v>
      </c>
      <c r="AA4753" t="s">
        <v>1332</v>
      </c>
      <c r="AC4753" t="s">
        <v>412</v>
      </c>
      <c r="AD4753" t="s">
        <v>443</v>
      </c>
    </row>
    <row r="4754" spans="21:30">
      <c r="U4754">
        <v>7878</v>
      </c>
      <c r="V4754">
        <v>6</v>
      </c>
      <c r="W4754" t="s">
        <v>6087</v>
      </c>
      <c r="X4754">
        <v>10</v>
      </c>
      <c r="Y4754" t="s">
        <v>5531</v>
      </c>
      <c r="Z4754">
        <v>10106</v>
      </c>
      <c r="AA4754" t="s">
        <v>1332</v>
      </c>
      <c r="AC4754" t="s">
        <v>412</v>
      </c>
      <c r="AD4754" t="s">
        <v>443</v>
      </c>
    </row>
    <row r="4755" spans="21:30">
      <c r="U4755">
        <v>7879</v>
      </c>
      <c r="V4755">
        <v>4</v>
      </c>
      <c r="W4755" t="s">
        <v>6088</v>
      </c>
      <c r="X4755">
        <v>10</v>
      </c>
      <c r="Y4755" t="s">
        <v>5531</v>
      </c>
      <c r="Z4755">
        <v>10106</v>
      </c>
      <c r="AA4755" t="s">
        <v>1332</v>
      </c>
      <c r="AC4755" t="s">
        <v>412</v>
      </c>
      <c r="AD4755" t="s">
        <v>443</v>
      </c>
    </row>
    <row r="4756" spans="21:30">
      <c r="U4756">
        <v>7881</v>
      </c>
      <c r="V4756">
        <v>6</v>
      </c>
      <c r="W4756" t="s">
        <v>6089</v>
      </c>
      <c r="X4756">
        <v>10</v>
      </c>
      <c r="Y4756" t="s">
        <v>5531</v>
      </c>
      <c r="Z4756">
        <v>10106</v>
      </c>
      <c r="AA4756" t="s">
        <v>1332</v>
      </c>
      <c r="AC4756" t="s">
        <v>412</v>
      </c>
      <c r="AD4756" t="s">
        <v>443</v>
      </c>
    </row>
    <row r="4757" spans="21:30">
      <c r="U4757">
        <v>7887</v>
      </c>
      <c r="V4757">
        <v>5</v>
      </c>
      <c r="W4757" t="s">
        <v>6090</v>
      </c>
      <c r="X4757">
        <v>10</v>
      </c>
      <c r="Y4757" t="s">
        <v>5531</v>
      </c>
      <c r="Z4757">
        <v>10106</v>
      </c>
      <c r="AA4757" t="s">
        <v>1332</v>
      </c>
      <c r="AC4757" t="s">
        <v>412</v>
      </c>
      <c r="AD4757" t="s">
        <v>443</v>
      </c>
    </row>
    <row r="4758" spans="21:30">
      <c r="U4758">
        <v>7894</v>
      </c>
      <c r="V4758">
        <v>8</v>
      </c>
      <c r="W4758" t="s">
        <v>6091</v>
      </c>
      <c r="X4758">
        <v>10</v>
      </c>
      <c r="Y4758" t="s">
        <v>5531</v>
      </c>
      <c r="Z4758">
        <v>10106</v>
      </c>
      <c r="AA4758" t="s">
        <v>1332</v>
      </c>
      <c r="AC4758" t="s">
        <v>412</v>
      </c>
      <c r="AD4758" t="s">
        <v>443</v>
      </c>
    </row>
    <row r="4759" spans="21:30">
      <c r="U4759">
        <v>7896</v>
      </c>
      <c r="V4759">
        <v>4</v>
      </c>
      <c r="W4759" t="s">
        <v>6092</v>
      </c>
      <c r="X4759">
        <v>10</v>
      </c>
      <c r="Y4759" t="s">
        <v>5531</v>
      </c>
      <c r="Z4759">
        <v>10106</v>
      </c>
      <c r="AA4759" t="s">
        <v>1332</v>
      </c>
      <c r="AC4759" t="s">
        <v>412</v>
      </c>
      <c r="AD4759" t="s">
        <v>443</v>
      </c>
    </row>
    <row r="4760" spans="21:30">
      <c r="U4760">
        <v>7897</v>
      </c>
      <c r="V4760">
        <v>2</v>
      </c>
      <c r="W4760" t="s">
        <v>6093</v>
      </c>
      <c r="X4760">
        <v>10</v>
      </c>
      <c r="Y4760" t="s">
        <v>5531</v>
      </c>
      <c r="Z4760">
        <v>10106</v>
      </c>
      <c r="AA4760" t="s">
        <v>1332</v>
      </c>
      <c r="AC4760" t="s">
        <v>412</v>
      </c>
      <c r="AD4760" t="s">
        <v>443</v>
      </c>
    </row>
    <row r="4761" spans="21:30">
      <c r="U4761">
        <v>7898</v>
      </c>
      <c r="V4761">
        <v>0</v>
      </c>
      <c r="W4761" t="s">
        <v>6094</v>
      </c>
      <c r="X4761">
        <v>10</v>
      </c>
      <c r="Y4761" t="s">
        <v>5531</v>
      </c>
      <c r="Z4761">
        <v>10106</v>
      </c>
      <c r="AA4761" t="s">
        <v>1332</v>
      </c>
      <c r="AC4761" t="s">
        <v>412</v>
      </c>
      <c r="AD4761" t="s">
        <v>443</v>
      </c>
    </row>
    <row r="4762" spans="21:30">
      <c r="U4762">
        <v>7905</v>
      </c>
      <c r="V4762">
        <v>7</v>
      </c>
      <c r="W4762" t="s">
        <v>6095</v>
      </c>
      <c r="X4762">
        <v>10</v>
      </c>
      <c r="Y4762" t="s">
        <v>5531</v>
      </c>
      <c r="Z4762">
        <v>10106</v>
      </c>
      <c r="AA4762" t="s">
        <v>1332</v>
      </c>
      <c r="AC4762" t="s">
        <v>412</v>
      </c>
      <c r="AD4762" t="s">
        <v>443</v>
      </c>
    </row>
    <row r="4763" spans="21:30">
      <c r="U4763">
        <v>7907</v>
      </c>
      <c r="V4763">
        <v>3</v>
      </c>
      <c r="W4763" t="s">
        <v>6096</v>
      </c>
      <c r="X4763">
        <v>10</v>
      </c>
      <c r="Y4763" t="s">
        <v>5531</v>
      </c>
      <c r="Z4763">
        <v>10106</v>
      </c>
      <c r="AA4763" t="s">
        <v>1332</v>
      </c>
      <c r="AC4763" t="s">
        <v>713</v>
      </c>
      <c r="AD4763" t="s">
        <v>443</v>
      </c>
    </row>
    <row r="4764" spans="21:30">
      <c r="U4764">
        <v>7908</v>
      </c>
      <c r="V4764">
        <v>1</v>
      </c>
      <c r="W4764" t="s">
        <v>6097</v>
      </c>
      <c r="X4764">
        <v>10</v>
      </c>
      <c r="Y4764" t="s">
        <v>5531</v>
      </c>
      <c r="Z4764">
        <v>10106</v>
      </c>
      <c r="AA4764" t="s">
        <v>1332</v>
      </c>
      <c r="AC4764" t="s">
        <v>713</v>
      </c>
      <c r="AD4764" t="s">
        <v>443</v>
      </c>
    </row>
    <row r="4765" spans="21:30">
      <c r="U4765">
        <v>7910</v>
      </c>
      <c r="V4765">
        <v>3</v>
      </c>
      <c r="W4765" t="s">
        <v>6098</v>
      </c>
      <c r="X4765">
        <v>10</v>
      </c>
      <c r="Y4765" t="s">
        <v>5531</v>
      </c>
      <c r="Z4765">
        <v>10106</v>
      </c>
      <c r="AA4765" t="s">
        <v>1332</v>
      </c>
      <c r="AC4765" t="s">
        <v>713</v>
      </c>
      <c r="AD4765" t="s">
        <v>443</v>
      </c>
    </row>
    <row r="4766" spans="21:30">
      <c r="U4766">
        <v>7911</v>
      </c>
      <c r="V4766">
        <v>1</v>
      </c>
      <c r="W4766" t="s">
        <v>6099</v>
      </c>
      <c r="X4766">
        <v>10</v>
      </c>
      <c r="Y4766" t="s">
        <v>5531</v>
      </c>
      <c r="Z4766">
        <v>10106</v>
      </c>
      <c r="AA4766" t="s">
        <v>1332</v>
      </c>
      <c r="AC4766" t="s">
        <v>713</v>
      </c>
      <c r="AD4766" t="s">
        <v>443</v>
      </c>
    </row>
    <row r="4767" spans="21:30">
      <c r="U4767">
        <v>7915</v>
      </c>
      <c r="V4767">
        <v>4</v>
      </c>
      <c r="W4767" t="s">
        <v>6100</v>
      </c>
      <c r="X4767">
        <v>10</v>
      </c>
      <c r="Y4767" t="s">
        <v>5531</v>
      </c>
      <c r="Z4767">
        <v>10106</v>
      </c>
      <c r="AA4767" t="s">
        <v>1332</v>
      </c>
      <c r="AC4767" t="s">
        <v>713</v>
      </c>
      <c r="AD4767" t="s">
        <v>443</v>
      </c>
    </row>
    <row r="4768" spans="21:30">
      <c r="U4768">
        <v>7918</v>
      </c>
      <c r="V4768">
        <v>9</v>
      </c>
      <c r="W4768" t="s">
        <v>6101</v>
      </c>
      <c r="X4768">
        <v>10</v>
      </c>
      <c r="Y4768" t="s">
        <v>5531</v>
      </c>
      <c r="Z4768">
        <v>10106</v>
      </c>
      <c r="AA4768" t="s">
        <v>1332</v>
      </c>
      <c r="AC4768" t="s">
        <v>713</v>
      </c>
      <c r="AD4768" t="s">
        <v>443</v>
      </c>
    </row>
    <row r="4769" spans="21:30">
      <c r="U4769">
        <v>7919</v>
      </c>
      <c r="V4769">
        <v>7</v>
      </c>
      <c r="W4769" t="s">
        <v>6102</v>
      </c>
      <c r="X4769">
        <v>10</v>
      </c>
      <c r="Y4769" t="s">
        <v>5531</v>
      </c>
      <c r="Z4769">
        <v>10106</v>
      </c>
      <c r="AA4769" t="s">
        <v>1332</v>
      </c>
      <c r="AC4769" t="s">
        <v>713</v>
      </c>
      <c r="AD4769" t="s">
        <v>443</v>
      </c>
    </row>
    <row r="4770" spans="21:30">
      <c r="U4770">
        <v>7922</v>
      </c>
      <c r="V4770">
        <v>7</v>
      </c>
      <c r="W4770" t="s">
        <v>6103</v>
      </c>
      <c r="X4770">
        <v>10</v>
      </c>
      <c r="Y4770" t="s">
        <v>5531</v>
      </c>
      <c r="Z4770">
        <v>10106</v>
      </c>
      <c r="AA4770" t="s">
        <v>1332</v>
      </c>
      <c r="AC4770" t="s">
        <v>713</v>
      </c>
      <c r="AD4770" t="s">
        <v>443</v>
      </c>
    </row>
    <row r="4771" spans="21:30">
      <c r="U4771">
        <v>7924</v>
      </c>
      <c r="V4771">
        <v>3</v>
      </c>
      <c r="W4771" t="s">
        <v>6104</v>
      </c>
      <c r="X4771">
        <v>10</v>
      </c>
      <c r="Y4771" t="s">
        <v>5531</v>
      </c>
      <c r="Z4771">
        <v>10104</v>
      </c>
      <c r="AA4771" t="s">
        <v>1151</v>
      </c>
      <c r="AC4771" t="s">
        <v>412</v>
      </c>
      <c r="AD4771" t="s">
        <v>443</v>
      </c>
    </row>
    <row r="4772" spans="21:30">
      <c r="U4772">
        <v>7927</v>
      </c>
      <c r="V4772">
        <v>8</v>
      </c>
      <c r="W4772" t="s">
        <v>6105</v>
      </c>
      <c r="X4772">
        <v>10</v>
      </c>
      <c r="Y4772" t="s">
        <v>5531</v>
      </c>
      <c r="Z4772">
        <v>10104</v>
      </c>
      <c r="AA4772" t="s">
        <v>1151</v>
      </c>
      <c r="AC4772" t="s">
        <v>412</v>
      </c>
      <c r="AD4772" t="s">
        <v>443</v>
      </c>
    </row>
    <row r="4773" spans="21:30">
      <c r="U4773">
        <v>7929</v>
      </c>
      <c r="V4773">
        <v>4</v>
      </c>
      <c r="W4773" t="s">
        <v>6106</v>
      </c>
      <c r="X4773">
        <v>10</v>
      </c>
      <c r="Y4773" t="s">
        <v>5531</v>
      </c>
      <c r="Z4773">
        <v>10104</v>
      </c>
      <c r="AA4773" t="s">
        <v>1151</v>
      </c>
      <c r="AC4773" t="s">
        <v>412</v>
      </c>
      <c r="AD4773" t="s">
        <v>443</v>
      </c>
    </row>
    <row r="4774" spans="21:30">
      <c r="U4774">
        <v>7930</v>
      </c>
      <c r="V4774">
        <v>8</v>
      </c>
      <c r="W4774" t="s">
        <v>6107</v>
      </c>
      <c r="X4774">
        <v>10</v>
      </c>
      <c r="Y4774" t="s">
        <v>5531</v>
      </c>
      <c r="Z4774">
        <v>10104</v>
      </c>
      <c r="AA4774" t="s">
        <v>1151</v>
      </c>
      <c r="AC4774" t="s">
        <v>412</v>
      </c>
      <c r="AD4774" t="s">
        <v>443</v>
      </c>
    </row>
    <row r="4775" spans="21:30">
      <c r="U4775">
        <v>7931</v>
      </c>
      <c r="V4775">
        <v>6</v>
      </c>
      <c r="W4775" t="s">
        <v>6108</v>
      </c>
      <c r="X4775">
        <v>10</v>
      </c>
      <c r="Y4775" t="s">
        <v>5531</v>
      </c>
      <c r="Z4775">
        <v>10104</v>
      </c>
      <c r="AA4775" t="s">
        <v>1151</v>
      </c>
      <c r="AC4775" t="s">
        <v>412</v>
      </c>
      <c r="AD4775" t="s">
        <v>443</v>
      </c>
    </row>
    <row r="4776" spans="21:30">
      <c r="U4776">
        <v>7933</v>
      </c>
      <c r="V4776">
        <v>2</v>
      </c>
      <c r="W4776" t="s">
        <v>6109</v>
      </c>
      <c r="X4776">
        <v>10</v>
      </c>
      <c r="Y4776" t="s">
        <v>5531</v>
      </c>
      <c r="Z4776">
        <v>10104</v>
      </c>
      <c r="AA4776" t="s">
        <v>1151</v>
      </c>
      <c r="AC4776" t="s">
        <v>412</v>
      </c>
      <c r="AD4776" t="s">
        <v>443</v>
      </c>
    </row>
    <row r="4777" spans="21:30">
      <c r="U4777">
        <v>7936</v>
      </c>
      <c r="V4777">
        <v>7</v>
      </c>
      <c r="W4777" t="s">
        <v>6110</v>
      </c>
      <c r="X4777">
        <v>10</v>
      </c>
      <c r="Y4777" t="s">
        <v>5531</v>
      </c>
      <c r="Z4777">
        <v>10104</v>
      </c>
      <c r="AA4777" t="s">
        <v>1151</v>
      </c>
      <c r="AC4777" t="s">
        <v>412</v>
      </c>
      <c r="AD4777" t="s">
        <v>443</v>
      </c>
    </row>
    <row r="4778" spans="21:30">
      <c r="U4778">
        <v>7938</v>
      </c>
      <c r="V4778">
        <v>3</v>
      </c>
      <c r="W4778" t="s">
        <v>6111</v>
      </c>
      <c r="X4778">
        <v>10</v>
      </c>
      <c r="Y4778" t="s">
        <v>5531</v>
      </c>
      <c r="Z4778">
        <v>10104</v>
      </c>
      <c r="AA4778" t="s">
        <v>1151</v>
      </c>
      <c r="AC4778" t="s">
        <v>412</v>
      </c>
      <c r="AD4778" t="s">
        <v>443</v>
      </c>
    </row>
    <row r="4779" spans="21:30">
      <c r="U4779">
        <v>7939</v>
      </c>
      <c r="V4779">
        <v>1</v>
      </c>
      <c r="W4779" t="s">
        <v>6112</v>
      </c>
      <c r="X4779">
        <v>10</v>
      </c>
      <c r="Y4779" t="s">
        <v>5531</v>
      </c>
      <c r="Z4779">
        <v>10104</v>
      </c>
      <c r="AA4779" t="s">
        <v>1151</v>
      </c>
      <c r="AC4779" t="s">
        <v>412</v>
      </c>
      <c r="AD4779" t="s">
        <v>443</v>
      </c>
    </row>
    <row r="4780" spans="21:30">
      <c r="U4780">
        <v>7940</v>
      </c>
      <c r="V4780">
        <v>5</v>
      </c>
      <c r="W4780" t="s">
        <v>6113</v>
      </c>
      <c r="X4780">
        <v>10</v>
      </c>
      <c r="Y4780" t="s">
        <v>5531</v>
      </c>
      <c r="Z4780">
        <v>10104</v>
      </c>
      <c r="AA4780" t="s">
        <v>1151</v>
      </c>
      <c r="AC4780" t="s">
        <v>412</v>
      </c>
      <c r="AD4780" t="s">
        <v>443</v>
      </c>
    </row>
    <row r="4781" spans="21:30">
      <c r="U4781">
        <v>7941</v>
      </c>
      <c r="V4781">
        <v>3</v>
      </c>
      <c r="W4781" t="s">
        <v>6114</v>
      </c>
      <c r="X4781">
        <v>10</v>
      </c>
      <c r="Y4781" t="s">
        <v>5531</v>
      </c>
      <c r="Z4781">
        <v>10104</v>
      </c>
      <c r="AA4781" t="s">
        <v>1151</v>
      </c>
      <c r="AC4781" t="s">
        <v>412</v>
      </c>
      <c r="AD4781" t="s">
        <v>443</v>
      </c>
    </row>
    <row r="4782" spans="21:30">
      <c r="U4782">
        <v>7942</v>
      </c>
      <c r="V4782">
        <v>1</v>
      </c>
      <c r="W4782" t="s">
        <v>6115</v>
      </c>
      <c r="X4782">
        <v>10</v>
      </c>
      <c r="Y4782" t="s">
        <v>5531</v>
      </c>
      <c r="Z4782">
        <v>10104</v>
      </c>
      <c r="AA4782" t="s">
        <v>1151</v>
      </c>
      <c r="AC4782" t="s">
        <v>713</v>
      </c>
      <c r="AD4782" t="s">
        <v>443</v>
      </c>
    </row>
    <row r="4783" spans="21:30">
      <c r="U4783">
        <v>7944</v>
      </c>
      <c r="V4783">
        <v>8</v>
      </c>
      <c r="W4783" t="s">
        <v>6116</v>
      </c>
      <c r="X4783">
        <v>10</v>
      </c>
      <c r="Y4783" t="s">
        <v>5531</v>
      </c>
      <c r="Z4783">
        <v>10104</v>
      </c>
      <c r="AA4783" t="s">
        <v>1151</v>
      </c>
      <c r="AC4783" t="s">
        <v>412</v>
      </c>
      <c r="AD4783" t="s">
        <v>443</v>
      </c>
    </row>
    <row r="4784" spans="21:30">
      <c r="U4784">
        <v>7945</v>
      </c>
      <c r="V4784">
        <v>6</v>
      </c>
      <c r="W4784" t="s">
        <v>6117</v>
      </c>
      <c r="X4784">
        <v>10</v>
      </c>
      <c r="Y4784" t="s">
        <v>5531</v>
      </c>
      <c r="Z4784">
        <v>10104</v>
      </c>
      <c r="AA4784" t="s">
        <v>1151</v>
      </c>
      <c r="AC4784" t="s">
        <v>412</v>
      </c>
      <c r="AD4784" t="s">
        <v>443</v>
      </c>
    </row>
    <row r="4785" spans="21:30">
      <c r="U4785">
        <v>7946</v>
      </c>
      <c r="V4785">
        <v>4</v>
      </c>
      <c r="W4785" t="s">
        <v>6118</v>
      </c>
      <c r="X4785">
        <v>10</v>
      </c>
      <c r="Y4785" t="s">
        <v>5531</v>
      </c>
      <c r="Z4785">
        <v>10104</v>
      </c>
      <c r="AA4785" t="s">
        <v>1151</v>
      </c>
      <c r="AC4785" t="s">
        <v>713</v>
      </c>
      <c r="AD4785" t="s">
        <v>443</v>
      </c>
    </row>
    <row r="4786" spans="21:30">
      <c r="U4786">
        <v>7947</v>
      </c>
      <c r="V4786">
        <v>2</v>
      </c>
      <c r="W4786" t="s">
        <v>6119</v>
      </c>
      <c r="X4786">
        <v>10</v>
      </c>
      <c r="Y4786" t="s">
        <v>5531</v>
      </c>
      <c r="Z4786">
        <v>10104</v>
      </c>
      <c r="AA4786" t="s">
        <v>1151</v>
      </c>
      <c r="AC4786" t="s">
        <v>713</v>
      </c>
      <c r="AD4786" t="s">
        <v>443</v>
      </c>
    </row>
    <row r="4787" spans="21:30">
      <c r="U4787">
        <v>7948</v>
      </c>
      <c r="V4787">
        <v>0</v>
      </c>
      <c r="W4787" t="s">
        <v>6120</v>
      </c>
      <c r="X4787">
        <v>10</v>
      </c>
      <c r="Y4787" t="s">
        <v>5531</v>
      </c>
      <c r="Z4787">
        <v>10104</v>
      </c>
      <c r="AA4787" t="s">
        <v>1151</v>
      </c>
      <c r="AC4787" t="s">
        <v>713</v>
      </c>
      <c r="AD4787" t="s">
        <v>443</v>
      </c>
    </row>
    <row r="4788" spans="21:30">
      <c r="U4788">
        <v>7950</v>
      </c>
      <c r="V4788">
        <v>2</v>
      </c>
      <c r="W4788" t="s">
        <v>6121</v>
      </c>
      <c r="X4788">
        <v>10</v>
      </c>
      <c r="Y4788" t="s">
        <v>5531</v>
      </c>
      <c r="Z4788">
        <v>10104</v>
      </c>
      <c r="AA4788" t="s">
        <v>1151</v>
      </c>
      <c r="AC4788" t="s">
        <v>713</v>
      </c>
      <c r="AD4788" t="s">
        <v>443</v>
      </c>
    </row>
    <row r="4789" spans="21:30">
      <c r="U4789">
        <v>7952</v>
      </c>
      <c r="V4789">
        <v>9</v>
      </c>
      <c r="W4789" t="s">
        <v>6122</v>
      </c>
      <c r="X4789">
        <v>10</v>
      </c>
      <c r="Y4789" t="s">
        <v>5531</v>
      </c>
      <c r="Z4789">
        <v>10104</v>
      </c>
      <c r="AA4789" t="s">
        <v>1151</v>
      </c>
      <c r="AC4789" t="s">
        <v>713</v>
      </c>
      <c r="AD4789" t="s">
        <v>443</v>
      </c>
    </row>
    <row r="4790" spans="21:30">
      <c r="U4790">
        <v>7953</v>
      </c>
      <c r="V4790">
        <v>7</v>
      </c>
      <c r="W4790" t="s">
        <v>6123</v>
      </c>
      <c r="X4790">
        <v>10</v>
      </c>
      <c r="Y4790" t="s">
        <v>5531</v>
      </c>
      <c r="Z4790">
        <v>10104</v>
      </c>
      <c r="AA4790" t="s">
        <v>1151</v>
      </c>
      <c r="AC4790" t="s">
        <v>713</v>
      </c>
      <c r="AD4790" t="s">
        <v>443</v>
      </c>
    </row>
    <row r="4791" spans="21:30">
      <c r="U4791">
        <v>7956</v>
      </c>
      <c r="V4791">
        <v>1</v>
      </c>
      <c r="W4791" t="s">
        <v>6124</v>
      </c>
      <c r="X4791">
        <v>10</v>
      </c>
      <c r="Y4791" t="s">
        <v>5531</v>
      </c>
      <c r="Z4791">
        <v>10107</v>
      </c>
      <c r="AA4791" t="s">
        <v>909</v>
      </c>
      <c r="AC4791" t="s">
        <v>412</v>
      </c>
      <c r="AD4791" t="s">
        <v>443</v>
      </c>
    </row>
    <row r="4792" spans="21:30">
      <c r="U4792">
        <v>7958</v>
      </c>
      <c r="V4792">
        <v>8</v>
      </c>
      <c r="W4792" t="s">
        <v>6125</v>
      </c>
      <c r="X4792">
        <v>10</v>
      </c>
      <c r="Y4792" t="s">
        <v>5531</v>
      </c>
      <c r="Z4792">
        <v>10107</v>
      </c>
      <c r="AA4792" t="s">
        <v>909</v>
      </c>
      <c r="AC4792" t="s">
        <v>412</v>
      </c>
      <c r="AD4792" t="s">
        <v>443</v>
      </c>
    </row>
    <row r="4793" spans="21:30">
      <c r="U4793">
        <v>7959</v>
      </c>
      <c r="V4793">
        <v>6</v>
      </c>
      <c r="W4793" t="s">
        <v>2330</v>
      </c>
      <c r="X4793">
        <v>10</v>
      </c>
      <c r="Y4793" t="s">
        <v>5531</v>
      </c>
      <c r="Z4793">
        <v>10107</v>
      </c>
      <c r="AA4793" t="s">
        <v>909</v>
      </c>
      <c r="AC4793" t="s">
        <v>412</v>
      </c>
      <c r="AD4793" t="s">
        <v>443</v>
      </c>
    </row>
    <row r="4794" spans="21:30">
      <c r="U4794">
        <v>7961</v>
      </c>
      <c r="V4794">
        <v>8</v>
      </c>
      <c r="W4794" t="s">
        <v>5550</v>
      </c>
      <c r="X4794">
        <v>10</v>
      </c>
      <c r="Y4794" t="s">
        <v>5531</v>
      </c>
      <c r="Z4794">
        <v>10107</v>
      </c>
      <c r="AA4794" t="s">
        <v>909</v>
      </c>
      <c r="AC4794" t="s">
        <v>412</v>
      </c>
      <c r="AD4794" t="s">
        <v>443</v>
      </c>
    </row>
    <row r="4795" spans="21:30">
      <c r="U4795">
        <v>7962</v>
      </c>
      <c r="V4795">
        <v>6</v>
      </c>
      <c r="W4795" t="s">
        <v>6126</v>
      </c>
      <c r="X4795">
        <v>10</v>
      </c>
      <c r="Y4795" t="s">
        <v>5531</v>
      </c>
      <c r="Z4795">
        <v>10107</v>
      </c>
      <c r="AA4795" t="s">
        <v>909</v>
      </c>
      <c r="AC4795" t="s">
        <v>412</v>
      </c>
      <c r="AD4795" t="s">
        <v>443</v>
      </c>
    </row>
    <row r="4796" spans="21:30">
      <c r="U4796">
        <v>7966</v>
      </c>
      <c r="V4796">
        <v>9</v>
      </c>
      <c r="W4796" t="s">
        <v>6127</v>
      </c>
      <c r="X4796">
        <v>10</v>
      </c>
      <c r="Y4796" t="s">
        <v>5531</v>
      </c>
      <c r="Z4796">
        <v>10107</v>
      </c>
      <c r="AA4796" t="s">
        <v>909</v>
      </c>
      <c r="AC4796" t="s">
        <v>412</v>
      </c>
      <c r="AD4796" t="s">
        <v>443</v>
      </c>
    </row>
    <row r="4797" spans="21:30">
      <c r="U4797">
        <v>7967</v>
      </c>
      <c r="V4797">
        <v>7</v>
      </c>
      <c r="W4797" t="s">
        <v>6128</v>
      </c>
      <c r="X4797">
        <v>10</v>
      </c>
      <c r="Y4797" t="s">
        <v>5531</v>
      </c>
      <c r="Z4797">
        <v>10107</v>
      </c>
      <c r="AA4797" t="s">
        <v>909</v>
      </c>
      <c r="AC4797" t="s">
        <v>412</v>
      </c>
      <c r="AD4797" t="s">
        <v>443</v>
      </c>
    </row>
    <row r="4798" spans="21:30">
      <c r="U4798">
        <v>7968</v>
      </c>
      <c r="V4798">
        <v>5</v>
      </c>
      <c r="W4798" t="s">
        <v>6129</v>
      </c>
      <c r="X4798">
        <v>10</v>
      </c>
      <c r="Y4798" t="s">
        <v>5531</v>
      </c>
      <c r="Z4798">
        <v>10107</v>
      </c>
      <c r="AA4798" t="s">
        <v>909</v>
      </c>
      <c r="AC4798" t="s">
        <v>412</v>
      </c>
      <c r="AD4798" t="s">
        <v>443</v>
      </c>
    </row>
    <row r="4799" spans="21:30">
      <c r="U4799">
        <v>7970</v>
      </c>
      <c r="V4799">
        <v>7</v>
      </c>
      <c r="W4799" t="s">
        <v>6130</v>
      </c>
      <c r="X4799">
        <v>10</v>
      </c>
      <c r="Y4799" t="s">
        <v>5531</v>
      </c>
      <c r="Z4799">
        <v>10107</v>
      </c>
      <c r="AA4799" t="s">
        <v>909</v>
      </c>
      <c r="AC4799" t="s">
        <v>713</v>
      </c>
      <c r="AD4799" t="s">
        <v>443</v>
      </c>
    </row>
    <row r="4800" spans="21:30">
      <c r="U4800">
        <v>7973</v>
      </c>
      <c r="V4800">
        <v>1</v>
      </c>
      <c r="W4800" t="s">
        <v>6131</v>
      </c>
      <c r="X4800">
        <v>10</v>
      </c>
      <c r="Y4800" t="s">
        <v>5531</v>
      </c>
      <c r="Z4800">
        <v>10105</v>
      </c>
      <c r="AA4800" t="s">
        <v>1155</v>
      </c>
      <c r="AC4800" t="s">
        <v>412</v>
      </c>
      <c r="AD4800" t="s">
        <v>443</v>
      </c>
    </row>
    <row r="4801" spans="21:30">
      <c r="U4801">
        <v>7975</v>
      </c>
      <c r="V4801">
        <v>8</v>
      </c>
      <c r="W4801" t="s">
        <v>3364</v>
      </c>
      <c r="X4801">
        <v>10</v>
      </c>
      <c r="Y4801" t="s">
        <v>5531</v>
      </c>
      <c r="Z4801">
        <v>10105</v>
      </c>
      <c r="AA4801" t="s">
        <v>1155</v>
      </c>
      <c r="AC4801" t="s">
        <v>412</v>
      </c>
      <c r="AD4801" t="s">
        <v>443</v>
      </c>
    </row>
    <row r="4802" spans="21:30">
      <c r="U4802">
        <v>7976</v>
      </c>
      <c r="V4802">
        <v>6</v>
      </c>
      <c r="W4802" t="s">
        <v>6132</v>
      </c>
      <c r="X4802">
        <v>10</v>
      </c>
      <c r="Y4802" t="s">
        <v>5531</v>
      </c>
      <c r="Z4802">
        <v>10105</v>
      </c>
      <c r="AA4802" t="s">
        <v>1155</v>
      </c>
      <c r="AC4802" t="s">
        <v>412</v>
      </c>
      <c r="AD4802" t="s">
        <v>443</v>
      </c>
    </row>
    <row r="4803" spans="21:30">
      <c r="U4803">
        <v>7977</v>
      </c>
      <c r="V4803">
        <v>4</v>
      </c>
      <c r="W4803" t="s">
        <v>6133</v>
      </c>
      <c r="X4803">
        <v>10</v>
      </c>
      <c r="Y4803" t="s">
        <v>5531</v>
      </c>
      <c r="Z4803">
        <v>10105</v>
      </c>
      <c r="AA4803" t="s">
        <v>1155</v>
      </c>
      <c r="AC4803" t="s">
        <v>412</v>
      </c>
      <c r="AD4803" t="s">
        <v>443</v>
      </c>
    </row>
    <row r="4804" spans="21:30">
      <c r="U4804">
        <v>7978</v>
      </c>
      <c r="V4804">
        <v>2</v>
      </c>
      <c r="W4804" t="s">
        <v>6134</v>
      </c>
      <c r="X4804">
        <v>10</v>
      </c>
      <c r="Y4804" t="s">
        <v>5531</v>
      </c>
      <c r="Z4804">
        <v>10105</v>
      </c>
      <c r="AA4804" t="s">
        <v>1155</v>
      </c>
      <c r="AC4804" t="s">
        <v>412</v>
      </c>
      <c r="AD4804" t="s">
        <v>443</v>
      </c>
    </row>
    <row r="4805" spans="21:30">
      <c r="U4805">
        <v>7982</v>
      </c>
      <c r="V4805">
        <v>0</v>
      </c>
      <c r="W4805" t="s">
        <v>6135</v>
      </c>
      <c r="X4805">
        <v>10</v>
      </c>
      <c r="Y4805" t="s">
        <v>5531</v>
      </c>
      <c r="Z4805">
        <v>10105</v>
      </c>
      <c r="AA4805" t="s">
        <v>1155</v>
      </c>
      <c r="AC4805" t="s">
        <v>412</v>
      </c>
      <c r="AD4805" t="s">
        <v>443</v>
      </c>
    </row>
    <row r="4806" spans="21:30">
      <c r="U4806">
        <v>7987</v>
      </c>
      <c r="V4806">
        <v>1</v>
      </c>
      <c r="W4806" t="s">
        <v>6136</v>
      </c>
      <c r="X4806">
        <v>10</v>
      </c>
      <c r="Y4806" t="s">
        <v>5531</v>
      </c>
      <c r="Z4806">
        <v>10105</v>
      </c>
      <c r="AA4806" t="s">
        <v>1155</v>
      </c>
      <c r="AC4806" t="s">
        <v>412</v>
      </c>
      <c r="AD4806" t="s">
        <v>443</v>
      </c>
    </row>
    <row r="4807" spans="21:30">
      <c r="U4807">
        <v>7989</v>
      </c>
      <c r="V4807">
        <v>8</v>
      </c>
      <c r="W4807" t="s">
        <v>6137</v>
      </c>
      <c r="X4807">
        <v>10</v>
      </c>
      <c r="Y4807" t="s">
        <v>5531</v>
      </c>
      <c r="Z4807">
        <v>10105</v>
      </c>
      <c r="AA4807" t="s">
        <v>1155</v>
      </c>
      <c r="AC4807" t="s">
        <v>713</v>
      </c>
      <c r="AD4807" t="s">
        <v>443</v>
      </c>
    </row>
    <row r="4808" spans="21:30">
      <c r="U4808">
        <v>7990</v>
      </c>
      <c r="V4808">
        <v>1</v>
      </c>
      <c r="W4808" t="s">
        <v>6138</v>
      </c>
      <c r="X4808">
        <v>10</v>
      </c>
      <c r="Y4808" t="s">
        <v>5531</v>
      </c>
      <c r="Z4808">
        <v>10105</v>
      </c>
      <c r="AA4808" t="s">
        <v>1155</v>
      </c>
      <c r="AC4808" t="s">
        <v>412</v>
      </c>
      <c r="AD4808" t="s">
        <v>443</v>
      </c>
    </row>
    <row r="4809" spans="21:30">
      <c r="U4809">
        <v>7992</v>
      </c>
      <c r="V4809">
        <v>8</v>
      </c>
      <c r="W4809" t="s">
        <v>6139</v>
      </c>
      <c r="X4809">
        <v>10</v>
      </c>
      <c r="Y4809" t="s">
        <v>5531</v>
      </c>
      <c r="Z4809">
        <v>10102</v>
      </c>
      <c r="AA4809" t="s">
        <v>908</v>
      </c>
      <c r="AC4809" t="s">
        <v>713</v>
      </c>
      <c r="AD4809" t="s">
        <v>443</v>
      </c>
    </row>
    <row r="4810" spans="21:30">
      <c r="U4810">
        <v>7993</v>
      </c>
      <c r="V4810">
        <v>6</v>
      </c>
      <c r="W4810" t="s">
        <v>6140</v>
      </c>
      <c r="X4810">
        <v>10</v>
      </c>
      <c r="Y4810" t="s">
        <v>5531</v>
      </c>
      <c r="Z4810">
        <v>10105</v>
      </c>
      <c r="AA4810" t="s">
        <v>1155</v>
      </c>
      <c r="AC4810" t="s">
        <v>713</v>
      </c>
      <c r="AD4810" t="s">
        <v>443</v>
      </c>
    </row>
    <row r="4811" spans="21:30">
      <c r="U4811">
        <v>7994</v>
      </c>
      <c r="V4811">
        <v>4</v>
      </c>
      <c r="W4811" t="s">
        <v>6141</v>
      </c>
      <c r="X4811">
        <v>10</v>
      </c>
      <c r="Y4811" t="s">
        <v>5531</v>
      </c>
      <c r="Z4811">
        <v>10105</v>
      </c>
      <c r="AA4811" t="s">
        <v>1155</v>
      </c>
      <c r="AC4811" t="s">
        <v>713</v>
      </c>
      <c r="AD4811" t="s">
        <v>443</v>
      </c>
    </row>
    <row r="4812" spans="21:30">
      <c r="U4812">
        <v>7998</v>
      </c>
      <c r="V4812">
        <v>7</v>
      </c>
      <c r="W4812" t="s">
        <v>6142</v>
      </c>
      <c r="X4812">
        <v>10</v>
      </c>
      <c r="Y4812" t="s">
        <v>5531</v>
      </c>
      <c r="Z4812">
        <v>10105</v>
      </c>
      <c r="AA4812" t="s">
        <v>1155</v>
      </c>
      <c r="AC4812" t="s">
        <v>713</v>
      </c>
      <c r="AD4812" t="s">
        <v>443</v>
      </c>
    </row>
    <row r="4813" spans="21:30">
      <c r="U4813">
        <v>8000</v>
      </c>
      <c r="V4813">
        <v>4</v>
      </c>
      <c r="W4813" t="s">
        <v>6143</v>
      </c>
      <c r="X4813">
        <v>10</v>
      </c>
      <c r="Y4813" t="s">
        <v>5531</v>
      </c>
      <c r="Z4813">
        <v>10105</v>
      </c>
      <c r="AA4813" t="s">
        <v>1155</v>
      </c>
      <c r="AC4813" t="s">
        <v>725</v>
      </c>
      <c r="AD4813" t="s">
        <v>443</v>
      </c>
    </row>
    <row r="4814" spans="21:30">
      <c r="U4814">
        <v>8001</v>
      </c>
      <c r="V4814">
        <v>2</v>
      </c>
      <c r="W4814" t="s">
        <v>6144</v>
      </c>
      <c r="X4814">
        <v>10</v>
      </c>
      <c r="Y4814" t="s">
        <v>5531</v>
      </c>
      <c r="Z4814">
        <v>10201</v>
      </c>
      <c r="AA4814" t="s">
        <v>120</v>
      </c>
      <c r="AC4814" t="s">
        <v>1111</v>
      </c>
      <c r="AD4814" t="s">
        <v>443</v>
      </c>
    </row>
    <row r="4815" spans="21:30">
      <c r="U4815">
        <v>8002</v>
      </c>
      <c r="V4815">
        <v>0</v>
      </c>
      <c r="W4815" t="s">
        <v>6145</v>
      </c>
      <c r="X4815">
        <v>10</v>
      </c>
      <c r="Y4815" t="s">
        <v>5531</v>
      </c>
      <c r="Z4815">
        <v>10201</v>
      </c>
      <c r="AA4815" t="s">
        <v>120</v>
      </c>
      <c r="AC4815" t="s">
        <v>1111</v>
      </c>
      <c r="AD4815" t="s">
        <v>443</v>
      </c>
    </row>
    <row r="4816" spans="21:30">
      <c r="U4816">
        <v>8003</v>
      </c>
      <c r="V4816">
        <v>9</v>
      </c>
      <c r="W4816" t="s">
        <v>6146</v>
      </c>
      <c r="X4816">
        <v>10</v>
      </c>
      <c r="Y4816" t="s">
        <v>5531</v>
      </c>
      <c r="Z4816">
        <v>10201</v>
      </c>
      <c r="AA4816" t="s">
        <v>120</v>
      </c>
      <c r="AC4816" t="s">
        <v>1111</v>
      </c>
      <c r="AD4816" t="s">
        <v>443</v>
      </c>
    </row>
    <row r="4817" spans="21:30">
      <c r="U4817">
        <v>8004</v>
      </c>
      <c r="V4817">
        <v>7</v>
      </c>
      <c r="W4817" t="s">
        <v>6147</v>
      </c>
      <c r="X4817">
        <v>10</v>
      </c>
      <c r="Y4817" t="s">
        <v>5531</v>
      </c>
      <c r="Z4817">
        <v>10201</v>
      </c>
      <c r="AA4817" t="s">
        <v>120</v>
      </c>
      <c r="AC4817" t="s">
        <v>1111</v>
      </c>
      <c r="AD4817" t="s">
        <v>443</v>
      </c>
    </row>
    <row r="4818" spans="21:30">
      <c r="U4818">
        <v>8005</v>
      </c>
      <c r="V4818">
        <v>5</v>
      </c>
      <c r="W4818" t="s">
        <v>6148</v>
      </c>
      <c r="X4818">
        <v>10</v>
      </c>
      <c r="Y4818" t="s">
        <v>5531</v>
      </c>
      <c r="Z4818">
        <v>10201</v>
      </c>
      <c r="AA4818" t="s">
        <v>120</v>
      </c>
      <c r="AC4818" t="s">
        <v>1111</v>
      </c>
      <c r="AD4818" t="s">
        <v>443</v>
      </c>
    </row>
    <row r="4819" spans="21:30">
      <c r="U4819">
        <v>8006</v>
      </c>
      <c r="V4819">
        <v>3</v>
      </c>
      <c r="W4819" t="s">
        <v>6149</v>
      </c>
      <c r="X4819">
        <v>10</v>
      </c>
      <c r="Y4819" t="s">
        <v>5531</v>
      </c>
      <c r="Z4819">
        <v>10201</v>
      </c>
      <c r="AA4819" t="s">
        <v>120</v>
      </c>
      <c r="AC4819" t="s">
        <v>1111</v>
      </c>
      <c r="AD4819" t="s">
        <v>443</v>
      </c>
    </row>
    <row r="4820" spans="21:30">
      <c r="U4820">
        <v>8010</v>
      </c>
      <c r="V4820">
        <v>1</v>
      </c>
      <c r="W4820" t="s">
        <v>6150</v>
      </c>
      <c r="X4820">
        <v>10</v>
      </c>
      <c r="Y4820" t="s">
        <v>5531</v>
      </c>
      <c r="Z4820">
        <v>10201</v>
      </c>
      <c r="AA4820" t="s">
        <v>120</v>
      </c>
      <c r="AC4820" t="s">
        <v>1111</v>
      </c>
      <c r="AD4820" t="s">
        <v>443</v>
      </c>
    </row>
    <row r="4821" spans="21:30">
      <c r="U4821">
        <v>8012</v>
      </c>
      <c r="V4821">
        <v>8</v>
      </c>
      <c r="W4821" t="s">
        <v>6151</v>
      </c>
      <c r="X4821">
        <v>10</v>
      </c>
      <c r="Y4821" t="s">
        <v>5531</v>
      </c>
      <c r="Z4821">
        <v>10201</v>
      </c>
      <c r="AA4821" t="s">
        <v>120</v>
      </c>
      <c r="AC4821" t="s">
        <v>1111</v>
      </c>
      <c r="AD4821" t="s">
        <v>443</v>
      </c>
    </row>
    <row r="4822" spans="21:30">
      <c r="U4822">
        <v>8013</v>
      </c>
      <c r="V4822">
        <v>6</v>
      </c>
      <c r="W4822" t="s">
        <v>6152</v>
      </c>
      <c r="X4822">
        <v>10</v>
      </c>
      <c r="Y4822" t="s">
        <v>5531</v>
      </c>
      <c r="Z4822">
        <v>10201</v>
      </c>
      <c r="AA4822" t="s">
        <v>120</v>
      </c>
      <c r="AC4822" t="s">
        <v>1111</v>
      </c>
      <c r="AD4822" t="s">
        <v>443</v>
      </c>
    </row>
    <row r="4823" spans="21:30">
      <c r="U4823">
        <v>8014</v>
      </c>
      <c r="V4823">
        <v>4</v>
      </c>
      <c r="W4823" t="s">
        <v>6153</v>
      </c>
      <c r="X4823">
        <v>10</v>
      </c>
      <c r="Y4823" t="s">
        <v>5531</v>
      </c>
      <c r="Z4823">
        <v>10201</v>
      </c>
      <c r="AA4823" t="s">
        <v>120</v>
      </c>
      <c r="AC4823" t="s">
        <v>1111</v>
      </c>
      <c r="AD4823" t="s">
        <v>443</v>
      </c>
    </row>
    <row r="4824" spans="21:30">
      <c r="U4824">
        <v>8016</v>
      </c>
      <c r="V4824">
        <v>0</v>
      </c>
      <c r="W4824" t="s">
        <v>6154</v>
      </c>
      <c r="X4824">
        <v>10</v>
      </c>
      <c r="Y4824" t="s">
        <v>5531</v>
      </c>
      <c r="Z4824">
        <v>10201</v>
      </c>
      <c r="AA4824" t="s">
        <v>120</v>
      </c>
      <c r="AC4824" t="s">
        <v>1111</v>
      </c>
      <c r="AD4824" t="s">
        <v>443</v>
      </c>
    </row>
    <row r="4825" spans="21:30">
      <c r="U4825">
        <v>8019</v>
      </c>
      <c r="V4825">
        <v>5</v>
      </c>
      <c r="W4825" t="s">
        <v>6155</v>
      </c>
      <c r="X4825">
        <v>10</v>
      </c>
      <c r="Y4825" t="s">
        <v>5531</v>
      </c>
      <c r="Z4825">
        <v>10201</v>
      </c>
      <c r="AA4825" t="s">
        <v>120</v>
      </c>
      <c r="AC4825" t="s">
        <v>1111</v>
      </c>
      <c r="AD4825" t="s">
        <v>443</v>
      </c>
    </row>
    <row r="4826" spans="21:30">
      <c r="U4826">
        <v>8020</v>
      </c>
      <c r="V4826">
        <v>9</v>
      </c>
      <c r="W4826" t="s">
        <v>6156</v>
      </c>
      <c r="X4826">
        <v>10</v>
      </c>
      <c r="Y4826" t="s">
        <v>5531</v>
      </c>
      <c r="Z4826">
        <v>10201</v>
      </c>
      <c r="AA4826" t="s">
        <v>120</v>
      </c>
      <c r="AC4826" t="s">
        <v>1111</v>
      </c>
      <c r="AD4826" t="s">
        <v>443</v>
      </c>
    </row>
    <row r="4827" spans="21:30">
      <c r="U4827">
        <v>8022</v>
      </c>
      <c r="V4827">
        <v>5</v>
      </c>
      <c r="W4827" t="s">
        <v>6157</v>
      </c>
      <c r="X4827">
        <v>10</v>
      </c>
      <c r="Y4827" t="s">
        <v>5531</v>
      </c>
      <c r="Z4827">
        <v>10201</v>
      </c>
      <c r="AA4827" t="s">
        <v>120</v>
      </c>
      <c r="AC4827" t="s">
        <v>1111</v>
      </c>
      <c r="AD4827" t="s">
        <v>443</v>
      </c>
    </row>
    <row r="4828" spans="21:30">
      <c r="U4828">
        <v>8023</v>
      </c>
      <c r="V4828">
        <v>3</v>
      </c>
      <c r="W4828" t="s">
        <v>6158</v>
      </c>
      <c r="X4828">
        <v>10</v>
      </c>
      <c r="Y4828" t="s">
        <v>5531</v>
      </c>
      <c r="Z4828">
        <v>10201</v>
      </c>
      <c r="AA4828" t="s">
        <v>120</v>
      </c>
      <c r="AC4828" t="s">
        <v>1111</v>
      </c>
      <c r="AD4828" t="s">
        <v>443</v>
      </c>
    </row>
    <row r="4829" spans="21:30">
      <c r="U4829">
        <v>8027</v>
      </c>
      <c r="V4829">
        <v>6</v>
      </c>
      <c r="W4829" t="s">
        <v>6159</v>
      </c>
      <c r="X4829">
        <v>10</v>
      </c>
      <c r="Y4829" t="s">
        <v>5531</v>
      </c>
      <c r="Z4829">
        <v>10201</v>
      </c>
      <c r="AA4829" t="s">
        <v>120</v>
      </c>
      <c r="AC4829" t="s">
        <v>1111</v>
      </c>
      <c r="AD4829" t="s">
        <v>443</v>
      </c>
    </row>
    <row r="4830" spans="21:30">
      <c r="U4830">
        <v>8029</v>
      </c>
      <c r="V4830">
        <v>2</v>
      </c>
      <c r="W4830" t="s">
        <v>6160</v>
      </c>
      <c r="X4830">
        <v>10</v>
      </c>
      <c r="Y4830" t="s">
        <v>5531</v>
      </c>
      <c r="Z4830">
        <v>10201</v>
      </c>
      <c r="AA4830" t="s">
        <v>120</v>
      </c>
      <c r="AC4830" t="s">
        <v>1111</v>
      </c>
      <c r="AD4830" t="s">
        <v>443</v>
      </c>
    </row>
    <row r="4831" spans="21:30">
      <c r="U4831">
        <v>8031</v>
      </c>
      <c r="V4831">
        <v>4</v>
      </c>
      <c r="W4831" t="s">
        <v>6161</v>
      </c>
      <c r="X4831">
        <v>10</v>
      </c>
      <c r="Y4831" t="s">
        <v>5531</v>
      </c>
      <c r="Z4831">
        <v>10201</v>
      </c>
      <c r="AA4831" t="s">
        <v>120</v>
      </c>
      <c r="AC4831" t="s">
        <v>1111</v>
      </c>
      <c r="AD4831" t="s">
        <v>443</v>
      </c>
    </row>
    <row r="4832" spans="21:30">
      <c r="U4832">
        <v>8033</v>
      </c>
      <c r="V4832">
        <v>0</v>
      </c>
      <c r="W4832" t="s">
        <v>6162</v>
      </c>
      <c r="X4832">
        <v>10</v>
      </c>
      <c r="Y4832" t="s">
        <v>5531</v>
      </c>
      <c r="Z4832">
        <v>10201</v>
      </c>
      <c r="AA4832" t="s">
        <v>120</v>
      </c>
      <c r="AC4832" t="s">
        <v>1111</v>
      </c>
      <c r="AD4832" t="s">
        <v>443</v>
      </c>
    </row>
    <row r="4833" spans="21:30">
      <c r="U4833">
        <v>8035</v>
      </c>
      <c r="V4833">
        <v>7</v>
      </c>
      <c r="W4833" t="s">
        <v>6163</v>
      </c>
      <c r="X4833">
        <v>10</v>
      </c>
      <c r="Y4833" t="s">
        <v>5531</v>
      </c>
      <c r="Z4833">
        <v>10201</v>
      </c>
      <c r="AA4833" t="s">
        <v>120</v>
      </c>
      <c r="AC4833" t="s">
        <v>1111</v>
      </c>
      <c r="AD4833" t="s">
        <v>443</v>
      </c>
    </row>
    <row r="4834" spans="21:30">
      <c r="U4834">
        <v>8036</v>
      </c>
      <c r="V4834">
        <v>5</v>
      </c>
      <c r="W4834" t="s">
        <v>6164</v>
      </c>
      <c r="X4834">
        <v>10</v>
      </c>
      <c r="Y4834" t="s">
        <v>5531</v>
      </c>
      <c r="Z4834">
        <v>10201</v>
      </c>
      <c r="AA4834" t="s">
        <v>120</v>
      </c>
      <c r="AC4834" t="s">
        <v>1111</v>
      </c>
      <c r="AD4834" t="s">
        <v>443</v>
      </c>
    </row>
    <row r="4835" spans="21:30">
      <c r="U4835">
        <v>8037</v>
      </c>
      <c r="V4835">
        <v>3</v>
      </c>
      <c r="W4835" t="s">
        <v>6165</v>
      </c>
      <c r="X4835">
        <v>10</v>
      </c>
      <c r="Y4835" t="s">
        <v>5531</v>
      </c>
      <c r="Z4835">
        <v>10201</v>
      </c>
      <c r="AA4835" t="s">
        <v>120</v>
      </c>
      <c r="AC4835" t="s">
        <v>1111</v>
      </c>
      <c r="AD4835" t="s">
        <v>443</v>
      </c>
    </row>
    <row r="4836" spans="21:30">
      <c r="U4836">
        <v>8038</v>
      </c>
      <c r="V4836">
        <v>1</v>
      </c>
      <c r="W4836" t="s">
        <v>6166</v>
      </c>
      <c r="X4836">
        <v>10</v>
      </c>
      <c r="Y4836" t="s">
        <v>5531</v>
      </c>
      <c r="Z4836">
        <v>10201</v>
      </c>
      <c r="AA4836" t="s">
        <v>120</v>
      </c>
      <c r="AC4836" t="s">
        <v>1111</v>
      </c>
      <c r="AD4836" t="s">
        <v>443</v>
      </c>
    </row>
    <row r="4837" spans="21:30">
      <c r="U4837">
        <v>8041</v>
      </c>
      <c r="V4837">
        <v>1</v>
      </c>
      <c r="W4837" t="s">
        <v>6167</v>
      </c>
      <c r="X4837">
        <v>10</v>
      </c>
      <c r="Y4837" t="s">
        <v>5531</v>
      </c>
      <c r="Z4837">
        <v>10201</v>
      </c>
      <c r="AA4837" t="s">
        <v>120</v>
      </c>
      <c r="AC4837" t="s">
        <v>1111</v>
      </c>
      <c r="AD4837" t="s">
        <v>443</v>
      </c>
    </row>
    <row r="4838" spans="21:30">
      <c r="U4838">
        <v>8044</v>
      </c>
      <c r="V4838">
        <v>6</v>
      </c>
      <c r="W4838" t="s">
        <v>6168</v>
      </c>
      <c r="X4838">
        <v>10</v>
      </c>
      <c r="Y4838" t="s">
        <v>5531</v>
      </c>
      <c r="Z4838">
        <v>10202</v>
      </c>
      <c r="AA4838" t="s">
        <v>785</v>
      </c>
      <c r="AC4838" t="s">
        <v>1111</v>
      </c>
      <c r="AD4838" t="s">
        <v>443</v>
      </c>
    </row>
    <row r="4839" spans="21:30">
      <c r="U4839">
        <v>8046</v>
      </c>
      <c r="V4839">
        <v>2</v>
      </c>
      <c r="W4839" t="s">
        <v>6169</v>
      </c>
      <c r="X4839">
        <v>10</v>
      </c>
      <c r="Y4839" t="s">
        <v>5531</v>
      </c>
      <c r="Z4839">
        <v>10202</v>
      </c>
      <c r="AA4839" t="s">
        <v>785</v>
      </c>
      <c r="AC4839" t="s">
        <v>1111</v>
      </c>
      <c r="AD4839" t="s">
        <v>443</v>
      </c>
    </row>
    <row r="4840" spans="21:30">
      <c r="U4840">
        <v>8047</v>
      </c>
      <c r="V4840">
        <v>0</v>
      </c>
      <c r="W4840" t="s">
        <v>6170</v>
      </c>
      <c r="X4840">
        <v>10</v>
      </c>
      <c r="Y4840" t="s">
        <v>5531</v>
      </c>
      <c r="Z4840">
        <v>10202</v>
      </c>
      <c r="AA4840" t="s">
        <v>785</v>
      </c>
      <c r="AC4840" t="s">
        <v>1111</v>
      </c>
      <c r="AD4840" t="s">
        <v>443</v>
      </c>
    </row>
    <row r="4841" spans="21:30">
      <c r="U4841">
        <v>8048</v>
      </c>
      <c r="V4841">
        <v>9</v>
      </c>
      <c r="W4841" t="s">
        <v>6171</v>
      </c>
      <c r="X4841">
        <v>10</v>
      </c>
      <c r="Y4841" t="s">
        <v>5531</v>
      </c>
      <c r="Z4841">
        <v>10202</v>
      </c>
      <c r="AA4841" t="s">
        <v>785</v>
      </c>
      <c r="AC4841" t="s">
        <v>1111</v>
      </c>
      <c r="AD4841" t="s">
        <v>443</v>
      </c>
    </row>
    <row r="4842" spans="21:30">
      <c r="U4842">
        <v>8049</v>
      </c>
      <c r="V4842">
        <v>7</v>
      </c>
      <c r="W4842" t="s">
        <v>6172</v>
      </c>
      <c r="X4842">
        <v>10</v>
      </c>
      <c r="Y4842" t="s">
        <v>5531</v>
      </c>
      <c r="Z4842">
        <v>10202</v>
      </c>
      <c r="AA4842" t="s">
        <v>785</v>
      </c>
      <c r="AC4842" t="s">
        <v>1111</v>
      </c>
      <c r="AD4842" t="s">
        <v>443</v>
      </c>
    </row>
    <row r="4843" spans="21:30">
      <c r="U4843">
        <v>8050</v>
      </c>
      <c r="V4843">
        <v>0</v>
      </c>
      <c r="W4843" t="s">
        <v>6173</v>
      </c>
      <c r="X4843">
        <v>10</v>
      </c>
      <c r="Y4843" t="s">
        <v>5531</v>
      </c>
      <c r="Z4843">
        <v>10202</v>
      </c>
      <c r="AA4843" t="s">
        <v>785</v>
      </c>
      <c r="AC4843" t="s">
        <v>1111</v>
      </c>
      <c r="AD4843" t="s">
        <v>443</v>
      </c>
    </row>
    <row r="4844" spans="21:30">
      <c r="U4844">
        <v>8051</v>
      </c>
      <c r="V4844">
        <v>9</v>
      </c>
      <c r="W4844" t="s">
        <v>6174</v>
      </c>
      <c r="X4844">
        <v>10</v>
      </c>
      <c r="Y4844" t="s">
        <v>5531</v>
      </c>
      <c r="Z4844">
        <v>10202</v>
      </c>
      <c r="AA4844" t="s">
        <v>785</v>
      </c>
      <c r="AC4844" t="s">
        <v>1111</v>
      </c>
      <c r="AD4844" t="s">
        <v>443</v>
      </c>
    </row>
    <row r="4845" spans="21:30">
      <c r="U4845">
        <v>8052</v>
      </c>
      <c r="V4845">
        <v>7</v>
      </c>
      <c r="W4845" t="s">
        <v>6175</v>
      </c>
      <c r="X4845">
        <v>10</v>
      </c>
      <c r="Y4845" t="s">
        <v>5531</v>
      </c>
      <c r="Z4845">
        <v>10202</v>
      </c>
      <c r="AA4845" t="s">
        <v>785</v>
      </c>
      <c r="AC4845" t="s">
        <v>1111</v>
      </c>
      <c r="AD4845" t="s">
        <v>443</v>
      </c>
    </row>
    <row r="4846" spans="21:30">
      <c r="U4846">
        <v>8053</v>
      </c>
      <c r="V4846">
        <v>5</v>
      </c>
      <c r="W4846" t="s">
        <v>6176</v>
      </c>
      <c r="X4846">
        <v>10</v>
      </c>
      <c r="Y4846" t="s">
        <v>5531</v>
      </c>
      <c r="Z4846">
        <v>10202</v>
      </c>
      <c r="AA4846" t="s">
        <v>785</v>
      </c>
      <c r="AC4846" t="s">
        <v>1111</v>
      </c>
      <c r="AD4846" t="s">
        <v>443</v>
      </c>
    </row>
    <row r="4847" spans="21:30">
      <c r="U4847">
        <v>8054</v>
      </c>
      <c r="V4847">
        <v>3</v>
      </c>
      <c r="W4847" t="s">
        <v>5732</v>
      </c>
      <c r="X4847">
        <v>10</v>
      </c>
      <c r="Y4847" t="s">
        <v>5531</v>
      </c>
      <c r="Z4847">
        <v>10202</v>
      </c>
      <c r="AA4847" t="s">
        <v>785</v>
      </c>
      <c r="AC4847" t="s">
        <v>1111</v>
      </c>
      <c r="AD4847" t="s">
        <v>443</v>
      </c>
    </row>
    <row r="4848" spans="21:30">
      <c r="U4848">
        <v>8061</v>
      </c>
      <c r="V4848">
        <v>6</v>
      </c>
      <c r="W4848" t="s">
        <v>6177</v>
      </c>
      <c r="X4848">
        <v>10</v>
      </c>
      <c r="Y4848" t="s">
        <v>5531</v>
      </c>
      <c r="Z4848">
        <v>10202</v>
      </c>
      <c r="AA4848" t="s">
        <v>785</v>
      </c>
      <c r="AC4848" t="s">
        <v>1111</v>
      </c>
      <c r="AD4848" t="s">
        <v>443</v>
      </c>
    </row>
    <row r="4849" spans="21:30">
      <c r="U4849">
        <v>8032</v>
      </c>
      <c r="V4849">
        <v>2</v>
      </c>
      <c r="W4849" t="s">
        <v>6178</v>
      </c>
      <c r="X4849">
        <v>10</v>
      </c>
      <c r="Y4849" t="s">
        <v>5531</v>
      </c>
      <c r="Z4849">
        <v>10201</v>
      </c>
      <c r="AA4849" t="s">
        <v>120</v>
      </c>
      <c r="AC4849" t="s">
        <v>1111</v>
      </c>
      <c r="AD4849" t="s">
        <v>443</v>
      </c>
    </row>
    <row r="4850" spans="21:30">
      <c r="U4850">
        <v>8071</v>
      </c>
      <c r="V4850">
        <v>3</v>
      </c>
      <c r="W4850" t="s">
        <v>6179</v>
      </c>
      <c r="X4850">
        <v>10</v>
      </c>
      <c r="Y4850" t="s">
        <v>5531</v>
      </c>
      <c r="Z4850">
        <v>10202</v>
      </c>
      <c r="AA4850" t="s">
        <v>785</v>
      </c>
      <c r="AC4850" t="s">
        <v>1111</v>
      </c>
      <c r="AD4850" t="s">
        <v>443</v>
      </c>
    </row>
    <row r="4851" spans="21:30">
      <c r="U4851">
        <v>8075</v>
      </c>
      <c r="V4851">
        <v>6</v>
      </c>
      <c r="W4851" t="s">
        <v>6180</v>
      </c>
      <c r="X4851">
        <v>10</v>
      </c>
      <c r="Y4851" t="s">
        <v>5531</v>
      </c>
      <c r="Z4851">
        <v>10202</v>
      </c>
      <c r="AA4851" t="s">
        <v>785</v>
      </c>
      <c r="AC4851" t="s">
        <v>1111</v>
      </c>
      <c r="AD4851" t="s">
        <v>443</v>
      </c>
    </row>
    <row r="4852" spans="21:30">
      <c r="U4852">
        <v>8080</v>
      </c>
      <c r="V4852">
        <v>2</v>
      </c>
      <c r="W4852" t="s">
        <v>6181</v>
      </c>
      <c r="X4852">
        <v>10</v>
      </c>
      <c r="Y4852" t="s">
        <v>5531</v>
      </c>
      <c r="Z4852">
        <v>10202</v>
      </c>
      <c r="AA4852" t="s">
        <v>785</v>
      </c>
      <c r="AC4852" t="s">
        <v>1111</v>
      </c>
      <c r="AD4852" t="s">
        <v>443</v>
      </c>
    </row>
    <row r="4853" spans="21:30">
      <c r="U4853">
        <v>8082</v>
      </c>
      <c r="V4853">
        <v>9</v>
      </c>
      <c r="W4853" t="s">
        <v>6182</v>
      </c>
      <c r="X4853">
        <v>10</v>
      </c>
      <c r="Y4853" t="s">
        <v>5531</v>
      </c>
      <c r="Z4853">
        <v>10202</v>
      </c>
      <c r="AA4853" t="s">
        <v>785</v>
      </c>
      <c r="AC4853" t="s">
        <v>1111</v>
      </c>
      <c r="AD4853" t="s">
        <v>443</v>
      </c>
    </row>
    <row r="4854" spans="21:30">
      <c r="U4854">
        <v>8085</v>
      </c>
      <c r="V4854">
        <v>3</v>
      </c>
      <c r="W4854" t="s">
        <v>6183</v>
      </c>
      <c r="X4854">
        <v>10</v>
      </c>
      <c r="Y4854" t="s">
        <v>5531</v>
      </c>
      <c r="Z4854">
        <v>10202</v>
      </c>
      <c r="AA4854" t="s">
        <v>785</v>
      </c>
      <c r="AC4854" t="s">
        <v>1111</v>
      </c>
      <c r="AD4854" t="s">
        <v>443</v>
      </c>
    </row>
    <row r="4855" spans="21:30">
      <c r="U4855">
        <v>8092</v>
      </c>
      <c r="V4855">
        <v>6</v>
      </c>
      <c r="W4855" t="s">
        <v>6184</v>
      </c>
      <c r="X4855">
        <v>10</v>
      </c>
      <c r="Y4855" t="s">
        <v>5531</v>
      </c>
      <c r="Z4855">
        <v>10202</v>
      </c>
      <c r="AA4855" t="s">
        <v>785</v>
      </c>
      <c r="AC4855" t="s">
        <v>1111</v>
      </c>
      <c r="AD4855" t="s">
        <v>443</v>
      </c>
    </row>
    <row r="4856" spans="21:30">
      <c r="U4856">
        <v>8094</v>
      </c>
      <c r="V4856">
        <v>2</v>
      </c>
      <c r="W4856" t="s">
        <v>6185</v>
      </c>
      <c r="X4856">
        <v>10</v>
      </c>
      <c r="Y4856" t="s">
        <v>5531</v>
      </c>
      <c r="Z4856">
        <v>10202</v>
      </c>
      <c r="AA4856" t="s">
        <v>785</v>
      </c>
      <c r="AC4856" t="s">
        <v>1111</v>
      </c>
      <c r="AD4856" t="s">
        <v>443</v>
      </c>
    </row>
    <row r="4857" spans="21:30">
      <c r="U4857">
        <v>8095</v>
      </c>
      <c r="V4857">
        <v>0</v>
      </c>
      <c r="W4857" t="s">
        <v>6186</v>
      </c>
      <c r="X4857">
        <v>10</v>
      </c>
      <c r="Y4857" t="s">
        <v>5531</v>
      </c>
      <c r="Z4857">
        <v>10202</v>
      </c>
      <c r="AA4857" t="s">
        <v>785</v>
      </c>
      <c r="AC4857" t="s">
        <v>1111</v>
      </c>
      <c r="AD4857" t="s">
        <v>443</v>
      </c>
    </row>
    <row r="4858" spans="21:30">
      <c r="U4858">
        <v>8096</v>
      </c>
      <c r="V4858">
        <v>9</v>
      </c>
      <c r="W4858" t="s">
        <v>6187</v>
      </c>
      <c r="X4858">
        <v>10</v>
      </c>
      <c r="Y4858" t="s">
        <v>5531</v>
      </c>
      <c r="Z4858">
        <v>10202</v>
      </c>
      <c r="AA4858" t="s">
        <v>785</v>
      </c>
      <c r="AC4858" t="s">
        <v>1111</v>
      </c>
      <c r="AD4858" t="s">
        <v>443</v>
      </c>
    </row>
    <row r="4859" spans="21:30">
      <c r="U4859">
        <v>8099</v>
      </c>
      <c r="V4859">
        <v>3</v>
      </c>
      <c r="W4859" t="s">
        <v>6188</v>
      </c>
      <c r="X4859">
        <v>10</v>
      </c>
      <c r="Y4859" t="s">
        <v>5531</v>
      </c>
      <c r="Z4859">
        <v>10202</v>
      </c>
      <c r="AA4859" t="s">
        <v>785</v>
      </c>
      <c r="AC4859" t="s">
        <v>1111</v>
      </c>
      <c r="AD4859" t="s">
        <v>443</v>
      </c>
    </row>
    <row r="4860" spans="21:30">
      <c r="U4860">
        <v>8100</v>
      </c>
      <c r="V4860">
        <v>0</v>
      </c>
      <c r="W4860" t="s">
        <v>6040</v>
      </c>
      <c r="X4860">
        <v>10</v>
      </c>
      <c r="Y4860" t="s">
        <v>5531</v>
      </c>
      <c r="Z4860">
        <v>10202</v>
      </c>
      <c r="AA4860" t="s">
        <v>785</v>
      </c>
      <c r="AC4860" t="s">
        <v>1111</v>
      </c>
      <c r="AD4860" t="s">
        <v>443</v>
      </c>
    </row>
    <row r="4861" spans="21:30">
      <c r="U4861">
        <v>8102</v>
      </c>
      <c r="V4861">
        <v>7</v>
      </c>
      <c r="W4861" t="s">
        <v>6189</v>
      </c>
      <c r="X4861">
        <v>10</v>
      </c>
      <c r="Y4861" t="s">
        <v>5531</v>
      </c>
      <c r="Z4861">
        <v>10202</v>
      </c>
      <c r="AA4861" t="s">
        <v>785</v>
      </c>
      <c r="AC4861" t="s">
        <v>1111</v>
      </c>
      <c r="AD4861" t="s">
        <v>443</v>
      </c>
    </row>
    <row r="4862" spans="21:30">
      <c r="U4862">
        <v>8103</v>
      </c>
      <c r="V4862">
        <v>5</v>
      </c>
      <c r="W4862" t="s">
        <v>6190</v>
      </c>
      <c r="X4862">
        <v>10</v>
      </c>
      <c r="Y4862" t="s">
        <v>5531</v>
      </c>
      <c r="Z4862">
        <v>10202</v>
      </c>
      <c r="AA4862" t="s">
        <v>785</v>
      </c>
      <c r="AC4862" t="s">
        <v>1111</v>
      </c>
      <c r="AD4862" t="s">
        <v>443</v>
      </c>
    </row>
    <row r="4863" spans="21:30">
      <c r="U4863">
        <v>8104</v>
      </c>
      <c r="V4863">
        <v>3</v>
      </c>
      <c r="W4863" t="s">
        <v>6191</v>
      </c>
      <c r="X4863">
        <v>10</v>
      </c>
      <c r="Y4863" t="s">
        <v>5531</v>
      </c>
      <c r="Z4863">
        <v>10202</v>
      </c>
      <c r="AA4863" t="s">
        <v>785</v>
      </c>
      <c r="AC4863" t="s">
        <v>1111</v>
      </c>
      <c r="AD4863" t="s">
        <v>443</v>
      </c>
    </row>
    <row r="4864" spans="21:30">
      <c r="U4864">
        <v>8105</v>
      </c>
      <c r="V4864">
        <v>1</v>
      </c>
      <c r="W4864" t="s">
        <v>6192</v>
      </c>
      <c r="X4864">
        <v>10</v>
      </c>
      <c r="Y4864" t="s">
        <v>5531</v>
      </c>
      <c r="Z4864">
        <v>10202</v>
      </c>
      <c r="AA4864" t="s">
        <v>785</v>
      </c>
      <c r="AC4864" t="s">
        <v>1111</v>
      </c>
      <c r="AD4864" t="s">
        <v>443</v>
      </c>
    </row>
    <row r="4865" spans="21:30">
      <c r="U4865">
        <v>8107</v>
      </c>
      <c r="V4865">
        <v>8</v>
      </c>
      <c r="W4865" t="s">
        <v>6193</v>
      </c>
      <c r="X4865">
        <v>10</v>
      </c>
      <c r="Y4865" t="s">
        <v>5531</v>
      </c>
      <c r="Z4865">
        <v>10202</v>
      </c>
      <c r="AA4865" t="s">
        <v>785</v>
      </c>
      <c r="AC4865" t="s">
        <v>1111</v>
      </c>
      <c r="AD4865" t="s">
        <v>443</v>
      </c>
    </row>
    <row r="4866" spans="21:30">
      <c r="U4866">
        <v>8108</v>
      </c>
      <c r="V4866">
        <v>6</v>
      </c>
      <c r="W4866" t="s">
        <v>6194</v>
      </c>
      <c r="X4866">
        <v>10</v>
      </c>
      <c r="Y4866" t="s">
        <v>5531</v>
      </c>
      <c r="Z4866">
        <v>10202</v>
      </c>
      <c r="AA4866" t="s">
        <v>785</v>
      </c>
      <c r="AC4866" t="s">
        <v>713</v>
      </c>
      <c r="AD4866" t="s">
        <v>443</v>
      </c>
    </row>
    <row r="4867" spans="21:30">
      <c r="U4867">
        <v>8109</v>
      </c>
      <c r="V4867">
        <v>4</v>
      </c>
      <c r="W4867" t="s">
        <v>6195</v>
      </c>
      <c r="X4867">
        <v>10</v>
      </c>
      <c r="Y4867" t="s">
        <v>5531</v>
      </c>
      <c r="Z4867">
        <v>10202</v>
      </c>
      <c r="AA4867" t="s">
        <v>785</v>
      </c>
      <c r="AC4867" t="s">
        <v>713</v>
      </c>
      <c r="AD4867" t="s">
        <v>443</v>
      </c>
    </row>
    <row r="4868" spans="21:30">
      <c r="U4868">
        <v>8111</v>
      </c>
      <c r="V4868">
        <v>6</v>
      </c>
      <c r="W4868" t="s">
        <v>6196</v>
      </c>
      <c r="X4868">
        <v>10</v>
      </c>
      <c r="Y4868" t="s">
        <v>5531</v>
      </c>
      <c r="Z4868">
        <v>10209</v>
      </c>
      <c r="AA4868" t="s">
        <v>1599</v>
      </c>
      <c r="AC4868" t="s">
        <v>1009</v>
      </c>
      <c r="AD4868" t="s">
        <v>443</v>
      </c>
    </row>
    <row r="4869" spans="21:30">
      <c r="U4869">
        <v>8112</v>
      </c>
      <c r="V4869">
        <v>4</v>
      </c>
      <c r="W4869" t="s">
        <v>6197</v>
      </c>
      <c r="X4869">
        <v>10</v>
      </c>
      <c r="Y4869" t="s">
        <v>5531</v>
      </c>
      <c r="Z4869">
        <v>10205</v>
      </c>
      <c r="AA4869" t="s">
        <v>693</v>
      </c>
      <c r="AC4869" t="s">
        <v>1111</v>
      </c>
      <c r="AD4869" t="s">
        <v>443</v>
      </c>
    </row>
    <row r="4870" spans="21:30">
      <c r="U4870">
        <v>8113</v>
      </c>
      <c r="V4870">
        <v>2</v>
      </c>
      <c r="W4870" t="s">
        <v>6198</v>
      </c>
      <c r="X4870">
        <v>10</v>
      </c>
      <c r="Y4870" t="s">
        <v>5531</v>
      </c>
      <c r="Z4870">
        <v>10209</v>
      </c>
      <c r="AA4870" t="s">
        <v>1599</v>
      </c>
      <c r="AC4870" t="s">
        <v>1009</v>
      </c>
      <c r="AD4870" t="s">
        <v>443</v>
      </c>
    </row>
    <row r="4871" spans="21:30">
      <c r="U4871">
        <v>8114</v>
      </c>
      <c r="V4871">
        <v>0</v>
      </c>
      <c r="W4871" t="s">
        <v>6199</v>
      </c>
      <c r="X4871">
        <v>10</v>
      </c>
      <c r="Y4871" t="s">
        <v>5531</v>
      </c>
      <c r="Z4871">
        <v>10209</v>
      </c>
      <c r="AA4871" t="s">
        <v>1599</v>
      </c>
      <c r="AC4871" t="s">
        <v>1009</v>
      </c>
      <c r="AD4871" t="s">
        <v>443</v>
      </c>
    </row>
    <row r="4872" spans="21:30">
      <c r="U4872">
        <v>8115</v>
      </c>
      <c r="V4872">
        <v>9</v>
      </c>
      <c r="W4872" t="s">
        <v>6200</v>
      </c>
      <c r="X4872">
        <v>10</v>
      </c>
      <c r="Y4872" t="s">
        <v>5531</v>
      </c>
      <c r="Z4872">
        <v>10209</v>
      </c>
      <c r="AA4872" t="s">
        <v>1599</v>
      </c>
      <c r="AC4872" t="s">
        <v>1009</v>
      </c>
      <c r="AD4872" t="s">
        <v>443</v>
      </c>
    </row>
    <row r="4873" spans="21:30">
      <c r="U4873">
        <v>8116</v>
      </c>
      <c r="V4873">
        <v>7</v>
      </c>
      <c r="W4873" t="s">
        <v>6201</v>
      </c>
      <c r="X4873">
        <v>10</v>
      </c>
      <c r="Y4873" t="s">
        <v>5531</v>
      </c>
      <c r="Z4873">
        <v>10209</v>
      </c>
      <c r="AA4873" t="s">
        <v>1599</v>
      </c>
      <c r="AC4873" t="s">
        <v>1009</v>
      </c>
      <c r="AD4873" t="s">
        <v>443</v>
      </c>
    </row>
    <row r="4874" spans="21:30">
      <c r="U4874">
        <v>8117</v>
      </c>
      <c r="V4874">
        <v>5</v>
      </c>
      <c r="W4874" t="s">
        <v>6202</v>
      </c>
      <c r="X4874">
        <v>10</v>
      </c>
      <c r="Y4874" t="s">
        <v>5531</v>
      </c>
      <c r="Z4874">
        <v>10209</v>
      </c>
      <c r="AA4874" t="s">
        <v>1599</v>
      </c>
      <c r="AC4874" t="s">
        <v>1009</v>
      </c>
      <c r="AD4874" t="s">
        <v>443</v>
      </c>
    </row>
    <row r="4875" spans="21:30">
      <c r="U4875">
        <v>8118</v>
      </c>
      <c r="V4875">
        <v>3</v>
      </c>
      <c r="W4875" t="s">
        <v>6203</v>
      </c>
      <c r="X4875">
        <v>10</v>
      </c>
      <c r="Y4875" t="s">
        <v>5531</v>
      </c>
      <c r="Z4875">
        <v>10209</v>
      </c>
      <c r="AA4875" t="s">
        <v>1599</v>
      </c>
      <c r="AC4875" t="s">
        <v>1009</v>
      </c>
      <c r="AD4875" t="s">
        <v>443</v>
      </c>
    </row>
    <row r="4876" spans="21:30">
      <c r="U4876">
        <v>8120</v>
      </c>
      <c r="V4876">
        <v>5</v>
      </c>
      <c r="W4876" t="s">
        <v>6204</v>
      </c>
      <c r="X4876">
        <v>10</v>
      </c>
      <c r="Y4876" t="s">
        <v>5531</v>
      </c>
      <c r="Z4876">
        <v>10209</v>
      </c>
      <c r="AA4876" t="s">
        <v>1599</v>
      </c>
      <c r="AC4876" t="s">
        <v>1009</v>
      </c>
      <c r="AD4876" t="s">
        <v>443</v>
      </c>
    </row>
    <row r="4877" spans="21:30">
      <c r="U4877">
        <v>8121</v>
      </c>
      <c r="V4877">
        <v>3</v>
      </c>
      <c r="W4877" t="s">
        <v>5808</v>
      </c>
      <c r="X4877">
        <v>10</v>
      </c>
      <c r="Y4877" t="s">
        <v>5531</v>
      </c>
      <c r="Z4877">
        <v>10209</v>
      </c>
      <c r="AA4877" t="s">
        <v>1599</v>
      </c>
      <c r="AC4877" t="s">
        <v>1009</v>
      </c>
      <c r="AD4877" t="s">
        <v>443</v>
      </c>
    </row>
    <row r="4878" spans="21:30">
      <c r="U4878">
        <v>8122</v>
      </c>
      <c r="V4878">
        <v>1</v>
      </c>
      <c r="W4878" t="s">
        <v>6205</v>
      </c>
      <c r="X4878">
        <v>10</v>
      </c>
      <c r="Y4878" t="s">
        <v>5531</v>
      </c>
      <c r="Z4878">
        <v>10209</v>
      </c>
      <c r="AA4878" t="s">
        <v>1599</v>
      </c>
      <c r="AC4878" t="s">
        <v>1009</v>
      </c>
      <c r="AD4878" t="s">
        <v>443</v>
      </c>
    </row>
    <row r="4879" spans="21:30">
      <c r="U4879">
        <v>8124</v>
      </c>
      <c r="V4879">
        <v>8</v>
      </c>
      <c r="W4879" t="s">
        <v>6206</v>
      </c>
      <c r="X4879">
        <v>10</v>
      </c>
      <c r="Y4879" t="s">
        <v>5531</v>
      </c>
      <c r="Z4879">
        <v>10209</v>
      </c>
      <c r="AA4879" t="s">
        <v>1599</v>
      </c>
      <c r="AC4879" t="s">
        <v>1009</v>
      </c>
      <c r="AD4879" t="s">
        <v>443</v>
      </c>
    </row>
    <row r="4880" spans="21:30">
      <c r="U4880">
        <v>8126</v>
      </c>
      <c r="V4880">
        <v>4</v>
      </c>
      <c r="W4880" t="s">
        <v>6207</v>
      </c>
      <c r="X4880">
        <v>10</v>
      </c>
      <c r="Y4880" t="s">
        <v>5531</v>
      </c>
      <c r="Z4880">
        <v>10209</v>
      </c>
      <c r="AA4880" t="s">
        <v>1599</v>
      </c>
      <c r="AC4880" t="s">
        <v>1009</v>
      </c>
      <c r="AD4880" t="s">
        <v>443</v>
      </c>
    </row>
    <row r="4881" spans="21:30">
      <c r="U4881">
        <v>8127</v>
      </c>
      <c r="V4881">
        <v>2</v>
      </c>
      <c r="W4881" t="s">
        <v>6208</v>
      </c>
      <c r="X4881">
        <v>10</v>
      </c>
      <c r="Y4881" t="s">
        <v>5531</v>
      </c>
      <c r="Z4881">
        <v>10209</v>
      </c>
      <c r="AA4881" t="s">
        <v>1599</v>
      </c>
      <c r="AC4881" t="s">
        <v>1009</v>
      </c>
      <c r="AD4881" t="s">
        <v>443</v>
      </c>
    </row>
    <row r="4882" spans="21:30">
      <c r="U4882">
        <v>8131</v>
      </c>
      <c r="V4882">
        <v>0</v>
      </c>
      <c r="W4882" t="s">
        <v>6209</v>
      </c>
      <c r="X4882">
        <v>10</v>
      </c>
      <c r="Y4882" t="s">
        <v>5531</v>
      </c>
      <c r="Z4882">
        <v>10209</v>
      </c>
      <c r="AA4882" t="s">
        <v>1599</v>
      </c>
      <c r="AC4882" t="s">
        <v>1009</v>
      </c>
      <c r="AD4882" t="s">
        <v>443</v>
      </c>
    </row>
    <row r="4883" spans="21:30">
      <c r="U4883">
        <v>8132</v>
      </c>
      <c r="V4883">
        <v>9</v>
      </c>
      <c r="W4883" t="s">
        <v>6210</v>
      </c>
      <c r="X4883">
        <v>10</v>
      </c>
      <c r="Y4883" t="s">
        <v>5531</v>
      </c>
      <c r="Z4883">
        <v>10209</v>
      </c>
      <c r="AA4883" t="s">
        <v>1599</v>
      </c>
      <c r="AC4883" t="s">
        <v>1009</v>
      </c>
      <c r="AD4883" t="s">
        <v>443</v>
      </c>
    </row>
    <row r="4884" spans="21:30">
      <c r="U4884">
        <v>8133</v>
      </c>
      <c r="V4884">
        <v>7</v>
      </c>
      <c r="W4884" t="s">
        <v>6211</v>
      </c>
      <c r="X4884">
        <v>10</v>
      </c>
      <c r="Y4884" t="s">
        <v>5531</v>
      </c>
      <c r="Z4884">
        <v>10209</v>
      </c>
      <c r="AA4884" t="s">
        <v>1599</v>
      </c>
      <c r="AC4884" t="s">
        <v>1009</v>
      </c>
      <c r="AD4884" t="s">
        <v>443</v>
      </c>
    </row>
    <row r="4885" spans="21:30">
      <c r="U4885">
        <v>8134</v>
      </c>
      <c r="V4885">
        <v>5</v>
      </c>
      <c r="W4885" t="s">
        <v>6212</v>
      </c>
      <c r="X4885">
        <v>10</v>
      </c>
      <c r="Y4885" t="s">
        <v>5531</v>
      </c>
      <c r="Z4885">
        <v>10209</v>
      </c>
      <c r="AA4885" t="s">
        <v>1599</v>
      </c>
      <c r="AC4885" t="s">
        <v>1009</v>
      </c>
      <c r="AD4885" t="s">
        <v>443</v>
      </c>
    </row>
    <row r="4886" spans="21:30">
      <c r="U4886">
        <v>8135</v>
      </c>
      <c r="V4886">
        <v>3</v>
      </c>
      <c r="W4886" t="s">
        <v>6213</v>
      </c>
      <c r="X4886">
        <v>10</v>
      </c>
      <c r="Y4886" t="s">
        <v>5531</v>
      </c>
      <c r="Z4886">
        <v>10209</v>
      </c>
      <c r="AA4886" t="s">
        <v>1599</v>
      </c>
      <c r="AC4886" t="s">
        <v>1009</v>
      </c>
      <c r="AD4886" t="s">
        <v>443</v>
      </c>
    </row>
    <row r="4887" spans="21:30">
      <c r="U4887">
        <v>8136</v>
      </c>
      <c r="V4887">
        <v>1</v>
      </c>
      <c r="W4887" t="s">
        <v>6214</v>
      </c>
      <c r="X4887">
        <v>10</v>
      </c>
      <c r="Y4887" t="s">
        <v>5531</v>
      </c>
      <c r="Z4887">
        <v>10209</v>
      </c>
      <c r="AA4887" t="s">
        <v>1599</v>
      </c>
      <c r="AC4887" t="s">
        <v>1009</v>
      </c>
      <c r="AD4887" t="s">
        <v>443</v>
      </c>
    </row>
    <row r="4888" spans="21:30">
      <c r="U4888">
        <v>8139</v>
      </c>
      <c r="V4888">
        <v>6</v>
      </c>
      <c r="W4888" t="s">
        <v>6215</v>
      </c>
      <c r="X4888">
        <v>10</v>
      </c>
      <c r="Y4888" t="s">
        <v>5531</v>
      </c>
      <c r="Z4888">
        <v>10209</v>
      </c>
      <c r="AA4888" t="s">
        <v>1599</v>
      </c>
      <c r="AC4888" t="s">
        <v>1009</v>
      </c>
      <c r="AD4888" t="s">
        <v>443</v>
      </c>
    </row>
    <row r="4889" spans="21:30">
      <c r="U4889">
        <v>8141</v>
      </c>
      <c r="V4889">
        <v>8</v>
      </c>
      <c r="W4889" t="s">
        <v>5898</v>
      </c>
      <c r="X4889">
        <v>10</v>
      </c>
      <c r="Y4889" t="s">
        <v>5531</v>
      </c>
      <c r="Z4889">
        <v>10209</v>
      </c>
      <c r="AA4889" t="s">
        <v>1599</v>
      </c>
      <c r="AC4889" t="s">
        <v>1009</v>
      </c>
      <c r="AD4889" t="s">
        <v>443</v>
      </c>
    </row>
    <row r="4890" spans="21:30">
      <c r="U4890">
        <v>8142</v>
      </c>
      <c r="V4890">
        <v>6</v>
      </c>
      <c r="W4890" t="s">
        <v>6216</v>
      </c>
      <c r="X4890">
        <v>10</v>
      </c>
      <c r="Y4890" t="s">
        <v>5531</v>
      </c>
      <c r="Z4890">
        <v>10209</v>
      </c>
      <c r="AA4890" t="s">
        <v>1599</v>
      </c>
      <c r="AC4890" t="s">
        <v>1009</v>
      </c>
      <c r="AD4890" t="s">
        <v>443</v>
      </c>
    </row>
    <row r="4891" spans="21:30">
      <c r="U4891">
        <v>8143</v>
      </c>
      <c r="V4891">
        <v>4</v>
      </c>
      <c r="W4891" t="s">
        <v>6217</v>
      </c>
      <c r="X4891">
        <v>10</v>
      </c>
      <c r="Y4891" t="s">
        <v>5531</v>
      </c>
      <c r="Z4891">
        <v>10209</v>
      </c>
      <c r="AA4891" t="s">
        <v>1599</v>
      </c>
      <c r="AC4891" t="s">
        <v>1009</v>
      </c>
      <c r="AD4891" t="s">
        <v>443</v>
      </c>
    </row>
    <row r="4892" spans="21:30">
      <c r="U4892">
        <v>8144</v>
      </c>
      <c r="V4892">
        <v>2</v>
      </c>
      <c r="W4892" t="s">
        <v>6218</v>
      </c>
      <c r="X4892">
        <v>10</v>
      </c>
      <c r="Y4892" t="s">
        <v>5531</v>
      </c>
      <c r="Z4892">
        <v>10205</v>
      </c>
      <c r="AA4892" t="s">
        <v>693</v>
      </c>
      <c r="AC4892" t="s">
        <v>1111</v>
      </c>
      <c r="AD4892" t="s">
        <v>443</v>
      </c>
    </row>
    <row r="4893" spans="21:30">
      <c r="U4893">
        <v>8147</v>
      </c>
      <c r="V4893">
        <v>7</v>
      </c>
      <c r="W4893" t="s">
        <v>6219</v>
      </c>
      <c r="X4893">
        <v>10</v>
      </c>
      <c r="Y4893" t="s">
        <v>5531</v>
      </c>
      <c r="Z4893">
        <v>10205</v>
      </c>
      <c r="AA4893" t="s">
        <v>693</v>
      </c>
      <c r="AC4893" t="s">
        <v>1111</v>
      </c>
      <c r="AD4893" t="s">
        <v>443</v>
      </c>
    </row>
    <row r="4894" spans="21:30">
      <c r="U4894">
        <v>8149</v>
      </c>
      <c r="V4894">
        <v>3</v>
      </c>
      <c r="W4894" t="s">
        <v>6220</v>
      </c>
      <c r="X4894">
        <v>10</v>
      </c>
      <c r="Y4894" t="s">
        <v>5531</v>
      </c>
      <c r="Z4894">
        <v>10205</v>
      </c>
      <c r="AA4894" t="s">
        <v>693</v>
      </c>
      <c r="AC4894" t="s">
        <v>1111</v>
      </c>
      <c r="AD4894" t="s">
        <v>443</v>
      </c>
    </row>
    <row r="4895" spans="21:30">
      <c r="U4895">
        <v>8150</v>
      </c>
      <c r="V4895">
        <v>7</v>
      </c>
      <c r="W4895" t="s">
        <v>6221</v>
      </c>
      <c r="X4895">
        <v>10</v>
      </c>
      <c r="Y4895" t="s">
        <v>5531</v>
      </c>
      <c r="Z4895">
        <v>10205</v>
      </c>
      <c r="AA4895" t="s">
        <v>693</v>
      </c>
      <c r="AC4895" t="s">
        <v>1111</v>
      </c>
      <c r="AD4895" t="s">
        <v>443</v>
      </c>
    </row>
    <row r="4896" spans="21:30">
      <c r="U4896">
        <v>8157</v>
      </c>
      <c r="V4896">
        <v>4</v>
      </c>
      <c r="W4896" t="s">
        <v>6222</v>
      </c>
      <c r="X4896">
        <v>10</v>
      </c>
      <c r="Y4896" t="s">
        <v>5531</v>
      </c>
      <c r="Z4896">
        <v>10205</v>
      </c>
      <c r="AA4896" t="s">
        <v>693</v>
      </c>
      <c r="AC4896" t="s">
        <v>1111</v>
      </c>
      <c r="AD4896" t="s">
        <v>443</v>
      </c>
    </row>
    <row r="4897" spans="21:30">
      <c r="U4897">
        <v>8158</v>
      </c>
      <c r="V4897">
        <v>2</v>
      </c>
      <c r="W4897" t="s">
        <v>6223</v>
      </c>
      <c r="X4897">
        <v>10</v>
      </c>
      <c r="Y4897" t="s">
        <v>5531</v>
      </c>
      <c r="Z4897">
        <v>10205</v>
      </c>
      <c r="AA4897" t="s">
        <v>693</v>
      </c>
      <c r="AC4897" t="s">
        <v>1111</v>
      </c>
      <c r="AD4897" t="s">
        <v>443</v>
      </c>
    </row>
    <row r="4898" spans="21:30">
      <c r="U4898">
        <v>8159</v>
      </c>
      <c r="V4898">
        <v>0</v>
      </c>
      <c r="W4898" t="s">
        <v>6224</v>
      </c>
      <c r="X4898">
        <v>10</v>
      </c>
      <c r="Y4898" t="s">
        <v>5531</v>
      </c>
      <c r="Z4898">
        <v>10205</v>
      </c>
      <c r="AA4898" t="s">
        <v>693</v>
      </c>
      <c r="AC4898" t="s">
        <v>1111</v>
      </c>
      <c r="AD4898" t="s">
        <v>443</v>
      </c>
    </row>
    <row r="4899" spans="21:30">
      <c r="U4899">
        <v>8160</v>
      </c>
      <c r="V4899">
        <v>4</v>
      </c>
      <c r="W4899" t="s">
        <v>6225</v>
      </c>
      <c r="X4899">
        <v>10</v>
      </c>
      <c r="Y4899" t="s">
        <v>5531</v>
      </c>
      <c r="Z4899">
        <v>10205</v>
      </c>
      <c r="AA4899" t="s">
        <v>693</v>
      </c>
      <c r="AC4899" t="s">
        <v>1111</v>
      </c>
      <c r="AD4899" t="s">
        <v>443</v>
      </c>
    </row>
    <row r="4900" spans="21:30">
      <c r="U4900">
        <v>8161</v>
      </c>
      <c r="V4900">
        <v>2</v>
      </c>
      <c r="W4900" t="s">
        <v>6226</v>
      </c>
      <c r="X4900">
        <v>10</v>
      </c>
      <c r="Y4900" t="s">
        <v>5531</v>
      </c>
      <c r="Z4900">
        <v>10205</v>
      </c>
      <c r="AA4900" t="s">
        <v>693</v>
      </c>
      <c r="AC4900" t="s">
        <v>1111</v>
      </c>
      <c r="AD4900" t="s">
        <v>443</v>
      </c>
    </row>
    <row r="4901" spans="21:30">
      <c r="U4901">
        <v>8162</v>
      </c>
      <c r="V4901">
        <v>0</v>
      </c>
      <c r="W4901" t="s">
        <v>6227</v>
      </c>
      <c r="X4901">
        <v>10</v>
      </c>
      <c r="Y4901" t="s">
        <v>5531</v>
      </c>
      <c r="Z4901">
        <v>10204</v>
      </c>
      <c r="AA4901" t="s">
        <v>6228</v>
      </c>
      <c r="AC4901" t="s">
        <v>1111</v>
      </c>
      <c r="AD4901" t="s">
        <v>443</v>
      </c>
    </row>
    <row r="4902" spans="21:30">
      <c r="U4902">
        <v>8163</v>
      </c>
      <c r="V4902">
        <v>9</v>
      </c>
      <c r="W4902" t="s">
        <v>6229</v>
      </c>
      <c r="X4902">
        <v>10</v>
      </c>
      <c r="Y4902" t="s">
        <v>5531</v>
      </c>
      <c r="Z4902">
        <v>10204</v>
      </c>
      <c r="AA4902" t="s">
        <v>6228</v>
      </c>
      <c r="AC4902" t="s">
        <v>1111</v>
      </c>
      <c r="AD4902" t="s">
        <v>443</v>
      </c>
    </row>
    <row r="4903" spans="21:30">
      <c r="U4903">
        <v>8164</v>
      </c>
      <c r="V4903">
        <v>7</v>
      </c>
      <c r="W4903" t="s">
        <v>6230</v>
      </c>
      <c r="X4903">
        <v>10</v>
      </c>
      <c r="Y4903" t="s">
        <v>5531</v>
      </c>
      <c r="Z4903">
        <v>10204</v>
      </c>
      <c r="AA4903" t="s">
        <v>6228</v>
      </c>
      <c r="AC4903" t="s">
        <v>1111</v>
      </c>
      <c r="AD4903" t="s">
        <v>443</v>
      </c>
    </row>
    <row r="4904" spans="21:30">
      <c r="U4904">
        <v>8165</v>
      </c>
      <c r="V4904">
        <v>5</v>
      </c>
      <c r="W4904" t="s">
        <v>6231</v>
      </c>
      <c r="X4904">
        <v>10</v>
      </c>
      <c r="Y4904" t="s">
        <v>5531</v>
      </c>
      <c r="Z4904">
        <v>10204</v>
      </c>
      <c r="AA4904" t="s">
        <v>6228</v>
      </c>
      <c r="AC4904" t="s">
        <v>1111</v>
      </c>
      <c r="AD4904" t="s">
        <v>443</v>
      </c>
    </row>
    <row r="4905" spans="21:30">
      <c r="U4905">
        <v>8166</v>
      </c>
      <c r="V4905">
        <v>3</v>
      </c>
      <c r="W4905" t="s">
        <v>5625</v>
      </c>
      <c r="X4905">
        <v>10</v>
      </c>
      <c r="Y4905" t="s">
        <v>5531</v>
      </c>
      <c r="Z4905">
        <v>10204</v>
      </c>
      <c r="AA4905" t="s">
        <v>6228</v>
      </c>
      <c r="AC4905" t="s">
        <v>1111</v>
      </c>
      <c r="AD4905" t="s">
        <v>443</v>
      </c>
    </row>
    <row r="4906" spans="21:30">
      <c r="U4906">
        <v>8167</v>
      </c>
      <c r="V4906">
        <v>1</v>
      </c>
      <c r="W4906" t="s">
        <v>6232</v>
      </c>
      <c r="X4906">
        <v>10</v>
      </c>
      <c r="Y4906" t="s">
        <v>5531</v>
      </c>
      <c r="Z4906">
        <v>10204</v>
      </c>
      <c r="AA4906" t="s">
        <v>6228</v>
      </c>
      <c r="AC4906" t="s">
        <v>1111</v>
      </c>
      <c r="AD4906" t="s">
        <v>443</v>
      </c>
    </row>
    <row r="4907" spans="21:30">
      <c r="U4907">
        <v>8169</v>
      </c>
      <c r="V4907">
        <v>8</v>
      </c>
      <c r="W4907" t="s">
        <v>6233</v>
      </c>
      <c r="X4907">
        <v>10</v>
      </c>
      <c r="Y4907" t="s">
        <v>5531</v>
      </c>
      <c r="Z4907">
        <v>10204</v>
      </c>
      <c r="AA4907" t="s">
        <v>6228</v>
      </c>
      <c r="AC4907" t="s">
        <v>1111</v>
      </c>
      <c r="AD4907" t="s">
        <v>443</v>
      </c>
    </row>
    <row r="4908" spans="21:30">
      <c r="U4908">
        <v>8170</v>
      </c>
      <c r="V4908">
        <v>1</v>
      </c>
      <c r="W4908" t="s">
        <v>6234</v>
      </c>
      <c r="X4908">
        <v>10</v>
      </c>
      <c r="Y4908" t="s">
        <v>5531</v>
      </c>
      <c r="Z4908">
        <v>10204</v>
      </c>
      <c r="AA4908" t="s">
        <v>6228</v>
      </c>
      <c r="AC4908" t="s">
        <v>1111</v>
      </c>
      <c r="AD4908" t="s">
        <v>443</v>
      </c>
    </row>
    <row r="4909" spans="21:30">
      <c r="U4909">
        <v>8173</v>
      </c>
      <c r="V4909">
        <v>6</v>
      </c>
      <c r="W4909" t="s">
        <v>6235</v>
      </c>
      <c r="X4909">
        <v>10</v>
      </c>
      <c r="Y4909" t="s">
        <v>5531</v>
      </c>
      <c r="Z4909">
        <v>10204</v>
      </c>
      <c r="AA4909" t="s">
        <v>6228</v>
      </c>
      <c r="AC4909" t="s">
        <v>1111</v>
      </c>
      <c r="AD4909" t="s">
        <v>443</v>
      </c>
    </row>
    <row r="4910" spans="21:30">
      <c r="U4910">
        <v>8174</v>
      </c>
      <c r="V4910">
        <v>4</v>
      </c>
      <c r="W4910" t="s">
        <v>6236</v>
      </c>
      <c r="X4910">
        <v>10</v>
      </c>
      <c r="Y4910" t="s">
        <v>5531</v>
      </c>
      <c r="Z4910">
        <v>10210</v>
      </c>
      <c r="AA4910" t="s">
        <v>614</v>
      </c>
      <c r="AC4910" t="s">
        <v>1111</v>
      </c>
      <c r="AD4910" t="s">
        <v>443</v>
      </c>
    </row>
    <row r="4911" spans="21:30">
      <c r="U4911">
        <v>8176</v>
      </c>
      <c r="V4911">
        <v>0</v>
      </c>
      <c r="W4911" t="s">
        <v>6237</v>
      </c>
      <c r="X4911">
        <v>10</v>
      </c>
      <c r="Y4911" t="s">
        <v>5531</v>
      </c>
      <c r="Z4911">
        <v>10210</v>
      </c>
      <c r="AA4911" t="s">
        <v>614</v>
      </c>
      <c r="AC4911" t="s">
        <v>1111</v>
      </c>
      <c r="AD4911" t="s">
        <v>443</v>
      </c>
    </row>
    <row r="4912" spans="21:30">
      <c r="U4912">
        <v>8177</v>
      </c>
      <c r="V4912">
        <v>9</v>
      </c>
      <c r="W4912" t="s">
        <v>6238</v>
      </c>
      <c r="X4912">
        <v>10</v>
      </c>
      <c r="Y4912" t="s">
        <v>5531</v>
      </c>
      <c r="Z4912">
        <v>10210</v>
      </c>
      <c r="AA4912" t="s">
        <v>614</v>
      </c>
      <c r="AC4912" t="s">
        <v>1111</v>
      </c>
      <c r="AD4912" t="s">
        <v>443</v>
      </c>
    </row>
    <row r="4913" spans="21:30">
      <c r="U4913">
        <v>8179</v>
      </c>
      <c r="V4913">
        <v>5</v>
      </c>
      <c r="W4913" t="s">
        <v>6239</v>
      </c>
      <c r="X4913">
        <v>10</v>
      </c>
      <c r="Y4913" t="s">
        <v>5531</v>
      </c>
      <c r="Z4913">
        <v>10210</v>
      </c>
      <c r="AA4913" t="s">
        <v>614</v>
      </c>
      <c r="AC4913" t="s">
        <v>1111</v>
      </c>
      <c r="AD4913" t="s">
        <v>443</v>
      </c>
    </row>
    <row r="4914" spans="21:30">
      <c r="U4914">
        <v>8180</v>
      </c>
      <c r="V4914">
        <v>9</v>
      </c>
      <c r="W4914" t="s">
        <v>6240</v>
      </c>
      <c r="X4914">
        <v>10</v>
      </c>
      <c r="Y4914" t="s">
        <v>5531</v>
      </c>
      <c r="Z4914">
        <v>10210</v>
      </c>
      <c r="AA4914" t="s">
        <v>614</v>
      </c>
      <c r="AC4914" t="s">
        <v>1111</v>
      </c>
      <c r="AD4914" t="s">
        <v>443</v>
      </c>
    </row>
    <row r="4915" spans="21:30">
      <c r="U4915">
        <v>8181</v>
      </c>
      <c r="V4915">
        <v>7</v>
      </c>
      <c r="W4915" t="s">
        <v>6241</v>
      </c>
      <c r="X4915">
        <v>10</v>
      </c>
      <c r="Y4915" t="s">
        <v>5531</v>
      </c>
      <c r="Z4915">
        <v>10210</v>
      </c>
      <c r="AA4915" t="s">
        <v>614</v>
      </c>
      <c r="AC4915" t="s">
        <v>1111</v>
      </c>
      <c r="AD4915" t="s">
        <v>443</v>
      </c>
    </row>
    <row r="4916" spans="21:30">
      <c r="U4916">
        <v>8182</v>
      </c>
      <c r="V4916">
        <v>5</v>
      </c>
      <c r="W4916" t="s">
        <v>6242</v>
      </c>
      <c r="X4916">
        <v>10</v>
      </c>
      <c r="Y4916" t="s">
        <v>5531</v>
      </c>
      <c r="Z4916">
        <v>10210</v>
      </c>
      <c r="AA4916" t="s">
        <v>614</v>
      </c>
      <c r="AC4916" t="s">
        <v>1111</v>
      </c>
      <c r="AD4916" t="s">
        <v>443</v>
      </c>
    </row>
    <row r="4917" spans="21:30">
      <c r="U4917">
        <v>8183</v>
      </c>
      <c r="V4917">
        <v>3</v>
      </c>
      <c r="W4917" t="s">
        <v>6243</v>
      </c>
      <c r="X4917">
        <v>10</v>
      </c>
      <c r="Y4917" t="s">
        <v>5531</v>
      </c>
      <c r="Z4917">
        <v>10210</v>
      </c>
      <c r="AA4917" t="s">
        <v>614</v>
      </c>
      <c r="AC4917" t="s">
        <v>1111</v>
      </c>
      <c r="AD4917" t="s">
        <v>443</v>
      </c>
    </row>
    <row r="4918" spans="21:30">
      <c r="U4918">
        <v>8184</v>
      </c>
      <c r="V4918">
        <v>1</v>
      </c>
      <c r="W4918" t="s">
        <v>6244</v>
      </c>
      <c r="X4918">
        <v>10</v>
      </c>
      <c r="Y4918" t="s">
        <v>5531</v>
      </c>
      <c r="Z4918">
        <v>10210</v>
      </c>
      <c r="AA4918" t="s">
        <v>614</v>
      </c>
      <c r="AC4918" t="s">
        <v>1111</v>
      </c>
      <c r="AD4918" t="s">
        <v>443</v>
      </c>
    </row>
    <row r="4919" spans="21:30">
      <c r="U4919">
        <v>8186</v>
      </c>
      <c r="V4919">
        <v>8</v>
      </c>
      <c r="W4919" t="s">
        <v>6245</v>
      </c>
      <c r="X4919">
        <v>10</v>
      </c>
      <c r="Y4919" t="s">
        <v>5531</v>
      </c>
      <c r="Z4919">
        <v>10210</v>
      </c>
      <c r="AA4919" t="s">
        <v>614</v>
      </c>
      <c r="AC4919" t="s">
        <v>1111</v>
      </c>
      <c r="AD4919" t="s">
        <v>443</v>
      </c>
    </row>
    <row r="4920" spans="21:30">
      <c r="U4920">
        <v>8188</v>
      </c>
      <c r="V4920">
        <v>4</v>
      </c>
      <c r="W4920" t="s">
        <v>6237</v>
      </c>
      <c r="X4920">
        <v>10</v>
      </c>
      <c r="Y4920" t="s">
        <v>5531</v>
      </c>
      <c r="Z4920">
        <v>10210</v>
      </c>
      <c r="AA4920" t="s">
        <v>614</v>
      </c>
      <c r="AC4920" t="s">
        <v>1111</v>
      </c>
      <c r="AD4920" t="s">
        <v>443</v>
      </c>
    </row>
    <row r="4921" spans="21:30">
      <c r="U4921">
        <v>8189</v>
      </c>
      <c r="V4921">
        <v>2</v>
      </c>
      <c r="W4921" t="s">
        <v>6246</v>
      </c>
      <c r="X4921">
        <v>10</v>
      </c>
      <c r="Y4921" t="s">
        <v>5531</v>
      </c>
      <c r="Z4921">
        <v>10210</v>
      </c>
      <c r="AA4921" t="s">
        <v>614</v>
      </c>
      <c r="AC4921" t="s">
        <v>1111</v>
      </c>
      <c r="AD4921" t="s">
        <v>443</v>
      </c>
    </row>
    <row r="4922" spans="21:30">
      <c r="U4922">
        <v>8191</v>
      </c>
      <c r="V4922">
        <v>4</v>
      </c>
      <c r="W4922" t="s">
        <v>6247</v>
      </c>
      <c r="X4922">
        <v>10</v>
      </c>
      <c r="Y4922" t="s">
        <v>5531</v>
      </c>
      <c r="Z4922">
        <v>10210</v>
      </c>
      <c r="AA4922" t="s">
        <v>614</v>
      </c>
      <c r="AC4922" t="s">
        <v>1111</v>
      </c>
      <c r="AD4922" t="s">
        <v>443</v>
      </c>
    </row>
    <row r="4923" spans="21:30">
      <c r="U4923">
        <v>8193</v>
      </c>
      <c r="V4923">
        <v>0</v>
      </c>
      <c r="W4923" t="s">
        <v>6248</v>
      </c>
      <c r="X4923">
        <v>10</v>
      </c>
      <c r="Y4923" t="s">
        <v>5531</v>
      </c>
      <c r="Z4923">
        <v>10210</v>
      </c>
      <c r="AA4923" t="s">
        <v>614</v>
      </c>
      <c r="AC4923" t="s">
        <v>1111</v>
      </c>
      <c r="AD4923" t="s">
        <v>443</v>
      </c>
    </row>
    <row r="4924" spans="21:30">
      <c r="U4924">
        <v>8194</v>
      </c>
      <c r="V4924">
        <v>9</v>
      </c>
      <c r="W4924" t="s">
        <v>6249</v>
      </c>
      <c r="X4924">
        <v>10</v>
      </c>
      <c r="Y4924" t="s">
        <v>5531</v>
      </c>
      <c r="Z4924">
        <v>10210</v>
      </c>
      <c r="AA4924" t="s">
        <v>614</v>
      </c>
      <c r="AC4924" t="s">
        <v>713</v>
      </c>
      <c r="AD4924" t="s">
        <v>443</v>
      </c>
    </row>
    <row r="4925" spans="21:30">
      <c r="U4925">
        <v>8195</v>
      </c>
      <c r="V4925">
        <v>7</v>
      </c>
      <c r="W4925" t="s">
        <v>6250</v>
      </c>
      <c r="X4925">
        <v>10</v>
      </c>
      <c r="Y4925" t="s">
        <v>5531</v>
      </c>
      <c r="Z4925">
        <v>10206</v>
      </c>
      <c r="AA4925" t="s">
        <v>6251</v>
      </c>
      <c r="AC4925" t="s">
        <v>1111</v>
      </c>
      <c r="AD4925" t="s">
        <v>443</v>
      </c>
    </row>
    <row r="4926" spans="21:30">
      <c r="U4926">
        <v>8197</v>
      </c>
      <c r="V4926">
        <v>3</v>
      </c>
      <c r="W4926" t="s">
        <v>6252</v>
      </c>
      <c r="X4926">
        <v>10</v>
      </c>
      <c r="Y4926" t="s">
        <v>5531</v>
      </c>
      <c r="Z4926">
        <v>10206</v>
      </c>
      <c r="AA4926" t="s">
        <v>6251</v>
      </c>
      <c r="AC4926" t="s">
        <v>1111</v>
      </c>
      <c r="AD4926" t="s">
        <v>443</v>
      </c>
    </row>
    <row r="4927" spans="21:30">
      <c r="U4927">
        <v>8198</v>
      </c>
      <c r="V4927">
        <v>1</v>
      </c>
      <c r="W4927" t="s">
        <v>6253</v>
      </c>
      <c r="X4927">
        <v>10</v>
      </c>
      <c r="Y4927" t="s">
        <v>5531</v>
      </c>
      <c r="Z4927">
        <v>10206</v>
      </c>
      <c r="AA4927" t="s">
        <v>6251</v>
      </c>
      <c r="AC4927" t="s">
        <v>1111</v>
      </c>
      <c r="AD4927" t="s">
        <v>443</v>
      </c>
    </row>
    <row r="4928" spans="21:30">
      <c r="U4928">
        <v>8200</v>
      </c>
      <c r="V4928">
        <v>7</v>
      </c>
      <c r="W4928" t="s">
        <v>6254</v>
      </c>
      <c r="X4928">
        <v>10</v>
      </c>
      <c r="Y4928" t="s">
        <v>5531</v>
      </c>
      <c r="Z4928">
        <v>10206</v>
      </c>
      <c r="AA4928" t="s">
        <v>6251</v>
      </c>
      <c r="AC4928" t="s">
        <v>1111</v>
      </c>
      <c r="AD4928" t="s">
        <v>443</v>
      </c>
    </row>
    <row r="4929" spans="21:30">
      <c r="U4929">
        <v>8201</v>
      </c>
      <c r="V4929">
        <v>5</v>
      </c>
      <c r="W4929" t="s">
        <v>6255</v>
      </c>
      <c r="X4929">
        <v>10</v>
      </c>
      <c r="Y4929" t="s">
        <v>5531</v>
      </c>
      <c r="Z4929">
        <v>10206</v>
      </c>
      <c r="AA4929" t="s">
        <v>6251</v>
      </c>
      <c r="AC4929" t="s">
        <v>1111</v>
      </c>
      <c r="AD4929" t="s">
        <v>443</v>
      </c>
    </row>
    <row r="4930" spans="21:30">
      <c r="U4930">
        <v>8202</v>
      </c>
      <c r="V4930">
        <v>3</v>
      </c>
      <c r="W4930" t="s">
        <v>6256</v>
      </c>
      <c r="X4930">
        <v>10</v>
      </c>
      <c r="Y4930" t="s">
        <v>5531</v>
      </c>
      <c r="Z4930">
        <v>10206</v>
      </c>
      <c r="AA4930" t="s">
        <v>6251</v>
      </c>
      <c r="AC4930" t="s">
        <v>1111</v>
      </c>
      <c r="AD4930" t="s">
        <v>443</v>
      </c>
    </row>
    <row r="4931" spans="21:30">
      <c r="U4931">
        <v>8203</v>
      </c>
      <c r="V4931">
        <v>1</v>
      </c>
      <c r="W4931" t="s">
        <v>5808</v>
      </c>
      <c r="X4931">
        <v>10</v>
      </c>
      <c r="Y4931" t="s">
        <v>5531</v>
      </c>
      <c r="Z4931">
        <v>10206</v>
      </c>
      <c r="AA4931" t="s">
        <v>6251</v>
      </c>
      <c r="AC4931" t="s">
        <v>1111</v>
      </c>
      <c r="AD4931" t="s">
        <v>443</v>
      </c>
    </row>
    <row r="4932" spans="21:30">
      <c r="U4932">
        <v>8205</v>
      </c>
      <c r="V4932">
        <v>8</v>
      </c>
      <c r="W4932" t="s">
        <v>6257</v>
      </c>
      <c r="X4932">
        <v>10</v>
      </c>
      <c r="Y4932" t="s">
        <v>5531</v>
      </c>
      <c r="Z4932">
        <v>10206</v>
      </c>
      <c r="AA4932" t="s">
        <v>6251</v>
      </c>
      <c r="AC4932" t="s">
        <v>1111</v>
      </c>
      <c r="AD4932" t="s">
        <v>443</v>
      </c>
    </row>
    <row r="4933" spans="21:30">
      <c r="U4933">
        <v>8206</v>
      </c>
      <c r="V4933">
        <v>6</v>
      </c>
      <c r="W4933" t="s">
        <v>6258</v>
      </c>
      <c r="X4933">
        <v>10</v>
      </c>
      <c r="Y4933" t="s">
        <v>5531</v>
      </c>
      <c r="Z4933">
        <v>10203</v>
      </c>
      <c r="AA4933" t="s">
        <v>792</v>
      </c>
      <c r="AC4933" t="s">
        <v>1111</v>
      </c>
      <c r="AD4933" t="s">
        <v>443</v>
      </c>
    </row>
    <row r="4934" spans="21:30">
      <c r="U4934">
        <v>8207</v>
      </c>
      <c r="V4934">
        <v>4</v>
      </c>
      <c r="W4934" t="s">
        <v>6259</v>
      </c>
      <c r="X4934">
        <v>10</v>
      </c>
      <c r="Y4934" t="s">
        <v>5531</v>
      </c>
      <c r="Z4934">
        <v>10203</v>
      </c>
      <c r="AA4934" t="s">
        <v>792</v>
      </c>
      <c r="AC4934" t="s">
        <v>1111</v>
      </c>
      <c r="AD4934" t="s">
        <v>443</v>
      </c>
    </row>
    <row r="4935" spans="21:30">
      <c r="U4935">
        <v>8208</v>
      </c>
      <c r="V4935">
        <v>2</v>
      </c>
      <c r="W4935" t="s">
        <v>6260</v>
      </c>
      <c r="X4935">
        <v>10</v>
      </c>
      <c r="Y4935" t="s">
        <v>5531</v>
      </c>
      <c r="Z4935">
        <v>10203</v>
      </c>
      <c r="AA4935" t="s">
        <v>792</v>
      </c>
      <c r="AC4935" t="s">
        <v>1111</v>
      </c>
      <c r="AD4935" t="s">
        <v>443</v>
      </c>
    </row>
    <row r="4936" spans="21:30">
      <c r="U4936">
        <v>8210</v>
      </c>
      <c r="V4936">
        <v>4</v>
      </c>
      <c r="W4936" t="s">
        <v>6261</v>
      </c>
      <c r="X4936">
        <v>10</v>
      </c>
      <c r="Y4936" t="s">
        <v>5531</v>
      </c>
      <c r="Z4936">
        <v>10203</v>
      </c>
      <c r="AA4936" t="s">
        <v>792</v>
      </c>
      <c r="AC4936" t="s">
        <v>1111</v>
      </c>
      <c r="AD4936" t="s">
        <v>443</v>
      </c>
    </row>
    <row r="4937" spans="21:30">
      <c r="U4937">
        <v>8211</v>
      </c>
      <c r="V4937">
        <v>2</v>
      </c>
      <c r="W4937" t="s">
        <v>5707</v>
      </c>
      <c r="X4937">
        <v>10</v>
      </c>
      <c r="Y4937" t="s">
        <v>5531</v>
      </c>
      <c r="Z4937">
        <v>10203</v>
      </c>
      <c r="AA4937" t="s">
        <v>792</v>
      </c>
      <c r="AC4937" t="s">
        <v>1111</v>
      </c>
      <c r="AD4937" t="s">
        <v>443</v>
      </c>
    </row>
    <row r="4938" spans="21:30">
      <c r="U4938">
        <v>8213</v>
      </c>
      <c r="V4938">
        <v>9</v>
      </c>
      <c r="W4938" t="s">
        <v>6262</v>
      </c>
      <c r="X4938">
        <v>10</v>
      </c>
      <c r="Y4938" t="s">
        <v>5531</v>
      </c>
      <c r="Z4938">
        <v>10203</v>
      </c>
      <c r="AA4938" t="s">
        <v>792</v>
      </c>
      <c r="AC4938" t="s">
        <v>1111</v>
      </c>
      <c r="AD4938" t="s">
        <v>443</v>
      </c>
    </row>
    <row r="4939" spans="21:30">
      <c r="U4939">
        <v>8216</v>
      </c>
      <c r="V4939">
        <v>3</v>
      </c>
      <c r="W4939" t="s">
        <v>6263</v>
      </c>
      <c r="X4939">
        <v>10</v>
      </c>
      <c r="Y4939" t="s">
        <v>5531</v>
      </c>
      <c r="Z4939">
        <v>10203</v>
      </c>
      <c r="AA4939" t="s">
        <v>792</v>
      </c>
      <c r="AC4939" t="s">
        <v>1111</v>
      </c>
      <c r="AD4939" t="s">
        <v>443</v>
      </c>
    </row>
    <row r="4940" spans="21:30">
      <c r="U4940">
        <v>8217</v>
      </c>
      <c r="V4940">
        <v>1</v>
      </c>
      <c r="W4940" t="s">
        <v>6264</v>
      </c>
      <c r="X4940">
        <v>10</v>
      </c>
      <c r="Y4940" t="s">
        <v>5531</v>
      </c>
      <c r="Z4940">
        <v>10203</v>
      </c>
      <c r="AA4940" t="s">
        <v>792</v>
      </c>
      <c r="AC4940" t="s">
        <v>1111</v>
      </c>
      <c r="AD4940" t="s">
        <v>443</v>
      </c>
    </row>
    <row r="4941" spans="21:30">
      <c r="U4941">
        <v>8219</v>
      </c>
      <c r="V4941">
        <v>8</v>
      </c>
      <c r="W4941" t="s">
        <v>6265</v>
      </c>
      <c r="X4941">
        <v>10</v>
      </c>
      <c r="Y4941" t="s">
        <v>5531</v>
      </c>
      <c r="Z4941">
        <v>10203</v>
      </c>
      <c r="AA4941" t="s">
        <v>792</v>
      </c>
      <c r="AC4941" t="s">
        <v>1111</v>
      </c>
      <c r="AD4941" t="s">
        <v>443</v>
      </c>
    </row>
    <row r="4942" spans="21:30">
      <c r="U4942">
        <v>8220</v>
      </c>
      <c r="V4942">
        <v>1</v>
      </c>
      <c r="W4942" t="s">
        <v>6266</v>
      </c>
      <c r="X4942">
        <v>10</v>
      </c>
      <c r="Y4942" t="s">
        <v>5531</v>
      </c>
      <c r="Z4942">
        <v>10203</v>
      </c>
      <c r="AA4942" t="s">
        <v>792</v>
      </c>
      <c r="AC4942" t="s">
        <v>1111</v>
      </c>
      <c r="AD4942" t="s">
        <v>443</v>
      </c>
    </row>
    <row r="4943" spans="21:30">
      <c r="U4943">
        <v>8225</v>
      </c>
      <c r="V4943">
        <v>2</v>
      </c>
      <c r="W4943" t="s">
        <v>6267</v>
      </c>
      <c r="X4943">
        <v>10</v>
      </c>
      <c r="Y4943" t="s">
        <v>5531</v>
      </c>
      <c r="Z4943">
        <v>10203</v>
      </c>
      <c r="AA4943" t="s">
        <v>792</v>
      </c>
      <c r="AC4943" t="s">
        <v>1111</v>
      </c>
      <c r="AD4943" t="s">
        <v>443</v>
      </c>
    </row>
    <row r="4944" spans="21:30">
      <c r="U4944">
        <v>8226</v>
      </c>
      <c r="V4944">
        <v>0</v>
      </c>
      <c r="W4944" t="s">
        <v>6268</v>
      </c>
      <c r="X4944">
        <v>10</v>
      </c>
      <c r="Y4944" t="s">
        <v>5531</v>
      </c>
      <c r="Z4944">
        <v>10203</v>
      </c>
      <c r="AA4944" t="s">
        <v>792</v>
      </c>
      <c r="AC4944" t="s">
        <v>1111</v>
      </c>
      <c r="AD4944" t="s">
        <v>443</v>
      </c>
    </row>
    <row r="4945" spans="21:30">
      <c r="U4945">
        <v>8227</v>
      </c>
      <c r="V4945">
        <v>9</v>
      </c>
      <c r="W4945" t="s">
        <v>6269</v>
      </c>
      <c r="X4945">
        <v>10</v>
      </c>
      <c r="Y4945" t="s">
        <v>5531</v>
      </c>
      <c r="Z4945">
        <v>10203</v>
      </c>
      <c r="AA4945" t="s">
        <v>792</v>
      </c>
      <c r="AC4945" t="s">
        <v>1111</v>
      </c>
      <c r="AD4945" t="s">
        <v>443</v>
      </c>
    </row>
    <row r="4946" spans="21:30">
      <c r="U4946">
        <v>8228</v>
      </c>
      <c r="V4946">
        <v>7</v>
      </c>
      <c r="W4946" t="s">
        <v>6270</v>
      </c>
      <c r="X4946">
        <v>10</v>
      </c>
      <c r="Y4946" t="s">
        <v>5531</v>
      </c>
      <c r="Z4946">
        <v>10203</v>
      </c>
      <c r="AA4946" t="s">
        <v>792</v>
      </c>
      <c r="AC4946" t="s">
        <v>1111</v>
      </c>
      <c r="AD4946" t="s">
        <v>443</v>
      </c>
    </row>
    <row r="4947" spans="21:30">
      <c r="U4947">
        <v>8230</v>
      </c>
      <c r="V4947">
        <v>9</v>
      </c>
      <c r="W4947" t="s">
        <v>6271</v>
      </c>
      <c r="X4947">
        <v>10</v>
      </c>
      <c r="Y4947" t="s">
        <v>5531</v>
      </c>
      <c r="Z4947">
        <v>10203</v>
      </c>
      <c r="AA4947" t="s">
        <v>792</v>
      </c>
      <c r="AC4947" t="s">
        <v>1111</v>
      </c>
      <c r="AD4947" t="s">
        <v>443</v>
      </c>
    </row>
    <row r="4948" spans="21:30">
      <c r="U4948">
        <v>8231</v>
      </c>
      <c r="V4948">
        <v>7</v>
      </c>
      <c r="W4948" t="s">
        <v>6272</v>
      </c>
      <c r="X4948">
        <v>10</v>
      </c>
      <c r="Y4948" t="s">
        <v>5531</v>
      </c>
      <c r="Z4948">
        <v>10203</v>
      </c>
      <c r="AA4948" t="s">
        <v>792</v>
      </c>
      <c r="AC4948" t="s">
        <v>1111</v>
      </c>
      <c r="AD4948" t="s">
        <v>443</v>
      </c>
    </row>
    <row r="4949" spans="21:30">
      <c r="U4949">
        <v>8232</v>
      </c>
      <c r="V4949">
        <v>5</v>
      </c>
      <c r="W4949" t="s">
        <v>6273</v>
      </c>
      <c r="X4949">
        <v>10</v>
      </c>
      <c r="Y4949" t="s">
        <v>5531</v>
      </c>
      <c r="Z4949">
        <v>10203</v>
      </c>
      <c r="AA4949" t="s">
        <v>792</v>
      </c>
      <c r="AC4949" t="s">
        <v>1111</v>
      </c>
      <c r="AD4949" t="s">
        <v>443</v>
      </c>
    </row>
    <row r="4950" spans="21:30">
      <c r="U4950">
        <v>8233</v>
      </c>
      <c r="V4950">
        <v>3</v>
      </c>
      <c r="W4950" t="s">
        <v>6274</v>
      </c>
      <c r="X4950">
        <v>10</v>
      </c>
      <c r="Y4950" t="s">
        <v>5531</v>
      </c>
      <c r="Z4950">
        <v>10203</v>
      </c>
      <c r="AA4950" t="s">
        <v>792</v>
      </c>
      <c r="AC4950" t="s">
        <v>1111</v>
      </c>
      <c r="AD4950" t="s">
        <v>443</v>
      </c>
    </row>
    <row r="4951" spans="21:30">
      <c r="U4951">
        <v>8234</v>
      </c>
      <c r="V4951">
        <v>1</v>
      </c>
      <c r="W4951" t="s">
        <v>6275</v>
      </c>
      <c r="X4951">
        <v>10</v>
      </c>
      <c r="Y4951" t="s">
        <v>5531</v>
      </c>
      <c r="Z4951">
        <v>10203</v>
      </c>
      <c r="AA4951" t="s">
        <v>792</v>
      </c>
      <c r="AC4951" t="s">
        <v>1111</v>
      </c>
      <c r="AD4951" t="s">
        <v>443</v>
      </c>
    </row>
    <row r="4952" spans="21:30">
      <c r="U4952">
        <v>8236</v>
      </c>
      <c r="V4952">
        <v>8</v>
      </c>
      <c r="W4952" t="s">
        <v>6276</v>
      </c>
      <c r="X4952">
        <v>10</v>
      </c>
      <c r="Y4952" t="s">
        <v>5531</v>
      </c>
      <c r="Z4952">
        <v>10207</v>
      </c>
      <c r="AA4952" t="s">
        <v>6277</v>
      </c>
      <c r="AC4952" t="s">
        <v>1111</v>
      </c>
      <c r="AD4952" t="s">
        <v>443</v>
      </c>
    </row>
    <row r="4953" spans="21:30">
      <c r="U4953">
        <v>8237</v>
      </c>
      <c r="V4953">
        <v>6</v>
      </c>
      <c r="W4953" t="s">
        <v>6278</v>
      </c>
      <c r="X4953">
        <v>10</v>
      </c>
      <c r="Y4953" t="s">
        <v>5531</v>
      </c>
      <c r="Z4953">
        <v>10207</v>
      </c>
      <c r="AA4953" t="s">
        <v>6277</v>
      </c>
      <c r="AC4953" t="s">
        <v>1111</v>
      </c>
      <c r="AD4953" t="s">
        <v>443</v>
      </c>
    </row>
    <row r="4954" spans="21:30">
      <c r="U4954">
        <v>8239</v>
      </c>
      <c r="V4954">
        <v>2</v>
      </c>
      <c r="W4954" t="s">
        <v>6279</v>
      </c>
      <c r="X4954">
        <v>10</v>
      </c>
      <c r="Y4954" t="s">
        <v>5531</v>
      </c>
      <c r="Z4954">
        <v>10207</v>
      </c>
      <c r="AA4954" t="s">
        <v>6277</v>
      </c>
      <c r="AC4954" t="s">
        <v>1111</v>
      </c>
      <c r="AD4954" t="s">
        <v>443</v>
      </c>
    </row>
    <row r="4955" spans="21:30">
      <c r="U4955">
        <v>8241</v>
      </c>
      <c r="V4955">
        <v>4</v>
      </c>
      <c r="W4955" t="s">
        <v>6280</v>
      </c>
      <c r="X4955">
        <v>10</v>
      </c>
      <c r="Y4955" t="s">
        <v>5531</v>
      </c>
      <c r="Z4955">
        <v>10207</v>
      </c>
      <c r="AA4955" t="s">
        <v>6277</v>
      </c>
      <c r="AC4955" t="s">
        <v>1111</v>
      </c>
      <c r="AD4955" t="s">
        <v>443</v>
      </c>
    </row>
    <row r="4956" spans="21:30">
      <c r="U4956">
        <v>8243</v>
      </c>
      <c r="V4956">
        <v>0</v>
      </c>
      <c r="W4956" t="s">
        <v>6281</v>
      </c>
      <c r="X4956">
        <v>10</v>
      </c>
      <c r="Y4956" t="s">
        <v>5531</v>
      </c>
      <c r="Z4956">
        <v>10207</v>
      </c>
      <c r="AA4956" t="s">
        <v>6277</v>
      </c>
      <c r="AC4956" t="s">
        <v>1111</v>
      </c>
      <c r="AD4956" t="s">
        <v>443</v>
      </c>
    </row>
    <row r="4957" spans="21:30">
      <c r="U4957">
        <v>8244</v>
      </c>
      <c r="V4957">
        <v>9</v>
      </c>
      <c r="W4957" t="s">
        <v>6282</v>
      </c>
      <c r="X4957">
        <v>10</v>
      </c>
      <c r="Y4957" t="s">
        <v>5531</v>
      </c>
      <c r="Z4957">
        <v>10207</v>
      </c>
      <c r="AA4957" t="s">
        <v>6277</v>
      </c>
      <c r="AC4957" t="s">
        <v>1111</v>
      </c>
      <c r="AD4957" t="s">
        <v>443</v>
      </c>
    </row>
    <row r="4958" spans="21:30">
      <c r="U4958">
        <v>8246</v>
      </c>
      <c r="V4958">
        <v>5</v>
      </c>
      <c r="W4958" t="s">
        <v>6283</v>
      </c>
      <c r="X4958">
        <v>10</v>
      </c>
      <c r="Y4958" t="s">
        <v>5531</v>
      </c>
      <c r="Z4958">
        <v>10207</v>
      </c>
      <c r="AA4958" t="s">
        <v>6277</v>
      </c>
      <c r="AC4958" t="s">
        <v>1111</v>
      </c>
      <c r="AD4958" t="s">
        <v>443</v>
      </c>
    </row>
    <row r="4959" spans="21:30">
      <c r="U4959">
        <v>8247</v>
      </c>
      <c r="V4959">
        <v>3</v>
      </c>
      <c r="W4959" t="s">
        <v>6284</v>
      </c>
      <c r="X4959">
        <v>10</v>
      </c>
      <c r="Y4959" t="s">
        <v>5531</v>
      </c>
      <c r="Z4959">
        <v>10207</v>
      </c>
      <c r="AA4959" t="s">
        <v>6277</v>
      </c>
      <c r="AC4959" t="s">
        <v>1111</v>
      </c>
      <c r="AD4959" t="s">
        <v>443</v>
      </c>
    </row>
    <row r="4960" spans="21:30">
      <c r="U4960">
        <v>8251</v>
      </c>
      <c r="V4960">
        <v>1</v>
      </c>
      <c r="W4960" t="s">
        <v>6285</v>
      </c>
      <c r="X4960">
        <v>10</v>
      </c>
      <c r="Y4960" t="s">
        <v>5531</v>
      </c>
      <c r="Z4960">
        <v>10207</v>
      </c>
      <c r="AA4960" t="s">
        <v>6277</v>
      </c>
      <c r="AC4960" t="s">
        <v>1111</v>
      </c>
      <c r="AD4960" t="s">
        <v>443</v>
      </c>
    </row>
    <row r="4961" spans="21:30">
      <c r="U4961">
        <v>8254</v>
      </c>
      <c r="V4961">
        <v>6</v>
      </c>
      <c r="W4961" t="s">
        <v>6286</v>
      </c>
      <c r="X4961">
        <v>10</v>
      </c>
      <c r="Y4961" t="s">
        <v>5531</v>
      </c>
      <c r="Z4961">
        <v>10207</v>
      </c>
      <c r="AA4961" t="s">
        <v>6277</v>
      </c>
      <c r="AC4961" t="s">
        <v>1111</v>
      </c>
      <c r="AD4961" t="s">
        <v>443</v>
      </c>
    </row>
    <row r="4962" spans="21:30">
      <c r="U4962">
        <v>8255</v>
      </c>
      <c r="V4962">
        <v>4</v>
      </c>
      <c r="W4962" t="s">
        <v>6287</v>
      </c>
      <c r="X4962">
        <v>10</v>
      </c>
      <c r="Y4962" t="s">
        <v>5531</v>
      </c>
      <c r="Z4962">
        <v>10208</v>
      </c>
      <c r="AA4962" t="s">
        <v>6288</v>
      </c>
      <c r="AC4962" t="s">
        <v>1111</v>
      </c>
      <c r="AD4962" t="s">
        <v>443</v>
      </c>
    </row>
    <row r="4963" spans="21:30">
      <c r="U4963">
        <v>8256</v>
      </c>
      <c r="V4963">
        <v>2</v>
      </c>
      <c r="W4963" t="s">
        <v>6289</v>
      </c>
      <c r="X4963">
        <v>10</v>
      </c>
      <c r="Y4963" t="s">
        <v>5531</v>
      </c>
      <c r="Z4963">
        <v>10208</v>
      </c>
      <c r="AA4963" t="s">
        <v>6288</v>
      </c>
      <c r="AC4963" t="s">
        <v>1111</v>
      </c>
      <c r="AD4963" t="s">
        <v>443</v>
      </c>
    </row>
    <row r="4964" spans="21:30">
      <c r="U4964">
        <v>8257</v>
      </c>
      <c r="V4964">
        <v>0</v>
      </c>
      <c r="W4964" t="s">
        <v>6290</v>
      </c>
      <c r="X4964">
        <v>10</v>
      </c>
      <c r="Y4964" t="s">
        <v>5531</v>
      </c>
      <c r="Z4964">
        <v>10208</v>
      </c>
      <c r="AA4964" t="s">
        <v>6288</v>
      </c>
      <c r="AC4964" t="s">
        <v>1111</v>
      </c>
      <c r="AD4964" t="s">
        <v>443</v>
      </c>
    </row>
    <row r="4965" spans="21:30">
      <c r="U4965">
        <v>8258</v>
      </c>
      <c r="V4965">
        <v>9</v>
      </c>
      <c r="W4965" t="s">
        <v>6291</v>
      </c>
      <c r="X4965">
        <v>10</v>
      </c>
      <c r="Y4965" t="s">
        <v>5531</v>
      </c>
      <c r="Z4965">
        <v>10208</v>
      </c>
      <c r="AA4965" t="s">
        <v>6288</v>
      </c>
      <c r="AC4965" t="s">
        <v>1111</v>
      </c>
      <c r="AD4965" t="s">
        <v>443</v>
      </c>
    </row>
    <row r="4966" spans="21:30">
      <c r="U4966">
        <v>8260</v>
      </c>
      <c r="V4966">
        <v>0</v>
      </c>
      <c r="W4966" t="s">
        <v>6292</v>
      </c>
      <c r="X4966">
        <v>10</v>
      </c>
      <c r="Y4966" t="s">
        <v>5531</v>
      </c>
      <c r="Z4966">
        <v>10208</v>
      </c>
      <c r="AA4966" t="s">
        <v>6288</v>
      </c>
      <c r="AC4966" t="s">
        <v>1111</v>
      </c>
      <c r="AD4966" t="s">
        <v>443</v>
      </c>
    </row>
    <row r="4967" spans="21:30">
      <c r="U4967">
        <v>8261</v>
      </c>
      <c r="V4967">
        <v>9</v>
      </c>
      <c r="W4967" t="s">
        <v>6293</v>
      </c>
      <c r="X4967">
        <v>10</v>
      </c>
      <c r="Y4967" t="s">
        <v>5531</v>
      </c>
      <c r="Z4967">
        <v>10208</v>
      </c>
      <c r="AA4967" t="s">
        <v>6288</v>
      </c>
      <c r="AC4967" t="s">
        <v>1111</v>
      </c>
      <c r="AD4967" t="s">
        <v>443</v>
      </c>
    </row>
    <row r="4968" spans="21:30">
      <c r="U4968">
        <v>8262</v>
      </c>
      <c r="V4968">
        <v>7</v>
      </c>
      <c r="W4968" t="s">
        <v>6294</v>
      </c>
      <c r="X4968">
        <v>10</v>
      </c>
      <c r="Y4968" t="s">
        <v>5531</v>
      </c>
      <c r="Z4968">
        <v>10208</v>
      </c>
      <c r="AA4968" t="s">
        <v>6288</v>
      </c>
      <c r="AC4968" t="s">
        <v>1111</v>
      </c>
      <c r="AD4968" t="s">
        <v>443</v>
      </c>
    </row>
    <row r="4969" spans="21:30">
      <c r="U4969">
        <v>8263</v>
      </c>
      <c r="V4969">
        <v>5</v>
      </c>
      <c r="W4969" t="s">
        <v>6295</v>
      </c>
      <c r="X4969">
        <v>10</v>
      </c>
      <c r="Y4969" t="s">
        <v>5531</v>
      </c>
      <c r="Z4969">
        <v>10208</v>
      </c>
      <c r="AA4969" t="s">
        <v>6288</v>
      </c>
      <c r="AC4969" t="s">
        <v>1111</v>
      </c>
      <c r="AD4969" t="s">
        <v>443</v>
      </c>
    </row>
    <row r="4970" spans="21:30">
      <c r="U4970">
        <v>8264</v>
      </c>
      <c r="V4970">
        <v>3</v>
      </c>
      <c r="W4970" t="s">
        <v>6296</v>
      </c>
      <c r="X4970">
        <v>10</v>
      </c>
      <c r="Y4970" t="s">
        <v>5531</v>
      </c>
      <c r="Z4970">
        <v>10208</v>
      </c>
      <c r="AA4970" t="s">
        <v>6288</v>
      </c>
      <c r="AC4970" t="s">
        <v>1111</v>
      </c>
      <c r="AD4970" t="s">
        <v>443</v>
      </c>
    </row>
    <row r="4971" spans="21:30">
      <c r="U4971">
        <v>8265</v>
      </c>
      <c r="V4971">
        <v>1</v>
      </c>
      <c r="W4971" t="s">
        <v>6297</v>
      </c>
      <c r="X4971">
        <v>10</v>
      </c>
      <c r="Y4971" t="s">
        <v>5531</v>
      </c>
      <c r="Z4971">
        <v>10208</v>
      </c>
      <c r="AA4971" t="s">
        <v>6288</v>
      </c>
      <c r="AC4971" t="s">
        <v>1111</v>
      </c>
      <c r="AD4971" t="s">
        <v>443</v>
      </c>
    </row>
    <row r="4972" spans="21:30">
      <c r="U4972">
        <v>8267</v>
      </c>
      <c r="V4972">
        <v>8</v>
      </c>
      <c r="W4972" t="s">
        <v>6298</v>
      </c>
      <c r="X4972">
        <v>10</v>
      </c>
      <c r="Y4972" t="s">
        <v>5531</v>
      </c>
      <c r="Z4972">
        <v>10208</v>
      </c>
      <c r="AA4972" t="s">
        <v>6288</v>
      </c>
      <c r="AC4972" t="s">
        <v>1111</v>
      </c>
      <c r="AD4972" t="s">
        <v>443</v>
      </c>
    </row>
    <row r="4973" spans="21:30">
      <c r="U4973">
        <v>8268</v>
      </c>
      <c r="V4973">
        <v>6</v>
      </c>
      <c r="W4973" t="s">
        <v>6299</v>
      </c>
      <c r="X4973">
        <v>10</v>
      </c>
      <c r="Y4973" t="s">
        <v>5531</v>
      </c>
      <c r="Z4973">
        <v>10208</v>
      </c>
      <c r="AA4973" t="s">
        <v>6288</v>
      </c>
      <c r="AC4973" t="s">
        <v>1111</v>
      </c>
      <c r="AD4973" t="s">
        <v>443</v>
      </c>
    </row>
    <row r="4974" spans="21:30">
      <c r="U4974">
        <v>8269</v>
      </c>
      <c r="V4974">
        <v>4</v>
      </c>
      <c r="W4974" t="s">
        <v>6300</v>
      </c>
      <c r="X4974">
        <v>10</v>
      </c>
      <c r="Y4974" t="s">
        <v>5531</v>
      </c>
      <c r="Z4974">
        <v>10208</v>
      </c>
      <c r="AA4974" t="s">
        <v>6288</v>
      </c>
      <c r="AC4974" t="s">
        <v>1111</v>
      </c>
      <c r="AD4974" t="s">
        <v>443</v>
      </c>
    </row>
    <row r="4975" spans="21:30">
      <c r="U4975">
        <v>8270</v>
      </c>
      <c r="V4975">
        <v>8</v>
      </c>
      <c r="W4975" t="s">
        <v>6301</v>
      </c>
      <c r="X4975">
        <v>10</v>
      </c>
      <c r="Y4975" t="s">
        <v>5531</v>
      </c>
      <c r="Z4975">
        <v>10208</v>
      </c>
      <c r="AA4975" t="s">
        <v>6288</v>
      </c>
      <c r="AC4975" t="s">
        <v>1111</v>
      </c>
      <c r="AD4975" t="s">
        <v>443</v>
      </c>
    </row>
    <row r="4976" spans="21:30">
      <c r="U4976">
        <v>8271</v>
      </c>
      <c r="V4976">
        <v>6</v>
      </c>
      <c r="W4976" t="s">
        <v>6302</v>
      </c>
      <c r="X4976">
        <v>10</v>
      </c>
      <c r="Y4976" t="s">
        <v>5531</v>
      </c>
      <c r="Z4976">
        <v>10208</v>
      </c>
      <c r="AA4976" t="s">
        <v>6288</v>
      </c>
      <c r="AC4976" t="s">
        <v>1111</v>
      </c>
      <c r="AD4976" t="s">
        <v>443</v>
      </c>
    </row>
    <row r="4977" spans="21:30">
      <c r="U4977">
        <v>8274</v>
      </c>
      <c r="V4977">
        <v>0</v>
      </c>
      <c r="W4977" t="s">
        <v>6303</v>
      </c>
      <c r="X4977">
        <v>10</v>
      </c>
      <c r="Y4977" t="s">
        <v>5531</v>
      </c>
      <c r="Z4977">
        <v>10208</v>
      </c>
      <c r="AA4977" t="s">
        <v>6288</v>
      </c>
      <c r="AC4977" t="s">
        <v>1111</v>
      </c>
      <c r="AD4977" t="s">
        <v>443</v>
      </c>
    </row>
    <row r="4978" spans="21:30">
      <c r="U4978">
        <v>8275</v>
      </c>
      <c r="V4978">
        <v>9</v>
      </c>
      <c r="W4978" t="s">
        <v>6304</v>
      </c>
      <c r="X4978">
        <v>10</v>
      </c>
      <c r="Y4978" t="s">
        <v>5531</v>
      </c>
      <c r="Z4978">
        <v>10208</v>
      </c>
      <c r="AA4978" t="s">
        <v>6288</v>
      </c>
      <c r="AC4978" t="s">
        <v>1111</v>
      </c>
      <c r="AD4978" t="s">
        <v>443</v>
      </c>
    </row>
    <row r="4979" spans="21:30">
      <c r="U4979">
        <v>8276</v>
      </c>
      <c r="V4979">
        <v>7</v>
      </c>
      <c r="W4979" t="s">
        <v>6305</v>
      </c>
      <c r="X4979">
        <v>10</v>
      </c>
      <c r="Y4979" t="s">
        <v>5531</v>
      </c>
      <c r="Z4979">
        <v>10208</v>
      </c>
      <c r="AA4979" t="s">
        <v>6288</v>
      </c>
      <c r="AC4979" t="s">
        <v>1111</v>
      </c>
      <c r="AD4979" t="s">
        <v>443</v>
      </c>
    </row>
    <row r="4980" spans="21:30">
      <c r="U4980">
        <v>8277</v>
      </c>
      <c r="V4980">
        <v>5</v>
      </c>
      <c r="W4980" t="s">
        <v>6306</v>
      </c>
      <c r="X4980">
        <v>10</v>
      </c>
      <c r="Y4980" t="s">
        <v>5531</v>
      </c>
      <c r="Z4980">
        <v>10208</v>
      </c>
      <c r="AA4980" t="s">
        <v>6288</v>
      </c>
      <c r="AC4980" t="s">
        <v>1111</v>
      </c>
      <c r="AD4980" t="s">
        <v>443</v>
      </c>
    </row>
    <row r="4981" spans="21:30">
      <c r="U4981">
        <v>8278</v>
      </c>
      <c r="V4981">
        <v>3</v>
      </c>
      <c r="W4981" t="s">
        <v>6307</v>
      </c>
      <c r="X4981">
        <v>10</v>
      </c>
      <c r="Y4981" t="s">
        <v>5531</v>
      </c>
      <c r="Z4981">
        <v>10208</v>
      </c>
      <c r="AA4981" t="s">
        <v>6288</v>
      </c>
      <c r="AC4981" t="s">
        <v>1111</v>
      </c>
      <c r="AD4981" t="s">
        <v>443</v>
      </c>
    </row>
    <row r="4982" spans="21:30">
      <c r="U4982">
        <v>8281</v>
      </c>
      <c r="V4982">
        <v>3</v>
      </c>
      <c r="W4982" t="s">
        <v>6308</v>
      </c>
      <c r="X4982">
        <v>10</v>
      </c>
      <c r="Y4982" t="s">
        <v>5531</v>
      </c>
      <c r="Z4982">
        <v>10208</v>
      </c>
      <c r="AA4982" t="s">
        <v>6288</v>
      </c>
      <c r="AC4982" t="s">
        <v>1111</v>
      </c>
      <c r="AD4982" t="s">
        <v>443</v>
      </c>
    </row>
    <row r="4983" spans="21:30">
      <c r="U4983">
        <v>8284</v>
      </c>
      <c r="V4983">
        <v>8</v>
      </c>
      <c r="W4983" t="s">
        <v>6309</v>
      </c>
      <c r="X4983">
        <v>10</v>
      </c>
      <c r="Y4983" t="s">
        <v>5531</v>
      </c>
      <c r="Z4983">
        <v>10208</v>
      </c>
      <c r="AA4983" t="s">
        <v>6288</v>
      </c>
      <c r="AC4983" t="s">
        <v>1111</v>
      </c>
      <c r="AD4983" t="s">
        <v>443</v>
      </c>
    </row>
    <row r="4984" spans="21:30">
      <c r="U4984">
        <v>8285</v>
      </c>
      <c r="V4984">
        <v>6</v>
      </c>
      <c r="W4984" t="s">
        <v>6310</v>
      </c>
      <c r="X4984">
        <v>10</v>
      </c>
      <c r="Y4984" t="s">
        <v>5531</v>
      </c>
      <c r="Z4984">
        <v>10208</v>
      </c>
      <c r="AA4984" t="s">
        <v>6288</v>
      </c>
      <c r="AC4984" t="s">
        <v>1111</v>
      </c>
      <c r="AD4984" t="s">
        <v>443</v>
      </c>
    </row>
    <row r="4985" spans="21:30">
      <c r="U4985">
        <v>8286</v>
      </c>
      <c r="V4985">
        <v>4</v>
      </c>
      <c r="W4985" t="s">
        <v>6015</v>
      </c>
      <c r="X4985">
        <v>10</v>
      </c>
      <c r="Y4985" t="s">
        <v>5531</v>
      </c>
      <c r="Z4985">
        <v>10208</v>
      </c>
      <c r="AA4985" t="s">
        <v>6288</v>
      </c>
      <c r="AC4985" t="s">
        <v>1111</v>
      </c>
      <c r="AD4985" t="s">
        <v>443</v>
      </c>
    </row>
    <row r="4986" spans="21:30">
      <c r="U4986">
        <v>8287</v>
      </c>
      <c r="V4986">
        <v>2</v>
      </c>
      <c r="W4986" t="s">
        <v>6311</v>
      </c>
      <c r="X4986">
        <v>10</v>
      </c>
      <c r="Y4986" t="s">
        <v>5531</v>
      </c>
      <c r="Z4986">
        <v>10208</v>
      </c>
      <c r="AA4986" t="s">
        <v>6288</v>
      </c>
      <c r="AC4986" t="s">
        <v>1111</v>
      </c>
      <c r="AD4986" t="s">
        <v>443</v>
      </c>
    </row>
    <row r="4987" spans="21:30">
      <c r="U4987">
        <v>8288</v>
      </c>
      <c r="V4987">
        <v>0</v>
      </c>
      <c r="W4987" t="s">
        <v>6312</v>
      </c>
      <c r="X4987">
        <v>10</v>
      </c>
      <c r="Y4987" t="s">
        <v>5531</v>
      </c>
      <c r="Z4987">
        <v>10208</v>
      </c>
      <c r="AA4987" t="s">
        <v>6288</v>
      </c>
      <c r="AC4987" t="s">
        <v>1111</v>
      </c>
      <c r="AD4987" t="s">
        <v>443</v>
      </c>
    </row>
    <row r="4988" spans="21:30">
      <c r="U4988">
        <v>8289</v>
      </c>
      <c r="V4988">
        <v>9</v>
      </c>
      <c r="W4988" t="s">
        <v>6313</v>
      </c>
      <c r="X4988">
        <v>10</v>
      </c>
      <c r="Y4988" t="s">
        <v>5531</v>
      </c>
      <c r="Z4988">
        <v>10208</v>
      </c>
      <c r="AA4988" t="s">
        <v>6288</v>
      </c>
      <c r="AC4988" t="s">
        <v>1111</v>
      </c>
      <c r="AD4988" t="s">
        <v>443</v>
      </c>
    </row>
    <row r="4989" spans="21:30">
      <c r="U4989">
        <v>8290</v>
      </c>
      <c r="V4989">
        <v>2</v>
      </c>
      <c r="W4989" t="s">
        <v>6314</v>
      </c>
      <c r="X4989">
        <v>10</v>
      </c>
      <c r="Y4989" t="s">
        <v>5531</v>
      </c>
      <c r="Z4989">
        <v>10208</v>
      </c>
      <c r="AA4989" t="s">
        <v>6288</v>
      </c>
      <c r="AC4989" t="s">
        <v>1111</v>
      </c>
      <c r="AD4989" t="s">
        <v>443</v>
      </c>
    </row>
    <row r="4990" spans="21:30">
      <c r="U4990">
        <v>8294</v>
      </c>
      <c r="V4990">
        <v>5</v>
      </c>
      <c r="W4990" t="s">
        <v>6315</v>
      </c>
      <c r="X4990">
        <v>10</v>
      </c>
      <c r="Y4990" t="s">
        <v>5531</v>
      </c>
      <c r="Z4990">
        <v>10401</v>
      </c>
      <c r="AA4990" t="s">
        <v>6316</v>
      </c>
      <c r="AC4990" t="s">
        <v>1009</v>
      </c>
      <c r="AD4990" t="s">
        <v>443</v>
      </c>
    </row>
    <row r="4991" spans="21:30">
      <c r="U4991">
        <v>8295</v>
      </c>
      <c r="V4991">
        <v>3</v>
      </c>
      <c r="W4991" t="s">
        <v>6317</v>
      </c>
      <c r="X4991">
        <v>10</v>
      </c>
      <c r="Y4991" t="s">
        <v>5531</v>
      </c>
      <c r="Z4991">
        <v>10401</v>
      </c>
      <c r="AA4991" t="s">
        <v>6316</v>
      </c>
      <c r="AC4991" t="s">
        <v>1009</v>
      </c>
      <c r="AD4991" t="s">
        <v>443</v>
      </c>
    </row>
    <row r="4992" spans="21:30">
      <c r="U4992">
        <v>8296</v>
      </c>
      <c r="V4992">
        <v>1</v>
      </c>
      <c r="W4992" t="s">
        <v>6318</v>
      </c>
      <c r="X4992">
        <v>10</v>
      </c>
      <c r="Y4992" t="s">
        <v>5531</v>
      </c>
      <c r="Z4992">
        <v>10401</v>
      </c>
      <c r="AA4992" t="s">
        <v>6316</v>
      </c>
      <c r="AC4992" t="s">
        <v>1009</v>
      </c>
      <c r="AD4992" t="s">
        <v>443</v>
      </c>
    </row>
    <row r="4993" spans="21:30">
      <c r="U4993">
        <v>8299</v>
      </c>
      <c r="V4993">
        <v>6</v>
      </c>
      <c r="W4993" t="s">
        <v>6319</v>
      </c>
      <c r="X4993">
        <v>10</v>
      </c>
      <c r="Y4993" t="s">
        <v>5531</v>
      </c>
      <c r="Z4993">
        <v>10401</v>
      </c>
      <c r="AA4993" t="s">
        <v>6316</v>
      </c>
      <c r="AC4993" t="s">
        <v>1009</v>
      </c>
      <c r="AD4993" t="s">
        <v>443</v>
      </c>
    </row>
    <row r="4994" spans="21:30">
      <c r="U4994">
        <v>8300</v>
      </c>
      <c r="V4994">
        <v>3</v>
      </c>
      <c r="W4994" t="s">
        <v>6320</v>
      </c>
      <c r="X4994">
        <v>10</v>
      </c>
      <c r="Y4994" t="s">
        <v>5531</v>
      </c>
      <c r="Z4994">
        <v>10401</v>
      </c>
      <c r="AA4994" t="s">
        <v>6316</v>
      </c>
      <c r="AC4994" t="s">
        <v>1009</v>
      </c>
      <c r="AD4994" t="s">
        <v>443</v>
      </c>
    </row>
    <row r="4995" spans="21:30">
      <c r="U4995">
        <v>8301</v>
      </c>
      <c r="V4995">
        <v>1</v>
      </c>
      <c r="W4995" t="s">
        <v>6321</v>
      </c>
      <c r="X4995">
        <v>10</v>
      </c>
      <c r="Y4995" t="s">
        <v>5531</v>
      </c>
      <c r="Z4995">
        <v>10401</v>
      </c>
      <c r="AA4995" t="s">
        <v>6316</v>
      </c>
      <c r="AC4995" t="s">
        <v>1009</v>
      </c>
      <c r="AD4995" t="s">
        <v>443</v>
      </c>
    </row>
    <row r="4996" spans="21:30">
      <c r="U4996">
        <v>8303</v>
      </c>
      <c r="V4996">
        <v>8</v>
      </c>
      <c r="W4996" t="s">
        <v>6322</v>
      </c>
      <c r="X4996">
        <v>10</v>
      </c>
      <c r="Y4996" t="s">
        <v>5531</v>
      </c>
      <c r="Z4996">
        <v>10401</v>
      </c>
      <c r="AA4996" t="s">
        <v>6316</v>
      </c>
      <c r="AC4996" t="s">
        <v>1009</v>
      </c>
      <c r="AD4996" t="s">
        <v>443</v>
      </c>
    </row>
    <row r="4997" spans="21:30">
      <c r="U4997">
        <v>8304</v>
      </c>
      <c r="V4997">
        <v>6</v>
      </c>
      <c r="W4997" t="s">
        <v>6323</v>
      </c>
      <c r="X4997">
        <v>10</v>
      </c>
      <c r="Y4997" t="s">
        <v>5531</v>
      </c>
      <c r="Z4997">
        <v>10401</v>
      </c>
      <c r="AA4997" t="s">
        <v>6316</v>
      </c>
      <c r="AC4997" t="s">
        <v>1009</v>
      </c>
      <c r="AD4997" t="s">
        <v>443</v>
      </c>
    </row>
    <row r="4998" spans="21:30">
      <c r="U4998">
        <v>8305</v>
      </c>
      <c r="V4998">
        <v>4</v>
      </c>
      <c r="W4998" t="s">
        <v>6324</v>
      </c>
      <c r="X4998">
        <v>10</v>
      </c>
      <c r="Y4998" t="s">
        <v>5531</v>
      </c>
      <c r="Z4998">
        <v>10401</v>
      </c>
      <c r="AA4998" t="s">
        <v>6316</v>
      </c>
      <c r="AC4998" t="s">
        <v>1009</v>
      </c>
      <c r="AD4998" t="s">
        <v>443</v>
      </c>
    </row>
    <row r="4999" spans="21:30">
      <c r="U4999">
        <v>8306</v>
      </c>
      <c r="V4999">
        <v>2</v>
      </c>
      <c r="W4999" t="s">
        <v>6325</v>
      </c>
      <c r="X4999">
        <v>10</v>
      </c>
      <c r="Y4999" t="s">
        <v>5531</v>
      </c>
      <c r="Z4999">
        <v>10401</v>
      </c>
      <c r="AA4999" t="s">
        <v>6316</v>
      </c>
      <c r="AC4999" t="s">
        <v>1009</v>
      </c>
      <c r="AD4999" t="s">
        <v>443</v>
      </c>
    </row>
    <row r="5000" spans="21:30">
      <c r="U5000">
        <v>8307</v>
      </c>
      <c r="V5000">
        <v>0</v>
      </c>
      <c r="W5000" t="s">
        <v>6326</v>
      </c>
      <c r="X5000">
        <v>10</v>
      </c>
      <c r="Y5000" t="s">
        <v>5531</v>
      </c>
      <c r="Z5000">
        <v>10401</v>
      </c>
      <c r="AA5000" t="s">
        <v>6316</v>
      </c>
      <c r="AC5000" t="s">
        <v>1009</v>
      </c>
      <c r="AD5000" t="s">
        <v>443</v>
      </c>
    </row>
    <row r="5001" spans="21:30">
      <c r="U5001">
        <v>8308</v>
      </c>
      <c r="V5001">
        <v>9</v>
      </c>
      <c r="W5001" t="s">
        <v>6327</v>
      </c>
      <c r="X5001">
        <v>10</v>
      </c>
      <c r="Y5001" t="s">
        <v>5531</v>
      </c>
      <c r="Z5001">
        <v>10401</v>
      </c>
      <c r="AA5001" t="s">
        <v>6316</v>
      </c>
      <c r="AC5001" t="s">
        <v>1009</v>
      </c>
      <c r="AD5001" t="s">
        <v>443</v>
      </c>
    </row>
    <row r="5002" spans="21:30">
      <c r="U5002">
        <v>8309</v>
      </c>
      <c r="V5002">
        <v>7</v>
      </c>
      <c r="W5002" t="s">
        <v>6328</v>
      </c>
      <c r="X5002">
        <v>10</v>
      </c>
      <c r="Y5002" t="s">
        <v>5531</v>
      </c>
      <c r="Z5002">
        <v>10401</v>
      </c>
      <c r="AA5002" t="s">
        <v>6316</v>
      </c>
      <c r="AC5002" t="s">
        <v>1009</v>
      </c>
      <c r="AD5002" t="s">
        <v>443</v>
      </c>
    </row>
    <row r="5003" spans="21:30">
      <c r="U5003">
        <v>8310</v>
      </c>
      <c r="V5003">
        <v>0</v>
      </c>
      <c r="W5003" t="s">
        <v>6329</v>
      </c>
      <c r="X5003">
        <v>10</v>
      </c>
      <c r="Y5003" t="s">
        <v>5531</v>
      </c>
      <c r="Z5003">
        <v>10403</v>
      </c>
      <c r="AA5003" t="s">
        <v>6330</v>
      </c>
      <c r="AC5003" t="s">
        <v>1009</v>
      </c>
      <c r="AD5003" t="s">
        <v>443</v>
      </c>
    </row>
    <row r="5004" spans="21:30">
      <c r="U5004">
        <v>8311</v>
      </c>
      <c r="V5004">
        <v>9</v>
      </c>
      <c r="W5004" t="s">
        <v>6331</v>
      </c>
      <c r="X5004">
        <v>10</v>
      </c>
      <c r="Y5004" t="s">
        <v>5531</v>
      </c>
      <c r="Z5004">
        <v>10403</v>
      </c>
      <c r="AA5004" t="s">
        <v>6330</v>
      </c>
      <c r="AC5004" t="s">
        <v>1009</v>
      </c>
      <c r="AD5004" t="s">
        <v>443</v>
      </c>
    </row>
    <row r="5005" spans="21:30">
      <c r="U5005">
        <v>8312</v>
      </c>
      <c r="V5005">
        <v>7</v>
      </c>
      <c r="W5005" t="s">
        <v>6332</v>
      </c>
      <c r="X5005">
        <v>10</v>
      </c>
      <c r="Y5005" t="s">
        <v>5531</v>
      </c>
      <c r="Z5005">
        <v>10403</v>
      </c>
      <c r="AA5005" t="s">
        <v>6330</v>
      </c>
      <c r="AC5005" t="s">
        <v>1009</v>
      </c>
      <c r="AD5005" t="s">
        <v>443</v>
      </c>
    </row>
    <row r="5006" spans="21:30">
      <c r="U5006">
        <v>8313</v>
      </c>
      <c r="V5006">
        <v>5</v>
      </c>
      <c r="W5006" t="s">
        <v>6333</v>
      </c>
      <c r="X5006">
        <v>10</v>
      </c>
      <c r="Y5006" t="s">
        <v>5531</v>
      </c>
      <c r="Z5006">
        <v>10403</v>
      </c>
      <c r="AA5006" t="s">
        <v>6330</v>
      </c>
      <c r="AC5006" t="s">
        <v>1009</v>
      </c>
      <c r="AD5006" t="s">
        <v>443</v>
      </c>
    </row>
    <row r="5007" spans="21:30">
      <c r="U5007">
        <v>8314</v>
      </c>
      <c r="V5007">
        <v>3</v>
      </c>
      <c r="W5007" t="s">
        <v>6303</v>
      </c>
      <c r="X5007">
        <v>10</v>
      </c>
      <c r="Y5007" t="s">
        <v>5531</v>
      </c>
      <c r="Z5007">
        <v>10403</v>
      </c>
      <c r="AA5007" t="s">
        <v>6330</v>
      </c>
      <c r="AC5007" t="s">
        <v>1009</v>
      </c>
      <c r="AD5007" t="s">
        <v>443</v>
      </c>
    </row>
    <row r="5008" spans="21:30">
      <c r="U5008">
        <v>8315</v>
      </c>
      <c r="V5008">
        <v>1</v>
      </c>
      <c r="W5008" t="s">
        <v>5833</v>
      </c>
      <c r="X5008">
        <v>10</v>
      </c>
      <c r="Y5008" t="s">
        <v>5531</v>
      </c>
      <c r="Z5008">
        <v>10403</v>
      </c>
      <c r="AA5008" t="s">
        <v>6330</v>
      </c>
      <c r="AC5008" t="s">
        <v>1009</v>
      </c>
      <c r="AD5008" t="s">
        <v>443</v>
      </c>
    </row>
    <row r="5009" spans="21:30">
      <c r="U5009">
        <v>8317</v>
      </c>
      <c r="V5009">
        <v>8</v>
      </c>
      <c r="W5009" t="s">
        <v>6334</v>
      </c>
      <c r="X5009">
        <v>10</v>
      </c>
      <c r="Y5009" t="s">
        <v>5531</v>
      </c>
      <c r="Z5009">
        <v>10403</v>
      </c>
      <c r="AA5009" t="s">
        <v>6330</v>
      </c>
      <c r="AC5009" t="s">
        <v>1009</v>
      </c>
      <c r="AD5009" t="s">
        <v>443</v>
      </c>
    </row>
    <row r="5010" spans="21:30">
      <c r="U5010">
        <v>8318</v>
      </c>
      <c r="V5010">
        <v>6</v>
      </c>
      <c r="W5010" t="s">
        <v>6335</v>
      </c>
      <c r="X5010">
        <v>10</v>
      </c>
      <c r="Y5010" t="s">
        <v>5531</v>
      </c>
      <c r="Z5010">
        <v>10403</v>
      </c>
      <c r="AA5010" t="s">
        <v>6330</v>
      </c>
      <c r="AC5010" t="s">
        <v>1009</v>
      </c>
      <c r="AD5010" t="s">
        <v>443</v>
      </c>
    </row>
    <row r="5011" spans="21:30">
      <c r="U5011">
        <v>8319</v>
      </c>
      <c r="V5011">
        <v>4</v>
      </c>
      <c r="W5011" t="s">
        <v>6336</v>
      </c>
      <c r="X5011">
        <v>10</v>
      </c>
      <c r="Y5011" t="s">
        <v>5531</v>
      </c>
      <c r="Z5011">
        <v>10403</v>
      </c>
      <c r="AA5011" t="s">
        <v>6330</v>
      </c>
      <c r="AC5011" t="s">
        <v>1009</v>
      </c>
      <c r="AD5011" t="s">
        <v>443</v>
      </c>
    </row>
    <row r="5012" spans="21:30">
      <c r="U5012">
        <v>8320</v>
      </c>
      <c r="V5012">
        <v>8</v>
      </c>
      <c r="W5012" t="s">
        <v>6337</v>
      </c>
      <c r="X5012">
        <v>10</v>
      </c>
      <c r="Y5012" t="s">
        <v>5531</v>
      </c>
      <c r="Z5012">
        <v>10403</v>
      </c>
      <c r="AA5012" t="s">
        <v>6330</v>
      </c>
      <c r="AC5012" t="s">
        <v>1009</v>
      </c>
      <c r="AD5012" t="s">
        <v>443</v>
      </c>
    </row>
    <row r="5013" spans="21:30">
      <c r="U5013">
        <v>8321</v>
      </c>
      <c r="V5013">
        <v>6</v>
      </c>
      <c r="W5013" t="s">
        <v>6338</v>
      </c>
      <c r="X5013">
        <v>10</v>
      </c>
      <c r="Y5013" t="s">
        <v>5531</v>
      </c>
      <c r="Z5013">
        <v>10403</v>
      </c>
      <c r="AA5013" t="s">
        <v>6330</v>
      </c>
      <c r="AC5013" t="s">
        <v>1009</v>
      </c>
      <c r="AD5013" t="s">
        <v>443</v>
      </c>
    </row>
    <row r="5014" spans="21:30">
      <c r="U5014">
        <v>8322</v>
      </c>
      <c r="V5014">
        <v>4</v>
      </c>
      <c r="W5014" t="s">
        <v>6339</v>
      </c>
      <c r="X5014">
        <v>10</v>
      </c>
      <c r="Y5014" t="s">
        <v>5531</v>
      </c>
      <c r="Z5014">
        <v>10403</v>
      </c>
      <c r="AA5014" t="s">
        <v>6330</v>
      </c>
      <c r="AC5014" t="s">
        <v>1009</v>
      </c>
      <c r="AD5014" t="s">
        <v>443</v>
      </c>
    </row>
    <row r="5015" spans="21:30">
      <c r="U5015">
        <v>8323</v>
      </c>
      <c r="V5015">
        <v>2</v>
      </c>
      <c r="W5015" t="s">
        <v>6340</v>
      </c>
      <c r="X5015">
        <v>10</v>
      </c>
      <c r="Y5015" t="s">
        <v>5531</v>
      </c>
      <c r="Z5015">
        <v>10403</v>
      </c>
      <c r="AA5015" t="s">
        <v>6330</v>
      </c>
      <c r="AC5015" t="s">
        <v>1009</v>
      </c>
      <c r="AD5015" t="s">
        <v>443</v>
      </c>
    </row>
    <row r="5016" spans="21:30">
      <c r="U5016">
        <v>8324</v>
      </c>
      <c r="V5016">
        <v>0</v>
      </c>
      <c r="W5016" t="s">
        <v>6341</v>
      </c>
      <c r="X5016">
        <v>10</v>
      </c>
      <c r="Y5016" t="s">
        <v>5531</v>
      </c>
      <c r="Z5016">
        <v>10403</v>
      </c>
      <c r="AA5016" t="s">
        <v>6330</v>
      </c>
      <c r="AC5016" t="s">
        <v>1009</v>
      </c>
      <c r="AD5016" t="s">
        <v>443</v>
      </c>
    </row>
    <row r="5017" spans="21:30">
      <c r="U5017">
        <v>8325</v>
      </c>
      <c r="V5017">
        <v>9</v>
      </c>
      <c r="W5017" t="s">
        <v>6342</v>
      </c>
      <c r="X5017">
        <v>10</v>
      </c>
      <c r="Y5017" t="s">
        <v>5531</v>
      </c>
      <c r="Z5017">
        <v>10403</v>
      </c>
      <c r="AA5017" t="s">
        <v>6330</v>
      </c>
      <c r="AC5017" t="s">
        <v>1009</v>
      </c>
      <c r="AD5017" t="s">
        <v>443</v>
      </c>
    </row>
    <row r="5018" spans="21:30">
      <c r="U5018">
        <v>8326</v>
      </c>
      <c r="V5018">
        <v>7</v>
      </c>
      <c r="W5018" t="s">
        <v>6247</v>
      </c>
      <c r="X5018">
        <v>10</v>
      </c>
      <c r="Y5018" t="s">
        <v>5531</v>
      </c>
      <c r="Z5018">
        <v>10403</v>
      </c>
      <c r="AA5018" t="s">
        <v>6330</v>
      </c>
      <c r="AC5018" t="s">
        <v>1009</v>
      </c>
      <c r="AD5018" t="s">
        <v>443</v>
      </c>
    </row>
    <row r="5019" spans="21:30">
      <c r="U5019">
        <v>8327</v>
      </c>
      <c r="V5019">
        <v>5</v>
      </c>
      <c r="W5019" t="s">
        <v>6343</v>
      </c>
      <c r="X5019">
        <v>10</v>
      </c>
      <c r="Y5019" t="s">
        <v>5531</v>
      </c>
      <c r="Z5019">
        <v>10403</v>
      </c>
      <c r="AA5019" t="s">
        <v>6330</v>
      </c>
      <c r="AC5019" t="s">
        <v>1009</v>
      </c>
      <c r="AD5019" t="s">
        <v>443</v>
      </c>
    </row>
    <row r="5020" spans="21:30">
      <c r="U5020">
        <v>8328</v>
      </c>
      <c r="V5020">
        <v>3</v>
      </c>
      <c r="W5020" t="s">
        <v>6344</v>
      </c>
      <c r="X5020">
        <v>10</v>
      </c>
      <c r="Y5020" t="s">
        <v>5531</v>
      </c>
      <c r="Z5020">
        <v>10403</v>
      </c>
      <c r="AA5020" t="s">
        <v>6330</v>
      </c>
      <c r="AC5020" t="s">
        <v>1009</v>
      </c>
      <c r="AD5020" t="s">
        <v>443</v>
      </c>
    </row>
    <row r="5021" spans="21:30">
      <c r="U5021">
        <v>8329</v>
      </c>
      <c r="V5021">
        <v>1</v>
      </c>
      <c r="W5021" t="s">
        <v>6345</v>
      </c>
      <c r="X5021">
        <v>10</v>
      </c>
      <c r="Y5021" t="s">
        <v>5531</v>
      </c>
      <c r="Z5021">
        <v>10403</v>
      </c>
      <c r="AA5021" t="s">
        <v>6330</v>
      </c>
      <c r="AC5021" t="s">
        <v>1009</v>
      </c>
      <c r="AD5021" t="s">
        <v>443</v>
      </c>
    </row>
    <row r="5022" spans="21:30">
      <c r="U5022">
        <v>8331</v>
      </c>
      <c r="V5022">
        <v>3</v>
      </c>
      <c r="W5022" t="s">
        <v>6346</v>
      </c>
      <c r="X5022">
        <v>10</v>
      </c>
      <c r="Y5022" t="s">
        <v>5531</v>
      </c>
      <c r="Z5022">
        <v>10402</v>
      </c>
      <c r="AA5022" t="s">
        <v>6347</v>
      </c>
      <c r="AC5022" t="s">
        <v>1009</v>
      </c>
      <c r="AD5022" t="s">
        <v>443</v>
      </c>
    </row>
    <row r="5023" spans="21:30">
      <c r="U5023">
        <v>8334</v>
      </c>
      <c r="V5023">
        <v>8</v>
      </c>
      <c r="W5023" t="s">
        <v>6348</v>
      </c>
      <c r="X5023">
        <v>10</v>
      </c>
      <c r="Y5023" t="s">
        <v>5531</v>
      </c>
      <c r="Z5023">
        <v>10402</v>
      </c>
      <c r="AA5023" t="s">
        <v>6347</v>
      </c>
      <c r="AC5023" t="s">
        <v>1009</v>
      </c>
      <c r="AD5023" t="s">
        <v>443</v>
      </c>
    </row>
    <row r="5024" spans="21:30">
      <c r="U5024">
        <v>8335</v>
      </c>
      <c r="V5024">
        <v>6</v>
      </c>
      <c r="W5024" t="s">
        <v>6349</v>
      </c>
      <c r="X5024">
        <v>10</v>
      </c>
      <c r="Y5024" t="s">
        <v>5531</v>
      </c>
      <c r="Z5024">
        <v>10402</v>
      </c>
      <c r="AA5024" t="s">
        <v>6347</v>
      </c>
      <c r="AC5024" t="s">
        <v>1009</v>
      </c>
      <c r="AD5024" t="s">
        <v>443</v>
      </c>
    </row>
    <row r="5025" spans="21:30">
      <c r="U5025">
        <v>8336</v>
      </c>
      <c r="V5025">
        <v>4</v>
      </c>
      <c r="W5025" t="s">
        <v>6350</v>
      </c>
      <c r="X5025">
        <v>10</v>
      </c>
      <c r="Y5025" t="s">
        <v>5531</v>
      </c>
      <c r="Z5025">
        <v>10402</v>
      </c>
      <c r="AA5025" t="s">
        <v>6347</v>
      </c>
      <c r="AC5025" t="s">
        <v>1009</v>
      </c>
      <c r="AD5025" t="s">
        <v>443</v>
      </c>
    </row>
    <row r="5026" spans="21:30">
      <c r="U5026">
        <v>8337</v>
      </c>
      <c r="V5026">
        <v>2</v>
      </c>
      <c r="W5026" t="s">
        <v>6351</v>
      </c>
      <c r="X5026">
        <v>10</v>
      </c>
      <c r="Y5026" t="s">
        <v>5531</v>
      </c>
      <c r="Z5026">
        <v>10402</v>
      </c>
      <c r="AA5026" t="s">
        <v>6347</v>
      </c>
      <c r="AC5026" t="s">
        <v>1009</v>
      </c>
      <c r="AD5026" t="s">
        <v>443</v>
      </c>
    </row>
    <row r="5027" spans="21:30">
      <c r="U5027">
        <v>8338</v>
      </c>
      <c r="V5027">
        <v>0</v>
      </c>
      <c r="W5027" t="s">
        <v>6352</v>
      </c>
      <c r="X5027">
        <v>10</v>
      </c>
      <c r="Y5027" t="s">
        <v>5531</v>
      </c>
      <c r="Z5027">
        <v>10402</v>
      </c>
      <c r="AA5027" t="s">
        <v>6347</v>
      </c>
      <c r="AC5027" t="s">
        <v>1009</v>
      </c>
      <c r="AD5027" t="s">
        <v>443</v>
      </c>
    </row>
    <row r="5028" spans="21:30">
      <c r="U5028">
        <v>8339</v>
      </c>
      <c r="V5028">
        <v>9</v>
      </c>
      <c r="W5028" t="s">
        <v>6353</v>
      </c>
      <c r="X5028">
        <v>10</v>
      </c>
      <c r="Y5028" t="s">
        <v>5531</v>
      </c>
      <c r="Z5028">
        <v>10404</v>
      </c>
      <c r="AA5028" t="s">
        <v>962</v>
      </c>
      <c r="AC5028" t="s">
        <v>1009</v>
      </c>
      <c r="AD5028" t="s">
        <v>443</v>
      </c>
    </row>
    <row r="5029" spans="21:30">
      <c r="U5029">
        <v>8340</v>
      </c>
      <c r="V5029">
        <v>2</v>
      </c>
      <c r="W5029" t="s">
        <v>6354</v>
      </c>
      <c r="X5029">
        <v>10</v>
      </c>
      <c r="Y5029" t="s">
        <v>5531</v>
      </c>
      <c r="Z5029">
        <v>10404</v>
      </c>
      <c r="AA5029" t="s">
        <v>962</v>
      </c>
      <c r="AC5029" t="s">
        <v>1009</v>
      </c>
      <c r="AD5029" t="s">
        <v>443</v>
      </c>
    </row>
    <row r="5030" spans="21:30">
      <c r="U5030">
        <v>8341</v>
      </c>
      <c r="V5030">
        <v>0</v>
      </c>
      <c r="W5030" t="s">
        <v>6355</v>
      </c>
      <c r="X5030">
        <v>10</v>
      </c>
      <c r="Y5030" t="s">
        <v>5531</v>
      </c>
      <c r="Z5030">
        <v>10404</v>
      </c>
      <c r="AA5030" t="s">
        <v>962</v>
      </c>
      <c r="AC5030" t="s">
        <v>1009</v>
      </c>
      <c r="AD5030" t="s">
        <v>443</v>
      </c>
    </row>
    <row r="5031" spans="21:30">
      <c r="U5031">
        <v>8342</v>
      </c>
      <c r="V5031">
        <v>9</v>
      </c>
      <c r="W5031" t="s">
        <v>6356</v>
      </c>
      <c r="X5031">
        <v>10</v>
      </c>
      <c r="Y5031" t="s">
        <v>5531</v>
      </c>
      <c r="Z5031">
        <v>10404</v>
      </c>
      <c r="AA5031" t="s">
        <v>962</v>
      </c>
      <c r="AC5031" t="s">
        <v>1009</v>
      </c>
      <c r="AD5031" t="s">
        <v>443</v>
      </c>
    </row>
    <row r="5032" spans="21:30">
      <c r="U5032">
        <v>8344</v>
      </c>
      <c r="V5032">
        <v>5</v>
      </c>
      <c r="W5032" t="s">
        <v>6357</v>
      </c>
      <c r="X5032">
        <v>10</v>
      </c>
      <c r="Y5032" t="s">
        <v>5531</v>
      </c>
      <c r="Z5032">
        <v>10404</v>
      </c>
      <c r="AA5032" t="s">
        <v>962</v>
      </c>
      <c r="AC5032" t="s">
        <v>1009</v>
      </c>
      <c r="AD5032" t="s">
        <v>443</v>
      </c>
    </row>
    <row r="5033" spans="21:30">
      <c r="U5033">
        <v>8345</v>
      </c>
      <c r="V5033">
        <v>3</v>
      </c>
      <c r="W5033" t="s">
        <v>6358</v>
      </c>
      <c r="X5033">
        <v>11</v>
      </c>
      <c r="Y5033" t="s">
        <v>1843</v>
      </c>
      <c r="Z5033">
        <v>11101</v>
      </c>
      <c r="AA5033" t="s">
        <v>1842</v>
      </c>
      <c r="AC5033" t="s">
        <v>412</v>
      </c>
      <c r="AD5033" t="s">
        <v>443</v>
      </c>
    </row>
    <row r="5034" spans="21:30">
      <c r="U5034">
        <v>8346</v>
      </c>
      <c r="V5034">
        <v>1</v>
      </c>
      <c r="W5034" t="s">
        <v>4614</v>
      </c>
      <c r="X5034">
        <v>11</v>
      </c>
      <c r="Y5034" t="s">
        <v>1843</v>
      </c>
      <c r="Z5034">
        <v>11101</v>
      </c>
      <c r="AA5034" t="s">
        <v>1842</v>
      </c>
      <c r="AC5034" t="s">
        <v>412</v>
      </c>
      <c r="AD5034" t="s">
        <v>443</v>
      </c>
    </row>
    <row r="5035" spans="21:30">
      <c r="U5035">
        <v>8348</v>
      </c>
      <c r="V5035">
        <v>8</v>
      </c>
      <c r="W5035" t="s">
        <v>6359</v>
      </c>
      <c r="X5035">
        <v>11</v>
      </c>
      <c r="Y5035" t="s">
        <v>1843</v>
      </c>
      <c r="Z5035">
        <v>11101</v>
      </c>
      <c r="AA5035" t="s">
        <v>1842</v>
      </c>
      <c r="AC5035" t="s">
        <v>412</v>
      </c>
      <c r="AD5035" t="s">
        <v>443</v>
      </c>
    </row>
    <row r="5036" spans="21:30">
      <c r="U5036">
        <v>8349</v>
      </c>
      <c r="V5036">
        <v>6</v>
      </c>
      <c r="W5036" t="s">
        <v>6360</v>
      </c>
      <c r="X5036">
        <v>11</v>
      </c>
      <c r="Y5036" t="s">
        <v>1843</v>
      </c>
      <c r="Z5036">
        <v>11101</v>
      </c>
      <c r="AA5036" t="s">
        <v>1842</v>
      </c>
      <c r="AC5036" t="s">
        <v>412</v>
      </c>
      <c r="AD5036" t="s">
        <v>443</v>
      </c>
    </row>
    <row r="5037" spans="21:30">
      <c r="U5037">
        <v>8351</v>
      </c>
      <c r="V5037">
        <v>8</v>
      </c>
      <c r="W5037" t="s">
        <v>6361</v>
      </c>
      <c r="X5037">
        <v>11</v>
      </c>
      <c r="Y5037" t="s">
        <v>1843</v>
      </c>
      <c r="Z5037">
        <v>11101</v>
      </c>
      <c r="AA5037" t="s">
        <v>1842</v>
      </c>
      <c r="AC5037" t="s">
        <v>412</v>
      </c>
      <c r="AD5037" t="s">
        <v>443</v>
      </c>
    </row>
    <row r="5038" spans="21:30">
      <c r="U5038">
        <v>8352</v>
      </c>
      <c r="V5038">
        <v>6</v>
      </c>
      <c r="W5038" t="s">
        <v>6362</v>
      </c>
      <c r="X5038">
        <v>11</v>
      </c>
      <c r="Y5038" t="s">
        <v>1843</v>
      </c>
      <c r="Z5038">
        <v>11101</v>
      </c>
      <c r="AA5038" t="s">
        <v>1842</v>
      </c>
      <c r="AC5038" t="s">
        <v>412</v>
      </c>
      <c r="AD5038" t="s">
        <v>443</v>
      </c>
    </row>
    <row r="5039" spans="21:30">
      <c r="U5039">
        <v>8353</v>
      </c>
      <c r="V5039">
        <v>4</v>
      </c>
      <c r="W5039" t="s">
        <v>6363</v>
      </c>
      <c r="X5039">
        <v>11</v>
      </c>
      <c r="Y5039" t="s">
        <v>1843</v>
      </c>
      <c r="Z5039">
        <v>11101</v>
      </c>
      <c r="AA5039" t="s">
        <v>1842</v>
      </c>
      <c r="AC5039" t="s">
        <v>412</v>
      </c>
      <c r="AD5039" t="s">
        <v>443</v>
      </c>
    </row>
    <row r="5040" spans="21:30">
      <c r="U5040">
        <v>8354</v>
      </c>
      <c r="V5040">
        <v>2</v>
      </c>
      <c r="W5040" t="s">
        <v>6364</v>
      </c>
      <c r="X5040">
        <v>11</v>
      </c>
      <c r="Y5040" t="s">
        <v>1843</v>
      </c>
      <c r="Z5040">
        <v>11101</v>
      </c>
      <c r="AA5040" t="s">
        <v>1842</v>
      </c>
      <c r="AC5040" t="s">
        <v>412</v>
      </c>
      <c r="AD5040" t="s">
        <v>443</v>
      </c>
    </row>
    <row r="5041" spans="21:30">
      <c r="U5041">
        <v>8355</v>
      </c>
      <c r="V5041">
        <v>0</v>
      </c>
      <c r="W5041" t="s">
        <v>6365</v>
      </c>
      <c r="X5041">
        <v>11</v>
      </c>
      <c r="Y5041" t="s">
        <v>1843</v>
      </c>
      <c r="Z5041">
        <v>11101</v>
      </c>
      <c r="AA5041" t="s">
        <v>1842</v>
      </c>
      <c r="AC5041" t="s">
        <v>412</v>
      </c>
      <c r="AD5041" t="s">
        <v>443</v>
      </c>
    </row>
    <row r="5042" spans="21:30">
      <c r="U5042">
        <v>8356</v>
      </c>
      <c r="V5042">
        <v>9</v>
      </c>
      <c r="W5042" t="s">
        <v>5971</v>
      </c>
      <c r="X5042">
        <v>11</v>
      </c>
      <c r="Y5042" t="s">
        <v>1843</v>
      </c>
      <c r="Z5042">
        <v>11101</v>
      </c>
      <c r="AA5042" t="s">
        <v>1842</v>
      </c>
      <c r="AC5042" t="s">
        <v>412</v>
      </c>
      <c r="AD5042" t="s">
        <v>443</v>
      </c>
    </row>
    <row r="5043" spans="21:30">
      <c r="U5043">
        <v>8357</v>
      </c>
      <c r="V5043">
        <v>7</v>
      </c>
      <c r="W5043" t="s">
        <v>6366</v>
      </c>
      <c r="X5043">
        <v>11</v>
      </c>
      <c r="Y5043" t="s">
        <v>1843</v>
      </c>
      <c r="Z5043">
        <v>11101</v>
      </c>
      <c r="AA5043" t="s">
        <v>1842</v>
      </c>
      <c r="AC5043" t="s">
        <v>412</v>
      </c>
      <c r="AD5043" t="s">
        <v>443</v>
      </c>
    </row>
    <row r="5044" spans="21:30">
      <c r="U5044">
        <v>8358</v>
      </c>
      <c r="V5044">
        <v>5</v>
      </c>
      <c r="W5044" t="s">
        <v>6367</v>
      </c>
      <c r="X5044">
        <v>11</v>
      </c>
      <c r="Y5044" t="s">
        <v>1843</v>
      </c>
      <c r="Z5044">
        <v>11101</v>
      </c>
      <c r="AA5044" t="s">
        <v>1842</v>
      </c>
      <c r="AC5044" t="s">
        <v>412</v>
      </c>
      <c r="AD5044" t="s">
        <v>443</v>
      </c>
    </row>
    <row r="5045" spans="21:30">
      <c r="U5045">
        <v>8361</v>
      </c>
      <c r="V5045">
        <v>5</v>
      </c>
      <c r="W5045" t="s">
        <v>6368</v>
      </c>
      <c r="X5045">
        <v>11</v>
      </c>
      <c r="Y5045" t="s">
        <v>1843</v>
      </c>
      <c r="Z5045">
        <v>11101</v>
      </c>
      <c r="AA5045" t="s">
        <v>1842</v>
      </c>
      <c r="AC5045" t="s">
        <v>412</v>
      </c>
      <c r="AD5045" t="s">
        <v>443</v>
      </c>
    </row>
    <row r="5046" spans="21:30">
      <c r="U5046">
        <v>8362</v>
      </c>
      <c r="V5046">
        <v>3</v>
      </c>
      <c r="W5046" t="s">
        <v>6369</v>
      </c>
      <c r="X5046">
        <v>11</v>
      </c>
      <c r="Y5046" t="s">
        <v>1843</v>
      </c>
      <c r="Z5046">
        <v>11101</v>
      </c>
      <c r="AA5046" t="s">
        <v>1842</v>
      </c>
      <c r="AC5046" t="s">
        <v>412</v>
      </c>
      <c r="AD5046" t="s">
        <v>443</v>
      </c>
    </row>
    <row r="5047" spans="21:30">
      <c r="U5047">
        <v>8365</v>
      </c>
      <c r="V5047">
        <v>8</v>
      </c>
      <c r="W5047" t="s">
        <v>6370</v>
      </c>
      <c r="X5047">
        <v>11</v>
      </c>
      <c r="Y5047" t="s">
        <v>1843</v>
      </c>
      <c r="Z5047">
        <v>11101</v>
      </c>
      <c r="AA5047" t="s">
        <v>1842</v>
      </c>
      <c r="AC5047" t="s">
        <v>713</v>
      </c>
      <c r="AD5047" t="s">
        <v>443</v>
      </c>
    </row>
    <row r="5048" spans="21:30">
      <c r="U5048">
        <v>8366</v>
      </c>
      <c r="V5048">
        <v>6</v>
      </c>
      <c r="W5048" t="s">
        <v>6371</v>
      </c>
      <c r="X5048">
        <v>11</v>
      </c>
      <c r="Y5048" t="s">
        <v>1843</v>
      </c>
      <c r="Z5048">
        <v>11101</v>
      </c>
      <c r="AA5048" t="s">
        <v>1842</v>
      </c>
      <c r="AC5048" t="s">
        <v>713</v>
      </c>
      <c r="AD5048" t="s">
        <v>443</v>
      </c>
    </row>
    <row r="5049" spans="21:30">
      <c r="U5049">
        <v>8367</v>
      </c>
      <c r="V5049">
        <v>4</v>
      </c>
      <c r="W5049" t="s">
        <v>6372</v>
      </c>
      <c r="X5049">
        <v>11</v>
      </c>
      <c r="Y5049" t="s">
        <v>1843</v>
      </c>
      <c r="Z5049">
        <v>11101</v>
      </c>
      <c r="AA5049" t="s">
        <v>1842</v>
      </c>
      <c r="AC5049" t="s">
        <v>713</v>
      </c>
      <c r="AD5049" t="s">
        <v>443</v>
      </c>
    </row>
    <row r="5050" spans="21:30">
      <c r="U5050">
        <v>8368</v>
      </c>
      <c r="V5050">
        <v>2</v>
      </c>
      <c r="W5050" t="s">
        <v>6373</v>
      </c>
      <c r="X5050">
        <v>11</v>
      </c>
      <c r="Y5050" t="s">
        <v>1843</v>
      </c>
      <c r="Z5050">
        <v>11101</v>
      </c>
      <c r="AA5050" t="s">
        <v>1842</v>
      </c>
      <c r="AC5050" t="s">
        <v>713</v>
      </c>
      <c r="AD5050" t="s">
        <v>443</v>
      </c>
    </row>
    <row r="5051" spans="21:30">
      <c r="U5051">
        <v>8369</v>
      </c>
      <c r="V5051">
        <v>0</v>
      </c>
      <c r="W5051" t="s">
        <v>6374</v>
      </c>
      <c r="X5051">
        <v>11</v>
      </c>
      <c r="Y5051" t="s">
        <v>1843</v>
      </c>
      <c r="Z5051">
        <v>11101</v>
      </c>
      <c r="AA5051" t="s">
        <v>1842</v>
      </c>
      <c r="AC5051" t="s">
        <v>890</v>
      </c>
      <c r="AD5051" t="s">
        <v>443</v>
      </c>
    </row>
    <row r="5052" spans="21:30">
      <c r="U5052">
        <v>8370</v>
      </c>
      <c r="V5052">
        <v>4</v>
      </c>
      <c r="W5052" t="s">
        <v>6375</v>
      </c>
      <c r="X5052">
        <v>11</v>
      </c>
      <c r="Y5052" t="s">
        <v>1843</v>
      </c>
      <c r="Z5052">
        <v>11102</v>
      </c>
      <c r="AA5052" t="s">
        <v>6376</v>
      </c>
      <c r="AC5052" t="s">
        <v>412</v>
      </c>
      <c r="AD5052" t="s">
        <v>443</v>
      </c>
    </row>
    <row r="5053" spans="21:30">
      <c r="U5053">
        <v>8371</v>
      </c>
      <c r="V5053">
        <v>2</v>
      </c>
      <c r="W5053" t="s">
        <v>6377</v>
      </c>
      <c r="X5053">
        <v>11</v>
      </c>
      <c r="Y5053" t="s">
        <v>1843</v>
      </c>
      <c r="Z5053">
        <v>11102</v>
      </c>
      <c r="AA5053" t="s">
        <v>6376</v>
      </c>
      <c r="AC5053" t="s">
        <v>412</v>
      </c>
      <c r="AD5053" t="s">
        <v>443</v>
      </c>
    </row>
    <row r="5054" spans="21:30">
      <c r="U5054">
        <v>8372</v>
      </c>
      <c r="V5054">
        <v>0</v>
      </c>
      <c r="W5054" t="s">
        <v>6378</v>
      </c>
      <c r="X5054">
        <v>11</v>
      </c>
      <c r="Y5054" t="s">
        <v>1843</v>
      </c>
      <c r="Z5054">
        <v>11102</v>
      </c>
      <c r="AA5054" t="s">
        <v>6376</v>
      </c>
      <c r="AC5054" t="s">
        <v>412</v>
      </c>
      <c r="AD5054" t="s">
        <v>443</v>
      </c>
    </row>
    <row r="5055" spans="21:30">
      <c r="U5055">
        <v>8373</v>
      </c>
      <c r="V5055">
        <v>9</v>
      </c>
      <c r="W5055" t="s">
        <v>6379</v>
      </c>
      <c r="X5055">
        <v>11</v>
      </c>
      <c r="Y5055" t="s">
        <v>1843</v>
      </c>
      <c r="Z5055">
        <v>11102</v>
      </c>
      <c r="AA5055" t="s">
        <v>6376</v>
      </c>
      <c r="AC5055" t="s">
        <v>412</v>
      </c>
      <c r="AD5055" t="s">
        <v>443</v>
      </c>
    </row>
    <row r="5056" spans="21:30">
      <c r="U5056">
        <v>8374</v>
      </c>
      <c r="V5056">
        <v>7</v>
      </c>
      <c r="W5056" t="s">
        <v>6380</v>
      </c>
      <c r="X5056">
        <v>11</v>
      </c>
      <c r="Y5056" t="s">
        <v>1843</v>
      </c>
      <c r="Z5056">
        <v>11201</v>
      </c>
      <c r="AA5056" t="s">
        <v>6381</v>
      </c>
      <c r="AC5056" t="s">
        <v>412</v>
      </c>
      <c r="AD5056" t="s">
        <v>443</v>
      </c>
    </row>
    <row r="5057" spans="21:30">
      <c r="U5057">
        <v>8375</v>
      </c>
      <c r="V5057">
        <v>5</v>
      </c>
      <c r="W5057" t="s">
        <v>6382</v>
      </c>
      <c r="X5057">
        <v>11</v>
      </c>
      <c r="Y5057" t="s">
        <v>1843</v>
      </c>
      <c r="Z5057">
        <v>11201</v>
      </c>
      <c r="AA5057" t="s">
        <v>6381</v>
      </c>
      <c r="AC5057" t="s">
        <v>412</v>
      </c>
      <c r="AD5057" t="s">
        <v>443</v>
      </c>
    </row>
    <row r="5058" spans="21:30">
      <c r="U5058">
        <v>8376</v>
      </c>
      <c r="V5058">
        <v>3</v>
      </c>
      <c r="W5058" t="s">
        <v>6383</v>
      </c>
      <c r="X5058">
        <v>11</v>
      </c>
      <c r="Y5058" t="s">
        <v>1843</v>
      </c>
      <c r="Z5058">
        <v>11201</v>
      </c>
      <c r="AA5058" t="s">
        <v>6381</v>
      </c>
      <c r="AC5058" t="s">
        <v>412</v>
      </c>
      <c r="AD5058" t="s">
        <v>443</v>
      </c>
    </row>
    <row r="5059" spans="21:30">
      <c r="U5059">
        <v>8377</v>
      </c>
      <c r="V5059">
        <v>1</v>
      </c>
      <c r="W5059" t="s">
        <v>6384</v>
      </c>
      <c r="X5059">
        <v>11</v>
      </c>
      <c r="Y5059" t="s">
        <v>1843</v>
      </c>
      <c r="Z5059">
        <v>11201</v>
      </c>
      <c r="AA5059" t="s">
        <v>6381</v>
      </c>
      <c r="AC5059" t="s">
        <v>412</v>
      </c>
      <c r="AD5059" t="s">
        <v>443</v>
      </c>
    </row>
    <row r="5060" spans="21:30">
      <c r="U5060">
        <v>8379</v>
      </c>
      <c r="V5060">
        <v>8</v>
      </c>
      <c r="W5060" t="s">
        <v>2708</v>
      </c>
      <c r="X5060">
        <v>11</v>
      </c>
      <c r="Y5060" t="s">
        <v>1843</v>
      </c>
      <c r="Z5060">
        <v>11201</v>
      </c>
      <c r="AA5060" t="s">
        <v>6381</v>
      </c>
      <c r="AC5060" t="s">
        <v>412</v>
      </c>
      <c r="AD5060" t="s">
        <v>443</v>
      </c>
    </row>
    <row r="5061" spans="21:30">
      <c r="U5061">
        <v>8380</v>
      </c>
      <c r="V5061">
        <v>1</v>
      </c>
      <c r="W5061" t="s">
        <v>6385</v>
      </c>
      <c r="X5061">
        <v>11</v>
      </c>
      <c r="Y5061" t="s">
        <v>1843</v>
      </c>
      <c r="Z5061">
        <v>11201</v>
      </c>
      <c r="AA5061" t="s">
        <v>6381</v>
      </c>
      <c r="AC5061" t="s">
        <v>412</v>
      </c>
      <c r="AD5061" t="s">
        <v>443</v>
      </c>
    </row>
    <row r="5062" spans="21:30">
      <c r="U5062">
        <v>8382</v>
      </c>
      <c r="V5062">
        <v>8</v>
      </c>
      <c r="W5062" t="s">
        <v>3697</v>
      </c>
      <c r="X5062">
        <v>11</v>
      </c>
      <c r="Y5062" t="s">
        <v>1843</v>
      </c>
      <c r="Z5062">
        <v>11201</v>
      </c>
      <c r="AA5062" t="s">
        <v>6381</v>
      </c>
      <c r="AC5062" t="s">
        <v>412</v>
      </c>
      <c r="AD5062" t="s">
        <v>443</v>
      </c>
    </row>
    <row r="5063" spans="21:30">
      <c r="U5063">
        <v>8384</v>
      </c>
      <c r="V5063">
        <v>4</v>
      </c>
      <c r="W5063" t="s">
        <v>6386</v>
      </c>
      <c r="X5063">
        <v>11</v>
      </c>
      <c r="Y5063" t="s">
        <v>1843</v>
      </c>
      <c r="Z5063">
        <v>11201</v>
      </c>
      <c r="AA5063" t="s">
        <v>6381</v>
      </c>
      <c r="AC5063" t="s">
        <v>412</v>
      </c>
      <c r="AD5063" t="s">
        <v>443</v>
      </c>
    </row>
    <row r="5064" spans="21:30">
      <c r="U5064">
        <v>8388</v>
      </c>
      <c r="V5064">
        <v>7</v>
      </c>
      <c r="W5064" t="s">
        <v>6387</v>
      </c>
      <c r="X5064">
        <v>11</v>
      </c>
      <c r="Y5064" t="s">
        <v>1843</v>
      </c>
      <c r="Z5064">
        <v>11202</v>
      </c>
      <c r="AA5064" t="s">
        <v>6388</v>
      </c>
      <c r="AC5064" t="s">
        <v>412</v>
      </c>
      <c r="AD5064" t="s">
        <v>443</v>
      </c>
    </row>
    <row r="5065" spans="21:30">
      <c r="U5065">
        <v>8389</v>
      </c>
      <c r="V5065">
        <v>5</v>
      </c>
      <c r="W5065" t="s">
        <v>6389</v>
      </c>
      <c r="X5065">
        <v>11</v>
      </c>
      <c r="Y5065" t="s">
        <v>1843</v>
      </c>
      <c r="Z5065">
        <v>11202</v>
      </c>
      <c r="AA5065" t="s">
        <v>6388</v>
      </c>
      <c r="AC5065" t="s">
        <v>412</v>
      </c>
      <c r="AD5065" t="s">
        <v>443</v>
      </c>
    </row>
    <row r="5066" spans="21:30">
      <c r="U5066">
        <v>8390</v>
      </c>
      <c r="V5066">
        <v>9</v>
      </c>
      <c r="W5066" t="s">
        <v>6390</v>
      </c>
      <c r="X5066">
        <v>11</v>
      </c>
      <c r="Y5066" t="s">
        <v>1843</v>
      </c>
      <c r="Z5066">
        <v>11202</v>
      </c>
      <c r="AA5066" t="s">
        <v>6388</v>
      </c>
      <c r="AC5066" t="s">
        <v>412</v>
      </c>
      <c r="AD5066" t="s">
        <v>443</v>
      </c>
    </row>
    <row r="5067" spans="21:30">
      <c r="U5067">
        <v>8391</v>
      </c>
      <c r="V5067">
        <v>7</v>
      </c>
      <c r="W5067" t="s">
        <v>6391</v>
      </c>
      <c r="X5067">
        <v>11</v>
      </c>
      <c r="Y5067" t="s">
        <v>1843</v>
      </c>
      <c r="Z5067">
        <v>11202</v>
      </c>
      <c r="AA5067" t="s">
        <v>6388</v>
      </c>
      <c r="AC5067" t="s">
        <v>412</v>
      </c>
      <c r="AD5067" t="s">
        <v>443</v>
      </c>
    </row>
    <row r="5068" spans="21:30">
      <c r="U5068">
        <v>8392</v>
      </c>
      <c r="V5068">
        <v>5</v>
      </c>
      <c r="W5068" t="s">
        <v>6392</v>
      </c>
      <c r="X5068">
        <v>11</v>
      </c>
      <c r="Y5068" t="s">
        <v>1843</v>
      </c>
      <c r="Z5068">
        <v>11203</v>
      </c>
      <c r="AA5068" t="s">
        <v>6393</v>
      </c>
      <c r="AC5068" t="s">
        <v>412</v>
      </c>
      <c r="AD5068" t="s">
        <v>443</v>
      </c>
    </row>
    <row r="5069" spans="21:30">
      <c r="U5069">
        <v>8393</v>
      </c>
      <c r="V5069">
        <v>3</v>
      </c>
      <c r="W5069" t="s">
        <v>6394</v>
      </c>
      <c r="X5069">
        <v>11</v>
      </c>
      <c r="Y5069" t="s">
        <v>1843</v>
      </c>
      <c r="Z5069">
        <v>11203</v>
      </c>
      <c r="AA5069" t="s">
        <v>6393</v>
      </c>
      <c r="AC5069" t="s">
        <v>412</v>
      </c>
      <c r="AD5069" t="s">
        <v>443</v>
      </c>
    </row>
    <row r="5070" spans="21:30">
      <c r="U5070">
        <v>8394</v>
      </c>
      <c r="V5070">
        <v>1</v>
      </c>
      <c r="W5070" t="s">
        <v>6395</v>
      </c>
      <c r="X5070">
        <v>11</v>
      </c>
      <c r="Y5070" t="s">
        <v>1843</v>
      </c>
      <c r="Z5070">
        <v>11401</v>
      </c>
      <c r="AA5070" t="s">
        <v>6396</v>
      </c>
      <c r="AC5070" t="s">
        <v>412</v>
      </c>
      <c r="AD5070" t="s">
        <v>443</v>
      </c>
    </row>
    <row r="5071" spans="21:30">
      <c r="U5071">
        <v>8397</v>
      </c>
      <c r="V5071">
        <v>6</v>
      </c>
      <c r="W5071" t="s">
        <v>6397</v>
      </c>
      <c r="X5071">
        <v>11</v>
      </c>
      <c r="Y5071" t="s">
        <v>1843</v>
      </c>
      <c r="Z5071">
        <v>11401</v>
      </c>
      <c r="AA5071" t="s">
        <v>6396</v>
      </c>
      <c r="AC5071" t="s">
        <v>412</v>
      </c>
      <c r="AD5071" t="s">
        <v>443</v>
      </c>
    </row>
    <row r="5072" spans="21:30">
      <c r="U5072">
        <v>8398</v>
      </c>
      <c r="V5072">
        <v>4</v>
      </c>
      <c r="W5072" t="s">
        <v>6398</v>
      </c>
      <c r="X5072">
        <v>11</v>
      </c>
      <c r="Y5072" t="s">
        <v>1843</v>
      </c>
      <c r="Z5072">
        <v>11401</v>
      </c>
      <c r="AA5072" t="s">
        <v>6396</v>
      </c>
      <c r="AC5072" t="s">
        <v>412</v>
      </c>
      <c r="AD5072" t="s">
        <v>443</v>
      </c>
    </row>
    <row r="5073" spans="21:30">
      <c r="U5073">
        <v>8399</v>
      </c>
      <c r="V5073">
        <v>2</v>
      </c>
      <c r="W5073" t="s">
        <v>6399</v>
      </c>
      <c r="X5073">
        <v>11</v>
      </c>
      <c r="Y5073" t="s">
        <v>1843</v>
      </c>
      <c r="Z5073">
        <v>11401</v>
      </c>
      <c r="AA5073" t="s">
        <v>6396</v>
      </c>
      <c r="AC5073" t="s">
        <v>412</v>
      </c>
      <c r="AD5073" t="s">
        <v>443</v>
      </c>
    </row>
    <row r="5074" spans="21:30">
      <c r="U5074">
        <v>8401</v>
      </c>
      <c r="V5074">
        <v>8</v>
      </c>
      <c r="W5074" t="s">
        <v>621</v>
      </c>
      <c r="X5074">
        <v>11</v>
      </c>
      <c r="Y5074" t="s">
        <v>1843</v>
      </c>
      <c r="Z5074">
        <v>11402</v>
      </c>
      <c r="AA5074" t="s">
        <v>6400</v>
      </c>
      <c r="AC5074" t="s">
        <v>412</v>
      </c>
      <c r="AD5074" t="s">
        <v>443</v>
      </c>
    </row>
    <row r="5075" spans="21:30">
      <c r="U5075">
        <v>8403</v>
      </c>
      <c r="V5075">
        <v>4</v>
      </c>
      <c r="W5075" t="s">
        <v>6401</v>
      </c>
      <c r="X5075">
        <v>11</v>
      </c>
      <c r="Y5075" t="s">
        <v>1843</v>
      </c>
      <c r="Z5075">
        <v>11402</v>
      </c>
      <c r="AA5075" t="s">
        <v>6400</v>
      </c>
      <c r="AC5075" t="s">
        <v>412</v>
      </c>
      <c r="AD5075" t="s">
        <v>443</v>
      </c>
    </row>
    <row r="5076" spans="21:30">
      <c r="U5076">
        <v>8404</v>
      </c>
      <c r="V5076">
        <v>2</v>
      </c>
      <c r="W5076" t="s">
        <v>6402</v>
      </c>
      <c r="X5076">
        <v>11</v>
      </c>
      <c r="Y5076" t="s">
        <v>1843</v>
      </c>
      <c r="Z5076">
        <v>11402</v>
      </c>
      <c r="AA5076" t="s">
        <v>6400</v>
      </c>
      <c r="AC5076" t="s">
        <v>412</v>
      </c>
      <c r="AD5076" t="s">
        <v>443</v>
      </c>
    </row>
    <row r="5077" spans="21:30">
      <c r="U5077">
        <v>8405</v>
      </c>
      <c r="V5077">
        <v>0</v>
      </c>
      <c r="W5077" t="s">
        <v>6403</v>
      </c>
      <c r="X5077">
        <v>11</v>
      </c>
      <c r="Y5077" t="s">
        <v>1843</v>
      </c>
      <c r="Z5077">
        <v>11402</v>
      </c>
      <c r="AA5077" t="s">
        <v>6400</v>
      </c>
      <c r="AC5077" t="s">
        <v>412</v>
      </c>
      <c r="AD5077" t="s">
        <v>443</v>
      </c>
    </row>
    <row r="5078" spans="21:30">
      <c r="U5078">
        <v>8407</v>
      </c>
      <c r="V5078">
        <v>7</v>
      </c>
      <c r="W5078" t="s">
        <v>6404</v>
      </c>
      <c r="X5078">
        <v>11</v>
      </c>
      <c r="Y5078" t="s">
        <v>1843</v>
      </c>
      <c r="Z5078">
        <v>11402</v>
      </c>
      <c r="AA5078" t="s">
        <v>6400</v>
      </c>
      <c r="AC5078" t="s">
        <v>412</v>
      </c>
      <c r="AD5078" t="s">
        <v>443</v>
      </c>
    </row>
    <row r="5079" spans="21:30">
      <c r="U5079">
        <v>8408</v>
      </c>
      <c r="V5079">
        <v>5</v>
      </c>
      <c r="W5079" t="s">
        <v>6405</v>
      </c>
      <c r="X5079">
        <v>11</v>
      </c>
      <c r="Y5079" t="s">
        <v>1843</v>
      </c>
      <c r="Z5079">
        <v>11301</v>
      </c>
      <c r="AA5079" t="s">
        <v>6406</v>
      </c>
      <c r="AC5079" t="s">
        <v>412</v>
      </c>
      <c r="AD5079" t="s">
        <v>443</v>
      </c>
    </row>
    <row r="5080" spans="21:30">
      <c r="U5080">
        <v>8409</v>
      </c>
      <c r="V5080">
        <v>3</v>
      </c>
      <c r="W5080" t="s">
        <v>6407</v>
      </c>
      <c r="X5080">
        <v>11</v>
      </c>
      <c r="Y5080" t="s">
        <v>1843</v>
      </c>
      <c r="Z5080">
        <v>11302</v>
      </c>
      <c r="AA5080" t="s">
        <v>6408</v>
      </c>
      <c r="AC5080" t="s">
        <v>412</v>
      </c>
      <c r="AD5080" t="s">
        <v>443</v>
      </c>
    </row>
    <row r="5081" spans="21:30">
      <c r="U5081">
        <v>8410</v>
      </c>
      <c r="V5081">
        <v>7</v>
      </c>
      <c r="W5081" t="s">
        <v>6409</v>
      </c>
      <c r="X5081">
        <v>11</v>
      </c>
      <c r="Y5081" t="s">
        <v>1843</v>
      </c>
      <c r="Z5081">
        <v>11303</v>
      </c>
      <c r="AA5081" t="s">
        <v>6410</v>
      </c>
      <c r="AC5081" t="s">
        <v>412</v>
      </c>
      <c r="AD5081" t="s">
        <v>443</v>
      </c>
    </row>
    <row r="5082" spans="21:30">
      <c r="U5082">
        <v>8411</v>
      </c>
      <c r="V5082">
        <v>5</v>
      </c>
      <c r="W5082" t="s">
        <v>6411</v>
      </c>
      <c r="X5082">
        <v>12</v>
      </c>
      <c r="Y5082" t="s">
        <v>1837</v>
      </c>
      <c r="Z5082">
        <v>12101</v>
      </c>
      <c r="AA5082" t="s">
        <v>6412</v>
      </c>
      <c r="AC5082" t="s">
        <v>412</v>
      </c>
      <c r="AD5082" t="s">
        <v>443</v>
      </c>
    </row>
    <row r="5083" spans="21:30">
      <c r="U5083">
        <v>8412</v>
      </c>
      <c r="V5083">
        <v>3</v>
      </c>
      <c r="W5083" t="s">
        <v>6413</v>
      </c>
      <c r="X5083">
        <v>12</v>
      </c>
      <c r="Y5083" t="s">
        <v>1837</v>
      </c>
      <c r="Z5083">
        <v>12101</v>
      </c>
      <c r="AA5083" t="s">
        <v>6412</v>
      </c>
      <c r="AC5083" t="s">
        <v>412</v>
      </c>
      <c r="AD5083" t="s">
        <v>443</v>
      </c>
    </row>
    <row r="5084" spans="21:30">
      <c r="U5084">
        <v>8413</v>
      </c>
      <c r="V5084">
        <v>1</v>
      </c>
      <c r="W5084" t="s">
        <v>6414</v>
      </c>
      <c r="X5084">
        <v>12</v>
      </c>
      <c r="Y5084" t="s">
        <v>1837</v>
      </c>
      <c r="Z5084">
        <v>12101</v>
      </c>
      <c r="AA5084" t="s">
        <v>6412</v>
      </c>
      <c r="AC5084" t="s">
        <v>412</v>
      </c>
      <c r="AD5084" t="s">
        <v>443</v>
      </c>
    </row>
    <row r="5085" spans="21:30">
      <c r="U5085">
        <v>8415</v>
      </c>
      <c r="V5085">
        <v>8</v>
      </c>
      <c r="W5085" t="s">
        <v>6415</v>
      </c>
      <c r="X5085">
        <v>12</v>
      </c>
      <c r="Y5085" t="s">
        <v>1837</v>
      </c>
      <c r="Z5085">
        <v>12101</v>
      </c>
      <c r="AA5085" t="s">
        <v>6412</v>
      </c>
      <c r="AC5085" t="s">
        <v>412</v>
      </c>
      <c r="AD5085" t="s">
        <v>443</v>
      </c>
    </row>
    <row r="5086" spans="21:30">
      <c r="U5086">
        <v>8416</v>
      </c>
      <c r="V5086">
        <v>6</v>
      </c>
      <c r="W5086" t="s">
        <v>6416</v>
      </c>
      <c r="X5086">
        <v>12</v>
      </c>
      <c r="Y5086" t="s">
        <v>1837</v>
      </c>
      <c r="Z5086">
        <v>12101</v>
      </c>
      <c r="AA5086" t="s">
        <v>6412</v>
      </c>
      <c r="AC5086" t="s">
        <v>412</v>
      </c>
      <c r="AD5086" t="s">
        <v>443</v>
      </c>
    </row>
    <row r="5087" spans="21:30">
      <c r="U5087">
        <v>8417</v>
      </c>
      <c r="V5087">
        <v>4</v>
      </c>
      <c r="W5087" t="s">
        <v>6417</v>
      </c>
      <c r="X5087">
        <v>12</v>
      </c>
      <c r="Y5087" t="s">
        <v>1837</v>
      </c>
      <c r="Z5087">
        <v>12101</v>
      </c>
      <c r="AA5087" t="s">
        <v>6412</v>
      </c>
      <c r="AC5087" t="s">
        <v>412</v>
      </c>
      <c r="AD5087" t="s">
        <v>443</v>
      </c>
    </row>
    <row r="5088" spans="21:30">
      <c r="U5088">
        <v>8419</v>
      </c>
      <c r="V5088">
        <v>0</v>
      </c>
      <c r="W5088" t="s">
        <v>6418</v>
      </c>
      <c r="X5088">
        <v>12</v>
      </c>
      <c r="Y5088" t="s">
        <v>1837</v>
      </c>
      <c r="Z5088">
        <v>12101</v>
      </c>
      <c r="AA5088" t="s">
        <v>6412</v>
      </c>
      <c r="AC5088" t="s">
        <v>412</v>
      </c>
      <c r="AD5088" t="s">
        <v>443</v>
      </c>
    </row>
    <row r="5089" spans="21:30">
      <c r="U5089">
        <v>8420</v>
      </c>
      <c r="V5089">
        <v>4</v>
      </c>
      <c r="W5089" t="s">
        <v>6419</v>
      </c>
      <c r="X5089">
        <v>12</v>
      </c>
      <c r="Y5089" t="s">
        <v>1837</v>
      </c>
      <c r="Z5089">
        <v>12101</v>
      </c>
      <c r="AA5089" t="s">
        <v>6412</v>
      </c>
      <c r="AC5089" t="s">
        <v>412</v>
      </c>
      <c r="AD5089" t="s">
        <v>443</v>
      </c>
    </row>
    <row r="5090" spans="21:30">
      <c r="U5090">
        <v>8421</v>
      </c>
      <c r="V5090">
        <v>2</v>
      </c>
      <c r="W5090" t="s">
        <v>6420</v>
      </c>
      <c r="X5090">
        <v>12</v>
      </c>
      <c r="Y5090" t="s">
        <v>1837</v>
      </c>
      <c r="Z5090">
        <v>12401</v>
      </c>
      <c r="AA5090" t="s">
        <v>6421</v>
      </c>
      <c r="AC5090" t="s">
        <v>713</v>
      </c>
      <c r="AD5090" t="s">
        <v>443</v>
      </c>
    </row>
    <row r="5091" spans="21:30">
      <c r="U5091">
        <v>8422</v>
      </c>
      <c r="V5091">
        <v>0</v>
      </c>
      <c r="W5091" t="s">
        <v>6422</v>
      </c>
      <c r="X5091">
        <v>12</v>
      </c>
      <c r="Y5091" t="s">
        <v>1837</v>
      </c>
      <c r="Z5091">
        <v>12401</v>
      </c>
      <c r="AA5091" t="s">
        <v>6421</v>
      </c>
      <c r="AC5091" t="s">
        <v>713</v>
      </c>
      <c r="AD5091" t="s">
        <v>443</v>
      </c>
    </row>
    <row r="5092" spans="21:30">
      <c r="U5092">
        <v>8423</v>
      </c>
      <c r="V5092">
        <v>9</v>
      </c>
      <c r="W5092" t="s">
        <v>6423</v>
      </c>
      <c r="X5092">
        <v>12</v>
      </c>
      <c r="Y5092" t="s">
        <v>1837</v>
      </c>
      <c r="Z5092">
        <v>12101</v>
      </c>
      <c r="AA5092" t="s">
        <v>6412</v>
      </c>
      <c r="AC5092" t="s">
        <v>412</v>
      </c>
      <c r="AD5092" t="s">
        <v>443</v>
      </c>
    </row>
    <row r="5093" spans="21:30">
      <c r="U5093">
        <v>8424</v>
      </c>
      <c r="V5093">
        <v>7</v>
      </c>
      <c r="W5093" t="s">
        <v>6424</v>
      </c>
      <c r="X5093">
        <v>12</v>
      </c>
      <c r="Y5093" t="s">
        <v>1837</v>
      </c>
      <c r="Z5093">
        <v>12101</v>
      </c>
      <c r="AA5093" t="s">
        <v>6412</v>
      </c>
      <c r="AC5093" t="s">
        <v>412</v>
      </c>
      <c r="AD5093" t="s">
        <v>443</v>
      </c>
    </row>
    <row r="5094" spans="21:30">
      <c r="U5094">
        <v>8425</v>
      </c>
      <c r="V5094">
        <v>5</v>
      </c>
      <c r="W5094" t="s">
        <v>6425</v>
      </c>
      <c r="X5094">
        <v>12</v>
      </c>
      <c r="Y5094" t="s">
        <v>1837</v>
      </c>
      <c r="Z5094">
        <v>12101</v>
      </c>
      <c r="AA5094" t="s">
        <v>6412</v>
      </c>
      <c r="AC5094" t="s">
        <v>412</v>
      </c>
      <c r="AD5094" t="s">
        <v>443</v>
      </c>
    </row>
    <row r="5095" spans="21:30">
      <c r="U5095">
        <v>8426</v>
      </c>
      <c r="V5095">
        <v>3</v>
      </c>
      <c r="W5095" t="s">
        <v>6426</v>
      </c>
      <c r="X5095">
        <v>12</v>
      </c>
      <c r="Y5095" t="s">
        <v>1837</v>
      </c>
      <c r="Z5095">
        <v>12101</v>
      </c>
      <c r="AA5095" t="s">
        <v>6412</v>
      </c>
      <c r="AC5095" t="s">
        <v>412</v>
      </c>
      <c r="AD5095" t="s">
        <v>443</v>
      </c>
    </row>
    <row r="5096" spans="21:30">
      <c r="U5096">
        <v>8427</v>
      </c>
      <c r="V5096">
        <v>1</v>
      </c>
      <c r="W5096" t="s">
        <v>6427</v>
      </c>
      <c r="X5096">
        <v>12</v>
      </c>
      <c r="Y5096" t="s">
        <v>1837</v>
      </c>
      <c r="Z5096">
        <v>12101</v>
      </c>
      <c r="AA5096" t="s">
        <v>6412</v>
      </c>
      <c r="AC5096" t="s">
        <v>412</v>
      </c>
      <c r="AD5096" t="s">
        <v>443</v>
      </c>
    </row>
    <row r="5097" spans="21:30">
      <c r="U5097">
        <v>8429</v>
      </c>
      <c r="V5097">
        <v>8</v>
      </c>
      <c r="W5097" t="s">
        <v>6428</v>
      </c>
      <c r="X5097">
        <v>12</v>
      </c>
      <c r="Y5097" t="s">
        <v>1837</v>
      </c>
      <c r="Z5097">
        <v>12101</v>
      </c>
      <c r="AA5097" t="s">
        <v>6412</v>
      </c>
      <c r="AC5097" t="s">
        <v>412</v>
      </c>
      <c r="AD5097" t="s">
        <v>443</v>
      </c>
    </row>
    <row r="5098" spans="21:30">
      <c r="U5098">
        <v>8430</v>
      </c>
      <c r="V5098">
        <v>1</v>
      </c>
      <c r="W5098" t="s">
        <v>6429</v>
      </c>
      <c r="X5098">
        <v>12</v>
      </c>
      <c r="Y5098" t="s">
        <v>1837</v>
      </c>
      <c r="Z5098">
        <v>12101</v>
      </c>
      <c r="AA5098" t="s">
        <v>6412</v>
      </c>
      <c r="AC5098" t="s">
        <v>412</v>
      </c>
      <c r="AD5098" t="s">
        <v>443</v>
      </c>
    </row>
    <row r="5099" spans="21:30">
      <c r="U5099">
        <v>8432</v>
      </c>
      <c r="V5099">
        <v>8</v>
      </c>
      <c r="W5099" t="s">
        <v>6430</v>
      </c>
      <c r="X5099">
        <v>12</v>
      </c>
      <c r="Y5099" t="s">
        <v>1837</v>
      </c>
      <c r="Z5099">
        <v>12101</v>
      </c>
      <c r="AA5099" t="s">
        <v>6412</v>
      </c>
      <c r="AC5099" t="s">
        <v>412</v>
      </c>
      <c r="AD5099" t="s">
        <v>443</v>
      </c>
    </row>
    <row r="5100" spans="21:30">
      <c r="U5100">
        <v>8433</v>
      </c>
      <c r="V5100">
        <v>6</v>
      </c>
      <c r="W5100" t="s">
        <v>6431</v>
      </c>
      <c r="X5100">
        <v>12</v>
      </c>
      <c r="Y5100" t="s">
        <v>1837</v>
      </c>
      <c r="Z5100">
        <v>12101</v>
      </c>
      <c r="AA5100" t="s">
        <v>6412</v>
      </c>
      <c r="AC5100" t="s">
        <v>412</v>
      </c>
      <c r="AD5100" t="s">
        <v>443</v>
      </c>
    </row>
    <row r="5101" spans="21:30">
      <c r="U5101">
        <v>8434</v>
      </c>
      <c r="V5101">
        <v>4</v>
      </c>
      <c r="W5101" t="s">
        <v>1394</v>
      </c>
      <c r="X5101">
        <v>12</v>
      </c>
      <c r="Y5101" t="s">
        <v>1837</v>
      </c>
      <c r="Z5101">
        <v>12101</v>
      </c>
      <c r="AA5101" t="s">
        <v>6412</v>
      </c>
      <c r="AC5101" t="s">
        <v>412</v>
      </c>
      <c r="AD5101" t="s">
        <v>443</v>
      </c>
    </row>
    <row r="5102" spans="21:30">
      <c r="U5102">
        <v>8435</v>
      </c>
      <c r="V5102">
        <v>2</v>
      </c>
      <c r="W5102" t="s">
        <v>6432</v>
      </c>
      <c r="X5102">
        <v>12</v>
      </c>
      <c r="Y5102" t="s">
        <v>1837</v>
      </c>
      <c r="Z5102">
        <v>12101</v>
      </c>
      <c r="AA5102" t="s">
        <v>6412</v>
      </c>
      <c r="AC5102" t="s">
        <v>412</v>
      </c>
      <c r="AD5102" t="s">
        <v>443</v>
      </c>
    </row>
    <row r="5103" spans="21:30">
      <c r="U5103">
        <v>8436</v>
      </c>
      <c r="V5103">
        <v>0</v>
      </c>
      <c r="W5103" t="s">
        <v>6433</v>
      </c>
      <c r="X5103">
        <v>12</v>
      </c>
      <c r="Y5103" t="s">
        <v>1837</v>
      </c>
      <c r="Z5103">
        <v>12101</v>
      </c>
      <c r="AA5103" t="s">
        <v>6412</v>
      </c>
      <c r="AC5103" t="s">
        <v>412</v>
      </c>
      <c r="AD5103" t="s">
        <v>443</v>
      </c>
    </row>
    <row r="5104" spans="21:30">
      <c r="U5104">
        <v>8437</v>
      </c>
      <c r="V5104">
        <v>9</v>
      </c>
      <c r="W5104" t="s">
        <v>6434</v>
      </c>
      <c r="X5104">
        <v>12</v>
      </c>
      <c r="Y5104" t="s">
        <v>1837</v>
      </c>
      <c r="Z5104">
        <v>12101</v>
      </c>
      <c r="AA5104" t="s">
        <v>6412</v>
      </c>
      <c r="AC5104" t="s">
        <v>412</v>
      </c>
      <c r="AD5104" t="s">
        <v>443</v>
      </c>
    </row>
    <row r="5105" spans="21:30">
      <c r="U5105">
        <v>8438</v>
      </c>
      <c r="V5105">
        <v>7</v>
      </c>
      <c r="W5105" t="s">
        <v>6435</v>
      </c>
      <c r="X5105">
        <v>12</v>
      </c>
      <c r="Y5105" t="s">
        <v>1837</v>
      </c>
      <c r="Z5105">
        <v>12101</v>
      </c>
      <c r="AA5105" t="s">
        <v>6412</v>
      </c>
      <c r="AC5105" t="s">
        <v>412</v>
      </c>
      <c r="AD5105" t="s">
        <v>443</v>
      </c>
    </row>
    <row r="5106" spans="21:30">
      <c r="U5106">
        <v>8439</v>
      </c>
      <c r="V5106">
        <v>5</v>
      </c>
      <c r="W5106" t="s">
        <v>6436</v>
      </c>
      <c r="X5106">
        <v>12</v>
      </c>
      <c r="Y5106" t="s">
        <v>1837</v>
      </c>
      <c r="Z5106">
        <v>12101</v>
      </c>
      <c r="AA5106" t="s">
        <v>6412</v>
      </c>
      <c r="AC5106" t="s">
        <v>412</v>
      </c>
      <c r="AD5106" t="s">
        <v>443</v>
      </c>
    </row>
    <row r="5107" spans="21:30">
      <c r="U5107">
        <v>8441</v>
      </c>
      <c r="V5107">
        <v>7</v>
      </c>
      <c r="W5107" t="s">
        <v>6437</v>
      </c>
      <c r="X5107">
        <v>12</v>
      </c>
      <c r="Y5107" t="s">
        <v>1837</v>
      </c>
      <c r="Z5107">
        <v>12101</v>
      </c>
      <c r="AA5107" t="s">
        <v>6412</v>
      </c>
      <c r="AC5107" t="s">
        <v>412</v>
      </c>
      <c r="AD5107" t="s">
        <v>443</v>
      </c>
    </row>
    <row r="5108" spans="21:30">
      <c r="U5108">
        <v>8442</v>
      </c>
      <c r="V5108">
        <v>5</v>
      </c>
      <c r="W5108" t="s">
        <v>6438</v>
      </c>
      <c r="X5108">
        <v>12</v>
      </c>
      <c r="Y5108" t="s">
        <v>1837</v>
      </c>
      <c r="Z5108">
        <v>12101</v>
      </c>
      <c r="AA5108" t="s">
        <v>6412</v>
      </c>
      <c r="AC5108" t="s">
        <v>412</v>
      </c>
      <c r="AD5108" t="s">
        <v>443</v>
      </c>
    </row>
    <row r="5109" spans="21:30">
      <c r="U5109">
        <v>8443</v>
      </c>
      <c r="V5109">
        <v>3</v>
      </c>
      <c r="W5109" t="s">
        <v>6439</v>
      </c>
      <c r="X5109">
        <v>12</v>
      </c>
      <c r="Y5109" t="s">
        <v>1837</v>
      </c>
      <c r="Z5109">
        <v>12101</v>
      </c>
      <c r="AA5109" t="s">
        <v>6412</v>
      </c>
      <c r="AC5109" t="s">
        <v>412</v>
      </c>
      <c r="AD5109" t="s">
        <v>443</v>
      </c>
    </row>
    <row r="5110" spans="21:30">
      <c r="U5110">
        <v>8444</v>
      </c>
      <c r="V5110">
        <v>1</v>
      </c>
      <c r="W5110" t="s">
        <v>6440</v>
      </c>
      <c r="X5110">
        <v>12</v>
      </c>
      <c r="Y5110" t="s">
        <v>1837</v>
      </c>
      <c r="Z5110">
        <v>12101</v>
      </c>
      <c r="AA5110" t="s">
        <v>6412</v>
      </c>
      <c r="AC5110" t="s">
        <v>412</v>
      </c>
      <c r="AD5110" t="s">
        <v>443</v>
      </c>
    </row>
    <row r="5111" spans="21:30">
      <c r="U5111">
        <v>8448</v>
      </c>
      <c r="V5111">
        <v>4</v>
      </c>
      <c r="W5111" t="s">
        <v>6441</v>
      </c>
      <c r="X5111">
        <v>12</v>
      </c>
      <c r="Y5111" t="s">
        <v>1837</v>
      </c>
      <c r="Z5111">
        <v>12101</v>
      </c>
      <c r="AA5111" t="s">
        <v>6412</v>
      </c>
      <c r="AC5111" t="s">
        <v>412</v>
      </c>
      <c r="AD5111" t="s">
        <v>443</v>
      </c>
    </row>
    <row r="5112" spans="21:30">
      <c r="U5112">
        <v>8449</v>
      </c>
      <c r="V5112">
        <v>2</v>
      </c>
      <c r="W5112" t="s">
        <v>6442</v>
      </c>
      <c r="X5112">
        <v>12</v>
      </c>
      <c r="Y5112" t="s">
        <v>1837</v>
      </c>
      <c r="Z5112">
        <v>12101</v>
      </c>
      <c r="AA5112" t="s">
        <v>6412</v>
      </c>
      <c r="AC5112" t="s">
        <v>412</v>
      </c>
      <c r="AD5112" t="s">
        <v>443</v>
      </c>
    </row>
    <row r="5113" spans="21:30">
      <c r="U5113">
        <v>8450</v>
      </c>
      <c r="V5113">
        <v>6</v>
      </c>
      <c r="W5113" t="s">
        <v>6443</v>
      </c>
      <c r="X5113">
        <v>12</v>
      </c>
      <c r="Y5113" t="s">
        <v>1837</v>
      </c>
      <c r="Z5113">
        <v>12101</v>
      </c>
      <c r="AA5113" t="s">
        <v>6412</v>
      </c>
      <c r="AC5113" t="s">
        <v>412</v>
      </c>
      <c r="AD5113" t="s">
        <v>443</v>
      </c>
    </row>
    <row r="5114" spans="21:30">
      <c r="U5114">
        <v>8452</v>
      </c>
      <c r="V5114">
        <v>2</v>
      </c>
      <c r="W5114" t="s">
        <v>6444</v>
      </c>
      <c r="X5114">
        <v>12</v>
      </c>
      <c r="Y5114" t="s">
        <v>1837</v>
      </c>
      <c r="Z5114">
        <v>12101</v>
      </c>
      <c r="AA5114" t="s">
        <v>6412</v>
      </c>
      <c r="AC5114" t="s">
        <v>412</v>
      </c>
      <c r="AD5114" t="s">
        <v>443</v>
      </c>
    </row>
    <row r="5115" spans="21:30">
      <c r="U5115">
        <v>8454</v>
      </c>
      <c r="V5115">
        <v>9</v>
      </c>
      <c r="W5115" t="s">
        <v>6445</v>
      </c>
      <c r="X5115">
        <v>12</v>
      </c>
      <c r="Y5115" t="s">
        <v>1837</v>
      </c>
      <c r="Z5115">
        <v>12101</v>
      </c>
      <c r="AA5115" t="s">
        <v>6412</v>
      </c>
      <c r="AC5115" t="s">
        <v>713</v>
      </c>
      <c r="AD5115" t="s">
        <v>443</v>
      </c>
    </row>
    <row r="5116" spans="21:30">
      <c r="U5116">
        <v>8455</v>
      </c>
      <c r="V5116">
        <v>7</v>
      </c>
      <c r="W5116" t="s">
        <v>965</v>
      </c>
      <c r="X5116">
        <v>12</v>
      </c>
      <c r="Y5116" t="s">
        <v>1837</v>
      </c>
      <c r="Z5116">
        <v>12101</v>
      </c>
      <c r="AA5116" t="s">
        <v>6412</v>
      </c>
      <c r="AC5116" t="s">
        <v>713</v>
      </c>
      <c r="AD5116" t="s">
        <v>443</v>
      </c>
    </row>
    <row r="5117" spans="21:30">
      <c r="U5117">
        <v>8457</v>
      </c>
      <c r="V5117">
        <v>3</v>
      </c>
      <c r="W5117" t="s">
        <v>6446</v>
      </c>
      <c r="X5117">
        <v>12</v>
      </c>
      <c r="Y5117" t="s">
        <v>1837</v>
      </c>
      <c r="Z5117">
        <v>12101</v>
      </c>
      <c r="AA5117" t="s">
        <v>6412</v>
      </c>
      <c r="AC5117" t="s">
        <v>713</v>
      </c>
      <c r="AD5117" t="s">
        <v>443</v>
      </c>
    </row>
    <row r="5118" spans="21:30">
      <c r="U5118">
        <v>8458</v>
      </c>
      <c r="V5118">
        <v>1</v>
      </c>
      <c r="W5118" t="s">
        <v>6447</v>
      </c>
      <c r="X5118">
        <v>12</v>
      </c>
      <c r="Y5118" t="s">
        <v>1837</v>
      </c>
      <c r="Z5118">
        <v>12101</v>
      </c>
      <c r="AA5118" t="s">
        <v>6412</v>
      </c>
      <c r="AC5118" t="s">
        <v>713</v>
      </c>
      <c r="AD5118" t="s">
        <v>443</v>
      </c>
    </row>
    <row r="5119" spans="21:30">
      <c r="U5119">
        <v>8463</v>
      </c>
      <c r="V5119">
        <v>8</v>
      </c>
      <c r="W5119" t="s">
        <v>6448</v>
      </c>
      <c r="X5119">
        <v>12</v>
      </c>
      <c r="Y5119" t="s">
        <v>1837</v>
      </c>
      <c r="Z5119">
        <v>12101</v>
      </c>
      <c r="AA5119" t="s">
        <v>6412</v>
      </c>
      <c r="AC5119" t="s">
        <v>725</v>
      </c>
      <c r="AD5119" t="s">
        <v>443</v>
      </c>
    </row>
    <row r="5120" spans="21:30">
      <c r="U5120">
        <v>8464</v>
      </c>
      <c r="V5120">
        <v>6</v>
      </c>
      <c r="W5120" t="s">
        <v>5080</v>
      </c>
      <c r="X5120">
        <v>12</v>
      </c>
      <c r="Y5120" t="s">
        <v>1837</v>
      </c>
      <c r="Z5120">
        <v>12101</v>
      </c>
      <c r="AA5120" t="s">
        <v>6412</v>
      </c>
      <c r="AC5120" t="s">
        <v>725</v>
      </c>
      <c r="AD5120" t="s">
        <v>443</v>
      </c>
    </row>
    <row r="5121" spans="21:30">
      <c r="U5121">
        <v>8467</v>
      </c>
      <c r="V5121">
        <v>0</v>
      </c>
      <c r="W5121" t="s">
        <v>6449</v>
      </c>
      <c r="X5121">
        <v>12</v>
      </c>
      <c r="Y5121" t="s">
        <v>1837</v>
      </c>
      <c r="Z5121">
        <v>12101</v>
      </c>
      <c r="AA5121" t="s">
        <v>6412</v>
      </c>
      <c r="AC5121" t="s">
        <v>412</v>
      </c>
      <c r="AD5121" t="s">
        <v>443</v>
      </c>
    </row>
    <row r="5122" spans="21:30">
      <c r="U5122">
        <v>8468</v>
      </c>
      <c r="V5122">
        <v>9</v>
      </c>
      <c r="W5122" t="s">
        <v>2339</v>
      </c>
      <c r="X5122">
        <v>12</v>
      </c>
      <c r="Y5122" t="s">
        <v>1837</v>
      </c>
      <c r="Z5122">
        <v>12101</v>
      </c>
      <c r="AA5122" t="s">
        <v>6412</v>
      </c>
      <c r="AC5122" t="s">
        <v>412</v>
      </c>
      <c r="AD5122" t="s">
        <v>443</v>
      </c>
    </row>
    <row r="5123" spans="21:30">
      <c r="U5123">
        <v>8470</v>
      </c>
      <c r="V5123">
        <v>0</v>
      </c>
      <c r="W5123" t="s">
        <v>6450</v>
      </c>
      <c r="X5123">
        <v>12</v>
      </c>
      <c r="Y5123" t="s">
        <v>1837</v>
      </c>
      <c r="Z5123">
        <v>12101</v>
      </c>
      <c r="AA5123" t="s">
        <v>6412</v>
      </c>
      <c r="AC5123" t="s">
        <v>412</v>
      </c>
      <c r="AD5123" t="s">
        <v>443</v>
      </c>
    </row>
    <row r="5124" spans="21:30">
      <c r="U5124">
        <v>8474</v>
      </c>
      <c r="V5124">
        <v>3</v>
      </c>
      <c r="W5124" t="s">
        <v>6451</v>
      </c>
      <c r="X5124">
        <v>12</v>
      </c>
      <c r="Y5124" t="s">
        <v>1837</v>
      </c>
      <c r="Z5124">
        <v>12101</v>
      </c>
      <c r="AA5124" t="s">
        <v>6412</v>
      </c>
      <c r="AC5124" t="s">
        <v>412</v>
      </c>
      <c r="AD5124" t="s">
        <v>443</v>
      </c>
    </row>
    <row r="5125" spans="21:30">
      <c r="U5125">
        <v>8475</v>
      </c>
      <c r="V5125">
        <v>1</v>
      </c>
      <c r="W5125" t="s">
        <v>6452</v>
      </c>
      <c r="X5125">
        <v>12</v>
      </c>
      <c r="Y5125" t="s">
        <v>1837</v>
      </c>
      <c r="Z5125">
        <v>12101</v>
      </c>
      <c r="AA5125" t="s">
        <v>6412</v>
      </c>
      <c r="AC5125" t="s">
        <v>412</v>
      </c>
      <c r="AD5125" t="s">
        <v>443</v>
      </c>
    </row>
    <row r="5126" spans="21:30">
      <c r="U5126">
        <v>8479</v>
      </c>
      <c r="V5126">
        <v>4</v>
      </c>
      <c r="W5126" t="s">
        <v>6453</v>
      </c>
      <c r="X5126">
        <v>12</v>
      </c>
      <c r="Y5126" t="s">
        <v>1837</v>
      </c>
      <c r="Z5126">
        <v>12101</v>
      </c>
      <c r="AA5126" t="s">
        <v>6412</v>
      </c>
      <c r="AC5126" t="s">
        <v>412</v>
      </c>
      <c r="AD5126" t="s">
        <v>443</v>
      </c>
    </row>
    <row r="5127" spans="21:30">
      <c r="U5127">
        <v>8482</v>
      </c>
      <c r="V5127">
        <v>4</v>
      </c>
      <c r="W5127" t="s">
        <v>687</v>
      </c>
      <c r="X5127">
        <v>12</v>
      </c>
      <c r="Y5127" t="s">
        <v>1837</v>
      </c>
      <c r="Z5127">
        <v>12101</v>
      </c>
      <c r="AA5127" t="s">
        <v>6412</v>
      </c>
      <c r="AC5127" t="s">
        <v>412</v>
      </c>
      <c r="AD5127" t="s">
        <v>443</v>
      </c>
    </row>
    <row r="5128" spans="21:30">
      <c r="U5128">
        <v>8483</v>
      </c>
      <c r="V5128">
        <v>2</v>
      </c>
      <c r="W5128" t="s">
        <v>6454</v>
      </c>
      <c r="X5128">
        <v>12</v>
      </c>
      <c r="Y5128" t="s">
        <v>1837</v>
      </c>
      <c r="Z5128">
        <v>12101</v>
      </c>
      <c r="AA5128" t="s">
        <v>6412</v>
      </c>
      <c r="AC5128" t="s">
        <v>412</v>
      </c>
      <c r="AD5128" t="s">
        <v>443</v>
      </c>
    </row>
    <row r="5129" spans="21:30">
      <c r="U5129">
        <v>8484</v>
      </c>
      <c r="V5129">
        <v>0</v>
      </c>
      <c r="W5129" t="s">
        <v>6455</v>
      </c>
      <c r="X5129">
        <v>12</v>
      </c>
      <c r="Y5129" t="s">
        <v>1837</v>
      </c>
      <c r="Z5129">
        <v>12101</v>
      </c>
      <c r="AA5129" t="s">
        <v>6412</v>
      </c>
      <c r="AC5129" t="s">
        <v>412</v>
      </c>
      <c r="AD5129" t="s">
        <v>443</v>
      </c>
    </row>
    <row r="5130" spans="21:30">
      <c r="U5130">
        <v>8485</v>
      </c>
      <c r="V5130">
        <v>9</v>
      </c>
      <c r="W5130" t="s">
        <v>6456</v>
      </c>
      <c r="X5130">
        <v>13</v>
      </c>
      <c r="Y5130" t="s">
        <v>6457</v>
      </c>
      <c r="Z5130">
        <v>13101</v>
      </c>
      <c r="AA5130" t="s">
        <v>452</v>
      </c>
      <c r="AC5130" t="s">
        <v>1009</v>
      </c>
      <c r="AD5130" t="s">
        <v>443</v>
      </c>
    </row>
    <row r="5131" spans="21:30">
      <c r="U5131">
        <v>8486</v>
      </c>
      <c r="V5131">
        <v>7</v>
      </c>
      <c r="W5131" t="s">
        <v>6458</v>
      </c>
      <c r="X5131" t="s">
        <v>6459</v>
      </c>
      <c r="Y5131" t="s">
        <v>6459</v>
      </c>
      <c r="Z5131" t="s">
        <v>6459</v>
      </c>
      <c r="AA5131" t="s">
        <v>6459</v>
      </c>
      <c r="AC5131" t="s">
        <v>1009</v>
      </c>
      <c r="AD5131" t="s">
        <v>443</v>
      </c>
    </row>
    <row r="5132" spans="21:30">
      <c r="U5132">
        <v>8487</v>
      </c>
      <c r="V5132">
        <v>5</v>
      </c>
      <c r="W5132" t="s">
        <v>6460</v>
      </c>
      <c r="X5132">
        <v>13</v>
      </c>
      <c r="Y5132" t="s">
        <v>6457</v>
      </c>
      <c r="Z5132">
        <v>13101</v>
      </c>
      <c r="AA5132" t="s">
        <v>452</v>
      </c>
      <c r="AC5132" t="s">
        <v>1009</v>
      </c>
      <c r="AD5132" t="s">
        <v>443</v>
      </c>
    </row>
    <row r="5133" spans="21:30">
      <c r="U5133">
        <v>8488</v>
      </c>
      <c r="V5133">
        <v>3</v>
      </c>
      <c r="W5133" t="s">
        <v>6461</v>
      </c>
      <c r="X5133">
        <v>13</v>
      </c>
      <c r="Y5133" t="s">
        <v>6457</v>
      </c>
      <c r="Z5133">
        <v>13101</v>
      </c>
      <c r="AA5133" t="s">
        <v>452</v>
      </c>
      <c r="AC5133" t="s">
        <v>1009</v>
      </c>
      <c r="AD5133" t="s">
        <v>443</v>
      </c>
    </row>
    <row r="5134" spans="21:30">
      <c r="U5134">
        <v>8489</v>
      </c>
      <c r="V5134">
        <v>1</v>
      </c>
      <c r="W5134" t="s">
        <v>6462</v>
      </c>
      <c r="X5134">
        <v>13</v>
      </c>
      <c r="Y5134" t="s">
        <v>6457</v>
      </c>
      <c r="Z5134">
        <v>13101</v>
      </c>
      <c r="AA5134" t="s">
        <v>452</v>
      </c>
      <c r="AC5134" t="s">
        <v>1009</v>
      </c>
      <c r="AD5134" t="s">
        <v>443</v>
      </c>
    </row>
    <row r="5135" spans="21:30">
      <c r="U5135">
        <v>8490</v>
      </c>
      <c r="V5135">
        <v>5</v>
      </c>
      <c r="W5135" t="s">
        <v>6463</v>
      </c>
      <c r="X5135">
        <v>13</v>
      </c>
      <c r="Y5135" t="s">
        <v>6457</v>
      </c>
      <c r="Z5135">
        <v>13101</v>
      </c>
      <c r="AA5135" t="s">
        <v>452</v>
      </c>
      <c r="AC5135" t="s">
        <v>1009</v>
      </c>
      <c r="AD5135" t="s">
        <v>443</v>
      </c>
    </row>
    <row r="5136" spans="21:30">
      <c r="U5136">
        <v>8491</v>
      </c>
      <c r="V5136">
        <v>3</v>
      </c>
      <c r="W5136" t="s">
        <v>6464</v>
      </c>
      <c r="X5136">
        <v>13</v>
      </c>
      <c r="Y5136" t="s">
        <v>6457</v>
      </c>
      <c r="Z5136">
        <v>13101</v>
      </c>
      <c r="AA5136" t="s">
        <v>452</v>
      </c>
      <c r="AC5136" t="s">
        <v>1009</v>
      </c>
      <c r="AD5136" t="s">
        <v>443</v>
      </c>
    </row>
    <row r="5137" spans="21:30">
      <c r="U5137">
        <v>8492</v>
      </c>
      <c r="V5137">
        <v>1</v>
      </c>
      <c r="W5137" t="s">
        <v>6465</v>
      </c>
      <c r="X5137">
        <v>13</v>
      </c>
      <c r="Y5137" t="s">
        <v>6457</v>
      </c>
      <c r="Z5137">
        <v>13101</v>
      </c>
      <c r="AA5137" t="s">
        <v>452</v>
      </c>
      <c r="AC5137" t="s">
        <v>1009</v>
      </c>
      <c r="AD5137" t="s">
        <v>443</v>
      </c>
    </row>
    <row r="5138" spans="21:30">
      <c r="U5138">
        <v>8494</v>
      </c>
      <c r="V5138">
        <v>8</v>
      </c>
      <c r="W5138" t="s">
        <v>6466</v>
      </c>
      <c r="X5138">
        <v>13</v>
      </c>
      <c r="Y5138" t="s">
        <v>6457</v>
      </c>
      <c r="Z5138">
        <v>13127</v>
      </c>
      <c r="AA5138" t="s">
        <v>1640</v>
      </c>
      <c r="AC5138" t="s">
        <v>1009</v>
      </c>
      <c r="AD5138" t="s">
        <v>443</v>
      </c>
    </row>
    <row r="5139" spans="21:30">
      <c r="U5139">
        <v>8495</v>
      </c>
      <c r="V5139">
        <v>6</v>
      </c>
      <c r="W5139" t="s">
        <v>6467</v>
      </c>
      <c r="X5139">
        <v>13</v>
      </c>
      <c r="Y5139" t="s">
        <v>6457</v>
      </c>
      <c r="Z5139">
        <v>13101</v>
      </c>
      <c r="AA5139" t="s">
        <v>452</v>
      </c>
      <c r="AC5139" t="s">
        <v>1009</v>
      </c>
      <c r="AD5139" t="s">
        <v>443</v>
      </c>
    </row>
    <row r="5140" spans="21:30">
      <c r="U5140">
        <v>8496</v>
      </c>
      <c r="V5140">
        <v>4</v>
      </c>
      <c r="W5140" t="s">
        <v>6468</v>
      </c>
      <c r="X5140">
        <v>13</v>
      </c>
      <c r="Y5140" t="s">
        <v>6457</v>
      </c>
      <c r="Z5140">
        <v>13101</v>
      </c>
      <c r="AA5140" t="s">
        <v>452</v>
      </c>
      <c r="AC5140" t="s">
        <v>1009</v>
      </c>
      <c r="AD5140" t="s">
        <v>443</v>
      </c>
    </row>
    <row r="5141" spans="21:30">
      <c r="U5141">
        <v>8497</v>
      </c>
      <c r="V5141">
        <v>2</v>
      </c>
      <c r="W5141" t="s">
        <v>2885</v>
      </c>
      <c r="X5141">
        <v>13</v>
      </c>
      <c r="Y5141" t="s">
        <v>6457</v>
      </c>
      <c r="Z5141">
        <v>13108</v>
      </c>
      <c r="AA5141" t="s">
        <v>1212</v>
      </c>
      <c r="AC5141" t="s">
        <v>1009</v>
      </c>
      <c r="AD5141" t="s">
        <v>443</v>
      </c>
    </row>
    <row r="5142" spans="21:30">
      <c r="U5142">
        <v>8498</v>
      </c>
      <c r="V5142">
        <v>0</v>
      </c>
      <c r="W5142" t="s">
        <v>2472</v>
      </c>
      <c r="X5142">
        <v>13</v>
      </c>
      <c r="Y5142" t="s">
        <v>6457</v>
      </c>
      <c r="Z5142">
        <v>13101</v>
      </c>
      <c r="AA5142" t="s">
        <v>452</v>
      </c>
      <c r="AC5142" t="s">
        <v>1009</v>
      </c>
      <c r="AD5142" t="s">
        <v>443</v>
      </c>
    </row>
    <row r="5143" spans="21:30">
      <c r="U5143">
        <v>8499</v>
      </c>
      <c r="V5143">
        <v>9</v>
      </c>
      <c r="W5143" t="s">
        <v>6469</v>
      </c>
      <c r="X5143">
        <v>13</v>
      </c>
      <c r="Y5143" t="s">
        <v>6457</v>
      </c>
      <c r="Z5143">
        <v>13101</v>
      </c>
      <c r="AA5143" t="s">
        <v>452</v>
      </c>
      <c r="AC5143" t="s">
        <v>1009</v>
      </c>
      <c r="AD5143" t="s">
        <v>443</v>
      </c>
    </row>
    <row r="5144" spans="21:30">
      <c r="U5144">
        <v>8500</v>
      </c>
      <c r="V5144">
        <v>6</v>
      </c>
      <c r="W5144" t="s">
        <v>6470</v>
      </c>
      <c r="X5144">
        <v>13</v>
      </c>
      <c r="Y5144" t="s">
        <v>6457</v>
      </c>
      <c r="Z5144">
        <v>13101</v>
      </c>
      <c r="AA5144" t="s">
        <v>452</v>
      </c>
      <c r="AC5144" t="s">
        <v>1009</v>
      </c>
      <c r="AD5144" t="s">
        <v>443</v>
      </c>
    </row>
    <row r="5145" spans="21:30">
      <c r="U5145">
        <v>8501</v>
      </c>
      <c r="V5145">
        <v>4</v>
      </c>
      <c r="W5145" t="s">
        <v>6471</v>
      </c>
      <c r="X5145">
        <v>13</v>
      </c>
      <c r="Y5145" t="s">
        <v>6457</v>
      </c>
      <c r="Z5145">
        <v>13101</v>
      </c>
      <c r="AA5145" t="s">
        <v>452</v>
      </c>
      <c r="AC5145" t="s">
        <v>1009</v>
      </c>
      <c r="AD5145" t="s">
        <v>443</v>
      </c>
    </row>
    <row r="5146" spans="21:30">
      <c r="U5146">
        <v>8502</v>
      </c>
      <c r="V5146">
        <v>2</v>
      </c>
      <c r="W5146" t="s">
        <v>6472</v>
      </c>
      <c r="X5146">
        <v>13</v>
      </c>
      <c r="Y5146" t="s">
        <v>6457</v>
      </c>
      <c r="Z5146">
        <v>13127</v>
      </c>
      <c r="AA5146" t="s">
        <v>1640</v>
      </c>
      <c r="AC5146" t="s">
        <v>890</v>
      </c>
      <c r="AD5146" t="s">
        <v>443</v>
      </c>
    </row>
    <row r="5147" spans="21:30">
      <c r="U5147">
        <v>8503</v>
      </c>
      <c r="V5147">
        <v>0</v>
      </c>
      <c r="W5147" t="s">
        <v>6473</v>
      </c>
      <c r="X5147">
        <v>13</v>
      </c>
      <c r="Y5147" t="s">
        <v>6457</v>
      </c>
      <c r="Z5147">
        <v>13101</v>
      </c>
      <c r="AA5147" t="s">
        <v>452</v>
      </c>
      <c r="AC5147" t="s">
        <v>1009</v>
      </c>
      <c r="AD5147" t="s">
        <v>443</v>
      </c>
    </row>
    <row r="5148" spans="21:30">
      <c r="U5148">
        <v>8504</v>
      </c>
      <c r="V5148">
        <v>9</v>
      </c>
      <c r="W5148" t="s">
        <v>6474</v>
      </c>
      <c r="X5148">
        <v>13</v>
      </c>
      <c r="Y5148" t="s">
        <v>6457</v>
      </c>
      <c r="Z5148">
        <v>13101</v>
      </c>
      <c r="AA5148" t="s">
        <v>452</v>
      </c>
      <c r="AC5148" t="s">
        <v>890</v>
      </c>
      <c r="AD5148" t="s">
        <v>443</v>
      </c>
    </row>
    <row r="5149" spans="21:30">
      <c r="U5149">
        <v>8505</v>
      </c>
      <c r="V5149">
        <v>7</v>
      </c>
      <c r="W5149" t="s">
        <v>6475</v>
      </c>
      <c r="X5149">
        <v>13</v>
      </c>
      <c r="Y5149" t="s">
        <v>6457</v>
      </c>
      <c r="Z5149">
        <v>13101</v>
      </c>
      <c r="AA5149" t="s">
        <v>452</v>
      </c>
      <c r="AC5149" t="s">
        <v>890</v>
      </c>
      <c r="AD5149" t="s">
        <v>443</v>
      </c>
    </row>
    <row r="5150" spans="21:30">
      <c r="U5150">
        <v>8506</v>
      </c>
      <c r="V5150">
        <v>5</v>
      </c>
      <c r="W5150" t="s">
        <v>6476</v>
      </c>
      <c r="X5150">
        <v>13</v>
      </c>
      <c r="Y5150" t="s">
        <v>6457</v>
      </c>
      <c r="Z5150">
        <v>13101</v>
      </c>
      <c r="AA5150" t="s">
        <v>452</v>
      </c>
      <c r="AC5150" t="s">
        <v>890</v>
      </c>
      <c r="AD5150" t="s">
        <v>443</v>
      </c>
    </row>
    <row r="5151" spans="21:30">
      <c r="U5151">
        <v>8507</v>
      </c>
      <c r="V5151">
        <v>3</v>
      </c>
      <c r="W5151" t="s">
        <v>6477</v>
      </c>
      <c r="X5151">
        <v>13</v>
      </c>
      <c r="Y5151" t="s">
        <v>6457</v>
      </c>
      <c r="Z5151">
        <v>13101</v>
      </c>
      <c r="AA5151" t="s">
        <v>452</v>
      </c>
      <c r="AC5151" t="s">
        <v>890</v>
      </c>
      <c r="AD5151" t="s">
        <v>443</v>
      </c>
    </row>
    <row r="5152" spans="21:30">
      <c r="U5152">
        <v>8508</v>
      </c>
      <c r="V5152">
        <v>1</v>
      </c>
      <c r="W5152" t="s">
        <v>6478</v>
      </c>
      <c r="X5152">
        <v>13</v>
      </c>
      <c r="Y5152" t="s">
        <v>6457</v>
      </c>
      <c r="Z5152">
        <v>13126</v>
      </c>
      <c r="AA5152" t="s">
        <v>6479</v>
      </c>
      <c r="AC5152" t="s">
        <v>1009</v>
      </c>
      <c r="AD5152" t="s">
        <v>443</v>
      </c>
    </row>
    <row r="5153" spans="21:30">
      <c r="U5153">
        <v>8510</v>
      </c>
      <c r="V5153">
        <v>3</v>
      </c>
      <c r="W5153" t="s">
        <v>6480</v>
      </c>
      <c r="X5153">
        <v>13</v>
      </c>
      <c r="Y5153" t="s">
        <v>6457</v>
      </c>
      <c r="Z5153">
        <v>13127</v>
      </c>
      <c r="AA5153" t="s">
        <v>1640</v>
      </c>
      <c r="AC5153" t="s">
        <v>1009</v>
      </c>
      <c r="AD5153" t="s">
        <v>443</v>
      </c>
    </row>
    <row r="5154" spans="21:30">
      <c r="U5154">
        <v>8511</v>
      </c>
      <c r="V5154">
        <v>1</v>
      </c>
      <c r="W5154" t="s">
        <v>6481</v>
      </c>
      <c r="X5154">
        <v>13</v>
      </c>
      <c r="Y5154" t="s">
        <v>6457</v>
      </c>
      <c r="Z5154">
        <v>13119</v>
      </c>
      <c r="AA5154" t="s">
        <v>6482</v>
      </c>
      <c r="AC5154" t="s">
        <v>890</v>
      </c>
      <c r="AD5154" t="s">
        <v>443</v>
      </c>
    </row>
    <row r="5155" spans="21:30">
      <c r="U5155">
        <v>8513</v>
      </c>
      <c r="V5155">
        <v>8</v>
      </c>
      <c r="W5155" t="s">
        <v>6483</v>
      </c>
      <c r="X5155">
        <v>13</v>
      </c>
      <c r="Y5155" t="s">
        <v>6457</v>
      </c>
      <c r="Z5155">
        <v>13101</v>
      </c>
      <c r="AA5155" t="s">
        <v>452</v>
      </c>
      <c r="AC5155" t="s">
        <v>1009</v>
      </c>
      <c r="AD5155" t="s">
        <v>443</v>
      </c>
    </row>
    <row r="5156" spans="21:30">
      <c r="U5156">
        <v>8514</v>
      </c>
      <c r="V5156">
        <v>6</v>
      </c>
      <c r="W5156" t="s">
        <v>6484</v>
      </c>
      <c r="X5156">
        <v>13</v>
      </c>
      <c r="Y5156" t="s">
        <v>6457</v>
      </c>
      <c r="Z5156">
        <v>13108</v>
      </c>
      <c r="AA5156" t="s">
        <v>1212</v>
      </c>
      <c r="AC5156" t="s">
        <v>1009</v>
      </c>
      <c r="AD5156" t="s">
        <v>443</v>
      </c>
    </row>
    <row r="5157" spans="21:30">
      <c r="U5157">
        <v>8515</v>
      </c>
      <c r="V5157">
        <v>4</v>
      </c>
      <c r="W5157" t="s">
        <v>6485</v>
      </c>
      <c r="X5157">
        <v>13</v>
      </c>
      <c r="Y5157" t="s">
        <v>6457</v>
      </c>
      <c r="Z5157">
        <v>13108</v>
      </c>
      <c r="AA5157" t="s">
        <v>1212</v>
      </c>
      <c r="AC5157" t="s">
        <v>1009</v>
      </c>
      <c r="AD5157" t="s">
        <v>443</v>
      </c>
    </row>
    <row r="5158" spans="21:30">
      <c r="U5158">
        <v>8518</v>
      </c>
      <c r="V5158">
        <v>9</v>
      </c>
      <c r="W5158" t="s">
        <v>6486</v>
      </c>
      <c r="X5158">
        <v>13</v>
      </c>
      <c r="Y5158" t="s">
        <v>6457</v>
      </c>
      <c r="Z5158">
        <v>13106</v>
      </c>
      <c r="AA5158" t="s">
        <v>6487</v>
      </c>
      <c r="AC5158" t="s">
        <v>1009</v>
      </c>
      <c r="AD5158" t="s">
        <v>443</v>
      </c>
    </row>
    <row r="5159" spans="21:30">
      <c r="U5159">
        <v>8519</v>
      </c>
      <c r="V5159">
        <v>7</v>
      </c>
      <c r="W5159" t="s">
        <v>2424</v>
      </c>
      <c r="X5159">
        <v>13</v>
      </c>
      <c r="Y5159" t="s">
        <v>6457</v>
      </c>
      <c r="Z5159">
        <v>13102</v>
      </c>
      <c r="AA5159" t="s">
        <v>957</v>
      </c>
      <c r="AC5159" t="s">
        <v>1009</v>
      </c>
      <c r="AD5159" t="s">
        <v>443</v>
      </c>
    </row>
    <row r="5160" spans="21:30">
      <c r="U5160">
        <v>8520</v>
      </c>
      <c r="V5160">
        <v>0</v>
      </c>
      <c r="W5160" t="s">
        <v>6488</v>
      </c>
      <c r="X5160">
        <v>13</v>
      </c>
      <c r="Y5160" t="s">
        <v>6457</v>
      </c>
      <c r="Z5160">
        <v>13101</v>
      </c>
      <c r="AA5160" t="s">
        <v>452</v>
      </c>
      <c r="AC5160" t="s">
        <v>1009</v>
      </c>
      <c r="AD5160" t="s">
        <v>443</v>
      </c>
    </row>
    <row r="5161" spans="21:30">
      <c r="U5161">
        <v>8521</v>
      </c>
      <c r="V5161">
        <v>9</v>
      </c>
      <c r="W5161" t="s">
        <v>677</v>
      </c>
      <c r="X5161">
        <v>13</v>
      </c>
      <c r="Y5161" t="s">
        <v>6457</v>
      </c>
      <c r="Z5161">
        <v>13106</v>
      </c>
      <c r="AA5161" t="s">
        <v>6487</v>
      </c>
      <c r="AC5161" t="s">
        <v>1009</v>
      </c>
      <c r="AD5161" t="s">
        <v>443</v>
      </c>
    </row>
    <row r="5162" spans="21:30">
      <c r="U5162">
        <v>8522</v>
      </c>
      <c r="V5162">
        <v>7</v>
      </c>
      <c r="W5162" t="s">
        <v>6489</v>
      </c>
      <c r="X5162">
        <v>13</v>
      </c>
      <c r="Y5162" t="s">
        <v>6457</v>
      </c>
      <c r="Z5162">
        <v>13101</v>
      </c>
      <c r="AA5162" t="s">
        <v>452</v>
      </c>
      <c r="AC5162" t="s">
        <v>1009</v>
      </c>
      <c r="AD5162" t="s">
        <v>443</v>
      </c>
    </row>
    <row r="5163" spans="21:30">
      <c r="U5163">
        <v>8523</v>
      </c>
      <c r="V5163">
        <v>5</v>
      </c>
      <c r="W5163" t="s">
        <v>4505</v>
      </c>
      <c r="X5163">
        <v>13</v>
      </c>
      <c r="Y5163" t="s">
        <v>6457</v>
      </c>
      <c r="Z5163">
        <v>13101</v>
      </c>
      <c r="AA5163" t="s">
        <v>452</v>
      </c>
      <c r="AC5163" t="s">
        <v>1009</v>
      </c>
      <c r="AD5163" t="s">
        <v>443</v>
      </c>
    </row>
    <row r="5164" spans="21:30">
      <c r="U5164">
        <v>8529</v>
      </c>
      <c r="V5164">
        <v>4</v>
      </c>
      <c r="W5164" t="s">
        <v>6490</v>
      </c>
      <c r="X5164">
        <v>13</v>
      </c>
      <c r="Y5164" t="s">
        <v>6457</v>
      </c>
      <c r="Z5164">
        <v>13108</v>
      </c>
      <c r="AA5164" t="s">
        <v>1212</v>
      </c>
      <c r="AC5164" t="s">
        <v>1009</v>
      </c>
      <c r="AD5164" t="s">
        <v>443</v>
      </c>
    </row>
    <row r="5165" spans="21:30">
      <c r="U5165">
        <v>8530</v>
      </c>
      <c r="V5165">
        <v>8</v>
      </c>
      <c r="W5165" t="s">
        <v>6491</v>
      </c>
      <c r="X5165">
        <v>13</v>
      </c>
      <c r="Y5165" t="s">
        <v>6457</v>
      </c>
      <c r="Z5165">
        <v>13101</v>
      </c>
      <c r="AA5165" t="s">
        <v>452</v>
      </c>
      <c r="AC5165" t="s">
        <v>1009</v>
      </c>
      <c r="AD5165" t="s">
        <v>443</v>
      </c>
    </row>
    <row r="5166" spans="21:30">
      <c r="U5166">
        <v>8531</v>
      </c>
      <c r="V5166">
        <v>6</v>
      </c>
      <c r="W5166" t="s">
        <v>6492</v>
      </c>
      <c r="X5166">
        <v>13</v>
      </c>
      <c r="Y5166" t="s">
        <v>6457</v>
      </c>
      <c r="Z5166">
        <v>13101</v>
      </c>
      <c r="AA5166" t="s">
        <v>452</v>
      </c>
      <c r="AC5166" t="s">
        <v>1009</v>
      </c>
      <c r="AD5166" t="s">
        <v>443</v>
      </c>
    </row>
    <row r="5167" spans="21:30">
      <c r="U5167">
        <v>8532</v>
      </c>
      <c r="V5167">
        <v>4</v>
      </c>
      <c r="W5167" t="s">
        <v>6493</v>
      </c>
      <c r="X5167">
        <v>13</v>
      </c>
      <c r="Y5167" t="s">
        <v>6457</v>
      </c>
      <c r="Z5167">
        <v>13101</v>
      </c>
      <c r="AA5167" t="s">
        <v>452</v>
      </c>
      <c r="AC5167" t="s">
        <v>1009</v>
      </c>
      <c r="AD5167" t="s">
        <v>443</v>
      </c>
    </row>
    <row r="5168" spans="21:30">
      <c r="U5168">
        <v>8533</v>
      </c>
      <c r="V5168">
        <v>2</v>
      </c>
      <c r="W5168" t="s">
        <v>2178</v>
      </c>
      <c r="X5168">
        <v>13</v>
      </c>
      <c r="Y5168" t="s">
        <v>6457</v>
      </c>
      <c r="Z5168">
        <v>13101</v>
      </c>
      <c r="AA5168" t="s">
        <v>452</v>
      </c>
      <c r="AC5168" t="s">
        <v>1009</v>
      </c>
      <c r="AD5168" t="s">
        <v>443</v>
      </c>
    </row>
    <row r="5169" spans="21:30">
      <c r="U5169">
        <v>8535</v>
      </c>
      <c r="V5169">
        <v>9</v>
      </c>
      <c r="W5169" t="s">
        <v>6494</v>
      </c>
      <c r="X5169">
        <v>13</v>
      </c>
      <c r="Y5169" t="s">
        <v>6457</v>
      </c>
      <c r="Z5169">
        <v>13101</v>
      </c>
      <c r="AA5169" t="s">
        <v>452</v>
      </c>
      <c r="AC5169" t="s">
        <v>1009</v>
      </c>
      <c r="AD5169" t="s">
        <v>443</v>
      </c>
    </row>
    <row r="5170" spans="21:30">
      <c r="U5170">
        <v>8536</v>
      </c>
      <c r="V5170">
        <v>7</v>
      </c>
      <c r="W5170" t="s">
        <v>518</v>
      </c>
      <c r="X5170">
        <v>13</v>
      </c>
      <c r="Y5170" t="s">
        <v>6457</v>
      </c>
      <c r="Z5170">
        <v>13101</v>
      </c>
      <c r="AA5170" t="s">
        <v>452</v>
      </c>
      <c r="AC5170" t="s">
        <v>1009</v>
      </c>
      <c r="AD5170" t="s">
        <v>443</v>
      </c>
    </row>
    <row r="5171" spans="21:30">
      <c r="U5171">
        <v>8537</v>
      </c>
      <c r="V5171">
        <v>5</v>
      </c>
      <c r="W5171" t="s">
        <v>6495</v>
      </c>
      <c r="X5171">
        <v>13</v>
      </c>
      <c r="Y5171" t="s">
        <v>6457</v>
      </c>
      <c r="Z5171">
        <v>13106</v>
      </c>
      <c r="AA5171" t="s">
        <v>6487</v>
      </c>
      <c r="AC5171" t="s">
        <v>1009</v>
      </c>
      <c r="AD5171" t="s">
        <v>443</v>
      </c>
    </row>
    <row r="5172" spans="21:30">
      <c r="U5172">
        <v>8540</v>
      </c>
      <c r="V5172">
        <v>5</v>
      </c>
      <c r="W5172" t="s">
        <v>6496</v>
      </c>
      <c r="X5172">
        <v>13</v>
      </c>
      <c r="Y5172" t="s">
        <v>6457</v>
      </c>
      <c r="Z5172">
        <v>13101</v>
      </c>
      <c r="AA5172" t="s">
        <v>452</v>
      </c>
      <c r="AC5172" t="s">
        <v>1009</v>
      </c>
      <c r="AD5172" t="s">
        <v>443</v>
      </c>
    </row>
    <row r="5173" spans="21:30">
      <c r="U5173">
        <v>8541</v>
      </c>
      <c r="V5173">
        <v>3</v>
      </c>
      <c r="W5173" t="s">
        <v>6497</v>
      </c>
      <c r="X5173">
        <v>13</v>
      </c>
      <c r="Y5173" t="s">
        <v>6457</v>
      </c>
      <c r="Z5173">
        <v>13101</v>
      </c>
      <c r="AA5173" t="s">
        <v>452</v>
      </c>
      <c r="AC5173" t="s">
        <v>1009</v>
      </c>
      <c r="AD5173" t="s">
        <v>443</v>
      </c>
    </row>
    <row r="5174" spans="21:30">
      <c r="U5174">
        <v>8542</v>
      </c>
      <c r="V5174">
        <v>1</v>
      </c>
      <c r="W5174" t="s">
        <v>6498</v>
      </c>
      <c r="X5174">
        <v>13</v>
      </c>
      <c r="Y5174" t="s">
        <v>6457</v>
      </c>
      <c r="Z5174">
        <v>13108</v>
      </c>
      <c r="AA5174" t="s">
        <v>1212</v>
      </c>
      <c r="AC5174" t="s">
        <v>1009</v>
      </c>
      <c r="AD5174" t="s">
        <v>443</v>
      </c>
    </row>
    <row r="5175" spans="21:30">
      <c r="U5175">
        <v>8544</v>
      </c>
      <c r="V5175">
        <v>8</v>
      </c>
      <c r="W5175" t="s">
        <v>2056</v>
      </c>
      <c r="X5175">
        <v>13</v>
      </c>
      <c r="Y5175" t="s">
        <v>6457</v>
      </c>
      <c r="Z5175">
        <v>13106</v>
      </c>
      <c r="AA5175" t="s">
        <v>6487</v>
      </c>
      <c r="AC5175" t="s">
        <v>1009</v>
      </c>
      <c r="AD5175" t="s">
        <v>443</v>
      </c>
    </row>
    <row r="5176" spans="21:30">
      <c r="U5176">
        <v>8546</v>
      </c>
      <c r="V5176">
        <v>4</v>
      </c>
      <c r="W5176" t="s">
        <v>6499</v>
      </c>
      <c r="X5176">
        <v>13</v>
      </c>
      <c r="Y5176" t="s">
        <v>6457</v>
      </c>
      <c r="Z5176">
        <v>13127</v>
      </c>
      <c r="AA5176" t="s">
        <v>1640</v>
      </c>
      <c r="AC5176" t="s">
        <v>1009</v>
      </c>
      <c r="AD5176" t="s">
        <v>443</v>
      </c>
    </row>
    <row r="5177" spans="21:30">
      <c r="U5177">
        <v>8547</v>
      </c>
      <c r="V5177">
        <v>2</v>
      </c>
      <c r="W5177" t="s">
        <v>6500</v>
      </c>
      <c r="X5177">
        <v>13</v>
      </c>
      <c r="Y5177" t="s">
        <v>6457</v>
      </c>
      <c r="Z5177">
        <v>13108</v>
      </c>
      <c r="AA5177" t="s">
        <v>1212</v>
      </c>
      <c r="AC5177" t="s">
        <v>1009</v>
      </c>
      <c r="AD5177" t="s">
        <v>443</v>
      </c>
    </row>
    <row r="5178" spans="21:30">
      <c r="U5178">
        <v>8548</v>
      </c>
      <c r="V5178">
        <v>0</v>
      </c>
      <c r="W5178" t="s">
        <v>6501</v>
      </c>
      <c r="X5178">
        <v>13</v>
      </c>
      <c r="Y5178" t="s">
        <v>6457</v>
      </c>
      <c r="Z5178">
        <v>13101</v>
      </c>
      <c r="AA5178" t="s">
        <v>452</v>
      </c>
      <c r="AC5178" t="s">
        <v>1009</v>
      </c>
      <c r="AD5178" t="s">
        <v>443</v>
      </c>
    </row>
    <row r="5179" spans="21:30">
      <c r="U5179">
        <v>8549</v>
      </c>
      <c r="V5179">
        <v>9</v>
      </c>
      <c r="W5179" t="s">
        <v>6502</v>
      </c>
      <c r="X5179">
        <v>13</v>
      </c>
      <c r="Y5179" t="s">
        <v>6457</v>
      </c>
      <c r="Z5179">
        <v>13101</v>
      </c>
      <c r="AA5179" t="s">
        <v>452</v>
      </c>
      <c r="AC5179" t="s">
        <v>1009</v>
      </c>
      <c r="AD5179" t="s">
        <v>443</v>
      </c>
    </row>
    <row r="5180" spans="21:30">
      <c r="U5180">
        <v>8552</v>
      </c>
      <c r="V5180">
        <v>9</v>
      </c>
      <c r="W5180" t="s">
        <v>6503</v>
      </c>
      <c r="X5180">
        <v>13</v>
      </c>
      <c r="Y5180" t="s">
        <v>6457</v>
      </c>
      <c r="Z5180">
        <v>13101</v>
      </c>
      <c r="AA5180" t="s">
        <v>452</v>
      </c>
      <c r="AC5180" t="s">
        <v>1009</v>
      </c>
      <c r="AD5180" t="s">
        <v>443</v>
      </c>
    </row>
    <row r="5181" spans="21:30">
      <c r="U5181">
        <v>8553</v>
      </c>
      <c r="V5181">
        <v>7</v>
      </c>
      <c r="W5181" t="s">
        <v>6504</v>
      </c>
      <c r="X5181">
        <v>13</v>
      </c>
      <c r="Y5181" t="s">
        <v>6457</v>
      </c>
      <c r="Z5181">
        <v>13127</v>
      </c>
      <c r="AA5181" t="s">
        <v>1640</v>
      </c>
      <c r="AC5181" t="s">
        <v>1009</v>
      </c>
      <c r="AD5181" t="s">
        <v>443</v>
      </c>
    </row>
    <row r="5182" spans="21:30">
      <c r="U5182">
        <v>8554</v>
      </c>
      <c r="V5182">
        <v>5</v>
      </c>
      <c r="W5182" t="s">
        <v>6505</v>
      </c>
      <c r="X5182">
        <v>13</v>
      </c>
      <c r="Y5182" t="s">
        <v>6457</v>
      </c>
      <c r="Z5182">
        <v>13101</v>
      </c>
      <c r="AA5182" t="s">
        <v>452</v>
      </c>
      <c r="AC5182" t="s">
        <v>1009</v>
      </c>
      <c r="AD5182" t="s">
        <v>443</v>
      </c>
    </row>
    <row r="5183" spans="21:30">
      <c r="U5183">
        <v>8555</v>
      </c>
      <c r="V5183">
        <v>3</v>
      </c>
      <c r="W5183" t="s">
        <v>6506</v>
      </c>
      <c r="X5183">
        <v>13</v>
      </c>
      <c r="Y5183" t="s">
        <v>6457</v>
      </c>
      <c r="Z5183">
        <v>13101</v>
      </c>
      <c r="AA5183" t="s">
        <v>452</v>
      </c>
      <c r="AC5183" t="s">
        <v>1009</v>
      </c>
      <c r="AD5183" t="s">
        <v>443</v>
      </c>
    </row>
    <row r="5184" spans="21:30">
      <c r="U5184">
        <v>8556</v>
      </c>
      <c r="V5184">
        <v>1</v>
      </c>
      <c r="W5184" t="s">
        <v>4786</v>
      </c>
      <c r="X5184">
        <v>13</v>
      </c>
      <c r="Y5184" t="s">
        <v>6457</v>
      </c>
      <c r="Z5184">
        <v>13106</v>
      </c>
      <c r="AA5184" t="s">
        <v>6487</v>
      </c>
      <c r="AC5184" t="s">
        <v>1009</v>
      </c>
      <c r="AD5184" t="s">
        <v>443</v>
      </c>
    </row>
    <row r="5185" spans="21:30">
      <c r="U5185">
        <v>8558</v>
      </c>
      <c r="V5185">
        <v>8</v>
      </c>
      <c r="W5185" t="s">
        <v>6507</v>
      </c>
      <c r="X5185">
        <v>13</v>
      </c>
      <c r="Y5185" t="s">
        <v>6457</v>
      </c>
      <c r="Z5185">
        <v>13106</v>
      </c>
      <c r="AA5185" t="s">
        <v>6487</v>
      </c>
      <c r="AC5185" t="s">
        <v>1009</v>
      </c>
      <c r="AD5185" t="s">
        <v>443</v>
      </c>
    </row>
    <row r="5186" spans="21:30">
      <c r="U5186">
        <v>8561</v>
      </c>
      <c r="V5186">
        <v>8</v>
      </c>
      <c r="W5186" t="s">
        <v>3026</v>
      </c>
      <c r="X5186">
        <v>13</v>
      </c>
      <c r="Y5186" t="s">
        <v>6457</v>
      </c>
      <c r="Z5186">
        <v>13101</v>
      </c>
      <c r="AA5186" t="s">
        <v>452</v>
      </c>
      <c r="AC5186" t="s">
        <v>1009</v>
      </c>
      <c r="AD5186" t="s">
        <v>443</v>
      </c>
    </row>
    <row r="5187" spans="21:30">
      <c r="U5187">
        <v>8562</v>
      </c>
      <c r="V5187">
        <v>6</v>
      </c>
      <c r="W5187" t="s">
        <v>6508</v>
      </c>
      <c r="X5187">
        <v>13</v>
      </c>
      <c r="Y5187" t="s">
        <v>6457</v>
      </c>
      <c r="Z5187">
        <v>13101</v>
      </c>
      <c r="AA5187" t="s">
        <v>452</v>
      </c>
      <c r="AC5187" t="s">
        <v>1009</v>
      </c>
      <c r="AD5187" t="s">
        <v>443</v>
      </c>
    </row>
    <row r="5188" spans="21:30">
      <c r="U5188">
        <v>8563</v>
      </c>
      <c r="V5188">
        <v>4</v>
      </c>
      <c r="W5188" t="s">
        <v>4837</v>
      </c>
      <c r="X5188">
        <v>13</v>
      </c>
      <c r="Y5188" t="s">
        <v>6457</v>
      </c>
      <c r="Z5188">
        <v>13101</v>
      </c>
      <c r="AA5188" t="s">
        <v>452</v>
      </c>
      <c r="AC5188" t="s">
        <v>1009</v>
      </c>
      <c r="AD5188" t="s">
        <v>443</v>
      </c>
    </row>
    <row r="5189" spans="21:30">
      <c r="U5189">
        <v>8564</v>
      </c>
      <c r="V5189">
        <v>2</v>
      </c>
      <c r="W5189" t="s">
        <v>6509</v>
      </c>
      <c r="X5189">
        <v>13</v>
      </c>
      <c r="Y5189" t="s">
        <v>6457</v>
      </c>
      <c r="Z5189">
        <v>13126</v>
      </c>
      <c r="AA5189" t="s">
        <v>6479</v>
      </c>
      <c r="AC5189" t="s">
        <v>1009</v>
      </c>
      <c r="AD5189" t="s">
        <v>443</v>
      </c>
    </row>
    <row r="5190" spans="21:30">
      <c r="U5190">
        <v>8569</v>
      </c>
      <c r="V5190">
        <v>3</v>
      </c>
      <c r="W5190" t="s">
        <v>2696</v>
      </c>
      <c r="X5190">
        <v>13</v>
      </c>
      <c r="Y5190" t="s">
        <v>6457</v>
      </c>
      <c r="Z5190">
        <v>13101</v>
      </c>
      <c r="AA5190" t="s">
        <v>452</v>
      </c>
      <c r="AC5190" t="s">
        <v>1009</v>
      </c>
      <c r="AD5190" t="s">
        <v>443</v>
      </c>
    </row>
    <row r="5191" spans="21:30">
      <c r="U5191">
        <v>8571</v>
      </c>
      <c r="V5191">
        <v>5</v>
      </c>
      <c r="W5191" t="s">
        <v>6510</v>
      </c>
      <c r="X5191">
        <v>13</v>
      </c>
      <c r="Y5191" t="s">
        <v>6457</v>
      </c>
      <c r="Z5191">
        <v>13101</v>
      </c>
      <c r="AA5191" t="s">
        <v>452</v>
      </c>
      <c r="AC5191" t="s">
        <v>1009</v>
      </c>
      <c r="AD5191" t="s">
        <v>443</v>
      </c>
    </row>
    <row r="5192" spans="21:30">
      <c r="U5192">
        <v>8572</v>
      </c>
      <c r="V5192">
        <v>3</v>
      </c>
      <c r="W5192" t="s">
        <v>6511</v>
      </c>
      <c r="X5192">
        <v>13</v>
      </c>
      <c r="Y5192" t="s">
        <v>6457</v>
      </c>
      <c r="Z5192">
        <v>13108</v>
      </c>
      <c r="AA5192" t="s">
        <v>1212</v>
      </c>
      <c r="AC5192" t="s">
        <v>1009</v>
      </c>
      <c r="AD5192" t="s">
        <v>443</v>
      </c>
    </row>
    <row r="5193" spans="21:30">
      <c r="U5193">
        <v>8576</v>
      </c>
      <c r="V5193">
        <v>6</v>
      </c>
      <c r="W5193" t="s">
        <v>6512</v>
      </c>
      <c r="X5193">
        <v>13</v>
      </c>
      <c r="Y5193" t="s">
        <v>6457</v>
      </c>
      <c r="Z5193">
        <v>13101</v>
      </c>
      <c r="AA5193" t="s">
        <v>452</v>
      </c>
      <c r="AC5193" t="s">
        <v>1009</v>
      </c>
      <c r="AD5193" t="s">
        <v>443</v>
      </c>
    </row>
    <row r="5194" spans="21:30">
      <c r="U5194">
        <v>8579</v>
      </c>
      <c r="V5194">
        <v>0</v>
      </c>
      <c r="W5194" t="s">
        <v>6513</v>
      </c>
      <c r="X5194">
        <v>13</v>
      </c>
      <c r="Y5194" t="s">
        <v>6457</v>
      </c>
      <c r="Z5194">
        <v>13106</v>
      </c>
      <c r="AA5194" t="s">
        <v>6487</v>
      </c>
      <c r="AC5194" t="s">
        <v>1009</v>
      </c>
      <c r="AD5194" t="s">
        <v>443</v>
      </c>
    </row>
    <row r="5195" spans="21:30">
      <c r="U5195">
        <v>8581</v>
      </c>
      <c r="V5195">
        <v>2</v>
      </c>
      <c r="W5195" t="s">
        <v>6514</v>
      </c>
      <c r="X5195">
        <v>13</v>
      </c>
      <c r="Y5195" t="s">
        <v>6457</v>
      </c>
      <c r="Z5195">
        <v>13101</v>
      </c>
      <c r="AA5195" t="s">
        <v>452</v>
      </c>
      <c r="AC5195" t="s">
        <v>1009</v>
      </c>
      <c r="AD5195" t="s">
        <v>443</v>
      </c>
    </row>
    <row r="5196" spans="21:30">
      <c r="U5196">
        <v>8585</v>
      </c>
      <c r="V5196">
        <v>5</v>
      </c>
      <c r="W5196" t="s">
        <v>6515</v>
      </c>
      <c r="X5196">
        <v>13</v>
      </c>
      <c r="Y5196" t="s">
        <v>6457</v>
      </c>
      <c r="Z5196">
        <v>13101</v>
      </c>
      <c r="AA5196" t="s">
        <v>452</v>
      </c>
      <c r="AC5196" t="s">
        <v>1009</v>
      </c>
      <c r="AD5196" t="s">
        <v>443</v>
      </c>
    </row>
    <row r="5197" spans="21:30">
      <c r="U5197">
        <v>8586</v>
      </c>
      <c r="V5197">
        <v>3</v>
      </c>
      <c r="W5197" t="s">
        <v>6516</v>
      </c>
      <c r="X5197">
        <v>13</v>
      </c>
      <c r="Y5197" t="s">
        <v>6457</v>
      </c>
      <c r="Z5197">
        <v>13101</v>
      </c>
      <c r="AA5197" t="s">
        <v>452</v>
      </c>
      <c r="AC5197" t="s">
        <v>1009</v>
      </c>
      <c r="AD5197" t="s">
        <v>443</v>
      </c>
    </row>
    <row r="5198" spans="21:30">
      <c r="U5198">
        <v>8587</v>
      </c>
      <c r="V5198">
        <v>1</v>
      </c>
      <c r="W5198" t="s">
        <v>6517</v>
      </c>
      <c r="X5198">
        <v>13</v>
      </c>
      <c r="Y5198" t="s">
        <v>6457</v>
      </c>
      <c r="Z5198">
        <v>13106</v>
      </c>
      <c r="AA5198" t="s">
        <v>6487</v>
      </c>
      <c r="AC5198" t="s">
        <v>1009</v>
      </c>
      <c r="AD5198" t="s">
        <v>443</v>
      </c>
    </row>
    <row r="5199" spans="21:30">
      <c r="U5199">
        <v>8589</v>
      </c>
      <c r="V5199">
        <v>8</v>
      </c>
      <c r="W5199" t="s">
        <v>6518</v>
      </c>
      <c r="X5199">
        <v>13</v>
      </c>
      <c r="Y5199" t="s">
        <v>6457</v>
      </c>
      <c r="Z5199">
        <v>13108</v>
      </c>
      <c r="AA5199" t="s">
        <v>1212</v>
      </c>
      <c r="AC5199" t="s">
        <v>713</v>
      </c>
      <c r="AD5199" t="s">
        <v>443</v>
      </c>
    </row>
    <row r="5200" spans="21:30">
      <c r="U5200">
        <v>8592</v>
      </c>
      <c r="V5200">
        <v>8</v>
      </c>
      <c r="W5200" t="s">
        <v>6519</v>
      </c>
      <c r="X5200">
        <v>13</v>
      </c>
      <c r="Y5200" t="s">
        <v>6457</v>
      </c>
      <c r="Z5200">
        <v>13101</v>
      </c>
      <c r="AA5200" t="s">
        <v>452</v>
      </c>
      <c r="AC5200" t="s">
        <v>713</v>
      </c>
      <c r="AD5200" t="s">
        <v>443</v>
      </c>
    </row>
    <row r="5201" spans="21:30">
      <c r="U5201">
        <v>8598</v>
      </c>
      <c r="V5201">
        <v>7</v>
      </c>
      <c r="W5201" t="s">
        <v>6520</v>
      </c>
      <c r="X5201">
        <v>13</v>
      </c>
      <c r="Y5201" t="s">
        <v>6457</v>
      </c>
      <c r="Z5201">
        <v>13101</v>
      </c>
      <c r="AA5201" t="s">
        <v>452</v>
      </c>
      <c r="AC5201" t="s">
        <v>713</v>
      </c>
      <c r="AD5201" t="s">
        <v>443</v>
      </c>
    </row>
    <row r="5202" spans="21:30">
      <c r="U5202">
        <v>8601</v>
      </c>
      <c r="V5202">
        <v>0</v>
      </c>
      <c r="W5202" t="s">
        <v>6521</v>
      </c>
      <c r="X5202">
        <v>13</v>
      </c>
      <c r="Y5202" t="s">
        <v>6457</v>
      </c>
      <c r="Z5202">
        <v>13101</v>
      </c>
      <c r="AA5202" t="s">
        <v>452</v>
      </c>
      <c r="AC5202" t="s">
        <v>713</v>
      </c>
      <c r="AD5202" t="s">
        <v>443</v>
      </c>
    </row>
    <row r="5203" spans="21:30">
      <c r="U5203">
        <v>8603</v>
      </c>
      <c r="V5203">
        <v>7</v>
      </c>
      <c r="W5203" t="s">
        <v>6522</v>
      </c>
      <c r="X5203">
        <v>13</v>
      </c>
      <c r="Y5203" t="s">
        <v>6457</v>
      </c>
      <c r="Z5203">
        <v>13101</v>
      </c>
      <c r="AA5203" t="s">
        <v>452</v>
      </c>
      <c r="AC5203" t="s">
        <v>713</v>
      </c>
      <c r="AD5203" t="s">
        <v>443</v>
      </c>
    </row>
    <row r="5204" spans="21:30">
      <c r="U5204">
        <v>8604</v>
      </c>
      <c r="V5204">
        <v>5</v>
      </c>
      <c r="W5204" t="s">
        <v>5082</v>
      </c>
      <c r="X5204">
        <v>13</v>
      </c>
      <c r="Y5204" t="s">
        <v>6457</v>
      </c>
      <c r="Z5204">
        <v>13101</v>
      </c>
      <c r="AA5204" t="s">
        <v>452</v>
      </c>
      <c r="AC5204" t="s">
        <v>713</v>
      </c>
      <c r="AD5204" t="s">
        <v>443</v>
      </c>
    </row>
    <row r="5205" spans="21:30">
      <c r="U5205">
        <v>8609</v>
      </c>
      <c r="V5205">
        <v>6</v>
      </c>
      <c r="W5205" t="s">
        <v>2766</v>
      </c>
      <c r="X5205">
        <v>13</v>
      </c>
      <c r="Y5205" t="s">
        <v>6457</v>
      </c>
      <c r="Z5205">
        <v>13101</v>
      </c>
      <c r="AA5205" t="s">
        <v>452</v>
      </c>
      <c r="AC5205" t="s">
        <v>725</v>
      </c>
      <c r="AD5205" t="s">
        <v>443</v>
      </c>
    </row>
    <row r="5206" spans="21:30">
      <c r="U5206">
        <v>8611</v>
      </c>
      <c r="V5206">
        <v>8</v>
      </c>
      <c r="W5206" t="s">
        <v>6523</v>
      </c>
      <c r="X5206">
        <v>13</v>
      </c>
      <c r="Y5206" t="s">
        <v>6457</v>
      </c>
      <c r="Z5206">
        <v>13101</v>
      </c>
      <c r="AA5206" t="s">
        <v>452</v>
      </c>
      <c r="AC5206" t="s">
        <v>713</v>
      </c>
      <c r="AD5206" t="s">
        <v>443</v>
      </c>
    </row>
    <row r="5207" spans="21:30">
      <c r="U5207">
        <v>8613</v>
      </c>
      <c r="V5207">
        <v>4</v>
      </c>
      <c r="W5207" t="s">
        <v>6524</v>
      </c>
      <c r="X5207">
        <v>13</v>
      </c>
      <c r="Y5207" t="s">
        <v>6457</v>
      </c>
      <c r="Z5207">
        <v>13106</v>
      </c>
      <c r="AA5207" t="s">
        <v>6487</v>
      </c>
      <c r="AC5207" t="s">
        <v>713</v>
      </c>
      <c r="AD5207" t="s">
        <v>443</v>
      </c>
    </row>
    <row r="5208" spans="21:30">
      <c r="U5208">
        <v>8614</v>
      </c>
      <c r="V5208">
        <v>2</v>
      </c>
      <c r="W5208" t="s">
        <v>6525</v>
      </c>
      <c r="X5208">
        <v>13</v>
      </c>
      <c r="Y5208" t="s">
        <v>6457</v>
      </c>
      <c r="Z5208">
        <v>13127</v>
      </c>
      <c r="AA5208" t="s">
        <v>1640</v>
      </c>
      <c r="AC5208" t="s">
        <v>713</v>
      </c>
      <c r="AD5208" t="s">
        <v>443</v>
      </c>
    </row>
    <row r="5209" spans="21:30">
      <c r="U5209">
        <v>8616</v>
      </c>
      <c r="V5209">
        <v>9</v>
      </c>
      <c r="W5209" t="s">
        <v>6526</v>
      </c>
      <c r="X5209">
        <v>13</v>
      </c>
      <c r="Y5209" t="s">
        <v>6457</v>
      </c>
      <c r="Z5209">
        <v>13108</v>
      </c>
      <c r="AA5209" t="s">
        <v>1212</v>
      </c>
      <c r="AC5209" t="s">
        <v>713</v>
      </c>
      <c r="AD5209" t="s">
        <v>443</v>
      </c>
    </row>
    <row r="5210" spans="21:30">
      <c r="U5210">
        <v>8617</v>
      </c>
      <c r="V5210">
        <v>7</v>
      </c>
      <c r="W5210" t="s">
        <v>6527</v>
      </c>
      <c r="X5210">
        <v>13</v>
      </c>
      <c r="Y5210" t="s">
        <v>6457</v>
      </c>
      <c r="Z5210">
        <v>13101</v>
      </c>
      <c r="AA5210" t="s">
        <v>452</v>
      </c>
      <c r="AC5210" t="s">
        <v>713</v>
      </c>
      <c r="AD5210" t="s">
        <v>443</v>
      </c>
    </row>
    <row r="5211" spans="21:30">
      <c r="U5211">
        <v>8620</v>
      </c>
      <c r="V5211">
        <v>7</v>
      </c>
      <c r="W5211" t="s">
        <v>6528</v>
      </c>
      <c r="X5211">
        <v>13</v>
      </c>
      <c r="Y5211" t="s">
        <v>6457</v>
      </c>
      <c r="Z5211">
        <v>13101</v>
      </c>
      <c r="AA5211" t="s">
        <v>452</v>
      </c>
      <c r="AC5211" t="s">
        <v>713</v>
      </c>
      <c r="AD5211" t="s">
        <v>443</v>
      </c>
    </row>
    <row r="5212" spans="21:30">
      <c r="U5212">
        <v>8621</v>
      </c>
      <c r="V5212">
        <v>5</v>
      </c>
      <c r="W5212" t="s">
        <v>6529</v>
      </c>
      <c r="X5212">
        <v>13</v>
      </c>
      <c r="Y5212" t="s">
        <v>6457</v>
      </c>
      <c r="Z5212">
        <v>13108</v>
      </c>
      <c r="AA5212" t="s">
        <v>1212</v>
      </c>
      <c r="AC5212" t="s">
        <v>713</v>
      </c>
      <c r="AD5212" t="s">
        <v>443</v>
      </c>
    </row>
    <row r="5213" spans="21:30">
      <c r="U5213">
        <v>8623</v>
      </c>
      <c r="V5213">
        <v>1</v>
      </c>
      <c r="W5213" t="s">
        <v>6530</v>
      </c>
      <c r="X5213">
        <v>13</v>
      </c>
      <c r="Y5213" t="s">
        <v>6457</v>
      </c>
      <c r="Z5213">
        <v>13108</v>
      </c>
      <c r="AA5213" t="s">
        <v>1212</v>
      </c>
      <c r="AC5213" t="s">
        <v>713</v>
      </c>
      <c r="AD5213" t="s">
        <v>443</v>
      </c>
    </row>
    <row r="5214" spans="21:30">
      <c r="U5214">
        <v>8625</v>
      </c>
      <c r="V5214">
        <v>8</v>
      </c>
      <c r="W5214" t="s">
        <v>6531</v>
      </c>
      <c r="X5214">
        <v>13</v>
      </c>
      <c r="Y5214" t="s">
        <v>6457</v>
      </c>
      <c r="Z5214">
        <v>13101</v>
      </c>
      <c r="AA5214" t="s">
        <v>452</v>
      </c>
      <c r="AC5214" t="s">
        <v>713</v>
      </c>
      <c r="AD5214" t="s">
        <v>443</v>
      </c>
    </row>
    <row r="5215" spans="21:30">
      <c r="U5215">
        <v>8627</v>
      </c>
      <c r="V5215">
        <v>4</v>
      </c>
      <c r="W5215" t="s">
        <v>6532</v>
      </c>
      <c r="X5215">
        <v>13</v>
      </c>
      <c r="Y5215" t="s">
        <v>6457</v>
      </c>
      <c r="Z5215">
        <v>13101</v>
      </c>
      <c r="AA5215" t="s">
        <v>452</v>
      </c>
      <c r="AC5215" t="s">
        <v>713</v>
      </c>
      <c r="AD5215" t="s">
        <v>443</v>
      </c>
    </row>
    <row r="5216" spans="21:30">
      <c r="U5216">
        <v>8629</v>
      </c>
      <c r="V5216">
        <v>0</v>
      </c>
      <c r="W5216" t="s">
        <v>6533</v>
      </c>
      <c r="X5216">
        <v>13</v>
      </c>
      <c r="Y5216" t="s">
        <v>6457</v>
      </c>
      <c r="Z5216">
        <v>13126</v>
      </c>
      <c r="AA5216" t="s">
        <v>6479</v>
      </c>
      <c r="AC5216" t="s">
        <v>713</v>
      </c>
      <c r="AD5216" t="s">
        <v>443</v>
      </c>
    </row>
    <row r="5217" spans="21:30">
      <c r="U5217">
        <v>8631</v>
      </c>
      <c r="V5217">
        <v>2</v>
      </c>
      <c r="W5217" t="s">
        <v>6534</v>
      </c>
      <c r="X5217">
        <v>13</v>
      </c>
      <c r="Y5217" t="s">
        <v>6457</v>
      </c>
      <c r="Z5217">
        <v>13106</v>
      </c>
      <c r="AA5217" t="s">
        <v>6487</v>
      </c>
      <c r="AC5217" t="s">
        <v>713</v>
      </c>
      <c r="AD5217" t="s">
        <v>443</v>
      </c>
    </row>
    <row r="5218" spans="21:30">
      <c r="U5218">
        <v>8632</v>
      </c>
      <c r="V5218">
        <v>0</v>
      </c>
      <c r="W5218" t="s">
        <v>6535</v>
      </c>
      <c r="X5218">
        <v>13</v>
      </c>
      <c r="Y5218" t="s">
        <v>6457</v>
      </c>
      <c r="Z5218">
        <v>13127</v>
      </c>
      <c r="AA5218" t="s">
        <v>1640</v>
      </c>
      <c r="AC5218" t="s">
        <v>713</v>
      </c>
      <c r="AD5218" t="s">
        <v>443</v>
      </c>
    </row>
    <row r="5219" spans="21:30">
      <c r="U5219">
        <v>8634</v>
      </c>
      <c r="V5219">
        <v>7</v>
      </c>
      <c r="W5219" t="s">
        <v>6536</v>
      </c>
      <c r="X5219">
        <v>13</v>
      </c>
      <c r="Y5219" t="s">
        <v>6457</v>
      </c>
      <c r="Z5219">
        <v>13106</v>
      </c>
      <c r="AA5219" t="s">
        <v>6487</v>
      </c>
      <c r="AC5219" t="s">
        <v>713</v>
      </c>
      <c r="AD5219" t="s">
        <v>443</v>
      </c>
    </row>
    <row r="5220" spans="21:30">
      <c r="U5220">
        <v>8636</v>
      </c>
      <c r="V5220">
        <v>3</v>
      </c>
      <c r="W5220" t="s">
        <v>6537</v>
      </c>
      <c r="X5220">
        <v>13</v>
      </c>
      <c r="Y5220" t="s">
        <v>6457</v>
      </c>
      <c r="Z5220">
        <v>13127</v>
      </c>
      <c r="AA5220" t="s">
        <v>1640</v>
      </c>
      <c r="AC5220" t="s">
        <v>713</v>
      </c>
      <c r="AD5220" t="s">
        <v>443</v>
      </c>
    </row>
    <row r="5221" spans="21:30">
      <c r="U5221">
        <v>8639</v>
      </c>
      <c r="V5221">
        <v>8</v>
      </c>
      <c r="W5221" t="s">
        <v>6538</v>
      </c>
      <c r="X5221">
        <v>13</v>
      </c>
      <c r="Y5221" t="s">
        <v>6457</v>
      </c>
      <c r="Z5221">
        <v>13101</v>
      </c>
      <c r="AA5221" t="s">
        <v>452</v>
      </c>
      <c r="AC5221" t="s">
        <v>713</v>
      </c>
      <c r="AD5221" t="s">
        <v>443</v>
      </c>
    </row>
    <row r="5222" spans="21:30">
      <c r="U5222">
        <v>8643</v>
      </c>
      <c r="V5222">
        <v>6</v>
      </c>
      <c r="W5222" t="s">
        <v>6539</v>
      </c>
      <c r="X5222">
        <v>13</v>
      </c>
      <c r="Y5222" t="s">
        <v>6457</v>
      </c>
      <c r="Z5222">
        <v>13101</v>
      </c>
      <c r="AA5222" t="s">
        <v>452</v>
      </c>
      <c r="AC5222" t="s">
        <v>713</v>
      </c>
      <c r="AD5222" t="s">
        <v>443</v>
      </c>
    </row>
    <row r="5223" spans="21:30">
      <c r="U5223">
        <v>8644</v>
      </c>
      <c r="V5223">
        <v>4</v>
      </c>
      <c r="W5223" t="s">
        <v>6540</v>
      </c>
      <c r="X5223">
        <v>13</v>
      </c>
      <c r="Y5223" t="s">
        <v>6457</v>
      </c>
      <c r="Z5223">
        <v>13101</v>
      </c>
      <c r="AA5223" t="s">
        <v>452</v>
      </c>
      <c r="AC5223" t="s">
        <v>713</v>
      </c>
      <c r="AD5223" t="s">
        <v>443</v>
      </c>
    </row>
    <row r="5224" spans="21:30">
      <c r="U5224">
        <v>8645</v>
      </c>
      <c r="V5224">
        <v>2</v>
      </c>
      <c r="W5224" t="s">
        <v>6541</v>
      </c>
      <c r="X5224">
        <v>13</v>
      </c>
      <c r="Y5224" t="s">
        <v>6457</v>
      </c>
      <c r="Z5224">
        <v>13125</v>
      </c>
      <c r="AA5224" t="s">
        <v>1608</v>
      </c>
      <c r="AC5224" t="s">
        <v>713</v>
      </c>
      <c r="AD5224" t="s">
        <v>443</v>
      </c>
    </row>
    <row r="5225" spans="21:30">
      <c r="U5225">
        <v>8649</v>
      </c>
      <c r="V5225">
        <v>5</v>
      </c>
      <c r="W5225" t="s">
        <v>6542</v>
      </c>
      <c r="X5225">
        <v>13</v>
      </c>
      <c r="Y5225" t="s">
        <v>6457</v>
      </c>
      <c r="Z5225">
        <v>13101</v>
      </c>
      <c r="AA5225" t="s">
        <v>452</v>
      </c>
      <c r="AC5225" t="s">
        <v>713</v>
      </c>
      <c r="AD5225" t="s">
        <v>443</v>
      </c>
    </row>
    <row r="5226" spans="21:30">
      <c r="U5226">
        <v>8650</v>
      </c>
      <c r="V5226">
        <v>9</v>
      </c>
      <c r="W5226" t="s">
        <v>6543</v>
      </c>
      <c r="X5226">
        <v>13</v>
      </c>
      <c r="Y5226" t="s">
        <v>6457</v>
      </c>
      <c r="Z5226">
        <v>13127</v>
      </c>
      <c r="AA5226" t="s">
        <v>1640</v>
      </c>
      <c r="AC5226" t="s">
        <v>713</v>
      </c>
      <c r="AD5226" t="s">
        <v>443</v>
      </c>
    </row>
    <row r="5227" spans="21:30">
      <c r="U5227">
        <v>8652</v>
      </c>
      <c r="V5227">
        <v>5</v>
      </c>
      <c r="W5227" t="s">
        <v>1954</v>
      </c>
      <c r="X5227">
        <v>13</v>
      </c>
      <c r="Y5227" t="s">
        <v>6457</v>
      </c>
      <c r="Z5227">
        <v>13101</v>
      </c>
      <c r="AA5227" t="s">
        <v>452</v>
      </c>
      <c r="AC5227" t="s">
        <v>713</v>
      </c>
      <c r="AD5227" t="s">
        <v>443</v>
      </c>
    </row>
    <row r="5228" spans="21:30">
      <c r="U5228">
        <v>8654</v>
      </c>
      <c r="V5228">
        <v>1</v>
      </c>
      <c r="W5228" t="s">
        <v>6544</v>
      </c>
      <c r="X5228">
        <v>13</v>
      </c>
      <c r="Y5228" t="s">
        <v>6457</v>
      </c>
      <c r="Z5228">
        <v>13108</v>
      </c>
      <c r="AA5228" t="s">
        <v>1212</v>
      </c>
      <c r="AC5228" t="s">
        <v>713</v>
      </c>
      <c r="AD5228" t="s">
        <v>443</v>
      </c>
    </row>
    <row r="5229" spans="21:30">
      <c r="U5229">
        <v>8657</v>
      </c>
      <c r="V5229">
        <v>6</v>
      </c>
      <c r="W5229" t="s">
        <v>6545</v>
      </c>
      <c r="X5229">
        <v>13</v>
      </c>
      <c r="Y5229" t="s">
        <v>6457</v>
      </c>
      <c r="Z5229">
        <v>13106</v>
      </c>
      <c r="AA5229" t="s">
        <v>6487</v>
      </c>
      <c r="AC5229" t="s">
        <v>713</v>
      </c>
      <c r="AD5229" t="s">
        <v>443</v>
      </c>
    </row>
    <row r="5230" spans="21:30">
      <c r="U5230">
        <v>8658</v>
      </c>
      <c r="V5230">
        <v>4</v>
      </c>
      <c r="W5230" t="s">
        <v>6546</v>
      </c>
      <c r="X5230">
        <v>13</v>
      </c>
      <c r="Y5230" t="s">
        <v>6457</v>
      </c>
      <c r="Z5230">
        <v>13101</v>
      </c>
      <c r="AA5230" t="s">
        <v>452</v>
      </c>
      <c r="AC5230" t="s">
        <v>713</v>
      </c>
      <c r="AD5230" t="s">
        <v>443</v>
      </c>
    </row>
    <row r="5231" spans="21:30">
      <c r="U5231">
        <v>8659</v>
      </c>
      <c r="V5231">
        <v>2</v>
      </c>
      <c r="W5231" t="s">
        <v>6547</v>
      </c>
      <c r="X5231">
        <v>13</v>
      </c>
      <c r="Y5231" t="s">
        <v>6457</v>
      </c>
      <c r="Z5231">
        <v>13101</v>
      </c>
      <c r="AA5231" t="s">
        <v>452</v>
      </c>
      <c r="AC5231" t="s">
        <v>713</v>
      </c>
      <c r="AD5231" t="s">
        <v>443</v>
      </c>
    </row>
    <row r="5232" spans="21:30">
      <c r="U5232">
        <v>8661</v>
      </c>
      <c r="V5232">
        <v>4</v>
      </c>
      <c r="W5232" t="s">
        <v>6548</v>
      </c>
      <c r="X5232">
        <v>13</v>
      </c>
      <c r="Y5232" t="s">
        <v>6457</v>
      </c>
      <c r="Z5232">
        <v>13101</v>
      </c>
      <c r="AA5232" t="s">
        <v>452</v>
      </c>
      <c r="AC5232" t="s">
        <v>713</v>
      </c>
      <c r="AD5232" t="s">
        <v>443</v>
      </c>
    </row>
    <row r="5233" spans="21:30">
      <c r="U5233">
        <v>8663</v>
      </c>
      <c r="V5233">
        <v>0</v>
      </c>
      <c r="W5233" t="s">
        <v>6549</v>
      </c>
      <c r="X5233">
        <v>13</v>
      </c>
      <c r="Y5233" t="s">
        <v>6457</v>
      </c>
      <c r="Z5233">
        <v>13101</v>
      </c>
      <c r="AA5233" t="s">
        <v>452</v>
      </c>
      <c r="AC5233" t="s">
        <v>713</v>
      </c>
      <c r="AD5233" t="s">
        <v>443</v>
      </c>
    </row>
    <row r="5234" spans="21:30">
      <c r="U5234">
        <v>8665</v>
      </c>
      <c r="V5234">
        <v>7</v>
      </c>
      <c r="W5234" t="s">
        <v>6550</v>
      </c>
      <c r="X5234">
        <v>13</v>
      </c>
      <c r="Y5234" t="s">
        <v>6457</v>
      </c>
      <c r="Z5234">
        <v>13101</v>
      </c>
      <c r="AA5234" t="s">
        <v>452</v>
      </c>
      <c r="AC5234" t="s">
        <v>713</v>
      </c>
      <c r="AD5234" t="s">
        <v>443</v>
      </c>
    </row>
    <row r="5235" spans="21:30">
      <c r="U5235">
        <v>8666</v>
      </c>
      <c r="V5235">
        <v>5</v>
      </c>
      <c r="W5235" t="s">
        <v>2562</v>
      </c>
      <c r="X5235">
        <v>13</v>
      </c>
      <c r="Y5235" t="s">
        <v>6457</v>
      </c>
      <c r="Z5235">
        <v>13101</v>
      </c>
      <c r="AA5235" t="s">
        <v>452</v>
      </c>
      <c r="AC5235" t="s">
        <v>713</v>
      </c>
      <c r="AD5235" t="s">
        <v>443</v>
      </c>
    </row>
    <row r="5236" spans="21:30">
      <c r="U5236">
        <v>8671</v>
      </c>
      <c r="V5236">
        <v>1</v>
      </c>
      <c r="W5236" t="s">
        <v>6551</v>
      </c>
      <c r="X5236">
        <v>13</v>
      </c>
      <c r="Y5236" t="s">
        <v>6457</v>
      </c>
      <c r="Z5236">
        <v>13101</v>
      </c>
      <c r="AA5236" t="s">
        <v>452</v>
      </c>
      <c r="AC5236" t="s">
        <v>713</v>
      </c>
      <c r="AD5236" t="s">
        <v>443</v>
      </c>
    </row>
    <row r="5237" spans="21:30">
      <c r="U5237">
        <v>8674</v>
      </c>
      <c r="V5237">
        <v>6</v>
      </c>
      <c r="W5237" t="s">
        <v>6552</v>
      </c>
      <c r="X5237">
        <v>13</v>
      </c>
      <c r="Y5237" t="s">
        <v>6457</v>
      </c>
      <c r="Z5237">
        <v>13101</v>
      </c>
      <c r="AA5237" t="s">
        <v>452</v>
      </c>
      <c r="AC5237" t="s">
        <v>713</v>
      </c>
      <c r="AD5237" t="s">
        <v>443</v>
      </c>
    </row>
    <row r="5238" spans="21:30">
      <c r="U5238">
        <v>8675</v>
      </c>
      <c r="V5238">
        <v>4</v>
      </c>
      <c r="W5238" t="s">
        <v>6553</v>
      </c>
      <c r="X5238">
        <v>13</v>
      </c>
      <c r="Y5238" t="s">
        <v>6457</v>
      </c>
      <c r="Z5238">
        <v>13101</v>
      </c>
      <c r="AA5238" t="s">
        <v>452</v>
      </c>
      <c r="AC5238" t="s">
        <v>713</v>
      </c>
      <c r="AD5238" t="s">
        <v>443</v>
      </c>
    </row>
    <row r="5239" spans="21:30">
      <c r="U5239">
        <v>8676</v>
      </c>
      <c r="V5239">
        <v>2</v>
      </c>
      <c r="W5239" t="s">
        <v>2264</v>
      </c>
      <c r="X5239">
        <v>13</v>
      </c>
      <c r="Y5239" t="s">
        <v>6457</v>
      </c>
      <c r="Z5239">
        <v>13101</v>
      </c>
      <c r="AA5239" t="s">
        <v>452</v>
      </c>
      <c r="AC5239" t="s">
        <v>713</v>
      </c>
      <c r="AD5239" t="s">
        <v>443</v>
      </c>
    </row>
    <row r="5240" spans="21:30">
      <c r="U5240">
        <v>8678</v>
      </c>
      <c r="V5240">
        <v>9</v>
      </c>
      <c r="W5240" t="s">
        <v>6554</v>
      </c>
      <c r="X5240">
        <v>13</v>
      </c>
      <c r="Y5240" t="s">
        <v>6457</v>
      </c>
      <c r="Z5240">
        <v>13106</v>
      </c>
      <c r="AA5240" t="s">
        <v>6487</v>
      </c>
      <c r="AC5240" t="s">
        <v>713</v>
      </c>
      <c r="AD5240" t="s">
        <v>443</v>
      </c>
    </row>
    <row r="5241" spans="21:30">
      <c r="U5241">
        <v>8680</v>
      </c>
      <c r="V5241">
        <v>0</v>
      </c>
      <c r="W5241" t="s">
        <v>6555</v>
      </c>
      <c r="X5241">
        <v>13</v>
      </c>
      <c r="Y5241" t="s">
        <v>6457</v>
      </c>
      <c r="Z5241">
        <v>13101</v>
      </c>
      <c r="AA5241" t="s">
        <v>452</v>
      </c>
      <c r="AC5241" t="s">
        <v>713</v>
      </c>
      <c r="AD5241" t="s">
        <v>443</v>
      </c>
    </row>
    <row r="5242" spans="21:30">
      <c r="U5242">
        <v>8681</v>
      </c>
      <c r="V5242">
        <v>9</v>
      </c>
      <c r="W5242" t="s">
        <v>6556</v>
      </c>
      <c r="X5242">
        <v>13</v>
      </c>
      <c r="Y5242" t="s">
        <v>6457</v>
      </c>
      <c r="Z5242">
        <v>13119</v>
      </c>
      <c r="AA5242" t="s">
        <v>6482</v>
      </c>
      <c r="AC5242" t="s">
        <v>713</v>
      </c>
      <c r="AD5242" t="s">
        <v>443</v>
      </c>
    </row>
    <row r="5243" spans="21:30">
      <c r="U5243">
        <v>8682</v>
      </c>
      <c r="V5243">
        <v>7</v>
      </c>
      <c r="W5243" t="s">
        <v>6557</v>
      </c>
      <c r="X5243">
        <v>13</v>
      </c>
      <c r="Y5243" t="s">
        <v>6457</v>
      </c>
      <c r="Z5243">
        <v>13127</v>
      </c>
      <c r="AA5243" t="s">
        <v>1640</v>
      </c>
      <c r="AC5243" t="s">
        <v>713</v>
      </c>
      <c r="AD5243" t="s">
        <v>443</v>
      </c>
    </row>
    <row r="5244" spans="21:30">
      <c r="U5244">
        <v>8684</v>
      </c>
      <c r="V5244">
        <v>3</v>
      </c>
      <c r="W5244" t="s">
        <v>6558</v>
      </c>
      <c r="X5244">
        <v>13</v>
      </c>
      <c r="Y5244" t="s">
        <v>6457</v>
      </c>
      <c r="Z5244">
        <v>13108</v>
      </c>
      <c r="AA5244" t="s">
        <v>1212</v>
      </c>
      <c r="AC5244" t="s">
        <v>713</v>
      </c>
      <c r="AD5244" t="s">
        <v>443</v>
      </c>
    </row>
    <row r="5245" spans="21:30">
      <c r="U5245">
        <v>8685</v>
      </c>
      <c r="V5245">
        <v>1</v>
      </c>
      <c r="W5245" t="s">
        <v>6559</v>
      </c>
      <c r="X5245">
        <v>13</v>
      </c>
      <c r="Y5245" t="s">
        <v>6457</v>
      </c>
      <c r="Z5245">
        <v>13105</v>
      </c>
      <c r="AA5245" t="s">
        <v>1817</v>
      </c>
      <c r="AC5245" t="s">
        <v>713</v>
      </c>
      <c r="AD5245" t="s">
        <v>443</v>
      </c>
    </row>
    <row r="5246" spans="21:30">
      <c r="U5246">
        <v>8690</v>
      </c>
      <c r="V5246">
        <v>8</v>
      </c>
      <c r="W5246" t="s">
        <v>3471</v>
      </c>
      <c r="X5246">
        <v>13</v>
      </c>
      <c r="Y5246" t="s">
        <v>6457</v>
      </c>
      <c r="Z5246">
        <v>13102</v>
      </c>
      <c r="AA5246" t="s">
        <v>957</v>
      </c>
      <c r="AC5246" t="s">
        <v>713</v>
      </c>
      <c r="AD5246" t="s">
        <v>443</v>
      </c>
    </row>
    <row r="5247" spans="21:30">
      <c r="U5247">
        <v>8697</v>
      </c>
      <c r="V5247">
        <v>5</v>
      </c>
      <c r="W5247" t="s">
        <v>6560</v>
      </c>
      <c r="X5247">
        <v>13</v>
      </c>
      <c r="Y5247" t="s">
        <v>6457</v>
      </c>
      <c r="Z5247">
        <v>13101</v>
      </c>
      <c r="AA5247" t="s">
        <v>452</v>
      </c>
      <c r="AC5247" t="s">
        <v>713</v>
      </c>
      <c r="AD5247" t="s">
        <v>443</v>
      </c>
    </row>
    <row r="5248" spans="21:30">
      <c r="U5248">
        <v>8699</v>
      </c>
      <c r="V5248">
        <v>1</v>
      </c>
      <c r="W5248" t="s">
        <v>6561</v>
      </c>
      <c r="X5248">
        <v>13</v>
      </c>
      <c r="Y5248" t="s">
        <v>6457</v>
      </c>
      <c r="Z5248">
        <v>13127</v>
      </c>
      <c r="AA5248" t="s">
        <v>1640</v>
      </c>
      <c r="AC5248" t="s">
        <v>713</v>
      </c>
      <c r="AD5248" t="s">
        <v>443</v>
      </c>
    </row>
    <row r="5249" spans="21:30">
      <c r="U5249">
        <v>8703</v>
      </c>
      <c r="V5249">
        <v>3</v>
      </c>
      <c r="W5249" t="s">
        <v>6562</v>
      </c>
      <c r="X5249">
        <v>13</v>
      </c>
      <c r="Y5249" t="s">
        <v>6457</v>
      </c>
      <c r="Z5249">
        <v>13108</v>
      </c>
      <c r="AA5249" t="s">
        <v>1212</v>
      </c>
      <c r="AC5249" t="s">
        <v>713</v>
      </c>
      <c r="AD5249" t="s">
        <v>443</v>
      </c>
    </row>
    <row r="5250" spans="21:30">
      <c r="U5250">
        <v>8706</v>
      </c>
      <c r="V5250">
        <v>8</v>
      </c>
      <c r="W5250" t="s">
        <v>6563</v>
      </c>
      <c r="X5250">
        <v>13</v>
      </c>
      <c r="Y5250" t="s">
        <v>6457</v>
      </c>
      <c r="Z5250">
        <v>13127</v>
      </c>
      <c r="AA5250" t="s">
        <v>1640</v>
      </c>
      <c r="AC5250" t="s">
        <v>713</v>
      </c>
      <c r="AD5250" t="s">
        <v>443</v>
      </c>
    </row>
    <row r="5251" spans="21:30">
      <c r="U5251">
        <v>8712</v>
      </c>
      <c r="V5251">
        <v>2</v>
      </c>
      <c r="W5251" t="s">
        <v>6564</v>
      </c>
      <c r="X5251">
        <v>13</v>
      </c>
      <c r="Y5251" t="s">
        <v>6457</v>
      </c>
      <c r="Z5251">
        <v>13101</v>
      </c>
      <c r="AA5251" t="s">
        <v>452</v>
      </c>
      <c r="AC5251" t="s">
        <v>725</v>
      </c>
      <c r="AD5251" t="s">
        <v>443</v>
      </c>
    </row>
    <row r="5252" spans="21:30">
      <c r="U5252">
        <v>8714</v>
      </c>
      <c r="V5252">
        <v>9</v>
      </c>
      <c r="W5252" t="s">
        <v>5429</v>
      </c>
      <c r="X5252">
        <v>13</v>
      </c>
      <c r="Y5252" t="s">
        <v>6457</v>
      </c>
      <c r="Z5252">
        <v>13127</v>
      </c>
      <c r="AA5252" t="s">
        <v>1640</v>
      </c>
      <c r="AC5252" t="s">
        <v>713</v>
      </c>
      <c r="AD5252" t="s">
        <v>443</v>
      </c>
    </row>
    <row r="5253" spans="21:30">
      <c r="U5253">
        <v>8715</v>
      </c>
      <c r="V5253">
        <v>7</v>
      </c>
      <c r="W5253" t="s">
        <v>6565</v>
      </c>
      <c r="X5253">
        <v>13</v>
      </c>
      <c r="Y5253" t="s">
        <v>6457</v>
      </c>
      <c r="Z5253">
        <v>13106</v>
      </c>
      <c r="AA5253" t="s">
        <v>6487</v>
      </c>
      <c r="AC5253" t="s">
        <v>713</v>
      </c>
      <c r="AD5253" t="s">
        <v>443</v>
      </c>
    </row>
    <row r="5254" spans="21:30">
      <c r="U5254">
        <v>8717</v>
      </c>
      <c r="V5254">
        <v>3</v>
      </c>
      <c r="W5254" t="s">
        <v>6566</v>
      </c>
      <c r="X5254">
        <v>13</v>
      </c>
      <c r="Y5254" t="s">
        <v>6457</v>
      </c>
      <c r="Z5254">
        <v>13101</v>
      </c>
      <c r="AA5254" t="s">
        <v>452</v>
      </c>
      <c r="AC5254" t="s">
        <v>713</v>
      </c>
      <c r="AD5254" t="s">
        <v>443</v>
      </c>
    </row>
    <row r="5255" spans="21:30">
      <c r="U5255">
        <v>8718</v>
      </c>
      <c r="V5255">
        <v>1</v>
      </c>
      <c r="W5255" t="s">
        <v>6567</v>
      </c>
      <c r="X5255">
        <v>13</v>
      </c>
      <c r="Y5255" t="s">
        <v>6457</v>
      </c>
      <c r="Z5255">
        <v>13110</v>
      </c>
      <c r="AA5255" t="s">
        <v>741</v>
      </c>
      <c r="AC5255" t="s">
        <v>713</v>
      </c>
      <c r="AD5255" t="s">
        <v>443</v>
      </c>
    </row>
    <row r="5256" spans="21:30">
      <c r="U5256">
        <v>8720</v>
      </c>
      <c r="V5256">
        <v>3</v>
      </c>
      <c r="W5256" t="s">
        <v>6568</v>
      </c>
      <c r="X5256">
        <v>13</v>
      </c>
      <c r="Y5256" t="s">
        <v>6457</v>
      </c>
      <c r="Z5256">
        <v>13104</v>
      </c>
      <c r="AA5256" t="s">
        <v>6569</v>
      </c>
      <c r="AC5256" t="s">
        <v>713</v>
      </c>
      <c r="AD5256" t="s">
        <v>443</v>
      </c>
    </row>
    <row r="5257" spans="21:30">
      <c r="U5257">
        <v>8721</v>
      </c>
      <c r="V5257">
        <v>1</v>
      </c>
      <c r="W5257" t="s">
        <v>6570</v>
      </c>
      <c r="X5257">
        <v>13</v>
      </c>
      <c r="Y5257" t="s">
        <v>6457</v>
      </c>
      <c r="Z5257">
        <v>13101</v>
      </c>
      <c r="AA5257" t="s">
        <v>452</v>
      </c>
      <c r="AC5257" t="s">
        <v>713</v>
      </c>
      <c r="AD5257" t="s">
        <v>443</v>
      </c>
    </row>
    <row r="5258" spans="21:30">
      <c r="U5258">
        <v>8724</v>
      </c>
      <c r="V5258">
        <v>6</v>
      </c>
      <c r="W5258" t="s">
        <v>6571</v>
      </c>
      <c r="X5258">
        <v>13</v>
      </c>
      <c r="Y5258" t="s">
        <v>6457</v>
      </c>
      <c r="Z5258">
        <v>13110</v>
      </c>
      <c r="AA5258" t="s">
        <v>741</v>
      </c>
      <c r="AC5258" t="s">
        <v>713</v>
      </c>
      <c r="AD5258" t="s">
        <v>443</v>
      </c>
    </row>
    <row r="5259" spans="21:30">
      <c r="U5259">
        <v>8725</v>
      </c>
      <c r="V5259">
        <v>4</v>
      </c>
      <c r="W5259" t="s">
        <v>6572</v>
      </c>
      <c r="X5259">
        <v>13</v>
      </c>
      <c r="Y5259" t="s">
        <v>6457</v>
      </c>
      <c r="Z5259">
        <v>13127</v>
      </c>
      <c r="AA5259" t="s">
        <v>1640</v>
      </c>
      <c r="AC5259" t="s">
        <v>713</v>
      </c>
      <c r="AD5259" t="s">
        <v>443</v>
      </c>
    </row>
    <row r="5260" spans="21:30">
      <c r="U5260">
        <v>8726</v>
      </c>
      <c r="V5260">
        <v>2</v>
      </c>
      <c r="W5260" t="s">
        <v>6573</v>
      </c>
      <c r="X5260">
        <v>13</v>
      </c>
      <c r="Y5260" t="s">
        <v>6457</v>
      </c>
      <c r="Z5260">
        <v>13108</v>
      </c>
      <c r="AA5260" t="s">
        <v>1212</v>
      </c>
      <c r="AC5260" t="s">
        <v>713</v>
      </c>
      <c r="AD5260" t="s">
        <v>443</v>
      </c>
    </row>
    <row r="5261" spans="21:30">
      <c r="U5261">
        <v>8728</v>
      </c>
      <c r="V5261">
        <v>9</v>
      </c>
      <c r="W5261" t="s">
        <v>6574</v>
      </c>
      <c r="X5261">
        <v>13</v>
      </c>
      <c r="Y5261" t="s">
        <v>6457</v>
      </c>
      <c r="Z5261">
        <v>13108</v>
      </c>
      <c r="AA5261" t="s">
        <v>1212</v>
      </c>
      <c r="AC5261" t="s">
        <v>713</v>
      </c>
      <c r="AD5261" t="s">
        <v>443</v>
      </c>
    </row>
    <row r="5262" spans="21:30">
      <c r="U5262">
        <v>8739</v>
      </c>
      <c r="V5262">
        <v>4</v>
      </c>
      <c r="W5262" t="s">
        <v>6575</v>
      </c>
      <c r="X5262">
        <v>13</v>
      </c>
      <c r="Y5262" t="s">
        <v>6457</v>
      </c>
      <c r="Z5262">
        <v>13101</v>
      </c>
      <c r="AA5262" t="s">
        <v>452</v>
      </c>
      <c r="AC5262" t="s">
        <v>713</v>
      </c>
      <c r="AD5262" t="s">
        <v>443</v>
      </c>
    </row>
    <row r="5263" spans="21:30">
      <c r="U5263">
        <v>8740</v>
      </c>
      <c r="V5263">
        <v>8</v>
      </c>
      <c r="W5263" t="s">
        <v>6576</v>
      </c>
      <c r="X5263">
        <v>13</v>
      </c>
      <c r="Y5263" t="s">
        <v>6457</v>
      </c>
      <c r="Z5263">
        <v>13101</v>
      </c>
      <c r="AA5263" t="s">
        <v>452</v>
      </c>
      <c r="AC5263" t="s">
        <v>713</v>
      </c>
      <c r="AD5263" t="s">
        <v>443</v>
      </c>
    </row>
    <row r="5264" spans="21:30">
      <c r="U5264">
        <v>8748</v>
      </c>
      <c r="V5264">
        <v>3</v>
      </c>
      <c r="W5264" t="s">
        <v>6577</v>
      </c>
      <c r="X5264">
        <v>13</v>
      </c>
      <c r="Y5264" t="s">
        <v>6457</v>
      </c>
      <c r="Z5264">
        <v>13101</v>
      </c>
      <c r="AA5264" t="s">
        <v>452</v>
      </c>
      <c r="AC5264" t="s">
        <v>725</v>
      </c>
      <c r="AD5264" t="s">
        <v>443</v>
      </c>
    </row>
    <row r="5265" spans="21:30">
      <c r="U5265">
        <v>8750</v>
      </c>
      <c r="V5265">
        <v>5</v>
      </c>
      <c r="W5265" t="s">
        <v>6578</v>
      </c>
      <c r="X5265">
        <v>13</v>
      </c>
      <c r="Y5265" t="s">
        <v>6457</v>
      </c>
      <c r="Z5265">
        <v>13127</v>
      </c>
      <c r="AA5265" t="s">
        <v>1640</v>
      </c>
      <c r="AC5265" t="s">
        <v>725</v>
      </c>
      <c r="AD5265" t="s">
        <v>443</v>
      </c>
    </row>
    <row r="5266" spans="21:30">
      <c r="U5266">
        <v>8754</v>
      </c>
      <c r="V5266">
        <v>8</v>
      </c>
      <c r="W5266" t="s">
        <v>6579</v>
      </c>
      <c r="X5266">
        <v>13</v>
      </c>
      <c r="Y5266" t="s">
        <v>6457</v>
      </c>
      <c r="Z5266">
        <v>13101</v>
      </c>
      <c r="AA5266" t="s">
        <v>452</v>
      </c>
      <c r="AC5266" t="s">
        <v>725</v>
      </c>
      <c r="AD5266" t="s">
        <v>443</v>
      </c>
    </row>
    <row r="5267" spans="21:30">
      <c r="U5267">
        <v>8755</v>
      </c>
      <c r="V5267">
        <v>6</v>
      </c>
      <c r="W5267" t="s">
        <v>6580</v>
      </c>
      <c r="X5267">
        <v>13</v>
      </c>
      <c r="Y5267" t="s">
        <v>6457</v>
      </c>
      <c r="Z5267">
        <v>13101</v>
      </c>
      <c r="AA5267" t="s">
        <v>452</v>
      </c>
      <c r="AC5267" t="s">
        <v>725</v>
      </c>
      <c r="AD5267" t="s">
        <v>443</v>
      </c>
    </row>
    <row r="5268" spans="21:30">
      <c r="U5268">
        <v>8756</v>
      </c>
      <c r="V5268">
        <v>4</v>
      </c>
      <c r="W5268" t="s">
        <v>6581</v>
      </c>
      <c r="X5268">
        <v>13</v>
      </c>
      <c r="Y5268" t="s">
        <v>6457</v>
      </c>
      <c r="Z5268">
        <v>13101</v>
      </c>
      <c r="AA5268" t="s">
        <v>452</v>
      </c>
      <c r="AC5268" t="s">
        <v>713</v>
      </c>
      <c r="AD5268" t="s">
        <v>443</v>
      </c>
    </row>
    <row r="5269" spans="21:30">
      <c r="U5269">
        <v>8757</v>
      </c>
      <c r="V5269">
        <v>2</v>
      </c>
      <c r="W5269" t="s">
        <v>6582</v>
      </c>
      <c r="X5269">
        <v>13</v>
      </c>
      <c r="Y5269" t="s">
        <v>6457</v>
      </c>
      <c r="Z5269">
        <v>13101</v>
      </c>
      <c r="AA5269" t="s">
        <v>452</v>
      </c>
      <c r="AC5269" t="s">
        <v>725</v>
      </c>
      <c r="AD5269" t="s">
        <v>443</v>
      </c>
    </row>
    <row r="5270" spans="21:30">
      <c r="U5270">
        <v>8759</v>
      </c>
      <c r="V5270">
        <v>9</v>
      </c>
      <c r="W5270" t="s">
        <v>1986</v>
      </c>
      <c r="X5270">
        <v>13</v>
      </c>
      <c r="Y5270" t="s">
        <v>6457</v>
      </c>
      <c r="Z5270">
        <v>13101</v>
      </c>
      <c r="AA5270" t="s">
        <v>452</v>
      </c>
      <c r="AC5270" t="s">
        <v>725</v>
      </c>
      <c r="AD5270" t="s">
        <v>443</v>
      </c>
    </row>
    <row r="5271" spans="21:30">
      <c r="U5271">
        <v>8761</v>
      </c>
      <c r="V5271">
        <v>0</v>
      </c>
      <c r="W5271" t="s">
        <v>6583</v>
      </c>
      <c r="X5271">
        <v>13</v>
      </c>
      <c r="Y5271" t="s">
        <v>6457</v>
      </c>
      <c r="Z5271">
        <v>13123</v>
      </c>
      <c r="AA5271" t="s">
        <v>756</v>
      </c>
      <c r="AC5271" t="s">
        <v>725</v>
      </c>
      <c r="AD5271" t="s">
        <v>443</v>
      </c>
    </row>
    <row r="5272" spans="21:30">
      <c r="U5272">
        <v>8762</v>
      </c>
      <c r="V5272">
        <v>9</v>
      </c>
      <c r="W5272" t="s">
        <v>6584</v>
      </c>
      <c r="X5272">
        <v>13</v>
      </c>
      <c r="Y5272" t="s">
        <v>6457</v>
      </c>
      <c r="Z5272">
        <v>13101</v>
      </c>
      <c r="AA5272" t="s">
        <v>452</v>
      </c>
      <c r="AC5272" t="s">
        <v>725</v>
      </c>
      <c r="AD5272" t="s">
        <v>443</v>
      </c>
    </row>
    <row r="5273" spans="21:30">
      <c r="U5273">
        <v>8769</v>
      </c>
      <c r="V5273">
        <v>6</v>
      </c>
      <c r="W5273" t="s">
        <v>6585</v>
      </c>
      <c r="X5273">
        <v>13</v>
      </c>
      <c r="Y5273" t="s">
        <v>6457</v>
      </c>
      <c r="Z5273">
        <v>13108</v>
      </c>
      <c r="AA5273" t="s">
        <v>1212</v>
      </c>
      <c r="AC5273" t="s">
        <v>725</v>
      </c>
      <c r="AD5273" t="s">
        <v>443</v>
      </c>
    </row>
    <row r="5274" spans="21:30">
      <c r="U5274">
        <v>8780</v>
      </c>
      <c r="V5274">
        <v>7</v>
      </c>
      <c r="W5274" t="s">
        <v>2842</v>
      </c>
      <c r="X5274">
        <v>13</v>
      </c>
      <c r="Y5274" t="s">
        <v>6457</v>
      </c>
      <c r="Z5274">
        <v>13101</v>
      </c>
      <c r="AA5274" t="s">
        <v>452</v>
      </c>
      <c r="AC5274" t="s">
        <v>713</v>
      </c>
      <c r="AD5274" t="s">
        <v>443</v>
      </c>
    </row>
    <row r="5275" spans="21:30">
      <c r="U5275">
        <v>8791</v>
      </c>
      <c r="V5275">
        <v>2</v>
      </c>
      <c r="W5275" t="s">
        <v>6586</v>
      </c>
      <c r="X5275">
        <v>13</v>
      </c>
      <c r="Y5275" t="s">
        <v>6457</v>
      </c>
      <c r="Z5275">
        <v>13101</v>
      </c>
      <c r="AA5275" t="s">
        <v>452</v>
      </c>
      <c r="AC5275" t="s">
        <v>713</v>
      </c>
      <c r="AD5275" t="s">
        <v>443</v>
      </c>
    </row>
    <row r="5276" spans="21:30">
      <c r="U5276">
        <v>8793</v>
      </c>
      <c r="V5276">
        <v>9</v>
      </c>
      <c r="W5276" t="s">
        <v>6587</v>
      </c>
      <c r="X5276">
        <v>13</v>
      </c>
      <c r="Y5276" t="s">
        <v>6457</v>
      </c>
      <c r="Z5276">
        <v>13120</v>
      </c>
      <c r="AA5276" t="s">
        <v>6588</v>
      </c>
      <c r="AC5276" t="s">
        <v>725</v>
      </c>
      <c r="AD5276" t="s">
        <v>443</v>
      </c>
    </row>
    <row r="5277" spans="21:30">
      <c r="U5277">
        <v>8800</v>
      </c>
      <c r="V5277">
        <v>5</v>
      </c>
      <c r="W5277" t="s">
        <v>6589</v>
      </c>
      <c r="X5277">
        <v>13</v>
      </c>
      <c r="Y5277" t="s">
        <v>6457</v>
      </c>
      <c r="Z5277">
        <v>13127</v>
      </c>
      <c r="AA5277" t="s">
        <v>1640</v>
      </c>
      <c r="AC5277" t="s">
        <v>713</v>
      </c>
      <c r="AD5277" t="s">
        <v>443</v>
      </c>
    </row>
    <row r="5278" spans="21:30">
      <c r="U5278">
        <v>8809</v>
      </c>
      <c r="V5278">
        <v>9</v>
      </c>
      <c r="W5278" t="s">
        <v>6590</v>
      </c>
      <c r="X5278">
        <v>13</v>
      </c>
      <c r="Y5278" t="s">
        <v>6457</v>
      </c>
      <c r="Z5278">
        <v>13101</v>
      </c>
      <c r="AA5278" t="s">
        <v>452</v>
      </c>
      <c r="AC5278" t="s">
        <v>725</v>
      </c>
      <c r="AD5278" t="s">
        <v>443</v>
      </c>
    </row>
    <row r="5279" spans="21:30">
      <c r="U5279">
        <v>8811</v>
      </c>
      <c r="V5279">
        <v>0</v>
      </c>
      <c r="W5279" t="s">
        <v>6591</v>
      </c>
      <c r="X5279">
        <v>13</v>
      </c>
      <c r="Y5279" t="s">
        <v>6457</v>
      </c>
      <c r="Z5279">
        <v>13101</v>
      </c>
      <c r="AA5279" t="s">
        <v>452</v>
      </c>
      <c r="AC5279" t="s">
        <v>713</v>
      </c>
      <c r="AD5279" t="s">
        <v>443</v>
      </c>
    </row>
    <row r="5280" spans="21:30">
      <c r="U5280">
        <v>8812</v>
      </c>
      <c r="V5280">
        <v>9</v>
      </c>
      <c r="W5280" t="s">
        <v>6592</v>
      </c>
      <c r="X5280">
        <v>13</v>
      </c>
      <c r="Y5280" t="s">
        <v>6457</v>
      </c>
      <c r="Z5280">
        <v>13101</v>
      </c>
      <c r="AA5280" t="s">
        <v>452</v>
      </c>
      <c r="AC5280" t="s">
        <v>890</v>
      </c>
      <c r="AD5280" t="s">
        <v>443</v>
      </c>
    </row>
    <row r="5281" spans="21:30">
      <c r="U5281">
        <v>8813</v>
      </c>
      <c r="V5281">
        <v>7</v>
      </c>
      <c r="W5281" t="s">
        <v>6593</v>
      </c>
      <c r="X5281">
        <v>13</v>
      </c>
      <c r="Y5281" t="s">
        <v>6457</v>
      </c>
      <c r="Z5281">
        <v>13127</v>
      </c>
      <c r="AA5281" t="s">
        <v>1640</v>
      </c>
      <c r="AC5281" t="s">
        <v>890</v>
      </c>
      <c r="AD5281" t="s">
        <v>443</v>
      </c>
    </row>
    <row r="5282" spans="21:30">
      <c r="U5282">
        <v>8814</v>
      </c>
      <c r="V5282">
        <v>5</v>
      </c>
      <c r="W5282" t="s">
        <v>6594</v>
      </c>
      <c r="X5282">
        <v>13</v>
      </c>
      <c r="Y5282" t="s">
        <v>6457</v>
      </c>
      <c r="Z5282">
        <v>13101</v>
      </c>
      <c r="AA5282" t="s">
        <v>452</v>
      </c>
      <c r="AC5282" t="s">
        <v>890</v>
      </c>
      <c r="AD5282" t="s">
        <v>443</v>
      </c>
    </row>
    <row r="5283" spans="21:30">
      <c r="U5283">
        <v>8815</v>
      </c>
      <c r="V5283">
        <v>3</v>
      </c>
      <c r="W5283" t="s">
        <v>6595</v>
      </c>
      <c r="X5283">
        <v>13</v>
      </c>
      <c r="Y5283" t="s">
        <v>6457</v>
      </c>
      <c r="Z5283">
        <v>13114</v>
      </c>
      <c r="AA5283" t="s">
        <v>683</v>
      </c>
      <c r="AC5283" t="s">
        <v>1111</v>
      </c>
      <c r="AD5283" t="s">
        <v>443</v>
      </c>
    </row>
    <row r="5284" spans="21:30">
      <c r="U5284">
        <v>8818</v>
      </c>
      <c r="V5284">
        <v>8</v>
      </c>
      <c r="W5284" t="s">
        <v>6596</v>
      </c>
      <c r="X5284">
        <v>13</v>
      </c>
      <c r="Y5284" t="s">
        <v>6457</v>
      </c>
      <c r="Z5284">
        <v>13114</v>
      </c>
      <c r="AA5284" t="s">
        <v>683</v>
      </c>
      <c r="AC5284" t="s">
        <v>713</v>
      </c>
      <c r="AD5284" t="s">
        <v>443</v>
      </c>
    </row>
    <row r="5285" spans="21:30">
      <c r="U5285">
        <v>8819</v>
      </c>
      <c r="V5285">
        <v>6</v>
      </c>
      <c r="W5285" t="s">
        <v>6597</v>
      </c>
      <c r="X5285">
        <v>13</v>
      </c>
      <c r="Y5285" t="s">
        <v>6457</v>
      </c>
      <c r="Z5285">
        <v>13114</v>
      </c>
      <c r="AA5285" t="s">
        <v>683</v>
      </c>
      <c r="AC5285" t="s">
        <v>713</v>
      </c>
      <c r="AD5285" t="s">
        <v>443</v>
      </c>
    </row>
    <row r="5286" spans="21:30">
      <c r="U5286">
        <v>8821</v>
      </c>
      <c r="V5286">
        <v>8</v>
      </c>
      <c r="W5286" t="s">
        <v>6598</v>
      </c>
      <c r="X5286">
        <v>13</v>
      </c>
      <c r="Y5286" t="s">
        <v>6457</v>
      </c>
      <c r="Z5286">
        <v>13132</v>
      </c>
      <c r="AA5286" t="s">
        <v>1802</v>
      </c>
      <c r="AC5286" t="s">
        <v>1009</v>
      </c>
      <c r="AD5286" t="s">
        <v>443</v>
      </c>
    </row>
    <row r="5287" spans="21:30">
      <c r="U5287">
        <v>8822</v>
      </c>
      <c r="V5287">
        <v>6</v>
      </c>
      <c r="W5287" t="s">
        <v>6599</v>
      </c>
      <c r="X5287">
        <v>13</v>
      </c>
      <c r="Y5287" t="s">
        <v>6457</v>
      </c>
      <c r="Z5287">
        <v>13114</v>
      </c>
      <c r="AA5287" t="s">
        <v>683</v>
      </c>
      <c r="AC5287" t="s">
        <v>1111</v>
      </c>
      <c r="AD5287" t="s">
        <v>443</v>
      </c>
    </row>
    <row r="5288" spans="21:30">
      <c r="U5288">
        <v>8825</v>
      </c>
      <c r="V5288">
        <v>0</v>
      </c>
      <c r="W5288" t="s">
        <v>6600</v>
      </c>
      <c r="X5288">
        <v>13</v>
      </c>
      <c r="Y5288" t="s">
        <v>6457</v>
      </c>
      <c r="Z5288">
        <v>13132</v>
      </c>
      <c r="AA5288" t="s">
        <v>1802</v>
      </c>
      <c r="AC5288" t="s">
        <v>1009</v>
      </c>
      <c r="AD5288" t="s">
        <v>443</v>
      </c>
    </row>
    <row r="5289" spans="21:30">
      <c r="U5289">
        <v>8827</v>
      </c>
      <c r="V5289">
        <v>7</v>
      </c>
      <c r="W5289" t="s">
        <v>6601</v>
      </c>
      <c r="X5289">
        <v>13</v>
      </c>
      <c r="Y5289" t="s">
        <v>6457</v>
      </c>
      <c r="Z5289">
        <v>13114</v>
      </c>
      <c r="AA5289" t="s">
        <v>683</v>
      </c>
      <c r="AC5289" t="s">
        <v>713</v>
      </c>
      <c r="AD5289" t="s">
        <v>443</v>
      </c>
    </row>
    <row r="5290" spans="21:30">
      <c r="U5290">
        <v>8828</v>
      </c>
      <c r="V5290">
        <v>5</v>
      </c>
      <c r="W5290" t="s">
        <v>6602</v>
      </c>
      <c r="X5290">
        <v>13</v>
      </c>
      <c r="Y5290" t="s">
        <v>6457</v>
      </c>
      <c r="Z5290">
        <v>13114</v>
      </c>
      <c r="AA5290" t="s">
        <v>683</v>
      </c>
      <c r="AC5290" t="s">
        <v>1111</v>
      </c>
      <c r="AD5290" t="s">
        <v>443</v>
      </c>
    </row>
    <row r="5291" spans="21:30">
      <c r="U5291">
        <v>8832</v>
      </c>
      <c r="V5291">
        <v>3</v>
      </c>
      <c r="W5291" t="s">
        <v>6603</v>
      </c>
      <c r="X5291">
        <v>13</v>
      </c>
      <c r="Y5291" t="s">
        <v>6457</v>
      </c>
      <c r="Z5291">
        <v>13114</v>
      </c>
      <c r="AA5291" t="s">
        <v>683</v>
      </c>
      <c r="AC5291" t="s">
        <v>1111</v>
      </c>
      <c r="AD5291" t="s">
        <v>443</v>
      </c>
    </row>
    <row r="5292" spans="21:30">
      <c r="U5292">
        <v>8833</v>
      </c>
      <c r="V5292">
        <v>1</v>
      </c>
      <c r="W5292" t="s">
        <v>6604</v>
      </c>
      <c r="X5292">
        <v>13</v>
      </c>
      <c r="Y5292" t="s">
        <v>6457</v>
      </c>
      <c r="Z5292">
        <v>13132</v>
      </c>
      <c r="AA5292" t="s">
        <v>1802</v>
      </c>
      <c r="AC5292" t="s">
        <v>713</v>
      </c>
      <c r="AD5292" t="s">
        <v>443</v>
      </c>
    </row>
    <row r="5293" spans="21:30">
      <c r="U5293">
        <v>8835</v>
      </c>
      <c r="V5293">
        <v>8</v>
      </c>
      <c r="W5293" t="s">
        <v>6605</v>
      </c>
      <c r="X5293">
        <v>13</v>
      </c>
      <c r="Y5293" t="s">
        <v>6457</v>
      </c>
      <c r="Z5293">
        <v>13114</v>
      </c>
      <c r="AA5293" t="s">
        <v>683</v>
      </c>
      <c r="AC5293" t="s">
        <v>1111</v>
      </c>
      <c r="AD5293" t="s">
        <v>443</v>
      </c>
    </row>
    <row r="5294" spans="21:30">
      <c r="U5294">
        <v>8837</v>
      </c>
      <c r="V5294">
        <v>4</v>
      </c>
      <c r="W5294" t="s">
        <v>6606</v>
      </c>
      <c r="X5294">
        <v>13</v>
      </c>
      <c r="Y5294" t="s">
        <v>6457</v>
      </c>
      <c r="Z5294">
        <v>13115</v>
      </c>
      <c r="AA5294" t="s">
        <v>1826</v>
      </c>
      <c r="AC5294" t="s">
        <v>1009</v>
      </c>
      <c r="AD5294" t="s">
        <v>443</v>
      </c>
    </row>
    <row r="5295" spans="21:30">
      <c r="U5295">
        <v>8839</v>
      </c>
      <c r="V5295">
        <v>0</v>
      </c>
      <c r="W5295" t="s">
        <v>6607</v>
      </c>
      <c r="X5295">
        <v>13</v>
      </c>
      <c r="Y5295" t="s">
        <v>6457</v>
      </c>
      <c r="Z5295">
        <v>13115</v>
      </c>
      <c r="AA5295" t="s">
        <v>1826</v>
      </c>
      <c r="AC5295" t="s">
        <v>1009</v>
      </c>
      <c r="AD5295" t="s">
        <v>443</v>
      </c>
    </row>
    <row r="5296" spans="21:30">
      <c r="U5296">
        <v>8840</v>
      </c>
      <c r="V5296">
        <v>4</v>
      </c>
      <c r="W5296" t="s">
        <v>6608</v>
      </c>
      <c r="X5296">
        <v>13</v>
      </c>
      <c r="Y5296" t="s">
        <v>6457</v>
      </c>
      <c r="Z5296">
        <v>13115</v>
      </c>
      <c r="AA5296" t="s">
        <v>1826</v>
      </c>
      <c r="AC5296" t="s">
        <v>1009</v>
      </c>
      <c r="AD5296" t="s">
        <v>443</v>
      </c>
    </row>
    <row r="5297" spans="21:30">
      <c r="U5297">
        <v>8841</v>
      </c>
      <c r="V5297">
        <v>2</v>
      </c>
      <c r="W5297" t="s">
        <v>6609</v>
      </c>
      <c r="X5297">
        <v>13</v>
      </c>
      <c r="Y5297" t="s">
        <v>6457</v>
      </c>
      <c r="Z5297">
        <v>13115</v>
      </c>
      <c r="AA5297" t="s">
        <v>1826</v>
      </c>
      <c r="AC5297" t="s">
        <v>713</v>
      </c>
      <c r="AD5297" t="s">
        <v>443</v>
      </c>
    </row>
    <row r="5298" spans="21:30">
      <c r="U5298">
        <v>8845</v>
      </c>
      <c r="V5298">
        <v>5</v>
      </c>
      <c r="W5298" t="s">
        <v>6610</v>
      </c>
      <c r="X5298">
        <v>13</v>
      </c>
      <c r="Y5298" t="s">
        <v>6457</v>
      </c>
      <c r="Z5298">
        <v>13115</v>
      </c>
      <c r="AA5298" t="s">
        <v>1826</v>
      </c>
      <c r="AC5298" t="s">
        <v>713</v>
      </c>
      <c r="AD5298" t="s">
        <v>443</v>
      </c>
    </row>
    <row r="5299" spans="21:30">
      <c r="U5299">
        <v>8846</v>
      </c>
      <c r="V5299">
        <v>3</v>
      </c>
      <c r="W5299" t="s">
        <v>3141</v>
      </c>
      <c r="X5299">
        <v>13</v>
      </c>
      <c r="Y5299" t="s">
        <v>6457</v>
      </c>
      <c r="Z5299">
        <v>13132</v>
      </c>
      <c r="AA5299" t="s">
        <v>1802</v>
      </c>
      <c r="AC5299" t="s">
        <v>725</v>
      </c>
      <c r="AD5299" t="s">
        <v>443</v>
      </c>
    </row>
    <row r="5300" spans="21:30">
      <c r="U5300">
        <v>8849</v>
      </c>
      <c r="V5300">
        <v>8</v>
      </c>
      <c r="W5300" t="s">
        <v>6611</v>
      </c>
      <c r="X5300">
        <v>13</v>
      </c>
      <c r="Y5300" t="s">
        <v>6457</v>
      </c>
      <c r="Z5300">
        <v>13114</v>
      </c>
      <c r="AA5300" t="s">
        <v>683</v>
      </c>
      <c r="AC5300" t="s">
        <v>713</v>
      </c>
      <c r="AD5300" t="s">
        <v>443</v>
      </c>
    </row>
    <row r="5301" spans="21:30">
      <c r="U5301">
        <v>8854</v>
      </c>
      <c r="V5301">
        <v>4</v>
      </c>
      <c r="W5301" t="s">
        <v>6612</v>
      </c>
      <c r="X5301">
        <v>13</v>
      </c>
      <c r="Y5301" t="s">
        <v>6457</v>
      </c>
      <c r="Z5301">
        <v>13114</v>
      </c>
      <c r="AA5301" t="s">
        <v>683</v>
      </c>
      <c r="AC5301" t="s">
        <v>713</v>
      </c>
      <c r="AD5301" t="s">
        <v>443</v>
      </c>
    </row>
    <row r="5302" spans="21:30">
      <c r="U5302">
        <v>8860</v>
      </c>
      <c r="V5302">
        <v>9</v>
      </c>
      <c r="W5302" t="s">
        <v>6613</v>
      </c>
      <c r="X5302">
        <v>13</v>
      </c>
      <c r="Y5302" t="s">
        <v>6457</v>
      </c>
      <c r="Z5302">
        <v>13115</v>
      </c>
      <c r="AA5302" t="s">
        <v>1826</v>
      </c>
      <c r="AC5302" t="s">
        <v>725</v>
      </c>
      <c r="AD5302" t="s">
        <v>443</v>
      </c>
    </row>
    <row r="5303" spans="21:30">
      <c r="U5303">
        <v>8861</v>
      </c>
      <c r="V5303">
        <v>7</v>
      </c>
      <c r="W5303" t="s">
        <v>6614</v>
      </c>
      <c r="X5303">
        <v>13</v>
      </c>
      <c r="Y5303" t="s">
        <v>6457</v>
      </c>
      <c r="Z5303">
        <v>13114</v>
      </c>
      <c r="AA5303" t="s">
        <v>683</v>
      </c>
      <c r="AC5303" t="s">
        <v>725</v>
      </c>
      <c r="AD5303" t="s">
        <v>443</v>
      </c>
    </row>
    <row r="5304" spans="21:30">
      <c r="U5304">
        <v>8862</v>
      </c>
      <c r="V5304">
        <v>5</v>
      </c>
      <c r="W5304" t="s">
        <v>6615</v>
      </c>
      <c r="X5304">
        <v>13</v>
      </c>
      <c r="Y5304" t="s">
        <v>6457</v>
      </c>
      <c r="Z5304">
        <v>13132</v>
      </c>
      <c r="AA5304" t="s">
        <v>1802</v>
      </c>
      <c r="AC5304" t="s">
        <v>725</v>
      </c>
      <c r="AD5304" t="s">
        <v>443</v>
      </c>
    </row>
    <row r="5305" spans="21:30">
      <c r="U5305">
        <v>8863</v>
      </c>
      <c r="V5305">
        <v>3</v>
      </c>
      <c r="W5305" t="s">
        <v>6616</v>
      </c>
      <c r="X5305">
        <v>13</v>
      </c>
      <c r="Y5305" t="s">
        <v>6457</v>
      </c>
      <c r="Z5305">
        <v>13114</v>
      </c>
      <c r="AA5305" t="s">
        <v>683</v>
      </c>
      <c r="AC5305" t="s">
        <v>725</v>
      </c>
      <c r="AD5305" t="s">
        <v>443</v>
      </c>
    </row>
    <row r="5306" spans="21:30">
      <c r="U5306">
        <v>8867</v>
      </c>
      <c r="V5306">
        <v>6</v>
      </c>
      <c r="W5306" t="s">
        <v>3482</v>
      </c>
      <c r="X5306">
        <v>13</v>
      </c>
      <c r="Y5306" t="s">
        <v>6457</v>
      </c>
      <c r="Z5306">
        <v>13114</v>
      </c>
      <c r="AA5306" t="s">
        <v>683</v>
      </c>
      <c r="AC5306" t="s">
        <v>725</v>
      </c>
      <c r="AD5306" t="s">
        <v>443</v>
      </c>
    </row>
    <row r="5307" spans="21:30">
      <c r="U5307">
        <v>8868</v>
      </c>
      <c r="V5307">
        <v>4</v>
      </c>
      <c r="W5307" t="s">
        <v>6617</v>
      </c>
      <c r="X5307">
        <v>13</v>
      </c>
      <c r="Y5307" t="s">
        <v>6457</v>
      </c>
      <c r="Z5307">
        <v>13114</v>
      </c>
      <c r="AA5307" t="s">
        <v>683</v>
      </c>
      <c r="AC5307" t="s">
        <v>725</v>
      </c>
      <c r="AD5307" t="s">
        <v>443</v>
      </c>
    </row>
    <row r="5308" spans="21:30">
      <c r="U5308">
        <v>8869</v>
      </c>
      <c r="V5308">
        <v>2</v>
      </c>
      <c r="W5308" t="s">
        <v>6618</v>
      </c>
      <c r="X5308">
        <v>13</v>
      </c>
      <c r="Y5308" t="s">
        <v>6457</v>
      </c>
      <c r="Z5308">
        <v>13115</v>
      </c>
      <c r="AA5308" t="s">
        <v>1826</v>
      </c>
      <c r="AC5308" t="s">
        <v>725</v>
      </c>
      <c r="AD5308" t="s">
        <v>443</v>
      </c>
    </row>
    <row r="5309" spans="21:30">
      <c r="U5309">
        <v>8870</v>
      </c>
      <c r="V5309">
        <v>6</v>
      </c>
      <c r="W5309" t="s">
        <v>6619</v>
      </c>
      <c r="X5309">
        <v>13</v>
      </c>
      <c r="Y5309" t="s">
        <v>6457</v>
      </c>
      <c r="Z5309">
        <v>13114</v>
      </c>
      <c r="AA5309" t="s">
        <v>683</v>
      </c>
      <c r="AC5309" t="s">
        <v>725</v>
      </c>
      <c r="AD5309" t="s">
        <v>443</v>
      </c>
    </row>
    <row r="5310" spans="21:30">
      <c r="U5310">
        <v>8871</v>
      </c>
      <c r="V5310">
        <v>4</v>
      </c>
      <c r="W5310" t="s">
        <v>6620</v>
      </c>
      <c r="X5310">
        <v>13</v>
      </c>
      <c r="Y5310" t="s">
        <v>6457</v>
      </c>
      <c r="Z5310">
        <v>13132</v>
      </c>
      <c r="AA5310" t="s">
        <v>1802</v>
      </c>
      <c r="AC5310" t="s">
        <v>725</v>
      </c>
      <c r="AD5310" t="s">
        <v>443</v>
      </c>
    </row>
    <row r="5311" spans="21:30">
      <c r="U5311">
        <v>8872</v>
      </c>
      <c r="V5311">
        <v>2</v>
      </c>
      <c r="W5311" t="s">
        <v>6621</v>
      </c>
      <c r="X5311">
        <v>13</v>
      </c>
      <c r="Y5311" t="s">
        <v>6457</v>
      </c>
      <c r="Z5311">
        <v>13114</v>
      </c>
      <c r="AA5311" t="s">
        <v>683</v>
      </c>
      <c r="AC5311" t="s">
        <v>725</v>
      </c>
      <c r="AD5311" t="s">
        <v>443</v>
      </c>
    </row>
    <row r="5312" spans="21:30">
      <c r="U5312">
        <v>8873</v>
      </c>
      <c r="V5312">
        <v>0</v>
      </c>
      <c r="W5312" t="s">
        <v>6622</v>
      </c>
      <c r="X5312">
        <v>13</v>
      </c>
      <c r="Y5312" t="s">
        <v>6457</v>
      </c>
      <c r="Z5312">
        <v>13114</v>
      </c>
      <c r="AA5312" t="s">
        <v>683</v>
      </c>
      <c r="AC5312" t="s">
        <v>725</v>
      </c>
      <c r="AD5312" t="s">
        <v>443</v>
      </c>
    </row>
    <row r="5313" spans="21:30">
      <c r="U5313">
        <v>8877</v>
      </c>
      <c r="V5313">
        <v>3</v>
      </c>
      <c r="W5313" t="s">
        <v>6623</v>
      </c>
      <c r="X5313">
        <v>13</v>
      </c>
      <c r="Y5313" t="s">
        <v>6457</v>
      </c>
      <c r="Z5313">
        <v>13132</v>
      </c>
      <c r="AA5313" t="s">
        <v>1802</v>
      </c>
      <c r="AC5313" t="s">
        <v>725</v>
      </c>
      <c r="AD5313" t="s">
        <v>443</v>
      </c>
    </row>
    <row r="5314" spans="21:30">
      <c r="U5314">
        <v>8878</v>
      </c>
      <c r="V5314">
        <v>1</v>
      </c>
      <c r="W5314" t="s">
        <v>6624</v>
      </c>
      <c r="X5314">
        <v>13</v>
      </c>
      <c r="Y5314" t="s">
        <v>6457</v>
      </c>
      <c r="Z5314">
        <v>13114</v>
      </c>
      <c r="AA5314" t="s">
        <v>683</v>
      </c>
      <c r="AC5314" t="s">
        <v>725</v>
      </c>
      <c r="AD5314" t="s">
        <v>443</v>
      </c>
    </row>
    <row r="5315" spans="21:30">
      <c r="U5315">
        <v>8880</v>
      </c>
      <c r="V5315">
        <v>3</v>
      </c>
      <c r="W5315" t="s">
        <v>6625</v>
      </c>
      <c r="X5315">
        <v>13</v>
      </c>
      <c r="Y5315" t="s">
        <v>6457</v>
      </c>
      <c r="Z5315">
        <v>13115</v>
      </c>
      <c r="AA5315" t="s">
        <v>1826</v>
      </c>
      <c r="AC5315" t="s">
        <v>725</v>
      </c>
      <c r="AD5315" t="s">
        <v>443</v>
      </c>
    </row>
    <row r="5316" spans="21:30">
      <c r="U5316">
        <v>8883</v>
      </c>
      <c r="V5316">
        <v>8</v>
      </c>
      <c r="W5316" t="s">
        <v>6626</v>
      </c>
      <c r="X5316">
        <v>13</v>
      </c>
      <c r="Y5316" t="s">
        <v>6457</v>
      </c>
      <c r="Z5316">
        <v>13114</v>
      </c>
      <c r="AA5316" t="s">
        <v>683</v>
      </c>
      <c r="AC5316" t="s">
        <v>725</v>
      </c>
      <c r="AD5316" t="s">
        <v>443</v>
      </c>
    </row>
    <row r="5317" spans="21:30">
      <c r="U5317">
        <v>8885</v>
      </c>
      <c r="V5317">
        <v>4</v>
      </c>
      <c r="W5317" t="s">
        <v>6627</v>
      </c>
      <c r="X5317">
        <v>13</v>
      </c>
      <c r="Y5317" t="s">
        <v>6457</v>
      </c>
      <c r="Z5317">
        <v>13114</v>
      </c>
      <c r="AA5317" t="s">
        <v>683</v>
      </c>
      <c r="AC5317" t="s">
        <v>725</v>
      </c>
      <c r="AD5317" t="s">
        <v>443</v>
      </c>
    </row>
    <row r="5318" spans="21:30">
      <c r="U5318">
        <v>8888</v>
      </c>
      <c r="V5318">
        <v>9</v>
      </c>
      <c r="W5318" t="s">
        <v>6628</v>
      </c>
      <c r="X5318">
        <v>13</v>
      </c>
      <c r="Y5318" t="s">
        <v>6457</v>
      </c>
      <c r="Z5318">
        <v>13114</v>
      </c>
      <c r="AA5318" t="s">
        <v>683</v>
      </c>
      <c r="AC5318" t="s">
        <v>725</v>
      </c>
      <c r="AD5318" t="s">
        <v>443</v>
      </c>
    </row>
    <row r="5319" spans="21:30">
      <c r="U5319">
        <v>8892</v>
      </c>
      <c r="V5319">
        <v>7</v>
      </c>
      <c r="W5319" t="s">
        <v>6629</v>
      </c>
      <c r="X5319">
        <v>13</v>
      </c>
      <c r="Y5319" t="s">
        <v>6457</v>
      </c>
      <c r="Z5319">
        <v>13114</v>
      </c>
      <c r="AA5319" t="s">
        <v>683</v>
      </c>
      <c r="AC5319" t="s">
        <v>725</v>
      </c>
      <c r="AD5319" t="s">
        <v>443</v>
      </c>
    </row>
    <row r="5320" spans="21:30">
      <c r="U5320">
        <v>8893</v>
      </c>
      <c r="V5320">
        <v>5</v>
      </c>
      <c r="W5320" t="s">
        <v>6630</v>
      </c>
      <c r="X5320">
        <v>13</v>
      </c>
      <c r="Y5320" t="s">
        <v>6457</v>
      </c>
      <c r="Z5320">
        <v>13114</v>
      </c>
      <c r="AA5320" t="s">
        <v>683</v>
      </c>
      <c r="AC5320" t="s">
        <v>725</v>
      </c>
      <c r="AD5320" t="s">
        <v>443</v>
      </c>
    </row>
    <row r="5321" spans="21:30">
      <c r="U5321">
        <v>8894</v>
      </c>
      <c r="V5321">
        <v>3</v>
      </c>
      <c r="W5321" t="s">
        <v>6631</v>
      </c>
      <c r="X5321">
        <v>13</v>
      </c>
      <c r="Y5321" t="s">
        <v>6457</v>
      </c>
      <c r="Z5321">
        <v>13132</v>
      </c>
      <c r="AA5321" t="s">
        <v>1802</v>
      </c>
      <c r="AC5321" t="s">
        <v>725</v>
      </c>
      <c r="AD5321" t="s">
        <v>443</v>
      </c>
    </row>
    <row r="5322" spans="21:30">
      <c r="U5322">
        <v>8895</v>
      </c>
      <c r="V5322">
        <v>1</v>
      </c>
      <c r="W5322" t="s">
        <v>6632</v>
      </c>
      <c r="X5322">
        <v>13</v>
      </c>
      <c r="Y5322" t="s">
        <v>6457</v>
      </c>
      <c r="Z5322">
        <v>13114</v>
      </c>
      <c r="AA5322" t="s">
        <v>683</v>
      </c>
      <c r="AC5322" t="s">
        <v>725</v>
      </c>
      <c r="AD5322" t="s">
        <v>443</v>
      </c>
    </row>
    <row r="5323" spans="21:30">
      <c r="U5323">
        <v>8900</v>
      </c>
      <c r="V5323">
        <v>1</v>
      </c>
      <c r="W5323" t="s">
        <v>6633</v>
      </c>
      <c r="X5323">
        <v>13</v>
      </c>
      <c r="Y5323" t="s">
        <v>6457</v>
      </c>
      <c r="Z5323">
        <v>13114</v>
      </c>
      <c r="AA5323" t="s">
        <v>683</v>
      </c>
      <c r="AC5323" t="s">
        <v>725</v>
      </c>
      <c r="AD5323" t="s">
        <v>443</v>
      </c>
    </row>
    <row r="5324" spans="21:30">
      <c r="U5324">
        <v>8902</v>
      </c>
      <c r="V5324">
        <v>8</v>
      </c>
      <c r="W5324" t="s">
        <v>6634</v>
      </c>
      <c r="X5324">
        <v>13</v>
      </c>
      <c r="Y5324" t="s">
        <v>6457</v>
      </c>
      <c r="Z5324">
        <v>13114</v>
      </c>
      <c r="AA5324" t="s">
        <v>683</v>
      </c>
      <c r="AC5324" t="s">
        <v>725</v>
      </c>
      <c r="AD5324" t="s">
        <v>443</v>
      </c>
    </row>
    <row r="5325" spans="21:30">
      <c r="U5325">
        <v>8903</v>
      </c>
      <c r="V5325">
        <v>6</v>
      </c>
      <c r="W5325" t="s">
        <v>6635</v>
      </c>
      <c r="X5325">
        <v>13</v>
      </c>
      <c r="Y5325" t="s">
        <v>6457</v>
      </c>
      <c r="Z5325">
        <v>13115</v>
      </c>
      <c r="AA5325" t="s">
        <v>1826</v>
      </c>
      <c r="AC5325" t="s">
        <v>725</v>
      </c>
      <c r="AD5325" t="s">
        <v>443</v>
      </c>
    </row>
    <row r="5326" spans="21:30">
      <c r="U5326">
        <v>8904</v>
      </c>
      <c r="V5326">
        <v>4</v>
      </c>
      <c r="W5326" t="s">
        <v>6636</v>
      </c>
      <c r="X5326">
        <v>13</v>
      </c>
      <c r="Y5326" t="s">
        <v>6457</v>
      </c>
      <c r="Z5326">
        <v>13132</v>
      </c>
      <c r="AA5326" t="s">
        <v>1802</v>
      </c>
      <c r="AC5326" t="s">
        <v>725</v>
      </c>
      <c r="AD5326" t="s">
        <v>443</v>
      </c>
    </row>
    <row r="5327" spans="21:30">
      <c r="U5327">
        <v>8905</v>
      </c>
      <c r="V5327">
        <v>2</v>
      </c>
      <c r="W5327" t="s">
        <v>6637</v>
      </c>
      <c r="X5327">
        <v>13</v>
      </c>
      <c r="Y5327" t="s">
        <v>6457</v>
      </c>
      <c r="Z5327">
        <v>13132</v>
      </c>
      <c r="AA5327" t="s">
        <v>1802</v>
      </c>
      <c r="AC5327" t="s">
        <v>725</v>
      </c>
      <c r="AD5327" t="s">
        <v>443</v>
      </c>
    </row>
    <row r="5328" spans="21:30">
      <c r="U5328">
        <v>8906</v>
      </c>
      <c r="V5328">
        <v>0</v>
      </c>
      <c r="W5328" t="s">
        <v>6638</v>
      </c>
      <c r="X5328">
        <v>13</v>
      </c>
      <c r="Y5328" t="s">
        <v>6457</v>
      </c>
      <c r="Z5328">
        <v>13132</v>
      </c>
      <c r="AA5328" t="s">
        <v>1802</v>
      </c>
      <c r="AC5328" t="s">
        <v>725</v>
      </c>
      <c r="AD5328" t="s">
        <v>443</v>
      </c>
    </row>
    <row r="5329" spans="21:30">
      <c r="U5329">
        <v>8909</v>
      </c>
      <c r="V5329">
        <v>5</v>
      </c>
      <c r="W5329" t="s">
        <v>6639</v>
      </c>
      <c r="X5329">
        <v>13</v>
      </c>
      <c r="Y5329" t="s">
        <v>6457</v>
      </c>
      <c r="Z5329">
        <v>13132</v>
      </c>
      <c r="AA5329" t="s">
        <v>1802</v>
      </c>
      <c r="AC5329" t="s">
        <v>725</v>
      </c>
      <c r="AD5329" t="s">
        <v>443</v>
      </c>
    </row>
    <row r="5330" spans="21:30">
      <c r="U5330">
        <v>8911</v>
      </c>
      <c r="V5330">
        <v>7</v>
      </c>
      <c r="W5330" t="s">
        <v>2755</v>
      </c>
      <c r="X5330">
        <v>13</v>
      </c>
      <c r="Y5330" t="s">
        <v>6457</v>
      </c>
      <c r="Z5330">
        <v>13114</v>
      </c>
      <c r="AA5330" t="s">
        <v>683</v>
      </c>
      <c r="AC5330" t="s">
        <v>725</v>
      </c>
      <c r="AD5330" t="s">
        <v>443</v>
      </c>
    </row>
    <row r="5331" spans="21:30">
      <c r="U5331">
        <v>8912</v>
      </c>
      <c r="V5331">
        <v>5</v>
      </c>
      <c r="W5331" t="s">
        <v>6640</v>
      </c>
      <c r="X5331">
        <v>13</v>
      </c>
      <c r="Y5331" t="s">
        <v>6457</v>
      </c>
      <c r="Z5331">
        <v>13114</v>
      </c>
      <c r="AA5331" t="s">
        <v>683</v>
      </c>
      <c r="AC5331" t="s">
        <v>725</v>
      </c>
      <c r="AD5331" t="s">
        <v>443</v>
      </c>
    </row>
    <row r="5332" spans="21:30">
      <c r="U5332">
        <v>8914</v>
      </c>
      <c r="V5332">
        <v>1</v>
      </c>
      <c r="W5332" t="s">
        <v>6641</v>
      </c>
      <c r="X5332">
        <v>13</v>
      </c>
      <c r="Y5332" t="s">
        <v>6457</v>
      </c>
      <c r="Z5332">
        <v>13114</v>
      </c>
      <c r="AA5332" t="s">
        <v>683</v>
      </c>
      <c r="AC5332" t="s">
        <v>725</v>
      </c>
      <c r="AD5332" t="s">
        <v>443</v>
      </c>
    </row>
    <row r="5333" spans="21:30">
      <c r="U5333">
        <v>8917</v>
      </c>
      <c r="V5333">
        <v>6</v>
      </c>
      <c r="W5333" t="s">
        <v>6642</v>
      </c>
      <c r="X5333">
        <v>13</v>
      </c>
      <c r="Y5333" t="s">
        <v>6457</v>
      </c>
      <c r="Z5333">
        <v>13115</v>
      </c>
      <c r="AA5333" t="s">
        <v>1826</v>
      </c>
      <c r="AC5333" t="s">
        <v>725</v>
      </c>
      <c r="AD5333" t="s">
        <v>443</v>
      </c>
    </row>
    <row r="5334" spans="21:30">
      <c r="U5334">
        <v>8919</v>
      </c>
      <c r="V5334">
        <v>2</v>
      </c>
      <c r="W5334" t="s">
        <v>2680</v>
      </c>
      <c r="X5334">
        <v>13</v>
      </c>
      <c r="Y5334" t="s">
        <v>6457</v>
      </c>
      <c r="Z5334">
        <v>13132</v>
      </c>
      <c r="AA5334" t="s">
        <v>1802</v>
      </c>
      <c r="AC5334" t="s">
        <v>725</v>
      </c>
      <c r="AD5334" t="s">
        <v>443</v>
      </c>
    </row>
    <row r="5335" spans="21:30">
      <c r="U5335">
        <v>8921</v>
      </c>
      <c r="V5335">
        <v>4</v>
      </c>
      <c r="W5335" t="s">
        <v>6643</v>
      </c>
      <c r="X5335">
        <v>13</v>
      </c>
      <c r="Y5335" t="s">
        <v>6457</v>
      </c>
      <c r="Z5335">
        <v>13114</v>
      </c>
      <c r="AA5335" t="s">
        <v>683</v>
      </c>
      <c r="AC5335" t="s">
        <v>725</v>
      </c>
      <c r="AD5335" t="s">
        <v>443</v>
      </c>
    </row>
    <row r="5336" spans="21:30">
      <c r="U5336">
        <v>8923</v>
      </c>
      <c r="V5336">
        <v>0</v>
      </c>
      <c r="W5336" t="s">
        <v>6644</v>
      </c>
      <c r="X5336">
        <v>13</v>
      </c>
      <c r="Y5336" t="s">
        <v>6457</v>
      </c>
      <c r="Z5336">
        <v>13132</v>
      </c>
      <c r="AA5336" t="s">
        <v>1802</v>
      </c>
      <c r="AC5336" t="s">
        <v>725</v>
      </c>
      <c r="AD5336" t="s">
        <v>443</v>
      </c>
    </row>
    <row r="5337" spans="21:30">
      <c r="U5337">
        <v>8925</v>
      </c>
      <c r="V5337">
        <v>7</v>
      </c>
      <c r="W5337" t="s">
        <v>6645</v>
      </c>
      <c r="X5337">
        <v>13</v>
      </c>
      <c r="Y5337" t="s">
        <v>6457</v>
      </c>
      <c r="Z5337">
        <v>13123</v>
      </c>
      <c r="AA5337" t="s">
        <v>756</v>
      </c>
      <c r="AC5337" t="s">
        <v>1111</v>
      </c>
      <c r="AD5337" t="s">
        <v>443</v>
      </c>
    </row>
    <row r="5338" spans="21:30">
      <c r="U5338">
        <v>8926</v>
      </c>
      <c r="V5338">
        <v>5</v>
      </c>
      <c r="W5338" t="s">
        <v>6646</v>
      </c>
      <c r="X5338">
        <v>13</v>
      </c>
      <c r="Y5338" t="s">
        <v>6457</v>
      </c>
      <c r="Z5338">
        <v>13123</v>
      </c>
      <c r="AA5338" t="s">
        <v>756</v>
      </c>
      <c r="AC5338" t="s">
        <v>1111</v>
      </c>
      <c r="AD5338" t="s">
        <v>443</v>
      </c>
    </row>
    <row r="5339" spans="21:30">
      <c r="U5339">
        <v>8927</v>
      </c>
      <c r="V5339">
        <v>3</v>
      </c>
      <c r="W5339" t="s">
        <v>5782</v>
      </c>
      <c r="X5339">
        <v>13</v>
      </c>
      <c r="Y5339" t="s">
        <v>6457</v>
      </c>
      <c r="Z5339">
        <v>13123</v>
      </c>
      <c r="AA5339" t="s">
        <v>756</v>
      </c>
      <c r="AC5339" t="s">
        <v>1111</v>
      </c>
      <c r="AD5339" t="s">
        <v>443</v>
      </c>
    </row>
    <row r="5340" spans="21:30">
      <c r="U5340">
        <v>8928</v>
      </c>
      <c r="V5340">
        <v>1</v>
      </c>
      <c r="W5340" t="s">
        <v>5291</v>
      </c>
      <c r="X5340">
        <v>13</v>
      </c>
      <c r="Y5340" t="s">
        <v>6457</v>
      </c>
      <c r="Z5340">
        <v>13123</v>
      </c>
      <c r="AA5340" t="s">
        <v>756</v>
      </c>
      <c r="AC5340" t="s">
        <v>1111</v>
      </c>
      <c r="AD5340" t="s">
        <v>443</v>
      </c>
    </row>
    <row r="5341" spans="21:30">
      <c r="U5341">
        <v>8930</v>
      </c>
      <c r="V5341">
        <v>3</v>
      </c>
      <c r="W5341" t="s">
        <v>6647</v>
      </c>
      <c r="X5341">
        <v>13</v>
      </c>
      <c r="Y5341" t="s">
        <v>6457</v>
      </c>
      <c r="Z5341">
        <v>13123</v>
      </c>
      <c r="AA5341" t="s">
        <v>756</v>
      </c>
      <c r="AC5341" t="s">
        <v>1111</v>
      </c>
      <c r="AD5341" t="s">
        <v>443</v>
      </c>
    </row>
    <row r="5342" spans="21:30">
      <c r="U5342">
        <v>8931</v>
      </c>
      <c r="V5342">
        <v>1</v>
      </c>
      <c r="W5342" t="s">
        <v>6648</v>
      </c>
      <c r="X5342">
        <v>13</v>
      </c>
      <c r="Y5342" t="s">
        <v>6457</v>
      </c>
      <c r="Z5342">
        <v>13123</v>
      </c>
      <c r="AA5342" t="s">
        <v>756</v>
      </c>
      <c r="AC5342" t="s">
        <v>1111</v>
      </c>
      <c r="AD5342" t="s">
        <v>443</v>
      </c>
    </row>
    <row r="5343" spans="21:30">
      <c r="U5343">
        <v>8933</v>
      </c>
      <c r="V5343">
        <v>8</v>
      </c>
      <c r="W5343" t="s">
        <v>6649</v>
      </c>
      <c r="X5343">
        <v>13</v>
      </c>
      <c r="Y5343" t="s">
        <v>6457</v>
      </c>
      <c r="Z5343">
        <v>13123</v>
      </c>
      <c r="AA5343" t="s">
        <v>756</v>
      </c>
      <c r="AC5343" t="s">
        <v>1111</v>
      </c>
      <c r="AD5343" t="s">
        <v>443</v>
      </c>
    </row>
    <row r="5344" spans="21:30">
      <c r="U5344">
        <v>8934</v>
      </c>
      <c r="V5344">
        <v>6</v>
      </c>
      <c r="W5344" t="s">
        <v>6650</v>
      </c>
      <c r="X5344">
        <v>13</v>
      </c>
      <c r="Y5344" t="s">
        <v>6457</v>
      </c>
      <c r="Z5344">
        <v>13123</v>
      </c>
      <c r="AA5344" t="s">
        <v>756</v>
      </c>
      <c r="AC5344" t="s">
        <v>1111</v>
      </c>
      <c r="AD5344" t="s">
        <v>443</v>
      </c>
    </row>
    <row r="5345" spans="21:30">
      <c r="U5345">
        <v>8936</v>
      </c>
      <c r="V5345">
        <v>2</v>
      </c>
      <c r="W5345" t="s">
        <v>6651</v>
      </c>
      <c r="X5345">
        <v>13</v>
      </c>
      <c r="Y5345" t="s">
        <v>6457</v>
      </c>
      <c r="Z5345">
        <v>13503</v>
      </c>
      <c r="AA5345" t="s">
        <v>6652</v>
      </c>
      <c r="AC5345" t="s">
        <v>713</v>
      </c>
      <c r="AD5345" t="s">
        <v>443</v>
      </c>
    </row>
    <row r="5346" spans="21:30">
      <c r="U5346">
        <v>8938</v>
      </c>
      <c r="V5346">
        <v>9</v>
      </c>
      <c r="W5346" t="s">
        <v>6653</v>
      </c>
      <c r="X5346">
        <v>13</v>
      </c>
      <c r="Y5346" t="s">
        <v>6457</v>
      </c>
      <c r="Z5346">
        <v>13123</v>
      </c>
      <c r="AA5346" t="s">
        <v>756</v>
      </c>
      <c r="AC5346" t="s">
        <v>713</v>
      </c>
      <c r="AD5346" t="s">
        <v>443</v>
      </c>
    </row>
    <row r="5347" spans="21:30">
      <c r="U5347">
        <v>8942</v>
      </c>
      <c r="V5347">
        <v>7</v>
      </c>
      <c r="W5347" t="s">
        <v>6654</v>
      </c>
      <c r="X5347">
        <v>13</v>
      </c>
      <c r="Y5347" t="s">
        <v>6457</v>
      </c>
      <c r="Z5347">
        <v>13401</v>
      </c>
      <c r="AA5347" t="s">
        <v>667</v>
      </c>
      <c r="AC5347" t="s">
        <v>713</v>
      </c>
      <c r="AD5347" t="s">
        <v>443</v>
      </c>
    </row>
    <row r="5348" spans="21:30">
      <c r="U5348">
        <v>8944</v>
      </c>
      <c r="V5348">
        <v>3</v>
      </c>
      <c r="W5348" t="s">
        <v>6655</v>
      </c>
      <c r="X5348">
        <v>13</v>
      </c>
      <c r="Y5348" t="s">
        <v>6457</v>
      </c>
      <c r="Z5348">
        <v>13123</v>
      </c>
      <c r="AA5348" t="s">
        <v>756</v>
      </c>
      <c r="AC5348" t="s">
        <v>713</v>
      </c>
      <c r="AD5348" t="s">
        <v>443</v>
      </c>
    </row>
    <row r="5349" spans="21:30">
      <c r="U5349">
        <v>8945</v>
      </c>
      <c r="V5349">
        <v>1</v>
      </c>
      <c r="W5349" t="s">
        <v>6656</v>
      </c>
      <c r="X5349">
        <v>13</v>
      </c>
      <c r="Y5349" t="s">
        <v>6457</v>
      </c>
      <c r="Z5349">
        <v>13123</v>
      </c>
      <c r="AA5349" t="s">
        <v>756</v>
      </c>
      <c r="AC5349" t="s">
        <v>713</v>
      </c>
      <c r="AD5349" t="s">
        <v>443</v>
      </c>
    </row>
    <row r="5350" spans="21:30">
      <c r="U5350">
        <v>8950</v>
      </c>
      <c r="V5350">
        <v>8</v>
      </c>
      <c r="W5350" t="s">
        <v>6657</v>
      </c>
      <c r="X5350">
        <v>13</v>
      </c>
      <c r="Y5350" t="s">
        <v>6457</v>
      </c>
      <c r="Z5350">
        <v>13123</v>
      </c>
      <c r="AA5350" t="s">
        <v>756</v>
      </c>
      <c r="AC5350" t="s">
        <v>725</v>
      </c>
      <c r="AD5350" t="s">
        <v>443</v>
      </c>
    </row>
    <row r="5351" spans="21:30">
      <c r="U5351">
        <v>8953</v>
      </c>
      <c r="V5351">
        <v>2</v>
      </c>
      <c r="W5351" t="s">
        <v>6658</v>
      </c>
      <c r="X5351">
        <v>13</v>
      </c>
      <c r="Y5351" t="s">
        <v>6457</v>
      </c>
      <c r="Z5351">
        <v>13132</v>
      </c>
      <c r="AA5351" t="s">
        <v>1802</v>
      </c>
      <c r="AC5351" t="s">
        <v>725</v>
      </c>
      <c r="AD5351" t="s">
        <v>443</v>
      </c>
    </row>
    <row r="5352" spans="21:30">
      <c r="U5352">
        <v>8954</v>
      </c>
      <c r="V5352">
        <v>0</v>
      </c>
      <c r="W5352" t="s">
        <v>4407</v>
      </c>
      <c r="X5352">
        <v>13</v>
      </c>
      <c r="Y5352" t="s">
        <v>6457</v>
      </c>
      <c r="Z5352">
        <v>13123</v>
      </c>
      <c r="AA5352" t="s">
        <v>756</v>
      </c>
      <c r="AC5352" t="s">
        <v>713</v>
      </c>
      <c r="AD5352" t="s">
        <v>443</v>
      </c>
    </row>
    <row r="5353" spans="21:30">
      <c r="U5353">
        <v>8956</v>
      </c>
      <c r="V5353">
        <v>7</v>
      </c>
      <c r="W5353" t="s">
        <v>6659</v>
      </c>
      <c r="X5353">
        <v>13</v>
      </c>
      <c r="Y5353" t="s">
        <v>6457</v>
      </c>
      <c r="Z5353">
        <v>13123</v>
      </c>
      <c r="AA5353" t="s">
        <v>756</v>
      </c>
      <c r="AC5353" t="s">
        <v>725</v>
      </c>
      <c r="AD5353" t="s">
        <v>443</v>
      </c>
    </row>
    <row r="5354" spans="21:30">
      <c r="U5354">
        <v>8957</v>
      </c>
      <c r="V5354">
        <v>5</v>
      </c>
      <c r="W5354" t="s">
        <v>6660</v>
      </c>
      <c r="X5354">
        <v>13</v>
      </c>
      <c r="Y5354" t="s">
        <v>6457</v>
      </c>
      <c r="Z5354">
        <v>13120</v>
      </c>
      <c r="AA5354" t="s">
        <v>6588</v>
      </c>
      <c r="AC5354" t="s">
        <v>725</v>
      </c>
      <c r="AD5354" t="s">
        <v>443</v>
      </c>
    </row>
    <row r="5355" spans="21:30">
      <c r="U5355">
        <v>8959</v>
      </c>
      <c r="V5355">
        <v>1</v>
      </c>
      <c r="W5355" t="s">
        <v>6661</v>
      </c>
      <c r="X5355">
        <v>13</v>
      </c>
      <c r="Y5355" t="s">
        <v>6457</v>
      </c>
      <c r="Z5355">
        <v>13113</v>
      </c>
      <c r="AA5355" t="s">
        <v>761</v>
      </c>
      <c r="AC5355" t="s">
        <v>725</v>
      </c>
      <c r="AD5355" t="s">
        <v>443</v>
      </c>
    </row>
    <row r="5356" spans="21:30">
      <c r="U5356">
        <v>8966</v>
      </c>
      <c r="V5356">
        <v>4</v>
      </c>
      <c r="W5356" t="s">
        <v>6662</v>
      </c>
      <c r="X5356">
        <v>13</v>
      </c>
      <c r="Y5356" t="s">
        <v>6457</v>
      </c>
      <c r="Z5356">
        <v>13123</v>
      </c>
      <c r="AA5356" t="s">
        <v>756</v>
      </c>
      <c r="AC5356" t="s">
        <v>725</v>
      </c>
      <c r="AD5356" t="s">
        <v>443</v>
      </c>
    </row>
    <row r="5357" spans="21:30">
      <c r="U5357">
        <v>8967</v>
      </c>
      <c r="V5357">
        <v>2</v>
      </c>
      <c r="W5357" t="s">
        <v>6663</v>
      </c>
      <c r="X5357">
        <v>13</v>
      </c>
      <c r="Y5357" t="s">
        <v>6457</v>
      </c>
      <c r="Z5357">
        <v>13123</v>
      </c>
      <c r="AA5357" t="s">
        <v>756</v>
      </c>
      <c r="AC5357" t="s">
        <v>725</v>
      </c>
      <c r="AD5357" t="s">
        <v>443</v>
      </c>
    </row>
    <row r="5358" spans="21:30">
      <c r="U5358">
        <v>8969</v>
      </c>
      <c r="V5358">
        <v>9</v>
      </c>
      <c r="W5358" t="s">
        <v>6664</v>
      </c>
      <c r="X5358">
        <v>13</v>
      </c>
      <c r="Y5358" t="s">
        <v>6457</v>
      </c>
      <c r="Z5358">
        <v>13120</v>
      </c>
      <c r="AA5358" t="s">
        <v>6588</v>
      </c>
      <c r="AC5358" t="s">
        <v>725</v>
      </c>
      <c r="AD5358" t="s">
        <v>443</v>
      </c>
    </row>
    <row r="5359" spans="21:30">
      <c r="U5359">
        <v>8972</v>
      </c>
      <c r="V5359">
        <v>9</v>
      </c>
      <c r="W5359" t="s">
        <v>6665</v>
      </c>
      <c r="X5359">
        <v>13</v>
      </c>
      <c r="Y5359" t="s">
        <v>6457</v>
      </c>
      <c r="Z5359">
        <v>13132</v>
      </c>
      <c r="AA5359" t="s">
        <v>1802</v>
      </c>
      <c r="AC5359" t="s">
        <v>725</v>
      </c>
      <c r="AD5359" t="s">
        <v>443</v>
      </c>
    </row>
    <row r="5360" spans="21:30">
      <c r="U5360">
        <v>8974</v>
      </c>
      <c r="V5360">
        <v>5</v>
      </c>
      <c r="W5360" t="s">
        <v>6666</v>
      </c>
      <c r="X5360">
        <v>13</v>
      </c>
      <c r="Y5360" t="s">
        <v>6457</v>
      </c>
      <c r="Z5360">
        <v>13123</v>
      </c>
      <c r="AA5360" t="s">
        <v>756</v>
      </c>
      <c r="AC5360" t="s">
        <v>725</v>
      </c>
      <c r="AD5360" t="s">
        <v>443</v>
      </c>
    </row>
    <row r="5361" spans="21:30">
      <c r="U5361">
        <v>8978</v>
      </c>
      <c r="V5361">
        <v>8</v>
      </c>
      <c r="W5361" t="s">
        <v>6667</v>
      </c>
      <c r="X5361">
        <v>13</v>
      </c>
      <c r="Y5361" t="s">
        <v>6457</v>
      </c>
      <c r="Z5361">
        <v>13114</v>
      </c>
      <c r="AA5361" t="s">
        <v>683</v>
      </c>
      <c r="AC5361" t="s">
        <v>725</v>
      </c>
      <c r="AD5361" t="s">
        <v>443</v>
      </c>
    </row>
    <row r="5362" spans="21:30">
      <c r="U5362">
        <v>8979</v>
      </c>
      <c r="V5362">
        <v>6</v>
      </c>
      <c r="W5362" t="s">
        <v>6668</v>
      </c>
      <c r="X5362">
        <v>13</v>
      </c>
      <c r="Y5362" t="s">
        <v>6457</v>
      </c>
      <c r="Z5362">
        <v>13114</v>
      </c>
      <c r="AA5362" t="s">
        <v>683</v>
      </c>
      <c r="AC5362" t="s">
        <v>725</v>
      </c>
      <c r="AD5362" t="s">
        <v>443</v>
      </c>
    </row>
    <row r="5363" spans="21:30">
      <c r="U5363">
        <v>8981</v>
      </c>
      <c r="V5363">
        <v>8</v>
      </c>
      <c r="W5363" t="s">
        <v>6669</v>
      </c>
      <c r="X5363">
        <v>13</v>
      </c>
      <c r="Y5363" t="s">
        <v>6457</v>
      </c>
      <c r="Z5363">
        <v>13123</v>
      </c>
      <c r="AA5363" t="s">
        <v>756</v>
      </c>
      <c r="AC5363" t="s">
        <v>725</v>
      </c>
      <c r="AD5363" t="s">
        <v>443</v>
      </c>
    </row>
    <row r="5364" spans="21:30">
      <c r="U5364">
        <v>8984</v>
      </c>
      <c r="V5364">
        <v>2</v>
      </c>
      <c r="W5364" t="s">
        <v>6670</v>
      </c>
      <c r="X5364">
        <v>13</v>
      </c>
      <c r="Y5364" t="s">
        <v>6457</v>
      </c>
      <c r="Z5364">
        <v>13123</v>
      </c>
      <c r="AA5364" t="s">
        <v>756</v>
      </c>
      <c r="AC5364" t="s">
        <v>725</v>
      </c>
      <c r="AD5364" t="s">
        <v>443</v>
      </c>
    </row>
    <row r="5365" spans="21:30">
      <c r="U5365">
        <v>8988</v>
      </c>
      <c r="V5365">
        <v>5</v>
      </c>
      <c r="W5365" t="s">
        <v>6671</v>
      </c>
      <c r="X5365">
        <v>13</v>
      </c>
      <c r="Y5365" t="s">
        <v>6457</v>
      </c>
      <c r="Z5365">
        <v>13123</v>
      </c>
      <c r="AA5365" t="s">
        <v>756</v>
      </c>
      <c r="AC5365" t="s">
        <v>725</v>
      </c>
      <c r="AD5365" t="s">
        <v>443</v>
      </c>
    </row>
    <row r="5366" spans="21:30">
      <c r="U5366">
        <v>8991</v>
      </c>
      <c r="V5366">
        <v>5</v>
      </c>
      <c r="W5366" t="s">
        <v>6672</v>
      </c>
      <c r="X5366">
        <v>13</v>
      </c>
      <c r="Y5366" t="s">
        <v>6457</v>
      </c>
      <c r="Z5366">
        <v>13114</v>
      </c>
      <c r="AA5366" t="s">
        <v>683</v>
      </c>
      <c r="AC5366" t="s">
        <v>725</v>
      </c>
      <c r="AD5366" t="s">
        <v>443</v>
      </c>
    </row>
    <row r="5367" spans="21:30">
      <c r="U5367">
        <v>8992</v>
      </c>
      <c r="V5367">
        <v>3</v>
      </c>
      <c r="W5367" t="s">
        <v>6673</v>
      </c>
      <c r="X5367">
        <v>13</v>
      </c>
      <c r="Y5367" t="s">
        <v>6457</v>
      </c>
      <c r="Z5367">
        <v>13123</v>
      </c>
      <c r="AA5367" t="s">
        <v>756</v>
      </c>
      <c r="AC5367" t="s">
        <v>725</v>
      </c>
      <c r="AD5367" t="s">
        <v>443</v>
      </c>
    </row>
    <row r="5368" spans="21:30">
      <c r="U5368">
        <v>8995</v>
      </c>
      <c r="V5368">
        <v>8</v>
      </c>
      <c r="W5368" t="s">
        <v>6674</v>
      </c>
      <c r="X5368">
        <v>13</v>
      </c>
      <c r="Y5368" t="s">
        <v>6457</v>
      </c>
      <c r="Z5368">
        <v>13115</v>
      </c>
      <c r="AA5368" t="s">
        <v>1826</v>
      </c>
      <c r="AC5368" t="s">
        <v>725</v>
      </c>
      <c r="AD5368" t="s">
        <v>443</v>
      </c>
    </row>
    <row r="5369" spans="21:30">
      <c r="U5369">
        <v>8996</v>
      </c>
      <c r="V5369">
        <v>6</v>
      </c>
      <c r="W5369" t="s">
        <v>6675</v>
      </c>
      <c r="X5369">
        <v>13</v>
      </c>
      <c r="Y5369" t="s">
        <v>6457</v>
      </c>
      <c r="Z5369">
        <v>13123</v>
      </c>
      <c r="AA5369" t="s">
        <v>756</v>
      </c>
      <c r="AC5369" t="s">
        <v>725</v>
      </c>
      <c r="AD5369" t="s">
        <v>443</v>
      </c>
    </row>
    <row r="5370" spans="21:30">
      <c r="U5370">
        <v>8997</v>
      </c>
      <c r="V5370">
        <v>4</v>
      </c>
      <c r="W5370" t="s">
        <v>6676</v>
      </c>
      <c r="X5370">
        <v>13</v>
      </c>
      <c r="Y5370" t="s">
        <v>6457</v>
      </c>
      <c r="Z5370">
        <v>13123</v>
      </c>
      <c r="AA5370" t="s">
        <v>756</v>
      </c>
      <c r="AC5370" t="s">
        <v>713</v>
      </c>
      <c r="AD5370" t="s">
        <v>443</v>
      </c>
    </row>
    <row r="5371" spans="21:30">
      <c r="U5371">
        <v>8998</v>
      </c>
      <c r="V5371">
        <v>2</v>
      </c>
      <c r="W5371" t="s">
        <v>6677</v>
      </c>
      <c r="X5371">
        <v>13</v>
      </c>
      <c r="Y5371" t="s">
        <v>6457</v>
      </c>
      <c r="Z5371">
        <v>13123</v>
      </c>
      <c r="AA5371" t="s">
        <v>756</v>
      </c>
      <c r="AC5371" t="s">
        <v>725</v>
      </c>
      <c r="AD5371" t="s">
        <v>443</v>
      </c>
    </row>
    <row r="5372" spans="21:30">
      <c r="U5372">
        <v>9003</v>
      </c>
      <c r="V5372">
        <v>4</v>
      </c>
      <c r="W5372" t="s">
        <v>6678</v>
      </c>
      <c r="X5372">
        <v>13</v>
      </c>
      <c r="Y5372" t="s">
        <v>6457</v>
      </c>
      <c r="Z5372">
        <v>13123</v>
      </c>
      <c r="AA5372" t="s">
        <v>756</v>
      </c>
      <c r="AC5372" t="s">
        <v>725</v>
      </c>
      <c r="AD5372" t="s">
        <v>443</v>
      </c>
    </row>
    <row r="5373" spans="21:30">
      <c r="U5373">
        <v>9004</v>
      </c>
      <c r="V5373">
        <v>2</v>
      </c>
      <c r="W5373" t="s">
        <v>6679</v>
      </c>
      <c r="X5373">
        <v>13</v>
      </c>
      <c r="Y5373" t="s">
        <v>6457</v>
      </c>
      <c r="Z5373">
        <v>13123</v>
      </c>
      <c r="AA5373" t="s">
        <v>756</v>
      </c>
      <c r="AC5373" t="s">
        <v>725</v>
      </c>
      <c r="AD5373" t="s">
        <v>443</v>
      </c>
    </row>
    <row r="5374" spans="21:30">
      <c r="U5374">
        <v>9006</v>
      </c>
      <c r="V5374">
        <v>9</v>
      </c>
      <c r="W5374" t="s">
        <v>6680</v>
      </c>
      <c r="X5374">
        <v>13</v>
      </c>
      <c r="Y5374" t="s">
        <v>6457</v>
      </c>
      <c r="Z5374">
        <v>13113</v>
      </c>
      <c r="AA5374" t="s">
        <v>761</v>
      </c>
      <c r="AC5374" t="s">
        <v>1111</v>
      </c>
      <c r="AD5374" t="s">
        <v>443</v>
      </c>
    </row>
    <row r="5375" spans="21:30">
      <c r="U5375">
        <v>9007</v>
      </c>
      <c r="V5375">
        <v>7</v>
      </c>
      <c r="W5375" t="s">
        <v>6681</v>
      </c>
      <c r="X5375">
        <v>13</v>
      </c>
      <c r="Y5375" t="s">
        <v>6457</v>
      </c>
      <c r="Z5375">
        <v>13113</v>
      </c>
      <c r="AA5375" t="s">
        <v>761</v>
      </c>
      <c r="AC5375" t="s">
        <v>1111</v>
      </c>
      <c r="AD5375" t="s">
        <v>443</v>
      </c>
    </row>
    <row r="5376" spans="21:30">
      <c r="U5376">
        <v>9008</v>
      </c>
      <c r="V5376">
        <v>5</v>
      </c>
      <c r="W5376" t="s">
        <v>6682</v>
      </c>
      <c r="X5376">
        <v>13</v>
      </c>
      <c r="Y5376" t="s">
        <v>6457</v>
      </c>
      <c r="Z5376">
        <v>13113</v>
      </c>
      <c r="AA5376" t="s">
        <v>761</v>
      </c>
      <c r="AC5376" t="s">
        <v>1111</v>
      </c>
      <c r="AD5376" t="s">
        <v>443</v>
      </c>
    </row>
    <row r="5377" spans="21:30">
      <c r="U5377">
        <v>9010</v>
      </c>
      <c r="V5377">
        <v>7</v>
      </c>
      <c r="W5377" t="s">
        <v>6683</v>
      </c>
      <c r="X5377">
        <v>13</v>
      </c>
      <c r="Y5377" t="s">
        <v>6457</v>
      </c>
      <c r="Z5377">
        <v>13113</v>
      </c>
      <c r="AA5377" t="s">
        <v>761</v>
      </c>
      <c r="AC5377" t="s">
        <v>1111</v>
      </c>
      <c r="AD5377" t="s">
        <v>443</v>
      </c>
    </row>
    <row r="5378" spans="21:30">
      <c r="U5378">
        <v>9011</v>
      </c>
      <c r="V5378">
        <v>5</v>
      </c>
      <c r="W5378" t="s">
        <v>6684</v>
      </c>
      <c r="X5378">
        <v>13</v>
      </c>
      <c r="Y5378" t="s">
        <v>6457</v>
      </c>
      <c r="Z5378">
        <v>13113</v>
      </c>
      <c r="AA5378" t="s">
        <v>761</v>
      </c>
      <c r="AC5378" t="s">
        <v>1111</v>
      </c>
      <c r="AD5378" t="s">
        <v>443</v>
      </c>
    </row>
    <row r="5379" spans="21:30">
      <c r="U5379">
        <v>9012</v>
      </c>
      <c r="V5379">
        <v>3</v>
      </c>
      <c r="W5379" t="s">
        <v>6685</v>
      </c>
      <c r="X5379">
        <v>13</v>
      </c>
      <c r="Y5379" t="s">
        <v>6457</v>
      </c>
      <c r="Z5379">
        <v>13113</v>
      </c>
      <c r="AA5379" t="s">
        <v>761</v>
      </c>
      <c r="AC5379" t="s">
        <v>1111</v>
      </c>
      <c r="AD5379" t="s">
        <v>443</v>
      </c>
    </row>
    <row r="5380" spans="21:30">
      <c r="U5380">
        <v>9013</v>
      </c>
      <c r="V5380">
        <v>1</v>
      </c>
      <c r="W5380" t="s">
        <v>3313</v>
      </c>
      <c r="X5380">
        <v>13</v>
      </c>
      <c r="Y5380" t="s">
        <v>6457</v>
      </c>
      <c r="Z5380">
        <v>13113</v>
      </c>
      <c r="AA5380" t="s">
        <v>761</v>
      </c>
      <c r="AC5380" t="s">
        <v>1111</v>
      </c>
      <c r="AD5380" t="s">
        <v>443</v>
      </c>
    </row>
    <row r="5381" spans="21:30">
      <c r="U5381">
        <v>9017</v>
      </c>
      <c r="V5381">
        <v>4</v>
      </c>
      <c r="W5381" t="s">
        <v>6686</v>
      </c>
      <c r="X5381">
        <v>13</v>
      </c>
      <c r="Y5381" t="s">
        <v>6457</v>
      </c>
      <c r="Z5381">
        <v>13113</v>
      </c>
      <c r="AA5381" t="s">
        <v>761</v>
      </c>
      <c r="AC5381" t="s">
        <v>713</v>
      </c>
      <c r="AD5381" t="s">
        <v>443</v>
      </c>
    </row>
    <row r="5382" spans="21:30">
      <c r="U5382">
        <v>9020</v>
      </c>
      <c r="V5382">
        <v>4</v>
      </c>
      <c r="W5382" t="s">
        <v>6687</v>
      </c>
      <c r="X5382">
        <v>13</v>
      </c>
      <c r="Y5382" t="s">
        <v>6457</v>
      </c>
      <c r="Z5382">
        <v>13113</v>
      </c>
      <c r="AA5382" t="s">
        <v>761</v>
      </c>
      <c r="AC5382" t="s">
        <v>713</v>
      </c>
      <c r="AD5382" t="s">
        <v>443</v>
      </c>
    </row>
    <row r="5383" spans="21:30">
      <c r="U5383">
        <v>9025</v>
      </c>
      <c r="V5383">
        <v>5</v>
      </c>
      <c r="W5383" t="s">
        <v>6688</v>
      </c>
      <c r="X5383">
        <v>13</v>
      </c>
      <c r="Y5383" t="s">
        <v>6457</v>
      </c>
      <c r="Z5383">
        <v>13113</v>
      </c>
      <c r="AA5383" t="s">
        <v>761</v>
      </c>
      <c r="AC5383" t="s">
        <v>713</v>
      </c>
      <c r="AD5383" t="s">
        <v>443</v>
      </c>
    </row>
    <row r="5384" spans="21:30">
      <c r="U5384">
        <v>9026</v>
      </c>
      <c r="V5384">
        <v>3</v>
      </c>
      <c r="W5384" t="s">
        <v>6689</v>
      </c>
      <c r="X5384">
        <v>13</v>
      </c>
      <c r="Y5384" t="s">
        <v>6457</v>
      </c>
      <c r="Z5384">
        <v>13129</v>
      </c>
      <c r="AA5384" t="s">
        <v>6690</v>
      </c>
      <c r="AC5384" t="s">
        <v>713</v>
      </c>
      <c r="AD5384" t="s">
        <v>443</v>
      </c>
    </row>
    <row r="5385" spans="21:30">
      <c r="U5385">
        <v>9032</v>
      </c>
      <c r="V5385">
        <v>8</v>
      </c>
      <c r="W5385" t="s">
        <v>6691</v>
      </c>
      <c r="X5385">
        <v>13</v>
      </c>
      <c r="Y5385" t="s">
        <v>6457</v>
      </c>
      <c r="Z5385">
        <v>13113</v>
      </c>
      <c r="AA5385" t="s">
        <v>761</v>
      </c>
      <c r="AC5385" t="s">
        <v>713</v>
      </c>
      <c r="AD5385" t="s">
        <v>443</v>
      </c>
    </row>
    <row r="5386" spans="21:30">
      <c r="U5386">
        <v>9033</v>
      </c>
      <c r="V5386">
        <v>6</v>
      </c>
      <c r="W5386" t="s">
        <v>6692</v>
      </c>
      <c r="X5386">
        <v>13</v>
      </c>
      <c r="Y5386" t="s">
        <v>6457</v>
      </c>
      <c r="Z5386">
        <v>13113</v>
      </c>
      <c r="AA5386" t="s">
        <v>761</v>
      </c>
      <c r="AC5386" t="s">
        <v>713</v>
      </c>
      <c r="AD5386" t="s">
        <v>443</v>
      </c>
    </row>
    <row r="5387" spans="21:30">
      <c r="U5387">
        <v>9035</v>
      </c>
      <c r="V5387">
        <v>2</v>
      </c>
      <c r="W5387" t="s">
        <v>6693</v>
      </c>
      <c r="X5387">
        <v>13</v>
      </c>
      <c r="Y5387" t="s">
        <v>6457</v>
      </c>
      <c r="Z5387">
        <v>13113</v>
      </c>
      <c r="AA5387" t="s">
        <v>761</v>
      </c>
      <c r="AC5387" t="s">
        <v>725</v>
      </c>
      <c r="AD5387" t="s">
        <v>443</v>
      </c>
    </row>
    <row r="5388" spans="21:30">
      <c r="U5388">
        <v>9036</v>
      </c>
      <c r="V5388">
        <v>0</v>
      </c>
      <c r="W5388" t="s">
        <v>6694</v>
      </c>
      <c r="X5388">
        <v>13</v>
      </c>
      <c r="Y5388" t="s">
        <v>6457</v>
      </c>
      <c r="Z5388">
        <v>13113</v>
      </c>
      <c r="AA5388" t="s">
        <v>761</v>
      </c>
      <c r="AC5388" t="s">
        <v>713</v>
      </c>
      <c r="AD5388" t="s">
        <v>443</v>
      </c>
    </row>
    <row r="5389" spans="21:30">
      <c r="U5389">
        <v>9038</v>
      </c>
      <c r="V5389">
        <v>7</v>
      </c>
      <c r="W5389" t="s">
        <v>6695</v>
      </c>
      <c r="X5389">
        <v>13</v>
      </c>
      <c r="Y5389" t="s">
        <v>6457</v>
      </c>
      <c r="Z5389">
        <v>13114</v>
      </c>
      <c r="AA5389" t="s">
        <v>683</v>
      </c>
      <c r="AC5389" t="s">
        <v>725</v>
      </c>
      <c r="AD5389" t="s">
        <v>443</v>
      </c>
    </row>
    <row r="5390" spans="21:30">
      <c r="U5390">
        <v>9039</v>
      </c>
      <c r="V5390">
        <v>5</v>
      </c>
      <c r="W5390" t="s">
        <v>6696</v>
      </c>
      <c r="X5390">
        <v>13</v>
      </c>
      <c r="Y5390" t="s">
        <v>6457</v>
      </c>
      <c r="Z5390">
        <v>13113</v>
      </c>
      <c r="AA5390" t="s">
        <v>761</v>
      </c>
      <c r="AC5390" t="s">
        <v>725</v>
      </c>
      <c r="AD5390" t="s">
        <v>443</v>
      </c>
    </row>
    <row r="5391" spans="21:30">
      <c r="U5391">
        <v>9042</v>
      </c>
      <c r="V5391">
        <v>5</v>
      </c>
      <c r="W5391" t="s">
        <v>3483</v>
      </c>
      <c r="X5391">
        <v>13</v>
      </c>
      <c r="Y5391" t="s">
        <v>6457</v>
      </c>
      <c r="Z5391">
        <v>13113</v>
      </c>
      <c r="AA5391" t="s">
        <v>761</v>
      </c>
      <c r="AC5391" t="s">
        <v>725</v>
      </c>
      <c r="AD5391" t="s">
        <v>443</v>
      </c>
    </row>
    <row r="5392" spans="21:30">
      <c r="U5392">
        <v>9043</v>
      </c>
      <c r="V5392">
        <v>3</v>
      </c>
      <c r="W5392" t="s">
        <v>6697</v>
      </c>
      <c r="X5392">
        <v>13</v>
      </c>
      <c r="Y5392" t="s">
        <v>6457</v>
      </c>
      <c r="Z5392">
        <v>13113</v>
      </c>
      <c r="AA5392" t="s">
        <v>761</v>
      </c>
      <c r="AC5392" t="s">
        <v>725</v>
      </c>
      <c r="AD5392" t="s">
        <v>443</v>
      </c>
    </row>
    <row r="5393" spans="21:30">
      <c r="U5393">
        <v>9046</v>
      </c>
      <c r="V5393">
        <v>8</v>
      </c>
      <c r="W5393" t="s">
        <v>6698</v>
      </c>
      <c r="X5393">
        <v>13</v>
      </c>
      <c r="Y5393" t="s">
        <v>6457</v>
      </c>
      <c r="Z5393">
        <v>13113</v>
      </c>
      <c r="AA5393" t="s">
        <v>761</v>
      </c>
      <c r="AC5393" t="s">
        <v>725</v>
      </c>
      <c r="AD5393" t="s">
        <v>443</v>
      </c>
    </row>
    <row r="5394" spans="21:30">
      <c r="U5394">
        <v>9051</v>
      </c>
      <c r="V5394">
        <v>4</v>
      </c>
      <c r="W5394" t="s">
        <v>6699</v>
      </c>
      <c r="X5394">
        <v>13</v>
      </c>
      <c r="Y5394" t="s">
        <v>6457</v>
      </c>
      <c r="Z5394">
        <v>13113</v>
      </c>
      <c r="AA5394" t="s">
        <v>761</v>
      </c>
      <c r="AC5394" t="s">
        <v>725</v>
      </c>
      <c r="AD5394" t="s">
        <v>443</v>
      </c>
    </row>
    <row r="5395" spans="21:30">
      <c r="U5395">
        <v>9052</v>
      </c>
      <c r="V5395">
        <v>2</v>
      </c>
      <c r="W5395" t="s">
        <v>6700</v>
      </c>
      <c r="X5395">
        <v>13</v>
      </c>
      <c r="Y5395" t="s">
        <v>6457</v>
      </c>
      <c r="Z5395">
        <v>13113</v>
      </c>
      <c r="AA5395" t="s">
        <v>761</v>
      </c>
      <c r="AC5395" t="s">
        <v>725</v>
      </c>
      <c r="AD5395" t="s">
        <v>443</v>
      </c>
    </row>
    <row r="5396" spans="21:30">
      <c r="U5396">
        <v>9053</v>
      </c>
      <c r="V5396">
        <v>0</v>
      </c>
      <c r="W5396" t="s">
        <v>6701</v>
      </c>
      <c r="X5396">
        <v>13</v>
      </c>
      <c r="Y5396" t="s">
        <v>6457</v>
      </c>
      <c r="Z5396">
        <v>13113</v>
      </c>
      <c r="AA5396" t="s">
        <v>761</v>
      </c>
      <c r="AC5396" t="s">
        <v>725</v>
      </c>
      <c r="AD5396" t="s">
        <v>443</v>
      </c>
    </row>
    <row r="5397" spans="21:30">
      <c r="U5397">
        <v>9054</v>
      </c>
      <c r="V5397">
        <v>9</v>
      </c>
      <c r="W5397" t="s">
        <v>6702</v>
      </c>
      <c r="X5397">
        <v>13</v>
      </c>
      <c r="Y5397" t="s">
        <v>6457</v>
      </c>
      <c r="Z5397">
        <v>13113</v>
      </c>
      <c r="AA5397" t="s">
        <v>761</v>
      </c>
      <c r="AC5397" t="s">
        <v>725</v>
      </c>
      <c r="AD5397" t="s">
        <v>443</v>
      </c>
    </row>
    <row r="5398" spans="21:30">
      <c r="U5398">
        <v>9056</v>
      </c>
      <c r="V5398">
        <v>5</v>
      </c>
      <c r="W5398" t="s">
        <v>6703</v>
      </c>
      <c r="X5398">
        <v>13</v>
      </c>
      <c r="Y5398" t="s">
        <v>6457</v>
      </c>
      <c r="Z5398">
        <v>13113</v>
      </c>
      <c r="AA5398" t="s">
        <v>761</v>
      </c>
      <c r="AC5398" t="s">
        <v>725</v>
      </c>
      <c r="AD5398" t="s">
        <v>443</v>
      </c>
    </row>
    <row r="5399" spans="21:30">
      <c r="U5399">
        <v>9058</v>
      </c>
      <c r="V5399">
        <v>1</v>
      </c>
      <c r="W5399" t="s">
        <v>6704</v>
      </c>
      <c r="X5399">
        <v>13</v>
      </c>
      <c r="Y5399" t="s">
        <v>6457</v>
      </c>
      <c r="Z5399">
        <v>13120</v>
      </c>
      <c r="AA5399" t="s">
        <v>6588</v>
      </c>
      <c r="AC5399" t="s">
        <v>890</v>
      </c>
      <c r="AD5399" t="s">
        <v>443</v>
      </c>
    </row>
    <row r="5400" spans="21:30">
      <c r="U5400">
        <v>9060</v>
      </c>
      <c r="V5400">
        <v>3</v>
      </c>
      <c r="W5400" t="s">
        <v>6705</v>
      </c>
      <c r="X5400">
        <v>13</v>
      </c>
      <c r="Y5400" t="s">
        <v>6457</v>
      </c>
      <c r="Z5400">
        <v>13120</v>
      </c>
      <c r="AA5400" t="s">
        <v>6588</v>
      </c>
      <c r="AC5400" t="s">
        <v>890</v>
      </c>
      <c r="AD5400" t="s">
        <v>443</v>
      </c>
    </row>
    <row r="5401" spans="21:30">
      <c r="U5401">
        <v>9061</v>
      </c>
      <c r="V5401">
        <v>1</v>
      </c>
      <c r="W5401" t="s">
        <v>6706</v>
      </c>
      <c r="X5401">
        <v>13</v>
      </c>
      <c r="Y5401" t="s">
        <v>6457</v>
      </c>
      <c r="Z5401">
        <v>13120</v>
      </c>
      <c r="AA5401" t="s">
        <v>6588</v>
      </c>
      <c r="AC5401" t="s">
        <v>890</v>
      </c>
      <c r="AD5401" t="s">
        <v>443</v>
      </c>
    </row>
    <row r="5402" spans="21:30">
      <c r="U5402">
        <v>9063</v>
      </c>
      <c r="V5402">
        <v>8</v>
      </c>
      <c r="W5402" t="s">
        <v>6707</v>
      </c>
      <c r="X5402">
        <v>13</v>
      </c>
      <c r="Y5402" t="s">
        <v>6457</v>
      </c>
      <c r="Z5402">
        <v>13120</v>
      </c>
      <c r="AA5402" t="s">
        <v>6588</v>
      </c>
      <c r="AC5402" t="s">
        <v>890</v>
      </c>
      <c r="AD5402" t="s">
        <v>443</v>
      </c>
    </row>
    <row r="5403" spans="21:30">
      <c r="U5403">
        <v>9064</v>
      </c>
      <c r="V5403">
        <v>6</v>
      </c>
      <c r="W5403" t="s">
        <v>6708</v>
      </c>
      <c r="X5403">
        <v>13</v>
      </c>
      <c r="Y5403" t="s">
        <v>6457</v>
      </c>
      <c r="Z5403">
        <v>13120</v>
      </c>
      <c r="AA5403" t="s">
        <v>6588</v>
      </c>
      <c r="AC5403" t="s">
        <v>890</v>
      </c>
      <c r="AD5403" t="s">
        <v>443</v>
      </c>
    </row>
    <row r="5404" spans="21:30">
      <c r="U5404">
        <v>9065</v>
      </c>
      <c r="V5404">
        <v>4</v>
      </c>
      <c r="W5404" t="s">
        <v>6709</v>
      </c>
      <c r="X5404">
        <v>13</v>
      </c>
      <c r="Y5404" t="s">
        <v>6457</v>
      </c>
      <c r="Z5404">
        <v>13120</v>
      </c>
      <c r="AA5404" t="s">
        <v>6588</v>
      </c>
      <c r="AC5404" t="s">
        <v>890</v>
      </c>
      <c r="AD5404" t="s">
        <v>443</v>
      </c>
    </row>
    <row r="5405" spans="21:30">
      <c r="U5405">
        <v>9069</v>
      </c>
      <c r="V5405">
        <v>7</v>
      </c>
      <c r="W5405" t="s">
        <v>6710</v>
      </c>
      <c r="X5405">
        <v>13</v>
      </c>
      <c r="Y5405" t="s">
        <v>6457</v>
      </c>
      <c r="Z5405">
        <v>13118</v>
      </c>
      <c r="AA5405" t="s">
        <v>771</v>
      </c>
      <c r="AC5405" t="s">
        <v>713</v>
      </c>
      <c r="AD5405" t="s">
        <v>443</v>
      </c>
    </row>
    <row r="5406" spans="21:30">
      <c r="U5406">
        <v>9070</v>
      </c>
      <c r="V5406">
        <v>0</v>
      </c>
      <c r="W5406" t="s">
        <v>6711</v>
      </c>
      <c r="X5406">
        <v>13</v>
      </c>
      <c r="Y5406" t="s">
        <v>6457</v>
      </c>
      <c r="Z5406">
        <v>13120</v>
      </c>
      <c r="AA5406" t="s">
        <v>6588</v>
      </c>
      <c r="AC5406" t="s">
        <v>1111</v>
      </c>
      <c r="AD5406" t="s">
        <v>443</v>
      </c>
    </row>
    <row r="5407" spans="21:30">
      <c r="U5407">
        <v>9071</v>
      </c>
      <c r="V5407">
        <v>9</v>
      </c>
      <c r="W5407" t="s">
        <v>6712</v>
      </c>
      <c r="X5407">
        <v>13</v>
      </c>
      <c r="Y5407" t="s">
        <v>6457</v>
      </c>
      <c r="Z5407">
        <v>13120</v>
      </c>
      <c r="AA5407" t="s">
        <v>6588</v>
      </c>
      <c r="AC5407" t="s">
        <v>1111</v>
      </c>
      <c r="AD5407" t="s">
        <v>443</v>
      </c>
    </row>
    <row r="5408" spans="21:30">
      <c r="U5408">
        <v>9072</v>
      </c>
      <c r="V5408">
        <v>7</v>
      </c>
      <c r="W5408" t="s">
        <v>6713</v>
      </c>
      <c r="X5408">
        <v>13</v>
      </c>
      <c r="Y5408" t="s">
        <v>6457</v>
      </c>
      <c r="Z5408">
        <v>13118</v>
      </c>
      <c r="AA5408" t="s">
        <v>771</v>
      </c>
      <c r="AC5408" t="s">
        <v>412</v>
      </c>
      <c r="AD5408" t="s">
        <v>443</v>
      </c>
    </row>
    <row r="5409" spans="21:30">
      <c r="U5409">
        <v>9073</v>
      </c>
      <c r="V5409">
        <v>5</v>
      </c>
      <c r="W5409" t="s">
        <v>6714</v>
      </c>
      <c r="X5409">
        <v>13</v>
      </c>
      <c r="Y5409" t="s">
        <v>6457</v>
      </c>
      <c r="Z5409">
        <v>13120</v>
      </c>
      <c r="AA5409" t="s">
        <v>6588</v>
      </c>
      <c r="AC5409" t="s">
        <v>1111</v>
      </c>
      <c r="AD5409" t="s">
        <v>443</v>
      </c>
    </row>
    <row r="5410" spans="21:30">
      <c r="U5410">
        <v>9074</v>
      </c>
      <c r="V5410">
        <v>3</v>
      </c>
      <c r="W5410" t="s">
        <v>5889</v>
      </c>
      <c r="X5410">
        <v>13</v>
      </c>
      <c r="Y5410" t="s">
        <v>6457</v>
      </c>
      <c r="Z5410">
        <v>13120</v>
      </c>
      <c r="AA5410" t="s">
        <v>6588</v>
      </c>
      <c r="AC5410" t="s">
        <v>1111</v>
      </c>
      <c r="AD5410" t="s">
        <v>443</v>
      </c>
    </row>
    <row r="5411" spans="21:30">
      <c r="U5411">
        <v>9075</v>
      </c>
      <c r="V5411">
        <v>1</v>
      </c>
      <c r="W5411" t="s">
        <v>6715</v>
      </c>
      <c r="X5411">
        <v>13</v>
      </c>
      <c r="Y5411" t="s">
        <v>6457</v>
      </c>
      <c r="Z5411">
        <v>13118</v>
      </c>
      <c r="AA5411" t="s">
        <v>771</v>
      </c>
      <c r="AC5411" t="s">
        <v>412</v>
      </c>
      <c r="AD5411" t="s">
        <v>443</v>
      </c>
    </row>
    <row r="5412" spans="21:30">
      <c r="U5412">
        <v>9077</v>
      </c>
      <c r="V5412">
        <v>8</v>
      </c>
      <c r="W5412" t="s">
        <v>6716</v>
      </c>
      <c r="X5412">
        <v>13</v>
      </c>
      <c r="Y5412" t="s">
        <v>6457</v>
      </c>
      <c r="Z5412">
        <v>13120</v>
      </c>
      <c r="AA5412" t="s">
        <v>6588</v>
      </c>
      <c r="AC5412" t="s">
        <v>1111</v>
      </c>
      <c r="AD5412" t="s">
        <v>443</v>
      </c>
    </row>
    <row r="5413" spans="21:30">
      <c r="U5413">
        <v>9078</v>
      </c>
      <c r="V5413">
        <v>6</v>
      </c>
      <c r="W5413" t="s">
        <v>6717</v>
      </c>
      <c r="X5413">
        <v>13</v>
      </c>
      <c r="Y5413" t="s">
        <v>6457</v>
      </c>
      <c r="Z5413">
        <v>13120</v>
      </c>
      <c r="AA5413" t="s">
        <v>6588</v>
      </c>
      <c r="AC5413" t="s">
        <v>1111</v>
      </c>
      <c r="AD5413" t="s">
        <v>443</v>
      </c>
    </row>
    <row r="5414" spans="21:30">
      <c r="U5414">
        <v>9082</v>
      </c>
      <c r="V5414">
        <v>4</v>
      </c>
      <c r="W5414" t="s">
        <v>6718</v>
      </c>
      <c r="X5414">
        <v>13</v>
      </c>
      <c r="Y5414" t="s">
        <v>6457</v>
      </c>
      <c r="Z5414">
        <v>13120</v>
      </c>
      <c r="AA5414" t="s">
        <v>6588</v>
      </c>
      <c r="AC5414" t="s">
        <v>1111</v>
      </c>
      <c r="AD5414" t="s">
        <v>443</v>
      </c>
    </row>
    <row r="5415" spans="21:30">
      <c r="U5415">
        <v>9083</v>
      </c>
      <c r="V5415">
        <v>2</v>
      </c>
      <c r="W5415" t="s">
        <v>6719</v>
      </c>
      <c r="X5415">
        <v>13</v>
      </c>
      <c r="Y5415" t="s">
        <v>6457</v>
      </c>
      <c r="Z5415">
        <v>13120</v>
      </c>
      <c r="AA5415" t="s">
        <v>6588</v>
      </c>
      <c r="AC5415" t="s">
        <v>1111</v>
      </c>
      <c r="AD5415" t="s">
        <v>443</v>
      </c>
    </row>
    <row r="5416" spans="21:30">
      <c r="U5416">
        <v>9084</v>
      </c>
      <c r="V5416">
        <v>0</v>
      </c>
      <c r="W5416" t="s">
        <v>6720</v>
      </c>
      <c r="X5416">
        <v>13</v>
      </c>
      <c r="Y5416" t="s">
        <v>6457</v>
      </c>
      <c r="Z5416">
        <v>13120</v>
      </c>
      <c r="AA5416" t="s">
        <v>6588</v>
      </c>
      <c r="AC5416" t="s">
        <v>1111</v>
      </c>
      <c r="AD5416" t="s">
        <v>443</v>
      </c>
    </row>
    <row r="5417" spans="21:30">
      <c r="U5417">
        <v>9085</v>
      </c>
      <c r="V5417">
        <v>9</v>
      </c>
      <c r="W5417" t="s">
        <v>2451</v>
      </c>
      <c r="X5417">
        <v>13</v>
      </c>
      <c r="Y5417" t="s">
        <v>6457</v>
      </c>
      <c r="Z5417">
        <v>13118</v>
      </c>
      <c r="AA5417" t="s">
        <v>771</v>
      </c>
      <c r="AC5417" t="s">
        <v>412</v>
      </c>
      <c r="AD5417" t="s">
        <v>443</v>
      </c>
    </row>
    <row r="5418" spans="21:30">
      <c r="U5418">
        <v>9086</v>
      </c>
      <c r="V5418">
        <v>7</v>
      </c>
      <c r="W5418" t="s">
        <v>2217</v>
      </c>
      <c r="X5418">
        <v>13</v>
      </c>
      <c r="Y5418" t="s">
        <v>6457</v>
      </c>
      <c r="Z5418">
        <v>13120</v>
      </c>
      <c r="AA5418" t="s">
        <v>6588</v>
      </c>
      <c r="AC5418" t="s">
        <v>1111</v>
      </c>
      <c r="AD5418" t="s">
        <v>443</v>
      </c>
    </row>
    <row r="5419" spans="21:30">
      <c r="U5419">
        <v>9087</v>
      </c>
      <c r="V5419">
        <v>5</v>
      </c>
      <c r="W5419" t="s">
        <v>6721</v>
      </c>
      <c r="X5419">
        <v>13</v>
      </c>
      <c r="Y5419" t="s">
        <v>6457</v>
      </c>
      <c r="Z5419">
        <v>13122</v>
      </c>
      <c r="AA5419" t="s">
        <v>6722</v>
      </c>
      <c r="AC5419" t="s">
        <v>1111</v>
      </c>
      <c r="AD5419" t="s">
        <v>443</v>
      </c>
    </row>
    <row r="5420" spans="21:30">
      <c r="U5420">
        <v>9088</v>
      </c>
      <c r="V5420">
        <v>3</v>
      </c>
      <c r="W5420" t="s">
        <v>6723</v>
      </c>
      <c r="X5420">
        <v>13</v>
      </c>
      <c r="Y5420" t="s">
        <v>6457</v>
      </c>
      <c r="Z5420">
        <v>13122</v>
      </c>
      <c r="AA5420" t="s">
        <v>6722</v>
      </c>
      <c r="AC5420" t="s">
        <v>1111</v>
      </c>
      <c r="AD5420" t="s">
        <v>443</v>
      </c>
    </row>
    <row r="5421" spans="21:30">
      <c r="U5421">
        <v>9089</v>
      </c>
      <c r="V5421">
        <v>1</v>
      </c>
      <c r="W5421" t="s">
        <v>6724</v>
      </c>
      <c r="X5421">
        <v>13</v>
      </c>
      <c r="Y5421" t="s">
        <v>6457</v>
      </c>
      <c r="Z5421">
        <v>13120</v>
      </c>
      <c r="AA5421" t="s">
        <v>6588</v>
      </c>
      <c r="AC5421" t="s">
        <v>1111</v>
      </c>
      <c r="AD5421" t="s">
        <v>443</v>
      </c>
    </row>
    <row r="5422" spans="21:30">
      <c r="U5422">
        <v>9090</v>
      </c>
      <c r="V5422">
        <v>5</v>
      </c>
      <c r="W5422" t="s">
        <v>6725</v>
      </c>
      <c r="X5422">
        <v>13</v>
      </c>
      <c r="Y5422" t="s">
        <v>6457</v>
      </c>
      <c r="Z5422">
        <v>13118</v>
      </c>
      <c r="AA5422" t="s">
        <v>771</v>
      </c>
      <c r="AC5422" t="s">
        <v>412</v>
      </c>
      <c r="AD5422" t="s">
        <v>443</v>
      </c>
    </row>
    <row r="5423" spans="21:30">
      <c r="U5423">
        <v>9091</v>
      </c>
      <c r="V5423">
        <v>3</v>
      </c>
      <c r="W5423" t="s">
        <v>526</v>
      </c>
      <c r="X5423">
        <v>13</v>
      </c>
      <c r="Y5423" t="s">
        <v>6457</v>
      </c>
      <c r="Z5423">
        <v>13120</v>
      </c>
      <c r="AA5423" t="s">
        <v>6588</v>
      </c>
      <c r="AC5423" t="s">
        <v>1111</v>
      </c>
      <c r="AD5423" t="s">
        <v>443</v>
      </c>
    </row>
    <row r="5424" spans="21:30">
      <c r="U5424">
        <v>9097</v>
      </c>
      <c r="V5424">
        <v>2</v>
      </c>
      <c r="W5424" t="s">
        <v>6726</v>
      </c>
      <c r="X5424">
        <v>13</v>
      </c>
      <c r="Y5424" t="s">
        <v>6457</v>
      </c>
      <c r="Z5424">
        <v>13120</v>
      </c>
      <c r="AA5424" t="s">
        <v>6588</v>
      </c>
      <c r="AC5424" t="s">
        <v>1111</v>
      </c>
      <c r="AD5424" t="s">
        <v>443</v>
      </c>
    </row>
    <row r="5425" spans="21:30">
      <c r="U5425">
        <v>9098</v>
      </c>
      <c r="V5425">
        <v>0</v>
      </c>
      <c r="W5425" t="s">
        <v>6727</v>
      </c>
      <c r="X5425">
        <v>13</v>
      </c>
      <c r="Y5425" t="s">
        <v>6457</v>
      </c>
      <c r="Z5425">
        <v>13122</v>
      </c>
      <c r="AA5425" t="s">
        <v>6722</v>
      </c>
      <c r="AC5425" t="s">
        <v>1111</v>
      </c>
      <c r="AD5425" t="s">
        <v>443</v>
      </c>
    </row>
    <row r="5426" spans="21:30">
      <c r="U5426">
        <v>9100</v>
      </c>
      <c r="V5426">
        <v>6</v>
      </c>
      <c r="W5426" t="s">
        <v>6728</v>
      </c>
      <c r="X5426">
        <v>13</v>
      </c>
      <c r="Y5426" t="s">
        <v>6457</v>
      </c>
      <c r="Z5426">
        <v>13120</v>
      </c>
      <c r="AA5426" t="s">
        <v>6588</v>
      </c>
      <c r="AC5426" t="s">
        <v>1111</v>
      </c>
      <c r="AD5426" t="s">
        <v>443</v>
      </c>
    </row>
    <row r="5427" spans="21:30">
      <c r="U5427">
        <v>9102</v>
      </c>
      <c r="V5427">
        <v>2</v>
      </c>
      <c r="W5427" t="s">
        <v>6729</v>
      </c>
      <c r="X5427">
        <v>13</v>
      </c>
      <c r="Y5427" t="s">
        <v>6457</v>
      </c>
      <c r="Z5427">
        <v>13120</v>
      </c>
      <c r="AA5427" t="s">
        <v>6588</v>
      </c>
      <c r="AC5427" t="s">
        <v>1111</v>
      </c>
      <c r="AD5427" t="s">
        <v>443</v>
      </c>
    </row>
    <row r="5428" spans="21:30">
      <c r="U5428">
        <v>9103</v>
      </c>
      <c r="V5428">
        <v>0</v>
      </c>
      <c r="W5428" t="s">
        <v>6730</v>
      </c>
      <c r="X5428">
        <v>13</v>
      </c>
      <c r="Y5428" t="s">
        <v>6457</v>
      </c>
      <c r="Z5428">
        <v>13122</v>
      </c>
      <c r="AA5428" t="s">
        <v>6722</v>
      </c>
      <c r="AC5428" t="s">
        <v>1111</v>
      </c>
      <c r="AD5428" t="s">
        <v>443</v>
      </c>
    </row>
    <row r="5429" spans="21:30">
      <c r="U5429">
        <v>9104</v>
      </c>
      <c r="V5429">
        <v>9</v>
      </c>
      <c r="W5429" t="s">
        <v>6731</v>
      </c>
      <c r="X5429">
        <v>13</v>
      </c>
      <c r="Y5429" t="s">
        <v>6457</v>
      </c>
      <c r="Z5429">
        <v>13118</v>
      </c>
      <c r="AA5429" t="s">
        <v>771</v>
      </c>
      <c r="AC5429" t="s">
        <v>412</v>
      </c>
      <c r="AD5429" t="s">
        <v>443</v>
      </c>
    </row>
    <row r="5430" spans="21:30">
      <c r="U5430">
        <v>9105</v>
      </c>
      <c r="V5430">
        <v>7</v>
      </c>
      <c r="W5430" t="s">
        <v>6732</v>
      </c>
      <c r="X5430">
        <v>13</v>
      </c>
      <c r="Y5430" t="s">
        <v>6457</v>
      </c>
      <c r="Z5430">
        <v>13122</v>
      </c>
      <c r="AA5430" t="s">
        <v>6722</v>
      </c>
      <c r="AC5430" t="s">
        <v>1111</v>
      </c>
      <c r="AD5430" t="s">
        <v>443</v>
      </c>
    </row>
    <row r="5431" spans="21:30">
      <c r="U5431">
        <v>9106</v>
      </c>
      <c r="V5431">
        <v>5</v>
      </c>
      <c r="W5431" t="s">
        <v>6733</v>
      </c>
      <c r="X5431">
        <v>13</v>
      </c>
      <c r="Y5431" t="s">
        <v>6457</v>
      </c>
      <c r="Z5431">
        <v>13122</v>
      </c>
      <c r="AA5431" t="s">
        <v>6722</v>
      </c>
      <c r="AC5431" t="s">
        <v>1111</v>
      </c>
      <c r="AD5431" t="s">
        <v>443</v>
      </c>
    </row>
    <row r="5432" spans="21:30">
      <c r="U5432">
        <v>9107</v>
      </c>
      <c r="V5432">
        <v>3</v>
      </c>
      <c r="W5432" t="s">
        <v>6734</v>
      </c>
      <c r="X5432">
        <v>13</v>
      </c>
      <c r="Y5432" t="s">
        <v>6457</v>
      </c>
      <c r="Z5432">
        <v>13122</v>
      </c>
      <c r="AA5432" t="s">
        <v>6722</v>
      </c>
      <c r="AC5432" t="s">
        <v>1111</v>
      </c>
      <c r="AD5432" t="s">
        <v>443</v>
      </c>
    </row>
    <row r="5433" spans="21:30">
      <c r="U5433">
        <v>9110</v>
      </c>
      <c r="V5433">
        <v>3</v>
      </c>
      <c r="W5433" t="s">
        <v>6735</v>
      </c>
      <c r="X5433">
        <v>13</v>
      </c>
      <c r="Y5433" t="s">
        <v>6457</v>
      </c>
      <c r="Z5433">
        <v>13122</v>
      </c>
      <c r="AA5433" t="s">
        <v>6722</v>
      </c>
      <c r="AC5433" t="s">
        <v>1111</v>
      </c>
      <c r="AD5433" t="s">
        <v>443</v>
      </c>
    </row>
    <row r="5434" spans="21:30">
      <c r="U5434">
        <v>9111</v>
      </c>
      <c r="V5434">
        <v>1</v>
      </c>
      <c r="W5434" t="s">
        <v>6736</v>
      </c>
      <c r="X5434">
        <v>13</v>
      </c>
      <c r="Y5434" t="s">
        <v>6457</v>
      </c>
      <c r="Z5434">
        <v>13122</v>
      </c>
      <c r="AA5434" t="s">
        <v>6722</v>
      </c>
      <c r="AC5434" t="s">
        <v>1111</v>
      </c>
      <c r="AD5434" t="s">
        <v>443</v>
      </c>
    </row>
    <row r="5435" spans="21:30">
      <c r="U5435">
        <v>9116</v>
      </c>
      <c r="V5435">
        <v>2</v>
      </c>
      <c r="W5435" t="s">
        <v>6737</v>
      </c>
      <c r="X5435">
        <v>13</v>
      </c>
      <c r="Y5435" t="s">
        <v>6457</v>
      </c>
      <c r="Z5435">
        <v>13118</v>
      </c>
      <c r="AA5435" t="s">
        <v>771</v>
      </c>
      <c r="AC5435" t="s">
        <v>412</v>
      </c>
      <c r="AD5435" t="s">
        <v>443</v>
      </c>
    </row>
    <row r="5436" spans="21:30">
      <c r="U5436">
        <v>9117</v>
      </c>
      <c r="V5436">
        <v>0</v>
      </c>
      <c r="W5436" t="s">
        <v>6738</v>
      </c>
      <c r="X5436">
        <v>13</v>
      </c>
      <c r="Y5436" t="s">
        <v>6457</v>
      </c>
      <c r="Z5436">
        <v>13122</v>
      </c>
      <c r="AA5436" t="s">
        <v>6722</v>
      </c>
      <c r="AC5436" t="s">
        <v>1111</v>
      </c>
      <c r="AD5436" t="s">
        <v>443</v>
      </c>
    </row>
    <row r="5437" spans="21:30">
      <c r="U5437">
        <v>9121</v>
      </c>
      <c r="V5437">
        <v>9</v>
      </c>
      <c r="W5437" t="s">
        <v>6739</v>
      </c>
      <c r="X5437">
        <v>13</v>
      </c>
      <c r="Y5437" t="s">
        <v>6457</v>
      </c>
      <c r="Z5437">
        <v>13122</v>
      </c>
      <c r="AA5437" t="s">
        <v>6722</v>
      </c>
      <c r="AC5437" t="s">
        <v>1111</v>
      </c>
      <c r="AD5437" t="s">
        <v>443</v>
      </c>
    </row>
    <row r="5438" spans="21:30">
      <c r="U5438">
        <v>9122</v>
      </c>
      <c r="V5438">
        <v>7</v>
      </c>
      <c r="W5438" t="s">
        <v>3768</v>
      </c>
      <c r="X5438">
        <v>13</v>
      </c>
      <c r="Y5438" t="s">
        <v>6457</v>
      </c>
      <c r="Z5438">
        <v>13118</v>
      </c>
      <c r="AA5438" t="s">
        <v>771</v>
      </c>
      <c r="AC5438" t="s">
        <v>412</v>
      </c>
      <c r="AD5438" t="s">
        <v>443</v>
      </c>
    </row>
    <row r="5439" spans="21:30">
      <c r="U5439">
        <v>9125</v>
      </c>
      <c r="V5439">
        <v>1</v>
      </c>
      <c r="W5439" t="s">
        <v>2538</v>
      </c>
      <c r="X5439">
        <v>13</v>
      </c>
      <c r="Y5439" t="s">
        <v>6457</v>
      </c>
      <c r="Z5439">
        <v>13118</v>
      </c>
      <c r="AA5439" t="s">
        <v>771</v>
      </c>
      <c r="AC5439" t="s">
        <v>412</v>
      </c>
      <c r="AD5439" t="s">
        <v>443</v>
      </c>
    </row>
    <row r="5440" spans="21:30">
      <c r="U5440">
        <v>9127</v>
      </c>
      <c r="V5440">
        <v>8</v>
      </c>
      <c r="W5440" t="s">
        <v>6740</v>
      </c>
      <c r="X5440">
        <v>13</v>
      </c>
      <c r="Y5440" t="s">
        <v>6457</v>
      </c>
      <c r="Z5440">
        <v>13122</v>
      </c>
      <c r="AA5440" t="s">
        <v>6722</v>
      </c>
      <c r="AC5440" t="s">
        <v>1111</v>
      </c>
      <c r="AD5440" t="s">
        <v>443</v>
      </c>
    </row>
    <row r="5441" spans="21:30">
      <c r="U5441">
        <v>9128</v>
      </c>
      <c r="V5441">
        <v>6</v>
      </c>
      <c r="W5441" t="s">
        <v>6741</v>
      </c>
      <c r="X5441">
        <v>13</v>
      </c>
      <c r="Y5441" t="s">
        <v>6457</v>
      </c>
      <c r="Z5441">
        <v>13120</v>
      </c>
      <c r="AA5441" t="s">
        <v>6588</v>
      </c>
      <c r="AC5441" t="s">
        <v>1111</v>
      </c>
      <c r="AD5441" t="s">
        <v>443</v>
      </c>
    </row>
    <row r="5442" spans="21:30">
      <c r="U5442">
        <v>9131</v>
      </c>
      <c r="V5442">
        <v>6</v>
      </c>
      <c r="W5442" t="s">
        <v>6742</v>
      </c>
      <c r="X5442">
        <v>13</v>
      </c>
      <c r="Y5442" t="s">
        <v>6457</v>
      </c>
      <c r="Z5442">
        <v>13120</v>
      </c>
      <c r="AA5442" t="s">
        <v>6588</v>
      </c>
      <c r="AC5442" t="s">
        <v>1111</v>
      </c>
      <c r="AD5442" t="s">
        <v>443</v>
      </c>
    </row>
    <row r="5443" spans="21:30">
      <c r="U5443">
        <v>9135</v>
      </c>
      <c r="V5443">
        <v>9</v>
      </c>
      <c r="W5443" t="s">
        <v>6743</v>
      </c>
      <c r="X5443">
        <v>13</v>
      </c>
      <c r="Y5443" t="s">
        <v>6457</v>
      </c>
      <c r="Z5443">
        <v>13120</v>
      </c>
      <c r="AA5443" t="s">
        <v>6588</v>
      </c>
      <c r="AC5443" t="s">
        <v>725</v>
      </c>
      <c r="AD5443" t="s">
        <v>443</v>
      </c>
    </row>
    <row r="5444" spans="21:30">
      <c r="U5444">
        <v>9137</v>
      </c>
      <c r="V5444">
        <v>5</v>
      </c>
      <c r="W5444" t="s">
        <v>6744</v>
      </c>
      <c r="X5444">
        <v>13</v>
      </c>
      <c r="Y5444" t="s">
        <v>6457</v>
      </c>
      <c r="Z5444">
        <v>13120</v>
      </c>
      <c r="AA5444" t="s">
        <v>6588</v>
      </c>
      <c r="AC5444" t="s">
        <v>713</v>
      </c>
      <c r="AD5444" t="s">
        <v>443</v>
      </c>
    </row>
    <row r="5445" spans="21:30">
      <c r="U5445">
        <v>9140</v>
      </c>
      <c r="V5445">
        <v>5</v>
      </c>
      <c r="W5445" t="s">
        <v>6745</v>
      </c>
      <c r="X5445">
        <v>13</v>
      </c>
      <c r="Y5445" t="s">
        <v>6457</v>
      </c>
      <c r="Z5445">
        <v>13122</v>
      </c>
      <c r="AA5445" t="s">
        <v>6722</v>
      </c>
      <c r="AC5445" t="s">
        <v>713</v>
      </c>
      <c r="AD5445" t="s">
        <v>443</v>
      </c>
    </row>
    <row r="5446" spans="21:30">
      <c r="U5446">
        <v>9142</v>
      </c>
      <c r="V5446">
        <v>1</v>
      </c>
      <c r="W5446" t="s">
        <v>6746</v>
      </c>
      <c r="X5446">
        <v>13</v>
      </c>
      <c r="Y5446" t="s">
        <v>6457</v>
      </c>
      <c r="Z5446">
        <v>13118</v>
      </c>
      <c r="AA5446" t="s">
        <v>771</v>
      </c>
      <c r="AC5446" t="s">
        <v>713</v>
      </c>
      <c r="AD5446" t="s">
        <v>443</v>
      </c>
    </row>
    <row r="5447" spans="21:30">
      <c r="U5447">
        <v>9144</v>
      </c>
      <c r="V5447">
        <v>8</v>
      </c>
      <c r="W5447" t="s">
        <v>6747</v>
      </c>
      <c r="X5447">
        <v>13</v>
      </c>
      <c r="Y5447" t="s">
        <v>6457</v>
      </c>
      <c r="Z5447">
        <v>13122</v>
      </c>
      <c r="AA5447" t="s">
        <v>6722</v>
      </c>
      <c r="AC5447" t="s">
        <v>713</v>
      </c>
      <c r="AD5447" t="s">
        <v>443</v>
      </c>
    </row>
    <row r="5448" spans="21:30">
      <c r="U5448">
        <v>9145</v>
      </c>
      <c r="V5448">
        <v>6</v>
      </c>
      <c r="W5448" t="s">
        <v>6748</v>
      </c>
      <c r="X5448">
        <v>13</v>
      </c>
      <c r="Y5448" t="s">
        <v>6457</v>
      </c>
      <c r="Z5448">
        <v>13120</v>
      </c>
      <c r="AA5448" t="s">
        <v>6588</v>
      </c>
      <c r="AC5448" t="s">
        <v>713</v>
      </c>
      <c r="AD5448" t="s">
        <v>443</v>
      </c>
    </row>
    <row r="5449" spans="21:30">
      <c r="U5449">
        <v>9147</v>
      </c>
      <c r="V5449">
        <v>2</v>
      </c>
      <c r="W5449" t="s">
        <v>6749</v>
      </c>
      <c r="X5449">
        <v>13</v>
      </c>
      <c r="Y5449" t="s">
        <v>6457</v>
      </c>
      <c r="Z5449">
        <v>13120</v>
      </c>
      <c r="AA5449" t="s">
        <v>6588</v>
      </c>
      <c r="AC5449" t="s">
        <v>713</v>
      </c>
      <c r="AD5449" t="s">
        <v>443</v>
      </c>
    </row>
    <row r="5450" spans="21:30">
      <c r="U5450">
        <v>9150</v>
      </c>
      <c r="V5450">
        <v>2</v>
      </c>
      <c r="W5450" t="s">
        <v>6750</v>
      </c>
      <c r="X5450">
        <v>13</v>
      </c>
      <c r="Y5450" t="s">
        <v>6457</v>
      </c>
      <c r="Z5450">
        <v>13118</v>
      </c>
      <c r="AA5450" t="s">
        <v>771</v>
      </c>
      <c r="AC5450" t="s">
        <v>713</v>
      </c>
      <c r="AD5450" t="s">
        <v>443</v>
      </c>
    </row>
    <row r="5451" spans="21:30">
      <c r="U5451">
        <v>9151</v>
      </c>
      <c r="V5451">
        <v>0</v>
      </c>
      <c r="W5451" t="s">
        <v>6751</v>
      </c>
      <c r="X5451">
        <v>13</v>
      </c>
      <c r="Y5451" t="s">
        <v>6457</v>
      </c>
      <c r="Z5451">
        <v>13120</v>
      </c>
      <c r="AA5451" t="s">
        <v>6588</v>
      </c>
      <c r="AC5451" t="s">
        <v>713</v>
      </c>
      <c r="AD5451" t="s">
        <v>443</v>
      </c>
    </row>
    <row r="5452" spans="21:30">
      <c r="U5452">
        <v>9153</v>
      </c>
      <c r="V5452">
        <v>7</v>
      </c>
      <c r="W5452" t="s">
        <v>6752</v>
      </c>
      <c r="X5452">
        <v>13</v>
      </c>
      <c r="Y5452" t="s">
        <v>6457</v>
      </c>
      <c r="Z5452">
        <v>13120</v>
      </c>
      <c r="AA5452" t="s">
        <v>6588</v>
      </c>
      <c r="AC5452" t="s">
        <v>713</v>
      </c>
      <c r="AD5452" t="s">
        <v>443</v>
      </c>
    </row>
    <row r="5453" spans="21:30">
      <c r="U5453">
        <v>9156</v>
      </c>
      <c r="V5453">
        <v>1</v>
      </c>
      <c r="W5453" t="s">
        <v>6753</v>
      </c>
      <c r="X5453">
        <v>13</v>
      </c>
      <c r="Y5453" t="s">
        <v>6457</v>
      </c>
      <c r="Z5453">
        <v>13120</v>
      </c>
      <c r="AA5453" t="s">
        <v>6588</v>
      </c>
      <c r="AC5453" t="s">
        <v>713</v>
      </c>
      <c r="AD5453" t="s">
        <v>443</v>
      </c>
    </row>
    <row r="5454" spans="21:30">
      <c r="U5454">
        <v>9158</v>
      </c>
      <c r="V5454">
        <v>8</v>
      </c>
      <c r="W5454" t="s">
        <v>6754</v>
      </c>
      <c r="X5454">
        <v>13</v>
      </c>
      <c r="Y5454" t="s">
        <v>6457</v>
      </c>
      <c r="Z5454">
        <v>13122</v>
      </c>
      <c r="AA5454" t="s">
        <v>6722</v>
      </c>
      <c r="AC5454" t="s">
        <v>713</v>
      </c>
      <c r="AD5454" t="s">
        <v>443</v>
      </c>
    </row>
    <row r="5455" spans="21:30">
      <c r="U5455">
        <v>9159</v>
      </c>
      <c r="V5455">
        <v>6</v>
      </c>
      <c r="W5455" t="s">
        <v>6755</v>
      </c>
      <c r="X5455">
        <v>13</v>
      </c>
      <c r="Y5455" t="s">
        <v>6457</v>
      </c>
      <c r="Z5455">
        <v>13120</v>
      </c>
      <c r="AA5455" t="s">
        <v>6588</v>
      </c>
      <c r="AC5455" t="s">
        <v>713</v>
      </c>
      <c r="AD5455" t="s">
        <v>443</v>
      </c>
    </row>
    <row r="5456" spans="21:30">
      <c r="U5456">
        <v>9162</v>
      </c>
      <c r="V5456">
        <v>6</v>
      </c>
      <c r="W5456" t="s">
        <v>6756</v>
      </c>
      <c r="X5456">
        <v>13</v>
      </c>
      <c r="Y5456" t="s">
        <v>6457</v>
      </c>
      <c r="Z5456">
        <v>13118</v>
      </c>
      <c r="AA5456" t="s">
        <v>771</v>
      </c>
      <c r="AC5456" t="s">
        <v>713</v>
      </c>
      <c r="AD5456" t="s">
        <v>443</v>
      </c>
    </row>
    <row r="5457" spans="21:30">
      <c r="U5457">
        <v>9164</v>
      </c>
      <c r="V5457">
        <v>2</v>
      </c>
      <c r="W5457" t="s">
        <v>6757</v>
      </c>
      <c r="X5457">
        <v>13</v>
      </c>
      <c r="Y5457" t="s">
        <v>6457</v>
      </c>
      <c r="Z5457">
        <v>13122</v>
      </c>
      <c r="AA5457" t="s">
        <v>6722</v>
      </c>
      <c r="AC5457" t="s">
        <v>713</v>
      </c>
      <c r="AD5457" t="s">
        <v>443</v>
      </c>
    </row>
    <row r="5458" spans="21:30">
      <c r="U5458">
        <v>9165</v>
      </c>
      <c r="V5458">
        <v>0</v>
      </c>
      <c r="W5458" t="s">
        <v>6758</v>
      </c>
      <c r="X5458">
        <v>13</v>
      </c>
      <c r="Y5458" t="s">
        <v>6457</v>
      </c>
      <c r="Z5458">
        <v>13122</v>
      </c>
      <c r="AA5458" t="s">
        <v>6722</v>
      </c>
      <c r="AC5458" t="s">
        <v>713</v>
      </c>
      <c r="AD5458" t="s">
        <v>443</v>
      </c>
    </row>
    <row r="5459" spans="21:30">
      <c r="U5459">
        <v>9168</v>
      </c>
      <c r="V5459">
        <v>5</v>
      </c>
      <c r="W5459" t="s">
        <v>6759</v>
      </c>
      <c r="X5459">
        <v>13</v>
      </c>
      <c r="Y5459" t="s">
        <v>6457</v>
      </c>
      <c r="Z5459">
        <v>13118</v>
      </c>
      <c r="AA5459" t="s">
        <v>771</v>
      </c>
      <c r="AC5459" t="s">
        <v>713</v>
      </c>
      <c r="AD5459" t="s">
        <v>443</v>
      </c>
    </row>
    <row r="5460" spans="21:30">
      <c r="U5460">
        <v>9171</v>
      </c>
      <c r="V5460">
        <v>5</v>
      </c>
      <c r="W5460" t="s">
        <v>6760</v>
      </c>
      <c r="X5460">
        <v>13</v>
      </c>
      <c r="Y5460" t="s">
        <v>6457</v>
      </c>
      <c r="Z5460">
        <v>13122</v>
      </c>
      <c r="AA5460" t="s">
        <v>6722</v>
      </c>
      <c r="AC5460" t="s">
        <v>713</v>
      </c>
      <c r="AD5460" t="s">
        <v>443</v>
      </c>
    </row>
    <row r="5461" spans="21:30">
      <c r="U5461">
        <v>9172</v>
      </c>
      <c r="V5461">
        <v>3</v>
      </c>
      <c r="W5461" t="s">
        <v>6761</v>
      </c>
      <c r="X5461">
        <v>13</v>
      </c>
      <c r="Y5461" t="s">
        <v>6457</v>
      </c>
      <c r="Z5461">
        <v>13118</v>
      </c>
      <c r="AA5461" t="s">
        <v>771</v>
      </c>
      <c r="AC5461" t="s">
        <v>713</v>
      </c>
      <c r="AD5461" t="s">
        <v>443</v>
      </c>
    </row>
    <row r="5462" spans="21:30">
      <c r="U5462">
        <v>9175</v>
      </c>
      <c r="V5462">
        <v>8</v>
      </c>
      <c r="W5462" t="s">
        <v>6762</v>
      </c>
      <c r="X5462">
        <v>13</v>
      </c>
      <c r="Y5462" t="s">
        <v>6457</v>
      </c>
      <c r="Z5462">
        <v>13122</v>
      </c>
      <c r="AA5462" t="s">
        <v>6722</v>
      </c>
      <c r="AC5462" t="s">
        <v>713</v>
      </c>
      <c r="AD5462" t="s">
        <v>443</v>
      </c>
    </row>
    <row r="5463" spans="21:30">
      <c r="U5463">
        <v>9177</v>
      </c>
      <c r="V5463">
        <v>4</v>
      </c>
      <c r="W5463" t="s">
        <v>6763</v>
      </c>
      <c r="X5463">
        <v>13</v>
      </c>
      <c r="Y5463" t="s">
        <v>6457</v>
      </c>
      <c r="Z5463">
        <v>13120</v>
      </c>
      <c r="AA5463" t="s">
        <v>6588</v>
      </c>
      <c r="AC5463" t="s">
        <v>713</v>
      </c>
      <c r="AD5463" t="s">
        <v>443</v>
      </c>
    </row>
    <row r="5464" spans="21:30">
      <c r="U5464">
        <v>9179</v>
      </c>
      <c r="V5464">
        <v>0</v>
      </c>
      <c r="W5464" t="s">
        <v>2010</v>
      </c>
      <c r="X5464">
        <v>13</v>
      </c>
      <c r="Y5464" t="s">
        <v>6457</v>
      </c>
      <c r="Z5464">
        <v>13120</v>
      </c>
      <c r="AA5464" t="s">
        <v>6588</v>
      </c>
      <c r="AC5464" t="s">
        <v>713</v>
      </c>
      <c r="AD5464" t="s">
        <v>443</v>
      </c>
    </row>
    <row r="5465" spans="21:30">
      <c r="U5465">
        <v>9182</v>
      </c>
      <c r="V5465">
        <v>0</v>
      </c>
      <c r="W5465" t="s">
        <v>6764</v>
      </c>
      <c r="X5465">
        <v>13</v>
      </c>
      <c r="Y5465" t="s">
        <v>6457</v>
      </c>
      <c r="Z5465">
        <v>13122</v>
      </c>
      <c r="AA5465" t="s">
        <v>6722</v>
      </c>
      <c r="AC5465" t="s">
        <v>713</v>
      </c>
      <c r="AD5465" t="s">
        <v>443</v>
      </c>
    </row>
    <row r="5466" spans="21:30">
      <c r="U5466">
        <v>9183</v>
      </c>
      <c r="V5466">
        <v>9</v>
      </c>
      <c r="W5466" t="s">
        <v>6765</v>
      </c>
      <c r="X5466">
        <v>13</v>
      </c>
      <c r="Y5466" t="s">
        <v>6457</v>
      </c>
      <c r="Z5466">
        <v>13129</v>
      </c>
      <c r="AA5466" t="s">
        <v>6690</v>
      </c>
      <c r="AC5466" t="s">
        <v>713</v>
      </c>
      <c r="AD5466" t="s">
        <v>443</v>
      </c>
    </row>
    <row r="5467" spans="21:30">
      <c r="U5467">
        <v>9184</v>
      </c>
      <c r="V5467">
        <v>7</v>
      </c>
      <c r="W5467" t="s">
        <v>5884</v>
      </c>
      <c r="X5467">
        <v>13</v>
      </c>
      <c r="Y5467" t="s">
        <v>6457</v>
      </c>
      <c r="Z5467">
        <v>13120</v>
      </c>
      <c r="AA5467" t="s">
        <v>6588</v>
      </c>
      <c r="AC5467" t="s">
        <v>713</v>
      </c>
      <c r="AD5467" t="s">
        <v>443</v>
      </c>
    </row>
    <row r="5468" spans="21:30">
      <c r="U5468">
        <v>9185</v>
      </c>
      <c r="V5468">
        <v>5</v>
      </c>
      <c r="W5468" t="s">
        <v>6766</v>
      </c>
      <c r="X5468">
        <v>13</v>
      </c>
      <c r="Y5468" t="s">
        <v>6457</v>
      </c>
      <c r="Z5468">
        <v>13118</v>
      </c>
      <c r="AA5468" t="s">
        <v>771</v>
      </c>
      <c r="AC5468" t="s">
        <v>713</v>
      </c>
      <c r="AD5468" t="s">
        <v>443</v>
      </c>
    </row>
    <row r="5469" spans="21:30">
      <c r="U5469">
        <v>9187</v>
      </c>
      <c r="V5469">
        <v>1</v>
      </c>
      <c r="W5469" t="s">
        <v>6767</v>
      </c>
      <c r="X5469">
        <v>13</v>
      </c>
      <c r="Y5469" t="s">
        <v>6457</v>
      </c>
      <c r="Z5469">
        <v>13118</v>
      </c>
      <c r="AA5469" t="s">
        <v>771</v>
      </c>
      <c r="AC5469" t="s">
        <v>713</v>
      </c>
      <c r="AD5469" t="s">
        <v>443</v>
      </c>
    </row>
    <row r="5470" spans="21:30">
      <c r="U5470">
        <v>9189</v>
      </c>
      <c r="V5470">
        <v>8</v>
      </c>
      <c r="W5470" t="s">
        <v>6768</v>
      </c>
      <c r="X5470">
        <v>13</v>
      </c>
      <c r="Y5470" t="s">
        <v>6457</v>
      </c>
      <c r="Z5470">
        <v>13120</v>
      </c>
      <c r="AA5470" t="s">
        <v>6588</v>
      </c>
      <c r="AC5470" t="s">
        <v>713</v>
      </c>
      <c r="AD5470" t="s">
        <v>443</v>
      </c>
    </row>
    <row r="5471" spans="21:30">
      <c r="U5471">
        <v>9190</v>
      </c>
      <c r="V5471">
        <v>1</v>
      </c>
      <c r="W5471" t="s">
        <v>6769</v>
      </c>
      <c r="X5471">
        <v>13</v>
      </c>
      <c r="Y5471" t="s">
        <v>6457</v>
      </c>
      <c r="Z5471">
        <v>13118</v>
      </c>
      <c r="AA5471" t="s">
        <v>771</v>
      </c>
      <c r="AC5471" t="s">
        <v>725</v>
      </c>
      <c r="AD5471" t="s">
        <v>443</v>
      </c>
    </row>
    <row r="5472" spans="21:30">
      <c r="U5472">
        <v>9194</v>
      </c>
      <c r="V5472">
        <v>4</v>
      </c>
      <c r="W5472" t="s">
        <v>6770</v>
      </c>
      <c r="X5472">
        <v>13</v>
      </c>
      <c r="Y5472" t="s">
        <v>6457</v>
      </c>
      <c r="Z5472">
        <v>13120</v>
      </c>
      <c r="AA5472" t="s">
        <v>6588</v>
      </c>
      <c r="AC5472" t="s">
        <v>713</v>
      </c>
      <c r="AD5472" t="s">
        <v>443</v>
      </c>
    </row>
    <row r="5473" spans="21:30">
      <c r="U5473">
        <v>9197</v>
      </c>
      <c r="V5473">
        <v>9</v>
      </c>
      <c r="W5473" t="s">
        <v>6771</v>
      </c>
      <c r="X5473">
        <v>13</v>
      </c>
      <c r="Y5473" t="s">
        <v>6457</v>
      </c>
      <c r="Z5473">
        <v>13122</v>
      </c>
      <c r="AA5473" t="s">
        <v>6722</v>
      </c>
      <c r="AC5473" t="s">
        <v>713</v>
      </c>
      <c r="AD5473" t="s">
        <v>443</v>
      </c>
    </row>
    <row r="5474" spans="21:30">
      <c r="U5474">
        <v>9200</v>
      </c>
      <c r="V5474">
        <v>2</v>
      </c>
      <c r="W5474" t="s">
        <v>6772</v>
      </c>
      <c r="X5474">
        <v>13</v>
      </c>
      <c r="Y5474" t="s">
        <v>6457</v>
      </c>
      <c r="Z5474">
        <v>13122</v>
      </c>
      <c r="AA5474" t="s">
        <v>6722</v>
      </c>
      <c r="AC5474" t="s">
        <v>713</v>
      </c>
      <c r="AD5474" t="s">
        <v>443</v>
      </c>
    </row>
    <row r="5475" spans="21:30">
      <c r="U5475">
        <v>9201</v>
      </c>
      <c r="V5475">
        <v>0</v>
      </c>
      <c r="W5475" t="s">
        <v>6773</v>
      </c>
      <c r="X5475">
        <v>13</v>
      </c>
      <c r="Y5475" t="s">
        <v>6457</v>
      </c>
      <c r="Z5475">
        <v>13122</v>
      </c>
      <c r="AA5475" t="s">
        <v>6722</v>
      </c>
      <c r="AC5475" t="s">
        <v>713</v>
      </c>
      <c r="AD5475" t="s">
        <v>443</v>
      </c>
    </row>
    <row r="5476" spans="21:30">
      <c r="U5476">
        <v>9205</v>
      </c>
      <c r="V5476">
        <v>3</v>
      </c>
      <c r="W5476" t="s">
        <v>6774</v>
      </c>
      <c r="X5476">
        <v>13</v>
      </c>
      <c r="Y5476" t="s">
        <v>6457</v>
      </c>
      <c r="Z5476">
        <v>13118</v>
      </c>
      <c r="AA5476" t="s">
        <v>771</v>
      </c>
      <c r="AC5476" t="s">
        <v>713</v>
      </c>
      <c r="AD5476" t="s">
        <v>443</v>
      </c>
    </row>
    <row r="5477" spans="21:30">
      <c r="U5477">
        <v>9206</v>
      </c>
      <c r="V5477">
        <v>1</v>
      </c>
      <c r="W5477" t="s">
        <v>6775</v>
      </c>
      <c r="X5477">
        <v>13</v>
      </c>
      <c r="Y5477" t="s">
        <v>6457</v>
      </c>
      <c r="Z5477">
        <v>13120</v>
      </c>
      <c r="AA5477" t="s">
        <v>6588</v>
      </c>
      <c r="AC5477" t="s">
        <v>713</v>
      </c>
      <c r="AD5477" t="s">
        <v>443</v>
      </c>
    </row>
    <row r="5478" spans="21:30">
      <c r="U5478">
        <v>9208</v>
      </c>
      <c r="V5478">
        <v>8</v>
      </c>
      <c r="W5478" t="s">
        <v>6776</v>
      </c>
      <c r="X5478">
        <v>13</v>
      </c>
      <c r="Y5478" t="s">
        <v>6457</v>
      </c>
      <c r="Z5478">
        <v>13118</v>
      </c>
      <c r="AA5478" t="s">
        <v>771</v>
      </c>
      <c r="AC5478" t="s">
        <v>713</v>
      </c>
      <c r="AD5478" t="s">
        <v>443</v>
      </c>
    </row>
    <row r="5479" spans="21:30">
      <c r="U5479">
        <v>9209</v>
      </c>
      <c r="V5479">
        <v>6</v>
      </c>
      <c r="W5479" t="s">
        <v>6777</v>
      </c>
      <c r="X5479">
        <v>13</v>
      </c>
      <c r="Y5479" t="s">
        <v>6457</v>
      </c>
      <c r="Z5479">
        <v>13120</v>
      </c>
      <c r="AA5479" t="s">
        <v>6588</v>
      </c>
      <c r="AC5479" t="s">
        <v>713</v>
      </c>
      <c r="AD5479" t="s">
        <v>443</v>
      </c>
    </row>
    <row r="5480" spans="21:30">
      <c r="U5480">
        <v>9212</v>
      </c>
      <c r="V5480">
        <v>6</v>
      </c>
      <c r="W5480" t="s">
        <v>6778</v>
      </c>
      <c r="X5480">
        <v>13</v>
      </c>
      <c r="Y5480" t="s">
        <v>6457</v>
      </c>
      <c r="Z5480">
        <v>13118</v>
      </c>
      <c r="AA5480" t="s">
        <v>771</v>
      </c>
      <c r="AC5480" t="s">
        <v>713</v>
      </c>
      <c r="AD5480" t="s">
        <v>443</v>
      </c>
    </row>
    <row r="5481" spans="21:30">
      <c r="U5481">
        <v>9213</v>
      </c>
      <c r="V5481">
        <v>4</v>
      </c>
      <c r="W5481" t="s">
        <v>6779</v>
      </c>
      <c r="X5481">
        <v>13</v>
      </c>
      <c r="Y5481" t="s">
        <v>6457</v>
      </c>
      <c r="Z5481">
        <v>13122</v>
      </c>
      <c r="AA5481" t="s">
        <v>6722</v>
      </c>
      <c r="AC5481" t="s">
        <v>713</v>
      </c>
      <c r="AD5481" t="s">
        <v>443</v>
      </c>
    </row>
    <row r="5482" spans="21:30">
      <c r="U5482">
        <v>9216</v>
      </c>
      <c r="V5482">
        <v>9</v>
      </c>
      <c r="W5482" t="s">
        <v>6780</v>
      </c>
      <c r="X5482">
        <v>13</v>
      </c>
      <c r="Y5482" t="s">
        <v>6457</v>
      </c>
      <c r="Z5482">
        <v>13120</v>
      </c>
      <c r="AA5482" t="s">
        <v>6588</v>
      </c>
      <c r="AC5482" t="s">
        <v>725</v>
      </c>
      <c r="AD5482" t="s">
        <v>443</v>
      </c>
    </row>
    <row r="5483" spans="21:30">
      <c r="U5483">
        <v>9217</v>
      </c>
      <c r="V5483">
        <v>7</v>
      </c>
      <c r="W5483" t="s">
        <v>6781</v>
      </c>
      <c r="X5483">
        <v>13</v>
      </c>
      <c r="Y5483" t="s">
        <v>6457</v>
      </c>
      <c r="Z5483">
        <v>13120</v>
      </c>
      <c r="AA5483" t="s">
        <v>6588</v>
      </c>
      <c r="AC5483" t="s">
        <v>725</v>
      </c>
      <c r="AD5483" t="s">
        <v>443</v>
      </c>
    </row>
    <row r="5484" spans="21:30">
      <c r="U5484">
        <v>9218</v>
      </c>
      <c r="V5484">
        <v>5</v>
      </c>
      <c r="W5484" t="s">
        <v>6782</v>
      </c>
      <c r="X5484">
        <v>13</v>
      </c>
      <c r="Y5484" t="s">
        <v>6457</v>
      </c>
      <c r="Z5484">
        <v>13118</v>
      </c>
      <c r="AA5484" t="s">
        <v>771</v>
      </c>
      <c r="AC5484" t="s">
        <v>725</v>
      </c>
      <c r="AD5484" t="s">
        <v>443</v>
      </c>
    </row>
    <row r="5485" spans="21:30">
      <c r="U5485">
        <v>9221</v>
      </c>
      <c r="V5485">
        <v>5</v>
      </c>
      <c r="W5485" t="s">
        <v>6783</v>
      </c>
      <c r="X5485">
        <v>13</v>
      </c>
      <c r="Y5485" t="s">
        <v>6457</v>
      </c>
      <c r="Z5485">
        <v>13122</v>
      </c>
      <c r="AA5485" t="s">
        <v>6722</v>
      </c>
      <c r="AC5485" t="s">
        <v>725</v>
      </c>
      <c r="AD5485" t="s">
        <v>443</v>
      </c>
    </row>
    <row r="5486" spans="21:30">
      <c r="U5486">
        <v>9228</v>
      </c>
      <c r="V5486">
        <v>2</v>
      </c>
      <c r="W5486" t="s">
        <v>6784</v>
      </c>
      <c r="X5486">
        <v>13</v>
      </c>
      <c r="Y5486" t="s">
        <v>6457</v>
      </c>
      <c r="Z5486">
        <v>13120</v>
      </c>
      <c r="AA5486" t="s">
        <v>6588</v>
      </c>
      <c r="AC5486" t="s">
        <v>725</v>
      </c>
      <c r="AD5486" t="s">
        <v>443</v>
      </c>
    </row>
    <row r="5487" spans="21:30">
      <c r="U5487">
        <v>9230</v>
      </c>
      <c r="V5487">
        <v>4</v>
      </c>
      <c r="W5487" t="s">
        <v>6785</v>
      </c>
      <c r="X5487">
        <v>13</v>
      </c>
      <c r="Y5487" t="s">
        <v>6457</v>
      </c>
      <c r="Z5487">
        <v>13120</v>
      </c>
      <c r="AA5487" t="s">
        <v>6588</v>
      </c>
      <c r="AC5487" t="s">
        <v>725</v>
      </c>
      <c r="AD5487" t="s">
        <v>443</v>
      </c>
    </row>
    <row r="5488" spans="21:30">
      <c r="U5488">
        <v>9231</v>
      </c>
      <c r="V5488">
        <v>2</v>
      </c>
      <c r="W5488" t="s">
        <v>6786</v>
      </c>
      <c r="X5488">
        <v>13</v>
      </c>
      <c r="Y5488" t="s">
        <v>6457</v>
      </c>
      <c r="Z5488">
        <v>13120</v>
      </c>
      <c r="AA5488" t="s">
        <v>6588</v>
      </c>
      <c r="AC5488" t="s">
        <v>725</v>
      </c>
      <c r="AD5488" t="s">
        <v>443</v>
      </c>
    </row>
    <row r="5489" spans="21:30">
      <c r="U5489">
        <v>9237</v>
      </c>
      <c r="V5489">
        <v>1</v>
      </c>
      <c r="W5489" t="s">
        <v>6787</v>
      </c>
      <c r="X5489">
        <v>13</v>
      </c>
      <c r="Y5489" t="s">
        <v>6457</v>
      </c>
      <c r="Z5489">
        <v>13115</v>
      </c>
      <c r="AA5489" t="s">
        <v>1826</v>
      </c>
      <c r="AC5489" t="s">
        <v>725</v>
      </c>
      <c r="AD5489" t="s">
        <v>443</v>
      </c>
    </row>
    <row r="5490" spans="21:30">
      <c r="U5490">
        <v>9239</v>
      </c>
      <c r="V5490">
        <v>8</v>
      </c>
      <c r="W5490" t="s">
        <v>2524</v>
      </c>
      <c r="X5490">
        <v>13</v>
      </c>
      <c r="Y5490" t="s">
        <v>6457</v>
      </c>
      <c r="Z5490">
        <v>13122</v>
      </c>
      <c r="AA5490" t="s">
        <v>6722</v>
      </c>
      <c r="AC5490" t="s">
        <v>725</v>
      </c>
      <c r="AD5490" t="s">
        <v>443</v>
      </c>
    </row>
    <row r="5491" spans="21:30">
      <c r="U5491">
        <v>9240</v>
      </c>
      <c r="V5491">
        <v>1</v>
      </c>
      <c r="W5491" t="s">
        <v>6788</v>
      </c>
      <c r="X5491">
        <v>13</v>
      </c>
      <c r="Y5491" t="s">
        <v>6457</v>
      </c>
      <c r="Z5491">
        <v>13120</v>
      </c>
      <c r="AA5491" t="s">
        <v>6588</v>
      </c>
      <c r="AC5491" t="s">
        <v>725</v>
      </c>
      <c r="AD5491" t="s">
        <v>443</v>
      </c>
    </row>
    <row r="5492" spans="21:30">
      <c r="U5492">
        <v>9244</v>
      </c>
      <c r="V5492">
        <v>4</v>
      </c>
      <c r="W5492" t="s">
        <v>6789</v>
      </c>
      <c r="X5492">
        <v>13</v>
      </c>
      <c r="Y5492" t="s">
        <v>6457</v>
      </c>
      <c r="Z5492">
        <v>13122</v>
      </c>
      <c r="AA5492" t="s">
        <v>6722</v>
      </c>
      <c r="AC5492" t="s">
        <v>725</v>
      </c>
      <c r="AD5492" t="s">
        <v>443</v>
      </c>
    </row>
    <row r="5493" spans="21:30">
      <c r="U5493">
        <v>9246</v>
      </c>
      <c r="V5493">
        <v>0</v>
      </c>
      <c r="W5493" t="s">
        <v>2735</v>
      </c>
      <c r="X5493">
        <v>13</v>
      </c>
      <c r="Y5493" t="s">
        <v>6457</v>
      </c>
      <c r="Z5493">
        <v>13120</v>
      </c>
      <c r="AA5493" t="s">
        <v>6588</v>
      </c>
      <c r="AC5493" t="s">
        <v>725</v>
      </c>
      <c r="AD5493" t="s">
        <v>443</v>
      </c>
    </row>
    <row r="5494" spans="21:30">
      <c r="U5494">
        <v>9249</v>
      </c>
      <c r="V5494">
        <v>5</v>
      </c>
      <c r="W5494" t="s">
        <v>6790</v>
      </c>
      <c r="X5494">
        <v>13</v>
      </c>
      <c r="Y5494" t="s">
        <v>6457</v>
      </c>
      <c r="Z5494">
        <v>13120</v>
      </c>
      <c r="AA5494" t="s">
        <v>6588</v>
      </c>
      <c r="AC5494" t="s">
        <v>725</v>
      </c>
      <c r="AD5494" t="s">
        <v>443</v>
      </c>
    </row>
    <row r="5495" spans="21:30">
      <c r="U5495">
        <v>9250</v>
      </c>
      <c r="V5495">
        <v>9</v>
      </c>
      <c r="W5495" t="s">
        <v>6791</v>
      </c>
      <c r="X5495">
        <v>13</v>
      </c>
      <c r="Y5495" t="s">
        <v>6457</v>
      </c>
      <c r="Z5495">
        <v>13120</v>
      </c>
      <c r="AA5495" t="s">
        <v>6588</v>
      </c>
      <c r="AC5495" t="s">
        <v>725</v>
      </c>
      <c r="AD5495" t="s">
        <v>443</v>
      </c>
    </row>
    <row r="5496" spans="21:30">
      <c r="U5496">
        <v>9259</v>
      </c>
      <c r="V5496">
        <v>2</v>
      </c>
      <c r="W5496" t="s">
        <v>6792</v>
      </c>
      <c r="X5496">
        <v>13</v>
      </c>
      <c r="Y5496" t="s">
        <v>6457</v>
      </c>
      <c r="Z5496">
        <v>13120</v>
      </c>
      <c r="AA5496" t="s">
        <v>6588</v>
      </c>
      <c r="AC5496" t="s">
        <v>725</v>
      </c>
      <c r="AD5496" t="s">
        <v>443</v>
      </c>
    </row>
    <row r="5497" spans="21:30">
      <c r="U5497">
        <v>9262</v>
      </c>
      <c r="V5497">
        <v>2</v>
      </c>
      <c r="W5497" t="s">
        <v>6793</v>
      </c>
      <c r="X5497">
        <v>13</v>
      </c>
      <c r="Y5497" t="s">
        <v>6457</v>
      </c>
      <c r="Z5497">
        <v>13120</v>
      </c>
      <c r="AA5497" t="s">
        <v>6588</v>
      </c>
      <c r="AC5497" t="s">
        <v>725</v>
      </c>
      <c r="AD5497" t="s">
        <v>443</v>
      </c>
    </row>
    <row r="5498" spans="21:30">
      <c r="U5498">
        <v>9263</v>
      </c>
      <c r="V5498">
        <v>0</v>
      </c>
      <c r="W5498" t="s">
        <v>6794</v>
      </c>
      <c r="X5498">
        <v>13</v>
      </c>
      <c r="Y5498" t="s">
        <v>6457</v>
      </c>
      <c r="Z5498">
        <v>13120</v>
      </c>
      <c r="AA5498" t="s">
        <v>6588</v>
      </c>
      <c r="AC5498" t="s">
        <v>725</v>
      </c>
      <c r="AD5498" t="s">
        <v>443</v>
      </c>
    </row>
    <row r="5499" spans="21:30">
      <c r="U5499">
        <v>9267</v>
      </c>
      <c r="V5499">
        <v>3</v>
      </c>
      <c r="W5499" t="s">
        <v>6795</v>
      </c>
      <c r="X5499">
        <v>13</v>
      </c>
      <c r="Y5499" t="s">
        <v>6457</v>
      </c>
      <c r="Z5499">
        <v>13120</v>
      </c>
      <c r="AA5499" t="s">
        <v>6588</v>
      </c>
      <c r="AC5499" t="s">
        <v>725</v>
      </c>
      <c r="AD5499" t="s">
        <v>443</v>
      </c>
    </row>
    <row r="5500" spans="21:30">
      <c r="U5500">
        <v>9268</v>
      </c>
      <c r="V5500">
        <v>1</v>
      </c>
      <c r="W5500" t="s">
        <v>6796</v>
      </c>
      <c r="X5500">
        <v>13</v>
      </c>
      <c r="Y5500" t="s">
        <v>6457</v>
      </c>
      <c r="Z5500">
        <v>13118</v>
      </c>
      <c r="AA5500" t="s">
        <v>771</v>
      </c>
      <c r="AC5500" t="s">
        <v>725</v>
      </c>
      <c r="AD5500" t="s">
        <v>443</v>
      </c>
    </row>
    <row r="5501" spans="21:30">
      <c r="U5501">
        <v>9270</v>
      </c>
      <c r="V5501">
        <v>3</v>
      </c>
      <c r="W5501" t="s">
        <v>1891</v>
      </c>
      <c r="X5501">
        <v>13</v>
      </c>
      <c r="Y5501" t="s">
        <v>6457</v>
      </c>
      <c r="Z5501">
        <v>13120</v>
      </c>
      <c r="AA5501" t="s">
        <v>6588</v>
      </c>
      <c r="AC5501" t="s">
        <v>725</v>
      </c>
      <c r="AD5501" t="s">
        <v>443</v>
      </c>
    </row>
    <row r="5502" spans="21:30">
      <c r="U5502">
        <v>9271</v>
      </c>
      <c r="V5502">
        <v>1</v>
      </c>
      <c r="W5502" t="s">
        <v>6797</v>
      </c>
      <c r="X5502">
        <v>13</v>
      </c>
      <c r="Y5502" t="s">
        <v>6457</v>
      </c>
      <c r="Z5502">
        <v>13123</v>
      </c>
      <c r="AA5502" t="s">
        <v>756</v>
      </c>
      <c r="AC5502" t="s">
        <v>725</v>
      </c>
      <c r="AD5502" t="s">
        <v>443</v>
      </c>
    </row>
    <row r="5503" spans="21:30">
      <c r="U5503">
        <v>9276</v>
      </c>
      <c r="V5503">
        <v>2</v>
      </c>
      <c r="W5503" t="s">
        <v>6798</v>
      </c>
      <c r="X5503">
        <v>13</v>
      </c>
      <c r="Y5503" t="s">
        <v>6457</v>
      </c>
      <c r="Z5503">
        <v>13120</v>
      </c>
      <c r="AA5503" t="s">
        <v>6588</v>
      </c>
      <c r="AC5503" t="s">
        <v>725</v>
      </c>
      <c r="AD5503" t="s">
        <v>443</v>
      </c>
    </row>
    <row r="5504" spans="21:30">
      <c r="U5504">
        <v>9277</v>
      </c>
      <c r="V5504">
        <v>0</v>
      </c>
      <c r="W5504" t="s">
        <v>6799</v>
      </c>
      <c r="X5504">
        <v>13</v>
      </c>
      <c r="Y5504" t="s">
        <v>6457</v>
      </c>
      <c r="Z5504">
        <v>13118</v>
      </c>
      <c r="AA5504" t="s">
        <v>771</v>
      </c>
      <c r="AC5504" t="s">
        <v>725</v>
      </c>
      <c r="AD5504" t="s">
        <v>443</v>
      </c>
    </row>
    <row r="5505" spans="21:30">
      <c r="U5505">
        <v>9278</v>
      </c>
      <c r="V5505">
        <v>9</v>
      </c>
      <c r="W5505" t="s">
        <v>6800</v>
      </c>
      <c r="X5505">
        <v>13</v>
      </c>
      <c r="Y5505" t="s">
        <v>6457</v>
      </c>
      <c r="Z5505">
        <v>13120</v>
      </c>
      <c r="AA5505" t="s">
        <v>6588</v>
      </c>
      <c r="AC5505" t="s">
        <v>725</v>
      </c>
      <c r="AD5505" t="s">
        <v>443</v>
      </c>
    </row>
    <row r="5506" spans="21:30">
      <c r="U5506">
        <v>9281</v>
      </c>
      <c r="V5506">
        <v>9</v>
      </c>
      <c r="W5506" t="s">
        <v>6801</v>
      </c>
      <c r="X5506">
        <v>13</v>
      </c>
      <c r="Y5506" t="s">
        <v>6457</v>
      </c>
      <c r="Z5506">
        <v>13110</v>
      </c>
      <c r="AA5506" t="s">
        <v>741</v>
      </c>
      <c r="AC5506" t="s">
        <v>1111</v>
      </c>
      <c r="AD5506" t="s">
        <v>443</v>
      </c>
    </row>
    <row r="5507" spans="21:30">
      <c r="U5507">
        <v>9282</v>
      </c>
      <c r="V5507">
        <v>7</v>
      </c>
      <c r="W5507" t="s">
        <v>6802</v>
      </c>
      <c r="X5507">
        <v>13</v>
      </c>
      <c r="Y5507" t="s">
        <v>6457</v>
      </c>
      <c r="Z5507">
        <v>13110</v>
      </c>
      <c r="AA5507" t="s">
        <v>741</v>
      </c>
      <c r="AC5507" t="s">
        <v>1111</v>
      </c>
      <c r="AD5507" t="s">
        <v>443</v>
      </c>
    </row>
    <row r="5508" spans="21:30">
      <c r="U5508">
        <v>9283</v>
      </c>
      <c r="V5508">
        <v>5</v>
      </c>
      <c r="W5508" t="s">
        <v>3637</v>
      </c>
      <c r="X5508">
        <v>13</v>
      </c>
      <c r="Y5508" t="s">
        <v>6457</v>
      </c>
      <c r="Z5508">
        <v>13110</v>
      </c>
      <c r="AA5508" t="s">
        <v>741</v>
      </c>
      <c r="AC5508" t="s">
        <v>1111</v>
      </c>
      <c r="AD5508" t="s">
        <v>443</v>
      </c>
    </row>
    <row r="5509" spans="21:30">
      <c r="U5509">
        <v>9284</v>
      </c>
      <c r="V5509">
        <v>3</v>
      </c>
      <c r="W5509" t="s">
        <v>6803</v>
      </c>
      <c r="X5509">
        <v>13</v>
      </c>
      <c r="Y5509" t="s">
        <v>6457</v>
      </c>
      <c r="Z5509">
        <v>13110</v>
      </c>
      <c r="AA5509" t="s">
        <v>741</v>
      </c>
      <c r="AC5509" t="s">
        <v>1111</v>
      </c>
      <c r="AD5509" t="s">
        <v>443</v>
      </c>
    </row>
    <row r="5510" spans="21:30">
      <c r="U5510">
        <v>9285</v>
      </c>
      <c r="V5510">
        <v>1</v>
      </c>
      <c r="W5510" t="s">
        <v>2149</v>
      </c>
      <c r="X5510">
        <v>13</v>
      </c>
      <c r="Y5510" t="s">
        <v>6457</v>
      </c>
      <c r="Z5510">
        <v>13110</v>
      </c>
      <c r="AA5510" t="s">
        <v>741</v>
      </c>
      <c r="AC5510" t="s">
        <v>1111</v>
      </c>
      <c r="AD5510" t="s">
        <v>443</v>
      </c>
    </row>
    <row r="5511" spans="21:30">
      <c r="U5511">
        <v>9288</v>
      </c>
      <c r="V5511">
        <v>6</v>
      </c>
      <c r="W5511" t="s">
        <v>6804</v>
      </c>
      <c r="X5511">
        <v>13</v>
      </c>
      <c r="Y5511" t="s">
        <v>6457</v>
      </c>
      <c r="Z5511">
        <v>13110</v>
      </c>
      <c r="AA5511" t="s">
        <v>741</v>
      </c>
      <c r="AC5511" t="s">
        <v>1111</v>
      </c>
      <c r="AD5511" t="s">
        <v>443</v>
      </c>
    </row>
    <row r="5512" spans="21:30">
      <c r="U5512">
        <v>9289</v>
      </c>
      <c r="V5512">
        <v>4</v>
      </c>
      <c r="W5512" t="s">
        <v>3448</v>
      </c>
      <c r="X5512">
        <v>13</v>
      </c>
      <c r="Y5512" t="s">
        <v>6457</v>
      </c>
      <c r="Z5512">
        <v>13110</v>
      </c>
      <c r="AA5512" t="s">
        <v>741</v>
      </c>
      <c r="AC5512" t="s">
        <v>1111</v>
      </c>
      <c r="AD5512" t="s">
        <v>443</v>
      </c>
    </row>
    <row r="5513" spans="21:30">
      <c r="U5513">
        <v>9290</v>
      </c>
      <c r="V5513">
        <v>8</v>
      </c>
      <c r="W5513" t="s">
        <v>6805</v>
      </c>
      <c r="X5513">
        <v>13</v>
      </c>
      <c r="Y5513" t="s">
        <v>6457</v>
      </c>
      <c r="Z5513">
        <v>13110</v>
      </c>
      <c r="AA5513" t="s">
        <v>741</v>
      </c>
      <c r="AC5513" t="s">
        <v>1111</v>
      </c>
      <c r="AD5513" t="s">
        <v>443</v>
      </c>
    </row>
    <row r="5514" spans="21:30">
      <c r="U5514">
        <v>9292</v>
      </c>
      <c r="V5514">
        <v>4</v>
      </c>
      <c r="W5514" t="s">
        <v>6806</v>
      </c>
      <c r="X5514">
        <v>13</v>
      </c>
      <c r="Y5514" t="s">
        <v>6457</v>
      </c>
      <c r="Z5514">
        <v>13110</v>
      </c>
      <c r="AA5514" t="s">
        <v>741</v>
      </c>
      <c r="AC5514" t="s">
        <v>1111</v>
      </c>
      <c r="AD5514" t="s">
        <v>443</v>
      </c>
    </row>
    <row r="5515" spans="21:30">
      <c r="U5515">
        <v>9293</v>
      </c>
      <c r="V5515">
        <v>2</v>
      </c>
      <c r="W5515" t="s">
        <v>6807</v>
      </c>
      <c r="X5515">
        <v>13</v>
      </c>
      <c r="Y5515" t="s">
        <v>6457</v>
      </c>
      <c r="Z5515">
        <v>13110</v>
      </c>
      <c r="AA5515" t="s">
        <v>741</v>
      </c>
      <c r="AC5515" t="s">
        <v>1111</v>
      </c>
      <c r="AD5515" t="s">
        <v>443</v>
      </c>
    </row>
    <row r="5516" spans="21:30">
      <c r="U5516">
        <v>9294</v>
      </c>
      <c r="V5516">
        <v>0</v>
      </c>
      <c r="W5516" t="s">
        <v>5927</v>
      </c>
      <c r="X5516">
        <v>13</v>
      </c>
      <c r="Y5516" t="s">
        <v>6457</v>
      </c>
      <c r="Z5516">
        <v>13110</v>
      </c>
      <c r="AA5516" t="s">
        <v>741</v>
      </c>
      <c r="AC5516" t="s">
        <v>1111</v>
      </c>
      <c r="AD5516" t="s">
        <v>443</v>
      </c>
    </row>
    <row r="5517" spans="21:30">
      <c r="U5517">
        <v>9296</v>
      </c>
      <c r="V5517">
        <v>7</v>
      </c>
      <c r="W5517" t="s">
        <v>6808</v>
      </c>
      <c r="X5517">
        <v>13</v>
      </c>
      <c r="Y5517" t="s">
        <v>6457</v>
      </c>
      <c r="Z5517">
        <v>13110</v>
      </c>
      <c r="AA5517" t="s">
        <v>741</v>
      </c>
      <c r="AC5517" t="s">
        <v>1111</v>
      </c>
      <c r="AD5517" t="s">
        <v>443</v>
      </c>
    </row>
    <row r="5518" spans="21:30">
      <c r="U5518">
        <v>9298</v>
      </c>
      <c r="V5518">
        <v>3</v>
      </c>
      <c r="W5518" t="s">
        <v>6809</v>
      </c>
      <c r="X5518">
        <v>13</v>
      </c>
      <c r="Y5518" t="s">
        <v>6457</v>
      </c>
      <c r="Z5518">
        <v>13110</v>
      </c>
      <c r="AA5518" t="s">
        <v>741</v>
      </c>
      <c r="AC5518" t="s">
        <v>1111</v>
      </c>
      <c r="AD5518" t="s">
        <v>443</v>
      </c>
    </row>
    <row r="5519" spans="21:30">
      <c r="U5519">
        <v>9299</v>
      </c>
      <c r="V5519">
        <v>1</v>
      </c>
      <c r="W5519" t="s">
        <v>6810</v>
      </c>
      <c r="X5519">
        <v>13</v>
      </c>
      <c r="Y5519" t="s">
        <v>6457</v>
      </c>
      <c r="Z5519">
        <v>13110</v>
      </c>
      <c r="AA5519" t="s">
        <v>741</v>
      </c>
      <c r="AC5519" t="s">
        <v>1111</v>
      </c>
      <c r="AD5519" t="s">
        <v>443</v>
      </c>
    </row>
    <row r="5520" spans="21:30">
      <c r="U5520">
        <v>9302</v>
      </c>
      <c r="V5520">
        <v>5</v>
      </c>
      <c r="W5520" t="s">
        <v>6811</v>
      </c>
      <c r="X5520">
        <v>13</v>
      </c>
      <c r="Y5520" t="s">
        <v>6457</v>
      </c>
      <c r="Z5520">
        <v>13110</v>
      </c>
      <c r="AA5520" t="s">
        <v>741</v>
      </c>
      <c r="AC5520" t="s">
        <v>1111</v>
      </c>
      <c r="AD5520" t="s">
        <v>443</v>
      </c>
    </row>
    <row r="5521" spans="21:30">
      <c r="U5521">
        <v>9304</v>
      </c>
      <c r="V5521">
        <v>1</v>
      </c>
      <c r="W5521" t="s">
        <v>6812</v>
      </c>
      <c r="X5521">
        <v>13</v>
      </c>
      <c r="Y5521" t="s">
        <v>6457</v>
      </c>
      <c r="Z5521">
        <v>13110</v>
      </c>
      <c r="AA5521" t="s">
        <v>741</v>
      </c>
      <c r="AC5521" t="s">
        <v>1111</v>
      </c>
      <c r="AD5521" t="s">
        <v>443</v>
      </c>
    </row>
    <row r="5522" spans="21:30">
      <c r="U5522">
        <v>9306</v>
      </c>
      <c r="V5522">
        <v>8</v>
      </c>
      <c r="W5522" t="s">
        <v>6813</v>
      </c>
      <c r="X5522">
        <v>13</v>
      </c>
      <c r="Y5522" t="s">
        <v>6457</v>
      </c>
      <c r="Z5522">
        <v>13110</v>
      </c>
      <c r="AA5522" t="s">
        <v>741</v>
      </c>
      <c r="AC5522" t="s">
        <v>1111</v>
      </c>
      <c r="AD5522" t="s">
        <v>443</v>
      </c>
    </row>
    <row r="5523" spans="21:30">
      <c r="U5523">
        <v>9307</v>
      </c>
      <c r="V5523">
        <v>6</v>
      </c>
      <c r="W5523" t="s">
        <v>6814</v>
      </c>
      <c r="X5523">
        <v>13</v>
      </c>
      <c r="Y5523" t="s">
        <v>6457</v>
      </c>
      <c r="Z5523">
        <v>13110</v>
      </c>
      <c r="AA5523" t="s">
        <v>741</v>
      </c>
      <c r="AC5523" t="s">
        <v>1111</v>
      </c>
      <c r="AD5523" t="s">
        <v>443</v>
      </c>
    </row>
    <row r="5524" spans="21:30">
      <c r="U5524">
        <v>9308</v>
      </c>
      <c r="V5524">
        <v>4</v>
      </c>
      <c r="W5524" t="s">
        <v>6815</v>
      </c>
      <c r="X5524">
        <v>13</v>
      </c>
      <c r="Y5524" t="s">
        <v>6457</v>
      </c>
      <c r="Z5524">
        <v>13110</v>
      </c>
      <c r="AA5524" t="s">
        <v>741</v>
      </c>
      <c r="AC5524" t="s">
        <v>713</v>
      </c>
      <c r="AD5524" t="s">
        <v>443</v>
      </c>
    </row>
    <row r="5525" spans="21:30">
      <c r="U5525">
        <v>9311</v>
      </c>
      <c r="V5525">
        <v>4</v>
      </c>
      <c r="W5525" t="s">
        <v>6816</v>
      </c>
      <c r="X5525">
        <v>13</v>
      </c>
      <c r="Y5525" t="s">
        <v>6457</v>
      </c>
      <c r="Z5525">
        <v>13110</v>
      </c>
      <c r="AA5525" t="s">
        <v>741</v>
      </c>
      <c r="AC5525" t="s">
        <v>713</v>
      </c>
      <c r="AD5525" t="s">
        <v>443</v>
      </c>
    </row>
    <row r="5526" spans="21:30">
      <c r="U5526">
        <v>9312</v>
      </c>
      <c r="V5526">
        <v>2</v>
      </c>
      <c r="W5526" t="s">
        <v>6817</v>
      </c>
      <c r="X5526">
        <v>13</v>
      </c>
      <c r="Y5526" t="s">
        <v>6457</v>
      </c>
      <c r="Z5526">
        <v>13201</v>
      </c>
      <c r="AA5526" t="s">
        <v>114</v>
      </c>
      <c r="AC5526" t="s">
        <v>713</v>
      </c>
      <c r="AD5526" t="s">
        <v>443</v>
      </c>
    </row>
    <row r="5527" spans="21:30">
      <c r="U5527">
        <v>9317</v>
      </c>
      <c r="V5527">
        <v>3</v>
      </c>
      <c r="W5527" t="s">
        <v>6818</v>
      </c>
      <c r="X5527">
        <v>13</v>
      </c>
      <c r="Y5527" t="s">
        <v>6457</v>
      </c>
      <c r="Z5527">
        <v>13110</v>
      </c>
      <c r="AA5527" t="s">
        <v>741</v>
      </c>
      <c r="AC5527" t="s">
        <v>713</v>
      </c>
      <c r="AD5527" t="s">
        <v>443</v>
      </c>
    </row>
    <row r="5528" spans="21:30">
      <c r="U5528">
        <v>9318</v>
      </c>
      <c r="V5528">
        <v>1</v>
      </c>
      <c r="W5528" t="s">
        <v>6819</v>
      </c>
      <c r="X5528">
        <v>13</v>
      </c>
      <c r="Y5528" t="s">
        <v>6457</v>
      </c>
      <c r="Z5528">
        <v>13110</v>
      </c>
      <c r="AA5528" t="s">
        <v>741</v>
      </c>
      <c r="AC5528" t="s">
        <v>713</v>
      </c>
      <c r="AD5528" t="s">
        <v>443</v>
      </c>
    </row>
    <row r="5529" spans="21:30">
      <c r="U5529">
        <v>9324</v>
      </c>
      <c r="V5529">
        <v>6</v>
      </c>
      <c r="W5529" t="s">
        <v>6820</v>
      </c>
      <c r="X5529">
        <v>13</v>
      </c>
      <c r="Y5529" t="s">
        <v>6457</v>
      </c>
      <c r="Z5529">
        <v>13110</v>
      </c>
      <c r="AA5529" t="s">
        <v>741</v>
      </c>
      <c r="AC5529" t="s">
        <v>713</v>
      </c>
      <c r="AD5529" t="s">
        <v>443</v>
      </c>
    </row>
    <row r="5530" spans="21:30">
      <c r="U5530">
        <v>9328</v>
      </c>
      <c r="V5530">
        <v>9</v>
      </c>
      <c r="W5530" t="s">
        <v>6821</v>
      </c>
      <c r="X5530">
        <v>13</v>
      </c>
      <c r="Y5530" t="s">
        <v>6457</v>
      </c>
      <c r="Z5530">
        <v>13110</v>
      </c>
      <c r="AA5530" t="s">
        <v>741</v>
      </c>
      <c r="AC5530" t="s">
        <v>713</v>
      </c>
      <c r="AD5530" t="s">
        <v>443</v>
      </c>
    </row>
    <row r="5531" spans="21:30">
      <c r="U5531">
        <v>9331</v>
      </c>
      <c r="V5531">
        <v>9</v>
      </c>
      <c r="W5531" t="s">
        <v>6822</v>
      </c>
      <c r="X5531">
        <v>13</v>
      </c>
      <c r="Y5531" t="s">
        <v>6457</v>
      </c>
      <c r="Z5531">
        <v>13110</v>
      </c>
      <c r="AA5531" t="s">
        <v>741</v>
      </c>
      <c r="AC5531" t="s">
        <v>713</v>
      </c>
      <c r="AD5531" t="s">
        <v>443</v>
      </c>
    </row>
    <row r="5532" spans="21:30">
      <c r="U5532">
        <v>9332</v>
      </c>
      <c r="V5532">
        <v>7</v>
      </c>
      <c r="W5532" t="s">
        <v>6823</v>
      </c>
      <c r="X5532">
        <v>13</v>
      </c>
      <c r="Y5532" t="s">
        <v>6457</v>
      </c>
      <c r="Z5532">
        <v>13110</v>
      </c>
      <c r="AA5532" t="s">
        <v>741</v>
      </c>
      <c r="AC5532" t="s">
        <v>713</v>
      </c>
      <c r="AD5532" t="s">
        <v>443</v>
      </c>
    </row>
    <row r="5533" spans="21:30">
      <c r="U5533">
        <v>9333</v>
      </c>
      <c r="V5533">
        <v>5</v>
      </c>
      <c r="W5533" t="s">
        <v>6824</v>
      </c>
      <c r="X5533">
        <v>13</v>
      </c>
      <c r="Y5533" t="s">
        <v>6457</v>
      </c>
      <c r="Z5533">
        <v>13110</v>
      </c>
      <c r="AA5533" t="s">
        <v>741</v>
      </c>
      <c r="AC5533" t="s">
        <v>713</v>
      </c>
      <c r="AD5533" t="s">
        <v>443</v>
      </c>
    </row>
    <row r="5534" spans="21:30">
      <c r="U5534">
        <v>9334</v>
      </c>
      <c r="V5534">
        <v>3</v>
      </c>
      <c r="W5534" t="s">
        <v>6825</v>
      </c>
      <c r="X5534">
        <v>13</v>
      </c>
      <c r="Y5534" t="s">
        <v>6457</v>
      </c>
      <c r="Z5534">
        <v>13110</v>
      </c>
      <c r="AA5534" t="s">
        <v>741</v>
      </c>
      <c r="AC5534" t="s">
        <v>713</v>
      </c>
      <c r="AD5534" t="s">
        <v>443</v>
      </c>
    </row>
    <row r="5535" spans="21:30">
      <c r="U5535">
        <v>9335</v>
      </c>
      <c r="V5535">
        <v>1</v>
      </c>
      <c r="W5535" t="s">
        <v>6826</v>
      </c>
      <c r="X5535">
        <v>13</v>
      </c>
      <c r="Y5535" t="s">
        <v>6457</v>
      </c>
      <c r="Z5535">
        <v>13110</v>
      </c>
      <c r="AA5535" t="s">
        <v>741</v>
      </c>
      <c r="AC5535" t="s">
        <v>713</v>
      </c>
      <c r="AD5535" t="s">
        <v>443</v>
      </c>
    </row>
    <row r="5536" spans="21:30">
      <c r="U5536">
        <v>9337</v>
      </c>
      <c r="V5536">
        <v>8</v>
      </c>
      <c r="W5536" t="s">
        <v>6827</v>
      </c>
      <c r="X5536">
        <v>13</v>
      </c>
      <c r="Y5536" t="s">
        <v>6457</v>
      </c>
      <c r="Z5536">
        <v>13110</v>
      </c>
      <c r="AA5536" t="s">
        <v>741</v>
      </c>
      <c r="AC5536" t="s">
        <v>713</v>
      </c>
      <c r="AD5536" t="s">
        <v>443</v>
      </c>
    </row>
    <row r="5537" spans="21:30">
      <c r="U5537">
        <v>9339</v>
      </c>
      <c r="V5537">
        <v>4</v>
      </c>
      <c r="W5537" t="s">
        <v>6828</v>
      </c>
      <c r="X5537">
        <v>13</v>
      </c>
      <c r="Y5537" t="s">
        <v>6457</v>
      </c>
      <c r="Z5537">
        <v>13110</v>
      </c>
      <c r="AA5537" t="s">
        <v>741</v>
      </c>
      <c r="AC5537" t="s">
        <v>713</v>
      </c>
      <c r="AD5537" t="s">
        <v>443</v>
      </c>
    </row>
    <row r="5538" spans="21:30">
      <c r="U5538">
        <v>9340</v>
      </c>
      <c r="V5538">
        <v>8</v>
      </c>
      <c r="W5538" t="s">
        <v>6829</v>
      </c>
      <c r="X5538">
        <v>13</v>
      </c>
      <c r="Y5538" t="s">
        <v>6457</v>
      </c>
      <c r="Z5538">
        <v>13110</v>
      </c>
      <c r="AA5538" t="s">
        <v>741</v>
      </c>
      <c r="AC5538" t="s">
        <v>713</v>
      </c>
      <c r="AD5538" t="s">
        <v>443</v>
      </c>
    </row>
    <row r="5539" spans="21:30">
      <c r="U5539">
        <v>9341</v>
      </c>
      <c r="V5539">
        <v>6</v>
      </c>
      <c r="W5539" t="s">
        <v>6830</v>
      </c>
      <c r="X5539">
        <v>13</v>
      </c>
      <c r="Y5539" t="s">
        <v>6457</v>
      </c>
      <c r="Z5539">
        <v>13110</v>
      </c>
      <c r="AA5539" t="s">
        <v>741</v>
      </c>
      <c r="AC5539" t="s">
        <v>713</v>
      </c>
      <c r="AD5539" t="s">
        <v>443</v>
      </c>
    </row>
    <row r="5540" spans="21:30">
      <c r="U5540">
        <v>9342</v>
      </c>
      <c r="V5540">
        <v>4</v>
      </c>
      <c r="W5540" t="s">
        <v>6831</v>
      </c>
      <c r="X5540">
        <v>13</v>
      </c>
      <c r="Y5540" t="s">
        <v>6457</v>
      </c>
      <c r="Z5540">
        <v>13110</v>
      </c>
      <c r="AA5540" t="s">
        <v>741</v>
      </c>
      <c r="AC5540" t="s">
        <v>713</v>
      </c>
      <c r="AD5540" t="s">
        <v>443</v>
      </c>
    </row>
    <row r="5541" spans="21:30">
      <c r="U5541">
        <v>9345</v>
      </c>
      <c r="V5541">
        <v>9</v>
      </c>
      <c r="W5541" t="s">
        <v>6832</v>
      </c>
      <c r="X5541">
        <v>13</v>
      </c>
      <c r="Y5541" t="s">
        <v>6457</v>
      </c>
      <c r="Z5541">
        <v>13110</v>
      </c>
      <c r="AA5541" t="s">
        <v>741</v>
      </c>
      <c r="AC5541" t="s">
        <v>713</v>
      </c>
      <c r="AD5541" t="s">
        <v>443</v>
      </c>
    </row>
    <row r="5542" spans="21:30">
      <c r="U5542">
        <v>9347</v>
      </c>
      <c r="V5542">
        <v>5</v>
      </c>
      <c r="W5542" t="s">
        <v>6833</v>
      </c>
      <c r="X5542">
        <v>13</v>
      </c>
      <c r="Y5542" t="s">
        <v>6457</v>
      </c>
      <c r="Z5542">
        <v>13110</v>
      </c>
      <c r="AA5542" t="s">
        <v>741</v>
      </c>
      <c r="AC5542" t="s">
        <v>713</v>
      </c>
      <c r="AD5542" t="s">
        <v>443</v>
      </c>
    </row>
    <row r="5543" spans="21:30">
      <c r="U5543">
        <v>9348</v>
      </c>
      <c r="V5543">
        <v>3</v>
      </c>
      <c r="W5543" t="s">
        <v>6834</v>
      </c>
      <c r="X5543">
        <v>13</v>
      </c>
      <c r="Y5543" t="s">
        <v>6457</v>
      </c>
      <c r="Z5543">
        <v>13110</v>
      </c>
      <c r="AA5543" t="s">
        <v>741</v>
      </c>
      <c r="AC5543" t="s">
        <v>713</v>
      </c>
      <c r="AD5543" t="s">
        <v>443</v>
      </c>
    </row>
    <row r="5544" spans="21:30">
      <c r="U5544">
        <v>9356</v>
      </c>
      <c r="V5544">
        <v>4</v>
      </c>
      <c r="W5544" t="s">
        <v>2284</v>
      </c>
      <c r="X5544">
        <v>13</v>
      </c>
      <c r="Y5544" t="s">
        <v>6457</v>
      </c>
      <c r="Z5544">
        <v>13110</v>
      </c>
      <c r="AA5544" t="s">
        <v>741</v>
      </c>
      <c r="AC5544" t="s">
        <v>713</v>
      </c>
      <c r="AD5544" t="s">
        <v>443</v>
      </c>
    </row>
    <row r="5545" spans="21:30">
      <c r="U5545">
        <v>9358</v>
      </c>
      <c r="V5545">
        <v>0</v>
      </c>
      <c r="W5545" t="s">
        <v>6835</v>
      </c>
      <c r="X5545">
        <v>13</v>
      </c>
      <c r="Y5545" t="s">
        <v>6457</v>
      </c>
      <c r="Z5545">
        <v>13110</v>
      </c>
      <c r="AA5545" t="s">
        <v>741</v>
      </c>
      <c r="AC5545" t="s">
        <v>713</v>
      </c>
      <c r="AD5545" t="s">
        <v>443</v>
      </c>
    </row>
    <row r="5546" spans="21:30">
      <c r="U5546">
        <v>9362</v>
      </c>
      <c r="V5546">
        <v>9</v>
      </c>
      <c r="W5546" t="s">
        <v>6836</v>
      </c>
      <c r="X5546">
        <v>13</v>
      </c>
      <c r="Y5546" t="s">
        <v>6457</v>
      </c>
      <c r="Z5546">
        <v>13110</v>
      </c>
      <c r="AA5546" t="s">
        <v>741</v>
      </c>
      <c r="AC5546" t="s">
        <v>713</v>
      </c>
      <c r="AD5546" t="s">
        <v>443</v>
      </c>
    </row>
    <row r="5547" spans="21:30">
      <c r="U5547">
        <v>9363</v>
      </c>
      <c r="V5547">
        <v>7</v>
      </c>
      <c r="W5547" t="s">
        <v>6837</v>
      </c>
      <c r="X5547">
        <v>13</v>
      </c>
      <c r="Y5547" t="s">
        <v>6457</v>
      </c>
      <c r="Z5547">
        <v>13110</v>
      </c>
      <c r="AA5547" t="s">
        <v>741</v>
      </c>
      <c r="AC5547" t="s">
        <v>713</v>
      </c>
      <c r="AD5547" t="s">
        <v>443</v>
      </c>
    </row>
    <row r="5548" spans="21:30">
      <c r="U5548">
        <v>9366</v>
      </c>
      <c r="V5548">
        <v>1</v>
      </c>
      <c r="W5548" t="s">
        <v>6838</v>
      </c>
      <c r="X5548">
        <v>13</v>
      </c>
      <c r="Y5548" t="s">
        <v>6457</v>
      </c>
      <c r="Z5548">
        <v>13110</v>
      </c>
      <c r="AA5548" t="s">
        <v>741</v>
      </c>
      <c r="AC5548" t="s">
        <v>713</v>
      </c>
      <c r="AD5548" t="s">
        <v>443</v>
      </c>
    </row>
    <row r="5549" spans="21:30">
      <c r="U5549">
        <v>9368</v>
      </c>
      <c r="V5549">
        <v>8</v>
      </c>
      <c r="W5549" t="s">
        <v>6839</v>
      </c>
      <c r="X5549">
        <v>13</v>
      </c>
      <c r="Y5549" t="s">
        <v>6457</v>
      </c>
      <c r="Z5549">
        <v>13110</v>
      </c>
      <c r="AA5549" t="s">
        <v>741</v>
      </c>
      <c r="AC5549" t="s">
        <v>713</v>
      </c>
      <c r="AD5549" t="s">
        <v>443</v>
      </c>
    </row>
    <row r="5550" spans="21:30">
      <c r="U5550">
        <v>9369</v>
      </c>
      <c r="V5550">
        <v>6</v>
      </c>
      <c r="W5550" t="s">
        <v>6840</v>
      </c>
      <c r="X5550">
        <v>13</v>
      </c>
      <c r="Y5550" t="s">
        <v>6457</v>
      </c>
      <c r="Z5550">
        <v>13110</v>
      </c>
      <c r="AA5550" t="s">
        <v>741</v>
      </c>
      <c r="AC5550" t="s">
        <v>713</v>
      </c>
      <c r="AD5550" t="s">
        <v>443</v>
      </c>
    </row>
    <row r="5551" spans="21:30">
      <c r="U5551">
        <v>9373</v>
      </c>
      <c r="V5551">
        <v>4</v>
      </c>
      <c r="W5551" t="s">
        <v>6841</v>
      </c>
      <c r="X5551">
        <v>13</v>
      </c>
      <c r="Y5551" t="s">
        <v>6457</v>
      </c>
      <c r="Z5551">
        <v>13110</v>
      </c>
      <c r="AA5551" t="s">
        <v>741</v>
      </c>
      <c r="AC5551" t="s">
        <v>713</v>
      </c>
      <c r="AD5551" t="s">
        <v>443</v>
      </c>
    </row>
    <row r="5552" spans="21:30">
      <c r="U5552">
        <v>9375</v>
      </c>
      <c r="V5552">
        <v>0</v>
      </c>
      <c r="W5552" t="s">
        <v>6842</v>
      </c>
      <c r="X5552">
        <v>13</v>
      </c>
      <c r="Y5552" t="s">
        <v>6457</v>
      </c>
      <c r="Z5552">
        <v>13110</v>
      </c>
      <c r="AA5552" t="s">
        <v>741</v>
      </c>
      <c r="AC5552" t="s">
        <v>713</v>
      </c>
      <c r="AD5552" t="s">
        <v>443</v>
      </c>
    </row>
    <row r="5553" spans="21:30">
      <c r="U5553">
        <v>9376</v>
      </c>
      <c r="V5553">
        <v>9</v>
      </c>
      <c r="W5553" t="s">
        <v>6843</v>
      </c>
      <c r="X5553">
        <v>13</v>
      </c>
      <c r="Y5553" t="s">
        <v>6457</v>
      </c>
      <c r="Z5553">
        <v>13110</v>
      </c>
      <c r="AA5553" t="s">
        <v>741</v>
      </c>
      <c r="AC5553" t="s">
        <v>713</v>
      </c>
      <c r="AD5553" t="s">
        <v>443</v>
      </c>
    </row>
    <row r="5554" spans="21:30">
      <c r="U5554">
        <v>9377</v>
      </c>
      <c r="V5554">
        <v>7</v>
      </c>
      <c r="W5554" t="s">
        <v>6844</v>
      </c>
      <c r="X5554">
        <v>13</v>
      </c>
      <c r="Y5554" t="s">
        <v>6457</v>
      </c>
      <c r="Z5554">
        <v>13110</v>
      </c>
      <c r="AA5554" t="s">
        <v>741</v>
      </c>
      <c r="AC5554" t="s">
        <v>713</v>
      </c>
      <c r="AD5554" t="s">
        <v>443</v>
      </c>
    </row>
    <row r="5555" spans="21:30">
      <c r="U5555">
        <v>9385</v>
      </c>
      <c r="V5555">
        <v>8</v>
      </c>
      <c r="W5555" t="s">
        <v>6845</v>
      </c>
      <c r="X5555">
        <v>13</v>
      </c>
      <c r="Y5555" t="s">
        <v>6457</v>
      </c>
      <c r="Z5555">
        <v>13110</v>
      </c>
      <c r="AA5555" t="s">
        <v>741</v>
      </c>
      <c r="AC5555" t="s">
        <v>713</v>
      </c>
      <c r="AD5555" t="s">
        <v>443</v>
      </c>
    </row>
    <row r="5556" spans="21:30">
      <c r="U5556">
        <v>9393</v>
      </c>
      <c r="V5556">
        <v>9</v>
      </c>
      <c r="W5556" t="s">
        <v>6846</v>
      </c>
      <c r="X5556">
        <v>13</v>
      </c>
      <c r="Y5556" t="s">
        <v>6457</v>
      </c>
      <c r="Z5556">
        <v>13110</v>
      </c>
      <c r="AA5556" t="s">
        <v>741</v>
      </c>
      <c r="AC5556" t="s">
        <v>725</v>
      </c>
      <c r="AD5556" t="s">
        <v>443</v>
      </c>
    </row>
    <row r="5557" spans="21:30">
      <c r="U5557">
        <v>9396</v>
      </c>
      <c r="V5557">
        <v>3</v>
      </c>
      <c r="W5557" t="s">
        <v>6847</v>
      </c>
      <c r="X5557">
        <v>13</v>
      </c>
      <c r="Y5557" t="s">
        <v>6457</v>
      </c>
      <c r="Z5557">
        <v>13110</v>
      </c>
      <c r="AA5557" t="s">
        <v>741</v>
      </c>
      <c r="AC5557" t="s">
        <v>725</v>
      </c>
      <c r="AD5557" t="s">
        <v>443</v>
      </c>
    </row>
    <row r="5558" spans="21:30">
      <c r="U5558">
        <v>9405</v>
      </c>
      <c r="V5558">
        <v>6</v>
      </c>
      <c r="W5558" t="s">
        <v>6848</v>
      </c>
      <c r="X5558">
        <v>13</v>
      </c>
      <c r="Y5558" t="s">
        <v>6457</v>
      </c>
      <c r="Z5558">
        <v>13130</v>
      </c>
      <c r="AA5558" t="s">
        <v>840</v>
      </c>
      <c r="AC5558" t="s">
        <v>1111</v>
      </c>
      <c r="AD5558" t="s">
        <v>443</v>
      </c>
    </row>
    <row r="5559" spans="21:30">
      <c r="U5559">
        <v>9406</v>
      </c>
      <c r="V5559">
        <v>4</v>
      </c>
      <c r="W5559" t="s">
        <v>5927</v>
      </c>
      <c r="X5559">
        <v>13</v>
      </c>
      <c r="Y5559" t="s">
        <v>6457</v>
      </c>
      <c r="Z5559">
        <v>13130</v>
      </c>
      <c r="AA5559" t="s">
        <v>840</v>
      </c>
      <c r="AC5559" t="s">
        <v>1111</v>
      </c>
      <c r="AD5559" t="s">
        <v>443</v>
      </c>
    </row>
    <row r="5560" spans="21:30">
      <c r="U5560">
        <v>9407</v>
      </c>
      <c r="V5560">
        <v>2</v>
      </c>
      <c r="W5560" t="s">
        <v>6849</v>
      </c>
      <c r="X5560">
        <v>13</v>
      </c>
      <c r="Y5560" t="s">
        <v>6457</v>
      </c>
      <c r="Z5560">
        <v>13130</v>
      </c>
      <c r="AA5560" t="s">
        <v>840</v>
      </c>
      <c r="AC5560" t="s">
        <v>890</v>
      </c>
      <c r="AD5560" t="s">
        <v>443</v>
      </c>
    </row>
    <row r="5561" spans="21:30">
      <c r="U5561">
        <v>9408</v>
      </c>
      <c r="V5561">
        <v>0</v>
      </c>
      <c r="W5561" t="s">
        <v>6850</v>
      </c>
      <c r="X5561">
        <v>13</v>
      </c>
      <c r="Y5561" t="s">
        <v>6457</v>
      </c>
      <c r="Z5561">
        <v>13129</v>
      </c>
      <c r="AA5561" t="s">
        <v>6690</v>
      </c>
      <c r="AC5561" t="s">
        <v>890</v>
      </c>
      <c r="AD5561" t="s">
        <v>443</v>
      </c>
    </row>
    <row r="5562" spans="21:30">
      <c r="U5562">
        <v>9409</v>
      </c>
      <c r="V5562">
        <v>9</v>
      </c>
      <c r="W5562" t="s">
        <v>6851</v>
      </c>
      <c r="X5562">
        <v>13</v>
      </c>
      <c r="Y5562" t="s">
        <v>6457</v>
      </c>
      <c r="Z5562">
        <v>13130</v>
      </c>
      <c r="AA5562" t="s">
        <v>840</v>
      </c>
      <c r="AC5562" t="s">
        <v>890</v>
      </c>
      <c r="AD5562" t="s">
        <v>443</v>
      </c>
    </row>
    <row r="5563" spans="21:30">
      <c r="U5563">
        <v>9410</v>
      </c>
      <c r="V5563">
        <v>2</v>
      </c>
      <c r="W5563" t="s">
        <v>6852</v>
      </c>
      <c r="X5563">
        <v>13</v>
      </c>
      <c r="Y5563" t="s">
        <v>6457</v>
      </c>
      <c r="Z5563">
        <v>13121</v>
      </c>
      <c r="AA5563" t="s">
        <v>1491</v>
      </c>
      <c r="AC5563" t="s">
        <v>1009</v>
      </c>
      <c r="AD5563" t="s">
        <v>443</v>
      </c>
    </row>
    <row r="5564" spans="21:30">
      <c r="U5564">
        <v>9411</v>
      </c>
      <c r="V5564">
        <v>0</v>
      </c>
      <c r="W5564" t="s">
        <v>6853</v>
      </c>
      <c r="X5564">
        <v>13</v>
      </c>
      <c r="Y5564" t="s">
        <v>6457</v>
      </c>
      <c r="Z5564">
        <v>13129</v>
      </c>
      <c r="AA5564" t="s">
        <v>6690</v>
      </c>
      <c r="AC5564" t="s">
        <v>412</v>
      </c>
      <c r="AD5564" t="s">
        <v>443</v>
      </c>
    </row>
    <row r="5565" spans="21:30">
      <c r="U5565">
        <v>9413</v>
      </c>
      <c r="V5565">
        <v>7</v>
      </c>
      <c r="W5565" t="s">
        <v>6854</v>
      </c>
      <c r="X5565">
        <v>13</v>
      </c>
      <c r="Y5565" t="s">
        <v>6457</v>
      </c>
      <c r="Z5565">
        <v>13130</v>
      </c>
      <c r="AA5565" t="s">
        <v>840</v>
      </c>
      <c r="AC5565" t="s">
        <v>1111</v>
      </c>
      <c r="AD5565" t="s">
        <v>443</v>
      </c>
    </row>
    <row r="5566" spans="21:30">
      <c r="U5566">
        <v>9414</v>
      </c>
      <c r="V5566">
        <v>5</v>
      </c>
      <c r="W5566" t="s">
        <v>6855</v>
      </c>
      <c r="X5566">
        <v>13</v>
      </c>
      <c r="Y5566" t="s">
        <v>6457</v>
      </c>
      <c r="Z5566">
        <v>13129</v>
      </c>
      <c r="AA5566" t="s">
        <v>6690</v>
      </c>
      <c r="AC5566" t="s">
        <v>412</v>
      </c>
      <c r="AD5566" t="s">
        <v>443</v>
      </c>
    </row>
    <row r="5567" spans="21:30">
      <c r="U5567">
        <v>9415</v>
      </c>
      <c r="V5567">
        <v>3</v>
      </c>
      <c r="W5567" t="s">
        <v>6856</v>
      </c>
      <c r="X5567">
        <v>13</v>
      </c>
      <c r="Y5567" t="s">
        <v>6457</v>
      </c>
      <c r="Z5567">
        <v>13130</v>
      </c>
      <c r="AA5567" t="s">
        <v>840</v>
      </c>
      <c r="AC5567" t="s">
        <v>1111</v>
      </c>
      <c r="AD5567" t="s">
        <v>443</v>
      </c>
    </row>
    <row r="5568" spans="21:30">
      <c r="U5568">
        <v>9416</v>
      </c>
      <c r="V5568">
        <v>1</v>
      </c>
      <c r="W5568" t="s">
        <v>6857</v>
      </c>
      <c r="X5568">
        <v>13</v>
      </c>
      <c r="Y5568" t="s">
        <v>6457</v>
      </c>
      <c r="Z5568">
        <v>13121</v>
      </c>
      <c r="AA5568" t="s">
        <v>1491</v>
      </c>
      <c r="AC5568" t="s">
        <v>1009</v>
      </c>
      <c r="AD5568" t="s">
        <v>443</v>
      </c>
    </row>
    <row r="5569" spans="21:30">
      <c r="U5569">
        <v>9418</v>
      </c>
      <c r="V5569">
        <v>8</v>
      </c>
      <c r="W5569" t="s">
        <v>6858</v>
      </c>
      <c r="X5569">
        <v>13</v>
      </c>
      <c r="Y5569" t="s">
        <v>6457</v>
      </c>
      <c r="Z5569">
        <v>13121</v>
      </c>
      <c r="AA5569" t="s">
        <v>1491</v>
      </c>
      <c r="AC5569" t="s">
        <v>1009</v>
      </c>
      <c r="AD5569" t="s">
        <v>443</v>
      </c>
    </row>
    <row r="5570" spans="21:30">
      <c r="U5570">
        <v>9419</v>
      </c>
      <c r="V5570">
        <v>6</v>
      </c>
      <c r="W5570" t="s">
        <v>6859</v>
      </c>
      <c r="X5570">
        <v>13</v>
      </c>
      <c r="Y5570" t="s">
        <v>6457</v>
      </c>
      <c r="Z5570">
        <v>13121</v>
      </c>
      <c r="AA5570" t="s">
        <v>1491</v>
      </c>
      <c r="AC5570" t="s">
        <v>1009</v>
      </c>
      <c r="AD5570" t="s">
        <v>443</v>
      </c>
    </row>
    <row r="5571" spans="21:30">
      <c r="U5571">
        <v>9421</v>
      </c>
      <c r="V5571">
        <v>8</v>
      </c>
      <c r="W5571" t="s">
        <v>6860</v>
      </c>
      <c r="X5571">
        <v>13</v>
      </c>
      <c r="Y5571" t="s">
        <v>6457</v>
      </c>
      <c r="Z5571">
        <v>13129</v>
      </c>
      <c r="AA5571" t="s">
        <v>6690</v>
      </c>
      <c r="AC5571" t="s">
        <v>412</v>
      </c>
      <c r="AD5571" t="s">
        <v>443</v>
      </c>
    </row>
    <row r="5572" spans="21:30">
      <c r="U5572">
        <v>9422</v>
      </c>
      <c r="V5572">
        <v>6</v>
      </c>
      <c r="W5572" t="s">
        <v>6861</v>
      </c>
      <c r="X5572">
        <v>13</v>
      </c>
      <c r="Y5572" t="s">
        <v>6457</v>
      </c>
      <c r="Z5572">
        <v>13121</v>
      </c>
      <c r="AA5572" t="s">
        <v>1491</v>
      </c>
      <c r="AC5572" t="s">
        <v>1009</v>
      </c>
      <c r="AD5572" t="s">
        <v>443</v>
      </c>
    </row>
    <row r="5573" spans="21:30">
      <c r="U5573">
        <v>9424</v>
      </c>
      <c r="V5573">
        <v>2</v>
      </c>
      <c r="W5573" t="s">
        <v>2483</v>
      </c>
      <c r="X5573">
        <v>13</v>
      </c>
      <c r="Y5573" t="s">
        <v>6457</v>
      </c>
      <c r="Z5573">
        <v>13129</v>
      </c>
      <c r="AA5573" t="s">
        <v>6690</v>
      </c>
      <c r="AC5573" t="s">
        <v>412</v>
      </c>
      <c r="AD5573" t="s">
        <v>443</v>
      </c>
    </row>
    <row r="5574" spans="21:30">
      <c r="U5574">
        <v>9426</v>
      </c>
      <c r="V5574">
        <v>9</v>
      </c>
      <c r="W5574" t="s">
        <v>6862</v>
      </c>
      <c r="X5574">
        <v>13</v>
      </c>
      <c r="Y5574" t="s">
        <v>6457</v>
      </c>
      <c r="Z5574">
        <v>13130</v>
      </c>
      <c r="AA5574" t="s">
        <v>840</v>
      </c>
      <c r="AC5574" t="s">
        <v>1111</v>
      </c>
      <c r="AD5574" t="s">
        <v>443</v>
      </c>
    </row>
    <row r="5575" spans="21:30">
      <c r="U5575">
        <v>9428</v>
      </c>
      <c r="V5575">
        <v>5</v>
      </c>
      <c r="W5575" t="s">
        <v>6863</v>
      </c>
      <c r="X5575">
        <v>13</v>
      </c>
      <c r="Y5575" t="s">
        <v>6457</v>
      </c>
      <c r="Z5575">
        <v>13121</v>
      </c>
      <c r="AA5575" t="s">
        <v>1491</v>
      </c>
      <c r="AC5575" t="s">
        <v>1009</v>
      </c>
      <c r="AD5575" t="s">
        <v>443</v>
      </c>
    </row>
    <row r="5576" spans="21:30">
      <c r="U5576">
        <v>9429</v>
      </c>
      <c r="V5576">
        <v>3</v>
      </c>
      <c r="W5576" t="s">
        <v>6864</v>
      </c>
      <c r="X5576">
        <v>13</v>
      </c>
      <c r="Y5576" t="s">
        <v>6457</v>
      </c>
      <c r="Z5576">
        <v>13129</v>
      </c>
      <c r="AA5576" t="s">
        <v>6690</v>
      </c>
      <c r="AC5576" t="s">
        <v>412</v>
      </c>
      <c r="AD5576" t="s">
        <v>443</v>
      </c>
    </row>
    <row r="5577" spans="21:30">
      <c r="U5577">
        <v>9430</v>
      </c>
      <c r="V5577">
        <v>7</v>
      </c>
      <c r="W5577" t="s">
        <v>6865</v>
      </c>
      <c r="X5577">
        <v>13</v>
      </c>
      <c r="Y5577" t="s">
        <v>6457</v>
      </c>
      <c r="Z5577">
        <v>13129</v>
      </c>
      <c r="AA5577" t="s">
        <v>6690</v>
      </c>
      <c r="AC5577" t="s">
        <v>412</v>
      </c>
      <c r="AD5577" t="s">
        <v>443</v>
      </c>
    </row>
    <row r="5578" spans="21:30">
      <c r="U5578">
        <v>9431</v>
      </c>
      <c r="V5578">
        <v>5</v>
      </c>
      <c r="W5578" t="s">
        <v>6866</v>
      </c>
      <c r="X5578">
        <v>13</v>
      </c>
      <c r="Y5578" t="s">
        <v>6457</v>
      </c>
      <c r="Z5578">
        <v>13130</v>
      </c>
      <c r="AA5578" t="s">
        <v>840</v>
      </c>
      <c r="AC5578" t="s">
        <v>1111</v>
      </c>
      <c r="AD5578" t="s">
        <v>443</v>
      </c>
    </row>
    <row r="5579" spans="21:30">
      <c r="U5579">
        <v>9433</v>
      </c>
      <c r="V5579">
        <v>1</v>
      </c>
      <c r="W5579" t="s">
        <v>1146</v>
      </c>
      <c r="X5579">
        <v>13</v>
      </c>
      <c r="Y5579" t="s">
        <v>6457</v>
      </c>
      <c r="Z5579">
        <v>13130</v>
      </c>
      <c r="AA5579" t="s">
        <v>840</v>
      </c>
      <c r="AC5579" t="s">
        <v>1111</v>
      </c>
      <c r="AD5579" t="s">
        <v>443</v>
      </c>
    </row>
    <row r="5580" spans="21:30">
      <c r="U5580">
        <v>9437</v>
      </c>
      <c r="V5580">
        <v>4</v>
      </c>
      <c r="W5580" t="s">
        <v>6867</v>
      </c>
      <c r="X5580">
        <v>13</v>
      </c>
      <c r="Y5580" t="s">
        <v>6457</v>
      </c>
      <c r="Z5580">
        <v>13129</v>
      </c>
      <c r="AA5580" t="s">
        <v>6690</v>
      </c>
      <c r="AC5580" t="s">
        <v>412</v>
      </c>
      <c r="AD5580" t="s">
        <v>443</v>
      </c>
    </row>
    <row r="5581" spans="21:30">
      <c r="U5581">
        <v>9443</v>
      </c>
      <c r="V5581">
        <v>9</v>
      </c>
      <c r="W5581" t="s">
        <v>6868</v>
      </c>
      <c r="X5581">
        <v>13</v>
      </c>
      <c r="Y5581" t="s">
        <v>6457</v>
      </c>
      <c r="Z5581">
        <v>13111</v>
      </c>
      <c r="AA5581" t="s">
        <v>1237</v>
      </c>
      <c r="AC5581" t="s">
        <v>412</v>
      </c>
      <c r="AD5581" t="s">
        <v>443</v>
      </c>
    </row>
    <row r="5582" spans="21:30">
      <c r="U5582">
        <v>9444</v>
      </c>
      <c r="V5582">
        <v>7</v>
      </c>
      <c r="W5582" t="s">
        <v>6869</v>
      </c>
      <c r="X5582">
        <v>13</v>
      </c>
      <c r="Y5582" t="s">
        <v>6457</v>
      </c>
      <c r="Z5582">
        <v>13130</v>
      </c>
      <c r="AA5582" t="s">
        <v>840</v>
      </c>
      <c r="AC5582" t="s">
        <v>1111</v>
      </c>
      <c r="AD5582" t="s">
        <v>443</v>
      </c>
    </row>
    <row r="5583" spans="21:30">
      <c r="U5583">
        <v>9446</v>
      </c>
      <c r="V5583">
        <v>3</v>
      </c>
      <c r="W5583" t="s">
        <v>6870</v>
      </c>
      <c r="X5583">
        <v>13</v>
      </c>
      <c r="Y5583" t="s">
        <v>6457</v>
      </c>
      <c r="Z5583">
        <v>13121</v>
      </c>
      <c r="AA5583" t="s">
        <v>1491</v>
      </c>
      <c r="AC5583" t="s">
        <v>1009</v>
      </c>
      <c r="AD5583" t="s">
        <v>443</v>
      </c>
    </row>
    <row r="5584" spans="21:30">
      <c r="U5584">
        <v>9457</v>
      </c>
      <c r="V5584">
        <v>9</v>
      </c>
      <c r="W5584" t="s">
        <v>6871</v>
      </c>
      <c r="X5584">
        <v>13</v>
      </c>
      <c r="Y5584" t="s">
        <v>6457</v>
      </c>
      <c r="Z5584">
        <v>13129</v>
      </c>
      <c r="AA5584" t="s">
        <v>6690</v>
      </c>
      <c r="AC5584" t="s">
        <v>412</v>
      </c>
      <c r="AD5584" t="s">
        <v>443</v>
      </c>
    </row>
    <row r="5585" spans="21:30">
      <c r="U5585">
        <v>9458</v>
      </c>
      <c r="V5585">
        <v>7</v>
      </c>
      <c r="W5585" t="s">
        <v>6872</v>
      </c>
      <c r="X5585">
        <v>13</v>
      </c>
      <c r="Y5585" t="s">
        <v>6457</v>
      </c>
      <c r="Z5585">
        <v>13121</v>
      </c>
      <c r="AA5585" t="s">
        <v>1491</v>
      </c>
      <c r="AC5585" t="s">
        <v>1009</v>
      </c>
      <c r="AD5585" t="s">
        <v>443</v>
      </c>
    </row>
    <row r="5586" spans="21:30">
      <c r="U5586">
        <v>9460</v>
      </c>
      <c r="V5586">
        <v>9</v>
      </c>
      <c r="W5586" t="s">
        <v>6873</v>
      </c>
      <c r="X5586">
        <v>13</v>
      </c>
      <c r="Y5586" t="s">
        <v>6457</v>
      </c>
      <c r="Z5586">
        <v>13130</v>
      </c>
      <c r="AA5586" t="s">
        <v>840</v>
      </c>
      <c r="AC5586" t="s">
        <v>1111</v>
      </c>
      <c r="AD5586" t="s">
        <v>443</v>
      </c>
    </row>
    <row r="5587" spans="21:30">
      <c r="U5587">
        <v>9461</v>
      </c>
      <c r="V5587">
        <v>7</v>
      </c>
      <c r="W5587" t="s">
        <v>6874</v>
      </c>
      <c r="X5587">
        <v>13</v>
      </c>
      <c r="Y5587" t="s">
        <v>6457</v>
      </c>
      <c r="Z5587">
        <v>13130</v>
      </c>
      <c r="AA5587" t="s">
        <v>840</v>
      </c>
      <c r="AC5587" t="s">
        <v>1111</v>
      </c>
      <c r="AD5587" t="s">
        <v>443</v>
      </c>
    </row>
    <row r="5588" spans="21:30">
      <c r="U5588">
        <v>9467</v>
      </c>
      <c r="V5588">
        <v>6</v>
      </c>
      <c r="W5588" t="s">
        <v>6875</v>
      </c>
      <c r="X5588">
        <v>13</v>
      </c>
      <c r="Y5588" t="s">
        <v>6457</v>
      </c>
      <c r="Z5588">
        <v>13129</v>
      </c>
      <c r="AA5588" t="s">
        <v>6690</v>
      </c>
      <c r="AC5588" t="s">
        <v>713</v>
      </c>
      <c r="AD5588" t="s">
        <v>443</v>
      </c>
    </row>
    <row r="5589" spans="21:30">
      <c r="U5589">
        <v>9472</v>
      </c>
      <c r="V5589">
        <v>2</v>
      </c>
      <c r="W5589" t="s">
        <v>6876</v>
      </c>
      <c r="X5589">
        <v>13</v>
      </c>
      <c r="Y5589" t="s">
        <v>6457</v>
      </c>
      <c r="Z5589">
        <v>13130</v>
      </c>
      <c r="AA5589" t="s">
        <v>840</v>
      </c>
      <c r="AC5589" t="s">
        <v>713</v>
      </c>
      <c r="AD5589" t="s">
        <v>443</v>
      </c>
    </row>
    <row r="5590" spans="21:30">
      <c r="U5590">
        <v>9473</v>
      </c>
      <c r="V5590">
        <v>0</v>
      </c>
      <c r="W5590" t="s">
        <v>6877</v>
      </c>
      <c r="X5590">
        <v>13</v>
      </c>
      <c r="Y5590" t="s">
        <v>6457</v>
      </c>
      <c r="Z5590">
        <v>13130</v>
      </c>
      <c r="AA5590" t="s">
        <v>840</v>
      </c>
      <c r="AC5590" t="s">
        <v>713</v>
      </c>
      <c r="AD5590" t="s">
        <v>443</v>
      </c>
    </row>
    <row r="5591" spans="21:30">
      <c r="U5591">
        <v>9474</v>
      </c>
      <c r="V5591">
        <v>9</v>
      </c>
      <c r="W5591" t="s">
        <v>6878</v>
      </c>
      <c r="X5591">
        <v>13</v>
      </c>
      <c r="Y5591" t="s">
        <v>6457</v>
      </c>
      <c r="Z5591">
        <v>13130</v>
      </c>
      <c r="AA5591" t="s">
        <v>840</v>
      </c>
      <c r="AC5591" t="s">
        <v>713</v>
      </c>
      <c r="AD5591" t="s">
        <v>443</v>
      </c>
    </row>
    <row r="5592" spans="21:30">
      <c r="U5592">
        <v>9484</v>
      </c>
      <c r="V5592">
        <v>6</v>
      </c>
      <c r="W5592" t="s">
        <v>6879</v>
      </c>
      <c r="X5592">
        <v>13</v>
      </c>
      <c r="Y5592" t="s">
        <v>6457</v>
      </c>
      <c r="Z5592">
        <v>13130</v>
      </c>
      <c r="AA5592" t="s">
        <v>840</v>
      </c>
      <c r="AC5592" t="s">
        <v>713</v>
      </c>
      <c r="AD5592" t="s">
        <v>443</v>
      </c>
    </row>
    <row r="5593" spans="21:30">
      <c r="U5593">
        <v>9485</v>
      </c>
      <c r="V5593">
        <v>4</v>
      </c>
      <c r="W5593" t="s">
        <v>6880</v>
      </c>
      <c r="X5593">
        <v>13</v>
      </c>
      <c r="Y5593" t="s">
        <v>6457</v>
      </c>
      <c r="Z5593">
        <v>13130</v>
      </c>
      <c r="AA5593" t="s">
        <v>840</v>
      </c>
      <c r="AC5593" t="s">
        <v>713</v>
      </c>
      <c r="AD5593" t="s">
        <v>443</v>
      </c>
    </row>
    <row r="5594" spans="21:30">
      <c r="U5594">
        <v>9486</v>
      </c>
      <c r="V5594">
        <v>2</v>
      </c>
      <c r="W5594" t="s">
        <v>6881</v>
      </c>
      <c r="X5594">
        <v>13</v>
      </c>
      <c r="Y5594" t="s">
        <v>6457</v>
      </c>
      <c r="Z5594">
        <v>13129</v>
      </c>
      <c r="AA5594" t="s">
        <v>6690</v>
      </c>
      <c r="AC5594" t="s">
        <v>713</v>
      </c>
      <c r="AD5594" t="s">
        <v>443</v>
      </c>
    </row>
    <row r="5595" spans="21:30">
      <c r="U5595">
        <v>9487</v>
      </c>
      <c r="V5595">
        <v>0</v>
      </c>
      <c r="W5595" t="s">
        <v>6882</v>
      </c>
      <c r="X5595">
        <v>13</v>
      </c>
      <c r="Y5595" t="s">
        <v>6457</v>
      </c>
      <c r="Z5595">
        <v>13130</v>
      </c>
      <c r="AA5595" t="s">
        <v>840</v>
      </c>
      <c r="AC5595" t="s">
        <v>713</v>
      </c>
      <c r="AD5595" t="s">
        <v>443</v>
      </c>
    </row>
    <row r="5596" spans="21:30">
      <c r="U5596">
        <v>9489</v>
      </c>
      <c r="V5596">
        <v>7</v>
      </c>
      <c r="W5596" t="s">
        <v>6883</v>
      </c>
      <c r="X5596">
        <v>13</v>
      </c>
      <c r="Y5596" t="s">
        <v>6457</v>
      </c>
      <c r="Z5596">
        <v>13130</v>
      </c>
      <c r="AA5596" t="s">
        <v>840</v>
      </c>
      <c r="AC5596" t="s">
        <v>713</v>
      </c>
      <c r="AD5596" t="s">
        <v>443</v>
      </c>
    </row>
    <row r="5597" spans="21:30">
      <c r="U5597">
        <v>9490</v>
      </c>
      <c r="V5597">
        <v>0</v>
      </c>
      <c r="W5597" t="s">
        <v>6884</v>
      </c>
      <c r="X5597">
        <v>13</v>
      </c>
      <c r="Y5597" t="s">
        <v>6457</v>
      </c>
      <c r="Z5597">
        <v>13130</v>
      </c>
      <c r="AA5597" t="s">
        <v>840</v>
      </c>
      <c r="AC5597" t="s">
        <v>713</v>
      </c>
      <c r="AD5597" t="s">
        <v>443</v>
      </c>
    </row>
    <row r="5598" spans="21:30">
      <c r="U5598">
        <v>9499</v>
      </c>
      <c r="V5598">
        <v>4</v>
      </c>
      <c r="W5598" t="s">
        <v>6885</v>
      </c>
      <c r="X5598">
        <v>13</v>
      </c>
      <c r="Y5598" t="s">
        <v>6457</v>
      </c>
      <c r="Z5598">
        <v>13109</v>
      </c>
      <c r="AA5598" t="s">
        <v>1224</v>
      </c>
      <c r="AC5598" t="s">
        <v>713</v>
      </c>
      <c r="AD5598" t="s">
        <v>443</v>
      </c>
    </row>
    <row r="5599" spans="21:30">
      <c r="U5599">
        <v>9500</v>
      </c>
      <c r="V5599">
        <v>1</v>
      </c>
      <c r="W5599" t="s">
        <v>6886</v>
      </c>
      <c r="X5599">
        <v>13</v>
      </c>
      <c r="Y5599" t="s">
        <v>6457</v>
      </c>
      <c r="Z5599">
        <v>13129</v>
      </c>
      <c r="AA5599" t="s">
        <v>6690</v>
      </c>
      <c r="AC5599" t="s">
        <v>713</v>
      </c>
      <c r="AD5599" t="s">
        <v>443</v>
      </c>
    </row>
    <row r="5600" spans="21:30">
      <c r="U5600">
        <v>9502</v>
      </c>
      <c r="V5600">
        <v>8</v>
      </c>
      <c r="W5600" t="s">
        <v>6887</v>
      </c>
      <c r="X5600">
        <v>13</v>
      </c>
      <c r="Y5600" t="s">
        <v>6457</v>
      </c>
      <c r="Z5600">
        <v>13129</v>
      </c>
      <c r="AA5600" t="s">
        <v>6690</v>
      </c>
      <c r="AC5600" t="s">
        <v>713</v>
      </c>
      <c r="AD5600" t="s">
        <v>443</v>
      </c>
    </row>
    <row r="5601" spans="21:30">
      <c r="U5601">
        <v>9503</v>
      </c>
      <c r="V5601">
        <v>6</v>
      </c>
      <c r="W5601" t="s">
        <v>6888</v>
      </c>
      <c r="X5601">
        <v>13</v>
      </c>
      <c r="Y5601" t="s">
        <v>6457</v>
      </c>
      <c r="Z5601">
        <v>13121</v>
      </c>
      <c r="AA5601" t="s">
        <v>1491</v>
      </c>
      <c r="AC5601" t="s">
        <v>713</v>
      </c>
      <c r="AD5601" t="s">
        <v>443</v>
      </c>
    </row>
    <row r="5602" spans="21:30">
      <c r="U5602">
        <v>9504</v>
      </c>
      <c r="V5602">
        <v>4</v>
      </c>
      <c r="W5602" t="s">
        <v>6889</v>
      </c>
      <c r="X5602">
        <v>13</v>
      </c>
      <c r="Y5602" t="s">
        <v>6457</v>
      </c>
      <c r="Z5602">
        <v>13130</v>
      </c>
      <c r="AA5602" t="s">
        <v>840</v>
      </c>
      <c r="AC5602" t="s">
        <v>713</v>
      </c>
      <c r="AD5602" t="s">
        <v>443</v>
      </c>
    </row>
    <row r="5603" spans="21:30">
      <c r="U5603">
        <v>9505</v>
      </c>
      <c r="V5603">
        <v>2</v>
      </c>
      <c r="W5603" t="s">
        <v>6890</v>
      </c>
      <c r="X5603">
        <v>13</v>
      </c>
      <c r="Y5603" t="s">
        <v>6457</v>
      </c>
      <c r="Z5603">
        <v>13121</v>
      </c>
      <c r="AA5603" t="s">
        <v>1491</v>
      </c>
      <c r="AC5603" t="s">
        <v>713</v>
      </c>
      <c r="AD5603" t="s">
        <v>443</v>
      </c>
    </row>
    <row r="5604" spans="21:30">
      <c r="U5604">
        <v>9506</v>
      </c>
      <c r="V5604">
        <v>0</v>
      </c>
      <c r="W5604" t="s">
        <v>6891</v>
      </c>
      <c r="X5604">
        <v>13</v>
      </c>
      <c r="Y5604" t="s">
        <v>6457</v>
      </c>
      <c r="Z5604">
        <v>13121</v>
      </c>
      <c r="AA5604" t="s">
        <v>1491</v>
      </c>
      <c r="AC5604" t="s">
        <v>713</v>
      </c>
      <c r="AD5604" t="s">
        <v>443</v>
      </c>
    </row>
    <row r="5605" spans="21:30">
      <c r="U5605">
        <v>9507</v>
      </c>
      <c r="V5605">
        <v>9</v>
      </c>
      <c r="W5605" t="s">
        <v>6892</v>
      </c>
      <c r="X5605">
        <v>13</v>
      </c>
      <c r="Y5605" t="s">
        <v>6457</v>
      </c>
      <c r="Z5605">
        <v>13129</v>
      </c>
      <c r="AA5605" t="s">
        <v>6690</v>
      </c>
      <c r="AC5605" t="s">
        <v>713</v>
      </c>
      <c r="AD5605" t="s">
        <v>443</v>
      </c>
    </row>
    <row r="5606" spans="21:30">
      <c r="U5606">
        <v>9508</v>
      </c>
      <c r="V5606">
        <v>7</v>
      </c>
      <c r="W5606" t="s">
        <v>6893</v>
      </c>
      <c r="X5606">
        <v>13</v>
      </c>
      <c r="Y5606" t="s">
        <v>6457</v>
      </c>
      <c r="Z5606">
        <v>13121</v>
      </c>
      <c r="AA5606" t="s">
        <v>1491</v>
      </c>
      <c r="AC5606" t="s">
        <v>713</v>
      </c>
      <c r="AD5606" t="s">
        <v>443</v>
      </c>
    </row>
    <row r="5607" spans="21:30">
      <c r="U5607">
        <v>9509</v>
      </c>
      <c r="V5607">
        <v>5</v>
      </c>
      <c r="W5607" t="s">
        <v>6894</v>
      </c>
      <c r="X5607">
        <v>13</v>
      </c>
      <c r="Y5607" t="s">
        <v>6457</v>
      </c>
      <c r="Z5607">
        <v>13130</v>
      </c>
      <c r="AA5607" t="s">
        <v>840</v>
      </c>
      <c r="AC5607" t="s">
        <v>725</v>
      </c>
      <c r="AD5607" t="s">
        <v>443</v>
      </c>
    </row>
    <row r="5608" spans="21:30">
      <c r="U5608">
        <v>9510</v>
      </c>
      <c r="V5608">
        <v>9</v>
      </c>
      <c r="W5608" t="s">
        <v>6895</v>
      </c>
      <c r="X5608">
        <v>13</v>
      </c>
      <c r="Y5608" t="s">
        <v>6457</v>
      </c>
      <c r="Z5608">
        <v>13121</v>
      </c>
      <c r="AA5608" t="s">
        <v>1491</v>
      </c>
      <c r="AC5608" t="s">
        <v>713</v>
      </c>
      <c r="AD5608" t="s">
        <v>443</v>
      </c>
    </row>
    <row r="5609" spans="21:30">
      <c r="U5609">
        <v>9511</v>
      </c>
      <c r="V5609">
        <v>7</v>
      </c>
      <c r="W5609" t="s">
        <v>6896</v>
      </c>
      <c r="X5609">
        <v>13</v>
      </c>
      <c r="Y5609" t="s">
        <v>6457</v>
      </c>
      <c r="Z5609">
        <v>13130</v>
      </c>
      <c r="AA5609" t="s">
        <v>840</v>
      </c>
      <c r="AC5609" t="s">
        <v>713</v>
      </c>
      <c r="AD5609" t="s">
        <v>443</v>
      </c>
    </row>
    <row r="5610" spans="21:30">
      <c r="U5610">
        <v>9512</v>
      </c>
      <c r="V5610">
        <v>5</v>
      </c>
      <c r="W5610" t="s">
        <v>6897</v>
      </c>
      <c r="X5610">
        <v>13</v>
      </c>
      <c r="Y5610" t="s">
        <v>6457</v>
      </c>
      <c r="Z5610">
        <v>13121</v>
      </c>
      <c r="AA5610" t="s">
        <v>1491</v>
      </c>
      <c r="AC5610" t="s">
        <v>713</v>
      </c>
      <c r="AD5610" t="s">
        <v>443</v>
      </c>
    </row>
    <row r="5611" spans="21:30">
      <c r="U5611">
        <v>9518</v>
      </c>
      <c r="V5611">
        <v>4</v>
      </c>
      <c r="W5611" t="s">
        <v>6898</v>
      </c>
      <c r="X5611">
        <v>13</v>
      </c>
      <c r="Y5611" t="s">
        <v>6457</v>
      </c>
      <c r="Z5611">
        <v>13121</v>
      </c>
      <c r="AA5611" t="s">
        <v>1491</v>
      </c>
      <c r="AC5611" t="s">
        <v>713</v>
      </c>
      <c r="AD5611" t="s">
        <v>443</v>
      </c>
    </row>
    <row r="5612" spans="21:30">
      <c r="U5612">
        <v>9519</v>
      </c>
      <c r="V5612">
        <v>2</v>
      </c>
      <c r="W5612" t="s">
        <v>6899</v>
      </c>
      <c r="X5612">
        <v>13</v>
      </c>
      <c r="Y5612" t="s">
        <v>6457</v>
      </c>
      <c r="Z5612">
        <v>13130</v>
      </c>
      <c r="AA5612" t="s">
        <v>840</v>
      </c>
      <c r="AC5612" t="s">
        <v>713</v>
      </c>
      <c r="AD5612" t="s">
        <v>443</v>
      </c>
    </row>
    <row r="5613" spans="21:30">
      <c r="U5613">
        <v>9520</v>
      </c>
      <c r="V5613">
        <v>6</v>
      </c>
      <c r="W5613" t="s">
        <v>6900</v>
      </c>
      <c r="X5613">
        <v>13</v>
      </c>
      <c r="Y5613" t="s">
        <v>6457</v>
      </c>
      <c r="Z5613">
        <v>13130</v>
      </c>
      <c r="AA5613" t="s">
        <v>840</v>
      </c>
      <c r="AC5613" t="s">
        <v>713</v>
      </c>
      <c r="AD5613" t="s">
        <v>443</v>
      </c>
    </row>
    <row r="5614" spans="21:30">
      <c r="U5614">
        <v>9527</v>
      </c>
      <c r="V5614">
        <v>3</v>
      </c>
      <c r="W5614" t="s">
        <v>6901</v>
      </c>
      <c r="X5614">
        <v>13</v>
      </c>
      <c r="Y5614" t="s">
        <v>6457</v>
      </c>
      <c r="Z5614">
        <v>13130</v>
      </c>
      <c r="AA5614" t="s">
        <v>840</v>
      </c>
      <c r="AC5614" t="s">
        <v>713</v>
      </c>
      <c r="AD5614" t="s">
        <v>443</v>
      </c>
    </row>
    <row r="5615" spans="21:30">
      <c r="U5615">
        <v>9528</v>
      </c>
      <c r="V5615">
        <v>1</v>
      </c>
      <c r="W5615" t="s">
        <v>6902</v>
      </c>
      <c r="X5615">
        <v>13</v>
      </c>
      <c r="Y5615" t="s">
        <v>6457</v>
      </c>
      <c r="Z5615">
        <v>13130</v>
      </c>
      <c r="AA5615" t="s">
        <v>840</v>
      </c>
      <c r="AC5615" t="s">
        <v>713</v>
      </c>
      <c r="AD5615" t="s">
        <v>443</v>
      </c>
    </row>
    <row r="5616" spans="21:30">
      <c r="U5616">
        <v>9531</v>
      </c>
      <c r="V5616">
        <v>1</v>
      </c>
      <c r="W5616" t="s">
        <v>6903</v>
      </c>
      <c r="X5616">
        <v>13</v>
      </c>
      <c r="Y5616" t="s">
        <v>6457</v>
      </c>
      <c r="Z5616">
        <v>13121</v>
      </c>
      <c r="AA5616" t="s">
        <v>1491</v>
      </c>
      <c r="AC5616" t="s">
        <v>713</v>
      </c>
      <c r="AD5616" t="s">
        <v>443</v>
      </c>
    </row>
    <row r="5617" spans="21:30">
      <c r="U5617">
        <v>9533</v>
      </c>
      <c r="V5617">
        <v>8</v>
      </c>
      <c r="W5617" t="s">
        <v>6904</v>
      </c>
      <c r="X5617">
        <v>13</v>
      </c>
      <c r="Y5617" t="s">
        <v>6457</v>
      </c>
      <c r="Z5617">
        <v>13129</v>
      </c>
      <c r="AA5617" t="s">
        <v>6690</v>
      </c>
      <c r="AC5617" t="s">
        <v>713</v>
      </c>
      <c r="AD5617" t="s">
        <v>443</v>
      </c>
    </row>
    <row r="5618" spans="21:30">
      <c r="U5618">
        <v>9534</v>
      </c>
      <c r="V5618">
        <v>6</v>
      </c>
      <c r="W5618" t="s">
        <v>6905</v>
      </c>
      <c r="X5618">
        <v>13</v>
      </c>
      <c r="Y5618" t="s">
        <v>6457</v>
      </c>
      <c r="Z5618">
        <v>13110</v>
      </c>
      <c r="AA5618" t="s">
        <v>741</v>
      </c>
      <c r="AC5618" t="s">
        <v>713</v>
      </c>
      <c r="AD5618" t="s">
        <v>443</v>
      </c>
    </row>
    <row r="5619" spans="21:30">
      <c r="U5619">
        <v>9536</v>
      </c>
      <c r="V5619">
        <v>2</v>
      </c>
      <c r="W5619" t="s">
        <v>6906</v>
      </c>
      <c r="X5619">
        <v>13</v>
      </c>
      <c r="Y5619" t="s">
        <v>6457</v>
      </c>
      <c r="Z5619">
        <v>13129</v>
      </c>
      <c r="AA5619" t="s">
        <v>6690</v>
      </c>
      <c r="AC5619" t="s">
        <v>713</v>
      </c>
      <c r="AD5619" t="s">
        <v>443</v>
      </c>
    </row>
    <row r="5620" spans="21:30">
      <c r="U5620">
        <v>9537</v>
      </c>
      <c r="V5620">
        <v>0</v>
      </c>
      <c r="W5620" t="s">
        <v>6907</v>
      </c>
      <c r="X5620">
        <v>13</v>
      </c>
      <c r="Y5620" t="s">
        <v>6457</v>
      </c>
      <c r="Z5620">
        <v>13121</v>
      </c>
      <c r="AA5620" t="s">
        <v>1491</v>
      </c>
      <c r="AC5620" t="s">
        <v>713</v>
      </c>
      <c r="AD5620" t="s">
        <v>443</v>
      </c>
    </row>
    <row r="5621" spans="21:30">
      <c r="U5621">
        <v>9539</v>
      </c>
      <c r="V5621">
        <v>7</v>
      </c>
      <c r="W5621" t="s">
        <v>6908</v>
      </c>
      <c r="X5621">
        <v>13</v>
      </c>
      <c r="Y5621" t="s">
        <v>6457</v>
      </c>
      <c r="Z5621">
        <v>13130</v>
      </c>
      <c r="AA5621" t="s">
        <v>840</v>
      </c>
      <c r="AC5621" t="s">
        <v>713</v>
      </c>
      <c r="AD5621" t="s">
        <v>443</v>
      </c>
    </row>
    <row r="5622" spans="21:30">
      <c r="U5622">
        <v>9540</v>
      </c>
      <c r="V5622">
        <v>0</v>
      </c>
      <c r="W5622" t="s">
        <v>6909</v>
      </c>
      <c r="X5622">
        <v>13</v>
      </c>
      <c r="Y5622" t="s">
        <v>6457</v>
      </c>
      <c r="Z5622">
        <v>13121</v>
      </c>
      <c r="AA5622" t="s">
        <v>1491</v>
      </c>
      <c r="AC5622" t="s">
        <v>713</v>
      </c>
      <c r="AD5622" t="s">
        <v>443</v>
      </c>
    </row>
    <row r="5623" spans="21:30">
      <c r="U5623">
        <v>9543</v>
      </c>
      <c r="V5623">
        <v>5</v>
      </c>
      <c r="W5623" t="s">
        <v>6910</v>
      </c>
      <c r="X5623">
        <v>13</v>
      </c>
      <c r="Y5623" t="s">
        <v>6457</v>
      </c>
      <c r="Z5623">
        <v>13121</v>
      </c>
      <c r="AA5623" t="s">
        <v>1491</v>
      </c>
      <c r="AC5623" t="s">
        <v>713</v>
      </c>
      <c r="AD5623" t="s">
        <v>443</v>
      </c>
    </row>
    <row r="5624" spans="21:30">
      <c r="U5624">
        <v>9544</v>
      </c>
      <c r="V5624">
        <v>3</v>
      </c>
      <c r="W5624" t="s">
        <v>6911</v>
      </c>
      <c r="X5624">
        <v>13</v>
      </c>
      <c r="Y5624" t="s">
        <v>6457</v>
      </c>
      <c r="Z5624">
        <v>13121</v>
      </c>
      <c r="AA5624" t="s">
        <v>1491</v>
      </c>
      <c r="AC5624" t="s">
        <v>713</v>
      </c>
      <c r="AD5624" t="s">
        <v>443</v>
      </c>
    </row>
    <row r="5625" spans="21:30">
      <c r="U5625">
        <v>9547</v>
      </c>
      <c r="V5625">
        <v>8</v>
      </c>
      <c r="W5625" t="s">
        <v>6912</v>
      </c>
      <c r="X5625">
        <v>13</v>
      </c>
      <c r="Y5625" t="s">
        <v>6457</v>
      </c>
      <c r="Z5625">
        <v>13129</v>
      </c>
      <c r="AA5625" t="s">
        <v>6690</v>
      </c>
      <c r="AC5625" t="s">
        <v>713</v>
      </c>
      <c r="AD5625" t="s">
        <v>443</v>
      </c>
    </row>
    <row r="5626" spans="21:30">
      <c r="U5626">
        <v>9551</v>
      </c>
      <c r="V5626">
        <v>6</v>
      </c>
      <c r="W5626" t="s">
        <v>6913</v>
      </c>
      <c r="X5626">
        <v>13</v>
      </c>
      <c r="Y5626" t="s">
        <v>6457</v>
      </c>
      <c r="Z5626">
        <v>13121</v>
      </c>
      <c r="AA5626" t="s">
        <v>1491</v>
      </c>
      <c r="AC5626" t="s">
        <v>713</v>
      </c>
      <c r="AD5626" t="s">
        <v>443</v>
      </c>
    </row>
    <row r="5627" spans="21:30">
      <c r="U5627">
        <v>9553</v>
      </c>
      <c r="V5627">
        <v>2</v>
      </c>
      <c r="W5627" t="s">
        <v>6914</v>
      </c>
      <c r="X5627">
        <v>13</v>
      </c>
      <c r="Y5627" t="s">
        <v>6457</v>
      </c>
      <c r="Z5627">
        <v>13130</v>
      </c>
      <c r="AA5627" t="s">
        <v>840</v>
      </c>
      <c r="AC5627" t="s">
        <v>713</v>
      </c>
      <c r="AD5627" t="s">
        <v>443</v>
      </c>
    </row>
    <row r="5628" spans="21:30">
      <c r="U5628">
        <v>9556</v>
      </c>
      <c r="V5628">
        <v>7</v>
      </c>
      <c r="W5628" t="s">
        <v>6915</v>
      </c>
      <c r="X5628">
        <v>13</v>
      </c>
      <c r="Y5628" t="s">
        <v>6457</v>
      </c>
      <c r="Z5628">
        <v>13121</v>
      </c>
      <c r="AA5628" t="s">
        <v>1491</v>
      </c>
      <c r="AC5628" t="s">
        <v>713</v>
      </c>
      <c r="AD5628" t="s">
        <v>443</v>
      </c>
    </row>
    <row r="5629" spans="21:30">
      <c r="U5629">
        <v>9558</v>
      </c>
      <c r="V5629">
        <v>3</v>
      </c>
      <c r="W5629" t="s">
        <v>6916</v>
      </c>
      <c r="X5629">
        <v>13</v>
      </c>
      <c r="Y5629" t="s">
        <v>6457</v>
      </c>
      <c r="Z5629">
        <v>13121</v>
      </c>
      <c r="AA5629" t="s">
        <v>1491</v>
      </c>
      <c r="AC5629" t="s">
        <v>713</v>
      </c>
      <c r="AD5629" t="s">
        <v>443</v>
      </c>
    </row>
    <row r="5630" spans="21:30">
      <c r="U5630">
        <v>9564</v>
      </c>
      <c r="V5630">
        <v>8</v>
      </c>
      <c r="W5630" t="s">
        <v>6917</v>
      </c>
      <c r="X5630">
        <v>13</v>
      </c>
      <c r="Y5630" t="s">
        <v>6457</v>
      </c>
      <c r="Z5630">
        <v>13130</v>
      </c>
      <c r="AA5630" t="s">
        <v>840</v>
      </c>
      <c r="AC5630" t="s">
        <v>713</v>
      </c>
      <c r="AD5630" t="s">
        <v>443</v>
      </c>
    </row>
    <row r="5631" spans="21:30">
      <c r="U5631">
        <v>9570</v>
      </c>
      <c r="V5631">
        <v>2</v>
      </c>
      <c r="W5631" t="s">
        <v>6918</v>
      </c>
      <c r="X5631">
        <v>13</v>
      </c>
      <c r="Y5631" t="s">
        <v>6457</v>
      </c>
      <c r="Z5631">
        <v>13130</v>
      </c>
      <c r="AA5631" t="s">
        <v>840</v>
      </c>
      <c r="AC5631" t="s">
        <v>713</v>
      </c>
      <c r="AD5631" t="s">
        <v>443</v>
      </c>
    </row>
    <row r="5632" spans="21:30">
      <c r="U5632">
        <v>9572</v>
      </c>
      <c r="V5632">
        <v>9</v>
      </c>
      <c r="W5632" t="s">
        <v>5426</v>
      </c>
      <c r="X5632">
        <v>13</v>
      </c>
      <c r="Y5632" t="s">
        <v>6457</v>
      </c>
      <c r="Z5632">
        <v>13129</v>
      </c>
      <c r="AA5632" t="s">
        <v>6690</v>
      </c>
      <c r="AC5632" t="s">
        <v>713</v>
      </c>
      <c r="AD5632" t="s">
        <v>443</v>
      </c>
    </row>
    <row r="5633" spans="21:30">
      <c r="U5633">
        <v>9574</v>
      </c>
      <c r="V5633">
        <v>5</v>
      </c>
      <c r="W5633" t="s">
        <v>6919</v>
      </c>
      <c r="X5633">
        <v>13</v>
      </c>
      <c r="Y5633" t="s">
        <v>6457</v>
      </c>
      <c r="Z5633">
        <v>13401</v>
      </c>
      <c r="AA5633" t="s">
        <v>667</v>
      </c>
      <c r="AC5633" t="s">
        <v>713</v>
      </c>
      <c r="AD5633" t="s">
        <v>443</v>
      </c>
    </row>
    <row r="5634" spans="21:30">
      <c r="U5634">
        <v>9579</v>
      </c>
      <c r="V5634">
        <v>6</v>
      </c>
      <c r="W5634" t="s">
        <v>6920</v>
      </c>
      <c r="X5634">
        <v>13</v>
      </c>
      <c r="Y5634" t="s">
        <v>6457</v>
      </c>
      <c r="Z5634">
        <v>13129</v>
      </c>
      <c r="AA5634" t="s">
        <v>6690</v>
      </c>
      <c r="AC5634" t="s">
        <v>890</v>
      </c>
      <c r="AD5634" t="s">
        <v>443</v>
      </c>
    </row>
    <row r="5635" spans="21:30">
      <c r="U5635">
        <v>9581</v>
      </c>
      <c r="V5635">
        <v>8</v>
      </c>
      <c r="W5635" t="s">
        <v>6921</v>
      </c>
      <c r="X5635">
        <v>13</v>
      </c>
      <c r="Y5635" t="s">
        <v>6457</v>
      </c>
      <c r="Z5635">
        <v>13130</v>
      </c>
      <c r="AA5635" t="s">
        <v>840</v>
      </c>
      <c r="AC5635" t="s">
        <v>890</v>
      </c>
      <c r="AD5635" t="s">
        <v>443</v>
      </c>
    </row>
    <row r="5636" spans="21:30">
      <c r="U5636">
        <v>9582</v>
      </c>
      <c r="V5636">
        <v>6</v>
      </c>
      <c r="W5636" t="s">
        <v>6922</v>
      </c>
      <c r="X5636">
        <v>13</v>
      </c>
      <c r="Y5636" t="s">
        <v>6457</v>
      </c>
      <c r="Z5636">
        <v>13111</v>
      </c>
      <c r="AA5636" t="s">
        <v>1237</v>
      </c>
      <c r="AC5636" t="s">
        <v>412</v>
      </c>
      <c r="AD5636" t="s">
        <v>443</v>
      </c>
    </row>
    <row r="5637" spans="21:30">
      <c r="U5637">
        <v>9583</v>
      </c>
      <c r="V5637">
        <v>4</v>
      </c>
      <c r="W5637" t="s">
        <v>6923</v>
      </c>
      <c r="X5637">
        <v>13</v>
      </c>
      <c r="Y5637" t="s">
        <v>6457</v>
      </c>
      <c r="Z5637">
        <v>13112</v>
      </c>
      <c r="AA5637" t="s">
        <v>1249</v>
      </c>
      <c r="AC5637" t="s">
        <v>1009</v>
      </c>
      <c r="AD5637" t="s">
        <v>443</v>
      </c>
    </row>
    <row r="5638" spans="21:30">
      <c r="U5638">
        <v>9584</v>
      </c>
      <c r="V5638">
        <v>2</v>
      </c>
      <c r="W5638" t="s">
        <v>6924</v>
      </c>
      <c r="X5638">
        <v>13</v>
      </c>
      <c r="Y5638" t="s">
        <v>6457</v>
      </c>
      <c r="Z5638">
        <v>13131</v>
      </c>
      <c r="AA5638" t="s">
        <v>6925</v>
      </c>
      <c r="AC5638" t="s">
        <v>890</v>
      </c>
      <c r="AD5638" t="s">
        <v>443</v>
      </c>
    </row>
    <row r="5639" spans="21:30">
      <c r="U5639">
        <v>9585</v>
      </c>
      <c r="V5639">
        <v>0</v>
      </c>
      <c r="W5639" t="s">
        <v>6926</v>
      </c>
      <c r="X5639">
        <v>13</v>
      </c>
      <c r="Y5639" t="s">
        <v>6457</v>
      </c>
      <c r="Z5639">
        <v>13111</v>
      </c>
      <c r="AA5639" t="s">
        <v>1237</v>
      </c>
      <c r="AC5639" t="s">
        <v>412</v>
      </c>
      <c r="AD5639" t="s">
        <v>443</v>
      </c>
    </row>
    <row r="5640" spans="21:30">
      <c r="U5640">
        <v>9586</v>
      </c>
      <c r="V5640">
        <v>9</v>
      </c>
      <c r="W5640" t="s">
        <v>6927</v>
      </c>
      <c r="X5640">
        <v>13</v>
      </c>
      <c r="Y5640" t="s">
        <v>6457</v>
      </c>
      <c r="Z5640">
        <v>13131</v>
      </c>
      <c r="AA5640" t="s">
        <v>6925</v>
      </c>
      <c r="AC5640" t="s">
        <v>1009</v>
      </c>
      <c r="AD5640" t="s">
        <v>443</v>
      </c>
    </row>
    <row r="5641" spans="21:30">
      <c r="U5641">
        <v>9587</v>
      </c>
      <c r="V5641">
        <v>7</v>
      </c>
      <c r="W5641" t="s">
        <v>6928</v>
      </c>
      <c r="X5641">
        <v>13</v>
      </c>
      <c r="Y5641" t="s">
        <v>6457</v>
      </c>
      <c r="Z5641">
        <v>13111</v>
      </c>
      <c r="AA5641" t="s">
        <v>1237</v>
      </c>
      <c r="AC5641" t="s">
        <v>412</v>
      </c>
      <c r="AD5641" t="s">
        <v>443</v>
      </c>
    </row>
    <row r="5642" spans="21:30">
      <c r="U5642">
        <v>9588</v>
      </c>
      <c r="V5642">
        <v>5</v>
      </c>
      <c r="W5642" t="s">
        <v>6929</v>
      </c>
      <c r="X5642">
        <v>13</v>
      </c>
      <c r="Y5642" t="s">
        <v>6457</v>
      </c>
      <c r="Z5642">
        <v>13111</v>
      </c>
      <c r="AA5642" t="s">
        <v>1237</v>
      </c>
      <c r="AC5642" t="s">
        <v>412</v>
      </c>
      <c r="AD5642" t="s">
        <v>443</v>
      </c>
    </row>
    <row r="5643" spans="21:30">
      <c r="U5643">
        <v>9590</v>
      </c>
      <c r="V5643">
        <v>7</v>
      </c>
      <c r="W5643" t="s">
        <v>2186</v>
      </c>
      <c r="X5643">
        <v>13</v>
      </c>
      <c r="Y5643" t="s">
        <v>6457</v>
      </c>
      <c r="Z5643">
        <v>13111</v>
      </c>
      <c r="AA5643" t="s">
        <v>1237</v>
      </c>
      <c r="AC5643" t="s">
        <v>412</v>
      </c>
      <c r="AD5643" t="s">
        <v>443</v>
      </c>
    </row>
    <row r="5644" spans="21:30">
      <c r="U5644">
        <v>9591</v>
      </c>
      <c r="V5644">
        <v>5</v>
      </c>
      <c r="W5644" t="s">
        <v>6930</v>
      </c>
      <c r="X5644">
        <v>13</v>
      </c>
      <c r="Y5644" t="s">
        <v>6457</v>
      </c>
      <c r="Z5644">
        <v>13112</v>
      </c>
      <c r="AA5644" t="s">
        <v>1249</v>
      </c>
      <c r="AC5644" t="s">
        <v>1009</v>
      </c>
      <c r="AD5644" t="s">
        <v>443</v>
      </c>
    </row>
    <row r="5645" spans="21:30">
      <c r="U5645">
        <v>9592</v>
      </c>
      <c r="V5645">
        <v>3</v>
      </c>
      <c r="W5645" t="s">
        <v>6931</v>
      </c>
      <c r="X5645">
        <v>13</v>
      </c>
      <c r="Y5645" t="s">
        <v>6457</v>
      </c>
      <c r="Z5645">
        <v>13131</v>
      </c>
      <c r="AA5645" t="s">
        <v>6925</v>
      </c>
      <c r="AC5645" t="s">
        <v>1009</v>
      </c>
      <c r="AD5645" t="s">
        <v>443</v>
      </c>
    </row>
    <row r="5646" spans="21:30">
      <c r="U5646">
        <v>9593</v>
      </c>
      <c r="V5646">
        <v>1</v>
      </c>
      <c r="W5646" t="s">
        <v>6932</v>
      </c>
      <c r="X5646">
        <v>13</v>
      </c>
      <c r="Y5646" t="s">
        <v>6457</v>
      </c>
      <c r="Z5646">
        <v>13131</v>
      </c>
      <c r="AA5646" t="s">
        <v>6925</v>
      </c>
      <c r="AC5646" t="s">
        <v>1009</v>
      </c>
      <c r="AD5646" t="s">
        <v>443</v>
      </c>
    </row>
    <row r="5647" spans="21:30">
      <c r="U5647">
        <v>9595</v>
      </c>
      <c r="V5647">
        <v>8</v>
      </c>
      <c r="W5647" t="s">
        <v>6933</v>
      </c>
      <c r="X5647">
        <v>13</v>
      </c>
      <c r="Y5647" t="s">
        <v>6457</v>
      </c>
      <c r="Z5647">
        <v>13112</v>
      </c>
      <c r="AA5647" t="s">
        <v>1249</v>
      </c>
      <c r="AC5647" t="s">
        <v>1009</v>
      </c>
      <c r="AD5647" t="s">
        <v>443</v>
      </c>
    </row>
    <row r="5648" spans="21:30">
      <c r="U5648">
        <v>9597</v>
      </c>
      <c r="V5648">
        <v>4</v>
      </c>
      <c r="W5648" t="s">
        <v>6934</v>
      </c>
      <c r="X5648">
        <v>13</v>
      </c>
      <c r="Y5648" t="s">
        <v>6457</v>
      </c>
      <c r="Z5648">
        <v>13112</v>
      </c>
      <c r="AA5648" t="s">
        <v>1249</v>
      </c>
      <c r="AC5648" t="s">
        <v>1009</v>
      </c>
      <c r="AD5648" t="s">
        <v>443</v>
      </c>
    </row>
    <row r="5649" spans="21:30">
      <c r="U5649">
        <v>9598</v>
      </c>
      <c r="V5649">
        <v>2</v>
      </c>
      <c r="W5649" t="s">
        <v>6935</v>
      </c>
      <c r="X5649">
        <v>13</v>
      </c>
      <c r="Y5649" t="s">
        <v>6457</v>
      </c>
      <c r="Z5649">
        <v>13112</v>
      </c>
      <c r="AA5649" t="s">
        <v>1249</v>
      </c>
      <c r="AC5649" t="s">
        <v>1009</v>
      </c>
      <c r="AD5649" t="s">
        <v>443</v>
      </c>
    </row>
    <row r="5650" spans="21:30">
      <c r="U5650">
        <v>9599</v>
      </c>
      <c r="V5650">
        <v>0</v>
      </c>
      <c r="W5650" t="s">
        <v>6936</v>
      </c>
      <c r="X5650">
        <v>13</v>
      </c>
      <c r="Y5650" t="s">
        <v>6457</v>
      </c>
      <c r="Z5650">
        <v>13131</v>
      </c>
      <c r="AA5650" t="s">
        <v>6925</v>
      </c>
      <c r="AC5650" t="s">
        <v>1009</v>
      </c>
      <c r="AD5650" t="s">
        <v>443</v>
      </c>
    </row>
    <row r="5651" spans="21:30">
      <c r="U5651">
        <v>9600</v>
      </c>
      <c r="V5651">
        <v>8</v>
      </c>
      <c r="W5651" t="s">
        <v>6937</v>
      </c>
      <c r="X5651">
        <v>13</v>
      </c>
      <c r="Y5651" t="s">
        <v>6457</v>
      </c>
      <c r="Z5651">
        <v>13131</v>
      </c>
      <c r="AA5651" t="s">
        <v>6925</v>
      </c>
      <c r="AC5651" t="s">
        <v>1009</v>
      </c>
      <c r="AD5651" t="s">
        <v>443</v>
      </c>
    </row>
    <row r="5652" spans="21:30">
      <c r="U5652">
        <v>9601</v>
      </c>
      <c r="V5652">
        <v>6</v>
      </c>
      <c r="W5652" t="s">
        <v>6938</v>
      </c>
      <c r="X5652">
        <v>13</v>
      </c>
      <c r="Y5652" t="s">
        <v>6457</v>
      </c>
      <c r="Z5652">
        <v>13131</v>
      </c>
      <c r="AA5652" t="s">
        <v>6925</v>
      </c>
      <c r="AC5652" t="s">
        <v>1009</v>
      </c>
      <c r="AD5652" t="s">
        <v>443</v>
      </c>
    </row>
    <row r="5653" spans="21:30">
      <c r="U5653">
        <v>9602</v>
      </c>
      <c r="V5653">
        <v>4</v>
      </c>
      <c r="W5653" t="s">
        <v>6939</v>
      </c>
      <c r="X5653">
        <v>13</v>
      </c>
      <c r="Y5653" t="s">
        <v>6457</v>
      </c>
      <c r="Z5653">
        <v>13112</v>
      </c>
      <c r="AA5653" t="s">
        <v>1249</v>
      </c>
      <c r="AC5653" t="s">
        <v>1009</v>
      </c>
      <c r="AD5653" t="s">
        <v>443</v>
      </c>
    </row>
    <row r="5654" spans="21:30">
      <c r="U5654">
        <v>9604</v>
      </c>
      <c r="V5654">
        <v>0</v>
      </c>
      <c r="W5654" t="s">
        <v>6940</v>
      </c>
      <c r="X5654">
        <v>13</v>
      </c>
      <c r="Y5654" t="s">
        <v>6457</v>
      </c>
      <c r="Z5654">
        <v>13112</v>
      </c>
      <c r="AA5654" t="s">
        <v>1249</v>
      </c>
      <c r="AC5654" t="s">
        <v>1009</v>
      </c>
      <c r="AD5654" t="s">
        <v>443</v>
      </c>
    </row>
    <row r="5655" spans="21:30">
      <c r="U5655">
        <v>9605</v>
      </c>
      <c r="V5655">
        <v>9</v>
      </c>
      <c r="W5655" t="s">
        <v>6941</v>
      </c>
      <c r="X5655">
        <v>13</v>
      </c>
      <c r="Y5655" t="s">
        <v>6457</v>
      </c>
      <c r="Z5655">
        <v>13111</v>
      </c>
      <c r="AA5655" t="s">
        <v>1237</v>
      </c>
      <c r="AC5655" t="s">
        <v>412</v>
      </c>
      <c r="AD5655" t="s">
        <v>443</v>
      </c>
    </row>
    <row r="5656" spans="21:30">
      <c r="U5656">
        <v>9606</v>
      </c>
      <c r="V5656">
        <v>7</v>
      </c>
      <c r="W5656" t="s">
        <v>6942</v>
      </c>
      <c r="X5656">
        <v>13</v>
      </c>
      <c r="Y5656" t="s">
        <v>6457</v>
      </c>
      <c r="Z5656">
        <v>13111</v>
      </c>
      <c r="AA5656" t="s">
        <v>1237</v>
      </c>
      <c r="AC5656" t="s">
        <v>412</v>
      </c>
      <c r="AD5656" t="s">
        <v>443</v>
      </c>
    </row>
    <row r="5657" spans="21:30">
      <c r="U5657">
        <v>9607</v>
      </c>
      <c r="V5657">
        <v>5</v>
      </c>
      <c r="W5657" t="s">
        <v>6943</v>
      </c>
      <c r="X5657">
        <v>13</v>
      </c>
      <c r="Y5657" t="s">
        <v>6457</v>
      </c>
      <c r="Z5657">
        <v>13111</v>
      </c>
      <c r="AA5657" t="s">
        <v>1237</v>
      </c>
      <c r="AC5657" t="s">
        <v>412</v>
      </c>
      <c r="AD5657" t="s">
        <v>443</v>
      </c>
    </row>
    <row r="5658" spans="21:30">
      <c r="U5658">
        <v>9608</v>
      </c>
      <c r="V5658">
        <v>3</v>
      </c>
      <c r="W5658" t="s">
        <v>6944</v>
      </c>
      <c r="X5658">
        <v>13</v>
      </c>
      <c r="Y5658" t="s">
        <v>6457</v>
      </c>
      <c r="Z5658">
        <v>13131</v>
      </c>
      <c r="AA5658" t="s">
        <v>6925</v>
      </c>
      <c r="AC5658" t="s">
        <v>1009</v>
      </c>
      <c r="AD5658" t="s">
        <v>443</v>
      </c>
    </row>
    <row r="5659" spans="21:30">
      <c r="U5659">
        <v>9609</v>
      </c>
      <c r="V5659">
        <v>1</v>
      </c>
      <c r="W5659" t="s">
        <v>6945</v>
      </c>
      <c r="X5659">
        <v>13</v>
      </c>
      <c r="Y5659" t="s">
        <v>6457</v>
      </c>
      <c r="Z5659">
        <v>13111</v>
      </c>
      <c r="AA5659" t="s">
        <v>1237</v>
      </c>
      <c r="AC5659" t="s">
        <v>412</v>
      </c>
      <c r="AD5659" t="s">
        <v>443</v>
      </c>
    </row>
    <row r="5660" spans="21:30">
      <c r="U5660">
        <v>9610</v>
      </c>
      <c r="V5660">
        <v>5</v>
      </c>
      <c r="W5660" t="s">
        <v>6946</v>
      </c>
      <c r="X5660">
        <v>13</v>
      </c>
      <c r="Y5660" t="s">
        <v>6457</v>
      </c>
      <c r="Z5660">
        <v>13111</v>
      </c>
      <c r="AA5660" t="s">
        <v>1237</v>
      </c>
      <c r="AC5660" t="s">
        <v>412</v>
      </c>
      <c r="AD5660" t="s">
        <v>443</v>
      </c>
    </row>
    <row r="5661" spans="21:30">
      <c r="U5661">
        <v>9611</v>
      </c>
      <c r="V5661">
        <v>3</v>
      </c>
      <c r="W5661" t="s">
        <v>6947</v>
      </c>
      <c r="X5661">
        <v>13</v>
      </c>
      <c r="Y5661" t="s">
        <v>6457</v>
      </c>
      <c r="Z5661">
        <v>13131</v>
      </c>
      <c r="AA5661" t="s">
        <v>6925</v>
      </c>
      <c r="AC5661" t="s">
        <v>1009</v>
      </c>
      <c r="AD5661" t="s">
        <v>443</v>
      </c>
    </row>
    <row r="5662" spans="21:30">
      <c r="U5662">
        <v>9612</v>
      </c>
      <c r="V5662">
        <v>1</v>
      </c>
      <c r="W5662" t="s">
        <v>6948</v>
      </c>
      <c r="X5662">
        <v>13</v>
      </c>
      <c r="Y5662" t="s">
        <v>6457</v>
      </c>
      <c r="Z5662">
        <v>13111</v>
      </c>
      <c r="AA5662" t="s">
        <v>1237</v>
      </c>
      <c r="AC5662" t="s">
        <v>412</v>
      </c>
      <c r="AD5662" t="s">
        <v>443</v>
      </c>
    </row>
    <row r="5663" spans="21:30">
      <c r="U5663">
        <v>9614</v>
      </c>
      <c r="V5663">
        <v>8</v>
      </c>
      <c r="W5663" t="s">
        <v>6949</v>
      </c>
      <c r="X5663">
        <v>13</v>
      </c>
      <c r="Y5663" t="s">
        <v>6457</v>
      </c>
      <c r="Z5663">
        <v>13131</v>
      </c>
      <c r="AA5663" t="s">
        <v>6925</v>
      </c>
      <c r="AC5663" t="s">
        <v>1009</v>
      </c>
      <c r="AD5663" t="s">
        <v>443</v>
      </c>
    </row>
    <row r="5664" spans="21:30">
      <c r="U5664">
        <v>9616</v>
      </c>
      <c r="V5664">
        <v>4</v>
      </c>
      <c r="W5664" t="s">
        <v>6950</v>
      </c>
      <c r="X5664">
        <v>13</v>
      </c>
      <c r="Y5664" t="s">
        <v>6457</v>
      </c>
      <c r="Z5664">
        <v>13112</v>
      </c>
      <c r="AA5664" t="s">
        <v>1249</v>
      </c>
      <c r="AC5664" t="s">
        <v>1009</v>
      </c>
      <c r="AD5664" t="s">
        <v>443</v>
      </c>
    </row>
    <row r="5665" spans="21:30">
      <c r="U5665">
        <v>9617</v>
      </c>
      <c r="V5665">
        <v>2</v>
      </c>
      <c r="W5665" t="s">
        <v>6951</v>
      </c>
      <c r="X5665">
        <v>13</v>
      </c>
      <c r="Y5665" t="s">
        <v>6457</v>
      </c>
      <c r="Z5665">
        <v>13111</v>
      </c>
      <c r="AA5665" t="s">
        <v>1237</v>
      </c>
      <c r="AC5665" t="s">
        <v>412</v>
      </c>
      <c r="AD5665" t="s">
        <v>443</v>
      </c>
    </row>
    <row r="5666" spans="21:30">
      <c r="U5666">
        <v>9618</v>
      </c>
      <c r="V5666">
        <v>0</v>
      </c>
      <c r="W5666" t="s">
        <v>6952</v>
      </c>
      <c r="X5666">
        <v>13</v>
      </c>
      <c r="Y5666" t="s">
        <v>6457</v>
      </c>
      <c r="Z5666">
        <v>13111</v>
      </c>
      <c r="AA5666" t="s">
        <v>1237</v>
      </c>
      <c r="AC5666" t="s">
        <v>412</v>
      </c>
      <c r="AD5666" t="s">
        <v>443</v>
      </c>
    </row>
    <row r="5667" spans="21:30">
      <c r="U5667">
        <v>9620</v>
      </c>
      <c r="V5667">
        <v>2</v>
      </c>
      <c r="W5667" t="s">
        <v>6953</v>
      </c>
      <c r="X5667">
        <v>13</v>
      </c>
      <c r="Y5667" t="s">
        <v>6457</v>
      </c>
      <c r="Z5667">
        <v>13112</v>
      </c>
      <c r="AA5667" t="s">
        <v>1249</v>
      </c>
      <c r="AC5667" t="s">
        <v>1009</v>
      </c>
      <c r="AD5667" t="s">
        <v>443</v>
      </c>
    </row>
    <row r="5668" spans="21:30">
      <c r="U5668">
        <v>9625</v>
      </c>
      <c r="V5668">
        <v>3</v>
      </c>
      <c r="W5668" t="s">
        <v>6954</v>
      </c>
      <c r="X5668">
        <v>13</v>
      </c>
      <c r="Y5668" t="s">
        <v>6457</v>
      </c>
      <c r="Z5668">
        <v>13131</v>
      </c>
      <c r="AA5668" t="s">
        <v>6925</v>
      </c>
      <c r="AC5668" t="s">
        <v>1009</v>
      </c>
      <c r="AD5668" t="s">
        <v>443</v>
      </c>
    </row>
    <row r="5669" spans="21:30">
      <c r="U5669">
        <v>9626</v>
      </c>
      <c r="V5669">
        <v>1</v>
      </c>
      <c r="W5669" t="s">
        <v>6955</v>
      </c>
      <c r="X5669">
        <v>13</v>
      </c>
      <c r="Y5669" t="s">
        <v>6457</v>
      </c>
      <c r="Z5669">
        <v>13111</v>
      </c>
      <c r="AA5669" t="s">
        <v>1237</v>
      </c>
      <c r="AC5669" t="s">
        <v>412</v>
      </c>
      <c r="AD5669" t="s">
        <v>443</v>
      </c>
    </row>
    <row r="5670" spans="21:30">
      <c r="U5670">
        <v>9629</v>
      </c>
      <c r="V5670">
        <v>6</v>
      </c>
      <c r="W5670" t="s">
        <v>6956</v>
      </c>
      <c r="X5670">
        <v>13</v>
      </c>
      <c r="Y5670" t="s">
        <v>6457</v>
      </c>
      <c r="Z5670">
        <v>13131</v>
      </c>
      <c r="AA5670" t="s">
        <v>6925</v>
      </c>
      <c r="AC5670" t="s">
        <v>1009</v>
      </c>
      <c r="AD5670" t="s">
        <v>443</v>
      </c>
    </row>
    <row r="5671" spans="21:30">
      <c r="U5671">
        <v>9631</v>
      </c>
      <c r="V5671">
        <v>8</v>
      </c>
      <c r="W5671" t="s">
        <v>6957</v>
      </c>
      <c r="X5671">
        <v>13</v>
      </c>
      <c r="Y5671" t="s">
        <v>6457</v>
      </c>
      <c r="Z5671">
        <v>13131</v>
      </c>
      <c r="AA5671" t="s">
        <v>6925</v>
      </c>
      <c r="AC5671" t="s">
        <v>1009</v>
      </c>
      <c r="AD5671" t="s">
        <v>443</v>
      </c>
    </row>
    <row r="5672" spans="21:30">
      <c r="U5672">
        <v>9634</v>
      </c>
      <c r="V5672">
        <v>2</v>
      </c>
      <c r="W5672" t="s">
        <v>6958</v>
      </c>
      <c r="X5672">
        <v>13</v>
      </c>
      <c r="Y5672" t="s">
        <v>6457</v>
      </c>
      <c r="Z5672">
        <v>13112</v>
      </c>
      <c r="AA5672" t="s">
        <v>1249</v>
      </c>
      <c r="AC5672" t="s">
        <v>713</v>
      </c>
      <c r="AD5672" t="s">
        <v>443</v>
      </c>
    </row>
    <row r="5673" spans="21:30">
      <c r="U5673">
        <v>9635</v>
      </c>
      <c r="V5673">
        <v>0</v>
      </c>
      <c r="W5673" t="s">
        <v>6959</v>
      </c>
      <c r="X5673">
        <v>13</v>
      </c>
      <c r="Y5673" t="s">
        <v>6457</v>
      </c>
      <c r="Z5673">
        <v>13111</v>
      </c>
      <c r="AA5673" t="s">
        <v>1237</v>
      </c>
      <c r="AC5673" t="s">
        <v>713</v>
      </c>
      <c r="AD5673" t="s">
        <v>443</v>
      </c>
    </row>
    <row r="5674" spans="21:30">
      <c r="U5674">
        <v>9636</v>
      </c>
      <c r="V5674">
        <v>9</v>
      </c>
      <c r="W5674" t="s">
        <v>6960</v>
      </c>
      <c r="X5674">
        <v>13</v>
      </c>
      <c r="Y5674" t="s">
        <v>6457</v>
      </c>
      <c r="Z5674">
        <v>13112</v>
      </c>
      <c r="AA5674" t="s">
        <v>1249</v>
      </c>
      <c r="AC5674" t="s">
        <v>713</v>
      </c>
      <c r="AD5674" t="s">
        <v>443</v>
      </c>
    </row>
    <row r="5675" spans="21:30">
      <c r="U5675">
        <v>9637</v>
      </c>
      <c r="V5675">
        <v>7</v>
      </c>
      <c r="W5675" t="s">
        <v>6961</v>
      </c>
      <c r="X5675">
        <v>13</v>
      </c>
      <c r="Y5675" t="s">
        <v>6457</v>
      </c>
      <c r="Z5675">
        <v>13111</v>
      </c>
      <c r="AA5675" t="s">
        <v>1237</v>
      </c>
      <c r="AC5675" t="s">
        <v>713</v>
      </c>
      <c r="AD5675" t="s">
        <v>443</v>
      </c>
    </row>
    <row r="5676" spans="21:30">
      <c r="U5676">
        <v>9638</v>
      </c>
      <c r="V5676">
        <v>5</v>
      </c>
      <c r="W5676" t="s">
        <v>6962</v>
      </c>
      <c r="X5676">
        <v>13</v>
      </c>
      <c r="Y5676" t="s">
        <v>6457</v>
      </c>
      <c r="Z5676">
        <v>13111</v>
      </c>
      <c r="AA5676" t="s">
        <v>1237</v>
      </c>
      <c r="AC5676" t="s">
        <v>713</v>
      </c>
      <c r="AD5676" t="s">
        <v>443</v>
      </c>
    </row>
    <row r="5677" spans="21:30">
      <c r="U5677">
        <v>9639</v>
      </c>
      <c r="V5677">
        <v>3</v>
      </c>
      <c r="W5677" t="s">
        <v>6963</v>
      </c>
      <c r="X5677">
        <v>13</v>
      </c>
      <c r="Y5677" t="s">
        <v>6457</v>
      </c>
      <c r="Z5677">
        <v>13131</v>
      </c>
      <c r="AA5677" t="s">
        <v>6925</v>
      </c>
      <c r="AC5677" t="s">
        <v>713</v>
      </c>
      <c r="AD5677" t="s">
        <v>443</v>
      </c>
    </row>
    <row r="5678" spans="21:30">
      <c r="U5678">
        <v>9642</v>
      </c>
      <c r="V5678">
        <v>3</v>
      </c>
      <c r="W5678" t="s">
        <v>6964</v>
      </c>
      <c r="X5678">
        <v>13</v>
      </c>
      <c r="Y5678" t="s">
        <v>6457</v>
      </c>
      <c r="Z5678">
        <v>13111</v>
      </c>
      <c r="AA5678" t="s">
        <v>1237</v>
      </c>
      <c r="AC5678" t="s">
        <v>713</v>
      </c>
      <c r="AD5678" t="s">
        <v>443</v>
      </c>
    </row>
    <row r="5679" spans="21:30">
      <c r="U5679">
        <v>9646</v>
      </c>
      <c r="V5679">
        <v>6</v>
      </c>
      <c r="W5679" t="s">
        <v>6965</v>
      </c>
      <c r="X5679">
        <v>13</v>
      </c>
      <c r="Y5679" t="s">
        <v>6457</v>
      </c>
      <c r="Z5679">
        <v>13131</v>
      </c>
      <c r="AA5679" t="s">
        <v>6925</v>
      </c>
      <c r="AC5679" t="s">
        <v>713</v>
      </c>
      <c r="AD5679" t="s">
        <v>443</v>
      </c>
    </row>
    <row r="5680" spans="21:30">
      <c r="U5680">
        <v>9647</v>
      </c>
      <c r="V5680">
        <v>4</v>
      </c>
      <c r="W5680" t="s">
        <v>6966</v>
      </c>
      <c r="X5680">
        <v>13</v>
      </c>
      <c r="Y5680" t="s">
        <v>6457</v>
      </c>
      <c r="Z5680">
        <v>13131</v>
      </c>
      <c r="AA5680" t="s">
        <v>6925</v>
      </c>
      <c r="AC5680" t="s">
        <v>713</v>
      </c>
      <c r="AD5680" t="s">
        <v>443</v>
      </c>
    </row>
    <row r="5681" spans="21:30">
      <c r="U5681">
        <v>9648</v>
      </c>
      <c r="V5681">
        <v>2</v>
      </c>
      <c r="W5681" t="s">
        <v>6967</v>
      </c>
      <c r="X5681">
        <v>13</v>
      </c>
      <c r="Y5681" t="s">
        <v>6457</v>
      </c>
      <c r="Z5681">
        <v>13131</v>
      </c>
      <c r="AA5681" t="s">
        <v>6925</v>
      </c>
      <c r="AC5681" t="s">
        <v>713</v>
      </c>
      <c r="AD5681" t="s">
        <v>443</v>
      </c>
    </row>
    <row r="5682" spans="21:30">
      <c r="U5682">
        <v>9653</v>
      </c>
      <c r="V5682">
        <v>9</v>
      </c>
      <c r="W5682" t="s">
        <v>6968</v>
      </c>
      <c r="X5682">
        <v>13</v>
      </c>
      <c r="Y5682" t="s">
        <v>6457</v>
      </c>
      <c r="Z5682">
        <v>13111</v>
      </c>
      <c r="AA5682" t="s">
        <v>1237</v>
      </c>
      <c r="AC5682" t="s">
        <v>713</v>
      </c>
      <c r="AD5682" t="s">
        <v>443</v>
      </c>
    </row>
    <row r="5683" spans="21:30">
      <c r="U5683">
        <v>9654</v>
      </c>
      <c r="V5683">
        <v>7</v>
      </c>
      <c r="W5683" t="s">
        <v>6969</v>
      </c>
      <c r="X5683">
        <v>13</v>
      </c>
      <c r="Y5683" t="s">
        <v>6457</v>
      </c>
      <c r="Z5683">
        <v>13131</v>
      </c>
      <c r="AA5683" t="s">
        <v>6925</v>
      </c>
      <c r="AC5683" t="s">
        <v>713</v>
      </c>
      <c r="AD5683" t="s">
        <v>443</v>
      </c>
    </row>
    <row r="5684" spans="21:30">
      <c r="U5684">
        <v>9655</v>
      </c>
      <c r="V5684">
        <v>5</v>
      </c>
      <c r="W5684" t="s">
        <v>5032</v>
      </c>
      <c r="X5684">
        <v>13</v>
      </c>
      <c r="Y5684" t="s">
        <v>6457</v>
      </c>
      <c r="Z5684">
        <v>13111</v>
      </c>
      <c r="AA5684" t="s">
        <v>1237</v>
      </c>
      <c r="AC5684" t="s">
        <v>713</v>
      </c>
      <c r="AD5684" t="s">
        <v>443</v>
      </c>
    </row>
    <row r="5685" spans="21:30">
      <c r="U5685">
        <v>9656</v>
      </c>
      <c r="V5685">
        <v>3</v>
      </c>
      <c r="W5685" t="s">
        <v>6970</v>
      </c>
      <c r="X5685">
        <v>13</v>
      </c>
      <c r="Y5685" t="s">
        <v>6457</v>
      </c>
      <c r="Z5685">
        <v>13112</v>
      </c>
      <c r="AA5685" t="s">
        <v>1249</v>
      </c>
      <c r="AC5685" t="s">
        <v>713</v>
      </c>
      <c r="AD5685" t="s">
        <v>443</v>
      </c>
    </row>
    <row r="5686" spans="21:30">
      <c r="U5686">
        <v>9659</v>
      </c>
      <c r="V5686">
        <v>8</v>
      </c>
      <c r="W5686" t="s">
        <v>6971</v>
      </c>
      <c r="X5686">
        <v>13</v>
      </c>
      <c r="Y5686" t="s">
        <v>6457</v>
      </c>
      <c r="Z5686">
        <v>13131</v>
      </c>
      <c r="AA5686" t="s">
        <v>6925</v>
      </c>
      <c r="AC5686" t="s">
        <v>713</v>
      </c>
      <c r="AD5686" t="s">
        <v>443</v>
      </c>
    </row>
    <row r="5687" spans="21:30">
      <c r="U5687">
        <v>9660</v>
      </c>
      <c r="V5687">
        <v>1</v>
      </c>
      <c r="W5687" t="s">
        <v>6972</v>
      </c>
      <c r="X5687">
        <v>13</v>
      </c>
      <c r="Y5687" t="s">
        <v>6457</v>
      </c>
      <c r="Z5687">
        <v>13131</v>
      </c>
      <c r="AA5687" t="s">
        <v>6925</v>
      </c>
      <c r="AC5687" t="s">
        <v>713</v>
      </c>
      <c r="AD5687" t="s">
        <v>443</v>
      </c>
    </row>
    <row r="5688" spans="21:30">
      <c r="U5688">
        <v>9663</v>
      </c>
      <c r="V5688">
        <v>6</v>
      </c>
      <c r="W5688" t="s">
        <v>6973</v>
      </c>
      <c r="X5688">
        <v>13</v>
      </c>
      <c r="Y5688" t="s">
        <v>6457</v>
      </c>
      <c r="Z5688">
        <v>13131</v>
      </c>
      <c r="AA5688" t="s">
        <v>6925</v>
      </c>
      <c r="AC5688" t="s">
        <v>713</v>
      </c>
      <c r="AD5688" t="s">
        <v>443</v>
      </c>
    </row>
    <row r="5689" spans="21:30">
      <c r="U5689">
        <v>9664</v>
      </c>
      <c r="V5689">
        <v>4</v>
      </c>
      <c r="W5689" t="s">
        <v>6974</v>
      </c>
      <c r="X5689">
        <v>13</v>
      </c>
      <c r="Y5689" t="s">
        <v>6457</v>
      </c>
      <c r="Z5689">
        <v>13112</v>
      </c>
      <c r="AA5689" t="s">
        <v>1249</v>
      </c>
      <c r="AC5689" t="s">
        <v>713</v>
      </c>
      <c r="AD5689" t="s">
        <v>443</v>
      </c>
    </row>
    <row r="5690" spans="21:30">
      <c r="U5690">
        <v>9665</v>
      </c>
      <c r="V5690">
        <v>2</v>
      </c>
      <c r="W5690" t="s">
        <v>6975</v>
      </c>
      <c r="X5690">
        <v>13</v>
      </c>
      <c r="Y5690" t="s">
        <v>6457</v>
      </c>
      <c r="Z5690">
        <v>13112</v>
      </c>
      <c r="AA5690" t="s">
        <v>1249</v>
      </c>
      <c r="AC5690" t="s">
        <v>713</v>
      </c>
      <c r="AD5690" t="s">
        <v>443</v>
      </c>
    </row>
    <row r="5691" spans="21:30">
      <c r="U5691">
        <v>9666</v>
      </c>
      <c r="V5691">
        <v>0</v>
      </c>
      <c r="W5691" t="s">
        <v>6976</v>
      </c>
      <c r="X5691">
        <v>13</v>
      </c>
      <c r="Y5691" t="s">
        <v>6457</v>
      </c>
      <c r="Z5691">
        <v>13112</v>
      </c>
      <c r="AA5691" t="s">
        <v>1249</v>
      </c>
      <c r="AC5691" t="s">
        <v>713</v>
      </c>
      <c r="AD5691" t="s">
        <v>443</v>
      </c>
    </row>
    <row r="5692" spans="21:30">
      <c r="U5692">
        <v>9667</v>
      </c>
      <c r="V5692">
        <v>9</v>
      </c>
      <c r="W5692" t="s">
        <v>6977</v>
      </c>
      <c r="X5692">
        <v>13</v>
      </c>
      <c r="Y5692" t="s">
        <v>6457</v>
      </c>
      <c r="Z5692">
        <v>13131</v>
      </c>
      <c r="AA5692" t="s">
        <v>6925</v>
      </c>
      <c r="AC5692" t="s">
        <v>713</v>
      </c>
      <c r="AD5692" t="s">
        <v>443</v>
      </c>
    </row>
    <row r="5693" spans="21:30">
      <c r="U5693">
        <v>9668</v>
      </c>
      <c r="V5693">
        <v>7</v>
      </c>
      <c r="W5693" t="s">
        <v>6978</v>
      </c>
      <c r="X5693">
        <v>13</v>
      </c>
      <c r="Y5693" t="s">
        <v>6457</v>
      </c>
      <c r="Z5693">
        <v>13112</v>
      </c>
      <c r="AA5693" t="s">
        <v>1249</v>
      </c>
      <c r="AC5693" t="s">
        <v>713</v>
      </c>
      <c r="AD5693" t="s">
        <v>443</v>
      </c>
    </row>
    <row r="5694" spans="21:30">
      <c r="U5694">
        <v>9669</v>
      </c>
      <c r="V5694">
        <v>5</v>
      </c>
      <c r="W5694" t="s">
        <v>6979</v>
      </c>
      <c r="X5694">
        <v>13</v>
      </c>
      <c r="Y5694" t="s">
        <v>6457</v>
      </c>
      <c r="Z5694">
        <v>13131</v>
      </c>
      <c r="AA5694" t="s">
        <v>6925</v>
      </c>
      <c r="AC5694" t="s">
        <v>713</v>
      </c>
      <c r="AD5694" t="s">
        <v>443</v>
      </c>
    </row>
    <row r="5695" spans="21:30">
      <c r="U5695">
        <v>9673</v>
      </c>
      <c r="V5695">
        <v>3</v>
      </c>
      <c r="W5695" t="s">
        <v>6980</v>
      </c>
      <c r="X5695">
        <v>13</v>
      </c>
      <c r="Y5695" t="s">
        <v>6457</v>
      </c>
      <c r="Z5695">
        <v>13131</v>
      </c>
      <c r="AA5695" t="s">
        <v>6925</v>
      </c>
      <c r="AC5695" t="s">
        <v>713</v>
      </c>
      <c r="AD5695" t="s">
        <v>443</v>
      </c>
    </row>
    <row r="5696" spans="21:30">
      <c r="U5696">
        <v>9674</v>
      </c>
      <c r="V5696">
        <v>1</v>
      </c>
      <c r="W5696" t="s">
        <v>6981</v>
      </c>
      <c r="X5696">
        <v>13</v>
      </c>
      <c r="Y5696" t="s">
        <v>6457</v>
      </c>
      <c r="Z5696">
        <v>13131</v>
      </c>
      <c r="AA5696" t="s">
        <v>6925</v>
      </c>
      <c r="AC5696" t="s">
        <v>713</v>
      </c>
      <c r="AD5696" t="s">
        <v>443</v>
      </c>
    </row>
    <row r="5697" spans="21:30">
      <c r="U5697">
        <v>9676</v>
      </c>
      <c r="V5697">
        <v>8</v>
      </c>
      <c r="W5697" t="s">
        <v>6982</v>
      </c>
      <c r="X5697">
        <v>13</v>
      </c>
      <c r="Y5697" t="s">
        <v>6457</v>
      </c>
      <c r="Z5697">
        <v>13111</v>
      </c>
      <c r="AA5697" t="s">
        <v>1237</v>
      </c>
      <c r="AC5697" t="s">
        <v>713</v>
      </c>
      <c r="AD5697" t="s">
        <v>443</v>
      </c>
    </row>
    <row r="5698" spans="21:30">
      <c r="U5698">
        <v>9680</v>
      </c>
      <c r="V5698">
        <v>6</v>
      </c>
      <c r="W5698" t="s">
        <v>6983</v>
      </c>
      <c r="X5698">
        <v>13</v>
      </c>
      <c r="Y5698" t="s">
        <v>6457</v>
      </c>
      <c r="Z5698">
        <v>13112</v>
      </c>
      <c r="AA5698" t="s">
        <v>1249</v>
      </c>
      <c r="AC5698" t="s">
        <v>713</v>
      </c>
      <c r="AD5698" t="s">
        <v>443</v>
      </c>
    </row>
    <row r="5699" spans="21:30">
      <c r="U5699">
        <v>9684</v>
      </c>
      <c r="V5699">
        <v>9</v>
      </c>
      <c r="W5699" t="s">
        <v>6984</v>
      </c>
      <c r="X5699">
        <v>13</v>
      </c>
      <c r="Y5699" t="s">
        <v>6457</v>
      </c>
      <c r="Z5699">
        <v>13111</v>
      </c>
      <c r="AA5699" t="s">
        <v>1237</v>
      </c>
      <c r="AC5699" t="s">
        <v>713</v>
      </c>
      <c r="AD5699" t="s">
        <v>443</v>
      </c>
    </row>
    <row r="5700" spans="21:30">
      <c r="U5700">
        <v>9685</v>
      </c>
      <c r="V5700">
        <v>7</v>
      </c>
      <c r="W5700" t="s">
        <v>6985</v>
      </c>
      <c r="X5700">
        <v>13</v>
      </c>
      <c r="Y5700" t="s">
        <v>6457</v>
      </c>
      <c r="Z5700">
        <v>13111</v>
      </c>
      <c r="AA5700" t="s">
        <v>1237</v>
      </c>
      <c r="AC5700" t="s">
        <v>713</v>
      </c>
      <c r="AD5700" t="s">
        <v>443</v>
      </c>
    </row>
    <row r="5701" spans="21:30">
      <c r="U5701">
        <v>9686</v>
      </c>
      <c r="V5701">
        <v>5</v>
      </c>
      <c r="W5701" t="s">
        <v>6986</v>
      </c>
      <c r="X5701">
        <v>13</v>
      </c>
      <c r="Y5701" t="s">
        <v>6457</v>
      </c>
      <c r="Z5701">
        <v>13121</v>
      </c>
      <c r="AA5701" t="s">
        <v>1491</v>
      </c>
      <c r="AC5701" t="s">
        <v>890</v>
      </c>
      <c r="AD5701" t="s">
        <v>443</v>
      </c>
    </row>
    <row r="5702" spans="21:30">
      <c r="U5702">
        <v>9687</v>
      </c>
      <c r="V5702">
        <v>3</v>
      </c>
      <c r="W5702" t="s">
        <v>6987</v>
      </c>
      <c r="X5702">
        <v>13</v>
      </c>
      <c r="Y5702" t="s">
        <v>6457</v>
      </c>
      <c r="Z5702">
        <v>13105</v>
      </c>
      <c r="AA5702" t="s">
        <v>1817</v>
      </c>
      <c r="AC5702" t="s">
        <v>1009</v>
      </c>
      <c r="AD5702" t="s">
        <v>443</v>
      </c>
    </row>
    <row r="5703" spans="21:30">
      <c r="U5703">
        <v>9688</v>
      </c>
      <c r="V5703">
        <v>1</v>
      </c>
      <c r="W5703" t="s">
        <v>3658</v>
      </c>
      <c r="X5703">
        <v>13</v>
      </c>
      <c r="Y5703" t="s">
        <v>6457</v>
      </c>
      <c r="Z5703">
        <v>13105</v>
      </c>
      <c r="AA5703" t="s">
        <v>1817</v>
      </c>
      <c r="AC5703" t="s">
        <v>1009</v>
      </c>
      <c r="AD5703" t="s">
        <v>443</v>
      </c>
    </row>
    <row r="5704" spans="21:30">
      <c r="U5704">
        <v>9690</v>
      </c>
      <c r="V5704">
        <v>3</v>
      </c>
      <c r="W5704" t="s">
        <v>6988</v>
      </c>
      <c r="X5704">
        <v>13</v>
      </c>
      <c r="Y5704" t="s">
        <v>6457</v>
      </c>
      <c r="Z5704">
        <v>13116</v>
      </c>
      <c r="AA5704" t="s">
        <v>1296</v>
      </c>
      <c r="AC5704" t="s">
        <v>1009</v>
      </c>
      <c r="AD5704" t="s">
        <v>443</v>
      </c>
    </row>
    <row r="5705" spans="21:30">
      <c r="U5705">
        <v>9693</v>
      </c>
      <c r="V5705">
        <v>8</v>
      </c>
      <c r="W5705" t="s">
        <v>6989</v>
      </c>
      <c r="X5705">
        <v>13</v>
      </c>
      <c r="Y5705" t="s">
        <v>6457</v>
      </c>
      <c r="Z5705">
        <v>13109</v>
      </c>
      <c r="AA5705" t="s">
        <v>1224</v>
      </c>
      <c r="AC5705" t="s">
        <v>1009</v>
      </c>
      <c r="AD5705" t="s">
        <v>443</v>
      </c>
    </row>
    <row r="5706" spans="21:30">
      <c r="U5706">
        <v>9694</v>
      </c>
      <c r="V5706">
        <v>6</v>
      </c>
      <c r="W5706" t="s">
        <v>6990</v>
      </c>
      <c r="X5706">
        <v>13</v>
      </c>
      <c r="Y5706" t="s">
        <v>6457</v>
      </c>
      <c r="Z5706">
        <v>13121</v>
      </c>
      <c r="AA5706" t="s">
        <v>1491</v>
      </c>
      <c r="AC5706" t="s">
        <v>890</v>
      </c>
      <c r="AD5706" t="s">
        <v>443</v>
      </c>
    </row>
    <row r="5707" spans="21:30">
      <c r="U5707">
        <v>9695</v>
      </c>
      <c r="V5707">
        <v>4</v>
      </c>
      <c r="W5707" t="s">
        <v>6991</v>
      </c>
      <c r="X5707">
        <v>13</v>
      </c>
      <c r="Y5707" t="s">
        <v>6457</v>
      </c>
      <c r="Z5707">
        <v>13121</v>
      </c>
      <c r="AA5707" t="s">
        <v>1491</v>
      </c>
      <c r="AC5707" t="s">
        <v>1009</v>
      </c>
      <c r="AD5707" t="s">
        <v>443</v>
      </c>
    </row>
    <row r="5708" spans="21:30">
      <c r="U5708">
        <v>9697</v>
      </c>
      <c r="V5708">
        <v>0</v>
      </c>
      <c r="W5708" t="s">
        <v>6992</v>
      </c>
      <c r="X5708">
        <v>13</v>
      </c>
      <c r="Y5708" t="s">
        <v>6457</v>
      </c>
      <c r="Z5708">
        <v>13116</v>
      </c>
      <c r="AA5708" t="s">
        <v>1296</v>
      </c>
      <c r="AC5708" t="s">
        <v>1009</v>
      </c>
      <c r="AD5708" t="s">
        <v>443</v>
      </c>
    </row>
    <row r="5709" spans="21:30">
      <c r="U5709">
        <v>9698</v>
      </c>
      <c r="V5709">
        <v>9</v>
      </c>
      <c r="W5709" t="s">
        <v>6993</v>
      </c>
      <c r="X5709">
        <v>13</v>
      </c>
      <c r="Y5709" t="s">
        <v>6457</v>
      </c>
      <c r="Z5709">
        <v>13105</v>
      </c>
      <c r="AA5709" t="s">
        <v>1817</v>
      </c>
      <c r="AC5709" t="s">
        <v>1009</v>
      </c>
      <c r="AD5709" t="s">
        <v>443</v>
      </c>
    </row>
    <row r="5710" spans="21:30">
      <c r="U5710">
        <v>9699</v>
      </c>
      <c r="V5710">
        <v>7</v>
      </c>
      <c r="W5710" t="s">
        <v>6994</v>
      </c>
      <c r="X5710">
        <v>13</v>
      </c>
      <c r="Y5710" t="s">
        <v>6457</v>
      </c>
      <c r="Z5710">
        <v>13109</v>
      </c>
      <c r="AA5710" t="s">
        <v>1224</v>
      </c>
      <c r="AC5710" t="s">
        <v>1009</v>
      </c>
      <c r="AD5710" t="s">
        <v>443</v>
      </c>
    </row>
    <row r="5711" spans="21:30">
      <c r="U5711">
        <v>9700</v>
      </c>
      <c r="V5711">
        <v>4</v>
      </c>
      <c r="W5711" t="s">
        <v>6995</v>
      </c>
      <c r="X5711">
        <v>13</v>
      </c>
      <c r="Y5711" t="s">
        <v>6457</v>
      </c>
      <c r="Z5711">
        <v>13109</v>
      </c>
      <c r="AA5711" t="s">
        <v>1224</v>
      </c>
      <c r="AC5711" t="s">
        <v>1009</v>
      </c>
      <c r="AD5711" t="s">
        <v>443</v>
      </c>
    </row>
    <row r="5712" spans="21:30">
      <c r="U5712">
        <v>9701</v>
      </c>
      <c r="V5712">
        <v>2</v>
      </c>
      <c r="W5712" t="s">
        <v>6996</v>
      </c>
      <c r="X5712">
        <v>13</v>
      </c>
      <c r="Y5712" t="s">
        <v>6457</v>
      </c>
      <c r="Z5712">
        <v>13109</v>
      </c>
      <c r="AA5712" t="s">
        <v>1224</v>
      </c>
      <c r="AC5712" t="s">
        <v>1009</v>
      </c>
      <c r="AD5712" t="s">
        <v>443</v>
      </c>
    </row>
    <row r="5713" spans="21:30">
      <c r="U5713">
        <v>9702</v>
      </c>
      <c r="V5713">
        <v>0</v>
      </c>
      <c r="W5713" t="s">
        <v>6997</v>
      </c>
      <c r="X5713">
        <v>13</v>
      </c>
      <c r="Y5713" t="s">
        <v>6457</v>
      </c>
      <c r="Z5713">
        <v>13105</v>
      </c>
      <c r="AA5713" t="s">
        <v>1817</v>
      </c>
      <c r="AC5713" t="s">
        <v>1009</v>
      </c>
      <c r="AD5713" t="s">
        <v>443</v>
      </c>
    </row>
    <row r="5714" spans="21:30">
      <c r="U5714">
        <v>9703</v>
      </c>
      <c r="V5714">
        <v>9</v>
      </c>
      <c r="W5714" t="s">
        <v>6998</v>
      </c>
      <c r="X5714">
        <v>13</v>
      </c>
      <c r="Y5714" t="s">
        <v>6457</v>
      </c>
      <c r="Z5714">
        <v>13109</v>
      </c>
      <c r="AA5714" t="s">
        <v>1224</v>
      </c>
      <c r="AC5714" t="s">
        <v>1009</v>
      </c>
      <c r="AD5714" t="s">
        <v>443</v>
      </c>
    </row>
    <row r="5715" spans="21:30">
      <c r="U5715">
        <v>9704</v>
      </c>
      <c r="V5715">
        <v>7</v>
      </c>
      <c r="W5715" t="s">
        <v>6999</v>
      </c>
      <c r="X5715">
        <v>13</v>
      </c>
      <c r="Y5715" t="s">
        <v>6457</v>
      </c>
      <c r="Z5715">
        <v>13121</v>
      </c>
      <c r="AA5715" t="s">
        <v>1491</v>
      </c>
      <c r="AC5715" t="s">
        <v>1009</v>
      </c>
      <c r="AD5715" t="s">
        <v>443</v>
      </c>
    </row>
    <row r="5716" spans="21:30">
      <c r="U5716">
        <v>9705</v>
      </c>
      <c r="V5716">
        <v>5</v>
      </c>
      <c r="W5716" t="s">
        <v>7000</v>
      </c>
      <c r="X5716">
        <v>13</v>
      </c>
      <c r="Y5716" t="s">
        <v>6457</v>
      </c>
      <c r="Z5716">
        <v>13116</v>
      </c>
      <c r="AA5716" t="s">
        <v>1296</v>
      </c>
      <c r="AC5716" t="s">
        <v>1009</v>
      </c>
      <c r="AD5716" t="s">
        <v>443</v>
      </c>
    </row>
    <row r="5717" spans="21:30">
      <c r="U5717">
        <v>9706</v>
      </c>
      <c r="V5717">
        <v>3</v>
      </c>
      <c r="W5717" t="s">
        <v>7001</v>
      </c>
      <c r="X5717">
        <v>13</v>
      </c>
      <c r="Y5717" t="s">
        <v>6457</v>
      </c>
      <c r="Z5717">
        <v>13109</v>
      </c>
      <c r="AA5717" t="s">
        <v>1224</v>
      </c>
      <c r="AC5717" t="s">
        <v>1009</v>
      </c>
      <c r="AD5717" t="s">
        <v>443</v>
      </c>
    </row>
    <row r="5718" spans="21:30">
      <c r="U5718">
        <v>9709</v>
      </c>
      <c r="V5718">
        <v>8</v>
      </c>
      <c r="W5718" t="s">
        <v>7002</v>
      </c>
      <c r="X5718">
        <v>13</v>
      </c>
      <c r="Y5718" t="s">
        <v>6457</v>
      </c>
      <c r="Z5718">
        <v>13116</v>
      </c>
      <c r="AA5718" t="s">
        <v>1296</v>
      </c>
      <c r="AC5718" t="s">
        <v>1009</v>
      </c>
      <c r="AD5718" t="s">
        <v>443</v>
      </c>
    </row>
    <row r="5719" spans="21:30">
      <c r="U5719">
        <v>9710</v>
      </c>
      <c r="V5719">
        <v>1</v>
      </c>
      <c r="W5719" t="s">
        <v>4277</v>
      </c>
      <c r="X5719">
        <v>13</v>
      </c>
      <c r="Y5719" t="s">
        <v>6457</v>
      </c>
      <c r="Z5719">
        <v>13116</v>
      </c>
      <c r="AA5719" t="s">
        <v>1296</v>
      </c>
      <c r="AC5719" t="s">
        <v>1009</v>
      </c>
      <c r="AD5719" t="s">
        <v>443</v>
      </c>
    </row>
    <row r="5720" spans="21:30">
      <c r="U5720">
        <v>9713</v>
      </c>
      <c r="V5720">
        <v>6</v>
      </c>
      <c r="W5720" t="s">
        <v>7003</v>
      </c>
      <c r="X5720">
        <v>13</v>
      </c>
      <c r="Y5720" t="s">
        <v>6457</v>
      </c>
      <c r="Z5720">
        <v>13105</v>
      </c>
      <c r="AA5720" t="s">
        <v>1817</v>
      </c>
      <c r="AC5720" t="s">
        <v>1009</v>
      </c>
      <c r="AD5720" t="s">
        <v>443</v>
      </c>
    </row>
    <row r="5721" spans="21:30">
      <c r="U5721">
        <v>9714</v>
      </c>
      <c r="V5721">
        <v>4</v>
      </c>
      <c r="W5721" t="s">
        <v>7004</v>
      </c>
      <c r="X5721">
        <v>13</v>
      </c>
      <c r="Y5721" t="s">
        <v>6457</v>
      </c>
      <c r="Z5721">
        <v>13105</v>
      </c>
      <c r="AA5721" t="s">
        <v>1817</v>
      </c>
      <c r="AC5721" t="s">
        <v>1009</v>
      </c>
      <c r="AD5721" t="s">
        <v>443</v>
      </c>
    </row>
    <row r="5722" spans="21:30">
      <c r="U5722">
        <v>9715</v>
      </c>
      <c r="V5722">
        <v>2</v>
      </c>
      <c r="W5722" t="s">
        <v>7005</v>
      </c>
      <c r="X5722">
        <v>13</v>
      </c>
      <c r="Y5722" t="s">
        <v>6457</v>
      </c>
      <c r="Z5722">
        <v>13105</v>
      </c>
      <c r="AA5722" t="s">
        <v>1817</v>
      </c>
      <c r="AC5722" t="s">
        <v>1009</v>
      </c>
      <c r="AD5722" t="s">
        <v>443</v>
      </c>
    </row>
    <row r="5723" spans="21:30">
      <c r="U5723">
        <v>9716</v>
      </c>
      <c r="V5723">
        <v>0</v>
      </c>
      <c r="W5723" t="s">
        <v>7006</v>
      </c>
      <c r="X5723">
        <v>13</v>
      </c>
      <c r="Y5723" t="s">
        <v>6457</v>
      </c>
      <c r="Z5723">
        <v>13116</v>
      </c>
      <c r="AA5723" t="s">
        <v>1296</v>
      </c>
      <c r="AC5723" t="s">
        <v>1009</v>
      </c>
      <c r="AD5723" t="s">
        <v>443</v>
      </c>
    </row>
    <row r="5724" spans="21:30">
      <c r="U5724">
        <v>9717</v>
      </c>
      <c r="V5724">
        <v>9</v>
      </c>
      <c r="W5724" t="s">
        <v>7007</v>
      </c>
      <c r="X5724">
        <v>13</v>
      </c>
      <c r="Y5724" t="s">
        <v>6457</v>
      </c>
      <c r="Z5724">
        <v>13105</v>
      </c>
      <c r="AA5724" t="s">
        <v>1817</v>
      </c>
      <c r="AC5724" t="s">
        <v>1009</v>
      </c>
      <c r="AD5724" t="s">
        <v>443</v>
      </c>
    </row>
    <row r="5725" spans="21:30">
      <c r="U5725">
        <v>9718</v>
      </c>
      <c r="V5725">
        <v>7</v>
      </c>
      <c r="W5725" t="s">
        <v>7008</v>
      </c>
      <c r="X5725">
        <v>13</v>
      </c>
      <c r="Y5725" t="s">
        <v>6457</v>
      </c>
      <c r="Z5725">
        <v>13105</v>
      </c>
      <c r="AA5725" t="s">
        <v>1817</v>
      </c>
      <c r="AC5725" t="s">
        <v>1009</v>
      </c>
      <c r="AD5725" t="s">
        <v>443</v>
      </c>
    </row>
    <row r="5726" spans="21:30">
      <c r="U5726">
        <v>9719</v>
      </c>
      <c r="V5726">
        <v>5</v>
      </c>
      <c r="W5726" t="s">
        <v>2538</v>
      </c>
      <c r="X5726">
        <v>13</v>
      </c>
      <c r="Y5726" t="s">
        <v>6457</v>
      </c>
      <c r="Z5726">
        <v>13116</v>
      </c>
      <c r="AA5726" t="s">
        <v>1296</v>
      </c>
      <c r="AC5726" t="s">
        <v>1009</v>
      </c>
      <c r="AD5726" t="s">
        <v>443</v>
      </c>
    </row>
    <row r="5727" spans="21:30">
      <c r="U5727">
        <v>9720</v>
      </c>
      <c r="V5727">
        <v>9</v>
      </c>
      <c r="W5727" t="s">
        <v>7009</v>
      </c>
      <c r="X5727">
        <v>13</v>
      </c>
      <c r="Y5727" t="s">
        <v>6457</v>
      </c>
      <c r="Z5727">
        <v>13116</v>
      </c>
      <c r="AA5727" t="s">
        <v>1296</v>
      </c>
      <c r="AC5727" t="s">
        <v>1009</v>
      </c>
      <c r="AD5727" t="s">
        <v>443</v>
      </c>
    </row>
    <row r="5728" spans="21:30">
      <c r="U5728">
        <v>9721</v>
      </c>
      <c r="V5728">
        <v>7</v>
      </c>
      <c r="W5728" t="s">
        <v>7010</v>
      </c>
      <c r="X5728">
        <v>13</v>
      </c>
      <c r="Y5728" t="s">
        <v>6457</v>
      </c>
      <c r="Z5728">
        <v>13105</v>
      </c>
      <c r="AA5728" t="s">
        <v>1817</v>
      </c>
      <c r="AC5728" t="s">
        <v>1009</v>
      </c>
      <c r="AD5728" t="s">
        <v>443</v>
      </c>
    </row>
    <row r="5729" spans="21:30">
      <c r="U5729">
        <v>9722</v>
      </c>
      <c r="V5729">
        <v>5</v>
      </c>
      <c r="W5729" t="s">
        <v>7011</v>
      </c>
      <c r="X5729">
        <v>13</v>
      </c>
      <c r="Y5729" t="s">
        <v>6457</v>
      </c>
      <c r="Z5729">
        <v>13109</v>
      </c>
      <c r="AA5729" t="s">
        <v>1224</v>
      </c>
      <c r="AC5729" t="s">
        <v>1009</v>
      </c>
      <c r="AD5729" t="s">
        <v>443</v>
      </c>
    </row>
    <row r="5730" spans="21:30">
      <c r="U5730">
        <v>9726</v>
      </c>
      <c r="V5730">
        <v>8</v>
      </c>
      <c r="W5730" t="s">
        <v>7012</v>
      </c>
      <c r="X5730">
        <v>13</v>
      </c>
      <c r="Y5730" t="s">
        <v>6457</v>
      </c>
      <c r="Z5730">
        <v>13116</v>
      </c>
      <c r="AA5730" t="s">
        <v>1296</v>
      </c>
      <c r="AC5730" t="s">
        <v>1009</v>
      </c>
      <c r="AD5730" t="s">
        <v>443</v>
      </c>
    </row>
    <row r="5731" spans="21:30">
      <c r="U5731">
        <v>9727</v>
      </c>
      <c r="V5731">
        <v>6</v>
      </c>
      <c r="W5731" t="s">
        <v>7013</v>
      </c>
      <c r="X5731">
        <v>13</v>
      </c>
      <c r="Y5731" t="s">
        <v>6457</v>
      </c>
      <c r="Z5731">
        <v>13121</v>
      </c>
      <c r="AA5731" t="s">
        <v>1491</v>
      </c>
      <c r="AC5731" t="s">
        <v>1009</v>
      </c>
      <c r="AD5731" t="s">
        <v>443</v>
      </c>
    </row>
    <row r="5732" spans="21:30">
      <c r="U5732">
        <v>9728</v>
      </c>
      <c r="V5732">
        <v>4</v>
      </c>
      <c r="W5732" t="s">
        <v>7014</v>
      </c>
      <c r="X5732">
        <v>13</v>
      </c>
      <c r="Y5732" t="s">
        <v>6457</v>
      </c>
      <c r="Z5732">
        <v>13105</v>
      </c>
      <c r="AA5732" t="s">
        <v>1817</v>
      </c>
      <c r="AC5732" t="s">
        <v>1009</v>
      </c>
      <c r="AD5732" t="s">
        <v>443</v>
      </c>
    </row>
    <row r="5733" spans="21:30">
      <c r="U5733">
        <v>9729</v>
      </c>
      <c r="V5733">
        <v>2</v>
      </c>
      <c r="W5733" t="s">
        <v>7015</v>
      </c>
      <c r="X5733">
        <v>13</v>
      </c>
      <c r="Y5733" t="s">
        <v>6457</v>
      </c>
      <c r="Z5733">
        <v>13121</v>
      </c>
      <c r="AA5733" t="s">
        <v>1491</v>
      </c>
      <c r="AC5733" t="s">
        <v>1009</v>
      </c>
      <c r="AD5733" t="s">
        <v>443</v>
      </c>
    </row>
    <row r="5734" spans="21:30">
      <c r="U5734">
        <v>9730</v>
      </c>
      <c r="V5734">
        <v>6</v>
      </c>
      <c r="W5734" t="s">
        <v>7016</v>
      </c>
      <c r="X5734">
        <v>13</v>
      </c>
      <c r="Y5734" t="s">
        <v>6457</v>
      </c>
      <c r="Z5734">
        <v>13109</v>
      </c>
      <c r="AA5734" t="s">
        <v>1224</v>
      </c>
      <c r="AC5734" t="s">
        <v>1009</v>
      </c>
      <c r="AD5734" t="s">
        <v>443</v>
      </c>
    </row>
    <row r="5735" spans="21:30">
      <c r="U5735">
        <v>9733</v>
      </c>
      <c r="V5735">
        <v>0</v>
      </c>
      <c r="W5735" t="s">
        <v>7017</v>
      </c>
      <c r="X5735">
        <v>13</v>
      </c>
      <c r="Y5735" t="s">
        <v>6457</v>
      </c>
      <c r="Z5735">
        <v>13116</v>
      </c>
      <c r="AA5735" t="s">
        <v>1296</v>
      </c>
      <c r="AC5735" t="s">
        <v>1009</v>
      </c>
      <c r="AD5735" t="s">
        <v>443</v>
      </c>
    </row>
    <row r="5736" spans="21:30">
      <c r="U5736">
        <v>9734</v>
      </c>
      <c r="V5736">
        <v>9</v>
      </c>
      <c r="W5736" t="s">
        <v>7018</v>
      </c>
      <c r="X5736">
        <v>13</v>
      </c>
      <c r="Y5736" t="s">
        <v>6457</v>
      </c>
      <c r="Z5736">
        <v>13116</v>
      </c>
      <c r="AA5736" t="s">
        <v>1296</v>
      </c>
      <c r="AC5736" t="s">
        <v>1009</v>
      </c>
      <c r="AD5736" t="s">
        <v>443</v>
      </c>
    </row>
    <row r="5737" spans="21:30">
      <c r="U5737">
        <v>9736</v>
      </c>
      <c r="V5737">
        <v>5</v>
      </c>
      <c r="W5737" t="s">
        <v>7019</v>
      </c>
      <c r="X5737">
        <v>13</v>
      </c>
      <c r="Y5737" t="s">
        <v>6457</v>
      </c>
      <c r="Z5737">
        <v>13116</v>
      </c>
      <c r="AA5737" t="s">
        <v>1296</v>
      </c>
      <c r="AC5737" t="s">
        <v>1009</v>
      </c>
      <c r="AD5737" t="s">
        <v>443</v>
      </c>
    </row>
    <row r="5738" spans="21:30">
      <c r="U5738">
        <v>9738</v>
      </c>
      <c r="V5738">
        <v>1</v>
      </c>
      <c r="W5738" t="s">
        <v>7020</v>
      </c>
      <c r="X5738">
        <v>13</v>
      </c>
      <c r="Y5738" t="s">
        <v>6457</v>
      </c>
      <c r="Z5738">
        <v>13121</v>
      </c>
      <c r="AA5738" t="s">
        <v>1491</v>
      </c>
      <c r="AC5738" t="s">
        <v>1009</v>
      </c>
      <c r="AD5738" t="s">
        <v>443</v>
      </c>
    </row>
    <row r="5739" spans="21:30">
      <c r="U5739">
        <v>9740</v>
      </c>
      <c r="V5739">
        <v>3</v>
      </c>
      <c r="W5739" t="s">
        <v>7021</v>
      </c>
      <c r="X5739">
        <v>13</v>
      </c>
      <c r="Y5739" t="s">
        <v>6457</v>
      </c>
      <c r="Z5739">
        <v>13116</v>
      </c>
      <c r="AA5739" t="s">
        <v>1296</v>
      </c>
      <c r="AC5739" t="s">
        <v>1009</v>
      </c>
      <c r="AD5739" t="s">
        <v>443</v>
      </c>
    </row>
    <row r="5740" spans="21:30">
      <c r="U5740">
        <v>9741</v>
      </c>
      <c r="V5740">
        <v>1</v>
      </c>
      <c r="W5740" t="s">
        <v>7022</v>
      </c>
      <c r="X5740">
        <v>13</v>
      </c>
      <c r="Y5740" t="s">
        <v>6457</v>
      </c>
      <c r="Z5740">
        <v>13116</v>
      </c>
      <c r="AA5740" t="s">
        <v>1296</v>
      </c>
      <c r="AC5740" t="s">
        <v>1009</v>
      </c>
      <c r="AD5740" t="s">
        <v>443</v>
      </c>
    </row>
    <row r="5741" spans="21:30">
      <c r="U5741">
        <v>9747</v>
      </c>
      <c r="V5741">
        <v>0</v>
      </c>
      <c r="W5741" t="s">
        <v>7023</v>
      </c>
      <c r="X5741">
        <v>13</v>
      </c>
      <c r="Y5741" t="s">
        <v>6457</v>
      </c>
      <c r="Z5741">
        <v>13121</v>
      </c>
      <c r="AA5741" t="s">
        <v>1491</v>
      </c>
      <c r="AC5741" t="s">
        <v>1009</v>
      </c>
      <c r="AD5741" t="s">
        <v>443</v>
      </c>
    </row>
    <row r="5742" spans="21:30">
      <c r="U5742">
        <v>9750</v>
      </c>
      <c r="V5742">
        <v>0</v>
      </c>
      <c r="W5742" t="s">
        <v>7024</v>
      </c>
      <c r="X5742">
        <v>13</v>
      </c>
      <c r="Y5742" t="s">
        <v>6457</v>
      </c>
      <c r="Z5742">
        <v>13116</v>
      </c>
      <c r="AA5742" t="s">
        <v>1296</v>
      </c>
      <c r="AC5742" t="s">
        <v>713</v>
      </c>
      <c r="AD5742" t="s">
        <v>443</v>
      </c>
    </row>
    <row r="5743" spans="21:30">
      <c r="U5743">
        <v>9754</v>
      </c>
      <c r="V5743">
        <v>3</v>
      </c>
      <c r="W5743" t="s">
        <v>7025</v>
      </c>
      <c r="X5743">
        <v>13</v>
      </c>
      <c r="Y5743" t="s">
        <v>6457</v>
      </c>
      <c r="Z5743">
        <v>13109</v>
      </c>
      <c r="AA5743" t="s">
        <v>1224</v>
      </c>
      <c r="AC5743" t="s">
        <v>713</v>
      </c>
      <c r="AD5743" t="s">
        <v>443</v>
      </c>
    </row>
    <row r="5744" spans="21:30">
      <c r="U5744">
        <v>9757</v>
      </c>
      <c r="V5744">
        <v>8</v>
      </c>
      <c r="W5744" t="s">
        <v>7026</v>
      </c>
      <c r="X5744">
        <v>13</v>
      </c>
      <c r="Y5744" t="s">
        <v>6457</v>
      </c>
      <c r="Z5744">
        <v>13109</v>
      </c>
      <c r="AA5744" t="s">
        <v>1224</v>
      </c>
      <c r="AC5744" t="s">
        <v>713</v>
      </c>
      <c r="AD5744" t="s">
        <v>443</v>
      </c>
    </row>
    <row r="5745" spans="21:30">
      <c r="U5745">
        <v>9758</v>
      </c>
      <c r="V5745">
        <v>6</v>
      </c>
      <c r="W5745" t="s">
        <v>7027</v>
      </c>
      <c r="X5745">
        <v>13</v>
      </c>
      <c r="Y5745" t="s">
        <v>6457</v>
      </c>
      <c r="Z5745">
        <v>13109</v>
      </c>
      <c r="AA5745" t="s">
        <v>1224</v>
      </c>
      <c r="AC5745" t="s">
        <v>713</v>
      </c>
      <c r="AD5745" t="s">
        <v>443</v>
      </c>
    </row>
    <row r="5746" spans="21:30">
      <c r="U5746">
        <v>9759</v>
      </c>
      <c r="V5746">
        <v>4</v>
      </c>
      <c r="W5746" t="s">
        <v>7028</v>
      </c>
      <c r="X5746">
        <v>13</v>
      </c>
      <c r="Y5746" t="s">
        <v>6457</v>
      </c>
      <c r="Z5746">
        <v>13109</v>
      </c>
      <c r="AA5746" t="s">
        <v>1224</v>
      </c>
      <c r="AC5746" t="s">
        <v>713</v>
      </c>
      <c r="AD5746" t="s">
        <v>443</v>
      </c>
    </row>
    <row r="5747" spans="21:30">
      <c r="U5747">
        <v>9766</v>
      </c>
      <c r="V5747">
        <v>7</v>
      </c>
      <c r="W5747" t="s">
        <v>7029</v>
      </c>
      <c r="X5747">
        <v>13</v>
      </c>
      <c r="Y5747" t="s">
        <v>6457</v>
      </c>
      <c r="Z5747">
        <v>13109</v>
      </c>
      <c r="AA5747" t="s">
        <v>1224</v>
      </c>
      <c r="AC5747" t="s">
        <v>713</v>
      </c>
      <c r="AD5747" t="s">
        <v>443</v>
      </c>
    </row>
    <row r="5748" spans="21:30">
      <c r="U5748">
        <v>9767</v>
      </c>
      <c r="V5748">
        <v>5</v>
      </c>
      <c r="W5748" t="s">
        <v>7030</v>
      </c>
      <c r="X5748">
        <v>13</v>
      </c>
      <c r="Y5748" t="s">
        <v>6457</v>
      </c>
      <c r="Z5748">
        <v>13109</v>
      </c>
      <c r="AA5748" t="s">
        <v>1224</v>
      </c>
      <c r="AC5748" t="s">
        <v>713</v>
      </c>
      <c r="AD5748" t="s">
        <v>443</v>
      </c>
    </row>
    <row r="5749" spans="21:30">
      <c r="U5749">
        <v>9768</v>
      </c>
      <c r="V5749">
        <v>3</v>
      </c>
      <c r="W5749" t="s">
        <v>7031</v>
      </c>
      <c r="X5749">
        <v>13</v>
      </c>
      <c r="Y5749" t="s">
        <v>6457</v>
      </c>
      <c r="Z5749">
        <v>13105</v>
      </c>
      <c r="AA5749" t="s">
        <v>1817</v>
      </c>
      <c r="AC5749" t="s">
        <v>713</v>
      </c>
      <c r="AD5749" t="s">
        <v>443</v>
      </c>
    </row>
    <row r="5750" spans="21:30">
      <c r="U5750">
        <v>9771</v>
      </c>
      <c r="V5750">
        <v>3</v>
      </c>
      <c r="W5750" t="s">
        <v>7032</v>
      </c>
      <c r="X5750">
        <v>13</v>
      </c>
      <c r="Y5750" t="s">
        <v>6457</v>
      </c>
      <c r="Z5750">
        <v>13109</v>
      </c>
      <c r="AA5750" t="s">
        <v>1224</v>
      </c>
      <c r="AC5750" t="s">
        <v>713</v>
      </c>
      <c r="AD5750" t="s">
        <v>443</v>
      </c>
    </row>
    <row r="5751" spans="21:30">
      <c r="U5751">
        <v>9772</v>
      </c>
      <c r="V5751">
        <v>1</v>
      </c>
      <c r="W5751" t="s">
        <v>7033</v>
      </c>
      <c r="X5751">
        <v>13</v>
      </c>
      <c r="Y5751" t="s">
        <v>6457</v>
      </c>
      <c r="Z5751">
        <v>13121</v>
      </c>
      <c r="AA5751" t="s">
        <v>1491</v>
      </c>
      <c r="AC5751" t="s">
        <v>713</v>
      </c>
      <c r="AD5751" t="s">
        <v>443</v>
      </c>
    </row>
    <row r="5752" spans="21:30">
      <c r="U5752">
        <v>9778</v>
      </c>
      <c r="V5752">
        <v>0</v>
      </c>
      <c r="W5752" t="s">
        <v>7034</v>
      </c>
      <c r="X5752">
        <v>13</v>
      </c>
      <c r="Y5752" t="s">
        <v>6457</v>
      </c>
      <c r="Z5752">
        <v>13105</v>
      </c>
      <c r="AA5752" t="s">
        <v>1817</v>
      </c>
      <c r="AC5752" t="s">
        <v>713</v>
      </c>
      <c r="AD5752" t="s">
        <v>443</v>
      </c>
    </row>
    <row r="5753" spans="21:30">
      <c r="U5753">
        <v>9779</v>
      </c>
      <c r="V5753">
        <v>9</v>
      </c>
      <c r="W5753" t="s">
        <v>7035</v>
      </c>
      <c r="X5753">
        <v>13</v>
      </c>
      <c r="Y5753" t="s">
        <v>6457</v>
      </c>
      <c r="Z5753">
        <v>13109</v>
      </c>
      <c r="AA5753" t="s">
        <v>1224</v>
      </c>
      <c r="AC5753" t="s">
        <v>713</v>
      </c>
      <c r="AD5753" t="s">
        <v>443</v>
      </c>
    </row>
    <row r="5754" spans="21:30">
      <c r="U5754">
        <v>9780</v>
      </c>
      <c r="V5754">
        <v>2</v>
      </c>
      <c r="W5754" t="s">
        <v>7036</v>
      </c>
      <c r="X5754">
        <v>13</v>
      </c>
      <c r="Y5754" t="s">
        <v>6457</v>
      </c>
      <c r="Z5754">
        <v>13105</v>
      </c>
      <c r="AA5754" t="s">
        <v>1817</v>
      </c>
      <c r="AC5754" t="s">
        <v>713</v>
      </c>
      <c r="AD5754" t="s">
        <v>443</v>
      </c>
    </row>
    <row r="5755" spans="21:30">
      <c r="U5755">
        <v>9781</v>
      </c>
      <c r="V5755">
        <v>0</v>
      </c>
      <c r="W5755" t="s">
        <v>7037</v>
      </c>
      <c r="X5755">
        <v>13</v>
      </c>
      <c r="Y5755" t="s">
        <v>6457</v>
      </c>
      <c r="Z5755">
        <v>13109</v>
      </c>
      <c r="AA5755" t="s">
        <v>1224</v>
      </c>
      <c r="AC5755" t="s">
        <v>713</v>
      </c>
      <c r="AD5755" t="s">
        <v>443</v>
      </c>
    </row>
    <row r="5756" spans="21:30">
      <c r="U5756">
        <v>9784</v>
      </c>
      <c r="V5756">
        <v>5</v>
      </c>
      <c r="W5756" t="s">
        <v>7038</v>
      </c>
      <c r="X5756">
        <v>13</v>
      </c>
      <c r="Y5756" t="s">
        <v>6457</v>
      </c>
      <c r="Z5756">
        <v>13109</v>
      </c>
      <c r="AA5756" t="s">
        <v>1224</v>
      </c>
      <c r="AC5756" t="s">
        <v>713</v>
      </c>
      <c r="AD5756" t="s">
        <v>443</v>
      </c>
    </row>
    <row r="5757" spans="21:30">
      <c r="U5757">
        <v>9786</v>
      </c>
      <c r="V5757">
        <v>1</v>
      </c>
      <c r="W5757" t="s">
        <v>7039</v>
      </c>
      <c r="X5757">
        <v>13</v>
      </c>
      <c r="Y5757" t="s">
        <v>6457</v>
      </c>
      <c r="Z5757">
        <v>13109</v>
      </c>
      <c r="AA5757" t="s">
        <v>1224</v>
      </c>
      <c r="AC5757" t="s">
        <v>713</v>
      </c>
      <c r="AD5757" t="s">
        <v>443</v>
      </c>
    </row>
    <row r="5758" spans="21:30">
      <c r="U5758">
        <v>9788</v>
      </c>
      <c r="V5758">
        <v>8</v>
      </c>
      <c r="W5758" t="s">
        <v>7040</v>
      </c>
      <c r="X5758">
        <v>13</v>
      </c>
      <c r="Y5758" t="s">
        <v>6457</v>
      </c>
      <c r="Z5758">
        <v>13109</v>
      </c>
      <c r="AA5758" t="s">
        <v>1224</v>
      </c>
      <c r="AC5758" t="s">
        <v>713</v>
      </c>
      <c r="AD5758" t="s">
        <v>443</v>
      </c>
    </row>
    <row r="5759" spans="21:30">
      <c r="U5759">
        <v>9789</v>
      </c>
      <c r="V5759">
        <v>6</v>
      </c>
      <c r="W5759" t="s">
        <v>7041</v>
      </c>
      <c r="X5759">
        <v>13</v>
      </c>
      <c r="Y5759" t="s">
        <v>6457</v>
      </c>
      <c r="Z5759">
        <v>13109</v>
      </c>
      <c r="AA5759" t="s">
        <v>1224</v>
      </c>
      <c r="AC5759" t="s">
        <v>713</v>
      </c>
      <c r="AD5759" t="s">
        <v>443</v>
      </c>
    </row>
    <row r="5760" spans="21:30">
      <c r="U5760">
        <v>9796</v>
      </c>
      <c r="V5760">
        <v>9</v>
      </c>
      <c r="W5760" t="s">
        <v>7042</v>
      </c>
      <c r="X5760">
        <v>13</v>
      </c>
      <c r="Y5760" t="s">
        <v>6457</v>
      </c>
      <c r="Z5760">
        <v>13116</v>
      </c>
      <c r="AA5760" t="s">
        <v>1296</v>
      </c>
      <c r="AC5760" t="s">
        <v>713</v>
      </c>
      <c r="AD5760" t="s">
        <v>443</v>
      </c>
    </row>
    <row r="5761" spans="21:30">
      <c r="U5761">
        <v>9797</v>
      </c>
      <c r="V5761">
        <v>7</v>
      </c>
      <c r="W5761" t="s">
        <v>7043</v>
      </c>
      <c r="X5761">
        <v>13</v>
      </c>
      <c r="Y5761" t="s">
        <v>6457</v>
      </c>
      <c r="Z5761">
        <v>13109</v>
      </c>
      <c r="AA5761" t="s">
        <v>1224</v>
      </c>
      <c r="AC5761" t="s">
        <v>713</v>
      </c>
      <c r="AD5761" t="s">
        <v>443</v>
      </c>
    </row>
    <row r="5762" spans="21:30">
      <c r="U5762">
        <v>9799</v>
      </c>
      <c r="V5762">
        <v>3</v>
      </c>
      <c r="W5762" t="s">
        <v>7044</v>
      </c>
      <c r="X5762">
        <v>13</v>
      </c>
      <c r="Y5762" t="s">
        <v>6457</v>
      </c>
      <c r="Z5762">
        <v>13121</v>
      </c>
      <c r="AA5762" t="s">
        <v>1491</v>
      </c>
      <c r="AC5762" t="s">
        <v>713</v>
      </c>
      <c r="AD5762" t="s">
        <v>443</v>
      </c>
    </row>
    <row r="5763" spans="21:30">
      <c r="U5763">
        <v>9800</v>
      </c>
      <c r="V5763">
        <v>0</v>
      </c>
      <c r="W5763" t="s">
        <v>7045</v>
      </c>
      <c r="X5763">
        <v>13</v>
      </c>
      <c r="Y5763" t="s">
        <v>6457</v>
      </c>
      <c r="Z5763">
        <v>13116</v>
      </c>
      <c r="AA5763" t="s">
        <v>1296</v>
      </c>
      <c r="AC5763" t="s">
        <v>713</v>
      </c>
      <c r="AD5763" t="s">
        <v>443</v>
      </c>
    </row>
    <row r="5764" spans="21:30">
      <c r="U5764">
        <v>9801</v>
      </c>
      <c r="V5764">
        <v>9</v>
      </c>
      <c r="W5764" t="s">
        <v>7046</v>
      </c>
      <c r="X5764">
        <v>13</v>
      </c>
      <c r="Y5764" t="s">
        <v>6457</v>
      </c>
      <c r="Z5764">
        <v>13109</v>
      </c>
      <c r="AA5764" t="s">
        <v>1224</v>
      </c>
      <c r="AC5764" t="s">
        <v>713</v>
      </c>
      <c r="AD5764" t="s">
        <v>443</v>
      </c>
    </row>
    <row r="5765" spans="21:30">
      <c r="U5765">
        <v>9803</v>
      </c>
      <c r="V5765">
        <v>5</v>
      </c>
      <c r="W5765" t="s">
        <v>3879</v>
      </c>
      <c r="X5765">
        <v>13</v>
      </c>
      <c r="Y5765" t="s">
        <v>6457</v>
      </c>
      <c r="Z5765">
        <v>13105</v>
      </c>
      <c r="AA5765" t="s">
        <v>1817</v>
      </c>
      <c r="AC5765" t="s">
        <v>713</v>
      </c>
      <c r="AD5765" t="s">
        <v>443</v>
      </c>
    </row>
    <row r="5766" spans="21:30">
      <c r="U5766">
        <v>9804</v>
      </c>
      <c r="V5766">
        <v>3</v>
      </c>
      <c r="W5766" t="s">
        <v>7047</v>
      </c>
      <c r="X5766">
        <v>13</v>
      </c>
      <c r="Y5766" t="s">
        <v>6457</v>
      </c>
      <c r="Z5766">
        <v>13109</v>
      </c>
      <c r="AA5766" t="s">
        <v>1224</v>
      </c>
      <c r="AC5766" t="s">
        <v>713</v>
      </c>
      <c r="AD5766" t="s">
        <v>443</v>
      </c>
    </row>
    <row r="5767" spans="21:30">
      <c r="U5767">
        <v>9805</v>
      </c>
      <c r="V5767">
        <v>1</v>
      </c>
      <c r="W5767" t="s">
        <v>7048</v>
      </c>
      <c r="X5767">
        <v>13</v>
      </c>
      <c r="Y5767" t="s">
        <v>6457</v>
      </c>
      <c r="Z5767">
        <v>13105</v>
      </c>
      <c r="AA5767" t="s">
        <v>1817</v>
      </c>
      <c r="AC5767" t="s">
        <v>713</v>
      </c>
      <c r="AD5767" t="s">
        <v>443</v>
      </c>
    </row>
    <row r="5768" spans="21:30">
      <c r="U5768">
        <v>9807</v>
      </c>
      <c r="V5768">
        <v>8</v>
      </c>
      <c r="W5768" t="s">
        <v>7049</v>
      </c>
      <c r="X5768">
        <v>13</v>
      </c>
      <c r="Y5768" t="s">
        <v>6457</v>
      </c>
      <c r="Z5768">
        <v>13109</v>
      </c>
      <c r="AA5768" t="s">
        <v>1224</v>
      </c>
      <c r="AC5768" t="s">
        <v>713</v>
      </c>
      <c r="AD5768" t="s">
        <v>443</v>
      </c>
    </row>
    <row r="5769" spans="21:30">
      <c r="U5769">
        <v>9808</v>
      </c>
      <c r="V5769">
        <v>6</v>
      </c>
      <c r="W5769" t="s">
        <v>7050</v>
      </c>
      <c r="X5769">
        <v>13</v>
      </c>
      <c r="Y5769" t="s">
        <v>6457</v>
      </c>
      <c r="Z5769">
        <v>13109</v>
      </c>
      <c r="AA5769" t="s">
        <v>1224</v>
      </c>
      <c r="AC5769" t="s">
        <v>713</v>
      </c>
      <c r="AD5769" t="s">
        <v>443</v>
      </c>
    </row>
    <row r="5770" spans="21:30">
      <c r="U5770">
        <v>9809</v>
      </c>
      <c r="V5770">
        <v>4</v>
      </c>
      <c r="W5770" t="s">
        <v>7051</v>
      </c>
      <c r="X5770">
        <v>13</v>
      </c>
      <c r="Y5770" t="s">
        <v>6457</v>
      </c>
      <c r="Z5770">
        <v>13109</v>
      </c>
      <c r="AA5770" t="s">
        <v>1224</v>
      </c>
      <c r="AC5770" t="s">
        <v>713</v>
      </c>
      <c r="AD5770" t="s">
        <v>443</v>
      </c>
    </row>
    <row r="5771" spans="21:30">
      <c r="U5771">
        <v>9810</v>
      </c>
      <c r="V5771">
        <v>8</v>
      </c>
      <c r="W5771" t="s">
        <v>7052</v>
      </c>
      <c r="X5771">
        <v>13</v>
      </c>
      <c r="Y5771" t="s">
        <v>6457</v>
      </c>
      <c r="Z5771">
        <v>13116</v>
      </c>
      <c r="AA5771" t="s">
        <v>1296</v>
      </c>
      <c r="AC5771" t="s">
        <v>713</v>
      </c>
      <c r="AD5771" t="s">
        <v>443</v>
      </c>
    </row>
    <row r="5772" spans="21:30">
      <c r="U5772">
        <v>9811</v>
      </c>
      <c r="V5772">
        <v>6</v>
      </c>
      <c r="W5772" t="s">
        <v>7053</v>
      </c>
      <c r="X5772">
        <v>13</v>
      </c>
      <c r="Y5772" t="s">
        <v>6457</v>
      </c>
      <c r="Z5772">
        <v>13109</v>
      </c>
      <c r="AA5772" t="s">
        <v>1224</v>
      </c>
      <c r="AC5772" t="s">
        <v>713</v>
      </c>
      <c r="AD5772" t="s">
        <v>443</v>
      </c>
    </row>
    <row r="5773" spans="21:30">
      <c r="U5773">
        <v>9816</v>
      </c>
      <c r="V5773">
        <v>7</v>
      </c>
      <c r="W5773" t="s">
        <v>7054</v>
      </c>
      <c r="X5773">
        <v>13</v>
      </c>
      <c r="Y5773" t="s">
        <v>6457</v>
      </c>
      <c r="Z5773">
        <v>13105</v>
      </c>
      <c r="AA5773" t="s">
        <v>1817</v>
      </c>
      <c r="AC5773" t="s">
        <v>713</v>
      </c>
      <c r="AD5773" t="s">
        <v>443</v>
      </c>
    </row>
    <row r="5774" spans="21:30">
      <c r="U5774">
        <v>9817</v>
      </c>
      <c r="V5774">
        <v>5</v>
      </c>
      <c r="W5774" t="s">
        <v>7055</v>
      </c>
      <c r="X5774">
        <v>13</v>
      </c>
      <c r="Y5774" t="s">
        <v>6457</v>
      </c>
      <c r="Z5774">
        <v>13116</v>
      </c>
      <c r="AA5774" t="s">
        <v>1296</v>
      </c>
      <c r="AC5774" t="s">
        <v>713</v>
      </c>
      <c r="AD5774" t="s">
        <v>443</v>
      </c>
    </row>
    <row r="5775" spans="21:30">
      <c r="U5775">
        <v>9824</v>
      </c>
      <c r="V5775">
        <v>8</v>
      </c>
      <c r="W5775" t="s">
        <v>7056</v>
      </c>
      <c r="X5775">
        <v>13</v>
      </c>
      <c r="Y5775" t="s">
        <v>6457</v>
      </c>
      <c r="Z5775">
        <v>13105</v>
      </c>
      <c r="AA5775" t="s">
        <v>1817</v>
      </c>
      <c r="AC5775" t="s">
        <v>713</v>
      </c>
      <c r="AD5775" t="s">
        <v>443</v>
      </c>
    </row>
    <row r="5776" spans="21:30">
      <c r="U5776">
        <v>9825</v>
      </c>
      <c r="V5776">
        <v>6</v>
      </c>
      <c r="W5776" t="s">
        <v>7057</v>
      </c>
      <c r="X5776">
        <v>13</v>
      </c>
      <c r="Y5776" t="s">
        <v>6457</v>
      </c>
      <c r="Z5776">
        <v>13109</v>
      </c>
      <c r="AA5776" t="s">
        <v>1224</v>
      </c>
      <c r="AC5776" t="s">
        <v>713</v>
      </c>
      <c r="AD5776" t="s">
        <v>443</v>
      </c>
    </row>
    <row r="5777" spans="21:30">
      <c r="U5777">
        <v>9826</v>
      </c>
      <c r="V5777">
        <v>4</v>
      </c>
      <c r="W5777" t="s">
        <v>7058</v>
      </c>
      <c r="X5777">
        <v>13</v>
      </c>
      <c r="Y5777" t="s">
        <v>6457</v>
      </c>
      <c r="Z5777">
        <v>13109</v>
      </c>
      <c r="AA5777" t="s">
        <v>1224</v>
      </c>
      <c r="AC5777" t="s">
        <v>725</v>
      </c>
      <c r="AD5777" t="s">
        <v>443</v>
      </c>
    </row>
    <row r="5778" spans="21:30">
      <c r="U5778">
        <v>9827</v>
      </c>
      <c r="V5778">
        <v>2</v>
      </c>
      <c r="W5778" t="s">
        <v>7059</v>
      </c>
      <c r="X5778">
        <v>13</v>
      </c>
      <c r="Y5778" t="s">
        <v>6457</v>
      </c>
      <c r="Z5778">
        <v>13109</v>
      </c>
      <c r="AA5778" t="s">
        <v>1224</v>
      </c>
      <c r="AC5778" t="s">
        <v>713</v>
      </c>
      <c r="AD5778" t="s">
        <v>443</v>
      </c>
    </row>
    <row r="5779" spans="21:30">
      <c r="U5779">
        <v>9828</v>
      </c>
      <c r="V5779">
        <v>0</v>
      </c>
      <c r="W5779" t="s">
        <v>7060</v>
      </c>
      <c r="X5779">
        <v>13</v>
      </c>
      <c r="Y5779" t="s">
        <v>6457</v>
      </c>
      <c r="Z5779">
        <v>13116</v>
      </c>
      <c r="AA5779" t="s">
        <v>1296</v>
      </c>
      <c r="AC5779" t="s">
        <v>713</v>
      </c>
      <c r="AD5779" t="s">
        <v>443</v>
      </c>
    </row>
    <row r="5780" spans="21:30">
      <c r="U5780">
        <v>9829</v>
      </c>
      <c r="V5780">
        <v>9</v>
      </c>
      <c r="W5780" t="s">
        <v>7061</v>
      </c>
      <c r="X5780">
        <v>13</v>
      </c>
      <c r="Y5780" t="s">
        <v>6457</v>
      </c>
      <c r="Z5780">
        <v>13109</v>
      </c>
      <c r="AA5780" t="s">
        <v>1224</v>
      </c>
      <c r="AC5780" t="s">
        <v>713</v>
      </c>
      <c r="AD5780" t="s">
        <v>443</v>
      </c>
    </row>
    <row r="5781" spans="21:30">
      <c r="U5781">
        <v>9830</v>
      </c>
      <c r="V5781">
        <v>2</v>
      </c>
      <c r="W5781" t="s">
        <v>7062</v>
      </c>
      <c r="X5781">
        <v>13</v>
      </c>
      <c r="Y5781" t="s">
        <v>6457</v>
      </c>
      <c r="Z5781">
        <v>13109</v>
      </c>
      <c r="AA5781" t="s">
        <v>1224</v>
      </c>
      <c r="AC5781" t="s">
        <v>713</v>
      </c>
      <c r="AD5781" t="s">
        <v>443</v>
      </c>
    </row>
    <row r="5782" spans="21:30">
      <c r="U5782">
        <v>9834</v>
      </c>
      <c r="V5782">
        <v>5</v>
      </c>
      <c r="W5782" t="s">
        <v>7063</v>
      </c>
      <c r="X5782">
        <v>13</v>
      </c>
      <c r="Y5782" t="s">
        <v>6457</v>
      </c>
      <c r="Z5782">
        <v>13105</v>
      </c>
      <c r="AA5782" t="s">
        <v>1817</v>
      </c>
      <c r="AC5782" t="s">
        <v>713</v>
      </c>
      <c r="AD5782" t="s">
        <v>443</v>
      </c>
    </row>
    <row r="5783" spans="21:30">
      <c r="U5783">
        <v>9841</v>
      </c>
      <c r="V5783">
        <v>8</v>
      </c>
      <c r="W5783" t="s">
        <v>7064</v>
      </c>
      <c r="X5783">
        <v>13</v>
      </c>
      <c r="Y5783" t="s">
        <v>6457</v>
      </c>
      <c r="Z5783">
        <v>13105</v>
      </c>
      <c r="AA5783" t="s">
        <v>1817</v>
      </c>
      <c r="AC5783" t="s">
        <v>713</v>
      </c>
      <c r="AD5783" t="s">
        <v>443</v>
      </c>
    </row>
    <row r="5784" spans="21:30">
      <c r="U5784">
        <v>9842</v>
      </c>
      <c r="V5784">
        <v>6</v>
      </c>
      <c r="W5784" t="s">
        <v>7065</v>
      </c>
      <c r="X5784">
        <v>13</v>
      </c>
      <c r="Y5784" t="s">
        <v>6457</v>
      </c>
      <c r="Z5784">
        <v>13116</v>
      </c>
      <c r="AA5784" t="s">
        <v>1296</v>
      </c>
      <c r="AC5784" t="s">
        <v>713</v>
      </c>
      <c r="AD5784" t="s">
        <v>443</v>
      </c>
    </row>
    <row r="5785" spans="21:30">
      <c r="U5785">
        <v>9844</v>
      </c>
      <c r="V5785">
        <v>2</v>
      </c>
      <c r="W5785" t="s">
        <v>7066</v>
      </c>
      <c r="X5785">
        <v>13</v>
      </c>
      <c r="Y5785" t="s">
        <v>6457</v>
      </c>
      <c r="Z5785">
        <v>13105</v>
      </c>
      <c r="AA5785" t="s">
        <v>1817</v>
      </c>
      <c r="AC5785" t="s">
        <v>713</v>
      </c>
      <c r="AD5785" t="s">
        <v>443</v>
      </c>
    </row>
    <row r="5786" spans="21:30">
      <c r="U5786">
        <v>9845</v>
      </c>
      <c r="V5786">
        <v>0</v>
      </c>
      <c r="W5786" t="s">
        <v>7067</v>
      </c>
      <c r="X5786">
        <v>13</v>
      </c>
      <c r="Y5786" t="s">
        <v>6457</v>
      </c>
      <c r="Z5786">
        <v>13121</v>
      </c>
      <c r="AA5786" t="s">
        <v>1491</v>
      </c>
      <c r="AC5786" t="s">
        <v>713</v>
      </c>
      <c r="AD5786" t="s">
        <v>443</v>
      </c>
    </row>
    <row r="5787" spans="21:30">
      <c r="U5787">
        <v>9847</v>
      </c>
      <c r="V5787">
        <v>7</v>
      </c>
      <c r="W5787" t="s">
        <v>7068</v>
      </c>
      <c r="X5787">
        <v>13</v>
      </c>
      <c r="Y5787" t="s">
        <v>6457</v>
      </c>
      <c r="Z5787">
        <v>13121</v>
      </c>
      <c r="AA5787" t="s">
        <v>1491</v>
      </c>
      <c r="AC5787" t="s">
        <v>713</v>
      </c>
      <c r="AD5787" t="s">
        <v>443</v>
      </c>
    </row>
    <row r="5788" spans="21:30">
      <c r="U5788">
        <v>9850</v>
      </c>
      <c r="V5788">
        <v>7</v>
      </c>
      <c r="W5788" t="s">
        <v>7069</v>
      </c>
      <c r="X5788">
        <v>13</v>
      </c>
      <c r="Y5788" t="s">
        <v>6457</v>
      </c>
      <c r="Z5788">
        <v>13105</v>
      </c>
      <c r="AA5788" t="s">
        <v>1817</v>
      </c>
      <c r="AC5788" t="s">
        <v>713</v>
      </c>
      <c r="AD5788" t="s">
        <v>443</v>
      </c>
    </row>
    <row r="5789" spans="21:30">
      <c r="U5789">
        <v>9852</v>
      </c>
      <c r="V5789">
        <v>3</v>
      </c>
      <c r="W5789" t="s">
        <v>7070</v>
      </c>
      <c r="X5789">
        <v>13</v>
      </c>
      <c r="Y5789" t="s">
        <v>6457</v>
      </c>
      <c r="Z5789">
        <v>13105</v>
      </c>
      <c r="AA5789" t="s">
        <v>1817</v>
      </c>
      <c r="AC5789" t="s">
        <v>713</v>
      </c>
      <c r="AD5789" t="s">
        <v>443</v>
      </c>
    </row>
    <row r="5790" spans="21:30">
      <c r="U5790">
        <v>9853</v>
      </c>
      <c r="V5790">
        <v>1</v>
      </c>
      <c r="W5790" t="s">
        <v>7071</v>
      </c>
      <c r="X5790">
        <v>13</v>
      </c>
      <c r="Y5790" t="s">
        <v>6457</v>
      </c>
      <c r="Z5790">
        <v>13116</v>
      </c>
      <c r="AA5790" t="s">
        <v>1296</v>
      </c>
      <c r="AC5790" t="s">
        <v>713</v>
      </c>
      <c r="AD5790" t="s">
        <v>443</v>
      </c>
    </row>
    <row r="5791" spans="21:30">
      <c r="U5791">
        <v>9855</v>
      </c>
      <c r="V5791">
        <v>8</v>
      </c>
      <c r="W5791" t="s">
        <v>7072</v>
      </c>
      <c r="X5791">
        <v>13</v>
      </c>
      <c r="Y5791" t="s">
        <v>6457</v>
      </c>
      <c r="Z5791">
        <v>13109</v>
      </c>
      <c r="AA5791" t="s">
        <v>1224</v>
      </c>
      <c r="AC5791" t="s">
        <v>725</v>
      </c>
      <c r="AD5791" t="s">
        <v>443</v>
      </c>
    </row>
    <row r="5792" spans="21:30">
      <c r="U5792">
        <v>9859</v>
      </c>
      <c r="V5792">
        <v>0</v>
      </c>
      <c r="W5792" t="s">
        <v>7073</v>
      </c>
      <c r="X5792">
        <v>13</v>
      </c>
      <c r="Y5792" t="s">
        <v>6457</v>
      </c>
      <c r="Z5792">
        <v>13109</v>
      </c>
      <c r="AA5792" t="s">
        <v>1224</v>
      </c>
      <c r="AC5792" t="s">
        <v>713</v>
      </c>
      <c r="AD5792" t="s">
        <v>443</v>
      </c>
    </row>
    <row r="5793" spans="21:30">
      <c r="U5793">
        <v>9860</v>
      </c>
      <c r="V5793">
        <v>4</v>
      </c>
      <c r="W5793" t="s">
        <v>7074</v>
      </c>
      <c r="X5793">
        <v>13</v>
      </c>
      <c r="Y5793" t="s">
        <v>6457</v>
      </c>
      <c r="Z5793">
        <v>13109</v>
      </c>
      <c r="AA5793" t="s">
        <v>1224</v>
      </c>
      <c r="AC5793" t="s">
        <v>890</v>
      </c>
      <c r="AD5793" t="s">
        <v>443</v>
      </c>
    </row>
    <row r="5794" spans="21:30">
      <c r="U5794">
        <v>9861</v>
      </c>
      <c r="V5794">
        <v>2</v>
      </c>
      <c r="W5794" t="s">
        <v>7075</v>
      </c>
      <c r="X5794">
        <v>13</v>
      </c>
      <c r="Y5794" t="s">
        <v>6457</v>
      </c>
      <c r="Z5794">
        <v>13106</v>
      </c>
      <c r="AA5794" t="s">
        <v>6487</v>
      </c>
      <c r="AC5794" t="s">
        <v>1009</v>
      </c>
      <c r="AD5794" t="s">
        <v>443</v>
      </c>
    </row>
    <row r="5795" spans="21:30">
      <c r="U5795">
        <v>9862</v>
      </c>
      <c r="V5795">
        <v>0</v>
      </c>
      <c r="W5795" t="s">
        <v>7076</v>
      </c>
      <c r="X5795">
        <v>13</v>
      </c>
      <c r="Y5795" t="s">
        <v>6457</v>
      </c>
      <c r="Z5795">
        <v>13106</v>
      </c>
      <c r="AA5795" t="s">
        <v>6487</v>
      </c>
      <c r="AC5795" t="s">
        <v>1009</v>
      </c>
      <c r="AD5795" t="s">
        <v>443</v>
      </c>
    </row>
    <row r="5796" spans="21:30">
      <c r="U5796">
        <v>9863</v>
      </c>
      <c r="V5796">
        <v>9</v>
      </c>
      <c r="W5796" t="s">
        <v>7077</v>
      </c>
      <c r="X5796">
        <v>13</v>
      </c>
      <c r="Y5796" t="s">
        <v>6457</v>
      </c>
      <c r="Z5796">
        <v>13119</v>
      </c>
      <c r="AA5796" t="s">
        <v>6482</v>
      </c>
      <c r="AC5796" t="s">
        <v>1111</v>
      </c>
      <c r="AD5796" t="s">
        <v>443</v>
      </c>
    </row>
    <row r="5797" spans="21:30">
      <c r="U5797">
        <v>9864</v>
      </c>
      <c r="V5797">
        <v>7</v>
      </c>
      <c r="W5797" t="s">
        <v>7078</v>
      </c>
      <c r="X5797">
        <v>13</v>
      </c>
      <c r="Y5797" t="s">
        <v>6457</v>
      </c>
      <c r="Z5797">
        <v>13119</v>
      </c>
      <c r="AA5797" t="s">
        <v>6482</v>
      </c>
      <c r="AC5797" t="s">
        <v>1111</v>
      </c>
      <c r="AD5797" t="s">
        <v>443</v>
      </c>
    </row>
    <row r="5798" spans="21:30">
      <c r="U5798">
        <v>9865</v>
      </c>
      <c r="V5798">
        <v>5</v>
      </c>
      <c r="W5798" t="s">
        <v>7079</v>
      </c>
      <c r="X5798">
        <v>13</v>
      </c>
      <c r="Y5798" t="s">
        <v>6457</v>
      </c>
      <c r="Z5798">
        <v>13102</v>
      </c>
      <c r="AA5798" t="s">
        <v>957</v>
      </c>
      <c r="AC5798" t="s">
        <v>1009</v>
      </c>
      <c r="AD5798" t="s">
        <v>443</v>
      </c>
    </row>
    <row r="5799" spans="21:30">
      <c r="U5799">
        <v>9866</v>
      </c>
      <c r="V5799">
        <v>3</v>
      </c>
      <c r="W5799" t="s">
        <v>7080</v>
      </c>
      <c r="X5799">
        <v>13</v>
      </c>
      <c r="Y5799" t="s">
        <v>6457</v>
      </c>
      <c r="Z5799">
        <v>13106</v>
      </c>
      <c r="AA5799" t="s">
        <v>6487</v>
      </c>
      <c r="AC5799" t="s">
        <v>890</v>
      </c>
      <c r="AD5799" t="s">
        <v>443</v>
      </c>
    </row>
    <row r="5800" spans="21:30">
      <c r="U5800">
        <v>9867</v>
      </c>
      <c r="V5800">
        <v>1</v>
      </c>
      <c r="W5800" t="s">
        <v>7081</v>
      </c>
      <c r="X5800">
        <v>13</v>
      </c>
      <c r="Y5800" t="s">
        <v>6457</v>
      </c>
      <c r="Z5800">
        <v>13119</v>
      </c>
      <c r="AA5800" t="s">
        <v>6482</v>
      </c>
      <c r="AC5800" t="s">
        <v>1111</v>
      </c>
      <c r="AD5800" t="s">
        <v>443</v>
      </c>
    </row>
    <row r="5801" spans="21:30">
      <c r="U5801">
        <v>9869</v>
      </c>
      <c r="V5801">
        <v>8</v>
      </c>
      <c r="W5801" t="s">
        <v>1260</v>
      </c>
      <c r="X5801">
        <v>13</v>
      </c>
      <c r="Y5801" t="s">
        <v>6457</v>
      </c>
      <c r="Z5801">
        <v>13106</v>
      </c>
      <c r="AA5801" t="s">
        <v>6487</v>
      </c>
      <c r="AC5801" t="s">
        <v>1009</v>
      </c>
      <c r="AD5801" t="s">
        <v>443</v>
      </c>
    </row>
    <row r="5802" spans="21:30">
      <c r="U5802">
        <v>9870</v>
      </c>
      <c r="V5802">
        <v>1</v>
      </c>
      <c r="W5802" t="s">
        <v>7082</v>
      </c>
      <c r="X5802">
        <v>13</v>
      </c>
      <c r="Y5802" t="s">
        <v>6457</v>
      </c>
      <c r="Z5802">
        <v>13102</v>
      </c>
      <c r="AA5802" t="s">
        <v>957</v>
      </c>
      <c r="AC5802" t="s">
        <v>1009</v>
      </c>
      <c r="AD5802" t="s">
        <v>443</v>
      </c>
    </row>
    <row r="5803" spans="21:30">
      <c r="U5803">
        <v>9872</v>
      </c>
      <c r="V5803">
        <v>8</v>
      </c>
      <c r="W5803" t="s">
        <v>7083</v>
      </c>
      <c r="X5803">
        <v>13</v>
      </c>
      <c r="Y5803" t="s">
        <v>6457</v>
      </c>
      <c r="Z5803">
        <v>13106</v>
      </c>
      <c r="AA5803" t="s">
        <v>6487</v>
      </c>
      <c r="AC5803" t="s">
        <v>1009</v>
      </c>
      <c r="AD5803" t="s">
        <v>443</v>
      </c>
    </row>
    <row r="5804" spans="21:30">
      <c r="U5804">
        <v>9873</v>
      </c>
      <c r="V5804">
        <v>6</v>
      </c>
      <c r="W5804" t="s">
        <v>7084</v>
      </c>
      <c r="X5804">
        <v>13</v>
      </c>
      <c r="Y5804" t="s">
        <v>6457</v>
      </c>
      <c r="Z5804">
        <v>13106</v>
      </c>
      <c r="AA5804" t="s">
        <v>6487</v>
      </c>
      <c r="AC5804" t="s">
        <v>1009</v>
      </c>
      <c r="AD5804" t="s">
        <v>443</v>
      </c>
    </row>
    <row r="5805" spans="21:30">
      <c r="U5805">
        <v>9874</v>
      </c>
      <c r="V5805">
        <v>4</v>
      </c>
      <c r="W5805" t="s">
        <v>7085</v>
      </c>
      <c r="X5805">
        <v>13</v>
      </c>
      <c r="Y5805" t="s">
        <v>6457</v>
      </c>
      <c r="Z5805">
        <v>13102</v>
      </c>
      <c r="AA5805" t="s">
        <v>957</v>
      </c>
      <c r="AC5805" t="s">
        <v>1009</v>
      </c>
      <c r="AD5805" t="s">
        <v>443</v>
      </c>
    </row>
    <row r="5806" spans="21:30">
      <c r="U5806">
        <v>9875</v>
      </c>
      <c r="V5806">
        <v>2</v>
      </c>
      <c r="W5806" t="s">
        <v>3116</v>
      </c>
      <c r="X5806">
        <v>13</v>
      </c>
      <c r="Y5806" t="s">
        <v>6457</v>
      </c>
      <c r="Z5806">
        <v>13102</v>
      </c>
      <c r="AA5806" t="s">
        <v>957</v>
      </c>
      <c r="AC5806" t="s">
        <v>1009</v>
      </c>
      <c r="AD5806" t="s">
        <v>443</v>
      </c>
    </row>
    <row r="5807" spans="21:30">
      <c r="U5807">
        <v>9876</v>
      </c>
      <c r="V5807">
        <v>0</v>
      </c>
      <c r="W5807" t="s">
        <v>7086</v>
      </c>
      <c r="X5807">
        <v>13</v>
      </c>
      <c r="Y5807" t="s">
        <v>6457</v>
      </c>
      <c r="Z5807">
        <v>13119</v>
      </c>
      <c r="AA5807" t="s">
        <v>6482</v>
      </c>
      <c r="AC5807" t="s">
        <v>1111</v>
      </c>
      <c r="AD5807" t="s">
        <v>443</v>
      </c>
    </row>
    <row r="5808" spans="21:30">
      <c r="U5808">
        <v>9877</v>
      </c>
      <c r="V5808">
        <v>9</v>
      </c>
      <c r="W5808" t="s">
        <v>7087</v>
      </c>
      <c r="X5808">
        <v>13</v>
      </c>
      <c r="Y5808" t="s">
        <v>6457</v>
      </c>
      <c r="Z5808">
        <v>13119</v>
      </c>
      <c r="AA5808" t="s">
        <v>6482</v>
      </c>
      <c r="AC5808" t="s">
        <v>1111</v>
      </c>
      <c r="AD5808" t="s">
        <v>443</v>
      </c>
    </row>
    <row r="5809" spans="21:30">
      <c r="U5809">
        <v>9878</v>
      </c>
      <c r="V5809">
        <v>7</v>
      </c>
      <c r="W5809" t="s">
        <v>7088</v>
      </c>
      <c r="X5809">
        <v>13</v>
      </c>
      <c r="Y5809" t="s">
        <v>6457</v>
      </c>
      <c r="Z5809">
        <v>13119</v>
      </c>
      <c r="AA5809" t="s">
        <v>6482</v>
      </c>
      <c r="AC5809" t="s">
        <v>1111</v>
      </c>
      <c r="AD5809" t="s">
        <v>443</v>
      </c>
    </row>
    <row r="5810" spans="21:30">
      <c r="U5810">
        <v>9879</v>
      </c>
      <c r="V5810">
        <v>5</v>
      </c>
      <c r="W5810" t="s">
        <v>7089</v>
      </c>
      <c r="X5810">
        <v>13</v>
      </c>
      <c r="Y5810" t="s">
        <v>6457</v>
      </c>
      <c r="Z5810">
        <v>13106</v>
      </c>
      <c r="AA5810" t="s">
        <v>6487</v>
      </c>
      <c r="AC5810" t="s">
        <v>1009</v>
      </c>
      <c r="AD5810" t="s">
        <v>443</v>
      </c>
    </row>
    <row r="5811" spans="21:30">
      <c r="U5811">
        <v>9880</v>
      </c>
      <c r="V5811">
        <v>9</v>
      </c>
      <c r="W5811" t="s">
        <v>7090</v>
      </c>
      <c r="X5811">
        <v>13</v>
      </c>
      <c r="Y5811" t="s">
        <v>6457</v>
      </c>
      <c r="Z5811">
        <v>13106</v>
      </c>
      <c r="AA5811" t="s">
        <v>6487</v>
      </c>
      <c r="AC5811" t="s">
        <v>1009</v>
      </c>
      <c r="AD5811" t="s">
        <v>443</v>
      </c>
    </row>
    <row r="5812" spans="21:30">
      <c r="U5812">
        <v>9881</v>
      </c>
      <c r="V5812">
        <v>7</v>
      </c>
      <c r="W5812" t="s">
        <v>7091</v>
      </c>
      <c r="X5812">
        <v>13</v>
      </c>
      <c r="Y5812" t="s">
        <v>6457</v>
      </c>
      <c r="Z5812">
        <v>13119</v>
      </c>
      <c r="AA5812" t="s">
        <v>6482</v>
      </c>
      <c r="AC5812" t="s">
        <v>1111</v>
      </c>
      <c r="AD5812" t="s">
        <v>443</v>
      </c>
    </row>
    <row r="5813" spans="21:30">
      <c r="U5813">
        <v>9882</v>
      </c>
      <c r="V5813">
        <v>5</v>
      </c>
      <c r="W5813" t="s">
        <v>7092</v>
      </c>
      <c r="X5813">
        <v>13</v>
      </c>
      <c r="Y5813" t="s">
        <v>6457</v>
      </c>
      <c r="Z5813">
        <v>13102</v>
      </c>
      <c r="AA5813" t="s">
        <v>957</v>
      </c>
      <c r="AC5813" t="s">
        <v>1009</v>
      </c>
      <c r="AD5813" t="s">
        <v>443</v>
      </c>
    </row>
    <row r="5814" spans="21:30">
      <c r="U5814">
        <v>9883</v>
      </c>
      <c r="V5814">
        <v>3</v>
      </c>
      <c r="W5814" t="s">
        <v>7093</v>
      </c>
      <c r="X5814">
        <v>13</v>
      </c>
      <c r="Y5814" t="s">
        <v>6457</v>
      </c>
      <c r="Z5814">
        <v>13119</v>
      </c>
      <c r="AA5814" t="s">
        <v>6482</v>
      </c>
      <c r="AC5814" t="s">
        <v>1111</v>
      </c>
      <c r="AD5814" t="s">
        <v>443</v>
      </c>
    </row>
    <row r="5815" spans="21:30">
      <c r="U5815">
        <v>9884</v>
      </c>
      <c r="V5815">
        <v>1</v>
      </c>
      <c r="W5815" t="s">
        <v>7094</v>
      </c>
      <c r="X5815">
        <v>13</v>
      </c>
      <c r="Y5815" t="s">
        <v>6457</v>
      </c>
      <c r="Z5815">
        <v>13119</v>
      </c>
      <c r="AA5815" t="s">
        <v>6482</v>
      </c>
      <c r="AC5815" t="s">
        <v>1111</v>
      </c>
      <c r="AD5815" t="s">
        <v>443</v>
      </c>
    </row>
    <row r="5816" spans="21:30">
      <c r="U5816">
        <v>9886</v>
      </c>
      <c r="V5816">
        <v>8</v>
      </c>
      <c r="W5816" t="s">
        <v>7095</v>
      </c>
      <c r="X5816">
        <v>13</v>
      </c>
      <c r="Y5816" t="s">
        <v>6457</v>
      </c>
      <c r="Z5816">
        <v>13102</v>
      </c>
      <c r="AA5816" t="s">
        <v>957</v>
      </c>
      <c r="AC5816" t="s">
        <v>1009</v>
      </c>
      <c r="AD5816" t="s">
        <v>443</v>
      </c>
    </row>
    <row r="5817" spans="21:30">
      <c r="U5817">
        <v>9887</v>
      </c>
      <c r="V5817">
        <v>6</v>
      </c>
      <c r="W5817" t="s">
        <v>7096</v>
      </c>
      <c r="X5817">
        <v>13</v>
      </c>
      <c r="Y5817" t="s">
        <v>6457</v>
      </c>
      <c r="Z5817">
        <v>13119</v>
      </c>
      <c r="AA5817" t="s">
        <v>6482</v>
      </c>
      <c r="AC5817" t="s">
        <v>1111</v>
      </c>
      <c r="AD5817" t="s">
        <v>443</v>
      </c>
    </row>
    <row r="5818" spans="21:30">
      <c r="U5818">
        <v>9888</v>
      </c>
      <c r="V5818">
        <v>4</v>
      </c>
      <c r="W5818" t="s">
        <v>7097</v>
      </c>
      <c r="X5818">
        <v>13</v>
      </c>
      <c r="Y5818" t="s">
        <v>6457</v>
      </c>
      <c r="Z5818">
        <v>13102</v>
      </c>
      <c r="AA5818" t="s">
        <v>957</v>
      </c>
      <c r="AC5818" t="s">
        <v>1009</v>
      </c>
      <c r="AD5818" t="s">
        <v>443</v>
      </c>
    </row>
    <row r="5819" spans="21:30">
      <c r="U5819">
        <v>9889</v>
      </c>
      <c r="V5819">
        <v>2</v>
      </c>
      <c r="W5819" t="s">
        <v>7098</v>
      </c>
      <c r="X5819">
        <v>13</v>
      </c>
      <c r="Y5819" t="s">
        <v>6457</v>
      </c>
      <c r="Z5819">
        <v>13119</v>
      </c>
      <c r="AA5819" t="s">
        <v>6482</v>
      </c>
      <c r="AC5819" t="s">
        <v>1111</v>
      </c>
      <c r="AD5819" t="s">
        <v>443</v>
      </c>
    </row>
    <row r="5820" spans="21:30">
      <c r="U5820">
        <v>9890</v>
      </c>
      <c r="V5820">
        <v>6</v>
      </c>
      <c r="W5820" t="s">
        <v>7099</v>
      </c>
      <c r="X5820">
        <v>13</v>
      </c>
      <c r="Y5820" t="s">
        <v>6457</v>
      </c>
      <c r="Z5820">
        <v>13119</v>
      </c>
      <c r="AA5820" t="s">
        <v>6482</v>
      </c>
      <c r="AC5820" t="s">
        <v>1111</v>
      </c>
      <c r="AD5820" t="s">
        <v>443</v>
      </c>
    </row>
    <row r="5821" spans="21:30">
      <c r="U5821">
        <v>9891</v>
      </c>
      <c r="V5821">
        <v>4</v>
      </c>
      <c r="W5821" t="s">
        <v>7100</v>
      </c>
      <c r="X5821">
        <v>13</v>
      </c>
      <c r="Y5821" t="s">
        <v>6457</v>
      </c>
      <c r="Z5821">
        <v>13119</v>
      </c>
      <c r="AA5821" t="s">
        <v>6482</v>
      </c>
      <c r="AC5821" t="s">
        <v>1111</v>
      </c>
      <c r="AD5821" t="s">
        <v>443</v>
      </c>
    </row>
    <row r="5822" spans="21:30">
      <c r="U5822">
        <v>9892</v>
      </c>
      <c r="V5822">
        <v>2</v>
      </c>
      <c r="W5822" t="s">
        <v>3457</v>
      </c>
      <c r="X5822">
        <v>13</v>
      </c>
      <c r="Y5822" t="s">
        <v>6457</v>
      </c>
      <c r="Z5822">
        <v>13119</v>
      </c>
      <c r="AA5822" t="s">
        <v>6482</v>
      </c>
      <c r="AC5822" t="s">
        <v>1111</v>
      </c>
      <c r="AD5822" t="s">
        <v>443</v>
      </c>
    </row>
    <row r="5823" spans="21:30">
      <c r="U5823">
        <v>9893</v>
      </c>
      <c r="V5823">
        <v>0</v>
      </c>
      <c r="W5823" t="s">
        <v>7101</v>
      </c>
      <c r="X5823">
        <v>13</v>
      </c>
      <c r="Y5823" t="s">
        <v>6457</v>
      </c>
      <c r="Z5823">
        <v>13119</v>
      </c>
      <c r="AA5823" t="s">
        <v>6482</v>
      </c>
      <c r="AC5823" t="s">
        <v>1111</v>
      </c>
      <c r="AD5823" t="s">
        <v>443</v>
      </c>
    </row>
    <row r="5824" spans="21:30">
      <c r="U5824">
        <v>9895</v>
      </c>
      <c r="V5824">
        <v>7</v>
      </c>
      <c r="W5824" t="s">
        <v>7102</v>
      </c>
      <c r="X5824">
        <v>13</v>
      </c>
      <c r="Y5824" t="s">
        <v>6457</v>
      </c>
      <c r="Z5824">
        <v>13119</v>
      </c>
      <c r="AA5824" t="s">
        <v>6482</v>
      </c>
      <c r="AC5824" t="s">
        <v>1111</v>
      </c>
      <c r="AD5824" t="s">
        <v>443</v>
      </c>
    </row>
    <row r="5825" spans="21:30">
      <c r="U5825">
        <v>9896</v>
      </c>
      <c r="V5825">
        <v>5</v>
      </c>
      <c r="W5825" t="s">
        <v>7103</v>
      </c>
      <c r="X5825">
        <v>13</v>
      </c>
      <c r="Y5825" t="s">
        <v>6457</v>
      </c>
      <c r="Z5825">
        <v>13119</v>
      </c>
      <c r="AA5825" t="s">
        <v>6482</v>
      </c>
      <c r="AC5825" t="s">
        <v>1111</v>
      </c>
      <c r="AD5825" t="s">
        <v>443</v>
      </c>
    </row>
    <row r="5826" spans="21:30">
      <c r="U5826">
        <v>9897</v>
      </c>
      <c r="V5826">
        <v>3</v>
      </c>
      <c r="W5826" t="s">
        <v>7104</v>
      </c>
      <c r="X5826">
        <v>13</v>
      </c>
      <c r="Y5826" t="s">
        <v>6457</v>
      </c>
      <c r="Z5826">
        <v>13119</v>
      </c>
      <c r="AA5826" t="s">
        <v>6482</v>
      </c>
      <c r="AC5826" t="s">
        <v>713</v>
      </c>
      <c r="AD5826" t="s">
        <v>443</v>
      </c>
    </row>
    <row r="5827" spans="21:30">
      <c r="U5827">
        <v>9900</v>
      </c>
      <c r="V5827">
        <v>7</v>
      </c>
      <c r="W5827" t="s">
        <v>7105</v>
      </c>
      <c r="X5827">
        <v>13</v>
      </c>
      <c r="Y5827" t="s">
        <v>6457</v>
      </c>
      <c r="Z5827">
        <v>13102</v>
      </c>
      <c r="AA5827" t="s">
        <v>957</v>
      </c>
      <c r="AC5827" t="s">
        <v>713</v>
      </c>
      <c r="AD5827" t="s">
        <v>443</v>
      </c>
    </row>
    <row r="5828" spans="21:30">
      <c r="U5828">
        <v>9901</v>
      </c>
      <c r="V5828">
        <v>5</v>
      </c>
      <c r="W5828" t="s">
        <v>7106</v>
      </c>
      <c r="X5828">
        <v>13</v>
      </c>
      <c r="Y5828" t="s">
        <v>6457</v>
      </c>
      <c r="Z5828">
        <v>13119</v>
      </c>
      <c r="AA5828" t="s">
        <v>6482</v>
      </c>
      <c r="AC5828" t="s">
        <v>713</v>
      </c>
      <c r="AD5828" t="s">
        <v>443</v>
      </c>
    </row>
    <row r="5829" spans="21:30">
      <c r="U5829">
        <v>9902</v>
      </c>
      <c r="V5829">
        <v>3</v>
      </c>
      <c r="W5829" t="s">
        <v>7107</v>
      </c>
      <c r="X5829">
        <v>13</v>
      </c>
      <c r="Y5829" t="s">
        <v>6457</v>
      </c>
      <c r="Z5829">
        <v>13102</v>
      </c>
      <c r="AA5829" t="s">
        <v>957</v>
      </c>
      <c r="AC5829" t="s">
        <v>713</v>
      </c>
      <c r="AD5829" t="s">
        <v>443</v>
      </c>
    </row>
    <row r="5830" spans="21:30">
      <c r="U5830">
        <v>9903</v>
      </c>
      <c r="V5830">
        <v>1</v>
      </c>
      <c r="W5830" t="s">
        <v>3320</v>
      </c>
      <c r="X5830">
        <v>13</v>
      </c>
      <c r="Y5830" t="s">
        <v>6457</v>
      </c>
      <c r="Z5830">
        <v>13102</v>
      </c>
      <c r="AA5830" t="s">
        <v>957</v>
      </c>
      <c r="AC5830" t="s">
        <v>713</v>
      </c>
      <c r="AD5830" t="s">
        <v>443</v>
      </c>
    </row>
    <row r="5831" spans="21:30">
      <c r="U5831">
        <v>9905</v>
      </c>
      <c r="V5831">
        <v>8</v>
      </c>
      <c r="W5831" t="s">
        <v>7108</v>
      </c>
      <c r="X5831">
        <v>13</v>
      </c>
      <c r="Y5831" t="s">
        <v>6457</v>
      </c>
      <c r="Z5831">
        <v>13119</v>
      </c>
      <c r="AA5831" t="s">
        <v>6482</v>
      </c>
      <c r="AC5831" t="s">
        <v>713</v>
      </c>
      <c r="AD5831" t="s">
        <v>443</v>
      </c>
    </row>
    <row r="5832" spans="21:30">
      <c r="U5832">
        <v>9906</v>
      </c>
      <c r="V5832">
        <v>6</v>
      </c>
      <c r="W5832" t="s">
        <v>7109</v>
      </c>
      <c r="X5832">
        <v>13</v>
      </c>
      <c r="Y5832" t="s">
        <v>6457</v>
      </c>
      <c r="Z5832">
        <v>13119</v>
      </c>
      <c r="AA5832" t="s">
        <v>6482</v>
      </c>
      <c r="AC5832" t="s">
        <v>713</v>
      </c>
      <c r="AD5832" t="s">
        <v>443</v>
      </c>
    </row>
    <row r="5833" spans="21:30">
      <c r="U5833">
        <v>9907</v>
      </c>
      <c r="V5833">
        <v>4</v>
      </c>
      <c r="W5833" t="s">
        <v>7110</v>
      </c>
      <c r="X5833">
        <v>13</v>
      </c>
      <c r="Y5833" t="s">
        <v>6457</v>
      </c>
      <c r="Z5833">
        <v>13119</v>
      </c>
      <c r="AA5833" t="s">
        <v>6482</v>
      </c>
      <c r="AC5833" t="s">
        <v>713</v>
      </c>
      <c r="AD5833" t="s">
        <v>443</v>
      </c>
    </row>
    <row r="5834" spans="21:30">
      <c r="U5834">
        <v>9909</v>
      </c>
      <c r="V5834">
        <v>0</v>
      </c>
      <c r="W5834" t="s">
        <v>7111</v>
      </c>
      <c r="X5834">
        <v>13</v>
      </c>
      <c r="Y5834" t="s">
        <v>6457</v>
      </c>
      <c r="Z5834">
        <v>13119</v>
      </c>
      <c r="AA5834" t="s">
        <v>6482</v>
      </c>
      <c r="AC5834" t="s">
        <v>713</v>
      </c>
      <c r="AD5834" t="s">
        <v>443</v>
      </c>
    </row>
    <row r="5835" spans="21:30">
      <c r="U5835">
        <v>9910</v>
      </c>
      <c r="V5835">
        <v>4</v>
      </c>
      <c r="W5835" t="s">
        <v>7112</v>
      </c>
      <c r="X5835">
        <v>13</v>
      </c>
      <c r="Y5835" t="s">
        <v>6457</v>
      </c>
      <c r="Z5835">
        <v>13119</v>
      </c>
      <c r="AA5835" t="s">
        <v>6482</v>
      </c>
      <c r="AC5835" t="s">
        <v>713</v>
      </c>
      <c r="AD5835" t="s">
        <v>443</v>
      </c>
    </row>
    <row r="5836" spans="21:30">
      <c r="U5836">
        <v>9911</v>
      </c>
      <c r="V5836">
        <v>2</v>
      </c>
      <c r="W5836" t="s">
        <v>7113</v>
      </c>
      <c r="X5836">
        <v>13</v>
      </c>
      <c r="Y5836" t="s">
        <v>6457</v>
      </c>
      <c r="Z5836">
        <v>13119</v>
      </c>
      <c r="AA5836" t="s">
        <v>6482</v>
      </c>
      <c r="AC5836" t="s">
        <v>713</v>
      </c>
      <c r="AD5836" t="s">
        <v>443</v>
      </c>
    </row>
    <row r="5837" spans="21:30">
      <c r="U5837">
        <v>9912</v>
      </c>
      <c r="V5837">
        <v>0</v>
      </c>
      <c r="W5837" t="s">
        <v>7114</v>
      </c>
      <c r="X5837">
        <v>13</v>
      </c>
      <c r="Y5837" t="s">
        <v>6457</v>
      </c>
      <c r="Z5837">
        <v>13106</v>
      </c>
      <c r="AA5837" t="s">
        <v>6487</v>
      </c>
      <c r="AC5837" t="s">
        <v>713</v>
      </c>
      <c r="AD5837" t="s">
        <v>443</v>
      </c>
    </row>
    <row r="5838" spans="21:30">
      <c r="U5838">
        <v>9913</v>
      </c>
      <c r="V5838">
        <v>9</v>
      </c>
      <c r="W5838" t="s">
        <v>7115</v>
      </c>
      <c r="X5838">
        <v>13</v>
      </c>
      <c r="Y5838" t="s">
        <v>6457</v>
      </c>
      <c r="Z5838">
        <v>13119</v>
      </c>
      <c r="AA5838" t="s">
        <v>6482</v>
      </c>
      <c r="AC5838" t="s">
        <v>713</v>
      </c>
      <c r="AD5838" t="s">
        <v>443</v>
      </c>
    </row>
    <row r="5839" spans="21:30">
      <c r="U5839">
        <v>9916</v>
      </c>
      <c r="V5839">
        <v>3</v>
      </c>
      <c r="W5839" t="s">
        <v>7116</v>
      </c>
      <c r="X5839">
        <v>13</v>
      </c>
      <c r="Y5839" t="s">
        <v>6457</v>
      </c>
      <c r="Z5839">
        <v>13106</v>
      </c>
      <c r="AA5839" t="s">
        <v>6487</v>
      </c>
      <c r="AC5839" t="s">
        <v>713</v>
      </c>
      <c r="AD5839" t="s">
        <v>443</v>
      </c>
    </row>
    <row r="5840" spans="21:30">
      <c r="U5840">
        <v>9917</v>
      </c>
      <c r="V5840">
        <v>1</v>
      </c>
      <c r="W5840" t="s">
        <v>7117</v>
      </c>
      <c r="X5840">
        <v>13</v>
      </c>
      <c r="Y5840" t="s">
        <v>6457</v>
      </c>
      <c r="Z5840">
        <v>13119</v>
      </c>
      <c r="AA5840" t="s">
        <v>6482</v>
      </c>
      <c r="AC5840" t="s">
        <v>713</v>
      </c>
      <c r="AD5840" t="s">
        <v>443</v>
      </c>
    </row>
    <row r="5841" spans="21:30">
      <c r="U5841">
        <v>9919</v>
      </c>
      <c r="V5841">
        <v>8</v>
      </c>
      <c r="W5841" t="s">
        <v>7118</v>
      </c>
      <c r="X5841">
        <v>13</v>
      </c>
      <c r="Y5841" t="s">
        <v>6457</v>
      </c>
      <c r="Z5841">
        <v>13102</v>
      </c>
      <c r="AA5841" t="s">
        <v>957</v>
      </c>
      <c r="AC5841" t="s">
        <v>713</v>
      </c>
      <c r="AD5841" t="s">
        <v>443</v>
      </c>
    </row>
    <row r="5842" spans="21:30">
      <c r="U5842">
        <v>9920</v>
      </c>
      <c r="V5842">
        <v>1</v>
      </c>
      <c r="W5842" t="s">
        <v>7119</v>
      </c>
      <c r="X5842">
        <v>13</v>
      </c>
      <c r="Y5842" t="s">
        <v>6457</v>
      </c>
      <c r="Z5842">
        <v>13119</v>
      </c>
      <c r="AA5842" t="s">
        <v>6482</v>
      </c>
      <c r="AC5842" t="s">
        <v>713</v>
      </c>
      <c r="AD5842" t="s">
        <v>443</v>
      </c>
    </row>
    <row r="5843" spans="21:30">
      <c r="U5843">
        <v>9922</v>
      </c>
      <c r="V5843">
        <v>8</v>
      </c>
      <c r="W5843" t="s">
        <v>7120</v>
      </c>
      <c r="X5843">
        <v>13</v>
      </c>
      <c r="Y5843" t="s">
        <v>6457</v>
      </c>
      <c r="Z5843">
        <v>13106</v>
      </c>
      <c r="AA5843" t="s">
        <v>6487</v>
      </c>
      <c r="AC5843" t="s">
        <v>713</v>
      </c>
      <c r="AD5843" t="s">
        <v>443</v>
      </c>
    </row>
    <row r="5844" spans="21:30">
      <c r="U5844">
        <v>9924</v>
      </c>
      <c r="V5844">
        <v>4</v>
      </c>
      <c r="W5844" t="s">
        <v>7121</v>
      </c>
      <c r="X5844">
        <v>13</v>
      </c>
      <c r="Y5844" t="s">
        <v>6457</v>
      </c>
      <c r="Z5844">
        <v>13119</v>
      </c>
      <c r="AA5844" t="s">
        <v>6482</v>
      </c>
      <c r="AC5844" t="s">
        <v>713</v>
      </c>
      <c r="AD5844" t="s">
        <v>443</v>
      </c>
    </row>
    <row r="5845" spans="21:30">
      <c r="U5845">
        <v>9926</v>
      </c>
      <c r="V5845">
        <v>0</v>
      </c>
      <c r="W5845" t="s">
        <v>7122</v>
      </c>
      <c r="X5845">
        <v>13</v>
      </c>
      <c r="Y5845" t="s">
        <v>6457</v>
      </c>
      <c r="Z5845">
        <v>13119</v>
      </c>
      <c r="AA5845" t="s">
        <v>6482</v>
      </c>
      <c r="AC5845" t="s">
        <v>713</v>
      </c>
      <c r="AD5845" t="s">
        <v>443</v>
      </c>
    </row>
    <row r="5846" spans="21:30">
      <c r="U5846">
        <v>9928</v>
      </c>
      <c r="V5846">
        <v>7</v>
      </c>
      <c r="W5846" t="s">
        <v>3959</v>
      </c>
      <c r="X5846">
        <v>13</v>
      </c>
      <c r="Y5846" t="s">
        <v>6457</v>
      </c>
      <c r="Z5846">
        <v>13106</v>
      </c>
      <c r="AA5846" t="s">
        <v>6487</v>
      </c>
      <c r="AC5846" t="s">
        <v>713</v>
      </c>
      <c r="AD5846" t="s">
        <v>443</v>
      </c>
    </row>
    <row r="5847" spans="21:30">
      <c r="U5847">
        <v>9930</v>
      </c>
      <c r="V5847">
        <v>9</v>
      </c>
      <c r="W5847" t="s">
        <v>7123</v>
      </c>
      <c r="X5847">
        <v>13</v>
      </c>
      <c r="Y5847" t="s">
        <v>6457</v>
      </c>
      <c r="Z5847">
        <v>13106</v>
      </c>
      <c r="AA5847" t="s">
        <v>6487</v>
      </c>
      <c r="AC5847" t="s">
        <v>713</v>
      </c>
      <c r="AD5847" t="s">
        <v>443</v>
      </c>
    </row>
    <row r="5848" spans="21:30">
      <c r="U5848">
        <v>9937</v>
      </c>
      <c r="V5848">
        <v>6</v>
      </c>
      <c r="W5848" t="s">
        <v>7124</v>
      </c>
      <c r="X5848">
        <v>13</v>
      </c>
      <c r="Y5848" t="s">
        <v>6457</v>
      </c>
      <c r="Z5848">
        <v>13119</v>
      </c>
      <c r="AA5848" t="s">
        <v>6482</v>
      </c>
      <c r="AC5848" t="s">
        <v>713</v>
      </c>
      <c r="AD5848" t="s">
        <v>443</v>
      </c>
    </row>
    <row r="5849" spans="21:30">
      <c r="U5849">
        <v>9939</v>
      </c>
      <c r="V5849">
        <v>2</v>
      </c>
      <c r="W5849" t="s">
        <v>7125</v>
      </c>
      <c r="X5849">
        <v>13</v>
      </c>
      <c r="Y5849" t="s">
        <v>6457</v>
      </c>
      <c r="Z5849">
        <v>13102</v>
      </c>
      <c r="AA5849" t="s">
        <v>957</v>
      </c>
      <c r="AC5849" t="s">
        <v>713</v>
      </c>
      <c r="AD5849" t="s">
        <v>443</v>
      </c>
    </row>
    <row r="5850" spans="21:30">
      <c r="U5850">
        <v>9940</v>
      </c>
      <c r="V5850">
        <v>6</v>
      </c>
      <c r="W5850" t="s">
        <v>7126</v>
      </c>
      <c r="X5850">
        <v>13</v>
      </c>
      <c r="Y5850" t="s">
        <v>6457</v>
      </c>
      <c r="Z5850">
        <v>13106</v>
      </c>
      <c r="AA5850" t="s">
        <v>6487</v>
      </c>
      <c r="AC5850" t="s">
        <v>713</v>
      </c>
      <c r="AD5850" t="s">
        <v>443</v>
      </c>
    </row>
    <row r="5851" spans="21:30">
      <c r="U5851">
        <v>9941</v>
      </c>
      <c r="V5851">
        <v>4</v>
      </c>
      <c r="W5851" t="s">
        <v>7127</v>
      </c>
      <c r="X5851">
        <v>13</v>
      </c>
      <c r="Y5851" t="s">
        <v>6457</v>
      </c>
      <c r="Z5851">
        <v>13119</v>
      </c>
      <c r="AA5851" t="s">
        <v>6482</v>
      </c>
      <c r="AC5851" t="s">
        <v>725</v>
      </c>
      <c r="AD5851" t="s">
        <v>443</v>
      </c>
    </row>
    <row r="5852" spans="21:30">
      <c r="U5852">
        <v>9942</v>
      </c>
      <c r="V5852">
        <v>2</v>
      </c>
      <c r="W5852" t="s">
        <v>7128</v>
      </c>
      <c r="X5852">
        <v>13</v>
      </c>
      <c r="Y5852" t="s">
        <v>6457</v>
      </c>
      <c r="Z5852">
        <v>13106</v>
      </c>
      <c r="AA5852" t="s">
        <v>6487</v>
      </c>
      <c r="AC5852" t="s">
        <v>713</v>
      </c>
      <c r="AD5852" t="s">
        <v>443</v>
      </c>
    </row>
    <row r="5853" spans="21:30">
      <c r="U5853">
        <v>9943</v>
      </c>
      <c r="V5853">
        <v>0</v>
      </c>
      <c r="W5853" t="s">
        <v>7129</v>
      </c>
      <c r="X5853">
        <v>13</v>
      </c>
      <c r="Y5853" t="s">
        <v>6457</v>
      </c>
      <c r="Z5853">
        <v>13119</v>
      </c>
      <c r="AA5853" t="s">
        <v>6482</v>
      </c>
      <c r="AC5853" t="s">
        <v>713</v>
      </c>
      <c r="AD5853" t="s">
        <v>443</v>
      </c>
    </row>
    <row r="5854" spans="21:30">
      <c r="U5854">
        <v>9945</v>
      </c>
      <c r="V5854">
        <v>7</v>
      </c>
      <c r="W5854" t="s">
        <v>7130</v>
      </c>
      <c r="X5854">
        <v>13</v>
      </c>
      <c r="Y5854" t="s">
        <v>6457</v>
      </c>
      <c r="Z5854">
        <v>13119</v>
      </c>
      <c r="AA5854" t="s">
        <v>6482</v>
      </c>
      <c r="AC5854" t="s">
        <v>713</v>
      </c>
      <c r="AD5854" t="s">
        <v>443</v>
      </c>
    </row>
    <row r="5855" spans="21:30">
      <c r="U5855">
        <v>9946</v>
      </c>
      <c r="V5855">
        <v>5</v>
      </c>
      <c r="W5855" t="s">
        <v>5432</v>
      </c>
      <c r="X5855">
        <v>13</v>
      </c>
      <c r="Y5855" t="s">
        <v>6457</v>
      </c>
      <c r="Z5855">
        <v>13119</v>
      </c>
      <c r="AA5855" t="s">
        <v>6482</v>
      </c>
      <c r="AC5855" t="s">
        <v>713</v>
      </c>
      <c r="AD5855" t="s">
        <v>443</v>
      </c>
    </row>
    <row r="5856" spans="21:30">
      <c r="U5856">
        <v>9947</v>
      </c>
      <c r="V5856">
        <v>3</v>
      </c>
      <c r="W5856" t="s">
        <v>7131</v>
      </c>
      <c r="X5856">
        <v>13</v>
      </c>
      <c r="Y5856" t="s">
        <v>6457</v>
      </c>
      <c r="Z5856">
        <v>13102</v>
      </c>
      <c r="AA5856" t="s">
        <v>957</v>
      </c>
      <c r="AC5856" t="s">
        <v>713</v>
      </c>
      <c r="AD5856" t="s">
        <v>443</v>
      </c>
    </row>
    <row r="5857" spans="21:30">
      <c r="U5857">
        <v>9948</v>
      </c>
      <c r="V5857">
        <v>1</v>
      </c>
      <c r="W5857" t="s">
        <v>7132</v>
      </c>
      <c r="X5857">
        <v>13</v>
      </c>
      <c r="Y5857" t="s">
        <v>6457</v>
      </c>
      <c r="Z5857">
        <v>13102</v>
      </c>
      <c r="AA5857" t="s">
        <v>957</v>
      </c>
      <c r="AC5857" t="s">
        <v>713</v>
      </c>
      <c r="AD5857" t="s">
        <v>443</v>
      </c>
    </row>
    <row r="5858" spans="21:30">
      <c r="U5858">
        <v>9950</v>
      </c>
      <c r="V5858">
        <v>3</v>
      </c>
      <c r="W5858" t="s">
        <v>7133</v>
      </c>
      <c r="X5858">
        <v>13</v>
      </c>
      <c r="Y5858" t="s">
        <v>6457</v>
      </c>
      <c r="Z5858">
        <v>13119</v>
      </c>
      <c r="AA5858" t="s">
        <v>6482</v>
      </c>
      <c r="AC5858" t="s">
        <v>713</v>
      </c>
      <c r="AD5858" t="s">
        <v>443</v>
      </c>
    </row>
    <row r="5859" spans="21:30">
      <c r="U5859">
        <v>9953</v>
      </c>
      <c r="V5859">
        <v>8</v>
      </c>
      <c r="W5859" t="s">
        <v>7134</v>
      </c>
      <c r="X5859">
        <v>13</v>
      </c>
      <c r="Y5859" t="s">
        <v>6457</v>
      </c>
      <c r="Z5859">
        <v>13119</v>
      </c>
      <c r="AA5859" t="s">
        <v>6482</v>
      </c>
      <c r="AC5859" t="s">
        <v>713</v>
      </c>
      <c r="AD5859" t="s">
        <v>443</v>
      </c>
    </row>
    <row r="5860" spans="21:30">
      <c r="U5860">
        <v>9955</v>
      </c>
      <c r="V5860">
        <v>4</v>
      </c>
      <c r="W5860" t="s">
        <v>7135</v>
      </c>
      <c r="X5860">
        <v>13</v>
      </c>
      <c r="Y5860" t="s">
        <v>6457</v>
      </c>
      <c r="Z5860">
        <v>13119</v>
      </c>
      <c r="AA5860" t="s">
        <v>6482</v>
      </c>
      <c r="AC5860" t="s">
        <v>713</v>
      </c>
      <c r="AD5860" t="s">
        <v>443</v>
      </c>
    </row>
    <row r="5861" spans="21:30">
      <c r="U5861">
        <v>9957</v>
      </c>
      <c r="V5861">
        <v>0</v>
      </c>
      <c r="W5861" t="s">
        <v>7136</v>
      </c>
      <c r="X5861">
        <v>13</v>
      </c>
      <c r="Y5861" t="s">
        <v>6457</v>
      </c>
      <c r="Z5861">
        <v>13119</v>
      </c>
      <c r="AA5861" t="s">
        <v>6482</v>
      </c>
      <c r="AC5861" t="s">
        <v>713</v>
      </c>
      <c r="AD5861" t="s">
        <v>443</v>
      </c>
    </row>
    <row r="5862" spans="21:30">
      <c r="U5862">
        <v>9959</v>
      </c>
      <c r="V5862">
        <v>7</v>
      </c>
      <c r="W5862" t="s">
        <v>7137</v>
      </c>
      <c r="X5862">
        <v>13</v>
      </c>
      <c r="Y5862" t="s">
        <v>6457</v>
      </c>
      <c r="Z5862">
        <v>13119</v>
      </c>
      <c r="AA5862" t="s">
        <v>6482</v>
      </c>
      <c r="AC5862" t="s">
        <v>713</v>
      </c>
      <c r="AD5862" t="s">
        <v>443</v>
      </c>
    </row>
    <row r="5863" spans="21:30">
      <c r="U5863">
        <v>9960</v>
      </c>
      <c r="V5863">
        <v>0</v>
      </c>
      <c r="W5863" t="s">
        <v>7138</v>
      </c>
      <c r="X5863">
        <v>13</v>
      </c>
      <c r="Y5863" t="s">
        <v>6457</v>
      </c>
      <c r="Z5863">
        <v>13106</v>
      </c>
      <c r="AA5863" t="s">
        <v>6487</v>
      </c>
      <c r="AC5863" t="s">
        <v>713</v>
      </c>
      <c r="AD5863" t="s">
        <v>443</v>
      </c>
    </row>
    <row r="5864" spans="21:30">
      <c r="U5864">
        <v>9963</v>
      </c>
      <c r="V5864">
        <v>5</v>
      </c>
      <c r="W5864" t="s">
        <v>7139</v>
      </c>
      <c r="X5864">
        <v>13</v>
      </c>
      <c r="Y5864" t="s">
        <v>6457</v>
      </c>
      <c r="Z5864">
        <v>13102</v>
      </c>
      <c r="AA5864" t="s">
        <v>957</v>
      </c>
      <c r="AC5864" t="s">
        <v>713</v>
      </c>
      <c r="AD5864" t="s">
        <v>443</v>
      </c>
    </row>
    <row r="5865" spans="21:30">
      <c r="U5865">
        <v>9967</v>
      </c>
      <c r="V5865">
        <v>8</v>
      </c>
      <c r="W5865" t="s">
        <v>7140</v>
      </c>
      <c r="X5865">
        <v>13</v>
      </c>
      <c r="Y5865" t="s">
        <v>6457</v>
      </c>
      <c r="Z5865">
        <v>13119</v>
      </c>
      <c r="AA5865" t="s">
        <v>6482</v>
      </c>
      <c r="AC5865" t="s">
        <v>713</v>
      </c>
      <c r="AD5865" t="s">
        <v>443</v>
      </c>
    </row>
    <row r="5866" spans="21:30">
      <c r="U5866">
        <v>9968</v>
      </c>
      <c r="V5866">
        <v>6</v>
      </c>
      <c r="W5866" t="s">
        <v>7141</v>
      </c>
      <c r="X5866">
        <v>13</v>
      </c>
      <c r="Y5866" t="s">
        <v>6457</v>
      </c>
      <c r="Z5866">
        <v>13119</v>
      </c>
      <c r="AA5866" t="s">
        <v>6482</v>
      </c>
      <c r="AC5866" t="s">
        <v>713</v>
      </c>
      <c r="AD5866" t="s">
        <v>443</v>
      </c>
    </row>
    <row r="5867" spans="21:30">
      <c r="U5867">
        <v>9972</v>
      </c>
      <c r="V5867">
        <v>4</v>
      </c>
      <c r="W5867" t="s">
        <v>7142</v>
      </c>
      <c r="X5867">
        <v>13</v>
      </c>
      <c r="Y5867" t="s">
        <v>6457</v>
      </c>
      <c r="Z5867">
        <v>13102</v>
      </c>
      <c r="AA5867" t="s">
        <v>957</v>
      </c>
      <c r="AC5867" t="s">
        <v>713</v>
      </c>
      <c r="AD5867" t="s">
        <v>443</v>
      </c>
    </row>
    <row r="5868" spans="21:30">
      <c r="U5868">
        <v>9973</v>
      </c>
      <c r="V5868">
        <v>2</v>
      </c>
      <c r="W5868" t="s">
        <v>6636</v>
      </c>
      <c r="X5868">
        <v>13</v>
      </c>
      <c r="Y5868" t="s">
        <v>6457</v>
      </c>
      <c r="Z5868">
        <v>13119</v>
      </c>
      <c r="AA5868" t="s">
        <v>6482</v>
      </c>
      <c r="AC5868" t="s">
        <v>713</v>
      </c>
      <c r="AD5868" t="s">
        <v>443</v>
      </c>
    </row>
    <row r="5869" spans="21:30">
      <c r="U5869">
        <v>9979</v>
      </c>
      <c r="V5869">
        <v>1</v>
      </c>
      <c r="W5869" t="s">
        <v>7143</v>
      </c>
      <c r="X5869">
        <v>13</v>
      </c>
      <c r="Y5869" t="s">
        <v>6457</v>
      </c>
      <c r="Z5869">
        <v>13102</v>
      </c>
      <c r="AA5869" t="s">
        <v>957</v>
      </c>
      <c r="AC5869" t="s">
        <v>713</v>
      </c>
      <c r="AD5869" t="s">
        <v>443</v>
      </c>
    </row>
    <row r="5870" spans="21:30">
      <c r="U5870">
        <v>9981</v>
      </c>
      <c r="V5870">
        <v>3</v>
      </c>
      <c r="W5870" t="s">
        <v>7144</v>
      </c>
      <c r="X5870">
        <v>13</v>
      </c>
      <c r="Y5870" t="s">
        <v>6457</v>
      </c>
      <c r="Z5870">
        <v>13119</v>
      </c>
      <c r="AA5870" t="s">
        <v>6482</v>
      </c>
      <c r="AC5870" t="s">
        <v>890</v>
      </c>
      <c r="AD5870" t="s">
        <v>443</v>
      </c>
    </row>
    <row r="5871" spans="21:30">
      <c r="U5871">
        <v>9982</v>
      </c>
      <c r="V5871">
        <v>1</v>
      </c>
      <c r="W5871" t="s">
        <v>7145</v>
      </c>
      <c r="X5871">
        <v>13</v>
      </c>
      <c r="Y5871" t="s">
        <v>6457</v>
      </c>
      <c r="Z5871">
        <v>13126</v>
      </c>
      <c r="AA5871" t="s">
        <v>6479</v>
      </c>
      <c r="AC5871" t="s">
        <v>890</v>
      </c>
      <c r="AD5871" t="s">
        <v>443</v>
      </c>
    </row>
    <row r="5872" spans="21:30">
      <c r="U5872">
        <v>9985</v>
      </c>
      <c r="V5872">
        <v>6</v>
      </c>
      <c r="W5872" t="s">
        <v>7146</v>
      </c>
      <c r="X5872">
        <v>13</v>
      </c>
      <c r="Y5872" t="s">
        <v>6457</v>
      </c>
      <c r="Z5872">
        <v>13126</v>
      </c>
      <c r="AA5872" t="s">
        <v>6479</v>
      </c>
      <c r="AC5872" t="s">
        <v>1111</v>
      </c>
      <c r="AD5872" t="s">
        <v>443</v>
      </c>
    </row>
    <row r="5873" spans="21:30">
      <c r="U5873">
        <v>9986</v>
      </c>
      <c r="V5873">
        <v>4</v>
      </c>
      <c r="W5873" t="s">
        <v>7147</v>
      </c>
      <c r="X5873">
        <v>13</v>
      </c>
      <c r="Y5873" t="s">
        <v>6457</v>
      </c>
      <c r="Z5873">
        <v>13126</v>
      </c>
      <c r="AA5873" t="s">
        <v>6479</v>
      </c>
      <c r="AC5873" t="s">
        <v>1111</v>
      </c>
      <c r="AD5873" t="s">
        <v>443</v>
      </c>
    </row>
    <row r="5874" spans="21:30">
      <c r="U5874">
        <v>9987</v>
      </c>
      <c r="V5874">
        <v>2</v>
      </c>
      <c r="W5874" t="s">
        <v>7148</v>
      </c>
      <c r="X5874">
        <v>13</v>
      </c>
      <c r="Y5874" t="s">
        <v>6457</v>
      </c>
      <c r="Z5874">
        <v>13126</v>
      </c>
      <c r="AA5874" t="s">
        <v>6479</v>
      </c>
      <c r="AC5874" t="s">
        <v>1111</v>
      </c>
      <c r="AD5874" t="s">
        <v>443</v>
      </c>
    </row>
    <row r="5875" spans="21:30">
      <c r="U5875">
        <v>9991</v>
      </c>
      <c r="V5875">
        <v>0</v>
      </c>
      <c r="W5875" t="s">
        <v>7149</v>
      </c>
      <c r="X5875">
        <v>13</v>
      </c>
      <c r="Y5875" t="s">
        <v>6457</v>
      </c>
      <c r="Z5875">
        <v>13126</v>
      </c>
      <c r="AA5875" t="s">
        <v>6479</v>
      </c>
      <c r="AC5875" t="s">
        <v>1111</v>
      </c>
      <c r="AD5875" t="s">
        <v>443</v>
      </c>
    </row>
    <row r="5876" spans="21:30">
      <c r="U5876">
        <v>9992</v>
      </c>
      <c r="V5876">
        <v>9</v>
      </c>
      <c r="W5876" t="s">
        <v>2339</v>
      </c>
      <c r="X5876">
        <v>13</v>
      </c>
      <c r="Y5876" t="s">
        <v>6457</v>
      </c>
      <c r="Z5876">
        <v>13126</v>
      </c>
      <c r="AA5876" t="s">
        <v>6479</v>
      </c>
      <c r="AC5876" t="s">
        <v>1111</v>
      </c>
      <c r="AD5876" t="s">
        <v>443</v>
      </c>
    </row>
    <row r="5877" spans="21:30">
      <c r="U5877">
        <v>9993</v>
      </c>
      <c r="V5877">
        <v>7</v>
      </c>
      <c r="W5877" t="s">
        <v>7150</v>
      </c>
      <c r="X5877">
        <v>13</v>
      </c>
      <c r="Y5877" t="s">
        <v>6457</v>
      </c>
      <c r="Z5877">
        <v>13126</v>
      </c>
      <c r="AA5877" t="s">
        <v>6479</v>
      </c>
      <c r="AC5877" t="s">
        <v>1111</v>
      </c>
      <c r="AD5877" t="s">
        <v>443</v>
      </c>
    </row>
    <row r="5878" spans="21:30">
      <c r="U5878">
        <v>9994</v>
      </c>
      <c r="V5878">
        <v>5</v>
      </c>
      <c r="W5878" t="s">
        <v>7151</v>
      </c>
      <c r="X5878">
        <v>13</v>
      </c>
      <c r="Y5878" t="s">
        <v>6457</v>
      </c>
      <c r="Z5878">
        <v>13126</v>
      </c>
      <c r="AA5878" t="s">
        <v>6479</v>
      </c>
      <c r="AC5878" t="s">
        <v>1111</v>
      </c>
      <c r="AD5878" t="s">
        <v>443</v>
      </c>
    </row>
    <row r="5879" spans="21:30">
      <c r="U5879">
        <v>9995</v>
      </c>
      <c r="V5879">
        <v>3</v>
      </c>
      <c r="W5879" t="s">
        <v>7152</v>
      </c>
      <c r="X5879">
        <v>13</v>
      </c>
      <c r="Y5879" t="s">
        <v>6457</v>
      </c>
      <c r="Z5879">
        <v>13126</v>
      </c>
      <c r="AA5879" t="s">
        <v>6479</v>
      </c>
      <c r="AC5879" t="s">
        <v>1111</v>
      </c>
      <c r="AD5879" t="s">
        <v>443</v>
      </c>
    </row>
    <row r="5880" spans="21:30">
      <c r="U5880">
        <v>9996</v>
      </c>
      <c r="V5880">
        <v>1</v>
      </c>
      <c r="W5880" t="s">
        <v>1394</v>
      </c>
      <c r="X5880">
        <v>13</v>
      </c>
      <c r="Y5880" t="s">
        <v>6457</v>
      </c>
      <c r="Z5880">
        <v>13126</v>
      </c>
      <c r="AA5880" t="s">
        <v>6479</v>
      </c>
      <c r="AC5880" t="s">
        <v>1111</v>
      </c>
      <c r="AD5880" t="s">
        <v>443</v>
      </c>
    </row>
    <row r="5881" spans="21:30">
      <c r="U5881">
        <v>9998</v>
      </c>
      <c r="V5881">
        <v>8</v>
      </c>
      <c r="W5881" t="s">
        <v>7153</v>
      </c>
      <c r="X5881">
        <v>13</v>
      </c>
      <c r="Y5881" t="s">
        <v>6457</v>
      </c>
      <c r="Z5881">
        <v>13126</v>
      </c>
      <c r="AA5881" t="s">
        <v>6479</v>
      </c>
      <c r="AC5881" t="s">
        <v>1111</v>
      </c>
      <c r="AD5881" t="s">
        <v>443</v>
      </c>
    </row>
    <row r="5882" spans="21:30">
      <c r="U5882">
        <v>9999</v>
      </c>
      <c r="V5882">
        <v>6</v>
      </c>
      <c r="W5882" t="s">
        <v>7154</v>
      </c>
      <c r="X5882">
        <v>13</v>
      </c>
      <c r="Y5882" t="s">
        <v>6457</v>
      </c>
      <c r="Z5882">
        <v>13126</v>
      </c>
      <c r="AA5882" t="s">
        <v>6479</v>
      </c>
      <c r="AC5882" t="s">
        <v>1111</v>
      </c>
      <c r="AD5882" t="s">
        <v>443</v>
      </c>
    </row>
    <row r="5883" spans="21:30">
      <c r="U5883">
        <v>10000</v>
      </c>
      <c r="V5883">
        <v>5</v>
      </c>
      <c r="W5883" t="s">
        <v>7155</v>
      </c>
      <c r="X5883">
        <v>13</v>
      </c>
      <c r="Y5883" t="s">
        <v>6457</v>
      </c>
      <c r="Z5883">
        <v>13126</v>
      </c>
      <c r="AA5883" t="s">
        <v>6479</v>
      </c>
      <c r="AC5883" t="s">
        <v>1111</v>
      </c>
      <c r="AD5883" t="s">
        <v>443</v>
      </c>
    </row>
    <row r="5884" spans="21:30">
      <c r="U5884">
        <v>10001</v>
      </c>
      <c r="V5884">
        <v>3</v>
      </c>
      <c r="W5884" t="s">
        <v>4060</v>
      </c>
      <c r="X5884">
        <v>13</v>
      </c>
      <c r="Y5884" t="s">
        <v>6457</v>
      </c>
      <c r="Z5884">
        <v>13126</v>
      </c>
      <c r="AA5884" t="s">
        <v>6479</v>
      </c>
      <c r="AC5884" t="s">
        <v>1111</v>
      </c>
      <c r="AD5884" t="s">
        <v>443</v>
      </c>
    </row>
    <row r="5885" spans="21:30">
      <c r="U5885">
        <v>10005</v>
      </c>
      <c r="V5885">
        <v>6</v>
      </c>
      <c r="W5885" t="s">
        <v>7156</v>
      </c>
      <c r="X5885">
        <v>13</v>
      </c>
      <c r="Y5885" t="s">
        <v>6457</v>
      </c>
      <c r="Z5885">
        <v>13126</v>
      </c>
      <c r="AA5885" t="s">
        <v>6479</v>
      </c>
      <c r="AC5885" t="s">
        <v>1111</v>
      </c>
      <c r="AD5885" t="s">
        <v>443</v>
      </c>
    </row>
    <row r="5886" spans="21:30">
      <c r="U5886">
        <v>10006</v>
      </c>
      <c r="V5886">
        <v>4</v>
      </c>
      <c r="W5886" t="s">
        <v>7157</v>
      </c>
      <c r="X5886">
        <v>13</v>
      </c>
      <c r="Y5886" t="s">
        <v>6457</v>
      </c>
      <c r="Z5886">
        <v>13126</v>
      </c>
      <c r="AA5886" t="s">
        <v>6479</v>
      </c>
      <c r="AC5886" t="s">
        <v>1111</v>
      </c>
      <c r="AD5886" t="s">
        <v>443</v>
      </c>
    </row>
    <row r="5887" spans="21:30">
      <c r="U5887">
        <v>10010</v>
      </c>
      <c r="V5887">
        <v>2</v>
      </c>
      <c r="W5887" t="s">
        <v>7158</v>
      </c>
      <c r="X5887">
        <v>13</v>
      </c>
      <c r="Y5887" t="s">
        <v>6457</v>
      </c>
      <c r="Z5887">
        <v>13117</v>
      </c>
      <c r="AA5887" t="s">
        <v>804</v>
      </c>
      <c r="AC5887" t="s">
        <v>412</v>
      </c>
      <c r="AD5887" t="s">
        <v>443</v>
      </c>
    </row>
    <row r="5888" spans="21:30">
      <c r="U5888">
        <v>10012</v>
      </c>
      <c r="V5888">
        <v>9</v>
      </c>
      <c r="W5888" t="s">
        <v>7159</v>
      </c>
      <c r="X5888">
        <v>13</v>
      </c>
      <c r="Y5888" t="s">
        <v>6457</v>
      </c>
      <c r="Z5888">
        <v>13126</v>
      </c>
      <c r="AA5888" t="s">
        <v>6479</v>
      </c>
      <c r="AC5888" t="s">
        <v>1111</v>
      </c>
      <c r="AD5888" t="s">
        <v>443</v>
      </c>
    </row>
    <row r="5889" spans="21:30">
      <c r="U5889">
        <v>10014</v>
      </c>
      <c r="V5889">
        <v>5</v>
      </c>
      <c r="W5889" t="s">
        <v>4415</v>
      </c>
      <c r="X5889">
        <v>13</v>
      </c>
      <c r="Y5889" t="s">
        <v>6457</v>
      </c>
      <c r="Z5889">
        <v>13126</v>
      </c>
      <c r="AA5889" t="s">
        <v>6479</v>
      </c>
      <c r="AC5889" t="s">
        <v>713</v>
      </c>
      <c r="AD5889" t="s">
        <v>443</v>
      </c>
    </row>
    <row r="5890" spans="21:30">
      <c r="U5890">
        <v>10015</v>
      </c>
      <c r="V5890">
        <v>3</v>
      </c>
      <c r="W5890" t="s">
        <v>7160</v>
      </c>
      <c r="X5890">
        <v>13</v>
      </c>
      <c r="Y5890" t="s">
        <v>6457</v>
      </c>
      <c r="Z5890">
        <v>13126</v>
      </c>
      <c r="AA5890" t="s">
        <v>6479</v>
      </c>
      <c r="AC5890" t="s">
        <v>713</v>
      </c>
      <c r="AD5890" t="s">
        <v>443</v>
      </c>
    </row>
    <row r="5891" spans="21:30">
      <c r="U5891">
        <v>10018</v>
      </c>
      <c r="V5891">
        <v>8</v>
      </c>
      <c r="W5891" t="s">
        <v>7161</v>
      </c>
      <c r="X5891">
        <v>13</v>
      </c>
      <c r="Y5891" t="s">
        <v>6457</v>
      </c>
      <c r="Z5891">
        <v>13126</v>
      </c>
      <c r="AA5891" t="s">
        <v>6479</v>
      </c>
      <c r="AC5891" t="s">
        <v>713</v>
      </c>
      <c r="AD5891" t="s">
        <v>443</v>
      </c>
    </row>
    <row r="5892" spans="21:30">
      <c r="U5892">
        <v>10019</v>
      </c>
      <c r="V5892">
        <v>6</v>
      </c>
      <c r="W5892" t="s">
        <v>7162</v>
      </c>
      <c r="X5892">
        <v>13</v>
      </c>
      <c r="Y5892" t="s">
        <v>6457</v>
      </c>
      <c r="Z5892">
        <v>13106</v>
      </c>
      <c r="AA5892" t="s">
        <v>6487</v>
      </c>
      <c r="AC5892" t="s">
        <v>713</v>
      </c>
      <c r="AD5892" t="s">
        <v>443</v>
      </c>
    </row>
    <row r="5893" spans="21:30">
      <c r="U5893">
        <v>10021</v>
      </c>
      <c r="V5893">
        <v>8</v>
      </c>
      <c r="W5893" t="s">
        <v>7163</v>
      </c>
      <c r="X5893">
        <v>13</v>
      </c>
      <c r="Y5893" t="s">
        <v>6457</v>
      </c>
      <c r="Z5893">
        <v>13126</v>
      </c>
      <c r="AA5893" t="s">
        <v>6479</v>
      </c>
      <c r="AC5893" t="s">
        <v>713</v>
      </c>
      <c r="AD5893" t="s">
        <v>443</v>
      </c>
    </row>
    <row r="5894" spans="21:30">
      <c r="U5894">
        <v>10023</v>
      </c>
      <c r="V5894">
        <v>4</v>
      </c>
      <c r="W5894" t="s">
        <v>7164</v>
      </c>
      <c r="X5894">
        <v>13</v>
      </c>
      <c r="Y5894" t="s">
        <v>6457</v>
      </c>
      <c r="Z5894">
        <v>13126</v>
      </c>
      <c r="AA5894" t="s">
        <v>6479</v>
      </c>
      <c r="AC5894" t="s">
        <v>713</v>
      </c>
      <c r="AD5894" t="s">
        <v>443</v>
      </c>
    </row>
    <row r="5895" spans="21:30">
      <c r="U5895">
        <v>10026</v>
      </c>
      <c r="V5895">
        <v>9</v>
      </c>
      <c r="W5895" t="s">
        <v>7165</v>
      </c>
      <c r="X5895">
        <v>13</v>
      </c>
      <c r="Y5895" t="s">
        <v>6457</v>
      </c>
      <c r="Z5895">
        <v>13103</v>
      </c>
      <c r="AA5895" t="s">
        <v>708</v>
      </c>
      <c r="AC5895" t="s">
        <v>713</v>
      </c>
      <c r="AD5895" t="s">
        <v>443</v>
      </c>
    </row>
    <row r="5896" spans="21:30">
      <c r="U5896">
        <v>10028</v>
      </c>
      <c r="V5896">
        <v>5</v>
      </c>
      <c r="W5896" t="s">
        <v>7166</v>
      </c>
      <c r="X5896">
        <v>13</v>
      </c>
      <c r="Y5896" t="s">
        <v>6457</v>
      </c>
      <c r="Z5896">
        <v>13126</v>
      </c>
      <c r="AA5896" t="s">
        <v>6479</v>
      </c>
      <c r="AC5896" t="s">
        <v>713</v>
      </c>
      <c r="AD5896" t="s">
        <v>443</v>
      </c>
    </row>
    <row r="5897" spans="21:30">
      <c r="U5897">
        <v>10030</v>
      </c>
      <c r="V5897">
        <v>7</v>
      </c>
      <c r="W5897" t="s">
        <v>7167</v>
      </c>
      <c r="X5897">
        <v>13</v>
      </c>
      <c r="Y5897" t="s">
        <v>6457</v>
      </c>
      <c r="Z5897">
        <v>13126</v>
      </c>
      <c r="AA5897" t="s">
        <v>6479</v>
      </c>
      <c r="AC5897" t="s">
        <v>713</v>
      </c>
      <c r="AD5897" t="s">
        <v>443</v>
      </c>
    </row>
    <row r="5898" spans="21:30">
      <c r="U5898">
        <v>10032</v>
      </c>
      <c r="V5898">
        <v>3</v>
      </c>
      <c r="W5898" t="s">
        <v>7168</v>
      </c>
      <c r="X5898">
        <v>13</v>
      </c>
      <c r="Y5898" t="s">
        <v>6457</v>
      </c>
      <c r="Z5898">
        <v>13126</v>
      </c>
      <c r="AA5898" t="s">
        <v>6479</v>
      </c>
      <c r="AC5898" t="s">
        <v>713</v>
      </c>
      <c r="AD5898" t="s">
        <v>443</v>
      </c>
    </row>
    <row r="5899" spans="21:30">
      <c r="U5899">
        <v>10035</v>
      </c>
      <c r="V5899">
        <v>8</v>
      </c>
      <c r="W5899" t="s">
        <v>7169</v>
      </c>
      <c r="X5899">
        <v>13</v>
      </c>
      <c r="Y5899" t="s">
        <v>6457</v>
      </c>
      <c r="Z5899">
        <v>13126</v>
      </c>
      <c r="AA5899" t="s">
        <v>6479</v>
      </c>
      <c r="AC5899" t="s">
        <v>713</v>
      </c>
      <c r="AD5899" t="s">
        <v>443</v>
      </c>
    </row>
    <row r="5900" spans="21:30">
      <c r="U5900">
        <v>10036</v>
      </c>
      <c r="V5900">
        <v>6</v>
      </c>
      <c r="W5900" t="s">
        <v>7170</v>
      </c>
      <c r="X5900">
        <v>13</v>
      </c>
      <c r="Y5900" t="s">
        <v>6457</v>
      </c>
      <c r="Z5900">
        <v>13126</v>
      </c>
      <c r="AA5900" t="s">
        <v>6479</v>
      </c>
      <c r="AC5900" t="s">
        <v>713</v>
      </c>
      <c r="AD5900" t="s">
        <v>443</v>
      </c>
    </row>
    <row r="5901" spans="21:30">
      <c r="U5901">
        <v>10041</v>
      </c>
      <c r="V5901">
        <v>2</v>
      </c>
      <c r="W5901" t="s">
        <v>7171</v>
      </c>
      <c r="X5901">
        <v>13</v>
      </c>
      <c r="Y5901" t="s">
        <v>6457</v>
      </c>
      <c r="Z5901">
        <v>13126</v>
      </c>
      <c r="AA5901" t="s">
        <v>6479</v>
      </c>
      <c r="AC5901" t="s">
        <v>713</v>
      </c>
      <c r="AD5901" t="s">
        <v>443</v>
      </c>
    </row>
    <row r="5902" spans="21:30">
      <c r="U5902">
        <v>10042</v>
      </c>
      <c r="V5902">
        <v>0</v>
      </c>
      <c r="W5902" t="s">
        <v>7172</v>
      </c>
      <c r="X5902">
        <v>13</v>
      </c>
      <c r="Y5902" t="s">
        <v>6457</v>
      </c>
      <c r="Z5902">
        <v>13126</v>
      </c>
      <c r="AA5902" t="s">
        <v>6479</v>
      </c>
      <c r="AC5902" t="s">
        <v>713</v>
      </c>
      <c r="AD5902" t="s">
        <v>443</v>
      </c>
    </row>
    <row r="5903" spans="21:30">
      <c r="U5903">
        <v>10044</v>
      </c>
      <c r="V5903">
        <v>7</v>
      </c>
      <c r="W5903" t="s">
        <v>7173</v>
      </c>
      <c r="X5903">
        <v>13</v>
      </c>
      <c r="Y5903" t="s">
        <v>6457</v>
      </c>
      <c r="Z5903">
        <v>13126</v>
      </c>
      <c r="AA5903" t="s">
        <v>6479</v>
      </c>
      <c r="AC5903" t="s">
        <v>713</v>
      </c>
      <c r="AD5903" t="s">
        <v>443</v>
      </c>
    </row>
    <row r="5904" spans="21:30">
      <c r="U5904">
        <v>10046</v>
      </c>
      <c r="V5904">
        <v>3</v>
      </c>
      <c r="W5904" t="s">
        <v>5221</v>
      </c>
      <c r="X5904">
        <v>13</v>
      </c>
      <c r="Y5904" t="s">
        <v>6457</v>
      </c>
      <c r="Z5904">
        <v>13126</v>
      </c>
      <c r="AA5904" t="s">
        <v>6479</v>
      </c>
      <c r="AC5904" t="s">
        <v>713</v>
      </c>
      <c r="AD5904" t="s">
        <v>443</v>
      </c>
    </row>
    <row r="5905" spans="21:30">
      <c r="U5905">
        <v>10052</v>
      </c>
      <c r="V5905">
        <v>8</v>
      </c>
      <c r="W5905" t="s">
        <v>7174</v>
      </c>
      <c r="X5905">
        <v>13</v>
      </c>
      <c r="Y5905" t="s">
        <v>6457</v>
      </c>
      <c r="Z5905">
        <v>13103</v>
      </c>
      <c r="AA5905" t="s">
        <v>708</v>
      </c>
      <c r="AC5905" t="s">
        <v>713</v>
      </c>
      <c r="AD5905" t="s">
        <v>443</v>
      </c>
    </row>
    <row r="5906" spans="21:30">
      <c r="U5906">
        <v>10056</v>
      </c>
      <c r="V5906">
        <v>0</v>
      </c>
      <c r="W5906" t="s">
        <v>7175</v>
      </c>
      <c r="X5906">
        <v>13</v>
      </c>
      <c r="Y5906" t="s">
        <v>6457</v>
      </c>
      <c r="Z5906">
        <v>13126</v>
      </c>
      <c r="AA5906" t="s">
        <v>6479</v>
      </c>
      <c r="AC5906" t="s">
        <v>713</v>
      </c>
      <c r="AD5906" t="s">
        <v>443</v>
      </c>
    </row>
    <row r="5907" spans="21:30">
      <c r="U5907">
        <v>10058</v>
      </c>
      <c r="V5907">
        <v>7</v>
      </c>
      <c r="W5907" t="s">
        <v>7176</v>
      </c>
      <c r="X5907">
        <v>13</v>
      </c>
      <c r="Y5907" t="s">
        <v>6457</v>
      </c>
      <c r="Z5907">
        <v>13106</v>
      </c>
      <c r="AA5907" t="s">
        <v>6487</v>
      </c>
      <c r="AC5907" t="s">
        <v>713</v>
      </c>
      <c r="AD5907" t="s">
        <v>443</v>
      </c>
    </row>
    <row r="5908" spans="21:30">
      <c r="U5908">
        <v>10063</v>
      </c>
      <c r="V5908">
        <v>3</v>
      </c>
      <c r="W5908" t="s">
        <v>7177</v>
      </c>
      <c r="X5908">
        <v>13</v>
      </c>
      <c r="Y5908" t="s">
        <v>6457</v>
      </c>
      <c r="Z5908">
        <v>13126</v>
      </c>
      <c r="AA5908" t="s">
        <v>6479</v>
      </c>
      <c r="AC5908" t="s">
        <v>713</v>
      </c>
      <c r="AD5908" t="s">
        <v>443</v>
      </c>
    </row>
    <row r="5909" spans="21:30">
      <c r="U5909">
        <v>10064</v>
      </c>
      <c r="V5909">
        <v>1</v>
      </c>
      <c r="W5909" t="s">
        <v>7178</v>
      </c>
      <c r="X5909">
        <v>13</v>
      </c>
      <c r="Y5909" t="s">
        <v>6457</v>
      </c>
      <c r="Z5909">
        <v>13126</v>
      </c>
      <c r="AA5909" t="s">
        <v>6479</v>
      </c>
      <c r="AC5909" t="s">
        <v>713</v>
      </c>
      <c r="AD5909" t="s">
        <v>443</v>
      </c>
    </row>
    <row r="5910" spans="21:30">
      <c r="U5910">
        <v>10069</v>
      </c>
      <c r="V5910">
        <v>2</v>
      </c>
      <c r="W5910" t="s">
        <v>7179</v>
      </c>
      <c r="X5910">
        <v>13</v>
      </c>
      <c r="Y5910" t="s">
        <v>6457</v>
      </c>
      <c r="Z5910">
        <v>13126</v>
      </c>
      <c r="AA5910" t="s">
        <v>6479</v>
      </c>
      <c r="AC5910" t="s">
        <v>713</v>
      </c>
      <c r="AD5910" t="s">
        <v>443</v>
      </c>
    </row>
    <row r="5911" spans="21:30">
      <c r="U5911">
        <v>10073</v>
      </c>
      <c r="V5911">
        <v>0</v>
      </c>
      <c r="W5911" t="s">
        <v>7180</v>
      </c>
      <c r="X5911">
        <v>13</v>
      </c>
      <c r="Y5911" t="s">
        <v>6457</v>
      </c>
      <c r="Z5911">
        <v>13126</v>
      </c>
      <c r="AA5911" t="s">
        <v>6479</v>
      </c>
      <c r="AC5911" t="s">
        <v>890</v>
      </c>
      <c r="AD5911" t="s">
        <v>443</v>
      </c>
    </row>
    <row r="5912" spans="21:30">
      <c r="U5912">
        <v>10074</v>
      </c>
      <c r="V5912">
        <v>9</v>
      </c>
      <c r="W5912" t="s">
        <v>7181</v>
      </c>
      <c r="X5912">
        <v>13</v>
      </c>
      <c r="Y5912" t="s">
        <v>6457</v>
      </c>
      <c r="Z5912">
        <v>13103</v>
      </c>
      <c r="AA5912" t="s">
        <v>708</v>
      </c>
      <c r="AC5912" t="s">
        <v>412</v>
      </c>
      <c r="AD5912" t="s">
        <v>443</v>
      </c>
    </row>
    <row r="5913" spans="21:30">
      <c r="U5913">
        <v>10075</v>
      </c>
      <c r="V5913">
        <v>7</v>
      </c>
      <c r="W5913" t="s">
        <v>7182</v>
      </c>
      <c r="X5913">
        <v>13</v>
      </c>
      <c r="Y5913" t="s">
        <v>6457</v>
      </c>
      <c r="Z5913">
        <v>13103</v>
      </c>
      <c r="AA5913" t="s">
        <v>708</v>
      </c>
      <c r="AC5913" t="s">
        <v>412</v>
      </c>
      <c r="AD5913" t="s">
        <v>443</v>
      </c>
    </row>
    <row r="5914" spans="21:30">
      <c r="U5914">
        <v>10076</v>
      </c>
      <c r="V5914">
        <v>5</v>
      </c>
      <c r="W5914" t="s">
        <v>7183</v>
      </c>
      <c r="X5914">
        <v>13</v>
      </c>
      <c r="Y5914" t="s">
        <v>6457</v>
      </c>
      <c r="Z5914">
        <v>13117</v>
      </c>
      <c r="AA5914" t="s">
        <v>804</v>
      </c>
      <c r="AC5914" t="s">
        <v>412</v>
      </c>
      <c r="AD5914" t="s">
        <v>443</v>
      </c>
    </row>
    <row r="5915" spans="21:30">
      <c r="U5915">
        <v>10077</v>
      </c>
      <c r="V5915">
        <v>3</v>
      </c>
      <c r="W5915" t="s">
        <v>7184</v>
      </c>
      <c r="X5915">
        <v>13</v>
      </c>
      <c r="Y5915" t="s">
        <v>6457</v>
      </c>
      <c r="Z5915">
        <v>13124</v>
      </c>
      <c r="AA5915" t="s">
        <v>688</v>
      </c>
      <c r="AC5915" t="s">
        <v>412</v>
      </c>
      <c r="AD5915" t="s">
        <v>443</v>
      </c>
    </row>
    <row r="5916" spans="21:30">
      <c r="U5916">
        <v>10080</v>
      </c>
      <c r="V5916">
        <v>3</v>
      </c>
      <c r="W5916" t="s">
        <v>3129</v>
      </c>
      <c r="X5916">
        <v>13</v>
      </c>
      <c r="Y5916" t="s">
        <v>6457</v>
      </c>
      <c r="Z5916">
        <v>13124</v>
      </c>
      <c r="AA5916" t="s">
        <v>688</v>
      </c>
      <c r="AC5916" t="s">
        <v>412</v>
      </c>
      <c r="AD5916" t="s">
        <v>443</v>
      </c>
    </row>
    <row r="5917" spans="21:30">
      <c r="U5917">
        <v>10081</v>
      </c>
      <c r="V5917">
        <v>1</v>
      </c>
      <c r="W5917" t="s">
        <v>7185</v>
      </c>
      <c r="X5917">
        <v>13</v>
      </c>
      <c r="Y5917" t="s">
        <v>6457</v>
      </c>
      <c r="Z5917">
        <v>13124</v>
      </c>
      <c r="AA5917" t="s">
        <v>688</v>
      </c>
      <c r="AC5917" t="s">
        <v>412</v>
      </c>
      <c r="AD5917" t="s">
        <v>443</v>
      </c>
    </row>
    <row r="5918" spans="21:30">
      <c r="U5918">
        <v>10083</v>
      </c>
      <c r="V5918">
        <v>8</v>
      </c>
      <c r="W5918" t="s">
        <v>7186</v>
      </c>
      <c r="X5918">
        <v>13</v>
      </c>
      <c r="Y5918" t="s">
        <v>6457</v>
      </c>
      <c r="Z5918">
        <v>13103</v>
      </c>
      <c r="AA5918" t="s">
        <v>708</v>
      </c>
      <c r="AC5918" t="s">
        <v>412</v>
      </c>
      <c r="AD5918" t="s">
        <v>443</v>
      </c>
    </row>
    <row r="5919" spans="21:30">
      <c r="U5919">
        <v>10085</v>
      </c>
      <c r="V5919">
        <v>4</v>
      </c>
      <c r="W5919" t="s">
        <v>7187</v>
      </c>
      <c r="X5919">
        <v>13</v>
      </c>
      <c r="Y5919" t="s">
        <v>6457</v>
      </c>
      <c r="Z5919">
        <v>13124</v>
      </c>
      <c r="AA5919" t="s">
        <v>688</v>
      </c>
      <c r="AC5919" t="s">
        <v>412</v>
      </c>
      <c r="AD5919" t="s">
        <v>443</v>
      </c>
    </row>
    <row r="5920" spans="21:30">
      <c r="U5920">
        <v>10086</v>
      </c>
      <c r="V5920">
        <v>2</v>
      </c>
      <c r="W5920" t="s">
        <v>1402</v>
      </c>
      <c r="X5920">
        <v>13</v>
      </c>
      <c r="Y5920" t="s">
        <v>6457</v>
      </c>
      <c r="Z5920">
        <v>13103</v>
      </c>
      <c r="AA5920" t="s">
        <v>708</v>
      </c>
      <c r="AC5920" t="s">
        <v>412</v>
      </c>
      <c r="AD5920" t="s">
        <v>443</v>
      </c>
    </row>
    <row r="5921" spans="21:30">
      <c r="U5921">
        <v>10087</v>
      </c>
      <c r="V5921">
        <v>0</v>
      </c>
      <c r="W5921" t="s">
        <v>6435</v>
      </c>
      <c r="X5921">
        <v>13</v>
      </c>
      <c r="Y5921" t="s">
        <v>6457</v>
      </c>
      <c r="Z5921">
        <v>13103</v>
      </c>
      <c r="AA5921" t="s">
        <v>708</v>
      </c>
      <c r="AC5921" t="s">
        <v>412</v>
      </c>
      <c r="AD5921" t="s">
        <v>443</v>
      </c>
    </row>
    <row r="5922" spans="21:30">
      <c r="U5922">
        <v>10088</v>
      </c>
      <c r="V5922">
        <v>9</v>
      </c>
      <c r="W5922" t="s">
        <v>7188</v>
      </c>
      <c r="X5922">
        <v>13</v>
      </c>
      <c r="Y5922" t="s">
        <v>6457</v>
      </c>
      <c r="Z5922">
        <v>13103</v>
      </c>
      <c r="AA5922" t="s">
        <v>708</v>
      </c>
      <c r="AC5922" t="s">
        <v>412</v>
      </c>
      <c r="AD5922" t="s">
        <v>443</v>
      </c>
    </row>
    <row r="5923" spans="21:30">
      <c r="U5923">
        <v>10089</v>
      </c>
      <c r="V5923">
        <v>7</v>
      </c>
      <c r="W5923" t="s">
        <v>7189</v>
      </c>
      <c r="X5923">
        <v>13</v>
      </c>
      <c r="Y5923" t="s">
        <v>6457</v>
      </c>
      <c r="Z5923">
        <v>13117</v>
      </c>
      <c r="AA5923" t="s">
        <v>804</v>
      </c>
      <c r="AC5923" t="s">
        <v>412</v>
      </c>
      <c r="AD5923" t="s">
        <v>443</v>
      </c>
    </row>
    <row r="5924" spans="21:30">
      <c r="U5924">
        <v>10090</v>
      </c>
      <c r="V5924">
        <v>0</v>
      </c>
      <c r="W5924" t="s">
        <v>7190</v>
      </c>
      <c r="X5924">
        <v>13</v>
      </c>
      <c r="Y5924" t="s">
        <v>6457</v>
      </c>
      <c r="Z5924">
        <v>13124</v>
      </c>
      <c r="AA5924" t="s">
        <v>688</v>
      </c>
      <c r="AC5924" t="s">
        <v>412</v>
      </c>
      <c r="AD5924" t="s">
        <v>443</v>
      </c>
    </row>
    <row r="5925" spans="21:30">
      <c r="U5925">
        <v>10091</v>
      </c>
      <c r="V5925">
        <v>9</v>
      </c>
      <c r="W5925" t="s">
        <v>7191</v>
      </c>
      <c r="X5925">
        <v>13</v>
      </c>
      <c r="Y5925" t="s">
        <v>6457</v>
      </c>
      <c r="Z5925">
        <v>13117</v>
      </c>
      <c r="AA5925" t="s">
        <v>804</v>
      </c>
      <c r="AC5925" t="s">
        <v>412</v>
      </c>
      <c r="AD5925" t="s">
        <v>443</v>
      </c>
    </row>
    <row r="5926" spans="21:30">
      <c r="U5926">
        <v>10092</v>
      </c>
      <c r="V5926">
        <v>7</v>
      </c>
      <c r="W5926" t="s">
        <v>7192</v>
      </c>
      <c r="X5926">
        <v>13</v>
      </c>
      <c r="Y5926" t="s">
        <v>6457</v>
      </c>
      <c r="Z5926">
        <v>13117</v>
      </c>
      <c r="AA5926" t="s">
        <v>804</v>
      </c>
      <c r="AC5926" t="s">
        <v>412</v>
      </c>
      <c r="AD5926" t="s">
        <v>443</v>
      </c>
    </row>
    <row r="5927" spans="21:30">
      <c r="U5927">
        <v>10093</v>
      </c>
      <c r="V5927">
        <v>5</v>
      </c>
      <c r="W5927" t="s">
        <v>7193</v>
      </c>
      <c r="X5927">
        <v>13</v>
      </c>
      <c r="Y5927" t="s">
        <v>6457</v>
      </c>
      <c r="Z5927">
        <v>13103</v>
      </c>
      <c r="AA5927" t="s">
        <v>708</v>
      </c>
      <c r="AC5927" t="s">
        <v>412</v>
      </c>
      <c r="AD5927" t="s">
        <v>443</v>
      </c>
    </row>
    <row r="5928" spans="21:30">
      <c r="U5928">
        <v>10095</v>
      </c>
      <c r="V5928">
        <v>1</v>
      </c>
      <c r="W5928" t="s">
        <v>687</v>
      </c>
      <c r="X5928">
        <v>13</v>
      </c>
      <c r="Y5928" t="s">
        <v>6457</v>
      </c>
      <c r="Z5928">
        <v>13117</v>
      </c>
      <c r="AA5928" t="s">
        <v>804</v>
      </c>
      <c r="AC5928" t="s">
        <v>412</v>
      </c>
      <c r="AD5928" t="s">
        <v>443</v>
      </c>
    </row>
    <row r="5929" spans="21:30">
      <c r="U5929">
        <v>10097</v>
      </c>
      <c r="V5929">
        <v>8</v>
      </c>
      <c r="W5929" t="s">
        <v>7194</v>
      </c>
      <c r="X5929">
        <v>13</v>
      </c>
      <c r="Y5929" t="s">
        <v>6457</v>
      </c>
      <c r="Z5929">
        <v>13117</v>
      </c>
      <c r="AA5929" t="s">
        <v>804</v>
      </c>
      <c r="AC5929" t="s">
        <v>412</v>
      </c>
      <c r="AD5929" t="s">
        <v>443</v>
      </c>
    </row>
    <row r="5930" spans="21:30">
      <c r="U5930">
        <v>10098</v>
      </c>
      <c r="V5930">
        <v>6</v>
      </c>
      <c r="W5930" t="s">
        <v>7195</v>
      </c>
      <c r="X5930">
        <v>13</v>
      </c>
      <c r="Y5930" t="s">
        <v>6457</v>
      </c>
      <c r="Z5930">
        <v>13103</v>
      </c>
      <c r="AA5930" t="s">
        <v>708</v>
      </c>
      <c r="AC5930" t="s">
        <v>412</v>
      </c>
      <c r="AD5930" t="s">
        <v>443</v>
      </c>
    </row>
    <row r="5931" spans="21:30">
      <c r="U5931">
        <v>10099</v>
      </c>
      <c r="V5931">
        <v>4</v>
      </c>
      <c r="W5931" t="s">
        <v>7196</v>
      </c>
      <c r="X5931">
        <v>13</v>
      </c>
      <c r="Y5931" t="s">
        <v>6457</v>
      </c>
      <c r="Z5931">
        <v>13103</v>
      </c>
      <c r="AA5931" t="s">
        <v>708</v>
      </c>
      <c r="AC5931" t="s">
        <v>412</v>
      </c>
      <c r="AD5931" t="s">
        <v>443</v>
      </c>
    </row>
    <row r="5932" spans="21:30">
      <c r="U5932">
        <v>10100</v>
      </c>
      <c r="V5932">
        <v>1</v>
      </c>
      <c r="W5932" t="s">
        <v>7197</v>
      </c>
      <c r="X5932">
        <v>13</v>
      </c>
      <c r="Y5932" t="s">
        <v>6457</v>
      </c>
      <c r="Z5932">
        <v>13124</v>
      </c>
      <c r="AA5932" t="s">
        <v>688</v>
      </c>
      <c r="AC5932" t="s">
        <v>412</v>
      </c>
      <c r="AD5932" t="s">
        <v>443</v>
      </c>
    </row>
    <row r="5933" spans="21:30">
      <c r="U5933">
        <v>10102</v>
      </c>
      <c r="V5933">
        <v>8</v>
      </c>
      <c r="W5933" t="s">
        <v>7198</v>
      </c>
      <c r="X5933">
        <v>13</v>
      </c>
      <c r="Y5933" t="s">
        <v>6457</v>
      </c>
      <c r="Z5933">
        <v>13124</v>
      </c>
      <c r="AA5933" t="s">
        <v>688</v>
      </c>
      <c r="AC5933" t="s">
        <v>412</v>
      </c>
      <c r="AD5933" t="s">
        <v>443</v>
      </c>
    </row>
    <row r="5934" spans="21:30">
      <c r="U5934">
        <v>10103</v>
      </c>
      <c r="V5934">
        <v>6</v>
      </c>
      <c r="W5934" t="s">
        <v>7199</v>
      </c>
      <c r="X5934">
        <v>13</v>
      </c>
      <c r="Y5934" t="s">
        <v>6457</v>
      </c>
      <c r="Z5934">
        <v>13117</v>
      </c>
      <c r="AA5934" t="s">
        <v>804</v>
      </c>
      <c r="AC5934" t="s">
        <v>412</v>
      </c>
      <c r="AD5934" t="s">
        <v>443</v>
      </c>
    </row>
    <row r="5935" spans="21:30">
      <c r="U5935">
        <v>10104</v>
      </c>
      <c r="V5935">
        <v>4</v>
      </c>
      <c r="W5935" t="s">
        <v>7200</v>
      </c>
      <c r="X5935">
        <v>13</v>
      </c>
      <c r="Y5935" t="s">
        <v>6457</v>
      </c>
      <c r="Z5935">
        <v>13124</v>
      </c>
      <c r="AA5935" t="s">
        <v>688</v>
      </c>
      <c r="AC5935" t="s">
        <v>412</v>
      </c>
      <c r="AD5935" t="s">
        <v>443</v>
      </c>
    </row>
    <row r="5936" spans="21:30">
      <c r="U5936">
        <v>10105</v>
      </c>
      <c r="V5936">
        <v>2</v>
      </c>
      <c r="W5936" t="s">
        <v>7201</v>
      </c>
      <c r="X5936">
        <v>13</v>
      </c>
      <c r="Y5936" t="s">
        <v>6457</v>
      </c>
      <c r="Z5936">
        <v>13103</v>
      </c>
      <c r="AA5936" t="s">
        <v>708</v>
      </c>
      <c r="AC5936" t="s">
        <v>412</v>
      </c>
      <c r="AD5936" t="s">
        <v>443</v>
      </c>
    </row>
    <row r="5937" spans="21:30">
      <c r="U5937">
        <v>10106</v>
      </c>
      <c r="V5937">
        <v>0</v>
      </c>
      <c r="W5937" t="s">
        <v>7202</v>
      </c>
      <c r="X5937">
        <v>13</v>
      </c>
      <c r="Y5937" t="s">
        <v>6457</v>
      </c>
      <c r="Z5937">
        <v>13117</v>
      </c>
      <c r="AA5937" t="s">
        <v>804</v>
      </c>
      <c r="AC5937" t="s">
        <v>412</v>
      </c>
      <c r="AD5937" t="s">
        <v>443</v>
      </c>
    </row>
    <row r="5938" spans="21:30">
      <c r="U5938">
        <v>10107</v>
      </c>
      <c r="V5938">
        <v>9</v>
      </c>
      <c r="W5938" t="s">
        <v>7203</v>
      </c>
      <c r="X5938">
        <v>13</v>
      </c>
      <c r="Y5938" t="s">
        <v>6457</v>
      </c>
      <c r="Z5938">
        <v>13103</v>
      </c>
      <c r="AA5938" t="s">
        <v>708</v>
      </c>
      <c r="AC5938" t="s">
        <v>412</v>
      </c>
      <c r="AD5938" t="s">
        <v>443</v>
      </c>
    </row>
    <row r="5939" spans="21:30">
      <c r="U5939">
        <v>10108</v>
      </c>
      <c r="V5939">
        <v>7</v>
      </c>
      <c r="W5939" t="s">
        <v>5527</v>
      </c>
      <c r="X5939">
        <v>13</v>
      </c>
      <c r="Y5939" t="s">
        <v>6457</v>
      </c>
      <c r="Z5939">
        <v>13103</v>
      </c>
      <c r="AA5939" t="s">
        <v>708</v>
      </c>
      <c r="AC5939" t="s">
        <v>412</v>
      </c>
      <c r="AD5939" t="s">
        <v>443</v>
      </c>
    </row>
    <row r="5940" spans="21:30">
      <c r="U5940">
        <v>10109</v>
      </c>
      <c r="V5940">
        <v>5</v>
      </c>
      <c r="W5940" t="s">
        <v>7204</v>
      </c>
      <c r="X5940">
        <v>13</v>
      </c>
      <c r="Y5940" t="s">
        <v>6457</v>
      </c>
      <c r="Z5940">
        <v>13103</v>
      </c>
      <c r="AA5940" t="s">
        <v>708</v>
      </c>
      <c r="AC5940" t="s">
        <v>412</v>
      </c>
      <c r="AD5940" t="s">
        <v>443</v>
      </c>
    </row>
    <row r="5941" spans="21:30">
      <c r="U5941">
        <v>10113</v>
      </c>
      <c r="V5941">
        <v>3</v>
      </c>
      <c r="W5941" t="s">
        <v>7205</v>
      </c>
      <c r="X5941">
        <v>13</v>
      </c>
      <c r="Y5941" t="s">
        <v>6457</v>
      </c>
      <c r="Z5941">
        <v>13124</v>
      </c>
      <c r="AA5941" t="s">
        <v>688</v>
      </c>
      <c r="AC5941" t="s">
        <v>412</v>
      </c>
      <c r="AD5941" t="s">
        <v>443</v>
      </c>
    </row>
    <row r="5942" spans="21:30">
      <c r="U5942">
        <v>10114</v>
      </c>
      <c r="V5942">
        <v>1</v>
      </c>
      <c r="W5942" t="s">
        <v>7206</v>
      </c>
      <c r="X5942">
        <v>13</v>
      </c>
      <c r="Y5942" t="s">
        <v>6457</v>
      </c>
      <c r="Z5942">
        <v>13117</v>
      </c>
      <c r="AA5942" t="s">
        <v>804</v>
      </c>
      <c r="AC5942" t="s">
        <v>412</v>
      </c>
      <c r="AD5942" t="s">
        <v>443</v>
      </c>
    </row>
    <row r="5943" spans="21:30">
      <c r="U5943">
        <v>10116</v>
      </c>
      <c r="V5943">
        <v>8</v>
      </c>
      <c r="W5943" t="s">
        <v>7207</v>
      </c>
      <c r="X5943">
        <v>13</v>
      </c>
      <c r="Y5943" t="s">
        <v>6457</v>
      </c>
      <c r="Z5943">
        <v>13103</v>
      </c>
      <c r="AA5943" t="s">
        <v>708</v>
      </c>
      <c r="AC5943" t="s">
        <v>412</v>
      </c>
      <c r="AD5943" t="s">
        <v>443</v>
      </c>
    </row>
    <row r="5944" spans="21:30">
      <c r="U5944">
        <v>10117</v>
      </c>
      <c r="V5944">
        <v>6</v>
      </c>
      <c r="W5944" t="s">
        <v>7208</v>
      </c>
      <c r="X5944">
        <v>13</v>
      </c>
      <c r="Y5944" t="s">
        <v>6457</v>
      </c>
      <c r="Z5944">
        <v>13103</v>
      </c>
      <c r="AA5944" t="s">
        <v>708</v>
      </c>
      <c r="AC5944" t="s">
        <v>412</v>
      </c>
      <c r="AD5944" t="s">
        <v>443</v>
      </c>
    </row>
    <row r="5945" spans="21:30">
      <c r="U5945">
        <v>10119</v>
      </c>
      <c r="V5945">
        <v>2</v>
      </c>
      <c r="W5945" t="s">
        <v>7209</v>
      </c>
      <c r="X5945">
        <v>13</v>
      </c>
      <c r="Y5945" t="s">
        <v>6457</v>
      </c>
      <c r="Z5945">
        <v>13117</v>
      </c>
      <c r="AA5945" t="s">
        <v>804</v>
      </c>
      <c r="AC5945" t="s">
        <v>412</v>
      </c>
      <c r="AD5945" t="s">
        <v>443</v>
      </c>
    </row>
    <row r="5946" spans="21:30">
      <c r="U5946">
        <v>10120</v>
      </c>
      <c r="V5946">
        <v>6</v>
      </c>
      <c r="W5946" t="s">
        <v>7210</v>
      </c>
      <c r="X5946">
        <v>13</v>
      </c>
      <c r="Y5946" t="s">
        <v>6457</v>
      </c>
      <c r="Z5946">
        <v>13124</v>
      </c>
      <c r="AA5946" t="s">
        <v>688</v>
      </c>
      <c r="AC5946" t="s">
        <v>412</v>
      </c>
      <c r="AD5946" t="s">
        <v>443</v>
      </c>
    </row>
    <row r="5947" spans="21:30">
      <c r="U5947">
        <v>10121</v>
      </c>
      <c r="V5947">
        <v>4</v>
      </c>
      <c r="W5947" t="s">
        <v>7211</v>
      </c>
      <c r="X5947">
        <v>13</v>
      </c>
      <c r="Y5947" t="s">
        <v>6457</v>
      </c>
      <c r="Z5947">
        <v>13103</v>
      </c>
      <c r="AA5947" t="s">
        <v>708</v>
      </c>
      <c r="AC5947" t="s">
        <v>412</v>
      </c>
      <c r="AD5947" t="s">
        <v>443</v>
      </c>
    </row>
    <row r="5948" spans="21:30">
      <c r="U5948">
        <v>10122</v>
      </c>
      <c r="V5948">
        <v>2</v>
      </c>
      <c r="W5948" t="s">
        <v>7212</v>
      </c>
      <c r="X5948">
        <v>13</v>
      </c>
      <c r="Y5948" t="s">
        <v>6457</v>
      </c>
      <c r="Z5948">
        <v>13103</v>
      </c>
      <c r="AA5948" t="s">
        <v>708</v>
      </c>
      <c r="AC5948" t="s">
        <v>412</v>
      </c>
      <c r="AD5948" t="s">
        <v>443</v>
      </c>
    </row>
    <row r="5949" spans="21:30">
      <c r="U5949">
        <v>10123</v>
      </c>
      <c r="V5949">
        <v>0</v>
      </c>
      <c r="W5949" t="s">
        <v>7213</v>
      </c>
      <c r="X5949">
        <v>13</v>
      </c>
      <c r="Y5949" t="s">
        <v>6457</v>
      </c>
      <c r="Z5949">
        <v>13124</v>
      </c>
      <c r="AA5949" t="s">
        <v>688</v>
      </c>
      <c r="AC5949" t="s">
        <v>412</v>
      </c>
      <c r="AD5949" t="s">
        <v>443</v>
      </c>
    </row>
    <row r="5950" spans="21:30">
      <c r="U5950">
        <v>10124</v>
      </c>
      <c r="V5950">
        <v>9</v>
      </c>
      <c r="W5950" t="s">
        <v>7214</v>
      </c>
      <c r="X5950">
        <v>13</v>
      </c>
      <c r="Y5950" t="s">
        <v>6457</v>
      </c>
      <c r="Z5950">
        <v>13124</v>
      </c>
      <c r="AA5950" t="s">
        <v>688</v>
      </c>
      <c r="AC5950" t="s">
        <v>412</v>
      </c>
      <c r="AD5950" t="s">
        <v>443</v>
      </c>
    </row>
    <row r="5951" spans="21:30">
      <c r="U5951">
        <v>10125</v>
      </c>
      <c r="V5951">
        <v>7</v>
      </c>
      <c r="W5951" t="s">
        <v>7215</v>
      </c>
      <c r="X5951">
        <v>13</v>
      </c>
      <c r="Y5951" t="s">
        <v>6457</v>
      </c>
      <c r="Z5951">
        <v>13103</v>
      </c>
      <c r="AA5951" t="s">
        <v>708</v>
      </c>
      <c r="AC5951" t="s">
        <v>412</v>
      </c>
      <c r="AD5951" t="s">
        <v>443</v>
      </c>
    </row>
    <row r="5952" spans="21:30">
      <c r="U5952">
        <v>10126</v>
      </c>
      <c r="V5952">
        <v>5</v>
      </c>
      <c r="W5952" t="s">
        <v>7216</v>
      </c>
      <c r="X5952">
        <v>13</v>
      </c>
      <c r="Y5952" t="s">
        <v>6457</v>
      </c>
      <c r="Z5952">
        <v>13103</v>
      </c>
      <c r="AA5952" t="s">
        <v>708</v>
      </c>
      <c r="AC5952" t="s">
        <v>412</v>
      </c>
      <c r="AD5952" t="s">
        <v>443</v>
      </c>
    </row>
    <row r="5953" spans="21:30">
      <c r="U5953">
        <v>10127</v>
      </c>
      <c r="V5953">
        <v>3</v>
      </c>
      <c r="W5953" t="s">
        <v>7217</v>
      </c>
      <c r="X5953">
        <v>13</v>
      </c>
      <c r="Y5953" t="s">
        <v>6457</v>
      </c>
      <c r="Z5953">
        <v>13117</v>
      </c>
      <c r="AA5953" t="s">
        <v>804</v>
      </c>
      <c r="AC5953" t="s">
        <v>412</v>
      </c>
      <c r="AD5953" t="s">
        <v>443</v>
      </c>
    </row>
    <row r="5954" spans="21:30">
      <c r="U5954">
        <v>10128</v>
      </c>
      <c r="V5954">
        <v>1</v>
      </c>
      <c r="W5954" t="s">
        <v>7218</v>
      </c>
      <c r="X5954">
        <v>13</v>
      </c>
      <c r="Y5954" t="s">
        <v>6457</v>
      </c>
      <c r="Z5954">
        <v>13117</v>
      </c>
      <c r="AA5954" t="s">
        <v>804</v>
      </c>
      <c r="AC5954" t="s">
        <v>412</v>
      </c>
      <c r="AD5954" t="s">
        <v>443</v>
      </c>
    </row>
    <row r="5955" spans="21:30">
      <c r="U5955">
        <v>10130</v>
      </c>
      <c r="V5955">
        <v>3</v>
      </c>
      <c r="W5955" t="s">
        <v>7219</v>
      </c>
      <c r="X5955">
        <v>13</v>
      </c>
      <c r="Y5955" t="s">
        <v>6457</v>
      </c>
      <c r="Z5955">
        <v>13124</v>
      </c>
      <c r="AA5955" t="s">
        <v>688</v>
      </c>
      <c r="AC5955" t="s">
        <v>412</v>
      </c>
      <c r="AD5955" t="s">
        <v>443</v>
      </c>
    </row>
    <row r="5956" spans="21:30">
      <c r="U5956">
        <v>10133</v>
      </c>
      <c r="V5956">
        <v>8</v>
      </c>
      <c r="W5956" t="s">
        <v>7220</v>
      </c>
      <c r="X5956">
        <v>13</v>
      </c>
      <c r="Y5956" t="s">
        <v>6457</v>
      </c>
      <c r="Z5956">
        <v>13302</v>
      </c>
      <c r="AA5956" t="s">
        <v>98</v>
      </c>
      <c r="AC5956" t="s">
        <v>1111</v>
      </c>
      <c r="AD5956" t="s">
        <v>443</v>
      </c>
    </row>
    <row r="5957" spans="21:30">
      <c r="U5957">
        <v>10134</v>
      </c>
      <c r="V5957">
        <v>6</v>
      </c>
      <c r="W5957" t="s">
        <v>7221</v>
      </c>
      <c r="X5957">
        <v>13</v>
      </c>
      <c r="Y5957" t="s">
        <v>6457</v>
      </c>
      <c r="Z5957">
        <v>13124</v>
      </c>
      <c r="AA5957" t="s">
        <v>688</v>
      </c>
      <c r="AC5957" t="s">
        <v>412</v>
      </c>
      <c r="AD5957" t="s">
        <v>443</v>
      </c>
    </row>
    <row r="5958" spans="21:30">
      <c r="U5958">
        <v>10135</v>
      </c>
      <c r="V5958">
        <v>4</v>
      </c>
      <c r="W5958" t="s">
        <v>7222</v>
      </c>
      <c r="X5958">
        <v>13</v>
      </c>
      <c r="Y5958" t="s">
        <v>6457</v>
      </c>
      <c r="Z5958">
        <v>13124</v>
      </c>
      <c r="AA5958" t="s">
        <v>688</v>
      </c>
      <c r="AC5958" t="s">
        <v>412</v>
      </c>
      <c r="AD5958" t="s">
        <v>443</v>
      </c>
    </row>
    <row r="5959" spans="21:30">
      <c r="U5959">
        <v>10140</v>
      </c>
      <c r="V5959">
        <v>0</v>
      </c>
      <c r="W5959" t="s">
        <v>7223</v>
      </c>
      <c r="X5959">
        <v>13</v>
      </c>
      <c r="Y5959" t="s">
        <v>6457</v>
      </c>
      <c r="Z5959">
        <v>13117</v>
      </c>
      <c r="AA5959" t="s">
        <v>804</v>
      </c>
      <c r="AC5959" t="s">
        <v>713</v>
      </c>
      <c r="AD5959" t="s">
        <v>443</v>
      </c>
    </row>
    <row r="5960" spans="21:30">
      <c r="U5960">
        <v>10142</v>
      </c>
      <c r="V5960">
        <v>7</v>
      </c>
      <c r="W5960" t="s">
        <v>7224</v>
      </c>
      <c r="X5960">
        <v>13</v>
      </c>
      <c r="Y5960" t="s">
        <v>6457</v>
      </c>
      <c r="Z5960">
        <v>13117</v>
      </c>
      <c r="AA5960" t="s">
        <v>804</v>
      </c>
      <c r="AC5960" t="s">
        <v>713</v>
      </c>
      <c r="AD5960" t="s">
        <v>443</v>
      </c>
    </row>
    <row r="5961" spans="21:30">
      <c r="U5961">
        <v>10143</v>
      </c>
      <c r="V5961">
        <v>5</v>
      </c>
      <c r="W5961" t="s">
        <v>7225</v>
      </c>
      <c r="X5961">
        <v>13</v>
      </c>
      <c r="Y5961" t="s">
        <v>6457</v>
      </c>
      <c r="Z5961">
        <v>13103</v>
      </c>
      <c r="AA5961" t="s">
        <v>708</v>
      </c>
      <c r="AC5961" t="s">
        <v>713</v>
      </c>
      <c r="AD5961" t="s">
        <v>443</v>
      </c>
    </row>
    <row r="5962" spans="21:30">
      <c r="U5962">
        <v>10147</v>
      </c>
      <c r="V5962">
        <v>8</v>
      </c>
      <c r="W5962" t="s">
        <v>7226</v>
      </c>
      <c r="X5962">
        <v>13</v>
      </c>
      <c r="Y5962" t="s">
        <v>6457</v>
      </c>
      <c r="Z5962">
        <v>13117</v>
      </c>
      <c r="AA5962" t="s">
        <v>804</v>
      </c>
      <c r="AC5962" t="s">
        <v>713</v>
      </c>
      <c r="AD5962" t="s">
        <v>443</v>
      </c>
    </row>
    <row r="5963" spans="21:30">
      <c r="U5963">
        <v>10149</v>
      </c>
      <c r="V5963">
        <v>4</v>
      </c>
      <c r="W5963" t="s">
        <v>7227</v>
      </c>
      <c r="X5963">
        <v>13</v>
      </c>
      <c r="Y5963" t="s">
        <v>6457</v>
      </c>
      <c r="Z5963">
        <v>13117</v>
      </c>
      <c r="AA5963" t="s">
        <v>804</v>
      </c>
      <c r="AC5963" t="s">
        <v>713</v>
      </c>
      <c r="AD5963" t="s">
        <v>443</v>
      </c>
    </row>
    <row r="5964" spans="21:30">
      <c r="U5964">
        <v>10151</v>
      </c>
      <c r="V5964">
        <v>6</v>
      </c>
      <c r="W5964" t="s">
        <v>7228</v>
      </c>
      <c r="X5964">
        <v>13</v>
      </c>
      <c r="Y5964" t="s">
        <v>6457</v>
      </c>
      <c r="Z5964">
        <v>13103</v>
      </c>
      <c r="AA5964" t="s">
        <v>708</v>
      </c>
      <c r="AC5964" t="s">
        <v>713</v>
      </c>
      <c r="AD5964" t="s">
        <v>443</v>
      </c>
    </row>
    <row r="5965" spans="21:30">
      <c r="U5965">
        <v>10152</v>
      </c>
      <c r="V5965">
        <v>4</v>
      </c>
      <c r="W5965" t="s">
        <v>7229</v>
      </c>
      <c r="X5965">
        <v>13</v>
      </c>
      <c r="Y5965" t="s">
        <v>6457</v>
      </c>
      <c r="Z5965">
        <v>13124</v>
      </c>
      <c r="AA5965" t="s">
        <v>688</v>
      </c>
      <c r="AC5965" t="s">
        <v>713</v>
      </c>
      <c r="AD5965" t="s">
        <v>443</v>
      </c>
    </row>
    <row r="5966" spans="21:30">
      <c r="U5966">
        <v>10155</v>
      </c>
      <c r="V5966">
        <v>9</v>
      </c>
      <c r="W5966" t="s">
        <v>7230</v>
      </c>
      <c r="X5966">
        <v>13</v>
      </c>
      <c r="Y5966" t="s">
        <v>6457</v>
      </c>
      <c r="Z5966">
        <v>13103</v>
      </c>
      <c r="AA5966" t="s">
        <v>708</v>
      </c>
      <c r="AC5966" t="s">
        <v>713</v>
      </c>
      <c r="AD5966" t="s">
        <v>443</v>
      </c>
    </row>
    <row r="5967" spans="21:30">
      <c r="U5967">
        <v>10156</v>
      </c>
      <c r="V5967">
        <v>7</v>
      </c>
      <c r="W5967" t="s">
        <v>7231</v>
      </c>
      <c r="X5967">
        <v>13</v>
      </c>
      <c r="Y5967" t="s">
        <v>6457</v>
      </c>
      <c r="Z5967">
        <v>13117</v>
      </c>
      <c r="AA5967" t="s">
        <v>804</v>
      </c>
      <c r="AC5967" t="s">
        <v>713</v>
      </c>
      <c r="AD5967" t="s">
        <v>443</v>
      </c>
    </row>
    <row r="5968" spans="21:30">
      <c r="U5968">
        <v>10157</v>
      </c>
      <c r="V5968">
        <v>5</v>
      </c>
      <c r="W5968" t="s">
        <v>7232</v>
      </c>
      <c r="X5968">
        <v>13</v>
      </c>
      <c r="Y5968" t="s">
        <v>6457</v>
      </c>
      <c r="Z5968">
        <v>13124</v>
      </c>
      <c r="AA5968" t="s">
        <v>688</v>
      </c>
      <c r="AC5968" t="s">
        <v>713</v>
      </c>
      <c r="AD5968" t="s">
        <v>443</v>
      </c>
    </row>
    <row r="5969" spans="21:30">
      <c r="U5969">
        <v>10158</v>
      </c>
      <c r="V5969">
        <v>3</v>
      </c>
      <c r="W5969" t="s">
        <v>7233</v>
      </c>
      <c r="X5969">
        <v>13</v>
      </c>
      <c r="Y5969" t="s">
        <v>6457</v>
      </c>
      <c r="Z5969">
        <v>13103</v>
      </c>
      <c r="AA5969" t="s">
        <v>708</v>
      </c>
      <c r="AC5969" t="s">
        <v>713</v>
      </c>
      <c r="AD5969" t="s">
        <v>443</v>
      </c>
    </row>
    <row r="5970" spans="21:30">
      <c r="U5970">
        <v>10159</v>
      </c>
      <c r="V5970">
        <v>1</v>
      </c>
      <c r="W5970" t="s">
        <v>7234</v>
      </c>
      <c r="X5970">
        <v>13</v>
      </c>
      <c r="Y5970" t="s">
        <v>6457</v>
      </c>
      <c r="Z5970">
        <v>13103</v>
      </c>
      <c r="AA5970" t="s">
        <v>708</v>
      </c>
      <c r="AC5970" t="s">
        <v>713</v>
      </c>
      <c r="AD5970" t="s">
        <v>443</v>
      </c>
    </row>
    <row r="5971" spans="21:30">
      <c r="U5971">
        <v>10160</v>
      </c>
      <c r="V5971">
        <v>5</v>
      </c>
      <c r="W5971" t="s">
        <v>7235</v>
      </c>
      <c r="X5971">
        <v>13</v>
      </c>
      <c r="Y5971" t="s">
        <v>6457</v>
      </c>
      <c r="Z5971">
        <v>13117</v>
      </c>
      <c r="AA5971" t="s">
        <v>804</v>
      </c>
      <c r="AC5971" t="s">
        <v>713</v>
      </c>
      <c r="AD5971" t="s">
        <v>443</v>
      </c>
    </row>
    <row r="5972" spans="21:30">
      <c r="U5972">
        <v>10162</v>
      </c>
      <c r="V5972">
        <v>1</v>
      </c>
      <c r="W5972" t="s">
        <v>7236</v>
      </c>
      <c r="X5972">
        <v>13</v>
      </c>
      <c r="Y5972" t="s">
        <v>6457</v>
      </c>
      <c r="Z5972">
        <v>13117</v>
      </c>
      <c r="AA5972" t="s">
        <v>804</v>
      </c>
      <c r="AC5972" t="s">
        <v>713</v>
      </c>
      <c r="AD5972" t="s">
        <v>443</v>
      </c>
    </row>
    <row r="5973" spans="21:30">
      <c r="U5973">
        <v>10164</v>
      </c>
      <c r="V5973">
        <v>8</v>
      </c>
      <c r="W5973" t="s">
        <v>5979</v>
      </c>
      <c r="X5973">
        <v>13</v>
      </c>
      <c r="Y5973" t="s">
        <v>6457</v>
      </c>
      <c r="Z5973">
        <v>13103</v>
      </c>
      <c r="AA5973" t="s">
        <v>708</v>
      </c>
      <c r="AC5973" t="s">
        <v>713</v>
      </c>
      <c r="AD5973" t="s">
        <v>443</v>
      </c>
    </row>
    <row r="5974" spans="21:30">
      <c r="U5974">
        <v>10167</v>
      </c>
      <c r="V5974">
        <v>2</v>
      </c>
      <c r="W5974" t="s">
        <v>7237</v>
      </c>
      <c r="X5974">
        <v>13</v>
      </c>
      <c r="Y5974" t="s">
        <v>6457</v>
      </c>
      <c r="Z5974">
        <v>13124</v>
      </c>
      <c r="AA5974" t="s">
        <v>688</v>
      </c>
      <c r="AC5974" t="s">
        <v>713</v>
      </c>
      <c r="AD5974" t="s">
        <v>443</v>
      </c>
    </row>
    <row r="5975" spans="21:30">
      <c r="U5975">
        <v>10168</v>
      </c>
      <c r="V5975">
        <v>0</v>
      </c>
      <c r="W5975" t="s">
        <v>7238</v>
      </c>
      <c r="X5975">
        <v>13</v>
      </c>
      <c r="Y5975" t="s">
        <v>6457</v>
      </c>
      <c r="Z5975">
        <v>13103</v>
      </c>
      <c r="AA5975" t="s">
        <v>708</v>
      </c>
      <c r="AC5975" t="s">
        <v>713</v>
      </c>
      <c r="AD5975" t="s">
        <v>443</v>
      </c>
    </row>
    <row r="5976" spans="21:30">
      <c r="U5976">
        <v>10171</v>
      </c>
      <c r="V5976">
        <v>0</v>
      </c>
      <c r="W5976" t="s">
        <v>7239</v>
      </c>
      <c r="X5976">
        <v>13</v>
      </c>
      <c r="Y5976" t="s">
        <v>6457</v>
      </c>
      <c r="Z5976">
        <v>13117</v>
      </c>
      <c r="AA5976" t="s">
        <v>804</v>
      </c>
      <c r="AC5976" t="s">
        <v>713</v>
      </c>
      <c r="AD5976" t="s">
        <v>443</v>
      </c>
    </row>
    <row r="5977" spans="21:30">
      <c r="U5977">
        <v>10172</v>
      </c>
      <c r="V5977">
        <v>9</v>
      </c>
      <c r="W5977" t="s">
        <v>7240</v>
      </c>
      <c r="X5977">
        <v>13</v>
      </c>
      <c r="Y5977" t="s">
        <v>6457</v>
      </c>
      <c r="Z5977">
        <v>13103</v>
      </c>
      <c r="AA5977" t="s">
        <v>708</v>
      </c>
      <c r="AC5977" t="s">
        <v>713</v>
      </c>
      <c r="AD5977" t="s">
        <v>443</v>
      </c>
    </row>
    <row r="5978" spans="21:30">
      <c r="U5978">
        <v>10173</v>
      </c>
      <c r="V5978">
        <v>7</v>
      </c>
      <c r="W5978" t="s">
        <v>7241</v>
      </c>
      <c r="X5978">
        <v>13</v>
      </c>
      <c r="Y5978" t="s">
        <v>6457</v>
      </c>
      <c r="Z5978">
        <v>13124</v>
      </c>
      <c r="AA5978" t="s">
        <v>688</v>
      </c>
      <c r="AC5978" t="s">
        <v>713</v>
      </c>
      <c r="AD5978" t="s">
        <v>443</v>
      </c>
    </row>
    <row r="5979" spans="21:30">
      <c r="U5979">
        <v>10176</v>
      </c>
      <c r="V5979">
        <v>1</v>
      </c>
      <c r="W5979" t="s">
        <v>7242</v>
      </c>
      <c r="X5979">
        <v>13</v>
      </c>
      <c r="Y5979" t="s">
        <v>6457</v>
      </c>
      <c r="Z5979">
        <v>13117</v>
      </c>
      <c r="AA5979" t="s">
        <v>804</v>
      </c>
      <c r="AC5979" t="s">
        <v>713</v>
      </c>
      <c r="AD5979" t="s">
        <v>443</v>
      </c>
    </row>
    <row r="5980" spans="21:30">
      <c r="U5980">
        <v>10182</v>
      </c>
      <c r="V5980">
        <v>6</v>
      </c>
      <c r="W5980" t="s">
        <v>7243</v>
      </c>
      <c r="X5980">
        <v>13</v>
      </c>
      <c r="Y5980" t="s">
        <v>6457</v>
      </c>
      <c r="Z5980">
        <v>13124</v>
      </c>
      <c r="AA5980" t="s">
        <v>688</v>
      </c>
      <c r="AC5980" t="s">
        <v>713</v>
      </c>
      <c r="AD5980" t="s">
        <v>443</v>
      </c>
    </row>
    <row r="5981" spans="21:30">
      <c r="U5981">
        <v>10183</v>
      </c>
      <c r="V5981">
        <v>4</v>
      </c>
      <c r="W5981" t="s">
        <v>7244</v>
      </c>
      <c r="X5981">
        <v>13</v>
      </c>
      <c r="Y5981" t="s">
        <v>6457</v>
      </c>
      <c r="Z5981">
        <v>13103</v>
      </c>
      <c r="AA5981" t="s">
        <v>708</v>
      </c>
      <c r="AC5981" t="s">
        <v>713</v>
      </c>
      <c r="AD5981" t="s">
        <v>443</v>
      </c>
    </row>
    <row r="5982" spans="21:30">
      <c r="U5982">
        <v>10186</v>
      </c>
      <c r="V5982">
        <v>9</v>
      </c>
      <c r="W5982" t="s">
        <v>7245</v>
      </c>
      <c r="X5982">
        <v>13</v>
      </c>
      <c r="Y5982" t="s">
        <v>6457</v>
      </c>
      <c r="Z5982">
        <v>13103</v>
      </c>
      <c r="AA5982" t="s">
        <v>708</v>
      </c>
      <c r="AC5982" t="s">
        <v>713</v>
      </c>
      <c r="AD5982" t="s">
        <v>443</v>
      </c>
    </row>
    <row r="5983" spans="21:30">
      <c r="U5983">
        <v>10187</v>
      </c>
      <c r="V5983">
        <v>7</v>
      </c>
      <c r="W5983" t="s">
        <v>7246</v>
      </c>
      <c r="X5983">
        <v>13</v>
      </c>
      <c r="Y5983" t="s">
        <v>6457</v>
      </c>
      <c r="Z5983">
        <v>13124</v>
      </c>
      <c r="AA5983" t="s">
        <v>688</v>
      </c>
      <c r="AC5983" t="s">
        <v>713</v>
      </c>
      <c r="AD5983" t="s">
        <v>443</v>
      </c>
    </row>
    <row r="5984" spans="21:30">
      <c r="U5984">
        <v>10191</v>
      </c>
      <c r="V5984">
        <v>5</v>
      </c>
      <c r="W5984" t="s">
        <v>7247</v>
      </c>
      <c r="X5984">
        <v>13</v>
      </c>
      <c r="Y5984" t="s">
        <v>6457</v>
      </c>
      <c r="Z5984">
        <v>13124</v>
      </c>
      <c r="AA5984" t="s">
        <v>688</v>
      </c>
      <c r="AC5984" t="s">
        <v>713</v>
      </c>
      <c r="AD5984" t="s">
        <v>443</v>
      </c>
    </row>
    <row r="5985" spans="21:30">
      <c r="U5985">
        <v>10193</v>
      </c>
      <c r="V5985">
        <v>1</v>
      </c>
      <c r="W5985" t="s">
        <v>7248</v>
      </c>
      <c r="X5985">
        <v>13</v>
      </c>
      <c r="Y5985" t="s">
        <v>6457</v>
      </c>
      <c r="Z5985">
        <v>13103</v>
      </c>
      <c r="AA5985" t="s">
        <v>708</v>
      </c>
      <c r="AC5985" t="s">
        <v>713</v>
      </c>
      <c r="AD5985" t="s">
        <v>443</v>
      </c>
    </row>
    <row r="5986" spans="21:30">
      <c r="U5986">
        <v>10195</v>
      </c>
      <c r="V5986">
        <v>8</v>
      </c>
      <c r="W5986" t="s">
        <v>7249</v>
      </c>
      <c r="X5986">
        <v>13</v>
      </c>
      <c r="Y5986" t="s">
        <v>6457</v>
      </c>
      <c r="Z5986">
        <v>13117</v>
      </c>
      <c r="AA5986" t="s">
        <v>804</v>
      </c>
      <c r="AC5986" t="s">
        <v>725</v>
      </c>
      <c r="AD5986" t="s">
        <v>443</v>
      </c>
    </row>
    <row r="5987" spans="21:30">
      <c r="U5987">
        <v>10196</v>
      </c>
      <c r="V5987">
        <v>6</v>
      </c>
      <c r="W5987" t="s">
        <v>7250</v>
      </c>
      <c r="X5987">
        <v>13</v>
      </c>
      <c r="Y5987" t="s">
        <v>6457</v>
      </c>
      <c r="Z5987">
        <v>13128</v>
      </c>
      <c r="AA5987" t="s">
        <v>831</v>
      </c>
      <c r="AC5987" t="s">
        <v>890</v>
      </c>
      <c r="AD5987" t="s">
        <v>443</v>
      </c>
    </row>
    <row r="5988" spans="21:30">
      <c r="U5988">
        <v>10197</v>
      </c>
      <c r="V5988">
        <v>4</v>
      </c>
      <c r="W5988" t="s">
        <v>7251</v>
      </c>
      <c r="X5988">
        <v>13</v>
      </c>
      <c r="Y5988" t="s">
        <v>6457</v>
      </c>
      <c r="Z5988">
        <v>13128</v>
      </c>
      <c r="AA5988" t="s">
        <v>831</v>
      </c>
      <c r="AC5988" t="s">
        <v>1111</v>
      </c>
      <c r="AD5988" t="s">
        <v>443</v>
      </c>
    </row>
    <row r="5989" spans="21:30">
      <c r="U5989">
        <v>10199</v>
      </c>
      <c r="V5989">
        <v>0</v>
      </c>
      <c r="W5989" t="s">
        <v>7252</v>
      </c>
      <c r="X5989">
        <v>13</v>
      </c>
      <c r="Y5989" t="s">
        <v>6457</v>
      </c>
      <c r="Z5989">
        <v>13108</v>
      </c>
      <c r="AA5989" t="s">
        <v>1212</v>
      </c>
      <c r="AC5989" t="s">
        <v>1009</v>
      </c>
      <c r="AD5989" t="s">
        <v>443</v>
      </c>
    </row>
    <row r="5990" spans="21:30">
      <c r="U5990">
        <v>10200</v>
      </c>
      <c r="V5990">
        <v>8</v>
      </c>
      <c r="W5990" t="s">
        <v>7253</v>
      </c>
      <c r="X5990">
        <v>13</v>
      </c>
      <c r="Y5990" t="s">
        <v>6457</v>
      </c>
      <c r="Z5990">
        <v>13128</v>
      </c>
      <c r="AA5990" t="s">
        <v>831</v>
      </c>
      <c r="AC5990" t="s">
        <v>1111</v>
      </c>
      <c r="AD5990" t="s">
        <v>443</v>
      </c>
    </row>
    <row r="5991" spans="21:30">
      <c r="U5991">
        <v>10201</v>
      </c>
      <c r="V5991">
        <v>6</v>
      </c>
      <c r="W5991" t="s">
        <v>7254</v>
      </c>
      <c r="X5991">
        <v>13</v>
      </c>
      <c r="Y5991" t="s">
        <v>6457</v>
      </c>
      <c r="Z5991">
        <v>13128</v>
      </c>
      <c r="AA5991" t="s">
        <v>831</v>
      </c>
      <c r="AC5991" t="s">
        <v>1111</v>
      </c>
      <c r="AD5991" t="s">
        <v>443</v>
      </c>
    </row>
    <row r="5992" spans="21:30">
      <c r="U5992">
        <v>10202</v>
      </c>
      <c r="V5992">
        <v>4</v>
      </c>
      <c r="W5992" t="s">
        <v>7255</v>
      </c>
      <c r="X5992">
        <v>13</v>
      </c>
      <c r="Y5992" t="s">
        <v>6457</v>
      </c>
      <c r="Z5992">
        <v>13128</v>
      </c>
      <c r="AA5992" t="s">
        <v>831</v>
      </c>
      <c r="AC5992" t="s">
        <v>1111</v>
      </c>
      <c r="AD5992" t="s">
        <v>443</v>
      </c>
    </row>
    <row r="5993" spans="21:30">
      <c r="U5993">
        <v>10204</v>
      </c>
      <c r="V5993">
        <v>0</v>
      </c>
      <c r="W5993" t="s">
        <v>7256</v>
      </c>
      <c r="X5993">
        <v>13</v>
      </c>
      <c r="Y5993" t="s">
        <v>6457</v>
      </c>
      <c r="Z5993">
        <v>13128</v>
      </c>
      <c r="AA5993" t="s">
        <v>831</v>
      </c>
      <c r="AC5993" t="s">
        <v>1111</v>
      </c>
      <c r="AD5993" t="s">
        <v>443</v>
      </c>
    </row>
    <row r="5994" spans="21:30">
      <c r="U5994">
        <v>10205</v>
      </c>
      <c r="V5994">
        <v>9</v>
      </c>
      <c r="W5994" t="s">
        <v>7257</v>
      </c>
      <c r="X5994">
        <v>13</v>
      </c>
      <c r="Y5994" t="s">
        <v>6457</v>
      </c>
      <c r="Z5994">
        <v>13128</v>
      </c>
      <c r="AA5994" t="s">
        <v>831</v>
      </c>
      <c r="AC5994" t="s">
        <v>1111</v>
      </c>
      <c r="AD5994" t="s">
        <v>443</v>
      </c>
    </row>
    <row r="5995" spans="21:30">
      <c r="U5995">
        <v>10207</v>
      </c>
      <c r="V5995">
        <v>5</v>
      </c>
      <c r="W5995" t="s">
        <v>7258</v>
      </c>
      <c r="X5995">
        <v>13</v>
      </c>
      <c r="Y5995" t="s">
        <v>6457</v>
      </c>
      <c r="Z5995">
        <v>13128</v>
      </c>
      <c r="AA5995" t="s">
        <v>831</v>
      </c>
      <c r="AC5995" t="s">
        <v>1111</v>
      </c>
      <c r="AD5995" t="s">
        <v>443</v>
      </c>
    </row>
    <row r="5996" spans="21:30">
      <c r="U5996">
        <v>10210</v>
      </c>
      <c r="V5996">
        <v>5</v>
      </c>
      <c r="W5996" t="s">
        <v>7259</v>
      </c>
      <c r="X5996">
        <v>13</v>
      </c>
      <c r="Y5996" t="s">
        <v>6457</v>
      </c>
      <c r="Z5996">
        <v>13128</v>
      </c>
      <c r="AA5996" t="s">
        <v>831</v>
      </c>
      <c r="AC5996" t="s">
        <v>1111</v>
      </c>
      <c r="AD5996" t="s">
        <v>443</v>
      </c>
    </row>
    <row r="5997" spans="21:30">
      <c r="U5997">
        <v>10212</v>
      </c>
      <c r="V5997">
        <v>1</v>
      </c>
      <c r="W5997" t="s">
        <v>7260</v>
      </c>
      <c r="X5997">
        <v>13</v>
      </c>
      <c r="Y5997" t="s">
        <v>6457</v>
      </c>
      <c r="Z5997">
        <v>13128</v>
      </c>
      <c r="AA5997" t="s">
        <v>831</v>
      </c>
      <c r="AC5997" t="s">
        <v>1111</v>
      </c>
      <c r="AD5997" t="s">
        <v>443</v>
      </c>
    </row>
    <row r="5998" spans="21:30">
      <c r="U5998">
        <v>10216</v>
      </c>
      <c r="V5998">
        <v>4</v>
      </c>
      <c r="W5998" t="s">
        <v>7261</v>
      </c>
      <c r="X5998">
        <v>13</v>
      </c>
      <c r="Y5998" t="s">
        <v>6457</v>
      </c>
      <c r="Z5998">
        <v>13128</v>
      </c>
      <c r="AA5998" t="s">
        <v>831</v>
      </c>
      <c r="AC5998" t="s">
        <v>1111</v>
      </c>
      <c r="AD5998" t="s">
        <v>443</v>
      </c>
    </row>
    <row r="5999" spans="21:30">
      <c r="U5999">
        <v>10217</v>
      </c>
      <c r="V5999">
        <v>2</v>
      </c>
      <c r="W5999" t="s">
        <v>7262</v>
      </c>
      <c r="X5999">
        <v>13</v>
      </c>
      <c r="Y5999" t="s">
        <v>6457</v>
      </c>
      <c r="Z5999">
        <v>13128</v>
      </c>
      <c r="AA5999" t="s">
        <v>831</v>
      </c>
      <c r="AC5999" t="s">
        <v>713</v>
      </c>
      <c r="AD5999" t="s">
        <v>443</v>
      </c>
    </row>
    <row r="6000" spans="21:30">
      <c r="U6000">
        <v>10219</v>
      </c>
      <c r="V6000">
        <v>9</v>
      </c>
      <c r="W6000" t="s">
        <v>7263</v>
      </c>
      <c r="X6000">
        <v>13</v>
      </c>
      <c r="Y6000" t="s">
        <v>6457</v>
      </c>
      <c r="Z6000">
        <v>13128</v>
      </c>
      <c r="AA6000" t="s">
        <v>831</v>
      </c>
      <c r="AC6000" t="s">
        <v>713</v>
      </c>
      <c r="AD6000" t="s">
        <v>443</v>
      </c>
    </row>
    <row r="6001" spans="21:30">
      <c r="U6001">
        <v>10220</v>
      </c>
      <c r="V6001">
        <v>2</v>
      </c>
      <c r="W6001" t="s">
        <v>7264</v>
      </c>
      <c r="X6001">
        <v>13</v>
      </c>
      <c r="Y6001" t="s">
        <v>6457</v>
      </c>
      <c r="Z6001">
        <v>13108</v>
      </c>
      <c r="AA6001" t="s">
        <v>1212</v>
      </c>
      <c r="AC6001" t="s">
        <v>713</v>
      </c>
      <c r="AD6001" t="s">
        <v>443</v>
      </c>
    </row>
    <row r="6002" spans="21:30">
      <c r="U6002">
        <v>10221</v>
      </c>
      <c r="V6002">
        <v>0</v>
      </c>
      <c r="W6002" t="s">
        <v>7265</v>
      </c>
      <c r="X6002">
        <v>13</v>
      </c>
      <c r="Y6002" t="s">
        <v>6457</v>
      </c>
      <c r="Z6002">
        <v>13128</v>
      </c>
      <c r="AA6002" t="s">
        <v>831</v>
      </c>
      <c r="AC6002" t="s">
        <v>713</v>
      </c>
      <c r="AD6002" t="s">
        <v>443</v>
      </c>
    </row>
    <row r="6003" spans="21:30">
      <c r="U6003">
        <v>10223</v>
      </c>
      <c r="V6003">
        <v>7</v>
      </c>
      <c r="W6003" t="s">
        <v>3479</v>
      </c>
      <c r="X6003">
        <v>13</v>
      </c>
      <c r="Y6003" t="s">
        <v>6457</v>
      </c>
      <c r="Z6003">
        <v>13108</v>
      </c>
      <c r="AA6003" t="s">
        <v>1212</v>
      </c>
      <c r="AC6003" t="s">
        <v>713</v>
      </c>
      <c r="AD6003" t="s">
        <v>443</v>
      </c>
    </row>
    <row r="6004" spans="21:30">
      <c r="U6004">
        <v>10224</v>
      </c>
      <c r="V6004">
        <v>5</v>
      </c>
      <c r="W6004" t="s">
        <v>7266</v>
      </c>
      <c r="X6004">
        <v>13</v>
      </c>
      <c r="Y6004" t="s">
        <v>6457</v>
      </c>
      <c r="Z6004">
        <v>13108</v>
      </c>
      <c r="AA6004" t="s">
        <v>1212</v>
      </c>
      <c r="AC6004" t="s">
        <v>713</v>
      </c>
      <c r="AD6004" t="s">
        <v>443</v>
      </c>
    </row>
    <row r="6005" spans="21:30">
      <c r="U6005">
        <v>10225</v>
      </c>
      <c r="V6005">
        <v>3</v>
      </c>
      <c r="W6005" t="s">
        <v>7267</v>
      </c>
      <c r="X6005">
        <v>13</v>
      </c>
      <c r="Y6005" t="s">
        <v>6457</v>
      </c>
      <c r="Z6005">
        <v>13128</v>
      </c>
      <c r="AA6005" t="s">
        <v>831</v>
      </c>
      <c r="AC6005" t="s">
        <v>713</v>
      </c>
      <c r="AD6005" t="s">
        <v>443</v>
      </c>
    </row>
    <row r="6006" spans="21:30">
      <c r="U6006">
        <v>10226</v>
      </c>
      <c r="V6006">
        <v>1</v>
      </c>
      <c r="W6006" t="s">
        <v>7268</v>
      </c>
      <c r="X6006">
        <v>13</v>
      </c>
      <c r="Y6006" t="s">
        <v>6457</v>
      </c>
      <c r="Z6006">
        <v>13128</v>
      </c>
      <c r="AA6006" t="s">
        <v>831</v>
      </c>
      <c r="AC6006" t="s">
        <v>713</v>
      </c>
      <c r="AD6006" t="s">
        <v>443</v>
      </c>
    </row>
    <row r="6007" spans="21:30">
      <c r="U6007">
        <v>10228</v>
      </c>
      <c r="V6007">
        <v>8</v>
      </c>
      <c r="W6007" t="s">
        <v>7269</v>
      </c>
      <c r="X6007">
        <v>13</v>
      </c>
      <c r="Y6007" t="s">
        <v>6457</v>
      </c>
      <c r="Z6007">
        <v>13128</v>
      </c>
      <c r="AA6007" t="s">
        <v>831</v>
      </c>
      <c r="AC6007" t="s">
        <v>713</v>
      </c>
      <c r="AD6007" t="s">
        <v>443</v>
      </c>
    </row>
    <row r="6008" spans="21:30">
      <c r="U6008">
        <v>10229</v>
      </c>
      <c r="V6008">
        <v>6</v>
      </c>
      <c r="W6008" t="s">
        <v>7270</v>
      </c>
      <c r="X6008">
        <v>13</v>
      </c>
      <c r="Y6008" t="s">
        <v>6457</v>
      </c>
      <c r="Z6008">
        <v>13128</v>
      </c>
      <c r="AA6008" t="s">
        <v>831</v>
      </c>
      <c r="AC6008" t="s">
        <v>713</v>
      </c>
      <c r="AD6008" t="s">
        <v>443</v>
      </c>
    </row>
    <row r="6009" spans="21:30">
      <c r="U6009">
        <v>10232</v>
      </c>
      <c r="V6009">
        <v>6</v>
      </c>
      <c r="W6009" t="s">
        <v>7271</v>
      </c>
      <c r="X6009">
        <v>13</v>
      </c>
      <c r="Y6009" t="s">
        <v>6457</v>
      </c>
      <c r="Z6009">
        <v>13128</v>
      </c>
      <c r="AA6009" t="s">
        <v>831</v>
      </c>
      <c r="AC6009" t="s">
        <v>713</v>
      </c>
      <c r="AD6009" t="s">
        <v>443</v>
      </c>
    </row>
    <row r="6010" spans="21:30">
      <c r="U6010">
        <v>10233</v>
      </c>
      <c r="V6010">
        <v>4</v>
      </c>
      <c r="W6010" t="s">
        <v>7272</v>
      </c>
      <c r="X6010">
        <v>13</v>
      </c>
      <c r="Y6010" t="s">
        <v>6457</v>
      </c>
      <c r="Z6010">
        <v>13128</v>
      </c>
      <c r="AA6010" t="s">
        <v>831</v>
      </c>
      <c r="AC6010" t="s">
        <v>713</v>
      </c>
      <c r="AD6010" t="s">
        <v>443</v>
      </c>
    </row>
    <row r="6011" spans="21:30">
      <c r="U6011">
        <v>10234</v>
      </c>
      <c r="V6011">
        <v>2</v>
      </c>
      <c r="W6011" t="s">
        <v>7273</v>
      </c>
      <c r="X6011">
        <v>13</v>
      </c>
      <c r="Y6011" t="s">
        <v>6457</v>
      </c>
      <c r="Z6011">
        <v>13128</v>
      </c>
      <c r="AA6011" t="s">
        <v>831</v>
      </c>
      <c r="AC6011" t="s">
        <v>713</v>
      </c>
      <c r="AD6011" t="s">
        <v>443</v>
      </c>
    </row>
    <row r="6012" spans="21:30">
      <c r="U6012">
        <v>10235</v>
      </c>
      <c r="V6012">
        <v>0</v>
      </c>
      <c r="W6012" t="s">
        <v>7274</v>
      </c>
      <c r="X6012">
        <v>13</v>
      </c>
      <c r="Y6012" t="s">
        <v>6457</v>
      </c>
      <c r="Z6012">
        <v>13128</v>
      </c>
      <c r="AA6012" t="s">
        <v>831</v>
      </c>
      <c r="AC6012" t="s">
        <v>713</v>
      </c>
      <c r="AD6012" t="s">
        <v>443</v>
      </c>
    </row>
    <row r="6013" spans="21:30">
      <c r="U6013">
        <v>10239</v>
      </c>
      <c r="V6013">
        <v>3</v>
      </c>
      <c r="W6013" t="s">
        <v>7275</v>
      </c>
      <c r="X6013">
        <v>13</v>
      </c>
      <c r="Y6013" t="s">
        <v>6457</v>
      </c>
      <c r="Z6013">
        <v>13125</v>
      </c>
      <c r="AA6013" t="s">
        <v>1608</v>
      </c>
      <c r="AC6013" t="s">
        <v>1009</v>
      </c>
      <c r="AD6013" t="s">
        <v>443</v>
      </c>
    </row>
    <row r="6014" spans="21:30">
      <c r="U6014">
        <v>10240</v>
      </c>
      <c r="V6014">
        <v>7</v>
      </c>
      <c r="W6014" t="s">
        <v>2015</v>
      </c>
      <c r="X6014">
        <v>13</v>
      </c>
      <c r="Y6014" t="s">
        <v>6457</v>
      </c>
      <c r="Z6014">
        <v>13125</v>
      </c>
      <c r="AA6014" t="s">
        <v>1608</v>
      </c>
      <c r="AC6014" t="s">
        <v>1009</v>
      </c>
      <c r="AD6014" t="s">
        <v>443</v>
      </c>
    </row>
    <row r="6015" spans="21:30">
      <c r="U6015">
        <v>10241</v>
      </c>
      <c r="V6015">
        <v>5</v>
      </c>
      <c r="W6015" t="s">
        <v>7276</v>
      </c>
      <c r="X6015">
        <v>13</v>
      </c>
      <c r="Y6015" t="s">
        <v>6457</v>
      </c>
      <c r="Z6015">
        <v>13125</v>
      </c>
      <c r="AA6015" t="s">
        <v>1608</v>
      </c>
      <c r="AC6015" t="s">
        <v>1009</v>
      </c>
      <c r="AD6015" t="s">
        <v>443</v>
      </c>
    </row>
    <row r="6016" spans="21:30">
      <c r="U6016">
        <v>10245</v>
      </c>
      <c r="V6016">
        <v>8</v>
      </c>
      <c r="W6016" t="s">
        <v>7277</v>
      </c>
      <c r="X6016">
        <v>13</v>
      </c>
      <c r="Y6016" t="s">
        <v>6457</v>
      </c>
      <c r="Z6016">
        <v>13125</v>
      </c>
      <c r="AA6016" t="s">
        <v>1608</v>
      </c>
      <c r="AC6016" t="s">
        <v>713</v>
      </c>
      <c r="AD6016" t="s">
        <v>443</v>
      </c>
    </row>
    <row r="6017" spans="21:30">
      <c r="U6017">
        <v>10246</v>
      </c>
      <c r="V6017">
        <v>6</v>
      </c>
      <c r="W6017" t="s">
        <v>7278</v>
      </c>
      <c r="X6017">
        <v>13</v>
      </c>
      <c r="Y6017" t="s">
        <v>6457</v>
      </c>
      <c r="Z6017">
        <v>13125</v>
      </c>
      <c r="AA6017" t="s">
        <v>1608</v>
      </c>
      <c r="AC6017" t="s">
        <v>713</v>
      </c>
      <c r="AD6017" t="s">
        <v>443</v>
      </c>
    </row>
    <row r="6018" spans="21:30">
      <c r="U6018">
        <v>10247</v>
      </c>
      <c r="V6018">
        <v>4</v>
      </c>
      <c r="W6018" t="s">
        <v>7279</v>
      </c>
      <c r="X6018">
        <v>13</v>
      </c>
      <c r="Y6018" t="s">
        <v>6457</v>
      </c>
      <c r="Z6018">
        <v>13125</v>
      </c>
      <c r="AA6018" t="s">
        <v>1608</v>
      </c>
      <c r="AC6018" t="s">
        <v>713</v>
      </c>
      <c r="AD6018" t="s">
        <v>443</v>
      </c>
    </row>
    <row r="6019" spans="21:30">
      <c r="U6019">
        <v>10248</v>
      </c>
      <c r="V6019">
        <v>2</v>
      </c>
      <c r="W6019" t="s">
        <v>7280</v>
      </c>
      <c r="X6019">
        <v>13</v>
      </c>
      <c r="Y6019" t="s">
        <v>6457</v>
      </c>
      <c r="Z6019">
        <v>13127</v>
      </c>
      <c r="AA6019" t="s">
        <v>1640</v>
      </c>
      <c r="AC6019" t="s">
        <v>890</v>
      </c>
      <c r="AD6019" t="s">
        <v>443</v>
      </c>
    </row>
    <row r="6020" spans="21:30">
      <c r="U6020">
        <v>10250</v>
      </c>
      <c r="V6020">
        <v>4</v>
      </c>
      <c r="W6020" t="s">
        <v>7281</v>
      </c>
      <c r="X6020">
        <v>13</v>
      </c>
      <c r="Y6020" t="s">
        <v>6457</v>
      </c>
      <c r="Z6020">
        <v>13107</v>
      </c>
      <c r="AA6020" t="s">
        <v>1204</v>
      </c>
      <c r="AC6020" t="s">
        <v>1009</v>
      </c>
      <c r="AD6020" t="s">
        <v>443</v>
      </c>
    </row>
    <row r="6021" spans="21:30">
      <c r="U6021">
        <v>10251</v>
      </c>
      <c r="V6021">
        <v>2</v>
      </c>
      <c r="W6021" t="s">
        <v>7282</v>
      </c>
      <c r="X6021">
        <v>13</v>
      </c>
      <c r="Y6021" t="s">
        <v>6457</v>
      </c>
      <c r="Z6021">
        <v>13104</v>
      </c>
      <c r="AA6021" t="s">
        <v>6569</v>
      </c>
      <c r="AC6021" t="s">
        <v>1111</v>
      </c>
      <c r="AD6021" t="s">
        <v>443</v>
      </c>
    </row>
    <row r="6022" spans="21:30">
      <c r="U6022">
        <v>10252</v>
      </c>
      <c r="V6022">
        <v>0</v>
      </c>
      <c r="W6022" t="s">
        <v>7283</v>
      </c>
      <c r="X6022">
        <v>13</v>
      </c>
      <c r="Y6022" t="s">
        <v>6457</v>
      </c>
      <c r="Z6022">
        <v>13127</v>
      </c>
      <c r="AA6022" t="s">
        <v>1640</v>
      </c>
      <c r="AC6022" t="s">
        <v>1009</v>
      </c>
      <c r="AD6022" t="s">
        <v>443</v>
      </c>
    </row>
    <row r="6023" spans="21:30">
      <c r="U6023">
        <v>10253</v>
      </c>
      <c r="V6023">
        <v>9</v>
      </c>
      <c r="W6023" t="s">
        <v>7284</v>
      </c>
      <c r="X6023">
        <v>13</v>
      </c>
      <c r="Y6023" t="s">
        <v>6457</v>
      </c>
      <c r="Z6023">
        <v>13104</v>
      </c>
      <c r="AA6023" t="s">
        <v>6569</v>
      </c>
      <c r="AC6023" t="s">
        <v>1111</v>
      </c>
      <c r="AD6023" t="s">
        <v>443</v>
      </c>
    </row>
    <row r="6024" spans="21:30">
      <c r="U6024">
        <v>10254</v>
      </c>
      <c r="V6024">
        <v>7</v>
      </c>
      <c r="W6024" t="s">
        <v>7285</v>
      </c>
      <c r="X6024">
        <v>13</v>
      </c>
      <c r="Y6024" t="s">
        <v>6457</v>
      </c>
      <c r="Z6024">
        <v>13127</v>
      </c>
      <c r="AA6024" t="s">
        <v>1640</v>
      </c>
      <c r="AC6024" t="s">
        <v>1009</v>
      </c>
      <c r="AD6024" t="s">
        <v>443</v>
      </c>
    </row>
    <row r="6025" spans="21:30">
      <c r="U6025">
        <v>10255</v>
      </c>
      <c r="V6025">
        <v>5</v>
      </c>
      <c r="W6025" t="s">
        <v>7286</v>
      </c>
      <c r="X6025">
        <v>13</v>
      </c>
      <c r="Y6025" t="s">
        <v>6457</v>
      </c>
      <c r="Z6025">
        <v>13127</v>
      </c>
      <c r="AA6025" t="s">
        <v>1640</v>
      </c>
      <c r="AC6025" t="s">
        <v>1009</v>
      </c>
      <c r="AD6025" t="s">
        <v>443</v>
      </c>
    </row>
    <row r="6026" spans="21:30">
      <c r="U6026">
        <v>10257</v>
      </c>
      <c r="V6026">
        <v>1</v>
      </c>
      <c r="W6026" t="s">
        <v>7287</v>
      </c>
      <c r="X6026">
        <v>13</v>
      </c>
      <c r="Y6026" t="s">
        <v>6457</v>
      </c>
      <c r="Z6026">
        <v>13127</v>
      </c>
      <c r="AA6026" t="s">
        <v>1640</v>
      </c>
      <c r="AC6026" t="s">
        <v>1009</v>
      </c>
      <c r="AD6026" t="s">
        <v>443</v>
      </c>
    </row>
    <row r="6027" spans="21:30">
      <c r="U6027">
        <v>10259</v>
      </c>
      <c r="V6027">
        <v>8</v>
      </c>
      <c r="W6027" t="s">
        <v>7288</v>
      </c>
      <c r="X6027">
        <v>13</v>
      </c>
      <c r="Y6027" t="s">
        <v>6457</v>
      </c>
      <c r="Z6027">
        <v>13104</v>
      </c>
      <c r="AA6027" t="s">
        <v>6569</v>
      </c>
      <c r="AC6027" t="s">
        <v>1111</v>
      </c>
      <c r="AD6027" t="s">
        <v>443</v>
      </c>
    </row>
    <row r="6028" spans="21:30">
      <c r="U6028">
        <v>10260</v>
      </c>
      <c r="V6028">
        <v>1</v>
      </c>
      <c r="W6028" t="s">
        <v>2697</v>
      </c>
      <c r="X6028">
        <v>13</v>
      </c>
      <c r="Y6028" t="s">
        <v>6457</v>
      </c>
      <c r="Z6028">
        <v>13104</v>
      </c>
      <c r="AA6028" t="s">
        <v>6569</v>
      </c>
      <c r="AC6028" t="s">
        <v>1111</v>
      </c>
      <c r="AD6028" t="s">
        <v>443</v>
      </c>
    </row>
    <row r="6029" spans="21:30">
      <c r="U6029">
        <v>10262</v>
      </c>
      <c r="V6029">
        <v>8</v>
      </c>
      <c r="W6029" t="s">
        <v>1394</v>
      </c>
      <c r="X6029">
        <v>13</v>
      </c>
      <c r="Y6029" t="s">
        <v>6457</v>
      </c>
      <c r="Z6029">
        <v>13127</v>
      </c>
      <c r="AA6029" t="s">
        <v>1640</v>
      </c>
      <c r="AC6029" t="s">
        <v>1009</v>
      </c>
      <c r="AD6029" t="s">
        <v>443</v>
      </c>
    </row>
    <row r="6030" spans="21:30">
      <c r="U6030">
        <v>10263</v>
      </c>
      <c r="V6030">
        <v>6</v>
      </c>
      <c r="W6030" t="s">
        <v>7289</v>
      </c>
      <c r="X6030">
        <v>13</v>
      </c>
      <c r="Y6030" t="s">
        <v>6457</v>
      </c>
      <c r="Z6030">
        <v>13104</v>
      </c>
      <c r="AA6030" t="s">
        <v>6569</v>
      </c>
      <c r="AC6030" t="s">
        <v>1111</v>
      </c>
      <c r="AD6030" t="s">
        <v>443</v>
      </c>
    </row>
    <row r="6031" spans="21:30">
      <c r="U6031">
        <v>10264</v>
      </c>
      <c r="V6031">
        <v>4</v>
      </c>
      <c r="W6031" t="s">
        <v>2215</v>
      </c>
      <c r="X6031">
        <v>13</v>
      </c>
      <c r="Y6031" t="s">
        <v>6457</v>
      </c>
      <c r="Z6031">
        <v>13104</v>
      </c>
      <c r="AA6031" t="s">
        <v>6569</v>
      </c>
      <c r="AC6031" t="s">
        <v>1111</v>
      </c>
      <c r="AD6031" t="s">
        <v>443</v>
      </c>
    </row>
    <row r="6032" spans="21:30">
      <c r="U6032">
        <v>10265</v>
      </c>
      <c r="V6032">
        <v>2</v>
      </c>
      <c r="W6032" t="s">
        <v>7290</v>
      </c>
      <c r="X6032">
        <v>13</v>
      </c>
      <c r="Y6032" t="s">
        <v>6457</v>
      </c>
      <c r="Z6032">
        <v>13104</v>
      </c>
      <c r="AA6032" t="s">
        <v>6569</v>
      </c>
      <c r="AC6032" t="s">
        <v>1111</v>
      </c>
      <c r="AD6032" t="s">
        <v>443</v>
      </c>
    </row>
    <row r="6033" spans="21:30">
      <c r="U6033">
        <v>10266</v>
      </c>
      <c r="V6033">
        <v>0</v>
      </c>
      <c r="W6033" t="s">
        <v>7291</v>
      </c>
      <c r="X6033">
        <v>13</v>
      </c>
      <c r="Y6033" t="s">
        <v>6457</v>
      </c>
      <c r="Z6033">
        <v>13104</v>
      </c>
      <c r="AA6033" t="s">
        <v>6569</v>
      </c>
      <c r="AC6033" t="s">
        <v>1111</v>
      </c>
      <c r="AD6033" t="s">
        <v>443</v>
      </c>
    </row>
    <row r="6034" spans="21:30">
      <c r="U6034">
        <v>10267</v>
      </c>
      <c r="V6034">
        <v>9</v>
      </c>
      <c r="W6034" t="s">
        <v>3820</v>
      </c>
      <c r="X6034">
        <v>13</v>
      </c>
      <c r="Y6034" t="s">
        <v>6457</v>
      </c>
      <c r="Z6034">
        <v>13127</v>
      </c>
      <c r="AA6034" t="s">
        <v>1640</v>
      </c>
      <c r="AC6034" t="s">
        <v>1009</v>
      </c>
      <c r="AD6034" t="s">
        <v>443</v>
      </c>
    </row>
    <row r="6035" spans="21:30">
      <c r="U6035">
        <v>10268</v>
      </c>
      <c r="V6035">
        <v>7</v>
      </c>
      <c r="W6035" t="s">
        <v>7292</v>
      </c>
      <c r="X6035">
        <v>13</v>
      </c>
      <c r="Y6035" t="s">
        <v>6457</v>
      </c>
      <c r="Z6035">
        <v>13127</v>
      </c>
      <c r="AA6035" t="s">
        <v>1640</v>
      </c>
      <c r="AC6035" t="s">
        <v>1009</v>
      </c>
      <c r="AD6035" t="s">
        <v>443</v>
      </c>
    </row>
    <row r="6036" spans="21:30">
      <c r="U6036">
        <v>10269</v>
      </c>
      <c r="V6036">
        <v>5</v>
      </c>
      <c r="W6036" t="s">
        <v>7293</v>
      </c>
      <c r="X6036">
        <v>13</v>
      </c>
      <c r="Y6036" t="s">
        <v>6457</v>
      </c>
      <c r="Z6036">
        <v>13104</v>
      </c>
      <c r="AA6036" t="s">
        <v>6569</v>
      </c>
      <c r="AC6036" t="s">
        <v>1111</v>
      </c>
      <c r="AD6036" t="s">
        <v>443</v>
      </c>
    </row>
    <row r="6037" spans="21:30">
      <c r="U6037">
        <v>10270</v>
      </c>
      <c r="V6037">
        <v>9</v>
      </c>
      <c r="W6037" t="s">
        <v>7294</v>
      </c>
      <c r="X6037">
        <v>13</v>
      </c>
      <c r="Y6037" t="s">
        <v>6457</v>
      </c>
      <c r="Z6037">
        <v>13127</v>
      </c>
      <c r="AA6037" t="s">
        <v>1640</v>
      </c>
      <c r="AC6037" t="s">
        <v>1009</v>
      </c>
      <c r="AD6037" t="s">
        <v>443</v>
      </c>
    </row>
    <row r="6038" spans="21:30">
      <c r="U6038">
        <v>10271</v>
      </c>
      <c r="V6038">
        <v>7</v>
      </c>
      <c r="W6038" t="s">
        <v>7295</v>
      </c>
      <c r="X6038">
        <v>13</v>
      </c>
      <c r="Y6038" t="s">
        <v>6457</v>
      </c>
      <c r="Z6038">
        <v>13104</v>
      </c>
      <c r="AA6038" t="s">
        <v>6569</v>
      </c>
      <c r="AC6038" t="s">
        <v>1111</v>
      </c>
      <c r="AD6038" t="s">
        <v>443</v>
      </c>
    </row>
    <row r="6039" spans="21:30">
      <c r="U6039">
        <v>10272</v>
      </c>
      <c r="V6039">
        <v>5</v>
      </c>
      <c r="W6039" t="s">
        <v>7296</v>
      </c>
      <c r="X6039">
        <v>13</v>
      </c>
      <c r="Y6039" t="s">
        <v>6457</v>
      </c>
      <c r="Z6039">
        <v>13107</v>
      </c>
      <c r="AA6039" t="s">
        <v>1204</v>
      </c>
      <c r="AC6039" t="s">
        <v>1009</v>
      </c>
      <c r="AD6039" t="s">
        <v>443</v>
      </c>
    </row>
    <row r="6040" spans="21:30">
      <c r="U6040">
        <v>10273</v>
      </c>
      <c r="V6040">
        <v>3</v>
      </c>
      <c r="W6040" t="s">
        <v>7297</v>
      </c>
      <c r="X6040">
        <v>13</v>
      </c>
      <c r="Y6040" t="s">
        <v>6457</v>
      </c>
      <c r="Z6040">
        <v>13104</v>
      </c>
      <c r="AA6040" t="s">
        <v>6569</v>
      </c>
      <c r="AC6040" t="s">
        <v>1111</v>
      </c>
      <c r="AD6040" t="s">
        <v>443</v>
      </c>
    </row>
    <row r="6041" spans="21:30">
      <c r="U6041">
        <v>10277</v>
      </c>
      <c r="V6041">
        <v>6</v>
      </c>
      <c r="W6041" t="s">
        <v>7298</v>
      </c>
      <c r="X6041">
        <v>13</v>
      </c>
      <c r="Y6041" t="s">
        <v>6457</v>
      </c>
      <c r="Z6041">
        <v>13107</v>
      </c>
      <c r="AA6041" t="s">
        <v>1204</v>
      </c>
      <c r="AC6041" t="s">
        <v>1009</v>
      </c>
      <c r="AD6041" t="s">
        <v>443</v>
      </c>
    </row>
    <row r="6042" spans="21:30">
      <c r="U6042">
        <v>10278</v>
      </c>
      <c r="V6042">
        <v>4</v>
      </c>
      <c r="W6042" t="s">
        <v>2708</v>
      </c>
      <c r="X6042">
        <v>13</v>
      </c>
      <c r="Y6042" t="s">
        <v>6457</v>
      </c>
      <c r="Z6042">
        <v>13104</v>
      </c>
      <c r="AA6042" t="s">
        <v>6569</v>
      </c>
      <c r="AC6042" t="s">
        <v>1111</v>
      </c>
      <c r="AD6042" t="s">
        <v>443</v>
      </c>
    </row>
    <row r="6043" spans="21:30">
      <c r="U6043">
        <v>10279</v>
      </c>
      <c r="V6043">
        <v>2</v>
      </c>
      <c r="W6043" t="s">
        <v>5254</v>
      </c>
      <c r="X6043">
        <v>13</v>
      </c>
      <c r="Y6043" t="s">
        <v>6457</v>
      </c>
      <c r="Z6043">
        <v>13104</v>
      </c>
      <c r="AA6043" t="s">
        <v>6569</v>
      </c>
      <c r="AC6043" t="s">
        <v>1111</v>
      </c>
      <c r="AD6043" t="s">
        <v>443</v>
      </c>
    </row>
    <row r="6044" spans="21:30">
      <c r="U6044">
        <v>10280</v>
      </c>
      <c r="V6044">
        <v>6</v>
      </c>
      <c r="W6044" t="s">
        <v>7299</v>
      </c>
      <c r="X6044">
        <v>13</v>
      </c>
      <c r="Y6044" t="s">
        <v>6457</v>
      </c>
      <c r="Z6044">
        <v>13104</v>
      </c>
      <c r="AA6044" t="s">
        <v>6569</v>
      </c>
      <c r="AC6044" t="s">
        <v>1111</v>
      </c>
      <c r="AD6044" t="s">
        <v>443</v>
      </c>
    </row>
    <row r="6045" spans="21:30">
      <c r="U6045">
        <v>10281</v>
      </c>
      <c r="V6045">
        <v>4</v>
      </c>
      <c r="W6045" t="s">
        <v>7300</v>
      </c>
      <c r="X6045">
        <v>13</v>
      </c>
      <c r="Y6045" t="s">
        <v>6457</v>
      </c>
      <c r="Z6045">
        <v>13104</v>
      </c>
      <c r="AA6045" t="s">
        <v>6569</v>
      </c>
      <c r="AC6045" t="s">
        <v>1111</v>
      </c>
      <c r="AD6045" t="s">
        <v>443</v>
      </c>
    </row>
    <row r="6046" spans="21:30">
      <c r="U6046">
        <v>10282</v>
      </c>
      <c r="V6046">
        <v>2</v>
      </c>
      <c r="W6046" t="s">
        <v>7301</v>
      </c>
      <c r="X6046">
        <v>13</v>
      </c>
      <c r="Y6046" t="s">
        <v>6457</v>
      </c>
      <c r="Z6046">
        <v>13108</v>
      </c>
      <c r="AA6046" t="s">
        <v>1212</v>
      </c>
      <c r="AC6046" t="s">
        <v>1009</v>
      </c>
      <c r="AD6046" t="s">
        <v>443</v>
      </c>
    </row>
    <row r="6047" spans="21:30">
      <c r="U6047">
        <v>10283</v>
      </c>
      <c r="V6047">
        <v>0</v>
      </c>
      <c r="W6047" t="s">
        <v>7302</v>
      </c>
      <c r="X6047">
        <v>13</v>
      </c>
      <c r="Y6047" t="s">
        <v>6457</v>
      </c>
      <c r="Z6047">
        <v>13104</v>
      </c>
      <c r="AA6047" t="s">
        <v>6569</v>
      </c>
      <c r="AC6047" t="s">
        <v>1111</v>
      </c>
      <c r="AD6047" t="s">
        <v>443</v>
      </c>
    </row>
    <row r="6048" spans="21:30">
      <c r="U6048">
        <v>10285</v>
      </c>
      <c r="V6048">
        <v>7</v>
      </c>
      <c r="W6048" t="s">
        <v>7303</v>
      </c>
      <c r="X6048">
        <v>13</v>
      </c>
      <c r="Y6048" t="s">
        <v>6457</v>
      </c>
      <c r="Z6048">
        <v>13107</v>
      </c>
      <c r="AA6048" t="s">
        <v>1204</v>
      </c>
      <c r="AC6048" t="s">
        <v>1009</v>
      </c>
      <c r="AD6048" t="s">
        <v>443</v>
      </c>
    </row>
    <row r="6049" spans="21:30">
      <c r="U6049">
        <v>10288</v>
      </c>
      <c r="V6049">
        <v>1</v>
      </c>
      <c r="W6049" t="s">
        <v>7304</v>
      </c>
      <c r="X6049">
        <v>13</v>
      </c>
      <c r="Y6049" t="s">
        <v>6457</v>
      </c>
      <c r="Z6049">
        <v>13104</v>
      </c>
      <c r="AA6049" t="s">
        <v>6569</v>
      </c>
      <c r="AC6049" t="s">
        <v>1111</v>
      </c>
      <c r="AD6049" t="s">
        <v>443</v>
      </c>
    </row>
    <row r="6050" spans="21:30">
      <c r="U6050">
        <v>10290</v>
      </c>
      <c r="V6050">
        <v>3</v>
      </c>
      <c r="W6050" t="s">
        <v>1705</v>
      </c>
      <c r="X6050">
        <v>13</v>
      </c>
      <c r="Y6050" t="s">
        <v>6457</v>
      </c>
      <c r="Z6050">
        <v>13107</v>
      </c>
      <c r="AA6050" t="s">
        <v>1204</v>
      </c>
      <c r="AC6050" t="s">
        <v>1009</v>
      </c>
      <c r="AD6050" t="s">
        <v>443</v>
      </c>
    </row>
    <row r="6051" spans="21:30">
      <c r="U6051">
        <v>10291</v>
      </c>
      <c r="V6051">
        <v>1</v>
      </c>
      <c r="W6051" t="s">
        <v>7305</v>
      </c>
      <c r="X6051">
        <v>13</v>
      </c>
      <c r="Y6051" t="s">
        <v>6457</v>
      </c>
      <c r="Z6051">
        <v>13127</v>
      </c>
      <c r="AA6051" t="s">
        <v>1640</v>
      </c>
      <c r="AC6051" t="s">
        <v>1009</v>
      </c>
      <c r="AD6051" t="s">
        <v>443</v>
      </c>
    </row>
    <row r="6052" spans="21:30">
      <c r="U6052">
        <v>10293</v>
      </c>
      <c r="V6052">
        <v>8</v>
      </c>
      <c r="W6052" t="s">
        <v>7306</v>
      </c>
      <c r="X6052">
        <v>13</v>
      </c>
      <c r="Y6052" t="s">
        <v>6457</v>
      </c>
      <c r="Z6052">
        <v>13104</v>
      </c>
      <c r="AA6052" t="s">
        <v>6569</v>
      </c>
      <c r="AC6052" t="s">
        <v>1111</v>
      </c>
      <c r="AD6052" t="s">
        <v>443</v>
      </c>
    </row>
    <row r="6053" spans="21:30">
      <c r="U6053">
        <v>10300</v>
      </c>
      <c r="V6053">
        <v>4</v>
      </c>
      <c r="W6053" t="s">
        <v>7307</v>
      </c>
      <c r="X6053">
        <v>13</v>
      </c>
      <c r="Y6053" t="s">
        <v>6457</v>
      </c>
      <c r="Z6053">
        <v>13127</v>
      </c>
      <c r="AA6053" t="s">
        <v>1640</v>
      </c>
      <c r="AC6053" t="s">
        <v>1009</v>
      </c>
      <c r="AD6053" t="s">
        <v>443</v>
      </c>
    </row>
    <row r="6054" spans="21:30">
      <c r="U6054">
        <v>10301</v>
      </c>
      <c r="V6054">
        <v>2</v>
      </c>
      <c r="W6054" t="s">
        <v>3639</v>
      </c>
      <c r="X6054">
        <v>13</v>
      </c>
      <c r="Y6054" t="s">
        <v>6457</v>
      </c>
      <c r="Z6054">
        <v>13104</v>
      </c>
      <c r="AA6054" t="s">
        <v>6569</v>
      </c>
      <c r="AC6054" t="s">
        <v>1111</v>
      </c>
      <c r="AD6054" t="s">
        <v>443</v>
      </c>
    </row>
    <row r="6055" spans="21:30">
      <c r="U6055">
        <v>10302</v>
      </c>
      <c r="V6055">
        <v>0</v>
      </c>
      <c r="W6055" t="s">
        <v>7308</v>
      </c>
      <c r="X6055">
        <v>13</v>
      </c>
      <c r="Y6055" t="s">
        <v>6457</v>
      </c>
      <c r="Z6055">
        <v>13127</v>
      </c>
      <c r="AA6055" t="s">
        <v>1640</v>
      </c>
      <c r="AC6055" t="s">
        <v>1009</v>
      </c>
      <c r="AD6055" t="s">
        <v>443</v>
      </c>
    </row>
    <row r="6056" spans="21:30">
      <c r="U6056">
        <v>10305</v>
      </c>
      <c r="V6056">
        <v>5</v>
      </c>
      <c r="W6056" t="s">
        <v>7309</v>
      </c>
      <c r="X6056">
        <v>13</v>
      </c>
      <c r="Y6056" t="s">
        <v>6457</v>
      </c>
      <c r="Z6056">
        <v>13107</v>
      </c>
      <c r="AA6056" t="s">
        <v>1204</v>
      </c>
      <c r="AC6056" t="s">
        <v>1009</v>
      </c>
      <c r="AD6056" t="s">
        <v>443</v>
      </c>
    </row>
    <row r="6057" spans="21:30">
      <c r="U6057">
        <v>10306</v>
      </c>
      <c r="V6057">
        <v>3</v>
      </c>
      <c r="W6057" t="s">
        <v>7310</v>
      </c>
      <c r="X6057">
        <v>13</v>
      </c>
      <c r="Y6057" t="s">
        <v>6457</v>
      </c>
      <c r="Z6057">
        <v>13127</v>
      </c>
      <c r="AA6057" t="s">
        <v>1640</v>
      </c>
      <c r="AC6057" t="s">
        <v>1009</v>
      </c>
      <c r="AD6057" t="s">
        <v>443</v>
      </c>
    </row>
    <row r="6058" spans="21:30">
      <c r="U6058">
        <v>10307</v>
      </c>
      <c r="V6058">
        <v>1</v>
      </c>
      <c r="W6058" t="s">
        <v>7311</v>
      </c>
      <c r="X6058">
        <v>13</v>
      </c>
      <c r="Y6058" t="s">
        <v>6457</v>
      </c>
      <c r="Z6058">
        <v>13127</v>
      </c>
      <c r="AA6058" t="s">
        <v>1640</v>
      </c>
      <c r="AC6058" t="s">
        <v>1009</v>
      </c>
      <c r="AD6058" t="s">
        <v>443</v>
      </c>
    </row>
    <row r="6059" spans="21:30">
      <c r="U6059">
        <v>10309</v>
      </c>
      <c r="V6059">
        <v>8</v>
      </c>
      <c r="W6059" t="s">
        <v>7312</v>
      </c>
      <c r="X6059">
        <v>13</v>
      </c>
      <c r="Y6059" t="s">
        <v>6457</v>
      </c>
      <c r="Z6059">
        <v>13127</v>
      </c>
      <c r="AA6059" t="s">
        <v>1640</v>
      </c>
      <c r="AC6059" t="s">
        <v>1009</v>
      </c>
      <c r="AD6059" t="s">
        <v>443</v>
      </c>
    </row>
    <row r="6060" spans="21:30">
      <c r="U6060">
        <v>10313</v>
      </c>
      <c r="V6060">
        <v>6</v>
      </c>
      <c r="W6060" t="s">
        <v>7313</v>
      </c>
      <c r="X6060">
        <v>13</v>
      </c>
      <c r="Y6060" t="s">
        <v>6457</v>
      </c>
      <c r="Z6060">
        <v>13127</v>
      </c>
      <c r="AA6060" t="s">
        <v>1640</v>
      </c>
      <c r="AC6060" t="s">
        <v>713</v>
      </c>
      <c r="AD6060" t="s">
        <v>443</v>
      </c>
    </row>
    <row r="6061" spans="21:30">
      <c r="U6061">
        <v>10315</v>
      </c>
      <c r="V6061">
        <v>2</v>
      </c>
      <c r="W6061" t="s">
        <v>7314</v>
      </c>
      <c r="X6061">
        <v>13</v>
      </c>
      <c r="Y6061" t="s">
        <v>6457</v>
      </c>
      <c r="Z6061">
        <v>13104</v>
      </c>
      <c r="AA6061" t="s">
        <v>6569</v>
      </c>
      <c r="AC6061" t="s">
        <v>713</v>
      </c>
      <c r="AD6061" t="s">
        <v>443</v>
      </c>
    </row>
    <row r="6062" spans="21:30">
      <c r="U6062">
        <v>10320</v>
      </c>
      <c r="V6062">
        <v>9</v>
      </c>
      <c r="W6062" t="s">
        <v>7315</v>
      </c>
      <c r="X6062">
        <v>13</v>
      </c>
      <c r="Y6062" t="s">
        <v>6457</v>
      </c>
      <c r="Z6062">
        <v>13127</v>
      </c>
      <c r="AA6062" t="s">
        <v>1640</v>
      </c>
      <c r="AC6062" t="s">
        <v>713</v>
      </c>
      <c r="AD6062" t="s">
        <v>443</v>
      </c>
    </row>
    <row r="6063" spans="21:30">
      <c r="U6063">
        <v>10321</v>
      </c>
      <c r="V6063">
        <v>7</v>
      </c>
      <c r="W6063" t="s">
        <v>7316</v>
      </c>
      <c r="X6063">
        <v>13</v>
      </c>
      <c r="Y6063" t="s">
        <v>6457</v>
      </c>
      <c r="Z6063">
        <v>13108</v>
      </c>
      <c r="AA6063" t="s">
        <v>1212</v>
      </c>
      <c r="AC6063" t="s">
        <v>713</v>
      </c>
      <c r="AD6063" t="s">
        <v>443</v>
      </c>
    </row>
    <row r="6064" spans="21:30">
      <c r="U6064">
        <v>10324</v>
      </c>
      <c r="V6064">
        <v>1</v>
      </c>
      <c r="W6064" t="s">
        <v>7317</v>
      </c>
      <c r="X6064">
        <v>13</v>
      </c>
      <c r="Y6064" t="s">
        <v>6457</v>
      </c>
      <c r="Z6064">
        <v>13107</v>
      </c>
      <c r="AA6064" t="s">
        <v>1204</v>
      </c>
      <c r="AC6064" t="s">
        <v>713</v>
      </c>
      <c r="AD6064" t="s">
        <v>443</v>
      </c>
    </row>
    <row r="6065" spans="21:30">
      <c r="U6065">
        <v>10326</v>
      </c>
      <c r="V6065">
        <v>8</v>
      </c>
      <c r="W6065" t="s">
        <v>2403</v>
      </c>
      <c r="X6065">
        <v>13</v>
      </c>
      <c r="Y6065" t="s">
        <v>6457</v>
      </c>
      <c r="Z6065">
        <v>13127</v>
      </c>
      <c r="AA6065" t="s">
        <v>1640</v>
      </c>
      <c r="AC6065" t="s">
        <v>713</v>
      </c>
      <c r="AD6065" t="s">
        <v>443</v>
      </c>
    </row>
    <row r="6066" spans="21:30">
      <c r="U6066">
        <v>10327</v>
      </c>
      <c r="V6066">
        <v>6</v>
      </c>
      <c r="W6066" t="s">
        <v>5111</v>
      </c>
      <c r="X6066">
        <v>13</v>
      </c>
      <c r="Y6066" t="s">
        <v>6457</v>
      </c>
      <c r="Z6066">
        <v>13108</v>
      </c>
      <c r="AA6066" t="s">
        <v>1212</v>
      </c>
      <c r="AC6066" t="s">
        <v>713</v>
      </c>
      <c r="AD6066" t="s">
        <v>443</v>
      </c>
    </row>
    <row r="6067" spans="21:30">
      <c r="U6067">
        <v>10329</v>
      </c>
      <c r="V6067">
        <v>2</v>
      </c>
      <c r="W6067" t="s">
        <v>7318</v>
      </c>
      <c r="X6067">
        <v>13</v>
      </c>
      <c r="Y6067" t="s">
        <v>6457</v>
      </c>
      <c r="Z6067">
        <v>13104</v>
      </c>
      <c r="AA6067" t="s">
        <v>6569</v>
      </c>
      <c r="AC6067" t="s">
        <v>713</v>
      </c>
      <c r="AD6067" t="s">
        <v>443</v>
      </c>
    </row>
    <row r="6068" spans="21:30">
      <c r="U6068">
        <v>10331</v>
      </c>
      <c r="V6068">
        <v>4</v>
      </c>
      <c r="W6068" t="s">
        <v>1952</v>
      </c>
      <c r="X6068">
        <v>13</v>
      </c>
      <c r="Y6068" t="s">
        <v>6457</v>
      </c>
      <c r="Z6068">
        <v>13127</v>
      </c>
      <c r="AA6068" t="s">
        <v>1640</v>
      </c>
      <c r="AC6068" t="s">
        <v>713</v>
      </c>
      <c r="AD6068" t="s">
        <v>443</v>
      </c>
    </row>
    <row r="6069" spans="21:30">
      <c r="U6069">
        <v>10332</v>
      </c>
      <c r="V6069">
        <v>2</v>
      </c>
      <c r="W6069" t="s">
        <v>7319</v>
      </c>
      <c r="X6069">
        <v>13</v>
      </c>
      <c r="Y6069" t="s">
        <v>6457</v>
      </c>
      <c r="Z6069">
        <v>13104</v>
      </c>
      <c r="AA6069" t="s">
        <v>6569</v>
      </c>
      <c r="AC6069" t="s">
        <v>713</v>
      </c>
      <c r="AD6069" t="s">
        <v>443</v>
      </c>
    </row>
    <row r="6070" spans="21:30">
      <c r="U6070">
        <v>10333</v>
      </c>
      <c r="V6070">
        <v>0</v>
      </c>
      <c r="W6070" t="s">
        <v>7320</v>
      </c>
      <c r="X6070">
        <v>13</v>
      </c>
      <c r="Y6070" t="s">
        <v>6457</v>
      </c>
      <c r="Z6070">
        <v>13127</v>
      </c>
      <c r="AA6070" t="s">
        <v>1640</v>
      </c>
      <c r="AC6070" t="s">
        <v>713</v>
      </c>
      <c r="AD6070" t="s">
        <v>443</v>
      </c>
    </row>
    <row r="6071" spans="21:30">
      <c r="U6071">
        <v>10334</v>
      </c>
      <c r="V6071">
        <v>9</v>
      </c>
      <c r="W6071" t="s">
        <v>7321</v>
      </c>
      <c r="X6071">
        <v>13</v>
      </c>
      <c r="Y6071" t="s">
        <v>6457</v>
      </c>
      <c r="Z6071">
        <v>13104</v>
      </c>
      <c r="AA6071" t="s">
        <v>6569</v>
      </c>
      <c r="AC6071" t="s">
        <v>713</v>
      </c>
      <c r="AD6071" t="s">
        <v>443</v>
      </c>
    </row>
    <row r="6072" spans="21:30">
      <c r="U6072">
        <v>10335</v>
      </c>
      <c r="V6072">
        <v>7</v>
      </c>
      <c r="W6072" t="s">
        <v>7322</v>
      </c>
      <c r="X6072">
        <v>13</v>
      </c>
      <c r="Y6072" t="s">
        <v>6457</v>
      </c>
      <c r="Z6072">
        <v>13108</v>
      </c>
      <c r="AA6072" t="s">
        <v>1212</v>
      </c>
      <c r="AC6072" t="s">
        <v>713</v>
      </c>
      <c r="AD6072" t="s">
        <v>443</v>
      </c>
    </row>
    <row r="6073" spans="21:30">
      <c r="U6073">
        <v>10336</v>
      </c>
      <c r="V6073">
        <v>5</v>
      </c>
      <c r="W6073" t="s">
        <v>7323</v>
      </c>
      <c r="X6073">
        <v>13</v>
      </c>
      <c r="Y6073" t="s">
        <v>6457</v>
      </c>
      <c r="Z6073">
        <v>13104</v>
      </c>
      <c r="AA6073" t="s">
        <v>6569</v>
      </c>
      <c r="AC6073" t="s">
        <v>713</v>
      </c>
      <c r="AD6073" t="s">
        <v>443</v>
      </c>
    </row>
    <row r="6074" spans="21:30">
      <c r="U6074">
        <v>10337</v>
      </c>
      <c r="V6074">
        <v>3</v>
      </c>
      <c r="W6074" t="s">
        <v>7324</v>
      </c>
      <c r="X6074">
        <v>13</v>
      </c>
      <c r="Y6074" t="s">
        <v>6457</v>
      </c>
      <c r="Z6074">
        <v>13107</v>
      </c>
      <c r="AA6074" t="s">
        <v>1204</v>
      </c>
      <c r="AC6074" t="s">
        <v>713</v>
      </c>
      <c r="AD6074" t="s">
        <v>443</v>
      </c>
    </row>
    <row r="6075" spans="21:30">
      <c r="U6075">
        <v>10338</v>
      </c>
      <c r="V6075">
        <v>1</v>
      </c>
      <c r="W6075" t="s">
        <v>7325</v>
      </c>
      <c r="X6075">
        <v>13</v>
      </c>
      <c r="Y6075" t="s">
        <v>6457</v>
      </c>
      <c r="Z6075">
        <v>13127</v>
      </c>
      <c r="AA6075" t="s">
        <v>1640</v>
      </c>
      <c r="AC6075" t="s">
        <v>713</v>
      </c>
      <c r="AD6075" t="s">
        <v>443</v>
      </c>
    </row>
    <row r="6076" spans="21:30">
      <c r="U6076">
        <v>10341</v>
      </c>
      <c r="V6076">
        <v>1</v>
      </c>
      <c r="W6076" t="s">
        <v>7326</v>
      </c>
      <c r="X6076">
        <v>13</v>
      </c>
      <c r="Y6076" t="s">
        <v>6457</v>
      </c>
      <c r="Z6076">
        <v>13104</v>
      </c>
      <c r="AA6076" t="s">
        <v>6569</v>
      </c>
      <c r="AC6076" t="s">
        <v>713</v>
      </c>
      <c r="AD6076" t="s">
        <v>443</v>
      </c>
    </row>
    <row r="6077" spans="21:30">
      <c r="U6077">
        <v>10344</v>
      </c>
      <c r="V6077">
        <v>6</v>
      </c>
      <c r="W6077" t="s">
        <v>7327</v>
      </c>
      <c r="X6077">
        <v>13</v>
      </c>
      <c r="Y6077" t="s">
        <v>6457</v>
      </c>
      <c r="Z6077">
        <v>13104</v>
      </c>
      <c r="AA6077" t="s">
        <v>6569</v>
      </c>
      <c r="AC6077" t="s">
        <v>713</v>
      </c>
      <c r="AD6077" t="s">
        <v>443</v>
      </c>
    </row>
    <row r="6078" spans="21:30">
      <c r="U6078">
        <v>10345</v>
      </c>
      <c r="V6078">
        <v>4</v>
      </c>
      <c r="W6078" t="s">
        <v>7328</v>
      </c>
      <c r="X6078">
        <v>13</v>
      </c>
      <c r="Y6078" t="s">
        <v>6457</v>
      </c>
      <c r="Z6078">
        <v>13127</v>
      </c>
      <c r="AA6078" t="s">
        <v>1640</v>
      </c>
      <c r="AC6078" t="s">
        <v>713</v>
      </c>
      <c r="AD6078" t="s">
        <v>443</v>
      </c>
    </row>
    <row r="6079" spans="21:30">
      <c r="U6079">
        <v>10346</v>
      </c>
      <c r="V6079">
        <v>2</v>
      </c>
      <c r="W6079" t="s">
        <v>7329</v>
      </c>
      <c r="X6079">
        <v>13</v>
      </c>
      <c r="Y6079" t="s">
        <v>6457</v>
      </c>
      <c r="Z6079">
        <v>13104</v>
      </c>
      <c r="AA6079" t="s">
        <v>6569</v>
      </c>
      <c r="AC6079" t="s">
        <v>713</v>
      </c>
      <c r="AD6079" t="s">
        <v>443</v>
      </c>
    </row>
    <row r="6080" spans="21:30">
      <c r="U6080">
        <v>10348</v>
      </c>
      <c r="V6080">
        <v>9</v>
      </c>
      <c r="W6080" t="s">
        <v>7330</v>
      </c>
      <c r="X6080">
        <v>13</v>
      </c>
      <c r="Y6080" t="s">
        <v>6457</v>
      </c>
      <c r="Z6080">
        <v>13104</v>
      </c>
      <c r="AA6080" t="s">
        <v>6569</v>
      </c>
      <c r="AC6080" t="s">
        <v>713</v>
      </c>
      <c r="AD6080" t="s">
        <v>443</v>
      </c>
    </row>
    <row r="6081" spans="21:30">
      <c r="U6081">
        <v>10350</v>
      </c>
      <c r="V6081">
        <v>0</v>
      </c>
      <c r="W6081" t="s">
        <v>1955</v>
      </c>
      <c r="X6081">
        <v>13</v>
      </c>
      <c r="Y6081" t="s">
        <v>6457</v>
      </c>
      <c r="Z6081">
        <v>13108</v>
      </c>
      <c r="AA6081" t="s">
        <v>1212</v>
      </c>
      <c r="AC6081" t="s">
        <v>713</v>
      </c>
      <c r="AD6081" t="s">
        <v>443</v>
      </c>
    </row>
    <row r="6082" spans="21:30">
      <c r="U6082">
        <v>10351</v>
      </c>
      <c r="V6082">
        <v>9</v>
      </c>
      <c r="W6082" t="s">
        <v>7331</v>
      </c>
      <c r="X6082">
        <v>13</v>
      </c>
      <c r="Y6082" t="s">
        <v>6457</v>
      </c>
      <c r="Z6082">
        <v>13104</v>
      </c>
      <c r="AA6082" t="s">
        <v>6569</v>
      </c>
      <c r="AC6082" t="s">
        <v>713</v>
      </c>
      <c r="AD6082" t="s">
        <v>443</v>
      </c>
    </row>
    <row r="6083" spans="21:30">
      <c r="U6083">
        <v>10352</v>
      </c>
      <c r="V6083">
        <v>7</v>
      </c>
      <c r="W6083" t="s">
        <v>7332</v>
      </c>
      <c r="X6083">
        <v>13</v>
      </c>
      <c r="Y6083" t="s">
        <v>6457</v>
      </c>
      <c r="Z6083">
        <v>13127</v>
      </c>
      <c r="AA6083" t="s">
        <v>1640</v>
      </c>
      <c r="AC6083" t="s">
        <v>713</v>
      </c>
      <c r="AD6083" t="s">
        <v>443</v>
      </c>
    </row>
    <row r="6084" spans="21:30">
      <c r="U6084">
        <v>10353</v>
      </c>
      <c r="V6084">
        <v>5</v>
      </c>
      <c r="W6084" t="s">
        <v>7333</v>
      </c>
      <c r="X6084">
        <v>13</v>
      </c>
      <c r="Y6084" t="s">
        <v>6457</v>
      </c>
      <c r="Z6084">
        <v>13127</v>
      </c>
      <c r="AA6084" t="s">
        <v>1640</v>
      </c>
      <c r="AC6084" t="s">
        <v>713</v>
      </c>
      <c r="AD6084" t="s">
        <v>443</v>
      </c>
    </row>
    <row r="6085" spans="21:30">
      <c r="U6085">
        <v>10355</v>
      </c>
      <c r="V6085">
        <v>1</v>
      </c>
      <c r="W6085" t="s">
        <v>7334</v>
      </c>
      <c r="X6085">
        <v>13</v>
      </c>
      <c r="Y6085" t="s">
        <v>6457</v>
      </c>
      <c r="Z6085">
        <v>13108</v>
      </c>
      <c r="AA6085" t="s">
        <v>1212</v>
      </c>
      <c r="AC6085" t="s">
        <v>713</v>
      </c>
      <c r="AD6085" t="s">
        <v>443</v>
      </c>
    </row>
    <row r="6086" spans="21:30">
      <c r="U6086">
        <v>10359</v>
      </c>
      <c r="V6086">
        <v>4</v>
      </c>
      <c r="W6086" t="s">
        <v>7335</v>
      </c>
      <c r="X6086">
        <v>13</v>
      </c>
      <c r="Y6086" t="s">
        <v>6457</v>
      </c>
      <c r="Z6086">
        <v>13107</v>
      </c>
      <c r="AA6086" t="s">
        <v>1204</v>
      </c>
      <c r="AC6086" t="s">
        <v>713</v>
      </c>
      <c r="AD6086" t="s">
        <v>443</v>
      </c>
    </row>
    <row r="6087" spans="21:30">
      <c r="U6087">
        <v>10361</v>
      </c>
      <c r="V6087">
        <v>6</v>
      </c>
      <c r="W6087" t="s">
        <v>7336</v>
      </c>
      <c r="X6087">
        <v>13</v>
      </c>
      <c r="Y6087" t="s">
        <v>6457</v>
      </c>
      <c r="Z6087">
        <v>13104</v>
      </c>
      <c r="AA6087" t="s">
        <v>6569</v>
      </c>
      <c r="AC6087" t="s">
        <v>713</v>
      </c>
      <c r="AD6087" t="s">
        <v>443</v>
      </c>
    </row>
    <row r="6088" spans="21:30">
      <c r="U6088">
        <v>10362</v>
      </c>
      <c r="V6088">
        <v>4</v>
      </c>
      <c r="W6088" t="s">
        <v>7337</v>
      </c>
      <c r="X6088">
        <v>13</v>
      </c>
      <c r="Y6088" t="s">
        <v>6457</v>
      </c>
      <c r="Z6088">
        <v>13104</v>
      </c>
      <c r="AA6088" t="s">
        <v>6569</v>
      </c>
      <c r="AC6088" t="s">
        <v>713</v>
      </c>
      <c r="AD6088" t="s">
        <v>443</v>
      </c>
    </row>
    <row r="6089" spans="21:30">
      <c r="U6089">
        <v>10363</v>
      </c>
      <c r="V6089">
        <v>2</v>
      </c>
      <c r="W6089" t="s">
        <v>7338</v>
      </c>
      <c r="X6089">
        <v>13</v>
      </c>
      <c r="Y6089" t="s">
        <v>6457</v>
      </c>
      <c r="Z6089">
        <v>13127</v>
      </c>
      <c r="AA6089" t="s">
        <v>1640</v>
      </c>
      <c r="AC6089" t="s">
        <v>713</v>
      </c>
      <c r="AD6089" t="s">
        <v>443</v>
      </c>
    </row>
    <row r="6090" spans="21:30">
      <c r="U6090">
        <v>10364</v>
      </c>
      <c r="V6090">
        <v>0</v>
      </c>
      <c r="W6090" t="s">
        <v>7339</v>
      </c>
      <c r="X6090">
        <v>13</v>
      </c>
      <c r="Y6090" t="s">
        <v>6457</v>
      </c>
      <c r="Z6090">
        <v>13127</v>
      </c>
      <c r="AA6090" t="s">
        <v>1640</v>
      </c>
      <c r="AC6090" t="s">
        <v>713</v>
      </c>
      <c r="AD6090" t="s">
        <v>443</v>
      </c>
    </row>
    <row r="6091" spans="21:30">
      <c r="U6091">
        <v>10365</v>
      </c>
      <c r="V6091">
        <v>9</v>
      </c>
      <c r="W6091" t="s">
        <v>7340</v>
      </c>
      <c r="X6091">
        <v>13</v>
      </c>
      <c r="Y6091" t="s">
        <v>6457</v>
      </c>
      <c r="Z6091">
        <v>13104</v>
      </c>
      <c r="AA6091" t="s">
        <v>6569</v>
      </c>
      <c r="AC6091" t="s">
        <v>713</v>
      </c>
      <c r="AD6091" t="s">
        <v>443</v>
      </c>
    </row>
    <row r="6092" spans="21:30">
      <c r="U6092">
        <v>10372</v>
      </c>
      <c r="V6092">
        <v>1</v>
      </c>
      <c r="W6092" t="s">
        <v>7341</v>
      </c>
      <c r="X6092">
        <v>13</v>
      </c>
      <c r="Y6092" t="s">
        <v>6457</v>
      </c>
      <c r="Z6092">
        <v>13108</v>
      </c>
      <c r="AA6092" t="s">
        <v>1212</v>
      </c>
      <c r="AC6092" t="s">
        <v>713</v>
      </c>
      <c r="AD6092" t="s">
        <v>443</v>
      </c>
    </row>
    <row r="6093" spans="21:30">
      <c r="U6093">
        <v>10375</v>
      </c>
      <c r="V6093">
        <v>6</v>
      </c>
      <c r="W6093" t="s">
        <v>7342</v>
      </c>
      <c r="X6093">
        <v>13</v>
      </c>
      <c r="Y6093" t="s">
        <v>6457</v>
      </c>
      <c r="Z6093">
        <v>13104</v>
      </c>
      <c r="AA6093" t="s">
        <v>6569</v>
      </c>
      <c r="AC6093" t="s">
        <v>713</v>
      </c>
      <c r="AD6093" t="s">
        <v>443</v>
      </c>
    </row>
    <row r="6094" spans="21:30">
      <c r="U6094">
        <v>10376</v>
      </c>
      <c r="V6094">
        <v>4</v>
      </c>
      <c r="W6094" t="s">
        <v>7343</v>
      </c>
      <c r="X6094">
        <v>13</v>
      </c>
      <c r="Y6094" t="s">
        <v>6457</v>
      </c>
      <c r="Z6094">
        <v>13104</v>
      </c>
      <c r="AA6094" t="s">
        <v>6569</v>
      </c>
      <c r="AC6094" t="s">
        <v>713</v>
      </c>
      <c r="AD6094" t="s">
        <v>443</v>
      </c>
    </row>
    <row r="6095" spans="21:30">
      <c r="U6095">
        <v>10377</v>
      </c>
      <c r="V6095">
        <v>2</v>
      </c>
      <c r="W6095" t="s">
        <v>7344</v>
      </c>
      <c r="X6095">
        <v>13</v>
      </c>
      <c r="Y6095" t="s">
        <v>6457</v>
      </c>
      <c r="Z6095">
        <v>13302</v>
      </c>
      <c r="AA6095" t="s">
        <v>98</v>
      </c>
      <c r="AC6095" t="s">
        <v>713</v>
      </c>
      <c r="AD6095" t="s">
        <v>443</v>
      </c>
    </row>
    <row r="6096" spans="21:30">
      <c r="U6096">
        <v>10384</v>
      </c>
      <c r="V6096">
        <v>5</v>
      </c>
      <c r="W6096" t="s">
        <v>7345</v>
      </c>
      <c r="X6096">
        <v>13</v>
      </c>
      <c r="Y6096" t="s">
        <v>6457</v>
      </c>
      <c r="Z6096">
        <v>13127</v>
      </c>
      <c r="AA6096" t="s">
        <v>1640</v>
      </c>
      <c r="AC6096" t="s">
        <v>713</v>
      </c>
      <c r="AD6096" t="s">
        <v>443</v>
      </c>
    </row>
    <row r="6097" spans="21:30">
      <c r="U6097">
        <v>10385</v>
      </c>
      <c r="V6097">
        <v>3</v>
      </c>
      <c r="W6097" t="s">
        <v>7346</v>
      </c>
      <c r="X6097">
        <v>13</v>
      </c>
      <c r="Y6097" t="s">
        <v>6457</v>
      </c>
      <c r="Z6097">
        <v>13104</v>
      </c>
      <c r="AA6097" t="s">
        <v>6569</v>
      </c>
      <c r="AC6097" t="s">
        <v>713</v>
      </c>
      <c r="AD6097" t="s">
        <v>443</v>
      </c>
    </row>
    <row r="6098" spans="21:30">
      <c r="U6098">
        <v>10386</v>
      </c>
      <c r="V6098">
        <v>1</v>
      </c>
      <c r="W6098" t="s">
        <v>7347</v>
      </c>
      <c r="X6098">
        <v>13</v>
      </c>
      <c r="Y6098" t="s">
        <v>6457</v>
      </c>
      <c r="Z6098">
        <v>13125</v>
      </c>
      <c r="AA6098" t="s">
        <v>1608</v>
      </c>
      <c r="AC6098" t="s">
        <v>713</v>
      </c>
      <c r="AD6098" t="s">
        <v>443</v>
      </c>
    </row>
    <row r="6099" spans="21:30">
      <c r="U6099">
        <v>10396</v>
      </c>
      <c r="V6099">
        <v>9</v>
      </c>
      <c r="W6099" t="s">
        <v>7348</v>
      </c>
      <c r="X6099">
        <v>13</v>
      </c>
      <c r="Y6099" t="s">
        <v>6457</v>
      </c>
      <c r="Z6099">
        <v>13127</v>
      </c>
      <c r="AA6099" t="s">
        <v>1640</v>
      </c>
      <c r="AC6099" t="s">
        <v>890</v>
      </c>
      <c r="AD6099" t="s">
        <v>443</v>
      </c>
    </row>
    <row r="6100" spans="21:30">
      <c r="U6100">
        <v>10397</v>
      </c>
      <c r="V6100">
        <v>7</v>
      </c>
      <c r="W6100" t="s">
        <v>7349</v>
      </c>
      <c r="X6100">
        <v>13</v>
      </c>
      <c r="Y6100" t="s">
        <v>6457</v>
      </c>
      <c r="Z6100">
        <v>13127</v>
      </c>
      <c r="AA6100" t="s">
        <v>1640</v>
      </c>
      <c r="AC6100" t="s">
        <v>890</v>
      </c>
      <c r="AD6100" t="s">
        <v>443</v>
      </c>
    </row>
    <row r="6101" spans="21:30">
      <c r="U6101">
        <v>10398</v>
      </c>
      <c r="V6101">
        <v>5</v>
      </c>
      <c r="W6101" t="s">
        <v>7350</v>
      </c>
      <c r="X6101">
        <v>13</v>
      </c>
      <c r="Y6101" t="s">
        <v>6457</v>
      </c>
      <c r="Z6101">
        <v>13301</v>
      </c>
      <c r="AA6101" t="s">
        <v>623</v>
      </c>
      <c r="AC6101" t="s">
        <v>1111</v>
      </c>
      <c r="AD6101" t="s">
        <v>443</v>
      </c>
    </row>
    <row r="6102" spans="21:30">
      <c r="U6102">
        <v>10399</v>
      </c>
      <c r="V6102">
        <v>3</v>
      </c>
      <c r="W6102" t="s">
        <v>7351</v>
      </c>
      <c r="X6102">
        <v>13</v>
      </c>
      <c r="Y6102" t="s">
        <v>6457</v>
      </c>
      <c r="Z6102">
        <v>13301</v>
      </c>
      <c r="AA6102" t="s">
        <v>623</v>
      </c>
      <c r="AC6102" t="s">
        <v>1111</v>
      </c>
      <c r="AD6102" t="s">
        <v>443</v>
      </c>
    </row>
    <row r="6103" spans="21:30">
      <c r="U6103">
        <v>10400</v>
      </c>
      <c r="V6103">
        <v>0</v>
      </c>
      <c r="W6103" t="s">
        <v>7352</v>
      </c>
      <c r="X6103">
        <v>13</v>
      </c>
      <c r="Y6103" t="s">
        <v>6457</v>
      </c>
      <c r="Z6103">
        <v>13301</v>
      </c>
      <c r="AA6103" t="s">
        <v>623</v>
      </c>
      <c r="AC6103" t="s">
        <v>1111</v>
      </c>
      <c r="AD6103" t="s">
        <v>443</v>
      </c>
    </row>
    <row r="6104" spans="21:30">
      <c r="U6104">
        <v>10401</v>
      </c>
      <c r="V6104">
        <v>9</v>
      </c>
      <c r="W6104" t="s">
        <v>7353</v>
      </c>
      <c r="X6104">
        <v>13</v>
      </c>
      <c r="Y6104" t="s">
        <v>6457</v>
      </c>
      <c r="Z6104">
        <v>13301</v>
      </c>
      <c r="AA6104" t="s">
        <v>623</v>
      </c>
      <c r="AC6104" t="s">
        <v>1111</v>
      </c>
      <c r="AD6104" t="s">
        <v>443</v>
      </c>
    </row>
    <row r="6105" spans="21:30">
      <c r="U6105">
        <v>10402</v>
      </c>
      <c r="V6105">
        <v>7</v>
      </c>
      <c r="W6105" t="s">
        <v>7354</v>
      </c>
      <c r="X6105">
        <v>13</v>
      </c>
      <c r="Y6105" t="s">
        <v>6457</v>
      </c>
      <c r="Z6105">
        <v>13301</v>
      </c>
      <c r="AA6105" t="s">
        <v>623</v>
      </c>
      <c r="AC6105" t="s">
        <v>1111</v>
      </c>
      <c r="AD6105" t="s">
        <v>443</v>
      </c>
    </row>
    <row r="6106" spans="21:30">
      <c r="U6106">
        <v>10403</v>
      </c>
      <c r="V6106">
        <v>5</v>
      </c>
      <c r="W6106" t="s">
        <v>7355</v>
      </c>
      <c r="X6106">
        <v>13</v>
      </c>
      <c r="Y6106" t="s">
        <v>6457</v>
      </c>
      <c r="Z6106">
        <v>13301</v>
      </c>
      <c r="AA6106" t="s">
        <v>623</v>
      </c>
      <c r="AC6106" t="s">
        <v>1111</v>
      </c>
      <c r="AD6106" t="s">
        <v>443</v>
      </c>
    </row>
    <row r="6107" spans="21:30">
      <c r="U6107">
        <v>10404</v>
      </c>
      <c r="V6107">
        <v>3</v>
      </c>
      <c r="W6107" t="s">
        <v>7356</v>
      </c>
      <c r="X6107">
        <v>13</v>
      </c>
      <c r="Y6107" t="s">
        <v>6457</v>
      </c>
      <c r="Z6107">
        <v>13301</v>
      </c>
      <c r="AA6107" t="s">
        <v>623</v>
      </c>
      <c r="AC6107" t="s">
        <v>1111</v>
      </c>
      <c r="AD6107" t="s">
        <v>443</v>
      </c>
    </row>
    <row r="6108" spans="21:30">
      <c r="U6108">
        <v>10405</v>
      </c>
      <c r="V6108">
        <v>1</v>
      </c>
      <c r="W6108" t="s">
        <v>7357</v>
      </c>
      <c r="X6108">
        <v>13</v>
      </c>
      <c r="Y6108" t="s">
        <v>6457</v>
      </c>
      <c r="Z6108">
        <v>13301</v>
      </c>
      <c r="AA6108" t="s">
        <v>623</v>
      </c>
      <c r="AC6108" t="s">
        <v>1111</v>
      </c>
      <c r="AD6108" t="s">
        <v>443</v>
      </c>
    </row>
    <row r="6109" spans="21:30">
      <c r="U6109">
        <v>10407</v>
      </c>
      <c r="V6109">
        <v>8</v>
      </c>
      <c r="W6109" t="s">
        <v>7358</v>
      </c>
      <c r="X6109">
        <v>13</v>
      </c>
      <c r="Y6109" t="s">
        <v>6457</v>
      </c>
      <c r="Z6109">
        <v>13301</v>
      </c>
      <c r="AA6109" t="s">
        <v>623</v>
      </c>
      <c r="AC6109" t="s">
        <v>1111</v>
      </c>
      <c r="AD6109" t="s">
        <v>443</v>
      </c>
    </row>
    <row r="6110" spans="21:30">
      <c r="U6110">
        <v>10408</v>
      </c>
      <c r="V6110">
        <v>6</v>
      </c>
      <c r="W6110" t="s">
        <v>7359</v>
      </c>
      <c r="X6110">
        <v>13</v>
      </c>
      <c r="Y6110" t="s">
        <v>6457</v>
      </c>
      <c r="Z6110">
        <v>13301</v>
      </c>
      <c r="AA6110" t="s">
        <v>623</v>
      </c>
      <c r="AC6110" t="s">
        <v>1111</v>
      </c>
      <c r="AD6110" t="s">
        <v>443</v>
      </c>
    </row>
    <row r="6111" spans="21:30">
      <c r="U6111">
        <v>10409</v>
      </c>
      <c r="V6111">
        <v>4</v>
      </c>
      <c r="W6111" t="s">
        <v>7360</v>
      </c>
      <c r="X6111">
        <v>13</v>
      </c>
      <c r="Y6111" t="s">
        <v>6457</v>
      </c>
      <c r="Z6111">
        <v>13301</v>
      </c>
      <c r="AA6111" t="s">
        <v>623</v>
      </c>
      <c r="AC6111" t="s">
        <v>1111</v>
      </c>
      <c r="AD6111" t="s">
        <v>443</v>
      </c>
    </row>
    <row r="6112" spans="21:30">
      <c r="U6112">
        <v>10410</v>
      </c>
      <c r="V6112">
        <v>8</v>
      </c>
      <c r="W6112" t="s">
        <v>7361</v>
      </c>
      <c r="X6112">
        <v>13</v>
      </c>
      <c r="Y6112" t="s">
        <v>6457</v>
      </c>
      <c r="Z6112">
        <v>13301</v>
      </c>
      <c r="AA6112" t="s">
        <v>623</v>
      </c>
      <c r="AC6112" t="s">
        <v>1111</v>
      </c>
      <c r="AD6112" t="s">
        <v>443</v>
      </c>
    </row>
    <row r="6113" spans="21:30">
      <c r="U6113">
        <v>10411</v>
      </c>
      <c r="V6113">
        <v>6</v>
      </c>
      <c r="W6113" t="s">
        <v>7362</v>
      </c>
      <c r="X6113">
        <v>13</v>
      </c>
      <c r="Y6113" t="s">
        <v>6457</v>
      </c>
      <c r="Z6113">
        <v>13301</v>
      </c>
      <c r="AA6113" t="s">
        <v>623</v>
      </c>
      <c r="AC6113" t="s">
        <v>1111</v>
      </c>
      <c r="AD6113" t="s">
        <v>443</v>
      </c>
    </row>
    <row r="6114" spans="21:30">
      <c r="U6114">
        <v>10412</v>
      </c>
      <c r="V6114">
        <v>4</v>
      </c>
      <c r="W6114" t="s">
        <v>812</v>
      </c>
      <c r="X6114">
        <v>13</v>
      </c>
      <c r="Y6114" t="s">
        <v>6457</v>
      </c>
      <c r="Z6114">
        <v>13301</v>
      </c>
      <c r="AA6114" t="s">
        <v>623</v>
      </c>
      <c r="AC6114" t="s">
        <v>1111</v>
      </c>
      <c r="AD6114" t="s">
        <v>443</v>
      </c>
    </row>
    <row r="6115" spans="21:30">
      <c r="U6115">
        <v>10413</v>
      </c>
      <c r="V6115">
        <v>2</v>
      </c>
      <c r="W6115" t="s">
        <v>5034</v>
      </c>
      <c r="X6115">
        <v>13</v>
      </c>
      <c r="Y6115" t="s">
        <v>6457</v>
      </c>
      <c r="Z6115">
        <v>13301</v>
      </c>
      <c r="AA6115" t="s">
        <v>623</v>
      </c>
      <c r="AC6115" t="s">
        <v>713</v>
      </c>
      <c r="AD6115" t="s">
        <v>443</v>
      </c>
    </row>
    <row r="6116" spans="21:30">
      <c r="U6116">
        <v>10415</v>
      </c>
      <c r="V6116">
        <v>9</v>
      </c>
      <c r="W6116" t="s">
        <v>7363</v>
      </c>
      <c r="X6116">
        <v>13</v>
      </c>
      <c r="Y6116" t="s">
        <v>6457</v>
      </c>
      <c r="Z6116">
        <v>13301</v>
      </c>
      <c r="AA6116" t="s">
        <v>623</v>
      </c>
      <c r="AC6116" t="s">
        <v>713</v>
      </c>
      <c r="AD6116" t="s">
        <v>443</v>
      </c>
    </row>
    <row r="6117" spans="21:30">
      <c r="U6117">
        <v>10416</v>
      </c>
      <c r="V6117">
        <v>7</v>
      </c>
      <c r="W6117" t="s">
        <v>7364</v>
      </c>
      <c r="X6117">
        <v>13</v>
      </c>
      <c r="Y6117" t="s">
        <v>6457</v>
      </c>
      <c r="Z6117">
        <v>13301</v>
      </c>
      <c r="AA6117" t="s">
        <v>623</v>
      </c>
      <c r="AC6117" t="s">
        <v>713</v>
      </c>
      <c r="AD6117" t="s">
        <v>443</v>
      </c>
    </row>
    <row r="6118" spans="21:30">
      <c r="U6118">
        <v>10419</v>
      </c>
      <c r="V6118">
        <v>1</v>
      </c>
      <c r="W6118" t="s">
        <v>7365</v>
      </c>
      <c r="X6118">
        <v>13</v>
      </c>
      <c r="Y6118" t="s">
        <v>6457</v>
      </c>
      <c r="Z6118">
        <v>13302</v>
      </c>
      <c r="AA6118" t="s">
        <v>98</v>
      </c>
      <c r="AC6118" t="s">
        <v>1111</v>
      </c>
      <c r="AD6118" t="s">
        <v>443</v>
      </c>
    </row>
    <row r="6119" spans="21:30">
      <c r="U6119">
        <v>10420</v>
      </c>
      <c r="V6119">
        <v>5</v>
      </c>
      <c r="W6119" t="s">
        <v>7366</v>
      </c>
      <c r="X6119">
        <v>13</v>
      </c>
      <c r="Y6119" t="s">
        <v>6457</v>
      </c>
      <c r="Z6119">
        <v>13302</v>
      </c>
      <c r="AA6119" t="s">
        <v>98</v>
      </c>
      <c r="AC6119" t="s">
        <v>1111</v>
      </c>
      <c r="AD6119" t="s">
        <v>443</v>
      </c>
    </row>
    <row r="6120" spans="21:30">
      <c r="U6120">
        <v>10421</v>
      </c>
      <c r="V6120">
        <v>3</v>
      </c>
      <c r="W6120" t="s">
        <v>7367</v>
      </c>
      <c r="X6120">
        <v>13</v>
      </c>
      <c r="Y6120" t="s">
        <v>6457</v>
      </c>
      <c r="Z6120">
        <v>13302</v>
      </c>
      <c r="AA6120" t="s">
        <v>98</v>
      </c>
      <c r="AC6120" t="s">
        <v>1111</v>
      </c>
      <c r="AD6120" t="s">
        <v>443</v>
      </c>
    </row>
    <row r="6121" spans="21:30">
      <c r="U6121">
        <v>10422</v>
      </c>
      <c r="V6121">
        <v>1</v>
      </c>
      <c r="W6121" t="s">
        <v>7368</v>
      </c>
      <c r="X6121">
        <v>13</v>
      </c>
      <c r="Y6121" t="s">
        <v>6457</v>
      </c>
      <c r="Z6121">
        <v>13302</v>
      </c>
      <c r="AA6121" t="s">
        <v>98</v>
      </c>
      <c r="AC6121" t="s">
        <v>1111</v>
      </c>
      <c r="AD6121" t="s">
        <v>443</v>
      </c>
    </row>
    <row r="6122" spans="21:30">
      <c r="U6122">
        <v>10424</v>
      </c>
      <c r="V6122">
        <v>8</v>
      </c>
      <c r="W6122" t="s">
        <v>7369</v>
      </c>
      <c r="X6122">
        <v>13</v>
      </c>
      <c r="Y6122" t="s">
        <v>6457</v>
      </c>
      <c r="Z6122">
        <v>13302</v>
      </c>
      <c r="AA6122" t="s">
        <v>98</v>
      </c>
      <c r="AC6122" t="s">
        <v>1111</v>
      </c>
      <c r="AD6122" t="s">
        <v>443</v>
      </c>
    </row>
    <row r="6123" spans="21:30">
      <c r="U6123">
        <v>10425</v>
      </c>
      <c r="V6123">
        <v>6</v>
      </c>
      <c r="W6123" t="s">
        <v>7370</v>
      </c>
      <c r="X6123">
        <v>13</v>
      </c>
      <c r="Y6123" t="s">
        <v>6457</v>
      </c>
      <c r="Z6123">
        <v>13302</v>
      </c>
      <c r="AA6123" t="s">
        <v>98</v>
      </c>
      <c r="AC6123" t="s">
        <v>1111</v>
      </c>
      <c r="AD6123" t="s">
        <v>443</v>
      </c>
    </row>
    <row r="6124" spans="21:30">
      <c r="U6124">
        <v>10426</v>
      </c>
      <c r="V6124">
        <v>4</v>
      </c>
      <c r="W6124" t="s">
        <v>7371</v>
      </c>
      <c r="X6124">
        <v>13</v>
      </c>
      <c r="Y6124" t="s">
        <v>6457</v>
      </c>
      <c r="Z6124">
        <v>13302</v>
      </c>
      <c r="AA6124" t="s">
        <v>98</v>
      </c>
      <c r="AC6124" t="s">
        <v>1111</v>
      </c>
      <c r="AD6124" t="s">
        <v>443</v>
      </c>
    </row>
    <row r="6125" spans="21:30">
      <c r="U6125">
        <v>10427</v>
      </c>
      <c r="V6125">
        <v>2</v>
      </c>
      <c r="W6125" t="s">
        <v>7372</v>
      </c>
      <c r="X6125">
        <v>13</v>
      </c>
      <c r="Y6125" t="s">
        <v>6457</v>
      </c>
      <c r="Z6125">
        <v>13302</v>
      </c>
      <c r="AA6125" t="s">
        <v>98</v>
      </c>
      <c r="AC6125" t="s">
        <v>1111</v>
      </c>
      <c r="AD6125" t="s">
        <v>443</v>
      </c>
    </row>
    <row r="6126" spans="21:30">
      <c r="U6126">
        <v>10428</v>
      </c>
      <c r="V6126">
        <v>0</v>
      </c>
      <c r="W6126" t="s">
        <v>7373</v>
      </c>
      <c r="X6126">
        <v>13</v>
      </c>
      <c r="Y6126" t="s">
        <v>6457</v>
      </c>
      <c r="Z6126">
        <v>13302</v>
      </c>
      <c r="AA6126" t="s">
        <v>98</v>
      </c>
      <c r="AC6126" t="s">
        <v>1111</v>
      </c>
      <c r="AD6126" t="s">
        <v>443</v>
      </c>
    </row>
    <row r="6127" spans="21:30">
      <c r="U6127">
        <v>10429</v>
      </c>
      <c r="V6127">
        <v>9</v>
      </c>
      <c r="W6127" t="s">
        <v>7374</v>
      </c>
      <c r="X6127">
        <v>13</v>
      </c>
      <c r="Y6127" t="s">
        <v>6457</v>
      </c>
      <c r="Z6127">
        <v>13302</v>
      </c>
      <c r="AA6127" t="s">
        <v>98</v>
      </c>
      <c r="AC6127" t="s">
        <v>1111</v>
      </c>
      <c r="AD6127" t="s">
        <v>443</v>
      </c>
    </row>
    <row r="6128" spans="21:30">
      <c r="U6128">
        <v>10430</v>
      </c>
      <c r="V6128">
        <v>2</v>
      </c>
      <c r="W6128" t="s">
        <v>7375</v>
      </c>
      <c r="X6128">
        <v>13</v>
      </c>
      <c r="Y6128" t="s">
        <v>6457</v>
      </c>
      <c r="Z6128">
        <v>13302</v>
      </c>
      <c r="AA6128" t="s">
        <v>98</v>
      </c>
      <c r="AC6128" t="s">
        <v>713</v>
      </c>
      <c r="AD6128" t="s">
        <v>443</v>
      </c>
    </row>
    <row r="6129" spans="21:30">
      <c r="U6129">
        <v>10431</v>
      </c>
      <c r="V6129">
        <v>0</v>
      </c>
      <c r="W6129" t="s">
        <v>7376</v>
      </c>
      <c r="X6129">
        <v>13</v>
      </c>
      <c r="Y6129" t="s">
        <v>6457</v>
      </c>
      <c r="Z6129">
        <v>13302</v>
      </c>
      <c r="AA6129" t="s">
        <v>98</v>
      </c>
      <c r="AC6129" t="s">
        <v>713</v>
      </c>
      <c r="AD6129" t="s">
        <v>443</v>
      </c>
    </row>
    <row r="6130" spans="21:30">
      <c r="U6130">
        <v>10432</v>
      </c>
      <c r="V6130">
        <v>9</v>
      </c>
      <c r="W6130" t="s">
        <v>7377</v>
      </c>
      <c r="X6130">
        <v>13</v>
      </c>
      <c r="Y6130" t="s">
        <v>6457</v>
      </c>
      <c r="Z6130">
        <v>13303</v>
      </c>
      <c r="AA6130" t="s">
        <v>726</v>
      </c>
      <c r="AC6130" t="s">
        <v>1111</v>
      </c>
      <c r="AD6130" t="s">
        <v>443</v>
      </c>
    </row>
    <row r="6131" spans="21:30">
      <c r="U6131">
        <v>10433</v>
      </c>
      <c r="V6131">
        <v>7</v>
      </c>
      <c r="W6131" t="s">
        <v>7378</v>
      </c>
      <c r="X6131">
        <v>13</v>
      </c>
      <c r="Y6131" t="s">
        <v>6457</v>
      </c>
      <c r="Z6131">
        <v>13303</v>
      </c>
      <c r="AA6131" t="s">
        <v>726</v>
      </c>
      <c r="AC6131" t="s">
        <v>1111</v>
      </c>
      <c r="AD6131" t="s">
        <v>443</v>
      </c>
    </row>
    <row r="6132" spans="21:30">
      <c r="U6132">
        <v>10435</v>
      </c>
      <c r="V6132">
        <v>3</v>
      </c>
      <c r="W6132" t="s">
        <v>7379</v>
      </c>
      <c r="X6132">
        <v>13</v>
      </c>
      <c r="Y6132" t="s">
        <v>6457</v>
      </c>
      <c r="Z6132">
        <v>13303</v>
      </c>
      <c r="AA6132" t="s">
        <v>726</v>
      </c>
      <c r="AC6132" t="s">
        <v>1111</v>
      </c>
      <c r="AD6132" t="s">
        <v>443</v>
      </c>
    </row>
    <row r="6133" spans="21:30">
      <c r="U6133">
        <v>10436</v>
      </c>
      <c r="V6133">
        <v>1</v>
      </c>
      <c r="W6133" t="s">
        <v>7380</v>
      </c>
      <c r="X6133">
        <v>13</v>
      </c>
      <c r="Y6133" t="s">
        <v>6457</v>
      </c>
      <c r="Z6133">
        <v>13303</v>
      </c>
      <c r="AA6133" t="s">
        <v>726</v>
      </c>
      <c r="AC6133" t="s">
        <v>1111</v>
      </c>
      <c r="AD6133" t="s">
        <v>443</v>
      </c>
    </row>
    <row r="6134" spans="21:30">
      <c r="U6134">
        <v>10439</v>
      </c>
      <c r="V6134">
        <v>6</v>
      </c>
      <c r="W6134" t="s">
        <v>7381</v>
      </c>
      <c r="X6134">
        <v>13</v>
      </c>
      <c r="Y6134" t="s">
        <v>6457</v>
      </c>
      <c r="Z6134">
        <v>13303</v>
      </c>
      <c r="AA6134" t="s">
        <v>726</v>
      </c>
      <c r="AC6134" t="s">
        <v>1111</v>
      </c>
      <c r="AD6134" t="s">
        <v>443</v>
      </c>
    </row>
    <row r="6135" spans="21:30">
      <c r="U6135">
        <v>10441</v>
      </c>
      <c r="V6135">
        <v>8</v>
      </c>
      <c r="W6135" t="s">
        <v>7382</v>
      </c>
      <c r="X6135">
        <v>13</v>
      </c>
      <c r="Y6135" t="s">
        <v>6457</v>
      </c>
      <c r="Z6135">
        <v>13303</v>
      </c>
      <c r="AA6135" t="s">
        <v>726</v>
      </c>
      <c r="AC6135" t="s">
        <v>1111</v>
      </c>
      <c r="AD6135" t="s">
        <v>443</v>
      </c>
    </row>
    <row r="6136" spans="21:30">
      <c r="U6136">
        <v>10442</v>
      </c>
      <c r="V6136">
        <v>6</v>
      </c>
      <c r="W6136" t="s">
        <v>7383</v>
      </c>
      <c r="X6136">
        <v>13</v>
      </c>
      <c r="Y6136" t="s">
        <v>6457</v>
      </c>
      <c r="Z6136">
        <v>13303</v>
      </c>
      <c r="AA6136" t="s">
        <v>726</v>
      </c>
      <c r="AC6136" t="s">
        <v>1111</v>
      </c>
      <c r="AD6136" t="s">
        <v>443</v>
      </c>
    </row>
    <row r="6137" spans="21:30">
      <c r="U6137">
        <v>10443</v>
      </c>
      <c r="V6137">
        <v>4</v>
      </c>
      <c r="W6137" t="s">
        <v>7384</v>
      </c>
      <c r="X6137">
        <v>13</v>
      </c>
      <c r="Y6137" t="s">
        <v>6457</v>
      </c>
      <c r="Z6137">
        <v>13303</v>
      </c>
      <c r="AA6137" t="s">
        <v>726</v>
      </c>
      <c r="AC6137" t="s">
        <v>1111</v>
      </c>
      <c r="AD6137" t="s">
        <v>443</v>
      </c>
    </row>
    <row r="6138" spans="21:30">
      <c r="U6138">
        <v>10444</v>
      </c>
      <c r="V6138">
        <v>2</v>
      </c>
      <c r="W6138" t="s">
        <v>7385</v>
      </c>
      <c r="X6138">
        <v>13</v>
      </c>
      <c r="Y6138" t="s">
        <v>6457</v>
      </c>
      <c r="Z6138">
        <v>13303</v>
      </c>
      <c r="AA6138" t="s">
        <v>726</v>
      </c>
      <c r="AC6138" t="s">
        <v>1111</v>
      </c>
      <c r="AD6138" t="s">
        <v>443</v>
      </c>
    </row>
    <row r="6139" spans="21:30">
      <c r="U6139">
        <v>10447</v>
      </c>
      <c r="V6139">
        <v>7</v>
      </c>
      <c r="W6139" t="s">
        <v>7386</v>
      </c>
      <c r="X6139">
        <v>13</v>
      </c>
      <c r="Y6139" t="s">
        <v>6457</v>
      </c>
      <c r="Z6139">
        <v>13303</v>
      </c>
      <c r="AA6139" t="s">
        <v>726</v>
      </c>
      <c r="AC6139" t="s">
        <v>713</v>
      </c>
      <c r="AD6139" t="s">
        <v>443</v>
      </c>
    </row>
    <row r="6140" spans="21:30">
      <c r="U6140">
        <v>10449</v>
      </c>
      <c r="V6140">
        <v>3</v>
      </c>
      <c r="W6140" t="s">
        <v>7387</v>
      </c>
      <c r="X6140">
        <v>13</v>
      </c>
      <c r="Y6140" t="s">
        <v>6457</v>
      </c>
      <c r="Z6140">
        <v>13201</v>
      </c>
      <c r="AA6140" t="s">
        <v>114</v>
      </c>
      <c r="AC6140" t="s">
        <v>1111</v>
      </c>
      <c r="AD6140" t="s">
        <v>443</v>
      </c>
    </row>
    <row r="6141" spans="21:30">
      <c r="U6141">
        <v>10450</v>
      </c>
      <c r="V6141">
        <v>7</v>
      </c>
      <c r="W6141" t="s">
        <v>7388</v>
      </c>
      <c r="X6141">
        <v>13</v>
      </c>
      <c r="Y6141" t="s">
        <v>6457</v>
      </c>
      <c r="Z6141">
        <v>13201</v>
      </c>
      <c r="AA6141" t="s">
        <v>114</v>
      </c>
      <c r="AC6141" t="s">
        <v>1111</v>
      </c>
      <c r="AD6141" t="s">
        <v>443</v>
      </c>
    </row>
    <row r="6142" spans="21:30">
      <c r="U6142">
        <v>10452</v>
      </c>
      <c r="V6142">
        <v>3</v>
      </c>
      <c r="W6142" t="s">
        <v>7389</v>
      </c>
      <c r="X6142">
        <v>13</v>
      </c>
      <c r="Y6142" t="s">
        <v>6457</v>
      </c>
      <c r="Z6142">
        <v>13201</v>
      </c>
      <c r="AA6142" t="s">
        <v>114</v>
      </c>
      <c r="AC6142" t="s">
        <v>1111</v>
      </c>
      <c r="AD6142" t="s">
        <v>443</v>
      </c>
    </row>
    <row r="6143" spans="21:30">
      <c r="U6143">
        <v>10453</v>
      </c>
      <c r="V6143">
        <v>1</v>
      </c>
      <c r="W6143" t="s">
        <v>7390</v>
      </c>
      <c r="X6143">
        <v>13</v>
      </c>
      <c r="Y6143" t="s">
        <v>6457</v>
      </c>
      <c r="Z6143">
        <v>13201</v>
      </c>
      <c r="AA6143" t="s">
        <v>114</v>
      </c>
      <c r="AC6143" t="s">
        <v>1111</v>
      </c>
      <c r="AD6143" t="s">
        <v>443</v>
      </c>
    </row>
    <row r="6144" spans="21:30">
      <c r="U6144">
        <v>10455</v>
      </c>
      <c r="V6144">
        <v>8</v>
      </c>
      <c r="W6144" t="s">
        <v>7391</v>
      </c>
      <c r="X6144">
        <v>13</v>
      </c>
      <c r="Y6144" t="s">
        <v>6457</v>
      </c>
      <c r="Z6144">
        <v>13201</v>
      </c>
      <c r="AA6144" t="s">
        <v>114</v>
      </c>
      <c r="AC6144" t="s">
        <v>1111</v>
      </c>
      <c r="AD6144" t="s">
        <v>443</v>
      </c>
    </row>
    <row r="6145" spans="21:30">
      <c r="U6145">
        <v>10456</v>
      </c>
      <c r="V6145">
        <v>6</v>
      </c>
      <c r="W6145" t="s">
        <v>7392</v>
      </c>
      <c r="X6145">
        <v>13</v>
      </c>
      <c r="Y6145" t="s">
        <v>6457</v>
      </c>
      <c r="Z6145">
        <v>13201</v>
      </c>
      <c r="AA6145" t="s">
        <v>114</v>
      </c>
      <c r="AC6145" t="s">
        <v>1111</v>
      </c>
      <c r="AD6145" t="s">
        <v>443</v>
      </c>
    </row>
    <row r="6146" spans="21:30">
      <c r="U6146">
        <v>10457</v>
      </c>
      <c r="V6146">
        <v>4</v>
      </c>
      <c r="W6146" t="s">
        <v>7393</v>
      </c>
      <c r="X6146">
        <v>13</v>
      </c>
      <c r="Y6146" t="s">
        <v>6457</v>
      </c>
      <c r="Z6146">
        <v>13201</v>
      </c>
      <c r="AA6146" t="s">
        <v>114</v>
      </c>
      <c r="AC6146" t="s">
        <v>1111</v>
      </c>
      <c r="AD6146" t="s">
        <v>443</v>
      </c>
    </row>
    <row r="6147" spans="21:30">
      <c r="U6147">
        <v>10458</v>
      </c>
      <c r="V6147">
        <v>2</v>
      </c>
      <c r="W6147" t="s">
        <v>2724</v>
      </c>
      <c r="X6147">
        <v>13</v>
      </c>
      <c r="Y6147" t="s">
        <v>6457</v>
      </c>
      <c r="Z6147">
        <v>13201</v>
      </c>
      <c r="AA6147" t="s">
        <v>114</v>
      </c>
      <c r="AC6147" t="s">
        <v>1111</v>
      </c>
      <c r="AD6147" t="s">
        <v>443</v>
      </c>
    </row>
    <row r="6148" spans="21:30">
      <c r="U6148">
        <v>10459</v>
      </c>
      <c r="V6148">
        <v>0</v>
      </c>
      <c r="W6148" t="s">
        <v>3125</v>
      </c>
      <c r="X6148">
        <v>13</v>
      </c>
      <c r="Y6148" t="s">
        <v>6457</v>
      </c>
      <c r="Z6148">
        <v>13201</v>
      </c>
      <c r="AA6148" t="s">
        <v>114</v>
      </c>
      <c r="AC6148" t="s">
        <v>1111</v>
      </c>
      <c r="AD6148" t="s">
        <v>443</v>
      </c>
    </row>
    <row r="6149" spans="21:30">
      <c r="U6149">
        <v>10460</v>
      </c>
      <c r="V6149">
        <v>4</v>
      </c>
      <c r="W6149" t="s">
        <v>7394</v>
      </c>
      <c r="X6149">
        <v>13</v>
      </c>
      <c r="Y6149" t="s">
        <v>6457</v>
      </c>
      <c r="Z6149">
        <v>13201</v>
      </c>
      <c r="AA6149" t="s">
        <v>114</v>
      </c>
      <c r="AC6149" t="s">
        <v>1111</v>
      </c>
      <c r="AD6149" t="s">
        <v>443</v>
      </c>
    </row>
    <row r="6150" spans="21:30">
      <c r="U6150">
        <v>10461</v>
      </c>
      <c r="V6150">
        <v>2</v>
      </c>
      <c r="W6150" t="s">
        <v>7395</v>
      </c>
      <c r="X6150">
        <v>13</v>
      </c>
      <c r="Y6150" t="s">
        <v>6457</v>
      </c>
      <c r="Z6150">
        <v>13201</v>
      </c>
      <c r="AA6150" t="s">
        <v>114</v>
      </c>
      <c r="AC6150" t="s">
        <v>1111</v>
      </c>
      <c r="AD6150" t="s">
        <v>443</v>
      </c>
    </row>
    <row r="6151" spans="21:30">
      <c r="U6151">
        <v>10462</v>
      </c>
      <c r="V6151">
        <v>0</v>
      </c>
      <c r="W6151" t="s">
        <v>7396</v>
      </c>
      <c r="X6151">
        <v>13</v>
      </c>
      <c r="Y6151" t="s">
        <v>6457</v>
      </c>
      <c r="Z6151">
        <v>13201</v>
      </c>
      <c r="AA6151" t="s">
        <v>114</v>
      </c>
      <c r="AC6151" t="s">
        <v>1111</v>
      </c>
      <c r="AD6151" t="s">
        <v>443</v>
      </c>
    </row>
    <row r="6152" spans="21:30">
      <c r="U6152">
        <v>10464</v>
      </c>
      <c r="V6152">
        <v>7</v>
      </c>
      <c r="W6152" t="s">
        <v>7397</v>
      </c>
      <c r="X6152">
        <v>13</v>
      </c>
      <c r="Y6152" t="s">
        <v>6457</v>
      </c>
      <c r="Z6152">
        <v>13201</v>
      </c>
      <c r="AA6152" t="s">
        <v>114</v>
      </c>
      <c r="AC6152" t="s">
        <v>1111</v>
      </c>
      <c r="AD6152" t="s">
        <v>443</v>
      </c>
    </row>
    <row r="6153" spans="21:30">
      <c r="U6153">
        <v>10465</v>
      </c>
      <c r="V6153">
        <v>5</v>
      </c>
      <c r="W6153" t="s">
        <v>7398</v>
      </c>
      <c r="X6153">
        <v>13</v>
      </c>
      <c r="Y6153" t="s">
        <v>6457</v>
      </c>
      <c r="Z6153">
        <v>13201</v>
      </c>
      <c r="AA6153" t="s">
        <v>114</v>
      </c>
      <c r="AC6153" t="s">
        <v>1111</v>
      </c>
      <c r="AD6153" t="s">
        <v>443</v>
      </c>
    </row>
    <row r="6154" spans="21:30">
      <c r="U6154">
        <v>10470</v>
      </c>
      <c r="V6154">
        <v>1</v>
      </c>
      <c r="W6154" t="s">
        <v>7399</v>
      </c>
      <c r="X6154">
        <v>13</v>
      </c>
      <c r="Y6154" t="s">
        <v>6457</v>
      </c>
      <c r="Z6154">
        <v>13201</v>
      </c>
      <c r="AA6154" t="s">
        <v>114</v>
      </c>
      <c r="AC6154" t="s">
        <v>1111</v>
      </c>
      <c r="AD6154" t="s">
        <v>443</v>
      </c>
    </row>
    <row r="6155" spans="21:30">
      <c r="U6155">
        <v>10472</v>
      </c>
      <c r="V6155">
        <v>8</v>
      </c>
      <c r="W6155" t="s">
        <v>3507</v>
      </c>
      <c r="X6155">
        <v>13</v>
      </c>
      <c r="Y6155" t="s">
        <v>6457</v>
      </c>
      <c r="Z6155">
        <v>13201</v>
      </c>
      <c r="AA6155" t="s">
        <v>114</v>
      </c>
      <c r="AC6155" t="s">
        <v>1111</v>
      </c>
      <c r="AD6155" t="s">
        <v>443</v>
      </c>
    </row>
    <row r="6156" spans="21:30">
      <c r="U6156">
        <v>10473</v>
      </c>
      <c r="V6156">
        <v>6</v>
      </c>
      <c r="W6156" t="s">
        <v>7400</v>
      </c>
      <c r="X6156">
        <v>13</v>
      </c>
      <c r="Y6156" t="s">
        <v>6457</v>
      </c>
      <c r="Z6156">
        <v>13201</v>
      </c>
      <c r="AA6156" t="s">
        <v>114</v>
      </c>
      <c r="AC6156" t="s">
        <v>1111</v>
      </c>
      <c r="AD6156" t="s">
        <v>443</v>
      </c>
    </row>
    <row r="6157" spans="21:30">
      <c r="U6157">
        <v>10474</v>
      </c>
      <c r="V6157">
        <v>4</v>
      </c>
      <c r="W6157" t="s">
        <v>7401</v>
      </c>
      <c r="X6157">
        <v>13</v>
      </c>
      <c r="Y6157" t="s">
        <v>6457</v>
      </c>
      <c r="Z6157">
        <v>13201</v>
      </c>
      <c r="AA6157" t="s">
        <v>114</v>
      </c>
      <c r="AC6157" t="s">
        <v>1111</v>
      </c>
      <c r="AD6157" t="s">
        <v>443</v>
      </c>
    </row>
    <row r="6158" spans="21:30">
      <c r="U6158">
        <v>10475</v>
      </c>
      <c r="V6158">
        <v>2</v>
      </c>
      <c r="W6158" t="s">
        <v>7402</v>
      </c>
      <c r="X6158">
        <v>13</v>
      </c>
      <c r="Y6158" t="s">
        <v>6457</v>
      </c>
      <c r="Z6158">
        <v>13201</v>
      </c>
      <c r="AA6158" t="s">
        <v>114</v>
      </c>
      <c r="AC6158" t="s">
        <v>1111</v>
      </c>
      <c r="AD6158" t="s">
        <v>443</v>
      </c>
    </row>
    <row r="6159" spans="21:30">
      <c r="U6159">
        <v>10476</v>
      </c>
      <c r="V6159">
        <v>0</v>
      </c>
      <c r="W6159" t="s">
        <v>2493</v>
      </c>
      <c r="X6159">
        <v>13</v>
      </c>
      <c r="Y6159" t="s">
        <v>6457</v>
      </c>
      <c r="Z6159">
        <v>13201</v>
      </c>
      <c r="AA6159" t="s">
        <v>114</v>
      </c>
      <c r="AC6159" t="s">
        <v>1111</v>
      </c>
      <c r="AD6159" t="s">
        <v>443</v>
      </c>
    </row>
    <row r="6160" spans="21:30">
      <c r="U6160">
        <v>10478</v>
      </c>
      <c r="V6160">
        <v>7</v>
      </c>
      <c r="W6160" t="s">
        <v>7403</v>
      </c>
      <c r="X6160">
        <v>13</v>
      </c>
      <c r="Y6160" t="s">
        <v>6457</v>
      </c>
      <c r="Z6160">
        <v>13201</v>
      </c>
      <c r="AA6160" t="s">
        <v>114</v>
      </c>
      <c r="AC6160" t="s">
        <v>713</v>
      </c>
      <c r="AD6160" t="s">
        <v>443</v>
      </c>
    </row>
    <row r="6161" spans="21:30">
      <c r="U6161">
        <v>10479</v>
      </c>
      <c r="V6161">
        <v>5</v>
      </c>
      <c r="W6161" t="s">
        <v>7404</v>
      </c>
      <c r="X6161">
        <v>13</v>
      </c>
      <c r="Y6161" t="s">
        <v>6457</v>
      </c>
      <c r="Z6161">
        <v>13201</v>
      </c>
      <c r="AA6161" t="s">
        <v>114</v>
      </c>
      <c r="AC6161" t="s">
        <v>713</v>
      </c>
      <c r="AD6161" t="s">
        <v>443</v>
      </c>
    </row>
    <row r="6162" spans="21:30">
      <c r="U6162">
        <v>10480</v>
      </c>
      <c r="V6162">
        <v>9</v>
      </c>
      <c r="W6162" t="s">
        <v>7405</v>
      </c>
      <c r="X6162">
        <v>13</v>
      </c>
      <c r="Y6162" t="s">
        <v>6457</v>
      </c>
      <c r="Z6162">
        <v>13201</v>
      </c>
      <c r="AA6162" t="s">
        <v>114</v>
      </c>
      <c r="AC6162" t="s">
        <v>713</v>
      </c>
      <c r="AD6162" t="s">
        <v>443</v>
      </c>
    </row>
    <row r="6163" spans="21:30">
      <c r="U6163">
        <v>10482</v>
      </c>
      <c r="V6163">
        <v>5</v>
      </c>
      <c r="W6163" t="s">
        <v>7406</v>
      </c>
      <c r="X6163">
        <v>13</v>
      </c>
      <c r="Y6163" t="s">
        <v>6457</v>
      </c>
      <c r="Z6163">
        <v>13201</v>
      </c>
      <c r="AA6163" t="s">
        <v>114</v>
      </c>
      <c r="AC6163" t="s">
        <v>713</v>
      </c>
      <c r="AD6163" t="s">
        <v>443</v>
      </c>
    </row>
    <row r="6164" spans="21:30">
      <c r="U6164">
        <v>10484</v>
      </c>
      <c r="V6164">
        <v>1</v>
      </c>
      <c r="W6164" t="s">
        <v>7407</v>
      </c>
      <c r="X6164">
        <v>13</v>
      </c>
      <c r="Y6164" t="s">
        <v>6457</v>
      </c>
      <c r="Z6164">
        <v>13201</v>
      </c>
      <c r="AA6164" t="s">
        <v>114</v>
      </c>
      <c r="AC6164" t="s">
        <v>713</v>
      </c>
      <c r="AD6164" t="s">
        <v>443</v>
      </c>
    </row>
    <row r="6165" spans="21:30">
      <c r="U6165">
        <v>10487</v>
      </c>
      <c r="V6165">
        <v>6</v>
      </c>
      <c r="W6165" t="s">
        <v>7408</v>
      </c>
      <c r="X6165">
        <v>13</v>
      </c>
      <c r="Y6165" t="s">
        <v>6457</v>
      </c>
      <c r="Z6165">
        <v>13201</v>
      </c>
      <c r="AA6165" t="s">
        <v>114</v>
      </c>
      <c r="AC6165" t="s">
        <v>713</v>
      </c>
      <c r="AD6165" t="s">
        <v>443</v>
      </c>
    </row>
    <row r="6166" spans="21:30">
      <c r="U6166">
        <v>10488</v>
      </c>
      <c r="V6166">
        <v>4</v>
      </c>
      <c r="W6166" t="s">
        <v>7409</v>
      </c>
      <c r="X6166">
        <v>13</v>
      </c>
      <c r="Y6166" t="s">
        <v>6457</v>
      </c>
      <c r="Z6166">
        <v>13201</v>
      </c>
      <c r="AA6166" t="s">
        <v>114</v>
      </c>
      <c r="AC6166" t="s">
        <v>713</v>
      </c>
      <c r="AD6166" t="s">
        <v>443</v>
      </c>
    </row>
    <row r="6167" spans="21:30">
      <c r="U6167">
        <v>10489</v>
      </c>
      <c r="V6167">
        <v>2</v>
      </c>
      <c r="W6167" t="s">
        <v>7410</v>
      </c>
      <c r="X6167">
        <v>13</v>
      </c>
      <c r="Y6167" t="s">
        <v>6457</v>
      </c>
      <c r="Z6167">
        <v>13201</v>
      </c>
      <c r="AA6167" t="s">
        <v>114</v>
      </c>
      <c r="AC6167" t="s">
        <v>713</v>
      </c>
      <c r="AD6167" t="s">
        <v>443</v>
      </c>
    </row>
    <row r="6168" spans="21:30">
      <c r="U6168">
        <v>10491</v>
      </c>
      <c r="V6168">
        <v>4</v>
      </c>
      <c r="W6168" t="s">
        <v>7411</v>
      </c>
      <c r="X6168">
        <v>13</v>
      </c>
      <c r="Y6168" t="s">
        <v>6457</v>
      </c>
      <c r="Z6168">
        <v>13201</v>
      </c>
      <c r="AA6168" t="s">
        <v>114</v>
      </c>
      <c r="AC6168" t="s">
        <v>713</v>
      </c>
      <c r="AD6168" t="s">
        <v>443</v>
      </c>
    </row>
    <row r="6169" spans="21:30">
      <c r="U6169">
        <v>10492</v>
      </c>
      <c r="V6169">
        <v>2</v>
      </c>
      <c r="W6169" t="s">
        <v>7412</v>
      </c>
      <c r="X6169">
        <v>13</v>
      </c>
      <c r="Y6169" t="s">
        <v>6457</v>
      </c>
      <c r="Z6169">
        <v>13201</v>
      </c>
      <c r="AA6169" t="s">
        <v>114</v>
      </c>
      <c r="AC6169" t="s">
        <v>713</v>
      </c>
      <c r="AD6169" t="s">
        <v>443</v>
      </c>
    </row>
    <row r="6170" spans="21:30">
      <c r="U6170">
        <v>10493</v>
      </c>
      <c r="V6170">
        <v>0</v>
      </c>
      <c r="W6170" t="s">
        <v>7413</v>
      </c>
      <c r="X6170">
        <v>13</v>
      </c>
      <c r="Y6170" t="s">
        <v>6457</v>
      </c>
      <c r="Z6170">
        <v>13201</v>
      </c>
      <c r="AA6170" t="s">
        <v>114</v>
      </c>
      <c r="AC6170" t="s">
        <v>713</v>
      </c>
      <c r="AD6170" t="s">
        <v>443</v>
      </c>
    </row>
    <row r="6171" spans="21:30">
      <c r="U6171">
        <v>10495</v>
      </c>
      <c r="V6171">
        <v>7</v>
      </c>
      <c r="W6171" t="s">
        <v>7414</v>
      </c>
      <c r="X6171">
        <v>13</v>
      </c>
      <c r="Y6171" t="s">
        <v>6457</v>
      </c>
      <c r="Z6171">
        <v>13201</v>
      </c>
      <c r="AA6171" t="s">
        <v>114</v>
      </c>
      <c r="AC6171" t="s">
        <v>713</v>
      </c>
      <c r="AD6171" t="s">
        <v>443</v>
      </c>
    </row>
    <row r="6172" spans="21:30">
      <c r="U6172">
        <v>10496</v>
      </c>
      <c r="V6172">
        <v>5</v>
      </c>
      <c r="W6172" t="s">
        <v>7415</v>
      </c>
      <c r="X6172">
        <v>13</v>
      </c>
      <c r="Y6172" t="s">
        <v>6457</v>
      </c>
      <c r="Z6172">
        <v>13201</v>
      </c>
      <c r="AA6172" t="s">
        <v>114</v>
      </c>
      <c r="AC6172" t="s">
        <v>713</v>
      </c>
      <c r="AD6172" t="s">
        <v>443</v>
      </c>
    </row>
    <row r="6173" spans="21:30">
      <c r="U6173">
        <v>10497</v>
      </c>
      <c r="V6173">
        <v>3</v>
      </c>
      <c r="W6173" t="s">
        <v>7416</v>
      </c>
      <c r="X6173">
        <v>13</v>
      </c>
      <c r="Y6173" t="s">
        <v>6457</v>
      </c>
      <c r="Z6173">
        <v>13201</v>
      </c>
      <c r="AA6173" t="s">
        <v>114</v>
      </c>
      <c r="AC6173" t="s">
        <v>713</v>
      </c>
      <c r="AD6173" t="s">
        <v>443</v>
      </c>
    </row>
    <row r="6174" spans="21:30">
      <c r="U6174">
        <v>10500</v>
      </c>
      <c r="V6174">
        <v>7</v>
      </c>
      <c r="W6174" t="s">
        <v>7417</v>
      </c>
      <c r="X6174">
        <v>13</v>
      </c>
      <c r="Y6174" t="s">
        <v>6457</v>
      </c>
      <c r="Z6174">
        <v>13201</v>
      </c>
      <c r="AA6174" t="s">
        <v>114</v>
      </c>
      <c r="AC6174" t="s">
        <v>713</v>
      </c>
      <c r="AD6174" t="s">
        <v>443</v>
      </c>
    </row>
    <row r="6175" spans="21:30">
      <c r="U6175">
        <v>10501</v>
      </c>
      <c r="V6175">
        <v>5</v>
      </c>
      <c r="W6175" t="s">
        <v>7418</v>
      </c>
      <c r="X6175">
        <v>13</v>
      </c>
      <c r="Y6175" t="s">
        <v>6457</v>
      </c>
      <c r="Z6175">
        <v>13201</v>
      </c>
      <c r="AA6175" t="s">
        <v>114</v>
      </c>
      <c r="AC6175" t="s">
        <v>713</v>
      </c>
      <c r="AD6175" t="s">
        <v>443</v>
      </c>
    </row>
    <row r="6176" spans="21:30">
      <c r="U6176">
        <v>10502</v>
      </c>
      <c r="V6176">
        <v>3</v>
      </c>
      <c r="W6176" t="s">
        <v>7419</v>
      </c>
      <c r="X6176">
        <v>13</v>
      </c>
      <c r="Y6176" t="s">
        <v>6457</v>
      </c>
      <c r="Z6176">
        <v>13201</v>
      </c>
      <c r="AA6176" t="s">
        <v>114</v>
      </c>
      <c r="AC6176" t="s">
        <v>713</v>
      </c>
      <c r="AD6176" t="s">
        <v>443</v>
      </c>
    </row>
    <row r="6177" spans="21:30">
      <c r="U6177">
        <v>10503</v>
      </c>
      <c r="V6177">
        <v>1</v>
      </c>
      <c r="W6177" t="s">
        <v>7420</v>
      </c>
      <c r="X6177">
        <v>13</v>
      </c>
      <c r="Y6177" t="s">
        <v>6457</v>
      </c>
      <c r="Z6177">
        <v>13201</v>
      </c>
      <c r="AA6177" t="s">
        <v>114</v>
      </c>
      <c r="AC6177" t="s">
        <v>713</v>
      </c>
      <c r="AD6177" t="s">
        <v>443</v>
      </c>
    </row>
    <row r="6178" spans="21:30">
      <c r="U6178">
        <v>10505</v>
      </c>
      <c r="V6178">
        <v>8</v>
      </c>
      <c r="W6178" t="s">
        <v>7421</v>
      </c>
      <c r="X6178">
        <v>13</v>
      </c>
      <c r="Y6178" t="s">
        <v>6457</v>
      </c>
      <c r="Z6178">
        <v>13201</v>
      </c>
      <c r="AA6178" t="s">
        <v>114</v>
      </c>
      <c r="AC6178" t="s">
        <v>713</v>
      </c>
      <c r="AD6178" t="s">
        <v>443</v>
      </c>
    </row>
    <row r="6179" spans="21:30">
      <c r="U6179">
        <v>10506</v>
      </c>
      <c r="V6179">
        <v>6</v>
      </c>
      <c r="W6179" t="s">
        <v>7422</v>
      </c>
      <c r="X6179">
        <v>13</v>
      </c>
      <c r="Y6179" t="s">
        <v>6457</v>
      </c>
      <c r="Z6179">
        <v>13201</v>
      </c>
      <c r="AA6179" t="s">
        <v>114</v>
      </c>
      <c r="AC6179" t="s">
        <v>713</v>
      </c>
      <c r="AD6179" t="s">
        <v>443</v>
      </c>
    </row>
    <row r="6180" spans="21:30">
      <c r="U6180">
        <v>10507</v>
      </c>
      <c r="V6180">
        <v>4</v>
      </c>
      <c r="W6180" t="s">
        <v>7423</v>
      </c>
      <c r="X6180">
        <v>13</v>
      </c>
      <c r="Y6180" t="s">
        <v>6457</v>
      </c>
      <c r="Z6180">
        <v>13201</v>
      </c>
      <c r="AA6180" t="s">
        <v>114</v>
      </c>
      <c r="AC6180" t="s">
        <v>713</v>
      </c>
      <c r="AD6180" t="s">
        <v>443</v>
      </c>
    </row>
    <row r="6181" spans="21:30">
      <c r="U6181">
        <v>10512</v>
      </c>
      <c r="V6181">
        <v>0</v>
      </c>
      <c r="W6181" t="s">
        <v>7424</v>
      </c>
      <c r="X6181">
        <v>13</v>
      </c>
      <c r="Y6181" t="s">
        <v>6457</v>
      </c>
      <c r="Z6181">
        <v>13201</v>
      </c>
      <c r="AA6181" t="s">
        <v>114</v>
      </c>
      <c r="AC6181" t="s">
        <v>725</v>
      </c>
      <c r="AD6181" t="s">
        <v>443</v>
      </c>
    </row>
    <row r="6182" spans="21:30">
      <c r="U6182">
        <v>10513</v>
      </c>
      <c r="V6182">
        <v>9</v>
      </c>
      <c r="W6182" t="s">
        <v>7425</v>
      </c>
      <c r="X6182">
        <v>13</v>
      </c>
      <c r="Y6182" t="s">
        <v>6457</v>
      </c>
      <c r="Z6182">
        <v>13201</v>
      </c>
      <c r="AA6182" t="s">
        <v>114</v>
      </c>
      <c r="AC6182" t="s">
        <v>725</v>
      </c>
      <c r="AD6182" t="s">
        <v>443</v>
      </c>
    </row>
    <row r="6183" spans="21:30">
      <c r="U6183">
        <v>10515</v>
      </c>
      <c r="V6183">
        <v>5</v>
      </c>
      <c r="W6183" t="s">
        <v>7426</v>
      </c>
      <c r="X6183">
        <v>13</v>
      </c>
      <c r="Y6183" t="s">
        <v>6457</v>
      </c>
      <c r="Z6183">
        <v>13201</v>
      </c>
      <c r="AA6183" t="s">
        <v>114</v>
      </c>
      <c r="AC6183" t="s">
        <v>713</v>
      </c>
      <c r="AD6183" t="s">
        <v>443</v>
      </c>
    </row>
    <row r="6184" spans="21:30">
      <c r="U6184">
        <v>10516</v>
      </c>
      <c r="V6184">
        <v>3</v>
      </c>
      <c r="W6184" t="s">
        <v>7427</v>
      </c>
      <c r="X6184">
        <v>13</v>
      </c>
      <c r="Y6184" t="s">
        <v>6457</v>
      </c>
      <c r="Z6184">
        <v>13202</v>
      </c>
      <c r="AA6184" t="s">
        <v>781</v>
      </c>
      <c r="AC6184" t="s">
        <v>1111</v>
      </c>
      <c r="AD6184" t="s">
        <v>443</v>
      </c>
    </row>
    <row r="6185" spans="21:30">
      <c r="U6185">
        <v>10519</v>
      </c>
      <c r="V6185">
        <v>8</v>
      </c>
      <c r="W6185" t="s">
        <v>7428</v>
      </c>
      <c r="X6185">
        <v>13</v>
      </c>
      <c r="Y6185" t="s">
        <v>6457</v>
      </c>
      <c r="Z6185">
        <v>13202</v>
      </c>
      <c r="AA6185" t="s">
        <v>781</v>
      </c>
      <c r="AC6185" t="s">
        <v>1111</v>
      </c>
      <c r="AD6185" t="s">
        <v>443</v>
      </c>
    </row>
    <row r="6186" spans="21:30">
      <c r="U6186">
        <v>10520</v>
      </c>
      <c r="V6186">
        <v>1</v>
      </c>
      <c r="W6186" t="s">
        <v>7429</v>
      </c>
      <c r="X6186">
        <v>13</v>
      </c>
      <c r="Y6186" t="s">
        <v>6457</v>
      </c>
      <c r="Z6186">
        <v>13202</v>
      </c>
      <c r="AA6186" t="s">
        <v>781</v>
      </c>
      <c r="AC6186" t="s">
        <v>1111</v>
      </c>
      <c r="AD6186" t="s">
        <v>443</v>
      </c>
    </row>
    <row r="6187" spans="21:30">
      <c r="U6187">
        <v>10522</v>
      </c>
      <c r="V6187">
        <v>8</v>
      </c>
      <c r="W6187" t="s">
        <v>7430</v>
      </c>
      <c r="X6187">
        <v>13</v>
      </c>
      <c r="Y6187" t="s">
        <v>6457</v>
      </c>
      <c r="Z6187">
        <v>13202</v>
      </c>
      <c r="AA6187" t="s">
        <v>781</v>
      </c>
      <c r="AC6187" t="s">
        <v>1111</v>
      </c>
      <c r="AD6187" t="s">
        <v>443</v>
      </c>
    </row>
    <row r="6188" spans="21:30">
      <c r="U6188">
        <v>10524</v>
      </c>
      <c r="V6188">
        <v>4</v>
      </c>
      <c r="W6188" t="s">
        <v>7431</v>
      </c>
      <c r="X6188">
        <v>13</v>
      </c>
      <c r="Y6188" t="s">
        <v>6457</v>
      </c>
      <c r="Z6188">
        <v>13202</v>
      </c>
      <c r="AA6188" t="s">
        <v>781</v>
      </c>
      <c r="AC6188" t="s">
        <v>1111</v>
      </c>
      <c r="AD6188" t="s">
        <v>443</v>
      </c>
    </row>
    <row r="6189" spans="21:30">
      <c r="U6189">
        <v>10526</v>
      </c>
      <c r="V6189">
        <v>0</v>
      </c>
      <c r="W6189" t="s">
        <v>7432</v>
      </c>
      <c r="X6189">
        <v>13</v>
      </c>
      <c r="Y6189" t="s">
        <v>6457</v>
      </c>
      <c r="Z6189">
        <v>13203</v>
      </c>
      <c r="AA6189" t="s">
        <v>7433</v>
      </c>
      <c r="AC6189" t="s">
        <v>1111</v>
      </c>
      <c r="AD6189" t="s">
        <v>443</v>
      </c>
    </row>
    <row r="6190" spans="21:30">
      <c r="U6190">
        <v>10527</v>
      </c>
      <c r="V6190">
        <v>9</v>
      </c>
      <c r="W6190" t="s">
        <v>7434</v>
      </c>
      <c r="X6190">
        <v>13</v>
      </c>
      <c r="Y6190" t="s">
        <v>6457</v>
      </c>
      <c r="Z6190">
        <v>13203</v>
      </c>
      <c r="AA6190" t="s">
        <v>7433</v>
      </c>
      <c r="AC6190" t="s">
        <v>1111</v>
      </c>
      <c r="AD6190" t="s">
        <v>443</v>
      </c>
    </row>
    <row r="6191" spans="21:30">
      <c r="U6191">
        <v>10528</v>
      </c>
      <c r="V6191">
        <v>7</v>
      </c>
      <c r="W6191" t="s">
        <v>7435</v>
      </c>
      <c r="X6191">
        <v>13</v>
      </c>
      <c r="Y6191" t="s">
        <v>6457</v>
      </c>
      <c r="Z6191">
        <v>13203</v>
      </c>
      <c r="AA6191" t="s">
        <v>7433</v>
      </c>
      <c r="AC6191" t="s">
        <v>1111</v>
      </c>
      <c r="AD6191" t="s">
        <v>443</v>
      </c>
    </row>
    <row r="6192" spans="21:30">
      <c r="U6192">
        <v>10529</v>
      </c>
      <c r="V6192">
        <v>5</v>
      </c>
      <c r="W6192" t="s">
        <v>7436</v>
      </c>
      <c r="X6192">
        <v>13</v>
      </c>
      <c r="Y6192" t="s">
        <v>6457</v>
      </c>
      <c r="Z6192">
        <v>13203</v>
      </c>
      <c r="AA6192" t="s">
        <v>7433</v>
      </c>
      <c r="AC6192" t="s">
        <v>1111</v>
      </c>
      <c r="AD6192" t="s">
        <v>443</v>
      </c>
    </row>
    <row r="6193" spans="21:30">
      <c r="U6193">
        <v>10530</v>
      </c>
      <c r="V6193">
        <v>9</v>
      </c>
      <c r="W6193" t="s">
        <v>7437</v>
      </c>
      <c r="X6193">
        <v>13</v>
      </c>
      <c r="Y6193" t="s">
        <v>6457</v>
      </c>
      <c r="Z6193">
        <v>13203</v>
      </c>
      <c r="AA6193" t="s">
        <v>7433</v>
      </c>
      <c r="AC6193" t="s">
        <v>1111</v>
      </c>
      <c r="AD6193" t="s">
        <v>443</v>
      </c>
    </row>
    <row r="6194" spans="21:30">
      <c r="U6194">
        <v>10532</v>
      </c>
      <c r="V6194">
        <v>5</v>
      </c>
      <c r="W6194" t="s">
        <v>7438</v>
      </c>
      <c r="X6194">
        <v>13</v>
      </c>
      <c r="Y6194" t="s">
        <v>6457</v>
      </c>
      <c r="Z6194">
        <v>13203</v>
      </c>
      <c r="AA6194" t="s">
        <v>7433</v>
      </c>
      <c r="AC6194" t="s">
        <v>1111</v>
      </c>
      <c r="AD6194" t="s">
        <v>443</v>
      </c>
    </row>
    <row r="6195" spans="21:30">
      <c r="U6195">
        <v>10536</v>
      </c>
      <c r="V6195">
        <v>8</v>
      </c>
      <c r="W6195" t="s">
        <v>7439</v>
      </c>
      <c r="X6195">
        <v>13</v>
      </c>
      <c r="Y6195" t="s">
        <v>6457</v>
      </c>
      <c r="Z6195">
        <v>13203</v>
      </c>
      <c r="AA6195" t="s">
        <v>7433</v>
      </c>
      <c r="AC6195" t="s">
        <v>1111</v>
      </c>
      <c r="AD6195" t="s">
        <v>443</v>
      </c>
    </row>
    <row r="6196" spans="21:30">
      <c r="U6196">
        <v>10537</v>
      </c>
      <c r="V6196">
        <v>6</v>
      </c>
      <c r="W6196" t="s">
        <v>7440</v>
      </c>
      <c r="X6196">
        <v>13</v>
      </c>
      <c r="Y6196" t="s">
        <v>6457</v>
      </c>
      <c r="Z6196">
        <v>13203</v>
      </c>
      <c r="AA6196" t="s">
        <v>7433</v>
      </c>
      <c r="AC6196" t="s">
        <v>1111</v>
      </c>
      <c r="AD6196" t="s">
        <v>443</v>
      </c>
    </row>
    <row r="6197" spans="21:30">
      <c r="U6197">
        <v>10538</v>
      </c>
      <c r="V6197">
        <v>4</v>
      </c>
      <c r="W6197" t="s">
        <v>7441</v>
      </c>
      <c r="X6197">
        <v>13</v>
      </c>
      <c r="Y6197" t="s">
        <v>6457</v>
      </c>
      <c r="Z6197">
        <v>13203</v>
      </c>
      <c r="AA6197" t="s">
        <v>7433</v>
      </c>
      <c r="AC6197" t="s">
        <v>1111</v>
      </c>
      <c r="AD6197" t="s">
        <v>443</v>
      </c>
    </row>
    <row r="6198" spans="21:30">
      <c r="U6198">
        <v>10540</v>
      </c>
      <c r="V6198">
        <v>6</v>
      </c>
      <c r="W6198" t="s">
        <v>7442</v>
      </c>
      <c r="X6198">
        <v>13</v>
      </c>
      <c r="Y6198" t="s">
        <v>6457</v>
      </c>
      <c r="Z6198">
        <v>13203</v>
      </c>
      <c r="AA6198" t="s">
        <v>7433</v>
      </c>
      <c r="AC6198" t="s">
        <v>713</v>
      </c>
      <c r="AD6198" t="s">
        <v>443</v>
      </c>
    </row>
    <row r="6199" spans="21:30">
      <c r="U6199">
        <v>10541</v>
      </c>
      <c r="V6199">
        <v>4</v>
      </c>
      <c r="W6199" t="s">
        <v>7443</v>
      </c>
      <c r="X6199">
        <v>13</v>
      </c>
      <c r="Y6199" t="s">
        <v>6457</v>
      </c>
      <c r="Z6199">
        <v>13401</v>
      </c>
      <c r="AA6199" t="s">
        <v>667</v>
      </c>
      <c r="AC6199" t="s">
        <v>890</v>
      </c>
      <c r="AD6199" t="s">
        <v>443</v>
      </c>
    </row>
    <row r="6200" spans="21:30">
      <c r="U6200">
        <v>10542</v>
      </c>
      <c r="V6200">
        <v>2</v>
      </c>
      <c r="W6200" t="s">
        <v>7444</v>
      </c>
      <c r="X6200">
        <v>13</v>
      </c>
      <c r="Y6200" t="s">
        <v>6457</v>
      </c>
      <c r="Z6200">
        <v>13401</v>
      </c>
      <c r="AA6200" t="s">
        <v>667</v>
      </c>
      <c r="AC6200" t="s">
        <v>1111</v>
      </c>
      <c r="AD6200" t="s">
        <v>443</v>
      </c>
    </row>
    <row r="6201" spans="21:30">
      <c r="U6201">
        <v>10543</v>
      </c>
      <c r="V6201">
        <v>0</v>
      </c>
      <c r="W6201" t="s">
        <v>7445</v>
      </c>
      <c r="X6201">
        <v>13</v>
      </c>
      <c r="Y6201" t="s">
        <v>6457</v>
      </c>
      <c r="Z6201">
        <v>13401</v>
      </c>
      <c r="AA6201" t="s">
        <v>667</v>
      </c>
      <c r="AC6201" t="s">
        <v>1111</v>
      </c>
      <c r="AD6201" t="s">
        <v>443</v>
      </c>
    </row>
    <row r="6202" spans="21:30">
      <c r="U6202">
        <v>10544</v>
      </c>
      <c r="V6202">
        <v>9</v>
      </c>
      <c r="W6202" t="s">
        <v>7446</v>
      </c>
      <c r="X6202">
        <v>13</v>
      </c>
      <c r="Y6202" t="s">
        <v>6457</v>
      </c>
      <c r="Z6202">
        <v>13401</v>
      </c>
      <c r="AA6202" t="s">
        <v>667</v>
      </c>
      <c r="AC6202" t="s">
        <v>1111</v>
      </c>
      <c r="AD6202" t="s">
        <v>443</v>
      </c>
    </row>
    <row r="6203" spans="21:30">
      <c r="U6203">
        <v>10545</v>
      </c>
      <c r="V6203">
        <v>7</v>
      </c>
      <c r="W6203" t="s">
        <v>7447</v>
      </c>
      <c r="X6203">
        <v>13</v>
      </c>
      <c r="Y6203" t="s">
        <v>6457</v>
      </c>
      <c r="Z6203">
        <v>13401</v>
      </c>
      <c r="AA6203" t="s">
        <v>667</v>
      </c>
      <c r="AC6203" t="s">
        <v>1111</v>
      </c>
      <c r="AD6203" t="s">
        <v>443</v>
      </c>
    </row>
    <row r="6204" spans="21:30">
      <c r="U6204">
        <v>10546</v>
      </c>
      <c r="V6204">
        <v>5</v>
      </c>
      <c r="W6204" t="s">
        <v>7448</v>
      </c>
      <c r="X6204">
        <v>13</v>
      </c>
      <c r="Y6204" t="s">
        <v>6457</v>
      </c>
      <c r="Z6204">
        <v>13401</v>
      </c>
      <c r="AA6204" t="s">
        <v>667</v>
      </c>
      <c r="AC6204" t="s">
        <v>1111</v>
      </c>
      <c r="AD6204" t="s">
        <v>443</v>
      </c>
    </row>
    <row r="6205" spans="21:30">
      <c r="U6205">
        <v>10547</v>
      </c>
      <c r="V6205">
        <v>3</v>
      </c>
      <c r="W6205" t="s">
        <v>7449</v>
      </c>
      <c r="X6205">
        <v>13</v>
      </c>
      <c r="Y6205" t="s">
        <v>6457</v>
      </c>
      <c r="Z6205">
        <v>13401</v>
      </c>
      <c r="AA6205" t="s">
        <v>667</v>
      </c>
      <c r="AC6205" t="s">
        <v>1111</v>
      </c>
      <c r="AD6205" t="s">
        <v>443</v>
      </c>
    </row>
    <row r="6206" spans="21:30">
      <c r="U6206">
        <v>10548</v>
      </c>
      <c r="V6206">
        <v>1</v>
      </c>
      <c r="W6206" t="s">
        <v>7450</v>
      </c>
      <c r="X6206">
        <v>13</v>
      </c>
      <c r="Y6206" t="s">
        <v>6457</v>
      </c>
      <c r="Z6206">
        <v>13401</v>
      </c>
      <c r="AA6206" t="s">
        <v>667</v>
      </c>
      <c r="AC6206" t="s">
        <v>1111</v>
      </c>
      <c r="AD6206" t="s">
        <v>443</v>
      </c>
    </row>
    <row r="6207" spans="21:30">
      <c r="U6207">
        <v>10550</v>
      </c>
      <c r="V6207">
        <v>3</v>
      </c>
      <c r="W6207" t="s">
        <v>7451</v>
      </c>
      <c r="X6207">
        <v>13</v>
      </c>
      <c r="Y6207" t="s">
        <v>6457</v>
      </c>
      <c r="Z6207">
        <v>13401</v>
      </c>
      <c r="AA6207" t="s">
        <v>667</v>
      </c>
      <c r="AC6207" t="s">
        <v>1111</v>
      </c>
      <c r="AD6207" t="s">
        <v>443</v>
      </c>
    </row>
    <row r="6208" spans="21:30">
      <c r="U6208">
        <v>10551</v>
      </c>
      <c r="V6208">
        <v>1</v>
      </c>
      <c r="W6208" t="s">
        <v>7452</v>
      </c>
      <c r="X6208">
        <v>13</v>
      </c>
      <c r="Y6208" t="s">
        <v>6457</v>
      </c>
      <c r="Z6208">
        <v>13401</v>
      </c>
      <c r="AA6208" t="s">
        <v>667</v>
      </c>
      <c r="AC6208" t="s">
        <v>1111</v>
      </c>
      <c r="AD6208" t="s">
        <v>443</v>
      </c>
    </row>
    <row r="6209" spans="21:30">
      <c r="U6209">
        <v>10553</v>
      </c>
      <c r="V6209">
        <v>8</v>
      </c>
      <c r="W6209" t="s">
        <v>7453</v>
      </c>
      <c r="X6209">
        <v>13</v>
      </c>
      <c r="Y6209" t="s">
        <v>6457</v>
      </c>
      <c r="Z6209">
        <v>13105</v>
      </c>
      <c r="AA6209" t="s">
        <v>1817</v>
      </c>
      <c r="AC6209" t="s">
        <v>1009</v>
      </c>
      <c r="AD6209" t="s">
        <v>443</v>
      </c>
    </row>
    <row r="6210" spans="21:30">
      <c r="U6210">
        <v>10554</v>
      </c>
      <c r="V6210">
        <v>6</v>
      </c>
      <c r="W6210" t="s">
        <v>7454</v>
      </c>
      <c r="X6210">
        <v>13</v>
      </c>
      <c r="Y6210" t="s">
        <v>6457</v>
      </c>
      <c r="Z6210">
        <v>13401</v>
      </c>
      <c r="AA6210" t="s">
        <v>667</v>
      </c>
      <c r="AC6210" t="s">
        <v>1111</v>
      </c>
      <c r="AD6210" t="s">
        <v>443</v>
      </c>
    </row>
    <row r="6211" spans="21:30">
      <c r="U6211">
        <v>10555</v>
      </c>
      <c r="V6211">
        <v>4</v>
      </c>
      <c r="W6211" t="s">
        <v>7455</v>
      </c>
      <c r="X6211">
        <v>13</v>
      </c>
      <c r="Y6211" t="s">
        <v>6457</v>
      </c>
      <c r="Z6211">
        <v>13105</v>
      </c>
      <c r="AA6211" t="s">
        <v>1817</v>
      </c>
      <c r="AC6211" t="s">
        <v>1009</v>
      </c>
      <c r="AD6211" t="s">
        <v>443</v>
      </c>
    </row>
    <row r="6212" spans="21:30">
      <c r="U6212">
        <v>10556</v>
      </c>
      <c r="V6212">
        <v>2</v>
      </c>
      <c r="W6212" t="s">
        <v>2621</v>
      </c>
      <c r="X6212">
        <v>13</v>
      </c>
      <c r="Y6212" t="s">
        <v>6457</v>
      </c>
      <c r="Z6212">
        <v>13401</v>
      </c>
      <c r="AA6212" t="s">
        <v>667</v>
      </c>
      <c r="AC6212" t="s">
        <v>1111</v>
      </c>
      <c r="AD6212" t="s">
        <v>443</v>
      </c>
    </row>
    <row r="6213" spans="21:30">
      <c r="U6213">
        <v>10557</v>
      </c>
      <c r="V6213">
        <v>0</v>
      </c>
      <c r="W6213" t="s">
        <v>7456</v>
      </c>
      <c r="X6213">
        <v>13</v>
      </c>
      <c r="Y6213" t="s">
        <v>6457</v>
      </c>
      <c r="Z6213">
        <v>13105</v>
      </c>
      <c r="AA6213" t="s">
        <v>1817</v>
      </c>
      <c r="AC6213" t="s">
        <v>1009</v>
      </c>
      <c r="AD6213" t="s">
        <v>443</v>
      </c>
    </row>
    <row r="6214" spans="21:30">
      <c r="U6214">
        <v>10558</v>
      </c>
      <c r="V6214">
        <v>9</v>
      </c>
      <c r="W6214" t="s">
        <v>7457</v>
      </c>
      <c r="X6214">
        <v>13</v>
      </c>
      <c r="Y6214" t="s">
        <v>6457</v>
      </c>
      <c r="Z6214">
        <v>13401</v>
      </c>
      <c r="AA6214" t="s">
        <v>667</v>
      </c>
      <c r="AC6214" t="s">
        <v>1111</v>
      </c>
      <c r="AD6214" t="s">
        <v>443</v>
      </c>
    </row>
    <row r="6215" spans="21:30">
      <c r="U6215">
        <v>10559</v>
      </c>
      <c r="V6215">
        <v>7</v>
      </c>
      <c r="W6215" t="s">
        <v>7458</v>
      </c>
      <c r="X6215">
        <v>13</v>
      </c>
      <c r="Y6215" t="s">
        <v>6457</v>
      </c>
      <c r="Z6215">
        <v>13105</v>
      </c>
      <c r="AA6215" t="s">
        <v>1817</v>
      </c>
      <c r="AC6215" t="s">
        <v>1009</v>
      </c>
      <c r="AD6215" t="s">
        <v>443</v>
      </c>
    </row>
    <row r="6216" spans="21:30">
      <c r="U6216">
        <v>10560</v>
      </c>
      <c r="V6216">
        <v>0</v>
      </c>
      <c r="W6216" t="s">
        <v>7459</v>
      </c>
      <c r="X6216">
        <v>13</v>
      </c>
      <c r="Y6216" t="s">
        <v>6457</v>
      </c>
      <c r="Z6216">
        <v>13401</v>
      </c>
      <c r="AA6216" t="s">
        <v>667</v>
      </c>
      <c r="AC6216" t="s">
        <v>1111</v>
      </c>
      <c r="AD6216" t="s">
        <v>443</v>
      </c>
    </row>
    <row r="6217" spans="21:30">
      <c r="U6217">
        <v>10561</v>
      </c>
      <c r="V6217">
        <v>9</v>
      </c>
      <c r="W6217" t="s">
        <v>7460</v>
      </c>
      <c r="X6217">
        <v>13</v>
      </c>
      <c r="Y6217" t="s">
        <v>6457</v>
      </c>
      <c r="Z6217">
        <v>13105</v>
      </c>
      <c r="AA6217" t="s">
        <v>1817</v>
      </c>
      <c r="AC6217" t="s">
        <v>1009</v>
      </c>
      <c r="AD6217" t="s">
        <v>443</v>
      </c>
    </row>
    <row r="6218" spans="21:30">
      <c r="U6218">
        <v>10563</v>
      </c>
      <c r="V6218">
        <v>5</v>
      </c>
      <c r="W6218" t="s">
        <v>7461</v>
      </c>
      <c r="X6218">
        <v>13</v>
      </c>
      <c r="Y6218" t="s">
        <v>6457</v>
      </c>
      <c r="Z6218">
        <v>13401</v>
      </c>
      <c r="AA6218" t="s">
        <v>667</v>
      </c>
      <c r="AC6218" t="s">
        <v>1111</v>
      </c>
      <c r="AD6218" t="s">
        <v>443</v>
      </c>
    </row>
    <row r="6219" spans="21:30">
      <c r="U6219">
        <v>10564</v>
      </c>
      <c r="V6219">
        <v>3</v>
      </c>
      <c r="W6219" t="s">
        <v>4439</v>
      </c>
      <c r="X6219">
        <v>13</v>
      </c>
      <c r="Y6219" t="s">
        <v>6457</v>
      </c>
      <c r="Z6219">
        <v>13401</v>
      </c>
      <c r="AA6219" t="s">
        <v>667</v>
      </c>
      <c r="AC6219" t="s">
        <v>1111</v>
      </c>
      <c r="AD6219" t="s">
        <v>443</v>
      </c>
    </row>
    <row r="6220" spans="21:30">
      <c r="U6220">
        <v>10565</v>
      </c>
      <c r="V6220">
        <v>1</v>
      </c>
      <c r="W6220" t="s">
        <v>2339</v>
      </c>
      <c r="X6220">
        <v>13</v>
      </c>
      <c r="Y6220" t="s">
        <v>6457</v>
      </c>
      <c r="Z6220">
        <v>13401</v>
      </c>
      <c r="AA6220" t="s">
        <v>667</v>
      </c>
      <c r="AC6220" t="s">
        <v>1111</v>
      </c>
      <c r="AD6220" t="s">
        <v>443</v>
      </c>
    </row>
    <row r="6221" spans="21:30">
      <c r="U6221">
        <v>10567</v>
      </c>
      <c r="V6221">
        <v>8</v>
      </c>
      <c r="W6221" t="s">
        <v>7462</v>
      </c>
      <c r="X6221">
        <v>13</v>
      </c>
      <c r="Y6221" t="s">
        <v>6457</v>
      </c>
      <c r="Z6221">
        <v>13401</v>
      </c>
      <c r="AA6221" t="s">
        <v>667</v>
      </c>
      <c r="AC6221" t="s">
        <v>1111</v>
      </c>
      <c r="AD6221" t="s">
        <v>443</v>
      </c>
    </row>
    <row r="6222" spans="21:30">
      <c r="U6222">
        <v>10568</v>
      </c>
      <c r="V6222">
        <v>6</v>
      </c>
      <c r="W6222" t="s">
        <v>7463</v>
      </c>
      <c r="X6222">
        <v>13</v>
      </c>
      <c r="Y6222" t="s">
        <v>6457</v>
      </c>
      <c r="Z6222">
        <v>13105</v>
      </c>
      <c r="AA6222" t="s">
        <v>1817</v>
      </c>
      <c r="AC6222" t="s">
        <v>1009</v>
      </c>
      <c r="AD6222" t="s">
        <v>443</v>
      </c>
    </row>
    <row r="6223" spans="21:30">
      <c r="U6223">
        <v>10569</v>
      </c>
      <c r="V6223">
        <v>4</v>
      </c>
      <c r="W6223" t="s">
        <v>7464</v>
      </c>
      <c r="X6223">
        <v>13</v>
      </c>
      <c r="Y6223" t="s">
        <v>6457</v>
      </c>
      <c r="Z6223">
        <v>13401</v>
      </c>
      <c r="AA6223" t="s">
        <v>667</v>
      </c>
      <c r="AC6223" t="s">
        <v>1111</v>
      </c>
      <c r="AD6223" t="s">
        <v>443</v>
      </c>
    </row>
    <row r="6224" spans="21:30">
      <c r="U6224">
        <v>10570</v>
      </c>
      <c r="V6224">
        <v>8</v>
      </c>
      <c r="W6224" t="s">
        <v>7465</v>
      </c>
      <c r="X6224">
        <v>13</v>
      </c>
      <c r="Y6224" t="s">
        <v>6457</v>
      </c>
      <c r="Z6224">
        <v>13401</v>
      </c>
      <c r="AA6224" t="s">
        <v>667</v>
      </c>
      <c r="AC6224" t="s">
        <v>1111</v>
      </c>
      <c r="AD6224" t="s">
        <v>443</v>
      </c>
    </row>
    <row r="6225" spans="21:30">
      <c r="U6225">
        <v>10571</v>
      </c>
      <c r="V6225">
        <v>6</v>
      </c>
      <c r="W6225" t="s">
        <v>7466</v>
      </c>
      <c r="X6225">
        <v>13</v>
      </c>
      <c r="Y6225" t="s">
        <v>6457</v>
      </c>
      <c r="Z6225">
        <v>13401</v>
      </c>
      <c r="AA6225" t="s">
        <v>667</v>
      </c>
      <c r="AC6225" t="s">
        <v>1111</v>
      </c>
      <c r="AD6225" t="s">
        <v>443</v>
      </c>
    </row>
    <row r="6226" spans="21:30">
      <c r="U6226">
        <v>10572</v>
      </c>
      <c r="V6226">
        <v>4</v>
      </c>
      <c r="W6226" t="s">
        <v>7467</v>
      </c>
      <c r="X6226">
        <v>13</v>
      </c>
      <c r="Y6226" t="s">
        <v>6457</v>
      </c>
      <c r="Z6226">
        <v>13105</v>
      </c>
      <c r="AA6226" t="s">
        <v>1817</v>
      </c>
      <c r="AC6226" t="s">
        <v>1009</v>
      </c>
      <c r="AD6226" t="s">
        <v>443</v>
      </c>
    </row>
    <row r="6227" spans="21:30">
      <c r="U6227">
        <v>10573</v>
      </c>
      <c r="V6227">
        <v>2</v>
      </c>
      <c r="W6227" t="s">
        <v>7468</v>
      </c>
      <c r="X6227">
        <v>13</v>
      </c>
      <c r="Y6227" t="s">
        <v>6457</v>
      </c>
      <c r="Z6227">
        <v>13105</v>
      </c>
      <c r="AA6227" t="s">
        <v>1817</v>
      </c>
      <c r="AC6227" t="s">
        <v>1009</v>
      </c>
      <c r="AD6227" t="s">
        <v>443</v>
      </c>
    </row>
    <row r="6228" spans="21:30">
      <c r="U6228">
        <v>10574</v>
      </c>
      <c r="V6228">
        <v>0</v>
      </c>
      <c r="W6228" t="s">
        <v>1394</v>
      </c>
      <c r="X6228">
        <v>13</v>
      </c>
      <c r="Y6228" t="s">
        <v>6457</v>
      </c>
      <c r="Z6228">
        <v>13401</v>
      </c>
      <c r="AA6228" t="s">
        <v>667</v>
      </c>
      <c r="AC6228" t="s">
        <v>1111</v>
      </c>
      <c r="AD6228" t="s">
        <v>443</v>
      </c>
    </row>
    <row r="6229" spans="21:30">
      <c r="U6229">
        <v>10576</v>
      </c>
      <c r="V6229">
        <v>7</v>
      </c>
      <c r="W6229" t="s">
        <v>7469</v>
      </c>
      <c r="X6229">
        <v>13</v>
      </c>
      <c r="Y6229" t="s">
        <v>6457</v>
      </c>
      <c r="Z6229">
        <v>13401</v>
      </c>
      <c r="AA6229" t="s">
        <v>667</v>
      </c>
      <c r="AC6229" t="s">
        <v>1111</v>
      </c>
      <c r="AD6229" t="s">
        <v>443</v>
      </c>
    </row>
    <row r="6230" spans="21:30">
      <c r="U6230">
        <v>10577</v>
      </c>
      <c r="V6230">
        <v>5</v>
      </c>
      <c r="W6230" t="s">
        <v>3765</v>
      </c>
      <c r="X6230">
        <v>13</v>
      </c>
      <c r="Y6230" t="s">
        <v>6457</v>
      </c>
      <c r="Z6230">
        <v>13401</v>
      </c>
      <c r="AA6230" t="s">
        <v>667</v>
      </c>
      <c r="AC6230" t="s">
        <v>1111</v>
      </c>
      <c r="AD6230" t="s">
        <v>443</v>
      </c>
    </row>
    <row r="6231" spans="21:30">
      <c r="U6231">
        <v>10578</v>
      </c>
      <c r="V6231">
        <v>3</v>
      </c>
      <c r="W6231" t="s">
        <v>7470</v>
      </c>
      <c r="X6231">
        <v>13</v>
      </c>
      <c r="Y6231" t="s">
        <v>6457</v>
      </c>
      <c r="Z6231">
        <v>13401</v>
      </c>
      <c r="AA6231" t="s">
        <v>667</v>
      </c>
      <c r="AC6231" t="s">
        <v>1111</v>
      </c>
      <c r="AD6231" t="s">
        <v>443</v>
      </c>
    </row>
    <row r="6232" spans="21:30">
      <c r="U6232">
        <v>10579</v>
      </c>
      <c r="V6232">
        <v>1</v>
      </c>
      <c r="W6232" t="s">
        <v>7471</v>
      </c>
      <c r="X6232">
        <v>13</v>
      </c>
      <c r="Y6232" t="s">
        <v>6457</v>
      </c>
      <c r="Z6232">
        <v>13401</v>
      </c>
      <c r="AA6232" t="s">
        <v>667</v>
      </c>
      <c r="AC6232" t="s">
        <v>1111</v>
      </c>
      <c r="AD6232" t="s">
        <v>443</v>
      </c>
    </row>
    <row r="6233" spans="21:30">
      <c r="U6233">
        <v>10580</v>
      </c>
      <c r="V6233">
        <v>5</v>
      </c>
      <c r="W6233" t="s">
        <v>7472</v>
      </c>
      <c r="X6233">
        <v>13</v>
      </c>
      <c r="Y6233" t="s">
        <v>6457</v>
      </c>
      <c r="Z6233">
        <v>13401</v>
      </c>
      <c r="AA6233" t="s">
        <v>667</v>
      </c>
      <c r="AC6233" t="s">
        <v>1111</v>
      </c>
      <c r="AD6233" t="s">
        <v>443</v>
      </c>
    </row>
    <row r="6234" spans="21:30">
      <c r="U6234">
        <v>10581</v>
      </c>
      <c r="V6234">
        <v>3</v>
      </c>
      <c r="W6234" t="s">
        <v>7473</v>
      </c>
      <c r="X6234">
        <v>13</v>
      </c>
      <c r="Y6234" t="s">
        <v>6457</v>
      </c>
      <c r="Z6234">
        <v>13401</v>
      </c>
      <c r="AA6234" t="s">
        <v>667</v>
      </c>
      <c r="AC6234" t="s">
        <v>1111</v>
      </c>
      <c r="AD6234" t="s">
        <v>443</v>
      </c>
    </row>
    <row r="6235" spans="21:30">
      <c r="U6235">
        <v>10584</v>
      </c>
      <c r="V6235">
        <v>8</v>
      </c>
      <c r="W6235" t="s">
        <v>7474</v>
      </c>
      <c r="X6235">
        <v>13</v>
      </c>
      <c r="Y6235" t="s">
        <v>6457</v>
      </c>
      <c r="Z6235">
        <v>13401</v>
      </c>
      <c r="AA6235" t="s">
        <v>667</v>
      </c>
      <c r="AC6235" t="s">
        <v>1111</v>
      </c>
      <c r="AD6235" t="s">
        <v>443</v>
      </c>
    </row>
    <row r="6236" spans="21:30">
      <c r="U6236">
        <v>10586</v>
      </c>
      <c r="V6236">
        <v>4</v>
      </c>
      <c r="W6236" t="s">
        <v>7475</v>
      </c>
      <c r="X6236">
        <v>13</v>
      </c>
      <c r="Y6236" t="s">
        <v>6457</v>
      </c>
      <c r="Z6236">
        <v>13401</v>
      </c>
      <c r="AA6236" t="s">
        <v>667</v>
      </c>
      <c r="AC6236" t="s">
        <v>1111</v>
      </c>
      <c r="AD6236" t="s">
        <v>443</v>
      </c>
    </row>
    <row r="6237" spans="21:30">
      <c r="U6237">
        <v>10588</v>
      </c>
      <c r="V6237">
        <v>0</v>
      </c>
      <c r="W6237" t="s">
        <v>4231</v>
      </c>
      <c r="X6237">
        <v>13</v>
      </c>
      <c r="Y6237" t="s">
        <v>6457</v>
      </c>
      <c r="Z6237">
        <v>13401</v>
      </c>
      <c r="AA6237" t="s">
        <v>667</v>
      </c>
      <c r="AC6237" t="s">
        <v>1111</v>
      </c>
      <c r="AD6237" t="s">
        <v>443</v>
      </c>
    </row>
    <row r="6238" spans="21:30">
      <c r="U6238">
        <v>10589</v>
      </c>
      <c r="V6238">
        <v>9</v>
      </c>
      <c r="W6238" t="s">
        <v>7476</v>
      </c>
      <c r="X6238">
        <v>13</v>
      </c>
      <c r="Y6238" t="s">
        <v>6457</v>
      </c>
      <c r="Z6238">
        <v>13401</v>
      </c>
      <c r="AA6238" t="s">
        <v>667</v>
      </c>
      <c r="AC6238" t="s">
        <v>1111</v>
      </c>
      <c r="AD6238" t="s">
        <v>443</v>
      </c>
    </row>
    <row r="6239" spans="21:30">
      <c r="U6239">
        <v>10590</v>
      </c>
      <c r="V6239">
        <v>2</v>
      </c>
      <c r="W6239" t="s">
        <v>7477</v>
      </c>
      <c r="X6239">
        <v>13</v>
      </c>
      <c r="Y6239" t="s">
        <v>6457</v>
      </c>
      <c r="Z6239">
        <v>13401</v>
      </c>
      <c r="AA6239" t="s">
        <v>667</v>
      </c>
      <c r="AC6239" t="s">
        <v>1111</v>
      </c>
      <c r="AD6239" t="s">
        <v>443</v>
      </c>
    </row>
    <row r="6240" spans="21:30">
      <c r="U6240">
        <v>10592</v>
      </c>
      <c r="V6240">
        <v>9</v>
      </c>
      <c r="W6240" t="s">
        <v>7478</v>
      </c>
      <c r="X6240">
        <v>13</v>
      </c>
      <c r="Y6240" t="s">
        <v>6457</v>
      </c>
      <c r="Z6240">
        <v>13401</v>
      </c>
      <c r="AA6240" t="s">
        <v>667</v>
      </c>
      <c r="AC6240" t="s">
        <v>1111</v>
      </c>
      <c r="AD6240" t="s">
        <v>443</v>
      </c>
    </row>
    <row r="6241" spans="21:30">
      <c r="U6241">
        <v>10594</v>
      </c>
      <c r="V6241">
        <v>5</v>
      </c>
      <c r="W6241" t="s">
        <v>7479</v>
      </c>
      <c r="X6241">
        <v>13</v>
      </c>
      <c r="Y6241" t="s">
        <v>6457</v>
      </c>
      <c r="Z6241">
        <v>13401</v>
      </c>
      <c r="AA6241" t="s">
        <v>667</v>
      </c>
      <c r="AC6241" t="s">
        <v>713</v>
      </c>
      <c r="AD6241" t="s">
        <v>443</v>
      </c>
    </row>
    <row r="6242" spans="21:30">
      <c r="U6242">
        <v>10595</v>
      </c>
      <c r="V6242">
        <v>3</v>
      </c>
      <c r="W6242" t="s">
        <v>7480</v>
      </c>
      <c r="X6242">
        <v>13</v>
      </c>
      <c r="Y6242" t="s">
        <v>6457</v>
      </c>
      <c r="Z6242">
        <v>13401</v>
      </c>
      <c r="AA6242" t="s">
        <v>667</v>
      </c>
      <c r="AC6242" t="s">
        <v>713</v>
      </c>
      <c r="AD6242" t="s">
        <v>443</v>
      </c>
    </row>
    <row r="6243" spans="21:30">
      <c r="U6243">
        <v>10600</v>
      </c>
      <c r="V6243">
        <v>3</v>
      </c>
      <c r="W6243" t="s">
        <v>7481</v>
      </c>
      <c r="X6243">
        <v>13</v>
      </c>
      <c r="Y6243" t="s">
        <v>6457</v>
      </c>
      <c r="Z6243">
        <v>13401</v>
      </c>
      <c r="AA6243" t="s">
        <v>667</v>
      </c>
      <c r="AC6243" t="s">
        <v>713</v>
      </c>
      <c r="AD6243" t="s">
        <v>443</v>
      </c>
    </row>
    <row r="6244" spans="21:30">
      <c r="U6244">
        <v>10601</v>
      </c>
      <c r="V6244">
        <v>1</v>
      </c>
      <c r="W6244" t="s">
        <v>4926</v>
      </c>
      <c r="X6244">
        <v>13</v>
      </c>
      <c r="Y6244" t="s">
        <v>6457</v>
      </c>
      <c r="Z6244">
        <v>13401</v>
      </c>
      <c r="AA6244" t="s">
        <v>667</v>
      </c>
      <c r="AC6244" t="s">
        <v>713</v>
      </c>
      <c r="AD6244" t="s">
        <v>443</v>
      </c>
    </row>
    <row r="6245" spans="21:30">
      <c r="U6245">
        <v>10604</v>
      </c>
      <c r="V6245">
        <v>6</v>
      </c>
      <c r="W6245" t="s">
        <v>7482</v>
      </c>
      <c r="X6245">
        <v>13</v>
      </c>
      <c r="Y6245" t="s">
        <v>6457</v>
      </c>
      <c r="Z6245">
        <v>13105</v>
      </c>
      <c r="AA6245" t="s">
        <v>1817</v>
      </c>
      <c r="AC6245" t="s">
        <v>713</v>
      </c>
      <c r="AD6245" t="s">
        <v>443</v>
      </c>
    </row>
    <row r="6246" spans="21:30">
      <c r="U6246">
        <v>10606</v>
      </c>
      <c r="V6246">
        <v>2</v>
      </c>
      <c r="W6246" t="s">
        <v>7483</v>
      </c>
      <c r="X6246">
        <v>13</v>
      </c>
      <c r="Y6246" t="s">
        <v>6457</v>
      </c>
      <c r="Z6246">
        <v>13401</v>
      </c>
      <c r="AA6246" t="s">
        <v>667</v>
      </c>
      <c r="AC6246" t="s">
        <v>713</v>
      </c>
      <c r="AD6246" t="s">
        <v>443</v>
      </c>
    </row>
    <row r="6247" spans="21:30">
      <c r="U6247">
        <v>10607</v>
      </c>
      <c r="V6247">
        <v>0</v>
      </c>
      <c r="W6247" t="s">
        <v>7484</v>
      </c>
      <c r="X6247">
        <v>13</v>
      </c>
      <c r="Y6247" t="s">
        <v>6457</v>
      </c>
      <c r="Z6247">
        <v>13401</v>
      </c>
      <c r="AA6247" t="s">
        <v>667</v>
      </c>
      <c r="AC6247" t="s">
        <v>713</v>
      </c>
      <c r="AD6247" t="s">
        <v>443</v>
      </c>
    </row>
    <row r="6248" spans="21:30">
      <c r="U6248">
        <v>10608</v>
      </c>
      <c r="V6248">
        <v>9</v>
      </c>
      <c r="W6248" t="s">
        <v>7485</v>
      </c>
      <c r="X6248">
        <v>13</v>
      </c>
      <c r="Y6248" t="s">
        <v>6457</v>
      </c>
      <c r="Z6248">
        <v>13401</v>
      </c>
      <c r="AA6248" t="s">
        <v>667</v>
      </c>
      <c r="AC6248" t="s">
        <v>713</v>
      </c>
      <c r="AD6248" t="s">
        <v>443</v>
      </c>
    </row>
    <row r="6249" spans="21:30">
      <c r="U6249">
        <v>10610</v>
      </c>
      <c r="V6249">
        <v>0</v>
      </c>
      <c r="W6249" t="s">
        <v>3726</v>
      </c>
      <c r="X6249">
        <v>13</v>
      </c>
      <c r="Y6249" t="s">
        <v>6457</v>
      </c>
      <c r="Z6249">
        <v>13401</v>
      </c>
      <c r="AA6249" t="s">
        <v>667</v>
      </c>
      <c r="AC6249" t="s">
        <v>713</v>
      </c>
      <c r="AD6249" t="s">
        <v>443</v>
      </c>
    </row>
    <row r="6250" spans="21:30">
      <c r="U6250">
        <v>10611</v>
      </c>
      <c r="V6250">
        <v>9</v>
      </c>
      <c r="W6250" t="s">
        <v>7486</v>
      </c>
      <c r="X6250">
        <v>13</v>
      </c>
      <c r="Y6250" t="s">
        <v>6457</v>
      </c>
      <c r="Z6250">
        <v>13401</v>
      </c>
      <c r="AA6250" t="s">
        <v>667</v>
      </c>
      <c r="AC6250" t="s">
        <v>725</v>
      </c>
      <c r="AD6250" t="s">
        <v>443</v>
      </c>
    </row>
    <row r="6251" spans="21:30">
      <c r="U6251">
        <v>10615</v>
      </c>
      <c r="V6251">
        <v>1</v>
      </c>
      <c r="W6251" t="s">
        <v>7487</v>
      </c>
      <c r="X6251">
        <v>13</v>
      </c>
      <c r="Y6251" t="s">
        <v>6457</v>
      </c>
      <c r="Z6251">
        <v>13401</v>
      </c>
      <c r="AA6251" t="s">
        <v>667</v>
      </c>
      <c r="AC6251" t="s">
        <v>725</v>
      </c>
      <c r="AD6251" t="s">
        <v>443</v>
      </c>
    </row>
    <row r="6252" spans="21:30">
      <c r="U6252">
        <v>10618</v>
      </c>
      <c r="V6252">
        <v>6</v>
      </c>
      <c r="W6252" t="s">
        <v>7488</v>
      </c>
      <c r="X6252">
        <v>13</v>
      </c>
      <c r="Y6252" t="s">
        <v>6457</v>
      </c>
      <c r="Z6252">
        <v>13401</v>
      </c>
      <c r="AA6252" t="s">
        <v>667</v>
      </c>
      <c r="AC6252" t="s">
        <v>713</v>
      </c>
      <c r="AD6252" t="s">
        <v>443</v>
      </c>
    </row>
    <row r="6253" spans="21:30">
      <c r="U6253">
        <v>10619</v>
      </c>
      <c r="V6253">
        <v>4</v>
      </c>
      <c r="W6253" t="s">
        <v>7489</v>
      </c>
      <c r="X6253">
        <v>13</v>
      </c>
      <c r="Y6253" t="s">
        <v>6457</v>
      </c>
      <c r="Z6253">
        <v>13105</v>
      </c>
      <c r="AA6253" t="s">
        <v>1817</v>
      </c>
      <c r="AC6253" t="s">
        <v>713</v>
      </c>
      <c r="AD6253" t="s">
        <v>443</v>
      </c>
    </row>
    <row r="6254" spans="21:30">
      <c r="U6254">
        <v>10621</v>
      </c>
      <c r="V6254">
        <v>6</v>
      </c>
      <c r="W6254" t="s">
        <v>7490</v>
      </c>
      <c r="X6254">
        <v>13</v>
      </c>
      <c r="Y6254" t="s">
        <v>6457</v>
      </c>
      <c r="Z6254">
        <v>13401</v>
      </c>
      <c r="AA6254" t="s">
        <v>667</v>
      </c>
      <c r="AC6254" t="s">
        <v>713</v>
      </c>
      <c r="AD6254" t="s">
        <v>443</v>
      </c>
    </row>
    <row r="6255" spans="21:30">
      <c r="U6255">
        <v>10622</v>
      </c>
      <c r="V6255">
        <v>4</v>
      </c>
      <c r="W6255" t="s">
        <v>7491</v>
      </c>
      <c r="X6255">
        <v>13</v>
      </c>
      <c r="Y6255" t="s">
        <v>6457</v>
      </c>
      <c r="Z6255">
        <v>13105</v>
      </c>
      <c r="AA6255" t="s">
        <v>1817</v>
      </c>
      <c r="AC6255" t="s">
        <v>713</v>
      </c>
      <c r="AD6255" t="s">
        <v>443</v>
      </c>
    </row>
    <row r="6256" spans="21:30">
      <c r="U6256">
        <v>10623</v>
      </c>
      <c r="V6256">
        <v>2</v>
      </c>
      <c r="W6256" t="s">
        <v>7492</v>
      </c>
      <c r="X6256">
        <v>13</v>
      </c>
      <c r="Y6256" t="s">
        <v>6457</v>
      </c>
      <c r="Z6256">
        <v>13105</v>
      </c>
      <c r="AA6256" t="s">
        <v>1817</v>
      </c>
      <c r="AC6256" t="s">
        <v>713</v>
      </c>
      <c r="AD6256" t="s">
        <v>443</v>
      </c>
    </row>
    <row r="6257" spans="21:30">
      <c r="U6257">
        <v>10625</v>
      </c>
      <c r="V6257">
        <v>9</v>
      </c>
      <c r="W6257" t="s">
        <v>7493</v>
      </c>
      <c r="X6257">
        <v>13</v>
      </c>
      <c r="Y6257" t="s">
        <v>6457</v>
      </c>
      <c r="Z6257">
        <v>13105</v>
      </c>
      <c r="AA6257" t="s">
        <v>1817</v>
      </c>
      <c r="AC6257" t="s">
        <v>713</v>
      </c>
      <c r="AD6257" t="s">
        <v>443</v>
      </c>
    </row>
    <row r="6258" spans="21:30">
      <c r="U6258">
        <v>10626</v>
      </c>
      <c r="V6258">
        <v>7</v>
      </c>
      <c r="W6258" t="s">
        <v>7494</v>
      </c>
      <c r="X6258">
        <v>13</v>
      </c>
      <c r="Y6258" t="s">
        <v>6457</v>
      </c>
      <c r="Z6258">
        <v>13105</v>
      </c>
      <c r="AA6258" t="s">
        <v>1817</v>
      </c>
      <c r="AC6258" t="s">
        <v>713</v>
      </c>
      <c r="AD6258" t="s">
        <v>443</v>
      </c>
    </row>
    <row r="6259" spans="21:30">
      <c r="U6259">
        <v>10628</v>
      </c>
      <c r="V6259">
        <v>3</v>
      </c>
      <c r="W6259" t="s">
        <v>7495</v>
      </c>
      <c r="X6259">
        <v>13</v>
      </c>
      <c r="Y6259" t="s">
        <v>6457</v>
      </c>
      <c r="Z6259">
        <v>13401</v>
      </c>
      <c r="AA6259" t="s">
        <v>667</v>
      </c>
      <c r="AC6259" t="s">
        <v>713</v>
      </c>
      <c r="AD6259" t="s">
        <v>443</v>
      </c>
    </row>
    <row r="6260" spans="21:30">
      <c r="U6260">
        <v>10629</v>
      </c>
      <c r="V6260">
        <v>1</v>
      </c>
      <c r="W6260" t="s">
        <v>5562</v>
      </c>
      <c r="X6260">
        <v>13</v>
      </c>
      <c r="Y6260" t="s">
        <v>6457</v>
      </c>
      <c r="Z6260">
        <v>13105</v>
      </c>
      <c r="AA6260" t="s">
        <v>1817</v>
      </c>
      <c r="AC6260" t="s">
        <v>713</v>
      </c>
      <c r="AD6260" t="s">
        <v>443</v>
      </c>
    </row>
    <row r="6261" spans="21:30">
      <c r="U6261">
        <v>10631</v>
      </c>
      <c r="V6261">
        <v>3</v>
      </c>
      <c r="W6261" t="s">
        <v>7496</v>
      </c>
      <c r="X6261">
        <v>13</v>
      </c>
      <c r="Y6261" t="s">
        <v>6457</v>
      </c>
      <c r="Z6261">
        <v>13401</v>
      </c>
      <c r="AA6261" t="s">
        <v>667</v>
      </c>
      <c r="AC6261" t="s">
        <v>713</v>
      </c>
      <c r="AD6261" t="s">
        <v>443</v>
      </c>
    </row>
    <row r="6262" spans="21:30">
      <c r="U6262">
        <v>10632</v>
      </c>
      <c r="V6262">
        <v>1</v>
      </c>
      <c r="W6262" t="s">
        <v>7497</v>
      </c>
      <c r="X6262">
        <v>13</v>
      </c>
      <c r="Y6262" t="s">
        <v>6457</v>
      </c>
      <c r="Z6262">
        <v>13105</v>
      </c>
      <c r="AA6262" t="s">
        <v>1817</v>
      </c>
      <c r="AC6262" t="s">
        <v>713</v>
      </c>
      <c r="AD6262" t="s">
        <v>443</v>
      </c>
    </row>
    <row r="6263" spans="21:30">
      <c r="U6263">
        <v>10635</v>
      </c>
      <c r="V6263">
        <v>6</v>
      </c>
      <c r="W6263" t="s">
        <v>2949</v>
      </c>
      <c r="X6263">
        <v>13</v>
      </c>
      <c r="Y6263" t="s">
        <v>6457</v>
      </c>
      <c r="Z6263">
        <v>13401</v>
      </c>
      <c r="AA6263" t="s">
        <v>667</v>
      </c>
      <c r="AC6263" t="s">
        <v>725</v>
      </c>
      <c r="AD6263" t="s">
        <v>443</v>
      </c>
    </row>
    <row r="6264" spans="21:30">
      <c r="U6264">
        <v>10638</v>
      </c>
      <c r="V6264">
        <v>0</v>
      </c>
      <c r="W6264" t="s">
        <v>7498</v>
      </c>
      <c r="X6264">
        <v>13</v>
      </c>
      <c r="Y6264" t="s">
        <v>6457</v>
      </c>
      <c r="Z6264">
        <v>13402</v>
      </c>
      <c r="AA6264" t="s">
        <v>766</v>
      </c>
      <c r="AC6264" t="s">
        <v>1111</v>
      </c>
      <c r="AD6264" t="s">
        <v>443</v>
      </c>
    </row>
    <row r="6265" spans="21:30">
      <c r="U6265">
        <v>10640</v>
      </c>
      <c r="V6265">
        <v>2</v>
      </c>
      <c r="W6265" t="s">
        <v>7499</v>
      </c>
      <c r="X6265">
        <v>13</v>
      </c>
      <c r="Y6265" t="s">
        <v>6457</v>
      </c>
      <c r="Z6265">
        <v>13402</v>
      </c>
      <c r="AA6265" t="s">
        <v>766</v>
      </c>
      <c r="AC6265" t="s">
        <v>1111</v>
      </c>
      <c r="AD6265" t="s">
        <v>443</v>
      </c>
    </row>
    <row r="6266" spans="21:30">
      <c r="U6266">
        <v>10641</v>
      </c>
      <c r="V6266">
        <v>0</v>
      </c>
      <c r="W6266" t="s">
        <v>7500</v>
      </c>
      <c r="X6266">
        <v>13</v>
      </c>
      <c r="Y6266" t="s">
        <v>6457</v>
      </c>
      <c r="Z6266">
        <v>13402</v>
      </c>
      <c r="AA6266" t="s">
        <v>766</v>
      </c>
      <c r="AC6266" t="s">
        <v>1111</v>
      </c>
      <c r="AD6266" t="s">
        <v>443</v>
      </c>
    </row>
    <row r="6267" spans="21:30">
      <c r="U6267">
        <v>10642</v>
      </c>
      <c r="V6267">
        <v>9</v>
      </c>
      <c r="W6267" t="s">
        <v>7501</v>
      </c>
      <c r="X6267">
        <v>13</v>
      </c>
      <c r="Y6267" t="s">
        <v>6457</v>
      </c>
      <c r="Z6267">
        <v>13402</v>
      </c>
      <c r="AA6267" t="s">
        <v>766</v>
      </c>
      <c r="AC6267" t="s">
        <v>1111</v>
      </c>
      <c r="AD6267" t="s">
        <v>443</v>
      </c>
    </row>
    <row r="6268" spans="21:30">
      <c r="U6268">
        <v>10643</v>
      </c>
      <c r="V6268">
        <v>7</v>
      </c>
      <c r="W6268" t="s">
        <v>7502</v>
      </c>
      <c r="X6268">
        <v>13</v>
      </c>
      <c r="Y6268" t="s">
        <v>6457</v>
      </c>
      <c r="Z6268">
        <v>13402</v>
      </c>
      <c r="AA6268" t="s">
        <v>766</v>
      </c>
      <c r="AC6268" t="s">
        <v>1111</v>
      </c>
      <c r="AD6268" t="s">
        <v>443</v>
      </c>
    </row>
    <row r="6269" spans="21:30">
      <c r="U6269">
        <v>10645</v>
      </c>
      <c r="V6269">
        <v>3</v>
      </c>
      <c r="W6269" t="s">
        <v>7503</v>
      </c>
      <c r="X6269">
        <v>13</v>
      </c>
      <c r="Y6269" t="s">
        <v>6457</v>
      </c>
      <c r="Z6269">
        <v>13402</v>
      </c>
      <c r="AA6269" t="s">
        <v>766</v>
      </c>
      <c r="AC6269" t="s">
        <v>1111</v>
      </c>
      <c r="AD6269" t="s">
        <v>443</v>
      </c>
    </row>
    <row r="6270" spans="21:30">
      <c r="U6270">
        <v>10646</v>
      </c>
      <c r="V6270">
        <v>1</v>
      </c>
      <c r="W6270" t="s">
        <v>7504</v>
      </c>
      <c r="X6270">
        <v>13</v>
      </c>
      <c r="Y6270" t="s">
        <v>6457</v>
      </c>
      <c r="Z6270">
        <v>13402</v>
      </c>
      <c r="AA6270" t="s">
        <v>766</v>
      </c>
      <c r="AC6270" t="s">
        <v>1111</v>
      </c>
      <c r="AD6270" t="s">
        <v>443</v>
      </c>
    </row>
    <row r="6271" spans="21:30">
      <c r="U6271">
        <v>10648</v>
      </c>
      <c r="V6271">
        <v>8</v>
      </c>
      <c r="W6271" t="s">
        <v>7505</v>
      </c>
      <c r="X6271">
        <v>13</v>
      </c>
      <c r="Y6271" t="s">
        <v>6457</v>
      </c>
      <c r="Z6271">
        <v>13402</v>
      </c>
      <c r="AA6271" t="s">
        <v>766</v>
      </c>
      <c r="AC6271" t="s">
        <v>1111</v>
      </c>
      <c r="AD6271" t="s">
        <v>443</v>
      </c>
    </row>
    <row r="6272" spans="21:30">
      <c r="U6272">
        <v>10649</v>
      </c>
      <c r="V6272">
        <v>6</v>
      </c>
      <c r="W6272" t="s">
        <v>7506</v>
      </c>
      <c r="X6272">
        <v>13</v>
      </c>
      <c r="Y6272" t="s">
        <v>6457</v>
      </c>
      <c r="Z6272">
        <v>13402</v>
      </c>
      <c r="AA6272" t="s">
        <v>766</v>
      </c>
      <c r="AC6272" t="s">
        <v>1111</v>
      </c>
      <c r="AD6272" t="s">
        <v>443</v>
      </c>
    </row>
    <row r="6273" spans="21:30">
      <c r="U6273">
        <v>10651</v>
      </c>
      <c r="V6273">
        <v>8</v>
      </c>
      <c r="W6273" t="s">
        <v>7507</v>
      </c>
      <c r="X6273">
        <v>13</v>
      </c>
      <c r="Y6273" t="s">
        <v>6457</v>
      </c>
      <c r="Z6273">
        <v>13402</v>
      </c>
      <c r="AA6273" t="s">
        <v>766</v>
      </c>
      <c r="AC6273" t="s">
        <v>1111</v>
      </c>
      <c r="AD6273" t="s">
        <v>443</v>
      </c>
    </row>
    <row r="6274" spans="21:30">
      <c r="U6274">
        <v>10652</v>
      </c>
      <c r="V6274">
        <v>6</v>
      </c>
      <c r="W6274" t="s">
        <v>7508</v>
      </c>
      <c r="X6274">
        <v>13</v>
      </c>
      <c r="Y6274" t="s">
        <v>6457</v>
      </c>
      <c r="Z6274">
        <v>13402</v>
      </c>
      <c r="AA6274" t="s">
        <v>766</v>
      </c>
      <c r="AC6274" t="s">
        <v>1111</v>
      </c>
      <c r="AD6274" t="s">
        <v>443</v>
      </c>
    </row>
    <row r="6275" spans="21:30">
      <c r="U6275">
        <v>10655</v>
      </c>
      <c r="V6275">
        <v>0</v>
      </c>
      <c r="W6275" t="s">
        <v>7509</v>
      </c>
      <c r="X6275">
        <v>13</v>
      </c>
      <c r="Y6275" t="s">
        <v>6457</v>
      </c>
      <c r="Z6275">
        <v>13402</v>
      </c>
      <c r="AA6275" t="s">
        <v>766</v>
      </c>
      <c r="AC6275" t="s">
        <v>1111</v>
      </c>
      <c r="AD6275" t="s">
        <v>443</v>
      </c>
    </row>
    <row r="6276" spans="21:30">
      <c r="U6276">
        <v>10656</v>
      </c>
      <c r="V6276">
        <v>9</v>
      </c>
      <c r="W6276" t="s">
        <v>7510</v>
      </c>
      <c r="X6276">
        <v>13</v>
      </c>
      <c r="Y6276" t="s">
        <v>6457</v>
      </c>
      <c r="Z6276">
        <v>13402</v>
      </c>
      <c r="AA6276" t="s">
        <v>766</v>
      </c>
      <c r="AC6276" t="s">
        <v>1111</v>
      </c>
      <c r="AD6276" t="s">
        <v>443</v>
      </c>
    </row>
    <row r="6277" spans="21:30">
      <c r="U6277">
        <v>10658</v>
      </c>
      <c r="V6277">
        <v>5</v>
      </c>
      <c r="W6277" t="s">
        <v>7511</v>
      </c>
      <c r="X6277">
        <v>13</v>
      </c>
      <c r="Y6277" t="s">
        <v>6457</v>
      </c>
      <c r="Z6277">
        <v>13402</v>
      </c>
      <c r="AA6277" t="s">
        <v>766</v>
      </c>
      <c r="AC6277" t="s">
        <v>713</v>
      </c>
      <c r="AD6277" t="s">
        <v>443</v>
      </c>
    </row>
    <row r="6278" spans="21:30">
      <c r="U6278">
        <v>10660</v>
      </c>
      <c r="V6278">
        <v>7</v>
      </c>
      <c r="W6278" t="s">
        <v>7512</v>
      </c>
      <c r="X6278">
        <v>13</v>
      </c>
      <c r="Y6278" t="s">
        <v>6457</v>
      </c>
      <c r="Z6278">
        <v>13402</v>
      </c>
      <c r="AA6278" t="s">
        <v>766</v>
      </c>
      <c r="AC6278" t="s">
        <v>713</v>
      </c>
      <c r="AD6278" t="s">
        <v>443</v>
      </c>
    </row>
    <row r="6279" spans="21:30">
      <c r="U6279">
        <v>10661</v>
      </c>
      <c r="V6279">
        <v>5</v>
      </c>
      <c r="W6279" t="s">
        <v>7513</v>
      </c>
      <c r="X6279">
        <v>13</v>
      </c>
      <c r="Y6279" t="s">
        <v>6457</v>
      </c>
      <c r="Z6279">
        <v>13402</v>
      </c>
      <c r="AA6279" t="s">
        <v>766</v>
      </c>
      <c r="AC6279" t="s">
        <v>713</v>
      </c>
      <c r="AD6279" t="s">
        <v>443</v>
      </c>
    </row>
    <row r="6280" spans="21:30">
      <c r="U6280">
        <v>10662</v>
      </c>
      <c r="V6280">
        <v>3</v>
      </c>
      <c r="W6280" t="s">
        <v>7514</v>
      </c>
      <c r="X6280">
        <v>13</v>
      </c>
      <c r="Y6280" t="s">
        <v>6457</v>
      </c>
      <c r="Z6280">
        <v>13402</v>
      </c>
      <c r="AA6280" t="s">
        <v>766</v>
      </c>
      <c r="AC6280" t="s">
        <v>713</v>
      </c>
      <c r="AD6280" t="s">
        <v>443</v>
      </c>
    </row>
    <row r="6281" spans="21:30">
      <c r="U6281">
        <v>10663</v>
      </c>
      <c r="V6281">
        <v>1</v>
      </c>
      <c r="W6281" t="s">
        <v>7515</v>
      </c>
      <c r="X6281">
        <v>13</v>
      </c>
      <c r="Y6281" t="s">
        <v>6457</v>
      </c>
      <c r="Z6281">
        <v>13404</v>
      </c>
      <c r="AA6281" t="s">
        <v>1464</v>
      </c>
      <c r="AC6281" t="s">
        <v>1009</v>
      </c>
      <c r="AD6281" t="s">
        <v>443</v>
      </c>
    </row>
    <row r="6282" spans="21:30">
      <c r="U6282">
        <v>10665</v>
      </c>
      <c r="V6282">
        <v>8</v>
      </c>
      <c r="W6282" t="s">
        <v>2621</v>
      </c>
      <c r="X6282">
        <v>13</v>
      </c>
      <c r="Y6282" t="s">
        <v>6457</v>
      </c>
      <c r="Z6282">
        <v>13404</v>
      </c>
      <c r="AA6282" t="s">
        <v>1464</v>
      </c>
      <c r="AC6282" t="s">
        <v>1009</v>
      </c>
      <c r="AD6282" t="s">
        <v>443</v>
      </c>
    </row>
    <row r="6283" spans="21:30">
      <c r="U6283">
        <v>10666</v>
      </c>
      <c r="V6283">
        <v>6</v>
      </c>
      <c r="W6283" t="s">
        <v>7516</v>
      </c>
      <c r="X6283">
        <v>13</v>
      </c>
      <c r="Y6283" t="s">
        <v>6457</v>
      </c>
      <c r="Z6283">
        <v>13404</v>
      </c>
      <c r="AA6283" t="s">
        <v>1464</v>
      </c>
      <c r="AC6283" t="s">
        <v>1009</v>
      </c>
      <c r="AD6283" t="s">
        <v>443</v>
      </c>
    </row>
    <row r="6284" spans="21:30">
      <c r="U6284">
        <v>10667</v>
      </c>
      <c r="V6284">
        <v>4</v>
      </c>
      <c r="W6284" t="s">
        <v>7517</v>
      </c>
      <c r="X6284">
        <v>13</v>
      </c>
      <c r="Y6284" t="s">
        <v>6457</v>
      </c>
      <c r="Z6284">
        <v>13404</v>
      </c>
      <c r="AA6284" t="s">
        <v>1464</v>
      </c>
      <c r="AC6284" t="s">
        <v>1009</v>
      </c>
      <c r="AD6284" t="s">
        <v>443</v>
      </c>
    </row>
    <row r="6285" spans="21:30">
      <c r="U6285">
        <v>10668</v>
      </c>
      <c r="V6285">
        <v>2</v>
      </c>
      <c r="W6285" t="s">
        <v>7518</v>
      </c>
      <c r="X6285">
        <v>13</v>
      </c>
      <c r="Y6285" t="s">
        <v>6457</v>
      </c>
      <c r="Z6285">
        <v>13404</v>
      </c>
      <c r="AA6285" t="s">
        <v>1464</v>
      </c>
      <c r="AC6285" t="s">
        <v>1009</v>
      </c>
      <c r="AD6285" t="s">
        <v>443</v>
      </c>
    </row>
    <row r="6286" spans="21:30">
      <c r="U6286">
        <v>10669</v>
      </c>
      <c r="V6286">
        <v>0</v>
      </c>
      <c r="W6286" t="s">
        <v>7519</v>
      </c>
      <c r="X6286">
        <v>13</v>
      </c>
      <c r="Y6286" t="s">
        <v>6457</v>
      </c>
      <c r="Z6286">
        <v>13404</v>
      </c>
      <c r="AA6286" t="s">
        <v>1464</v>
      </c>
      <c r="AC6286" t="s">
        <v>1009</v>
      </c>
      <c r="AD6286" t="s">
        <v>443</v>
      </c>
    </row>
    <row r="6287" spans="21:30">
      <c r="U6287">
        <v>10671</v>
      </c>
      <c r="V6287">
        <v>2</v>
      </c>
      <c r="W6287" t="s">
        <v>7520</v>
      </c>
      <c r="X6287">
        <v>13</v>
      </c>
      <c r="Y6287" t="s">
        <v>6457</v>
      </c>
      <c r="Z6287">
        <v>13404</v>
      </c>
      <c r="AA6287" t="s">
        <v>1464</v>
      </c>
      <c r="AC6287" t="s">
        <v>1009</v>
      </c>
      <c r="AD6287" t="s">
        <v>443</v>
      </c>
    </row>
    <row r="6288" spans="21:30">
      <c r="U6288">
        <v>10672</v>
      </c>
      <c r="V6288">
        <v>0</v>
      </c>
      <c r="W6288" t="s">
        <v>7521</v>
      </c>
      <c r="X6288">
        <v>13</v>
      </c>
      <c r="Y6288" t="s">
        <v>6457</v>
      </c>
      <c r="Z6288">
        <v>13404</v>
      </c>
      <c r="AA6288" t="s">
        <v>1464</v>
      </c>
      <c r="AC6288" t="s">
        <v>1009</v>
      </c>
      <c r="AD6288" t="s">
        <v>443</v>
      </c>
    </row>
    <row r="6289" spans="21:30">
      <c r="U6289">
        <v>10673</v>
      </c>
      <c r="V6289">
        <v>9</v>
      </c>
      <c r="W6289" t="s">
        <v>7522</v>
      </c>
      <c r="X6289">
        <v>13</v>
      </c>
      <c r="Y6289" t="s">
        <v>6457</v>
      </c>
      <c r="Z6289">
        <v>13404</v>
      </c>
      <c r="AA6289" t="s">
        <v>1464</v>
      </c>
      <c r="AC6289" t="s">
        <v>1009</v>
      </c>
      <c r="AD6289" t="s">
        <v>443</v>
      </c>
    </row>
    <row r="6290" spans="21:30">
      <c r="U6290">
        <v>10674</v>
      </c>
      <c r="V6290">
        <v>7</v>
      </c>
      <c r="W6290" t="s">
        <v>7523</v>
      </c>
      <c r="X6290">
        <v>13</v>
      </c>
      <c r="Y6290" t="s">
        <v>6457</v>
      </c>
      <c r="Z6290">
        <v>13404</v>
      </c>
      <c r="AA6290" t="s">
        <v>1464</v>
      </c>
      <c r="AC6290" t="s">
        <v>1009</v>
      </c>
      <c r="AD6290" t="s">
        <v>443</v>
      </c>
    </row>
    <row r="6291" spans="21:30">
      <c r="U6291">
        <v>10675</v>
      </c>
      <c r="V6291">
        <v>5</v>
      </c>
      <c r="W6291" t="s">
        <v>7524</v>
      </c>
      <c r="X6291">
        <v>13</v>
      </c>
      <c r="Y6291" t="s">
        <v>6457</v>
      </c>
      <c r="Z6291">
        <v>13404</v>
      </c>
      <c r="AA6291" t="s">
        <v>1464</v>
      </c>
      <c r="AC6291" t="s">
        <v>1009</v>
      </c>
      <c r="AD6291" t="s">
        <v>443</v>
      </c>
    </row>
    <row r="6292" spans="21:30">
      <c r="U6292">
        <v>10676</v>
      </c>
      <c r="V6292">
        <v>3</v>
      </c>
      <c r="W6292" t="s">
        <v>7525</v>
      </c>
      <c r="X6292">
        <v>13</v>
      </c>
      <c r="Y6292" t="s">
        <v>6457</v>
      </c>
      <c r="Z6292">
        <v>13404</v>
      </c>
      <c r="AA6292" t="s">
        <v>1464</v>
      </c>
      <c r="AC6292" t="s">
        <v>1009</v>
      </c>
      <c r="AD6292" t="s">
        <v>443</v>
      </c>
    </row>
    <row r="6293" spans="21:30">
      <c r="U6293">
        <v>10677</v>
      </c>
      <c r="V6293">
        <v>1</v>
      </c>
      <c r="W6293" t="s">
        <v>7526</v>
      </c>
      <c r="X6293">
        <v>13</v>
      </c>
      <c r="Y6293" t="s">
        <v>6457</v>
      </c>
      <c r="Z6293">
        <v>13404</v>
      </c>
      <c r="AA6293" t="s">
        <v>1464</v>
      </c>
      <c r="AC6293" t="s">
        <v>1009</v>
      </c>
      <c r="AD6293" t="s">
        <v>443</v>
      </c>
    </row>
    <row r="6294" spans="21:30">
      <c r="U6294">
        <v>10679</v>
      </c>
      <c r="V6294">
        <v>8</v>
      </c>
      <c r="W6294" t="s">
        <v>7527</v>
      </c>
      <c r="X6294">
        <v>13</v>
      </c>
      <c r="Y6294" t="s">
        <v>6457</v>
      </c>
      <c r="Z6294">
        <v>13404</v>
      </c>
      <c r="AA6294" t="s">
        <v>1464</v>
      </c>
      <c r="AC6294" t="s">
        <v>1009</v>
      </c>
      <c r="AD6294" t="s">
        <v>443</v>
      </c>
    </row>
    <row r="6295" spans="21:30">
      <c r="U6295">
        <v>10680</v>
      </c>
      <c r="V6295">
        <v>1</v>
      </c>
      <c r="W6295" t="s">
        <v>7528</v>
      </c>
      <c r="X6295">
        <v>13</v>
      </c>
      <c r="Y6295" t="s">
        <v>6457</v>
      </c>
      <c r="Z6295">
        <v>13404</v>
      </c>
      <c r="AA6295" t="s">
        <v>1464</v>
      </c>
      <c r="AC6295" t="s">
        <v>1009</v>
      </c>
      <c r="AD6295" t="s">
        <v>443</v>
      </c>
    </row>
    <row r="6296" spans="21:30">
      <c r="U6296">
        <v>10685</v>
      </c>
      <c r="V6296">
        <v>2</v>
      </c>
      <c r="W6296" t="s">
        <v>7529</v>
      </c>
      <c r="X6296">
        <v>13</v>
      </c>
      <c r="Y6296" t="s">
        <v>6457</v>
      </c>
      <c r="Z6296">
        <v>13404</v>
      </c>
      <c r="AA6296" t="s">
        <v>1464</v>
      </c>
      <c r="AC6296" t="s">
        <v>713</v>
      </c>
      <c r="AD6296" t="s">
        <v>443</v>
      </c>
    </row>
    <row r="6297" spans="21:30">
      <c r="U6297">
        <v>10686</v>
      </c>
      <c r="V6297">
        <v>0</v>
      </c>
      <c r="W6297" t="s">
        <v>7530</v>
      </c>
      <c r="X6297">
        <v>13</v>
      </c>
      <c r="Y6297" t="s">
        <v>6457</v>
      </c>
      <c r="Z6297">
        <v>13403</v>
      </c>
      <c r="AA6297" t="s">
        <v>731</v>
      </c>
      <c r="AC6297" t="s">
        <v>1111</v>
      </c>
      <c r="AD6297" t="s">
        <v>443</v>
      </c>
    </row>
    <row r="6298" spans="21:30">
      <c r="U6298">
        <v>10687</v>
      </c>
      <c r="V6298">
        <v>9</v>
      </c>
      <c r="W6298" t="s">
        <v>7531</v>
      </c>
      <c r="X6298">
        <v>13</v>
      </c>
      <c r="Y6298" t="s">
        <v>6457</v>
      </c>
      <c r="Z6298">
        <v>13403</v>
      </c>
      <c r="AA6298" t="s">
        <v>731</v>
      </c>
      <c r="AC6298" t="s">
        <v>1111</v>
      </c>
      <c r="AD6298" t="s">
        <v>443</v>
      </c>
    </row>
    <row r="6299" spans="21:30">
      <c r="U6299">
        <v>10688</v>
      </c>
      <c r="V6299">
        <v>7</v>
      </c>
      <c r="W6299" t="s">
        <v>7532</v>
      </c>
      <c r="X6299">
        <v>13</v>
      </c>
      <c r="Y6299" t="s">
        <v>6457</v>
      </c>
      <c r="Z6299">
        <v>13403</v>
      </c>
      <c r="AA6299" t="s">
        <v>731</v>
      </c>
      <c r="AC6299" t="s">
        <v>1111</v>
      </c>
      <c r="AD6299" t="s">
        <v>443</v>
      </c>
    </row>
    <row r="6300" spans="21:30">
      <c r="U6300">
        <v>10689</v>
      </c>
      <c r="V6300">
        <v>5</v>
      </c>
      <c r="W6300" t="s">
        <v>7533</v>
      </c>
      <c r="X6300">
        <v>13</v>
      </c>
      <c r="Y6300" t="s">
        <v>6457</v>
      </c>
      <c r="Z6300">
        <v>13601</v>
      </c>
      <c r="AA6300" t="s">
        <v>777</v>
      </c>
      <c r="AC6300" t="s">
        <v>1111</v>
      </c>
      <c r="AD6300" t="s">
        <v>443</v>
      </c>
    </row>
    <row r="6301" spans="21:30">
      <c r="U6301">
        <v>10692</v>
      </c>
      <c r="V6301">
        <v>5</v>
      </c>
      <c r="W6301" t="s">
        <v>7534</v>
      </c>
      <c r="X6301">
        <v>13</v>
      </c>
      <c r="Y6301" t="s">
        <v>6457</v>
      </c>
      <c r="Z6301">
        <v>13403</v>
      </c>
      <c r="AA6301" t="s">
        <v>731</v>
      </c>
      <c r="AC6301" t="s">
        <v>713</v>
      </c>
      <c r="AD6301" t="s">
        <v>443</v>
      </c>
    </row>
    <row r="6302" spans="21:30">
      <c r="U6302">
        <v>10694</v>
      </c>
      <c r="V6302">
        <v>1</v>
      </c>
      <c r="W6302" t="s">
        <v>7535</v>
      </c>
      <c r="X6302">
        <v>13</v>
      </c>
      <c r="Y6302" t="s">
        <v>6457</v>
      </c>
      <c r="Z6302">
        <v>13601</v>
      </c>
      <c r="AA6302" t="s">
        <v>777</v>
      </c>
      <c r="AC6302" t="s">
        <v>1111</v>
      </c>
      <c r="AD6302" t="s">
        <v>443</v>
      </c>
    </row>
    <row r="6303" spans="21:30">
      <c r="U6303">
        <v>10696</v>
      </c>
      <c r="V6303">
        <v>8</v>
      </c>
      <c r="W6303" t="s">
        <v>7536</v>
      </c>
      <c r="X6303">
        <v>13</v>
      </c>
      <c r="Y6303" t="s">
        <v>6457</v>
      </c>
      <c r="Z6303">
        <v>13601</v>
      </c>
      <c r="AA6303" t="s">
        <v>777</v>
      </c>
      <c r="AC6303" t="s">
        <v>1111</v>
      </c>
      <c r="AD6303" t="s">
        <v>443</v>
      </c>
    </row>
    <row r="6304" spans="21:30">
      <c r="U6304">
        <v>10697</v>
      </c>
      <c r="V6304">
        <v>6</v>
      </c>
      <c r="W6304" t="s">
        <v>7537</v>
      </c>
      <c r="X6304">
        <v>13</v>
      </c>
      <c r="Y6304" t="s">
        <v>6457</v>
      </c>
      <c r="Z6304">
        <v>13601</v>
      </c>
      <c r="AA6304" t="s">
        <v>777</v>
      </c>
      <c r="AC6304" t="s">
        <v>1111</v>
      </c>
      <c r="AD6304" t="s">
        <v>443</v>
      </c>
    </row>
    <row r="6305" spans="21:30">
      <c r="U6305">
        <v>10699</v>
      </c>
      <c r="V6305">
        <v>2</v>
      </c>
      <c r="W6305" t="s">
        <v>7538</v>
      </c>
      <c r="X6305">
        <v>13</v>
      </c>
      <c r="Y6305" t="s">
        <v>6457</v>
      </c>
      <c r="Z6305">
        <v>13601</v>
      </c>
      <c r="AA6305" t="s">
        <v>777</v>
      </c>
      <c r="AC6305" t="s">
        <v>1111</v>
      </c>
      <c r="AD6305" t="s">
        <v>443</v>
      </c>
    </row>
    <row r="6306" spans="21:30">
      <c r="U6306">
        <v>10702</v>
      </c>
      <c r="V6306">
        <v>6</v>
      </c>
      <c r="W6306" t="s">
        <v>2438</v>
      </c>
      <c r="X6306">
        <v>13</v>
      </c>
      <c r="Y6306" t="s">
        <v>6457</v>
      </c>
      <c r="Z6306">
        <v>13601</v>
      </c>
      <c r="AA6306" t="s">
        <v>777</v>
      </c>
      <c r="AC6306" t="s">
        <v>1111</v>
      </c>
      <c r="AD6306" t="s">
        <v>443</v>
      </c>
    </row>
    <row r="6307" spans="21:30">
      <c r="U6307">
        <v>10703</v>
      </c>
      <c r="V6307">
        <v>4</v>
      </c>
      <c r="W6307" t="s">
        <v>2168</v>
      </c>
      <c r="X6307">
        <v>13</v>
      </c>
      <c r="Y6307" t="s">
        <v>6457</v>
      </c>
      <c r="Z6307">
        <v>13601</v>
      </c>
      <c r="AA6307" t="s">
        <v>777</v>
      </c>
      <c r="AC6307" t="s">
        <v>1111</v>
      </c>
      <c r="AD6307" t="s">
        <v>443</v>
      </c>
    </row>
    <row r="6308" spans="21:30">
      <c r="U6308">
        <v>10704</v>
      </c>
      <c r="V6308">
        <v>2</v>
      </c>
      <c r="W6308" t="s">
        <v>7539</v>
      </c>
      <c r="X6308">
        <v>13</v>
      </c>
      <c r="Y6308" t="s">
        <v>6457</v>
      </c>
      <c r="Z6308">
        <v>13601</v>
      </c>
      <c r="AA6308" t="s">
        <v>777</v>
      </c>
      <c r="AC6308" t="s">
        <v>1111</v>
      </c>
      <c r="AD6308" t="s">
        <v>443</v>
      </c>
    </row>
    <row r="6309" spans="21:30">
      <c r="U6309">
        <v>10705</v>
      </c>
      <c r="V6309">
        <v>0</v>
      </c>
      <c r="W6309" t="s">
        <v>7540</v>
      </c>
      <c r="X6309">
        <v>13</v>
      </c>
      <c r="Y6309" t="s">
        <v>6457</v>
      </c>
      <c r="Z6309">
        <v>13601</v>
      </c>
      <c r="AA6309" t="s">
        <v>777</v>
      </c>
      <c r="AC6309" t="s">
        <v>1111</v>
      </c>
      <c r="AD6309" t="s">
        <v>443</v>
      </c>
    </row>
    <row r="6310" spans="21:30">
      <c r="U6310">
        <v>10706</v>
      </c>
      <c r="V6310">
        <v>9</v>
      </c>
      <c r="W6310" t="s">
        <v>7541</v>
      </c>
      <c r="X6310">
        <v>13</v>
      </c>
      <c r="Y6310" t="s">
        <v>6457</v>
      </c>
      <c r="Z6310">
        <v>13601</v>
      </c>
      <c r="AA6310" t="s">
        <v>777</v>
      </c>
      <c r="AC6310" t="s">
        <v>1111</v>
      </c>
      <c r="AD6310" t="s">
        <v>443</v>
      </c>
    </row>
    <row r="6311" spans="21:30">
      <c r="U6311">
        <v>10710</v>
      </c>
      <c r="V6311">
        <v>7</v>
      </c>
      <c r="W6311" t="s">
        <v>7542</v>
      </c>
      <c r="X6311">
        <v>13</v>
      </c>
      <c r="Y6311" t="s">
        <v>6457</v>
      </c>
      <c r="Z6311">
        <v>13601</v>
      </c>
      <c r="AA6311" t="s">
        <v>777</v>
      </c>
      <c r="AC6311" t="s">
        <v>713</v>
      </c>
      <c r="AD6311" t="s">
        <v>443</v>
      </c>
    </row>
    <row r="6312" spans="21:30">
      <c r="U6312">
        <v>10711</v>
      </c>
      <c r="V6312">
        <v>5</v>
      </c>
      <c r="W6312" t="s">
        <v>7543</v>
      </c>
      <c r="X6312">
        <v>13</v>
      </c>
      <c r="Y6312" t="s">
        <v>6457</v>
      </c>
      <c r="Z6312">
        <v>13601</v>
      </c>
      <c r="AA6312" t="s">
        <v>777</v>
      </c>
      <c r="AC6312" t="s">
        <v>713</v>
      </c>
      <c r="AD6312" t="s">
        <v>443</v>
      </c>
    </row>
    <row r="6313" spans="21:30">
      <c r="U6313">
        <v>10712</v>
      </c>
      <c r="V6313">
        <v>3</v>
      </c>
      <c r="W6313" t="s">
        <v>7544</v>
      </c>
      <c r="X6313">
        <v>13</v>
      </c>
      <c r="Y6313" t="s">
        <v>6457</v>
      </c>
      <c r="Z6313">
        <v>13601</v>
      </c>
      <c r="AA6313" t="s">
        <v>777</v>
      </c>
      <c r="AC6313" t="s">
        <v>713</v>
      </c>
      <c r="AD6313" t="s">
        <v>443</v>
      </c>
    </row>
    <row r="6314" spans="21:30">
      <c r="U6314">
        <v>10713</v>
      </c>
      <c r="V6314">
        <v>1</v>
      </c>
      <c r="W6314" t="s">
        <v>7545</v>
      </c>
      <c r="X6314">
        <v>13</v>
      </c>
      <c r="Y6314" t="s">
        <v>6457</v>
      </c>
      <c r="Z6314">
        <v>13601</v>
      </c>
      <c r="AA6314" t="s">
        <v>777</v>
      </c>
      <c r="AC6314" t="s">
        <v>713</v>
      </c>
      <c r="AD6314" t="s">
        <v>443</v>
      </c>
    </row>
    <row r="6315" spans="21:30">
      <c r="U6315">
        <v>10715</v>
      </c>
      <c r="V6315">
        <v>8</v>
      </c>
      <c r="W6315" t="s">
        <v>7546</v>
      </c>
      <c r="X6315">
        <v>13</v>
      </c>
      <c r="Y6315" t="s">
        <v>6457</v>
      </c>
      <c r="Z6315">
        <v>13601</v>
      </c>
      <c r="AA6315" t="s">
        <v>777</v>
      </c>
      <c r="AC6315" t="s">
        <v>713</v>
      </c>
      <c r="AD6315" t="s">
        <v>443</v>
      </c>
    </row>
    <row r="6316" spans="21:30">
      <c r="U6316">
        <v>10716</v>
      </c>
      <c r="V6316">
        <v>6</v>
      </c>
      <c r="W6316" t="s">
        <v>7547</v>
      </c>
      <c r="X6316">
        <v>13</v>
      </c>
      <c r="Y6316" t="s">
        <v>6457</v>
      </c>
      <c r="Z6316">
        <v>13601</v>
      </c>
      <c r="AA6316" t="s">
        <v>777</v>
      </c>
      <c r="AC6316" t="s">
        <v>713</v>
      </c>
      <c r="AD6316" t="s">
        <v>443</v>
      </c>
    </row>
    <row r="6317" spans="21:30">
      <c r="U6317">
        <v>10717</v>
      </c>
      <c r="V6317">
        <v>4</v>
      </c>
      <c r="W6317" t="s">
        <v>7548</v>
      </c>
      <c r="X6317">
        <v>13</v>
      </c>
      <c r="Y6317" t="s">
        <v>6457</v>
      </c>
      <c r="Z6317">
        <v>13601</v>
      </c>
      <c r="AA6317" t="s">
        <v>777</v>
      </c>
      <c r="AC6317" t="s">
        <v>713</v>
      </c>
      <c r="AD6317" t="s">
        <v>443</v>
      </c>
    </row>
    <row r="6318" spans="21:30">
      <c r="U6318">
        <v>10719</v>
      </c>
      <c r="V6318">
        <v>0</v>
      </c>
      <c r="W6318" t="s">
        <v>7549</v>
      </c>
      <c r="X6318">
        <v>13</v>
      </c>
      <c r="Y6318" t="s">
        <v>6457</v>
      </c>
      <c r="Z6318">
        <v>13601</v>
      </c>
      <c r="AA6318" t="s">
        <v>777</v>
      </c>
      <c r="AC6318" t="s">
        <v>725</v>
      </c>
      <c r="AD6318" t="s">
        <v>443</v>
      </c>
    </row>
    <row r="6319" spans="21:30">
      <c r="U6319">
        <v>10721</v>
      </c>
      <c r="V6319">
        <v>2</v>
      </c>
      <c r="W6319" t="s">
        <v>7550</v>
      </c>
      <c r="X6319">
        <v>13</v>
      </c>
      <c r="Y6319" t="s">
        <v>6457</v>
      </c>
      <c r="Z6319">
        <v>13601</v>
      </c>
      <c r="AA6319" t="s">
        <v>777</v>
      </c>
      <c r="AC6319" t="s">
        <v>713</v>
      </c>
      <c r="AD6319" t="s">
        <v>443</v>
      </c>
    </row>
    <row r="6320" spans="21:30">
      <c r="U6320">
        <v>10722</v>
      </c>
      <c r="V6320">
        <v>0</v>
      </c>
      <c r="W6320" t="s">
        <v>7551</v>
      </c>
      <c r="X6320">
        <v>13</v>
      </c>
      <c r="Y6320" t="s">
        <v>6457</v>
      </c>
      <c r="Z6320">
        <v>13601</v>
      </c>
      <c r="AA6320" t="s">
        <v>777</v>
      </c>
      <c r="AC6320" t="s">
        <v>713</v>
      </c>
      <c r="AD6320" t="s">
        <v>443</v>
      </c>
    </row>
    <row r="6321" spans="21:30">
      <c r="U6321">
        <v>10723</v>
      </c>
      <c r="V6321">
        <v>9</v>
      </c>
      <c r="W6321" t="s">
        <v>7552</v>
      </c>
      <c r="X6321">
        <v>13</v>
      </c>
      <c r="Y6321" t="s">
        <v>6457</v>
      </c>
      <c r="Z6321">
        <v>13601</v>
      </c>
      <c r="AA6321" t="s">
        <v>777</v>
      </c>
      <c r="AC6321" t="s">
        <v>713</v>
      </c>
      <c r="AD6321" t="s">
        <v>443</v>
      </c>
    </row>
    <row r="6322" spans="21:30">
      <c r="U6322">
        <v>10724</v>
      </c>
      <c r="V6322">
        <v>7</v>
      </c>
      <c r="W6322" t="s">
        <v>7553</v>
      </c>
      <c r="X6322">
        <v>13</v>
      </c>
      <c r="Y6322" t="s">
        <v>6457</v>
      </c>
      <c r="Z6322">
        <v>13601</v>
      </c>
      <c r="AA6322" t="s">
        <v>777</v>
      </c>
      <c r="AC6322" t="s">
        <v>725</v>
      </c>
      <c r="AD6322" t="s">
        <v>443</v>
      </c>
    </row>
    <row r="6323" spans="21:30">
      <c r="U6323">
        <v>10725</v>
      </c>
      <c r="V6323">
        <v>5</v>
      </c>
      <c r="W6323" t="s">
        <v>7554</v>
      </c>
      <c r="X6323">
        <v>13</v>
      </c>
      <c r="Y6323" t="s">
        <v>6457</v>
      </c>
      <c r="Z6323">
        <v>13603</v>
      </c>
      <c r="AA6323" t="s">
        <v>776</v>
      </c>
      <c r="AC6323" t="s">
        <v>1111</v>
      </c>
      <c r="AD6323" t="s">
        <v>443</v>
      </c>
    </row>
    <row r="6324" spans="21:30">
      <c r="U6324">
        <v>10726</v>
      </c>
      <c r="V6324">
        <v>3</v>
      </c>
      <c r="W6324" t="s">
        <v>7555</v>
      </c>
      <c r="X6324">
        <v>13</v>
      </c>
      <c r="Y6324" t="s">
        <v>6457</v>
      </c>
      <c r="Z6324">
        <v>13603</v>
      </c>
      <c r="AA6324" t="s">
        <v>776</v>
      </c>
      <c r="AC6324" t="s">
        <v>1111</v>
      </c>
      <c r="AD6324" t="s">
        <v>443</v>
      </c>
    </row>
    <row r="6325" spans="21:30">
      <c r="U6325">
        <v>10727</v>
      </c>
      <c r="V6325">
        <v>1</v>
      </c>
      <c r="W6325" t="s">
        <v>3047</v>
      </c>
      <c r="X6325">
        <v>13</v>
      </c>
      <c r="Y6325" t="s">
        <v>6457</v>
      </c>
      <c r="Z6325">
        <v>13603</v>
      </c>
      <c r="AA6325" t="s">
        <v>776</v>
      </c>
      <c r="AC6325" t="s">
        <v>1111</v>
      </c>
      <c r="AD6325" t="s">
        <v>443</v>
      </c>
    </row>
    <row r="6326" spans="21:30">
      <c r="U6326">
        <v>10729</v>
      </c>
      <c r="V6326">
        <v>8</v>
      </c>
      <c r="W6326" t="s">
        <v>7556</v>
      </c>
      <c r="X6326">
        <v>13</v>
      </c>
      <c r="Y6326" t="s">
        <v>6457</v>
      </c>
      <c r="Z6326">
        <v>13603</v>
      </c>
      <c r="AA6326" t="s">
        <v>776</v>
      </c>
      <c r="AC6326" t="s">
        <v>1111</v>
      </c>
      <c r="AD6326" t="s">
        <v>443</v>
      </c>
    </row>
    <row r="6327" spans="21:30">
      <c r="U6327">
        <v>10730</v>
      </c>
      <c r="V6327">
        <v>1</v>
      </c>
      <c r="W6327" t="s">
        <v>7557</v>
      </c>
      <c r="X6327">
        <v>13</v>
      </c>
      <c r="Y6327" t="s">
        <v>6457</v>
      </c>
      <c r="Z6327">
        <v>13603</v>
      </c>
      <c r="AA6327" t="s">
        <v>776</v>
      </c>
      <c r="AC6327" t="s">
        <v>1111</v>
      </c>
      <c r="AD6327" t="s">
        <v>443</v>
      </c>
    </row>
    <row r="6328" spans="21:30">
      <c r="U6328">
        <v>10734</v>
      </c>
      <c r="V6328">
        <v>4</v>
      </c>
      <c r="W6328" t="s">
        <v>7558</v>
      </c>
      <c r="X6328">
        <v>13</v>
      </c>
      <c r="Y6328" t="s">
        <v>6457</v>
      </c>
      <c r="Z6328">
        <v>13603</v>
      </c>
      <c r="AA6328" t="s">
        <v>776</v>
      </c>
      <c r="AC6328" t="s">
        <v>713</v>
      </c>
      <c r="AD6328" t="s">
        <v>443</v>
      </c>
    </row>
    <row r="6329" spans="21:30">
      <c r="U6329">
        <v>10735</v>
      </c>
      <c r="V6329">
        <v>2</v>
      </c>
      <c r="W6329" t="s">
        <v>7559</v>
      </c>
      <c r="X6329">
        <v>13</v>
      </c>
      <c r="Y6329" t="s">
        <v>6457</v>
      </c>
      <c r="Z6329">
        <v>13602</v>
      </c>
      <c r="AA6329" t="s">
        <v>1120</v>
      </c>
      <c r="AC6329" t="s">
        <v>1009</v>
      </c>
      <c r="AD6329" t="s">
        <v>443</v>
      </c>
    </row>
    <row r="6330" spans="21:30">
      <c r="U6330">
        <v>10736</v>
      </c>
      <c r="V6330">
        <v>0</v>
      </c>
      <c r="W6330" t="s">
        <v>7560</v>
      </c>
      <c r="X6330">
        <v>13</v>
      </c>
      <c r="Y6330" t="s">
        <v>6457</v>
      </c>
      <c r="Z6330">
        <v>13602</v>
      </c>
      <c r="AA6330" t="s">
        <v>1120</v>
      </c>
      <c r="AC6330" t="s">
        <v>1009</v>
      </c>
      <c r="AD6330" t="s">
        <v>443</v>
      </c>
    </row>
    <row r="6331" spans="21:30">
      <c r="U6331">
        <v>10737</v>
      </c>
      <c r="V6331">
        <v>9</v>
      </c>
      <c r="W6331" t="s">
        <v>7561</v>
      </c>
      <c r="X6331">
        <v>13</v>
      </c>
      <c r="Y6331" t="s">
        <v>6457</v>
      </c>
      <c r="Z6331">
        <v>13602</v>
      </c>
      <c r="AA6331" t="s">
        <v>1120</v>
      </c>
      <c r="AC6331" t="s">
        <v>1009</v>
      </c>
      <c r="AD6331" t="s">
        <v>443</v>
      </c>
    </row>
    <row r="6332" spans="21:30">
      <c r="U6332">
        <v>10738</v>
      </c>
      <c r="V6332">
        <v>7</v>
      </c>
      <c r="W6332" t="s">
        <v>7562</v>
      </c>
      <c r="X6332">
        <v>13</v>
      </c>
      <c r="Y6332" t="s">
        <v>6457</v>
      </c>
      <c r="Z6332">
        <v>13602</v>
      </c>
      <c r="AA6332" t="s">
        <v>1120</v>
      </c>
      <c r="AC6332" t="s">
        <v>1009</v>
      </c>
      <c r="AD6332" t="s">
        <v>443</v>
      </c>
    </row>
    <row r="6333" spans="21:30">
      <c r="U6333">
        <v>10740</v>
      </c>
      <c r="V6333">
        <v>9</v>
      </c>
      <c r="W6333" t="s">
        <v>7563</v>
      </c>
      <c r="X6333">
        <v>13</v>
      </c>
      <c r="Y6333" t="s">
        <v>6457</v>
      </c>
      <c r="Z6333">
        <v>13602</v>
      </c>
      <c r="AA6333" t="s">
        <v>1120</v>
      </c>
      <c r="AC6333" t="s">
        <v>1009</v>
      </c>
      <c r="AD6333" t="s">
        <v>443</v>
      </c>
    </row>
    <row r="6334" spans="21:30">
      <c r="U6334">
        <v>10741</v>
      </c>
      <c r="V6334">
        <v>7</v>
      </c>
      <c r="W6334" t="s">
        <v>7564</v>
      </c>
      <c r="X6334">
        <v>13</v>
      </c>
      <c r="Y6334" t="s">
        <v>6457</v>
      </c>
      <c r="Z6334">
        <v>13602</v>
      </c>
      <c r="AA6334" t="s">
        <v>1120</v>
      </c>
      <c r="AC6334" t="s">
        <v>1009</v>
      </c>
      <c r="AD6334" t="s">
        <v>443</v>
      </c>
    </row>
    <row r="6335" spans="21:30">
      <c r="U6335">
        <v>10742</v>
      </c>
      <c r="V6335">
        <v>5</v>
      </c>
      <c r="W6335" t="s">
        <v>7565</v>
      </c>
      <c r="X6335">
        <v>13</v>
      </c>
      <c r="Y6335" t="s">
        <v>6457</v>
      </c>
      <c r="Z6335">
        <v>13602</v>
      </c>
      <c r="AA6335" t="s">
        <v>1120</v>
      </c>
      <c r="AC6335" t="s">
        <v>713</v>
      </c>
      <c r="AD6335" t="s">
        <v>443</v>
      </c>
    </row>
    <row r="6336" spans="21:30">
      <c r="U6336">
        <v>10743</v>
      </c>
      <c r="V6336">
        <v>3</v>
      </c>
      <c r="W6336" t="s">
        <v>7566</v>
      </c>
      <c r="X6336">
        <v>13</v>
      </c>
      <c r="Y6336" t="s">
        <v>6457</v>
      </c>
      <c r="Z6336">
        <v>13602</v>
      </c>
      <c r="AA6336" t="s">
        <v>1120</v>
      </c>
      <c r="AC6336" t="s">
        <v>713</v>
      </c>
      <c r="AD6336" t="s">
        <v>443</v>
      </c>
    </row>
    <row r="6337" spans="21:30">
      <c r="U6337">
        <v>10744</v>
      </c>
      <c r="V6337">
        <v>1</v>
      </c>
      <c r="W6337" t="s">
        <v>7567</v>
      </c>
      <c r="X6337">
        <v>13</v>
      </c>
      <c r="Y6337" t="s">
        <v>6457</v>
      </c>
      <c r="Z6337">
        <v>13602</v>
      </c>
      <c r="AA6337" t="s">
        <v>1120</v>
      </c>
      <c r="AC6337" t="s">
        <v>713</v>
      </c>
      <c r="AD6337" t="s">
        <v>443</v>
      </c>
    </row>
    <row r="6338" spans="21:30">
      <c r="U6338">
        <v>10746</v>
      </c>
      <c r="V6338">
        <v>8</v>
      </c>
      <c r="W6338" t="s">
        <v>7568</v>
      </c>
      <c r="X6338">
        <v>13</v>
      </c>
      <c r="Y6338" t="s">
        <v>6457</v>
      </c>
      <c r="Z6338">
        <v>13605</v>
      </c>
      <c r="AA6338" t="s">
        <v>7569</v>
      </c>
      <c r="AC6338" t="s">
        <v>1009</v>
      </c>
      <c r="AD6338" t="s">
        <v>443</v>
      </c>
    </row>
    <row r="6339" spans="21:30">
      <c r="U6339">
        <v>10747</v>
      </c>
      <c r="V6339">
        <v>6</v>
      </c>
      <c r="W6339" t="s">
        <v>7570</v>
      </c>
      <c r="X6339">
        <v>13</v>
      </c>
      <c r="Y6339" t="s">
        <v>6457</v>
      </c>
      <c r="Z6339">
        <v>13605</v>
      </c>
      <c r="AA6339" t="s">
        <v>7569</v>
      </c>
      <c r="AC6339" t="s">
        <v>1009</v>
      </c>
      <c r="AD6339" t="s">
        <v>443</v>
      </c>
    </row>
    <row r="6340" spans="21:30">
      <c r="U6340">
        <v>10748</v>
      </c>
      <c r="V6340">
        <v>4</v>
      </c>
      <c r="W6340" t="s">
        <v>7571</v>
      </c>
      <c r="X6340">
        <v>13</v>
      </c>
      <c r="Y6340" t="s">
        <v>6457</v>
      </c>
      <c r="Z6340">
        <v>13605</v>
      </c>
      <c r="AA6340" t="s">
        <v>7569</v>
      </c>
      <c r="AC6340" t="s">
        <v>1009</v>
      </c>
      <c r="AD6340" t="s">
        <v>443</v>
      </c>
    </row>
    <row r="6341" spans="21:30">
      <c r="U6341">
        <v>10749</v>
      </c>
      <c r="V6341">
        <v>2</v>
      </c>
      <c r="W6341" t="s">
        <v>7572</v>
      </c>
      <c r="X6341">
        <v>13</v>
      </c>
      <c r="Y6341" t="s">
        <v>6457</v>
      </c>
      <c r="Z6341">
        <v>13604</v>
      </c>
      <c r="AA6341" t="s">
        <v>1448</v>
      </c>
      <c r="AC6341" t="s">
        <v>1009</v>
      </c>
      <c r="AD6341" t="s">
        <v>443</v>
      </c>
    </row>
    <row r="6342" spans="21:30">
      <c r="U6342">
        <v>10750</v>
      </c>
      <c r="V6342">
        <v>6</v>
      </c>
      <c r="W6342" t="s">
        <v>7573</v>
      </c>
      <c r="X6342">
        <v>13</v>
      </c>
      <c r="Y6342" t="s">
        <v>6457</v>
      </c>
      <c r="Z6342">
        <v>13605</v>
      </c>
      <c r="AA6342" t="s">
        <v>7569</v>
      </c>
      <c r="AC6342" t="s">
        <v>1009</v>
      </c>
      <c r="AD6342" t="s">
        <v>443</v>
      </c>
    </row>
    <row r="6343" spans="21:30">
      <c r="U6343">
        <v>10751</v>
      </c>
      <c r="V6343">
        <v>4</v>
      </c>
      <c r="W6343" t="s">
        <v>7574</v>
      </c>
      <c r="X6343">
        <v>13</v>
      </c>
      <c r="Y6343" t="s">
        <v>6457</v>
      </c>
      <c r="Z6343">
        <v>13605</v>
      </c>
      <c r="AA6343" t="s">
        <v>7569</v>
      </c>
      <c r="AC6343" t="s">
        <v>1009</v>
      </c>
      <c r="AD6343" t="s">
        <v>443</v>
      </c>
    </row>
    <row r="6344" spans="21:30">
      <c r="U6344">
        <v>10752</v>
      </c>
      <c r="V6344">
        <v>2</v>
      </c>
      <c r="W6344" t="s">
        <v>1432</v>
      </c>
      <c r="X6344">
        <v>13</v>
      </c>
      <c r="Y6344" t="s">
        <v>6457</v>
      </c>
      <c r="Z6344">
        <v>13604</v>
      </c>
      <c r="AA6344" t="s">
        <v>1448</v>
      </c>
      <c r="AC6344" t="s">
        <v>1009</v>
      </c>
      <c r="AD6344" t="s">
        <v>443</v>
      </c>
    </row>
    <row r="6345" spans="21:30">
      <c r="U6345">
        <v>10753</v>
      </c>
      <c r="V6345">
        <v>0</v>
      </c>
      <c r="W6345" t="s">
        <v>7575</v>
      </c>
      <c r="X6345">
        <v>13</v>
      </c>
      <c r="Y6345" t="s">
        <v>6457</v>
      </c>
      <c r="Z6345">
        <v>13605</v>
      </c>
      <c r="AA6345" t="s">
        <v>7569</v>
      </c>
      <c r="AC6345" t="s">
        <v>1009</v>
      </c>
      <c r="AD6345" t="s">
        <v>443</v>
      </c>
    </row>
    <row r="6346" spans="21:30">
      <c r="U6346">
        <v>10754</v>
      </c>
      <c r="V6346">
        <v>9</v>
      </c>
      <c r="W6346" t="s">
        <v>7576</v>
      </c>
      <c r="X6346">
        <v>13</v>
      </c>
      <c r="Y6346" t="s">
        <v>6457</v>
      </c>
      <c r="Z6346">
        <v>13605</v>
      </c>
      <c r="AA6346" t="s">
        <v>7569</v>
      </c>
      <c r="AC6346" t="s">
        <v>1009</v>
      </c>
      <c r="AD6346" t="s">
        <v>443</v>
      </c>
    </row>
    <row r="6347" spans="21:30">
      <c r="U6347">
        <v>10755</v>
      </c>
      <c r="V6347">
        <v>7</v>
      </c>
      <c r="W6347" t="s">
        <v>7577</v>
      </c>
      <c r="X6347">
        <v>13</v>
      </c>
      <c r="Y6347" t="s">
        <v>6457</v>
      </c>
      <c r="Z6347">
        <v>13605</v>
      </c>
      <c r="AA6347" t="s">
        <v>7569</v>
      </c>
      <c r="AC6347" t="s">
        <v>1009</v>
      </c>
      <c r="AD6347" t="s">
        <v>443</v>
      </c>
    </row>
    <row r="6348" spans="21:30">
      <c r="U6348">
        <v>10756</v>
      </c>
      <c r="V6348">
        <v>5</v>
      </c>
      <c r="W6348" t="s">
        <v>7578</v>
      </c>
      <c r="X6348">
        <v>13</v>
      </c>
      <c r="Y6348" t="s">
        <v>6457</v>
      </c>
      <c r="Z6348">
        <v>13605</v>
      </c>
      <c r="AA6348" t="s">
        <v>7569</v>
      </c>
      <c r="AC6348" t="s">
        <v>1009</v>
      </c>
      <c r="AD6348" t="s">
        <v>443</v>
      </c>
    </row>
    <row r="6349" spans="21:30">
      <c r="U6349">
        <v>10757</v>
      </c>
      <c r="V6349">
        <v>3</v>
      </c>
      <c r="W6349" t="s">
        <v>7579</v>
      </c>
      <c r="X6349">
        <v>13</v>
      </c>
      <c r="Y6349" t="s">
        <v>6457</v>
      </c>
      <c r="Z6349">
        <v>13604</v>
      </c>
      <c r="AA6349" t="s">
        <v>1448</v>
      </c>
      <c r="AC6349" t="s">
        <v>713</v>
      </c>
      <c r="AD6349" t="s">
        <v>443</v>
      </c>
    </row>
    <row r="6350" spans="21:30">
      <c r="U6350">
        <v>10758</v>
      </c>
      <c r="V6350">
        <v>1</v>
      </c>
      <c r="W6350" t="s">
        <v>7580</v>
      </c>
      <c r="X6350">
        <v>13</v>
      </c>
      <c r="Y6350" t="s">
        <v>6457</v>
      </c>
      <c r="Z6350">
        <v>13605</v>
      </c>
      <c r="AA6350" t="s">
        <v>7569</v>
      </c>
      <c r="AC6350" t="s">
        <v>1009</v>
      </c>
      <c r="AD6350" t="s">
        <v>443</v>
      </c>
    </row>
    <row r="6351" spans="21:30">
      <c r="U6351">
        <v>10760</v>
      </c>
      <c r="V6351">
        <v>3</v>
      </c>
      <c r="W6351" t="s">
        <v>518</v>
      </c>
      <c r="X6351">
        <v>13</v>
      </c>
      <c r="Y6351" t="s">
        <v>6457</v>
      </c>
      <c r="Z6351">
        <v>13605</v>
      </c>
      <c r="AA6351" t="s">
        <v>7569</v>
      </c>
      <c r="AC6351" t="s">
        <v>1009</v>
      </c>
      <c r="AD6351" t="s">
        <v>443</v>
      </c>
    </row>
    <row r="6352" spans="21:30">
      <c r="U6352">
        <v>10763</v>
      </c>
      <c r="V6352">
        <v>8</v>
      </c>
      <c r="W6352" t="s">
        <v>7581</v>
      </c>
      <c r="X6352">
        <v>13</v>
      </c>
      <c r="Y6352" t="s">
        <v>6457</v>
      </c>
      <c r="Z6352">
        <v>13604</v>
      </c>
      <c r="AA6352" t="s">
        <v>1448</v>
      </c>
      <c r="AC6352" t="s">
        <v>1009</v>
      </c>
      <c r="AD6352" t="s">
        <v>443</v>
      </c>
    </row>
    <row r="6353" spans="21:30">
      <c r="U6353">
        <v>10764</v>
      </c>
      <c r="V6353">
        <v>6</v>
      </c>
      <c r="W6353" t="s">
        <v>4375</v>
      </c>
      <c r="X6353">
        <v>13</v>
      </c>
      <c r="Y6353" t="s">
        <v>6457</v>
      </c>
      <c r="Z6353">
        <v>13604</v>
      </c>
      <c r="AA6353" t="s">
        <v>1448</v>
      </c>
      <c r="AC6353" t="s">
        <v>1009</v>
      </c>
      <c r="AD6353" t="s">
        <v>443</v>
      </c>
    </row>
    <row r="6354" spans="21:30">
      <c r="U6354">
        <v>10765</v>
      </c>
      <c r="V6354">
        <v>4</v>
      </c>
      <c r="W6354" t="s">
        <v>7582</v>
      </c>
      <c r="X6354">
        <v>13</v>
      </c>
      <c r="Y6354" t="s">
        <v>6457</v>
      </c>
      <c r="Z6354">
        <v>13605</v>
      </c>
      <c r="AA6354" t="s">
        <v>7569</v>
      </c>
      <c r="AC6354" t="s">
        <v>1009</v>
      </c>
      <c r="AD6354" t="s">
        <v>443</v>
      </c>
    </row>
    <row r="6355" spans="21:30">
      <c r="U6355">
        <v>10766</v>
      </c>
      <c r="V6355">
        <v>2</v>
      </c>
      <c r="W6355" t="s">
        <v>7583</v>
      </c>
      <c r="X6355">
        <v>13</v>
      </c>
      <c r="Y6355" t="s">
        <v>6457</v>
      </c>
      <c r="Z6355">
        <v>13605</v>
      </c>
      <c r="AA6355" t="s">
        <v>7569</v>
      </c>
      <c r="AC6355" t="s">
        <v>1009</v>
      </c>
      <c r="AD6355" t="s">
        <v>443</v>
      </c>
    </row>
    <row r="6356" spans="21:30">
      <c r="U6356">
        <v>10767</v>
      </c>
      <c r="V6356">
        <v>0</v>
      </c>
      <c r="W6356" t="s">
        <v>7584</v>
      </c>
      <c r="X6356">
        <v>13</v>
      </c>
      <c r="Y6356" t="s">
        <v>6457</v>
      </c>
      <c r="Z6356">
        <v>13605</v>
      </c>
      <c r="AA6356" t="s">
        <v>7569</v>
      </c>
      <c r="AC6356" t="s">
        <v>713</v>
      </c>
      <c r="AD6356" t="s">
        <v>443</v>
      </c>
    </row>
    <row r="6357" spans="21:30">
      <c r="U6357">
        <v>10768</v>
      </c>
      <c r="V6357">
        <v>9</v>
      </c>
      <c r="W6357" t="s">
        <v>7585</v>
      </c>
      <c r="X6357">
        <v>13</v>
      </c>
      <c r="Y6357" t="s">
        <v>6457</v>
      </c>
      <c r="Z6357">
        <v>13605</v>
      </c>
      <c r="AA6357" t="s">
        <v>7569</v>
      </c>
      <c r="AC6357" t="s">
        <v>713</v>
      </c>
      <c r="AD6357" t="s">
        <v>443</v>
      </c>
    </row>
    <row r="6358" spans="21:30">
      <c r="U6358">
        <v>10769</v>
      </c>
      <c r="V6358">
        <v>7</v>
      </c>
      <c r="W6358" t="s">
        <v>7586</v>
      </c>
      <c r="X6358">
        <v>13</v>
      </c>
      <c r="Y6358" t="s">
        <v>6457</v>
      </c>
      <c r="Z6358">
        <v>13604</v>
      </c>
      <c r="AA6358" t="s">
        <v>1448</v>
      </c>
      <c r="AC6358" t="s">
        <v>713</v>
      </c>
      <c r="AD6358" t="s">
        <v>443</v>
      </c>
    </row>
    <row r="6359" spans="21:30">
      <c r="U6359">
        <v>10771</v>
      </c>
      <c r="V6359">
        <v>9</v>
      </c>
      <c r="W6359" t="s">
        <v>7587</v>
      </c>
      <c r="X6359">
        <v>13</v>
      </c>
      <c r="Y6359" t="s">
        <v>6457</v>
      </c>
      <c r="Z6359">
        <v>13605</v>
      </c>
      <c r="AA6359" t="s">
        <v>7569</v>
      </c>
      <c r="AC6359" t="s">
        <v>713</v>
      </c>
      <c r="AD6359" t="s">
        <v>443</v>
      </c>
    </row>
    <row r="6360" spans="21:30">
      <c r="U6360">
        <v>10772</v>
      </c>
      <c r="V6360">
        <v>7</v>
      </c>
      <c r="W6360" t="s">
        <v>7588</v>
      </c>
      <c r="X6360">
        <v>13</v>
      </c>
      <c r="Y6360" t="s">
        <v>6457</v>
      </c>
      <c r="Z6360">
        <v>13605</v>
      </c>
      <c r="AA6360" t="s">
        <v>7569</v>
      </c>
      <c r="AC6360" t="s">
        <v>713</v>
      </c>
      <c r="AD6360" t="s">
        <v>443</v>
      </c>
    </row>
    <row r="6361" spans="21:30">
      <c r="U6361">
        <v>10773</v>
      </c>
      <c r="V6361">
        <v>5</v>
      </c>
      <c r="W6361" t="s">
        <v>7589</v>
      </c>
      <c r="X6361">
        <v>13</v>
      </c>
      <c r="Y6361" t="s">
        <v>6457</v>
      </c>
      <c r="Z6361">
        <v>13604</v>
      </c>
      <c r="AA6361" t="s">
        <v>1448</v>
      </c>
      <c r="AC6361" t="s">
        <v>713</v>
      </c>
      <c r="AD6361" t="s">
        <v>443</v>
      </c>
    </row>
    <row r="6362" spans="21:30">
      <c r="U6362">
        <v>10774</v>
      </c>
      <c r="V6362">
        <v>3</v>
      </c>
      <c r="W6362" t="s">
        <v>7590</v>
      </c>
      <c r="X6362">
        <v>13</v>
      </c>
      <c r="Y6362" t="s">
        <v>6457</v>
      </c>
      <c r="Z6362">
        <v>13605</v>
      </c>
      <c r="AA6362" t="s">
        <v>7569</v>
      </c>
      <c r="AC6362" t="s">
        <v>713</v>
      </c>
      <c r="AD6362" t="s">
        <v>443</v>
      </c>
    </row>
    <row r="6363" spans="21:30">
      <c r="U6363">
        <v>10777</v>
      </c>
      <c r="V6363">
        <v>8</v>
      </c>
      <c r="W6363" t="s">
        <v>7591</v>
      </c>
      <c r="X6363">
        <v>13</v>
      </c>
      <c r="Y6363" t="s">
        <v>6457</v>
      </c>
      <c r="Z6363">
        <v>13605</v>
      </c>
      <c r="AA6363" t="s">
        <v>7569</v>
      </c>
      <c r="AC6363" t="s">
        <v>725</v>
      </c>
      <c r="AD6363" t="s">
        <v>443</v>
      </c>
    </row>
    <row r="6364" spans="21:30">
      <c r="U6364">
        <v>10778</v>
      </c>
      <c r="V6364">
        <v>6</v>
      </c>
      <c r="W6364" t="s">
        <v>3465</v>
      </c>
      <c r="X6364">
        <v>13</v>
      </c>
      <c r="Y6364" t="s">
        <v>6457</v>
      </c>
      <c r="Z6364">
        <v>13501</v>
      </c>
      <c r="AA6364" t="s">
        <v>809</v>
      </c>
      <c r="AC6364" t="s">
        <v>1111</v>
      </c>
      <c r="AD6364" t="s">
        <v>443</v>
      </c>
    </row>
    <row r="6365" spans="21:30">
      <c r="U6365">
        <v>10780</v>
      </c>
      <c r="V6365">
        <v>8</v>
      </c>
      <c r="W6365" t="s">
        <v>7592</v>
      </c>
      <c r="X6365">
        <v>13</v>
      </c>
      <c r="Y6365" t="s">
        <v>6457</v>
      </c>
      <c r="Z6365">
        <v>13501</v>
      </c>
      <c r="AA6365" t="s">
        <v>809</v>
      </c>
      <c r="AC6365" t="s">
        <v>1111</v>
      </c>
      <c r="AD6365" t="s">
        <v>443</v>
      </c>
    </row>
    <row r="6366" spans="21:30">
      <c r="U6366">
        <v>10781</v>
      </c>
      <c r="V6366">
        <v>6</v>
      </c>
      <c r="W6366" t="s">
        <v>7593</v>
      </c>
      <c r="X6366">
        <v>13</v>
      </c>
      <c r="Y6366" t="s">
        <v>6457</v>
      </c>
      <c r="Z6366">
        <v>13501</v>
      </c>
      <c r="AA6366" t="s">
        <v>809</v>
      </c>
      <c r="AC6366" t="s">
        <v>1111</v>
      </c>
      <c r="AD6366" t="s">
        <v>443</v>
      </c>
    </row>
    <row r="6367" spans="21:30">
      <c r="U6367">
        <v>10782</v>
      </c>
      <c r="V6367">
        <v>4</v>
      </c>
      <c r="W6367" t="s">
        <v>7594</v>
      </c>
      <c r="X6367">
        <v>13</v>
      </c>
      <c r="Y6367" t="s">
        <v>6457</v>
      </c>
      <c r="Z6367">
        <v>13501</v>
      </c>
      <c r="AA6367" t="s">
        <v>809</v>
      </c>
      <c r="AC6367" t="s">
        <v>1111</v>
      </c>
      <c r="AD6367" t="s">
        <v>443</v>
      </c>
    </row>
    <row r="6368" spans="21:30">
      <c r="U6368">
        <v>10783</v>
      </c>
      <c r="V6368">
        <v>2</v>
      </c>
      <c r="W6368" t="s">
        <v>7595</v>
      </c>
      <c r="X6368">
        <v>13</v>
      </c>
      <c r="Y6368" t="s">
        <v>6457</v>
      </c>
      <c r="Z6368">
        <v>13501</v>
      </c>
      <c r="AA6368" t="s">
        <v>809</v>
      </c>
      <c r="AC6368" t="s">
        <v>1111</v>
      </c>
      <c r="AD6368" t="s">
        <v>443</v>
      </c>
    </row>
    <row r="6369" spans="21:30">
      <c r="U6369">
        <v>10784</v>
      </c>
      <c r="V6369">
        <v>0</v>
      </c>
      <c r="W6369" t="s">
        <v>7596</v>
      </c>
      <c r="X6369">
        <v>13</v>
      </c>
      <c r="Y6369" t="s">
        <v>6457</v>
      </c>
      <c r="Z6369">
        <v>13501</v>
      </c>
      <c r="AA6369" t="s">
        <v>809</v>
      </c>
      <c r="AC6369" t="s">
        <v>1111</v>
      </c>
      <c r="AD6369" t="s">
        <v>443</v>
      </c>
    </row>
    <row r="6370" spans="21:30">
      <c r="U6370">
        <v>10785</v>
      </c>
      <c r="V6370">
        <v>9</v>
      </c>
      <c r="W6370" t="s">
        <v>7597</v>
      </c>
      <c r="X6370">
        <v>13</v>
      </c>
      <c r="Y6370" t="s">
        <v>6457</v>
      </c>
      <c r="Z6370">
        <v>13501</v>
      </c>
      <c r="AA6370" t="s">
        <v>809</v>
      </c>
      <c r="AC6370" t="s">
        <v>1111</v>
      </c>
      <c r="AD6370" t="s">
        <v>443</v>
      </c>
    </row>
    <row r="6371" spans="21:30">
      <c r="U6371">
        <v>10786</v>
      </c>
      <c r="V6371">
        <v>7</v>
      </c>
      <c r="W6371" t="s">
        <v>7598</v>
      </c>
      <c r="X6371">
        <v>13</v>
      </c>
      <c r="Y6371" t="s">
        <v>6457</v>
      </c>
      <c r="Z6371">
        <v>13501</v>
      </c>
      <c r="AA6371" t="s">
        <v>809</v>
      </c>
      <c r="AC6371" t="s">
        <v>1111</v>
      </c>
      <c r="AD6371" t="s">
        <v>443</v>
      </c>
    </row>
    <row r="6372" spans="21:30">
      <c r="U6372">
        <v>10789</v>
      </c>
      <c r="V6372">
        <v>1</v>
      </c>
      <c r="W6372" t="s">
        <v>7599</v>
      </c>
      <c r="X6372">
        <v>13</v>
      </c>
      <c r="Y6372" t="s">
        <v>6457</v>
      </c>
      <c r="Z6372">
        <v>13501</v>
      </c>
      <c r="AA6372" t="s">
        <v>809</v>
      </c>
      <c r="AC6372" t="s">
        <v>1111</v>
      </c>
      <c r="AD6372" t="s">
        <v>443</v>
      </c>
    </row>
    <row r="6373" spans="21:30">
      <c r="U6373">
        <v>10790</v>
      </c>
      <c r="V6373">
        <v>5</v>
      </c>
      <c r="W6373" t="s">
        <v>7449</v>
      </c>
      <c r="X6373">
        <v>13</v>
      </c>
      <c r="Y6373" t="s">
        <v>6457</v>
      </c>
      <c r="Z6373">
        <v>13501</v>
      </c>
      <c r="AA6373" t="s">
        <v>809</v>
      </c>
      <c r="AC6373" t="s">
        <v>1111</v>
      </c>
      <c r="AD6373" t="s">
        <v>443</v>
      </c>
    </row>
    <row r="6374" spans="21:30">
      <c r="U6374">
        <v>10791</v>
      </c>
      <c r="V6374">
        <v>3</v>
      </c>
      <c r="W6374" t="s">
        <v>7600</v>
      </c>
      <c r="X6374">
        <v>13</v>
      </c>
      <c r="Y6374" t="s">
        <v>6457</v>
      </c>
      <c r="Z6374">
        <v>13501</v>
      </c>
      <c r="AA6374" t="s">
        <v>809</v>
      </c>
      <c r="AC6374" t="s">
        <v>1111</v>
      </c>
      <c r="AD6374" t="s">
        <v>443</v>
      </c>
    </row>
    <row r="6375" spans="21:30">
      <c r="U6375">
        <v>10792</v>
      </c>
      <c r="V6375">
        <v>1</v>
      </c>
      <c r="W6375" t="s">
        <v>7601</v>
      </c>
      <c r="X6375">
        <v>13</v>
      </c>
      <c r="Y6375" t="s">
        <v>6457</v>
      </c>
      <c r="Z6375">
        <v>13501</v>
      </c>
      <c r="AA6375" t="s">
        <v>809</v>
      </c>
      <c r="AC6375" t="s">
        <v>1111</v>
      </c>
      <c r="AD6375" t="s">
        <v>443</v>
      </c>
    </row>
    <row r="6376" spans="21:30">
      <c r="U6376">
        <v>10794</v>
      </c>
      <c r="V6376">
        <v>8</v>
      </c>
      <c r="W6376" t="s">
        <v>7602</v>
      </c>
      <c r="X6376">
        <v>13</v>
      </c>
      <c r="Y6376" t="s">
        <v>6457</v>
      </c>
      <c r="Z6376">
        <v>13501</v>
      </c>
      <c r="AA6376" t="s">
        <v>809</v>
      </c>
      <c r="AC6376" t="s">
        <v>1111</v>
      </c>
      <c r="AD6376" t="s">
        <v>443</v>
      </c>
    </row>
    <row r="6377" spans="21:30">
      <c r="U6377">
        <v>10795</v>
      </c>
      <c r="V6377">
        <v>6</v>
      </c>
      <c r="W6377" t="s">
        <v>1203</v>
      </c>
      <c r="X6377">
        <v>13</v>
      </c>
      <c r="Y6377" t="s">
        <v>6457</v>
      </c>
      <c r="Z6377">
        <v>13501</v>
      </c>
      <c r="AA6377" t="s">
        <v>809</v>
      </c>
      <c r="AC6377" t="s">
        <v>1111</v>
      </c>
      <c r="AD6377" t="s">
        <v>443</v>
      </c>
    </row>
    <row r="6378" spans="21:30">
      <c r="U6378">
        <v>10796</v>
      </c>
      <c r="V6378">
        <v>4</v>
      </c>
      <c r="W6378" t="s">
        <v>7603</v>
      </c>
      <c r="X6378">
        <v>13</v>
      </c>
      <c r="Y6378" t="s">
        <v>6457</v>
      </c>
      <c r="Z6378">
        <v>13501</v>
      </c>
      <c r="AA6378" t="s">
        <v>809</v>
      </c>
      <c r="AC6378" t="s">
        <v>1111</v>
      </c>
      <c r="AD6378" t="s">
        <v>443</v>
      </c>
    </row>
    <row r="6379" spans="21:30">
      <c r="U6379">
        <v>10797</v>
      </c>
      <c r="V6379">
        <v>2</v>
      </c>
      <c r="W6379" t="s">
        <v>7604</v>
      </c>
      <c r="X6379">
        <v>13</v>
      </c>
      <c r="Y6379" t="s">
        <v>6457</v>
      </c>
      <c r="Z6379">
        <v>13501</v>
      </c>
      <c r="AA6379" t="s">
        <v>809</v>
      </c>
      <c r="AC6379" t="s">
        <v>1111</v>
      </c>
      <c r="AD6379" t="s">
        <v>443</v>
      </c>
    </row>
    <row r="6380" spans="21:30">
      <c r="U6380">
        <v>10798</v>
      </c>
      <c r="V6380">
        <v>0</v>
      </c>
      <c r="W6380" t="s">
        <v>7605</v>
      </c>
      <c r="X6380">
        <v>13</v>
      </c>
      <c r="Y6380" t="s">
        <v>6457</v>
      </c>
      <c r="Z6380">
        <v>13501</v>
      </c>
      <c r="AA6380" t="s">
        <v>809</v>
      </c>
      <c r="AC6380" t="s">
        <v>1111</v>
      </c>
      <c r="AD6380" t="s">
        <v>443</v>
      </c>
    </row>
    <row r="6381" spans="21:30">
      <c r="U6381">
        <v>10799</v>
      </c>
      <c r="V6381">
        <v>9</v>
      </c>
      <c r="W6381" t="s">
        <v>7606</v>
      </c>
      <c r="X6381">
        <v>13</v>
      </c>
      <c r="Y6381" t="s">
        <v>6457</v>
      </c>
      <c r="Z6381">
        <v>13501</v>
      </c>
      <c r="AA6381" t="s">
        <v>809</v>
      </c>
      <c r="AC6381" t="s">
        <v>1111</v>
      </c>
      <c r="AD6381" t="s">
        <v>443</v>
      </c>
    </row>
    <row r="6382" spans="21:30">
      <c r="U6382">
        <v>10800</v>
      </c>
      <c r="V6382">
        <v>6</v>
      </c>
      <c r="W6382" t="s">
        <v>7607</v>
      </c>
      <c r="X6382">
        <v>13</v>
      </c>
      <c r="Y6382" t="s">
        <v>6457</v>
      </c>
      <c r="Z6382">
        <v>13501</v>
      </c>
      <c r="AA6382" t="s">
        <v>809</v>
      </c>
      <c r="AC6382" t="s">
        <v>1111</v>
      </c>
      <c r="AD6382" t="s">
        <v>443</v>
      </c>
    </row>
    <row r="6383" spans="21:30">
      <c r="U6383">
        <v>10805</v>
      </c>
      <c r="V6383">
        <v>7</v>
      </c>
      <c r="W6383" t="s">
        <v>7608</v>
      </c>
      <c r="X6383">
        <v>13</v>
      </c>
      <c r="Y6383" t="s">
        <v>6457</v>
      </c>
      <c r="Z6383">
        <v>13501</v>
      </c>
      <c r="AA6383" t="s">
        <v>809</v>
      </c>
      <c r="AC6383" t="s">
        <v>1111</v>
      </c>
      <c r="AD6383" t="s">
        <v>443</v>
      </c>
    </row>
    <row r="6384" spans="21:30">
      <c r="U6384">
        <v>10810</v>
      </c>
      <c r="V6384">
        <v>3</v>
      </c>
      <c r="W6384" t="s">
        <v>7609</v>
      </c>
      <c r="X6384">
        <v>13</v>
      </c>
      <c r="Y6384" t="s">
        <v>6457</v>
      </c>
      <c r="Z6384">
        <v>13501</v>
      </c>
      <c r="AA6384" t="s">
        <v>809</v>
      </c>
      <c r="AC6384" t="s">
        <v>1111</v>
      </c>
      <c r="AD6384" t="s">
        <v>443</v>
      </c>
    </row>
    <row r="6385" spans="21:30">
      <c r="U6385">
        <v>10816</v>
      </c>
      <c r="V6385">
        <v>2</v>
      </c>
      <c r="W6385" t="s">
        <v>7610</v>
      </c>
      <c r="X6385">
        <v>13</v>
      </c>
      <c r="Y6385" t="s">
        <v>6457</v>
      </c>
      <c r="Z6385">
        <v>13501</v>
      </c>
      <c r="AA6385" t="s">
        <v>809</v>
      </c>
      <c r="AC6385" t="s">
        <v>1111</v>
      </c>
      <c r="AD6385" t="s">
        <v>443</v>
      </c>
    </row>
    <row r="6386" spans="21:30">
      <c r="U6386">
        <v>10818</v>
      </c>
      <c r="V6386">
        <v>9</v>
      </c>
      <c r="W6386" t="s">
        <v>7611</v>
      </c>
      <c r="X6386">
        <v>13</v>
      </c>
      <c r="Y6386" t="s">
        <v>6457</v>
      </c>
      <c r="Z6386">
        <v>13501</v>
      </c>
      <c r="AA6386" t="s">
        <v>809</v>
      </c>
      <c r="AC6386" t="s">
        <v>1111</v>
      </c>
      <c r="AD6386" t="s">
        <v>443</v>
      </c>
    </row>
    <row r="6387" spans="21:30">
      <c r="U6387">
        <v>10821</v>
      </c>
      <c r="V6387">
        <v>9</v>
      </c>
      <c r="W6387" t="s">
        <v>7612</v>
      </c>
      <c r="X6387">
        <v>13</v>
      </c>
      <c r="Y6387" t="s">
        <v>6457</v>
      </c>
      <c r="Z6387">
        <v>13501</v>
      </c>
      <c r="AA6387" t="s">
        <v>809</v>
      </c>
      <c r="AC6387" t="s">
        <v>1111</v>
      </c>
      <c r="AD6387" t="s">
        <v>443</v>
      </c>
    </row>
    <row r="6388" spans="21:30">
      <c r="U6388">
        <v>10825</v>
      </c>
      <c r="V6388">
        <v>1</v>
      </c>
      <c r="W6388" t="s">
        <v>7613</v>
      </c>
      <c r="X6388">
        <v>13</v>
      </c>
      <c r="Y6388" t="s">
        <v>6457</v>
      </c>
      <c r="Z6388">
        <v>13501</v>
      </c>
      <c r="AA6388" t="s">
        <v>809</v>
      </c>
      <c r="AC6388" t="s">
        <v>1111</v>
      </c>
      <c r="AD6388" t="s">
        <v>443</v>
      </c>
    </row>
    <row r="6389" spans="21:30">
      <c r="U6389">
        <v>10827</v>
      </c>
      <c r="V6389">
        <v>8</v>
      </c>
      <c r="W6389" t="s">
        <v>7614</v>
      </c>
      <c r="X6389">
        <v>13</v>
      </c>
      <c r="Y6389" t="s">
        <v>6457</v>
      </c>
      <c r="Z6389">
        <v>13501</v>
      </c>
      <c r="AA6389" t="s">
        <v>809</v>
      </c>
      <c r="AC6389" t="s">
        <v>1111</v>
      </c>
      <c r="AD6389" t="s">
        <v>443</v>
      </c>
    </row>
    <row r="6390" spans="21:30">
      <c r="U6390">
        <v>10828</v>
      </c>
      <c r="V6390">
        <v>6</v>
      </c>
      <c r="W6390" t="s">
        <v>4400</v>
      </c>
      <c r="X6390">
        <v>13</v>
      </c>
      <c r="Y6390" t="s">
        <v>6457</v>
      </c>
      <c r="Z6390">
        <v>13501</v>
      </c>
      <c r="AA6390" t="s">
        <v>809</v>
      </c>
      <c r="AC6390" t="s">
        <v>713</v>
      </c>
      <c r="AD6390" t="s">
        <v>443</v>
      </c>
    </row>
    <row r="6391" spans="21:30">
      <c r="U6391">
        <v>10829</v>
      </c>
      <c r="V6391">
        <v>4</v>
      </c>
      <c r="W6391" t="s">
        <v>7615</v>
      </c>
      <c r="X6391">
        <v>13</v>
      </c>
      <c r="Y6391" t="s">
        <v>6457</v>
      </c>
      <c r="Z6391">
        <v>13501</v>
      </c>
      <c r="AA6391" t="s">
        <v>809</v>
      </c>
      <c r="AC6391" t="s">
        <v>713</v>
      </c>
      <c r="AD6391" t="s">
        <v>443</v>
      </c>
    </row>
    <row r="6392" spans="21:30">
      <c r="U6392">
        <v>10830</v>
      </c>
      <c r="V6392">
        <v>8</v>
      </c>
      <c r="W6392" t="s">
        <v>7616</v>
      </c>
      <c r="X6392">
        <v>13</v>
      </c>
      <c r="Y6392" t="s">
        <v>6457</v>
      </c>
      <c r="Z6392">
        <v>13501</v>
      </c>
      <c r="AA6392" t="s">
        <v>809</v>
      </c>
      <c r="AC6392" t="s">
        <v>713</v>
      </c>
      <c r="AD6392" t="s">
        <v>443</v>
      </c>
    </row>
    <row r="6393" spans="21:30">
      <c r="U6393">
        <v>10831</v>
      </c>
      <c r="V6393">
        <v>6</v>
      </c>
      <c r="W6393" t="s">
        <v>7617</v>
      </c>
      <c r="X6393">
        <v>13</v>
      </c>
      <c r="Y6393" t="s">
        <v>6457</v>
      </c>
      <c r="Z6393">
        <v>13501</v>
      </c>
      <c r="AA6393" t="s">
        <v>809</v>
      </c>
      <c r="AC6393" t="s">
        <v>713</v>
      </c>
      <c r="AD6393" t="s">
        <v>443</v>
      </c>
    </row>
    <row r="6394" spans="21:30">
      <c r="U6394">
        <v>10832</v>
      </c>
      <c r="V6394">
        <v>4</v>
      </c>
      <c r="W6394" t="s">
        <v>7618</v>
      </c>
      <c r="X6394">
        <v>13</v>
      </c>
      <c r="Y6394" t="s">
        <v>6457</v>
      </c>
      <c r="Z6394">
        <v>13501</v>
      </c>
      <c r="AA6394" t="s">
        <v>809</v>
      </c>
      <c r="AC6394" t="s">
        <v>713</v>
      </c>
      <c r="AD6394" t="s">
        <v>443</v>
      </c>
    </row>
    <row r="6395" spans="21:30">
      <c r="U6395">
        <v>10833</v>
      </c>
      <c r="V6395">
        <v>2</v>
      </c>
      <c r="W6395" t="s">
        <v>7619</v>
      </c>
      <c r="X6395">
        <v>13</v>
      </c>
      <c r="Y6395" t="s">
        <v>6457</v>
      </c>
      <c r="Z6395">
        <v>13501</v>
      </c>
      <c r="AA6395" t="s">
        <v>809</v>
      </c>
      <c r="AC6395" t="s">
        <v>713</v>
      </c>
      <c r="AD6395" t="s">
        <v>443</v>
      </c>
    </row>
    <row r="6396" spans="21:30">
      <c r="U6396">
        <v>10834</v>
      </c>
      <c r="V6396">
        <v>0</v>
      </c>
      <c r="W6396" t="s">
        <v>7620</v>
      </c>
      <c r="X6396">
        <v>13</v>
      </c>
      <c r="Y6396" t="s">
        <v>6457</v>
      </c>
      <c r="Z6396">
        <v>13501</v>
      </c>
      <c r="AA6396" t="s">
        <v>809</v>
      </c>
      <c r="AC6396" t="s">
        <v>725</v>
      </c>
      <c r="AD6396" t="s">
        <v>443</v>
      </c>
    </row>
    <row r="6397" spans="21:30">
      <c r="U6397">
        <v>10835</v>
      </c>
      <c r="V6397">
        <v>9</v>
      </c>
      <c r="W6397" t="s">
        <v>7621</v>
      </c>
      <c r="X6397">
        <v>13</v>
      </c>
      <c r="Y6397" t="s">
        <v>6457</v>
      </c>
      <c r="Z6397">
        <v>13504</v>
      </c>
      <c r="AA6397" t="s">
        <v>7622</v>
      </c>
      <c r="AC6397" t="s">
        <v>1111</v>
      </c>
      <c r="AD6397" t="s">
        <v>443</v>
      </c>
    </row>
    <row r="6398" spans="21:30">
      <c r="U6398">
        <v>10836</v>
      </c>
      <c r="V6398">
        <v>7</v>
      </c>
      <c r="W6398" t="s">
        <v>7623</v>
      </c>
      <c r="X6398">
        <v>13</v>
      </c>
      <c r="Y6398" t="s">
        <v>6457</v>
      </c>
      <c r="Z6398">
        <v>13504</v>
      </c>
      <c r="AA6398" t="s">
        <v>7622</v>
      </c>
      <c r="AC6398" t="s">
        <v>1111</v>
      </c>
      <c r="AD6398" t="s">
        <v>443</v>
      </c>
    </row>
    <row r="6399" spans="21:30">
      <c r="U6399">
        <v>10837</v>
      </c>
      <c r="V6399">
        <v>5</v>
      </c>
      <c r="W6399" t="s">
        <v>7624</v>
      </c>
      <c r="X6399">
        <v>13</v>
      </c>
      <c r="Y6399" t="s">
        <v>6457</v>
      </c>
      <c r="Z6399">
        <v>13504</v>
      </c>
      <c r="AA6399" t="s">
        <v>7622</v>
      </c>
      <c r="AC6399" t="s">
        <v>1111</v>
      </c>
      <c r="AD6399" t="s">
        <v>443</v>
      </c>
    </row>
    <row r="6400" spans="21:30">
      <c r="U6400">
        <v>10838</v>
      </c>
      <c r="V6400">
        <v>3</v>
      </c>
      <c r="W6400" t="s">
        <v>7625</v>
      </c>
      <c r="X6400">
        <v>13</v>
      </c>
      <c r="Y6400" t="s">
        <v>6457</v>
      </c>
      <c r="Z6400">
        <v>13504</v>
      </c>
      <c r="AA6400" t="s">
        <v>7622</v>
      </c>
      <c r="AC6400" t="s">
        <v>1111</v>
      </c>
      <c r="AD6400" t="s">
        <v>443</v>
      </c>
    </row>
    <row r="6401" spans="21:30">
      <c r="U6401">
        <v>10839</v>
      </c>
      <c r="V6401">
        <v>1</v>
      </c>
      <c r="W6401" t="s">
        <v>7626</v>
      </c>
      <c r="X6401">
        <v>13</v>
      </c>
      <c r="Y6401" t="s">
        <v>6457</v>
      </c>
      <c r="Z6401">
        <v>13504</v>
      </c>
      <c r="AA6401" t="s">
        <v>7622</v>
      </c>
      <c r="AC6401" t="s">
        <v>1111</v>
      </c>
      <c r="AD6401" t="s">
        <v>443</v>
      </c>
    </row>
    <row r="6402" spans="21:30">
      <c r="U6402">
        <v>10840</v>
      </c>
      <c r="V6402">
        <v>5</v>
      </c>
      <c r="W6402" t="s">
        <v>7627</v>
      </c>
      <c r="X6402">
        <v>13</v>
      </c>
      <c r="Y6402" t="s">
        <v>6457</v>
      </c>
      <c r="Z6402">
        <v>13504</v>
      </c>
      <c r="AA6402" t="s">
        <v>7622</v>
      </c>
      <c r="AC6402" t="s">
        <v>1111</v>
      </c>
      <c r="AD6402" t="s">
        <v>443</v>
      </c>
    </row>
    <row r="6403" spans="21:30">
      <c r="U6403">
        <v>10842</v>
      </c>
      <c r="V6403">
        <v>1</v>
      </c>
      <c r="W6403" t="s">
        <v>7628</v>
      </c>
      <c r="X6403">
        <v>13</v>
      </c>
      <c r="Y6403" t="s">
        <v>6457</v>
      </c>
      <c r="Z6403">
        <v>13503</v>
      </c>
      <c r="AA6403" t="s">
        <v>6652</v>
      </c>
      <c r="AC6403" t="s">
        <v>1009</v>
      </c>
      <c r="AD6403" t="s">
        <v>443</v>
      </c>
    </row>
    <row r="6404" spans="21:30">
      <c r="U6404">
        <v>10844</v>
      </c>
      <c r="V6404">
        <v>8</v>
      </c>
      <c r="W6404" t="s">
        <v>7629</v>
      </c>
      <c r="X6404">
        <v>13</v>
      </c>
      <c r="Y6404" t="s">
        <v>6457</v>
      </c>
      <c r="Z6404">
        <v>13503</v>
      </c>
      <c r="AA6404" t="s">
        <v>6652</v>
      </c>
      <c r="AC6404" t="s">
        <v>1009</v>
      </c>
      <c r="AD6404" t="s">
        <v>443</v>
      </c>
    </row>
    <row r="6405" spans="21:30">
      <c r="U6405">
        <v>10845</v>
      </c>
      <c r="V6405">
        <v>6</v>
      </c>
      <c r="W6405" t="s">
        <v>7630</v>
      </c>
      <c r="X6405">
        <v>13</v>
      </c>
      <c r="Y6405" t="s">
        <v>6457</v>
      </c>
      <c r="Z6405">
        <v>13503</v>
      </c>
      <c r="AA6405" t="s">
        <v>6652</v>
      </c>
      <c r="AC6405" t="s">
        <v>1009</v>
      </c>
      <c r="AD6405" t="s">
        <v>443</v>
      </c>
    </row>
    <row r="6406" spans="21:30">
      <c r="U6406">
        <v>10846</v>
      </c>
      <c r="V6406">
        <v>4</v>
      </c>
      <c r="W6406" t="s">
        <v>7631</v>
      </c>
      <c r="X6406">
        <v>13</v>
      </c>
      <c r="Y6406" t="s">
        <v>6457</v>
      </c>
      <c r="Z6406">
        <v>13503</v>
      </c>
      <c r="AA6406" t="s">
        <v>6652</v>
      </c>
      <c r="AC6406" t="s">
        <v>1009</v>
      </c>
      <c r="AD6406" t="s">
        <v>443</v>
      </c>
    </row>
    <row r="6407" spans="21:30">
      <c r="U6407">
        <v>10848</v>
      </c>
      <c r="V6407">
        <v>0</v>
      </c>
      <c r="W6407" t="s">
        <v>7632</v>
      </c>
      <c r="X6407">
        <v>13</v>
      </c>
      <c r="Y6407" t="s">
        <v>6457</v>
      </c>
      <c r="Z6407">
        <v>13503</v>
      </c>
      <c r="AA6407" t="s">
        <v>6652</v>
      </c>
      <c r="AC6407" t="s">
        <v>1009</v>
      </c>
      <c r="AD6407" t="s">
        <v>443</v>
      </c>
    </row>
    <row r="6408" spans="21:30">
      <c r="U6408">
        <v>10849</v>
      </c>
      <c r="V6408">
        <v>9</v>
      </c>
      <c r="W6408" t="s">
        <v>7633</v>
      </c>
      <c r="X6408">
        <v>13</v>
      </c>
      <c r="Y6408" t="s">
        <v>6457</v>
      </c>
      <c r="Z6408">
        <v>13503</v>
      </c>
      <c r="AA6408" t="s">
        <v>6652</v>
      </c>
      <c r="AC6408" t="s">
        <v>1009</v>
      </c>
      <c r="AD6408" t="s">
        <v>443</v>
      </c>
    </row>
    <row r="6409" spans="21:30">
      <c r="U6409">
        <v>10851</v>
      </c>
      <c r="V6409">
        <v>0</v>
      </c>
      <c r="W6409" t="s">
        <v>7634</v>
      </c>
      <c r="X6409">
        <v>13</v>
      </c>
      <c r="Y6409" t="s">
        <v>6457</v>
      </c>
      <c r="Z6409">
        <v>13503</v>
      </c>
      <c r="AA6409" t="s">
        <v>6652</v>
      </c>
      <c r="AC6409" t="s">
        <v>713</v>
      </c>
      <c r="AD6409" t="s">
        <v>443</v>
      </c>
    </row>
    <row r="6410" spans="21:30">
      <c r="U6410">
        <v>10852</v>
      </c>
      <c r="V6410">
        <v>9</v>
      </c>
      <c r="W6410" t="s">
        <v>7635</v>
      </c>
      <c r="X6410">
        <v>13</v>
      </c>
      <c r="Y6410" t="s">
        <v>6457</v>
      </c>
      <c r="Z6410">
        <v>13503</v>
      </c>
      <c r="AA6410" t="s">
        <v>6652</v>
      </c>
      <c r="AC6410" t="s">
        <v>713</v>
      </c>
      <c r="AD6410" t="s">
        <v>443</v>
      </c>
    </row>
    <row r="6411" spans="21:30">
      <c r="U6411">
        <v>10854</v>
      </c>
      <c r="V6411">
        <v>5</v>
      </c>
      <c r="W6411" t="s">
        <v>7636</v>
      </c>
      <c r="X6411">
        <v>13</v>
      </c>
      <c r="Y6411" t="s">
        <v>6457</v>
      </c>
      <c r="Z6411">
        <v>13505</v>
      </c>
      <c r="AA6411" t="s">
        <v>1709</v>
      </c>
      <c r="AC6411" t="s">
        <v>1009</v>
      </c>
      <c r="AD6411" t="s">
        <v>443</v>
      </c>
    </row>
    <row r="6412" spans="21:30">
      <c r="U6412">
        <v>10856</v>
      </c>
      <c r="V6412">
        <v>1</v>
      </c>
      <c r="W6412" t="s">
        <v>7637</v>
      </c>
      <c r="X6412">
        <v>13</v>
      </c>
      <c r="Y6412" t="s">
        <v>6457</v>
      </c>
      <c r="Z6412">
        <v>13505</v>
      </c>
      <c r="AA6412" t="s">
        <v>1709</v>
      </c>
      <c r="AC6412" t="s">
        <v>1009</v>
      </c>
      <c r="AD6412" t="s">
        <v>443</v>
      </c>
    </row>
    <row r="6413" spans="21:30">
      <c r="U6413">
        <v>10858</v>
      </c>
      <c r="V6413">
        <v>8</v>
      </c>
      <c r="W6413" t="s">
        <v>7638</v>
      </c>
      <c r="X6413">
        <v>13</v>
      </c>
      <c r="Y6413" t="s">
        <v>6457</v>
      </c>
      <c r="Z6413">
        <v>13505</v>
      </c>
      <c r="AA6413" t="s">
        <v>1709</v>
      </c>
      <c r="AC6413" t="s">
        <v>1009</v>
      </c>
      <c r="AD6413" t="s">
        <v>443</v>
      </c>
    </row>
    <row r="6414" spans="21:30">
      <c r="U6414">
        <v>10861</v>
      </c>
      <c r="V6414">
        <v>8</v>
      </c>
      <c r="W6414" t="s">
        <v>7639</v>
      </c>
      <c r="X6414">
        <v>13</v>
      </c>
      <c r="Y6414" t="s">
        <v>6457</v>
      </c>
      <c r="Z6414">
        <v>13505</v>
      </c>
      <c r="AA6414" t="s">
        <v>1709</v>
      </c>
      <c r="AC6414" t="s">
        <v>1009</v>
      </c>
      <c r="AD6414" t="s">
        <v>443</v>
      </c>
    </row>
    <row r="6415" spans="21:30">
      <c r="U6415">
        <v>10862</v>
      </c>
      <c r="V6415">
        <v>6</v>
      </c>
      <c r="W6415" t="s">
        <v>7640</v>
      </c>
      <c r="X6415">
        <v>13</v>
      </c>
      <c r="Y6415" t="s">
        <v>6457</v>
      </c>
      <c r="Z6415">
        <v>13505</v>
      </c>
      <c r="AA6415" t="s">
        <v>1709</v>
      </c>
      <c r="AC6415" t="s">
        <v>1009</v>
      </c>
      <c r="AD6415" t="s">
        <v>443</v>
      </c>
    </row>
    <row r="6416" spans="21:30">
      <c r="U6416">
        <v>10864</v>
      </c>
      <c r="V6416">
        <v>2</v>
      </c>
      <c r="W6416" t="s">
        <v>7641</v>
      </c>
      <c r="X6416">
        <v>13</v>
      </c>
      <c r="Y6416" t="s">
        <v>6457</v>
      </c>
      <c r="Z6416">
        <v>13505</v>
      </c>
      <c r="AA6416" t="s">
        <v>1709</v>
      </c>
      <c r="AC6416" t="s">
        <v>1009</v>
      </c>
      <c r="AD6416" t="s">
        <v>443</v>
      </c>
    </row>
    <row r="6417" spans="21:30">
      <c r="U6417">
        <v>10865</v>
      </c>
      <c r="V6417">
        <v>0</v>
      </c>
      <c r="W6417" t="s">
        <v>7642</v>
      </c>
      <c r="X6417">
        <v>13</v>
      </c>
      <c r="Y6417" t="s">
        <v>6457</v>
      </c>
      <c r="Z6417">
        <v>13505</v>
      </c>
      <c r="AA6417" t="s">
        <v>1709</v>
      </c>
      <c r="AC6417" t="s">
        <v>1009</v>
      </c>
      <c r="AD6417" t="s">
        <v>443</v>
      </c>
    </row>
    <row r="6418" spans="21:30">
      <c r="U6418">
        <v>10868</v>
      </c>
      <c r="V6418">
        <v>5</v>
      </c>
      <c r="W6418" t="s">
        <v>7643</v>
      </c>
      <c r="X6418">
        <v>13</v>
      </c>
      <c r="Y6418" t="s">
        <v>6457</v>
      </c>
      <c r="Z6418">
        <v>13505</v>
      </c>
      <c r="AA6418" t="s">
        <v>1709</v>
      </c>
      <c r="AC6418" t="s">
        <v>1009</v>
      </c>
      <c r="AD6418" t="s">
        <v>443</v>
      </c>
    </row>
    <row r="6419" spans="21:30">
      <c r="U6419">
        <v>10869</v>
      </c>
      <c r="V6419">
        <v>3</v>
      </c>
      <c r="W6419" t="s">
        <v>7644</v>
      </c>
      <c r="X6419">
        <v>13</v>
      </c>
      <c r="Y6419" t="s">
        <v>6457</v>
      </c>
      <c r="Z6419">
        <v>13505</v>
      </c>
      <c r="AA6419" t="s">
        <v>1709</v>
      </c>
      <c r="AC6419" t="s">
        <v>1009</v>
      </c>
      <c r="AD6419" t="s">
        <v>443</v>
      </c>
    </row>
    <row r="6420" spans="21:30">
      <c r="U6420">
        <v>10870</v>
      </c>
      <c r="V6420">
        <v>7</v>
      </c>
      <c r="W6420" t="s">
        <v>7645</v>
      </c>
      <c r="X6420">
        <v>13</v>
      </c>
      <c r="Y6420" t="s">
        <v>6457</v>
      </c>
      <c r="Z6420">
        <v>13505</v>
      </c>
      <c r="AA6420" t="s">
        <v>1709</v>
      </c>
      <c r="AC6420" t="s">
        <v>1009</v>
      </c>
      <c r="AD6420" t="s">
        <v>443</v>
      </c>
    </row>
    <row r="6421" spans="21:30">
      <c r="U6421">
        <v>10871</v>
      </c>
      <c r="V6421">
        <v>5</v>
      </c>
      <c r="W6421" t="s">
        <v>7646</v>
      </c>
      <c r="X6421">
        <v>13</v>
      </c>
      <c r="Y6421" t="s">
        <v>6457</v>
      </c>
      <c r="Z6421">
        <v>13505</v>
      </c>
      <c r="AA6421" t="s">
        <v>1709</v>
      </c>
      <c r="AC6421" t="s">
        <v>1009</v>
      </c>
      <c r="AD6421" t="s">
        <v>443</v>
      </c>
    </row>
    <row r="6422" spans="21:30">
      <c r="U6422">
        <v>10873</v>
      </c>
      <c r="V6422">
        <v>1</v>
      </c>
      <c r="W6422" t="s">
        <v>7647</v>
      </c>
      <c r="X6422">
        <v>13</v>
      </c>
      <c r="Y6422" t="s">
        <v>6457</v>
      </c>
      <c r="Z6422">
        <v>13502</v>
      </c>
      <c r="AA6422" t="s">
        <v>7648</v>
      </c>
      <c r="AC6422" t="s">
        <v>1009</v>
      </c>
      <c r="AD6422" t="s">
        <v>443</v>
      </c>
    </row>
    <row r="6423" spans="21:30">
      <c r="U6423">
        <v>10877</v>
      </c>
      <c r="V6423">
        <v>4</v>
      </c>
      <c r="W6423" t="s">
        <v>7649</v>
      </c>
      <c r="X6423">
        <v>13</v>
      </c>
      <c r="Y6423" t="s">
        <v>6457</v>
      </c>
      <c r="Z6423">
        <v>13502</v>
      </c>
      <c r="AA6423" t="s">
        <v>7648</v>
      </c>
      <c r="AC6423" t="s">
        <v>1009</v>
      </c>
      <c r="AD6423" t="s">
        <v>443</v>
      </c>
    </row>
    <row r="6424" spans="21:30">
      <c r="U6424">
        <v>10878</v>
      </c>
      <c r="V6424">
        <v>2</v>
      </c>
      <c r="W6424" t="s">
        <v>7650</v>
      </c>
      <c r="X6424">
        <v>13</v>
      </c>
      <c r="Y6424" t="s">
        <v>6457</v>
      </c>
      <c r="Z6424">
        <v>13502</v>
      </c>
      <c r="AA6424" t="s">
        <v>7648</v>
      </c>
      <c r="AC6424" t="s">
        <v>1009</v>
      </c>
      <c r="AD6424" t="s">
        <v>443</v>
      </c>
    </row>
    <row r="6425" spans="21:30">
      <c r="U6425">
        <v>10879</v>
      </c>
      <c r="V6425">
        <v>0</v>
      </c>
      <c r="W6425" t="s">
        <v>3968</v>
      </c>
      <c r="X6425">
        <v>13</v>
      </c>
      <c r="Y6425" t="s">
        <v>6457</v>
      </c>
      <c r="Z6425">
        <v>13502</v>
      </c>
      <c r="AA6425" t="s">
        <v>7648</v>
      </c>
      <c r="AC6425" t="s">
        <v>1009</v>
      </c>
      <c r="AD6425" t="s">
        <v>443</v>
      </c>
    </row>
    <row r="6426" spans="21:30">
      <c r="U6426">
        <v>10880</v>
      </c>
      <c r="V6426">
        <v>4</v>
      </c>
      <c r="W6426" t="s">
        <v>7651</v>
      </c>
      <c r="X6426">
        <v>13</v>
      </c>
      <c r="Y6426" t="s">
        <v>6457</v>
      </c>
      <c r="Z6426">
        <v>13502</v>
      </c>
      <c r="AA6426" t="s">
        <v>7648</v>
      </c>
      <c r="AC6426" t="s">
        <v>1009</v>
      </c>
      <c r="AD6426" t="s">
        <v>443</v>
      </c>
    </row>
    <row r="6427" spans="21:30">
      <c r="U6427">
        <v>10881</v>
      </c>
      <c r="V6427">
        <v>2</v>
      </c>
      <c r="W6427" t="s">
        <v>6528</v>
      </c>
      <c r="X6427">
        <v>13</v>
      </c>
      <c r="Y6427" t="s">
        <v>6457</v>
      </c>
      <c r="Z6427">
        <v>13121</v>
      </c>
      <c r="AA6427" t="s">
        <v>1491</v>
      </c>
      <c r="AC6427" t="s">
        <v>713</v>
      </c>
      <c r="AD6427" t="s">
        <v>443</v>
      </c>
    </row>
    <row r="6428" spans="21:30">
      <c r="U6428">
        <v>10884</v>
      </c>
      <c r="V6428">
        <v>7</v>
      </c>
      <c r="W6428" t="s">
        <v>7652</v>
      </c>
      <c r="X6428">
        <v>15</v>
      </c>
      <c r="Y6428" t="s">
        <v>441</v>
      </c>
      <c r="Z6428">
        <v>15101</v>
      </c>
      <c r="AA6428" t="s">
        <v>442</v>
      </c>
      <c r="AC6428" t="s">
        <v>713</v>
      </c>
      <c r="AD6428" t="s">
        <v>443</v>
      </c>
    </row>
    <row r="6429" spans="21:30">
      <c r="U6429">
        <v>10887</v>
      </c>
      <c r="V6429">
        <v>1</v>
      </c>
      <c r="W6429" t="s">
        <v>7653</v>
      </c>
      <c r="X6429">
        <v>15</v>
      </c>
      <c r="Y6429" t="s">
        <v>441</v>
      </c>
      <c r="Z6429">
        <v>15102</v>
      </c>
      <c r="AA6429" t="s">
        <v>775</v>
      </c>
      <c r="AC6429" t="s">
        <v>412</v>
      </c>
      <c r="AD6429" t="s">
        <v>443</v>
      </c>
    </row>
    <row r="6430" spans="21:30">
      <c r="U6430">
        <v>10889</v>
      </c>
      <c r="V6430">
        <v>8</v>
      </c>
      <c r="W6430" t="s">
        <v>7654</v>
      </c>
      <c r="X6430">
        <v>1</v>
      </c>
      <c r="Y6430" t="s">
        <v>594</v>
      </c>
      <c r="Z6430">
        <v>1101</v>
      </c>
      <c r="AA6430" t="s">
        <v>593</v>
      </c>
      <c r="AC6430" t="s">
        <v>713</v>
      </c>
      <c r="AD6430" t="s">
        <v>443</v>
      </c>
    </row>
    <row r="6431" spans="21:30">
      <c r="U6431">
        <v>10892</v>
      </c>
      <c r="V6431">
        <v>8</v>
      </c>
      <c r="W6431" t="s">
        <v>7655</v>
      </c>
      <c r="X6431">
        <v>15</v>
      </c>
      <c r="Y6431" t="s">
        <v>441</v>
      </c>
      <c r="Z6431">
        <v>15101</v>
      </c>
      <c r="AA6431" t="s">
        <v>442</v>
      </c>
      <c r="AC6431" t="s">
        <v>713</v>
      </c>
      <c r="AD6431" t="s">
        <v>443</v>
      </c>
    </row>
    <row r="6432" spans="21:30">
      <c r="U6432">
        <v>10893</v>
      </c>
      <c r="V6432">
        <v>6</v>
      </c>
      <c r="W6432" t="s">
        <v>7656</v>
      </c>
      <c r="X6432">
        <v>15</v>
      </c>
      <c r="Y6432" t="s">
        <v>441</v>
      </c>
      <c r="Z6432">
        <v>15101</v>
      </c>
      <c r="AA6432" t="s">
        <v>442</v>
      </c>
      <c r="AC6432" t="s">
        <v>713</v>
      </c>
      <c r="AD6432" t="s">
        <v>443</v>
      </c>
    </row>
    <row r="6433" spans="21:30">
      <c r="U6433">
        <v>10897</v>
      </c>
      <c r="V6433">
        <v>9</v>
      </c>
      <c r="W6433" t="s">
        <v>7657</v>
      </c>
      <c r="X6433">
        <v>15</v>
      </c>
      <c r="Y6433" t="s">
        <v>441</v>
      </c>
      <c r="Z6433">
        <v>15102</v>
      </c>
      <c r="AA6433" t="s">
        <v>775</v>
      </c>
      <c r="AC6433" t="s">
        <v>412</v>
      </c>
      <c r="AD6433" t="s">
        <v>443</v>
      </c>
    </row>
    <row r="6434" spans="21:30">
      <c r="U6434">
        <v>10898</v>
      </c>
      <c r="V6434">
        <v>7</v>
      </c>
      <c r="W6434" t="s">
        <v>7658</v>
      </c>
      <c r="X6434">
        <v>1</v>
      </c>
      <c r="Y6434" t="s">
        <v>594</v>
      </c>
      <c r="Z6434">
        <v>1101</v>
      </c>
      <c r="AA6434" t="s">
        <v>593</v>
      </c>
      <c r="AC6434" t="s">
        <v>725</v>
      </c>
      <c r="AD6434" t="s">
        <v>443</v>
      </c>
    </row>
    <row r="6435" spans="21:30">
      <c r="U6435">
        <v>10900</v>
      </c>
      <c r="V6435">
        <v>2</v>
      </c>
      <c r="W6435" t="s">
        <v>7659</v>
      </c>
      <c r="X6435">
        <v>1</v>
      </c>
      <c r="Y6435" t="s">
        <v>594</v>
      </c>
      <c r="Z6435">
        <v>1101</v>
      </c>
      <c r="AA6435" t="s">
        <v>593</v>
      </c>
      <c r="AC6435" t="s">
        <v>725</v>
      </c>
      <c r="AD6435" t="s">
        <v>443</v>
      </c>
    </row>
    <row r="6436" spans="21:30">
      <c r="U6436">
        <v>10901</v>
      </c>
      <c r="V6436">
        <v>0</v>
      </c>
      <c r="W6436" t="s">
        <v>7660</v>
      </c>
      <c r="X6436">
        <v>1</v>
      </c>
      <c r="Y6436" t="s">
        <v>594</v>
      </c>
      <c r="Z6436">
        <v>1101</v>
      </c>
      <c r="AA6436" t="s">
        <v>593</v>
      </c>
      <c r="AC6436" t="s">
        <v>713</v>
      </c>
      <c r="AD6436" t="s">
        <v>443</v>
      </c>
    </row>
    <row r="6437" spans="21:30">
      <c r="U6437">
        <v>10905</v>
      </c>
      <c r="V6437">
        <v>3</v>
      </c>
      <c r="W6437" t="s">
        <v>7661</v>
      </c>
      <c r="X6437">
        <v>1</v>
      </c>
      <c r="Y6437" t="s">
        <v>594</v>
      </c>
      <c r="Z6437">
        <v>1401</v>
      </c>
      <c r="AA6437" t="s">
        <v>592</v>
      </c>
      <c r="AC6437" t="s">
        <v>1111</v>
      </c>
      <c r="AD6437" t="s">
        <v>443</v>
      </c>
    </row>
    <row r="6438" spans="21:30">
      <c r="U6438">
        <v>10906</v>
      </c>
      <c r="V6438">
        <v>1</v>
      </c>
      <c r="W6438" t="s">
        <v>7662</v>
      </c>
      <c r="X6438">
        <v>15</v>
      </c>
      <c r="Y6438" t="s">
        <v>441</v>
      </c>
      <c r="Z6438">
        <v>15101</v>
      </c>
      <c r="AA6438" t="s">
        <v>442</v>
      </c>
      <c r="AC6438" t="s">
        <v>713</v>
      </c>
      <c r="AD6438" t="s">
        <v>443</v>
      </c>
    </row>
    <row r="6439" spans="21:30">
      <c r="U6439">
        <v>10911</v>
      </c>
      <c r="V6439">
        <v>8</v>
      </c>
      <c r="W6439" t="s">
        <v>7663</v>
      </c>
      <c r="X6439">
        <v>15</v>
      </c>
      <c r="Y6439" t="s">
        <v>441</v>
      </c>
      <c r="Z6439">
        <v>15101</v>
      </c>
      <c r="AA6439" t="s">
        <v>442</v>
      </c>
      <c r="AC6439" t="s">
        <v>412</v>
      </c>
      <c r="AD6439" t="s">
        <v>443</v>
      </c>
    </row>
    <row r="6440" spans="21:30">
      <c r="U6440">
        <v>10912</v>
      </c>
      <c r="V6440">
        <v>6</v>
      </c>
      <c r="W6440" t="s">
        <v>7664</v>
      </c>
      <c r="X6440">
        <v>15</v>
      </c>
      <c r="Y6440" t="s">
        <v>441</v>
      </c>
      <c r="Z6440">
        <v>15102</v>
      </c>
      <c r="AA6440" t="s">
        <v>775</v>
      </c>
      <c r="AC6440" t="s">
        <v>412</v>
      </c>
      <c r="AD6440" t="s">
        <v>443</v>
      </c>
    </row>
    <row r="6441" spans="21:30">
      <c r="U6441">
        <v>10913</v>
      </c>
      <c r="V6441">
        <v>4</v>
      </c>
      <c r="W6441" t="s">
        <v>7665</v>
      </c>
      <c r="X6441">
        <v>15</v>
      </c>
      <c r="Y6441" t="s">
        <v>441</v>
      </c>
      <c r="Z6441">
        <v>15101</v>
      </c>
      <c r="AA6441" t="s">
        <v>442</v>
      </c>
      <c r="AC6441" t="s">
        <v>412</v>
      </c>
      <c r="AD6441" t="s">
        <v>443</v>
      </c>
    </row>
    <row r="6442" spans="21:30">
      <c r="U6442">
        <v>10915</v>
      </c>
      <c r="V6442">
        <v>0</v>
      </c>
      <c r="W6442" t="s">
        <v>7666</v>
      </c>
      <c r="X6442">
        <v>15</v>
      </c>
      <c r="Y6442" t="s">
        <v>441</v>
      </c>
      <c r="Z6442">
        <v>15101</v>
      </c>
      <c r="AA6442" t="s">
        <v>442</v>
      </c>
      <c r="AC6442" t="s">
        <v>713</v>
      </c>
      <c r="AD6442" t="s">
        <v>443</v>
      </c>
    </row>
    <row r="6443" spans="21:30">
      <c r="U6443">
        <v>10916</v>
      </c>
      <c r="V6443">
        <v>9</v>
      </c>
      <c r="W6443" t="s">
        <v>7667</v>
      </c>
      <c r="X6443">
        <v>1</v>
      </c>
      <c r="Y6443" t="s">
        <v>594</v>
      </c>
      <c r="Z6443">
        <v>1101</v>
      </c>
      <c r="AA6443" t="s">
        <v>593</v>
      </c>
      <c r="AC6443" t="s">
        <v>412</v>
      </c>
      <c r="AD6443" t="s">
        <v>443</v>
      </c>
    </row>
    <row r="6444" spans="21:30">
      <c r="U6444">
        <v>10917</v>
      </c>
      <c r="V6444">
        <v>7</v>
      </c>
      <c r="W6444" t="s">
        <v>7668</v>
      </c>
      <c r="X6444">
        <v>1</v>
      </c>
      <c r="Y6444" t="s">
        <v>594</v>
      </c>
      <c r="Z6444">
        <v>1101</v>
      </c>
      <c r="AA6444" t="s">
        <v>593</v>
      </c>
      <c r="AC6444" t="s">
        <v>412</v>
      </c>
      <c r="AD6444" t="s">
        <v>443</v>
      </c>
    </row>
    <row r="6445" spans="21:30">
      <c r="U6445">
        <v>10956</v>
      </c>
      <c r="V6445">
        <v>8</v>
      </c>
      <c r="W6445" t="s">
        <v>7669</v>
      </c>
      <c r="X6445">
        <v>2</v>
      </c>
      <c r="Y6445" t="s">
        <v>631</v>
      </c>
      <c r="Z6445">
        <v>2201</v>
      </c>
      <c r="AA6445" t="s">
        <v>714</v>
      </c>
      <c r="AC6445" t="s">
        <v>713</v>
      </c>
      <c r="AD6445" t="s">
        <v>443</v>
      </c>
    </row>
    <row r="6446" spans="21:30">
      <c r="U6446">
        <v>10962</v>
      </c>
      <c r="V6446">
        <v>2</v>
      </c>
      <c r="W6446" t="s">
        <v>5304</v>
      </c>
      <c r="X6446">
        <v>2</v>
      </c>
      <c r="Y6446" t="s">
        <v>631</v>
      </c>
      <c r="Z6446">
        <v>2201</v>
      </c>
      <c r="AA6446" t="s">
        <v>714</v>
      </c>
      <c r="AC6446" t="s">
        <v>713</v>
      </c>
      <c r="AD6446" t="s">
        <v>443</v>
      </c>
    </row>
    <row r="6447" spans="21:30">
      <c r="U6447">
        <v>10963</v>
      </c>
      <c r="V6447">
        <v>0</v>
      </c>
      <c r="W6447" t="s">
        <v>7670</v>
      </c>
      <c r="X6447">
        <v>2</v>
      </c>
      <c r="Y6447" t="s">
        <v>631</v>
      </c>
      <c r="Z6447">
        <v>2201</v>
      </c>
      <c r="AA6447" t="s">
        <v>714</v>
      </c>
      <c r="AC6447" t="s">
        <v>713</v>
      </c>
      <c r="AD6447" t="s">
        <v>443</v>
      </c>
    </row>
    <row r="6448" spans="21:30">
      <c r="U6448">
        <v>10967</v>
      </c>
      <c r="V6448">
        <v>3</v>
      </c>
      <c r="W6448" t="s">
        <v>7671</v>
      </c>
      <c r="X6448">
        <v>2</v>
      </c>
      <c r="Y6448" t="s">
        <v>631</v>
      </c>
      <c r="Z6448">
        <v>2201</v>
      </c>
      <c r="AA6448" t="s">
        <v>714</v>
      </c>
      <c r="AC6448" t="s">
        <v>1111</v>
      </c>
      <c r="AD6448" t="s">
        <v>443</v>
      </c>
    </row>
    <row r="6449" spans="21:30">
      <c r="U6449">
        <v>10968</v>
      </c>
      <c r="V6449">
        <v>1</v>
      </c>
      <c r="W6449" t="s">
        <v>7672</v>
      </c>
      <c r="X6449">
        <v>2</v>
      </c>
      <c r="Y6449" t="s">
        <v>631</v>
      </c>
      <c r="Z6449">
        <v>2101</v>
      </c>
      <c r="AA6449" t="s">
        <v>631</v>
      </c>
      <c r="AC6449" t="s">
        <v>1111</v>
      </c>
      <c r="AD6449" t="s">
        <v>443</v>
      </c>
    </row>
    <row r="6450" spans="21:30">
      <c r="U6450">
        <v>10970</v>
      </c>
      <c r="V6450">
        <v>3</v>
      </c>
      <c r="W6450" t="s">
        <v>4860</v>
      </c>
      <c r="X6450">
        <v>2</v>
      </c>
      <c r="Y6450" t="s">
        <v>631</v>
      </c>
      <c r="Z6450">
        <v>2201</v>
      </c>
      <c r="AA6450" t="s">
        <v>714</v>
      </c>
      <c r="AC6450" t="s">
        <v>1111</v>
      </c>
      <c r="AD6450" t="s">
        <v>443</v>
      </c>
    </row>
    <row r="6451" spans="21:30">
      <c r="U6451">
        <v>10971</v>
      </c>
      <c r="V6451">
        <v>1</v>
      </c>
      <c r="W6451" t="s">
        <v>7673</v>
      </c>
      <c r="X6451">
        <v>2</v>
      </c>
      <c r="Y6451" t="s">
        <v>631</v>
      </c>
      <c r="Z6451">
        <v>2201</v>
      </c>
      <c r="AA6451" t="s">
        <v>714</v>
      </c>
      <c r="AC6451" t="s">
        <v>1111</v>
      </c>
      <c r="AD6451" t="s">
        <v>443</v>
      </c>
    </row>
    <row r="6452" spans="21:30">
      <c r="U6452">
        <v>10974</v>
      </c>
      <c r="V6452">
        <v>6</v>
      </c>
      <c r="W6452" t="s">
        <v>7674</v>
      </c>
      <c r="X6452">
        <v>2</v>
      </c>
      <c r="Y6452" t="s">
        <v>631</v>
      </c>
      <c r="Z6452">
        <v>2101</v>
      </c>
      <c r="AA6452" t="s">
        <v>631</v>
      </c>
      <c r="AC6452" t="s">
        <v>713</v>
      </c>
      <c r="AD6452" t="s">
        <v>443</v>
      </c>
    </row>
    <row r="6453" spans="21:30">
      <c r="U6453">
        <v>10975</v>
      </c>
      <c r="V6453">
        <v>4</v>
      </c>
      <c r="W6453" t="s">
        <v>7675</v>
      </c>
      <c r="X6453">
        <v>2</v>
      </c>
      <c r="Y6453" t="s">
        <v>631</v>
      </c>
      <c r="Z6453">
        <v>2201</v>
      </c>
      <c r="AA6453" t="s">
        <v>714</v>
      </c>
      <c r="AC6453" t="s">
        <v>713</v>
      </c>
      <c r="AD6453" t="s">
        <v>443</v>
      </c>
    </row>
    <row r="6454" spans="21:30">
      <c r="U6454">
        <v>10976</v>
      </c>
      <c r="V6454">
        <v>2</v>
      </c>
      <c r="W6454" t="s">
        <v>7676</v>
      </c>
      <c r="X6454">
        <v>2</v>
      </c>
      <c r="Y6454" t="s">
        <v>631</v>
      </c>
      <c r="Z6454">
        <v>2101</v>
      </c>
      <c r="AA6454" t="s">
        <v>631</v>
      </c>
      <c r="AC6454" t="s">
        <v>713</v>
      </c>
      <c r="AD6454" t="s">
        <v>443</v>
      </c>
    </row>
    <row r="6455" spans="21:30">
      <c r="U6455">
        <v>10979</v>
      </c>
      <c r="V6455">
        <v>7</v>
      </c>
      <c r="W6455" t="s">
        <v>7677</v>
      </c>
      <c r="X6455">
        <v>2</v>
      </c>
      <c r="Y6455" t="s">
        <v>631</v>
      </c>
      <c r="Z6455">
        <v>2101</v>
      </c>
      <c r="AA6455" t="s">
        <v>631</v>
      </c>
      <c r="AC6455" t="s">
        <v>1111</v>
      </c>
      <c r="AD6455" t="s">
        <v>443</v>
      </c>
    </row>
    <row r="6456" spans="21:30">
      <c r="U6456">
        <v>11025</v>
      </c>
      <c r="V6456">
        <v>6</v>
      </c>
      <c r="W6456" t="s">
        <v>7678</v>
      </c>
      <c r="X6456">
        <v>3</v>
      </c>
      <c r="Y6456" t="s">
        <v>869</v>
      </c>
      <c r="Z6456">
        <v>3302</v>
      </c>
      <c r="AA6456" t="s">
        <v>867</v>
      </c>
      <c r="AC6456" t="s">
        <v>412</v>
      </c>
      <c r="AD6456" t="s">
        <v>443</v>
      </c>
    </row>
    <row r="6457" spans="21:30">
      <c r="U6457">
        <v>11027</v>
      </c>
      <c r="V6457">
        <v>2</v>
      </c>
      <c r="W6457" t="s">
        <v>7679</v>
      </c>
      <c r="X6457">
        <v>3</v>
      </c>
      <c r="Y6457" t="s">
        <v>869</v>
      </c>
      <c r="Z6457">
        <v>3103</v>
      </c>
      <c r="AA6457" t="s">
        <v>1760</v>
      </c>
      <c r="AC6457" t="s">
        <v>412</v>
      </c>
      <c r="AD6457" t="s">
        <v>443</v>
      </c>
    </row>
    <row r="6458" spans="21:30">
      <c r="U6458">
        <v>11029</v>
      </c>
      <c r="V6458">
        <v>9</v>
      </c>
      <c r="W6458" t="s">
        <v>7680</v>
      </c>
      <c r="X6458">
        <v>3</v>
      </c>
      <c r="Y6458" t="s">
        <v>869</v>
      </c>
      <c r="Z6458">
        <v>3201</v>
      </c>
      <c r="AA6458" t="s">
        <v>967</v>
      </c>
      <c r="AC6458" t="s">
        <v>412</v>
      </c>
      <c r="AD6458" t="s">
        <v>443</v>
      </c>
    </row>
    <row r="6459" spans="21:30">
      <c r="U6459">
        <v>11030</v>
      </c>
      <c r="V6459">
        <v>2</v>
      </c>
      <c r="W6459" t="s">
        <v>7681</v>
      </c>
      <c r="X6459">
        <v>3</v>
      </c>
      <c r="Y6459" t="s">
        <v>869</v>
      </c>
      <c r="Z6459">
        <v>3301</v>
      </c>
      <c r="AA6459" t="s">
        <v>1776</v>
      </c>
      <c r="AC6459" t="s">
        <v>412</v>
      </c>
      <c r="AD6459" t="s">
        <v>443</v>
      </c>
    </row>
    <row r="6460" spans="21:30">
      <c r="U6460">
        <v>11031</v>
      </c>
      <c r="V6460">
        <v>0</v>
      </c>
      <c r="W6460" t="s">
        <v>7682</v>
      </c>
      <c r="X6460">
        <v>3</v>
      </c>
      <c r="Y6460" t="s">
        <v>869</v>
      </c>
      <c r="Z6460">
        <v>3302</v>
      </c>
      <c r="AA6460" t="s">
        <v>867</v>
      </c>
      <c r="AC6460" t="s">
        <v>412</v>
      </c>
      <c r="AD6460" t="s">
        <v>443</v>
      </c>
    </row>
    <row r="6461" spans="21:30">
      <c r="U6461">
        <v>11032</v>
      </c>
      <c r="V6461">
        <v>9</v>
      </c>
      <c r="W6461" t="s">
        <v>7683</v>
      </c>
      <c r="X6461">
        <v>3</v>
      </c>
      <c r="Y6461" t="s">
        <v>869</v>
      </c>
      <c r="Z6461">
        <v>3301</v>
      </c>
      <c r="AA6461" t="s">
        <v>1776</v>
      </c>
      <c r="AC6461" t="s">
        <v>713</v>
      </c>
      <c r="AD6461" t="s">
        <v>443</v>
      </c>
    </row>
    <row r="6462" spans="21:30">
      <c r="U6462">
        <v>11033</v>
      </c>
      <c r="V6462">
        <v>7</v>
      </c>
      <c r="W6462" t="s">
        <v>7684</v>
      </c>
      <c r="X6462">
        <v>3</v>
      </c>
      <c r="Y6462" t="s">
        <v>869</v>
      </c>
      <c r="Z6462">
        <v>3201</v>
      </c>
      <c r="AA6462" t="s">
        <v>967</v>
      </c>
      <c r="AC6462" t="s">
        <v>412</v>
      </c>
      <c r="AD6462" t="s">
        <v>443</v>
      </c>
    </row>
    <row r="6463" spans="21:30">
      <c r="U6463">
        <v>11034</v>
      </c>
      <c r="V6463">
        <v>5</v>
      </c>
      <c r="W6463" t="s">
        <v>7685</v>
      </c>
      <c r="X6463">
        <v>3</v>
      </c>
      <c r="Y6463" t="s">
        <v>869</v>
      </c>
      <c r="Z6463">
        <v>3103</v>
      </c>
      <c r="AA6463" t="s">
        <v>1760</v>
      </c>
      <c r="AC6463" t="s">
        <v>412</v>
      </c>
      <c r="AD6463" t="s">
        <v>443</v>
      </c>
    </row>
    <row r="6464" spans="21:30">
      <c r="U6464">
        <v>11035</v>
      </c>
      <c r="V6464">
        <v>3</v>
      </c>
      <c r="W6464" t="s">
        <v>7686</v>
      </c>
      <c r="X6464">
        <v>3</v>
      </c>
      <c r="Y6464" t="s">
        <v>869</v>
      </c>
      <c r="Z6464">
        <v>3301</v>
      </c>
      <c r="AA6464" t="s">
        <v>1776</v>
      </c>
      <c r="AC6464" t="s">
        <v>725</v>
      </c>
      <c r="AD6464" t="s">
        <v>443</v>
      </c>
    </row>
    <row r="6465" spans="21:30">
      <c r="U6465">
        <v>11036</v>
      </c>
      <c r="V6465">
        <v>1</v>
      </c>
      <c r="W6465" t="s">
        <v>7687</v>
      </c>
      <c r="X6465">
        <v>3</v>
      </c>
      <c r="Y6465" t="s">
        <v>869</v>
      </c>
      <c r="Z6465">
        <v>3102</v>
      </c>
      <c r="AA6465" t="s">
        <v>912</v>
      </c>
      <c r="AC6465" t="s">
        <v>412</v>
      </c>
      <c r="AD6465" t="s">
        <v>443</v>
      </c>
    </row>
    <row r="6466" spans="21:30">
      <c r="U6466">
        <v>11038</v>
      </c>
      <c r="V6466">
        <v>8</v>
      </c>
      <c r="W6466" t="s">
        <v>7688</v>
      </c>
      <c r="X6466">
        <v>3</v>
      </c>
      <c r="Y6466" t="s">
        <v>869</v>
      </c>
      <c r="Z6466">
        <v>3303</v>
      </c>
      <c r="AA6466" t="s">
        <v>1147</v>
      </c>
      <c r="AC6466" t="s">
        <v>412</v>
      </c>
      <c r="AD6466" t="s">
        <v>443</v>
      </c>
    </row>
    <row r="6467" spans="21:30">
      <c r="U6467">
        <v>11103</v>
      </c>
      <c r="V6467">
        <v>1</v>
      </c>
      <c r="W6467" t="s">
        <v>7689</v>
      </c>
      <c r="X6467">
        <v>4</v>
      </c>
      <c r="Y6467" t="s">
        <v>846</v>
      </c>
      <c r="Z6467">
        <v>4102</v>
      </c>
      <c r="AA6467" t="s">
        <v>846</v>
      </c>
      <c r="AC6467" t="s">
        <v>725</v>
      </c>
      <c r="AD6467" t="s">
        <v>443</v>
      </c>
    </row>
    <row r="6468" spans="21:30">
      <c r="U6468">
        <v>11105</v>
      </c>
      <c r="V6468">
        <v>8</v>
      </c>
      <c r="W6468" t="s">
        <v>7690</v>
      </c>
      <c r="X6468">
        <v>4</v>
      </c>
      <c r="Y6468" t="s">
        <v>846</v>
      </c>
      <c r="Z6468">
        <v>4102</v>
      </c>
      <c r="AA6468" t="s">
        <v>846</v>
      </c>
      <c r="AC6468" t="s">
        <v>713</v>
      </c>
      <c r="AD6468" t="s">
        <v>443</v>
      </c>
    </row>
    <row r="6469" spans="21:30">
      <c r="U6469">
        <v>11106</v>
      </c>
      <c r="V6469">
        <v>6</v>
      </c>
      <c r="W6469" t="s">
        <v>2335</v>
      </c>
      <c r="X6469">
        <v>4</v>
      </c>
      <c r="Y6469" t="s">
        <v>846</v>
      </c>
      <c r="Z6469">
        <v>4301</v>
      </c>
      <c r="AA6469" t="s">
        <v>112</v>
      </c>
      <c r="AC6469" t="s">
        <v>713</v>
      </c>
      <c r="AD6469" t="s">
        <v>443</v>
      </c>
    </row>
    <row r="6470" spans="21:30">
      <c r="U6470">
        <v>11107</v>
      </c>
      <c r="V6470">
        <v>4</v>
      </c>
      <c r="W6470" t="s">
        <v>7691</v>
      </c>
      <c r="X6470">
        <v>4</v>
      </c>
      <c r="Y6470" t="s">
        <v>846</v>
      </c>
      <c r="Z6470">
        <v>4301</v>
      </c>
      <c r="AA6470" t="s">
        <v>112</v>
      </c>
      <c r="AC6470" t="s">
        <v>725</v>
      </c>
      <c r="AD6470" t="s">
        <v>443</v>
      </c>
    </row>
    <row r="6471" spans="21:30">
      <c r="U6471">
        <v>11110</v>
      </c>
      <c r="V6471">
        <v>4</v>
      </c>
      <c r="W6471" t="s">
        <v>7692</v>
      </c>
      <c r="X6471">
        <v>4</v>
      </c>
      <c r="Y6471" t="s">
        <v>846</v>
      </c>
      <c r="Z6471">
        <v>4305</v>
      </c>
      <c r="AA6471" t="s">
        <v>2104</v>
      </c>
      <c r="AC6471" t="s">
        <v>1009</v>
      </c>
      <c r="AD6471" t="s">
        <v>443</v>
      </c>
    </row>
    <row r="6472" spans="21:30">
      <c r="U6472">
        <v>11111</v>
      </c>
      <c r="V6472">
        <v>2</v>
      </c>
      <c r="W6472" t="s">
        <v>7693</v>
      </c>
      <c r="X6472">
        <v>4</v>
      </c>
      <c r="Y6472" t="s">
        <v>846</v>
      </c>
      <c r="Z6472">
        <v>4304</v>
      </c>
      <c r="AA6472" t="s">
        <v>1575</v>
      </c>
      <c r="AC6472" t="s">
        <v>1009</v>
      </c>
      <c r="AD6472" t="s">
        <v>443</v>
      </c>
    </row>
    <row r="6473" spans="21:30">
      <c r="U6473">
        <v>11113</v>
      </c>
      <c r="V6473">
        <v>9</v>
      </c>
      <c r="W6473" t="s">
        <v>7694</v>
      </c>
      <c r="X6473">
        <v>4</v>
      </c>
      <c r="Y6473" t="s">
        <v>846</v>
      </c>
      <c r="Z6473">
        <v>4301</v>
      </c>
      <c r="AA6473" t="s">
        <v>112</v>
      </c>
      <c r="AC6473" t="s">
        <v>1009</v>
      </c>
      <c r="AD6473" t="s">
        <v>443</v>
      </c>
    </row>
    <row r="6474" spans="21:30">
      <c r="U6474">
        <v>11114</v>
      </c>
      <c r="V6474">
        <v>7</v>
      </c>
      <c r="W6474" t="s">
        <v>7695</v>
      </c>
      <c r="X6474">
        <v>4</v>
      </c>
      <c r="Y6474" t="s">
        <v>846</v>
      </c>
      <c r="Z6474">
        <v>4101</v>
      </c>
      <c r="AA6474" t="s">
        <v>844</v>
      </c>
      <c r="AC6474" t="s">
        <v>713</v>
      </c>
      <c r="AD6474" t="s">
        <v>443</v>
      </c>
    </row>
    <row r="6475" spans="21:30">
      <c r="U6475">
        <v>11116</v>
      </c>
      <c r="V6475">
        <v>3</v>
      </c>
      <c r="W6475" t="s">
        <v>7696</v>
      </c>
      <c r="X6475">
        <v>4</v>
      </c>
      <c r="Y6475" t="s">
        <v>846</v>
      </c>
      <c r="Z6475">
        <v>4101</v>
      </c>
      <c r="AA6475" t="s">
        <v>844</v>
      </c>
      <c r="AC6475" t="s">
        <v>725</v>
      </c>
      <c r="AD6475" t="s">
        <v>443</v>
      </c>
    </row>
    <row r="6476" spans="21:30">
      <c r="U6476">
        <v>11117</v>
      </c>
      <c r="V6476">
        <v>1</v>
      </c>
      <c r="W6476" t="s">
        <v>7697</v>
      </c>
      <c r="X6476">
        <v>4</v>
      </c>
      <c r="Y6476" t="s">
        <v>846</v>
      </c>
      <c r="Z6476">
        <v>4101</v>
      </c>
      <c r="AA6476" t="s">
        <v>844</v>
      </c>
      <c r="AC6476" t="s">
        <v>725</v>
      </c>
      <c r="AD6476" t="s">
        <v>443</v>
      </c>
    </row>
    <row r="6477" spans="21:30">
      <c r="U6477">
        <v>11120</v>
      </c>
      <c r="V6477">
        <v>1</v>
      </c>
      <c r="W6477" t="s">
        <v>7698</v>
      </c>
      <c r="X6477">
        <v>4</v>
      </c>
      <c r="Y6477" t="s">
        <v>846</v>
      </c>
      <c r="Z6477">
        <v>4102</v>
      </c>
      <c r="AA6477" t="s">
        <v>846</v>
      </c>
      <c r="AC6477" t="s">
        <v>725</v>
      </c>
      <c r="AD6477" t="s">
        <v>443</v>
      </c>
    </row>
    <row r="6478" spans="21:30">
      <c r="U6478">
        <v>11122</v>
      </c>
      <c r="V6478">
        <v>8</v>
      </c>
      <c r="W6478" t="s">
        <v>7699</v>
      </c>
      <c r="X6478">
        <v>4</v>
      </c>
      <c r="Y6478" t="s">
        <v>846</v>
      </c>
      <c r="Z6478">
        <v>4102</v>
      </c>
      <c r="AA6478" t="s">
        <v>846</v>
      </c>
      <c r="AC6478" t="s">
        <v>725</v>
      </c>
      <c r="AD6478" t="s">
        <v>443</v>
      </c>
    </row>
    <row r="6479" spans="21:30">
      <c r="U6479">
        <v>11127</v>
      </c>
      <c r="V6479">
        <v>9</v>
      </c>
      <c r="W6479" t="s">
        <v>7700</v>
      </c>
      <c r="X6479">
        <v>4</v>
      </c>
      <c r="Y6479" t="s">
        <v>846</v>
      </c>
      <c r="Z6479">
        <v>4301</v>
      </c>
      <c r="AA6479" t="s">
        <v>112</v>
      </c>
      <c r="AC6479" t="s">
        <v>725</v>
      </c>
      <c r="AD6479" t="s">
        <v>443</v>
      </c>
    </row>
    <row r="6480" spans="21:30">
      <c r="U6480">
        <v>11130</v>
      </c>
      <c r="V6480">
        <v>9</v>
      </c>
      <c r="W6480" t="s">
        <v>2656</v>
      </c>
      <c r="X6480">
        <v>4</v>
      </c>
      <c r="Y6480" t="s">
        <v>846</v>
      </c>
      <c r="Z6480">
        <v>4201</v>
      </c>
      <c r="AA6480" t="s">
        <v>1208</v>
      </c>
      <c r="AC6480" t="s">
        <v>713</v>
      </c>
      <c r="AD6480" t="s">
        <v>443</v>
      </c>
    </row>
    <row r="6481" spans="21:30">
      <c r="U6481">
        <v>11133</v>
      </c>
      <c r="V6481">
        <v>3</v>
      </c>
      <c r="W6481" t="s">
        <v>7701</v>
      </c>
      <c r="X6481">
        <v>4</v>
      </c>
      <c r="Y6481" t="s">
        <v>846</v>
      </c>
      <c r="Z6481">
        <v>4102</v>
      </c>
      <c r="AA6481" t="s">
        <v>846</v>
      </c>
      <c r="AC6481" t="s">
        <v>713</v>
      </c>
      <c r="AD6481" t="s">
        <v>443</v>
      </c>
    </row>
    <row r="6482" spans="21:30">
      <c r="U6482">
        <v>11136</v>
      </c>
      <c r="V6482">
        <v>8</v>
      </c>
      <c r="W6482" t="s">
        <v>7702</v>
      </c>
      <c r="X6482">
        <v>4</v>
      </c>
      <c r="Y6482" t="s">
        <v>846</v>
      </c>
      <c r="Z6482">
        <v>4301</v>
      </c>
      <c r="AA6482" t="s">
        <v>112</v>
      </c>
      <c r="AC6482" t="s">
        <v>1009</v>
      </c>
      <c r="AD6482" t="s">
        <v>443</v>
      </c>
    </row>
    <row r="6483" spans="21:30">
      <c r="U6483">
        <v>11138</v>
      </c>
      <c r="V6483">
        <v>4</v>
      </c>
      <c r="W6483" t="s">
        <v>7703</v>
      </c>
      <c r="X6483">
        <v>4</v>
      </c>
      <c r="Y6483" t="s">
        <v>846</v>
      </c>
      <c r="Z6483">
        <v>4101</v>
      </c>
      <c r="AA6483" t="s">
        <v>844</v>
      </c>
      <c r="AC6483" t="s">
        <v>725</v>
      </c>
      <c r="AD6483" t="s">
        <v>443</v>
      </c>
    </row>
    <row r="6484" spans="21:30">
      <c r="U6484">
        <v>11139</v>
      </c>
      <c r="V6484">
        <v>2</v>
      </c>
      <c r="W6484" t="s">
        <v>7704</v>
      </c>
      <c r="X6484">
        <v>4</v>
      </c>
      <c r="Y6484" t="s">
        <v>846</v>
      </c>
      <c r="Z6484">
        <v>4102</v>
      </c>
      <c r="AA6484" t="s">
        <v>846</v>
      </c>
      <c r="AC6484" t="s">
        <v>412</v>
      </c>
      <c r="AD6484" t="s">
        <v>443</v>
      </c>
    </row>
    <row r="6485" spans="21:30">
      <c r="U6485">
        <v>11144</v>
      </c>
      <c r="V6485">
        <v>9</v>
      </c>
      <c r="W6485" t="s">
        <v>7705</v>
      </c>
      <c r="X6485">
        <v>4</v>
      </c>
      <c r="Y6485" t="s">
        <v>846</v>
      </c>
      <c r="Z6485">
        <v>4102</v>
      </c>
      <c r="AA6485" t="s">
        <v>846</v>
      </c>
      <c r="AC6485" t="s">
        <v>713</v>
      </c>
      <c r="AD6485" t="s">
        <v>443</v>
      </c>
    </row>
    <row r="6486" spans="21:30">
      <c r="U6486">
        <v>11145</v>
      </c>
      <c r="V6486">
        <v>7</v>
      </c>
      <c r="W6486" t="s">
        <v>7706</v>
      </c>
      <c r="X6486">
        <v>4</v>
      </c>
      <c r="Y6486" t="s">
        <v>846</v>
      </c>
      <c r="Z6486">
        <v>4102</v>
      </c>
      <c r="AA6486" t="s">
        <v>846</v>
      </c>
      <c r="AC6486" t="s">
        <v>713</v>
      </c>
      <c r="AD6486" t="s">
        <v>443</v>
      </c>
    </row>
    <row r="6487" spans="21:30">
      <c r="U6487">
        <v>11147</v>
      </c>
      <c r="V6487">
        <v>3</v>
      </c>
      <c r="W6487" t="s">
        <v>7707</v>
      </c>
      <c r="X6487">
        <v>4</v>
      </c>
      <c r="Y6487" t="s">
        <v>846</v>
      </c>
      <c r="Z6487">
        <v>4201</v>
      </c>
      <c r="AA6487" t="s">
        <v>1208</v>
      </c>
      <c r="AC6487" t="s">
        <v>713</v>
      </c>
      <c r="AD6487" t="s">
        <v>443</v>
      </c>
    </row>
    <row r="6488" spans="21:30">
      <c r="U6488">
        <v>11153</v>
      </c>
      <c r="V6488">
        <v>8</v>
      </c>
      <c r="W6488" t="s">
        <v>7708</v>
      </c>
      <c r="X6488">
        <v>4</v>
      </c>
      <c r="Y6488" t="s">
        <v>846</v>
      </c>
      <c r="Z6488">
        <v>4202</v>
      </c>
      <c r="AA6488" t="s">
        <v>927</v>
      </c>
      <c r="AC6488" t="s">
        <v>1009</v>
      </c>
      <c r="AD6488" t="s">
        <v>443</v>
      </c>
    </row>
    <row r="6489" spans="21:30">
      <c r="U6489">
        <v>11155</v>
      </c>
      <c r="V6489">
        <v>4</v>
      </c>
      <c r="W6489" t="s">
        <v>4860</v>
      </c>
      <c r="X6489">
        <v>4</v>
      </c>
      <c r="Y6489" t="s">
        <v>846</v>
      </c>
      <c r="Z6489">
        <v>4101</v>
      </c>
      <c r="AA6489" t="s">
        <v>844</v>
      </c>
      <c r="AC6489" t="s">
        <v>1111</v>
      </c>
      <c r="AD6489" t="s">
        <v>443</v>
      </c>
    </row>
    <row r="6490" spans="21:30">
      <c r="U6490">
        <v>11156</v>
      </c>
      <c r="V6490">
        <v>2</v>
      </c>
      <c r="W6490" t="s">
        <v>7709</v>
      </c>
      <c r="X6490">
        <v>4</v>
      </c>
      <c r="Y6490" t="s">
        <v>846</v>
      </c>
      <c r="Z6490">
        <v>4201</v>
      </c>
      <c r="AA6490" t="s">
        <v>1208</v>
      </c>
      <c r="AC6490" t="s">
        <v>1009</v>
      </c>
      <c r="AD6490" t="s">
        <v>443</v>
      </c>
    </row>
    <row r="6491" spans="21:30">
      <c r="U6491">
        <v>11157</v>
      </c>
      <c r="V6491">
        <v>0</v>
      </c>
      <c r="W6491" t="s">
        <v>6759</v>
      </c>
      <c r="X6491">
        <v>4</v>
      </c>
      <c r="Y6491" t="s">
        <v>846</v>
      </c>
      <c r="Z6491">
        <v>4101</v>
      </c>
      <c r="AA6491" t="s">
        <v>844</v>
      </c>
      <c r="AC6491" t="s">
        <v>713</v>
      </c>
      <c r="AD6491" t="s">
        <v>443</v>
      </c>
    </row>
    <row r="6492" spans="21:30">
      <c r="U6492">
        <v>11176</v>
      </c>
      <c r="V6492">
        <v>7</v>
      </c>
      <c r="W6492" t="s">
        <v>7710</v>
      </c>
      <c r="X6492">
        <v>5</v>
      </c>
      <c r="Y6492" t="s">
        <v>505</v>
      </c>
      <c r="Z6492">
        <v>5804</v>
      </c>
      <c r="AA6492" t="s">
        <v>751</v>
      </c>
      <c r="AC6492" t="s">
        <v>725</v>
      </c>
      <c r="AD6492" t="s">
        <v>443</v>
      </c>
    </row>
    <row r="6493" spans="21:30">
      <c r="U6493">
        <v>11177</v>
      </c>
      <c r="V6493">
        <v>5</v>
      </c>
      <c r="W6493" t="s">
        <v>7711</v>
      </c>
      <c r="X6493">
        <v>5</v>
      </c>
      <c r="Y6493" t="s">
        <v>505</v>
      </c>
      <c r="Z6493">
        <v>5503</v>
      </c>
      <c r="AA6493" t="s">
        <v>1180</v>
      </c>
      <c r="AC6493" t="s">
        <v>713</v>
      </c>
      <c r="AD6493" t="s">
        <v>443</v>
      </c>
    </row>
    <row r="6494" spans="21:30">
      <c r="U6494">
        <v>11178</v>
      </c>
      <c r="V6494">
        <v>3</v>
      </c>
      <c r="W6494" t="s">
        <v>7712</v>
      </c>
      <c r="X6494">
        <v>5</v>
      </c>
      <c r="Y6494" t="s">
        <v>505</v>
      </c>
      <c r="Z6494">
        <v>5101</v>
      </c>
      <c r="AA6494" t="s">
        <v>505</v>
      </c>
      <c r="AC6494" t="s">
        <v>713</v>
      </c>
      <c r="AD6494" t="s">
        <v>443</v>
      </c>
    </row>
    <row r="6495" spans="21:30">
      <c r="U6495">
        <v>11180</v>
      </c>
      <c r="V6495">
        <v>5</v>
      </c>
      <c r="W6495" t="s">
        <v>7713</v>
      </c>
      <c r="X6495">
        <v>5</v>
      </c>
      <c r="Y6495" t="s">
        <v>505</v>
      </c>
      <c r="Z6495">
        <v>5501</v>
      </c>
      <c r="AA6495" t="s">
        <v>1181</v>
      </c>
      <c r="AC6495" t="s">
        <v>713</v>
      </c>
      <c r="AD6495" t="s">
        <v>443</v>
      </c>
    </row>
    <row r="6496" spans="21:30">
      <c r="U6496">
        <v>11188</v>
      </c>
      <c r="V6496">
        <v>0</v>
      </c>
      <c r="W6496" t="s">
        <v>7714</v>
      </c>
      <c r="X6496">
        <v>5</v>
      </c>
      <c r="Y6496" t="s">
        <v>505</v>
      </c>
      <c r="Z6496">
        <v>5101</v>
      </c>
      <c r="AA6496" t="s">
        <v>505</v>
      </c>
      <c r="AC6496" t="s">
        <v>725</v>
      </c>
      <c r="AD6496" t="s">
        <v>443</v>
      </c>
    </row>
    <row r="6497" spans="21:30">
      <c r="U6497">
        <v>11191</v>
      </c>
      <c r="V6497">
        <v>0</v>
      </c>
      <c r="W6497" t="s">
        <v>7715</v>
      </c>
      <c r="X6497">
        <v>5</v>
      </c>
      <c r="Y6497" t="s">
        <v>505</v>
      </c>
      <c r="Z6497">
        <v>5701</v>
      </c>
      <c r="AA6497" t="s">
        <v>1690</v>
      </c>
      <c r="AC6497" t="s">
        <v>1009</v>
      </c>
      <c r="AD6497" t="s">
        <v>443</v>
      </c>
    </row>
    <row r="6498" spans="21:30">
      <c r="U6498">
        <v>11196</v>
      </c>
      <c r="V6498">
        <v>1</v>
      </c>
      <c r="W6498" t="s">
        <v>7716</v>
      </c>
      <c r="X6498">
        <v>5</v>
      </c>
      <c r="Y6498" t="s">
        <v>505</v>
      </c>
      <c r="Z6498">
        <v>5402</v>
      </c>
      <c r="AA6498" t="s">
        <v>77</v>
      </c>
      <c r="AC6498" t="s">
        <v>1009</v>
      </c>
      <c r="AD6498" t="s">
        <v>443</v>
      </c>
    </row>
    <row r="6499" spans="21:30">
      <c r="U6499">
        <v>11199</v>
      </c>
      <c r="V6499">
        <v>6</v>
      </c>
      <c r="W6499" t="s">
        <v>7717</v>
      </c>
      <c r="X6499">
        <v>5</v>
      </c>
      <c r="Y6499" t="s">
        <v>505</v>
      </c>
      <c r="Z6499">
        <v>5401</v>
      </c>
      <c r="AA6499" t="s">
        <v>1245</v>
      </c>
      <c r="AC6499" t="s">
        <v>1009</v>
      </c>
      <c r="AD6499" t="s">
        <v>443</v>
      </c>
    </row>
    <row r="6500" spans="21:30">
      <c r="U6500">
        <v>11200</v>
      </c>
      <c r="V6500">
        <v>3</v>
      </c>
      <c r="W6500" t="s">
        <v>7613</v>
      </c>
      <c r="X6500">
        <v>5</v>
      </c>
      <c r="Y6500" t="s">
        <v>505</v>
      </c>
      <c r="Z6500">
        <v>5606</v>
      </c>
      <c r="AA6500" t="s">
        <v>1737</v>
      </c>
      <c r="AC6500" t="s">
        <v>1009</v>
      </c>
      <c r="AD6500" t="s">
        <v>443</v>
      </c>
    </row>
    <row r="6501" spans="21:30">
      <c r="U6501">
        <v>11201</v>
      </c>
      <c r="V6501">
        <v>1</v>
      </c>
      <c r="W6501" t="s">
        <v>7718</v>
      </c>
      <c r="X6501">
        <v>5</v>
      </c>
      <c r="Y6501" t="s">
        <v>505</v>
      </c>
      <c r="Z6501">
        <v>5601</v>
      </c>
      <c r="AA6501" t="s">
        <v>855</v>
      </c>
      <c r="AC6501" t="s">
        <v>713</v>
      </c>
      <c r="AD6501" t="s">
        <v>443</v>
      </c>
    </row>
    <row r="6502" spans="21:30">
      <c r="U6502">
        <v>11203</v>
      </c>
      <c r="V6502">
        <v>8</v>
      </c>
      <c r="W6502" t="s">
        <v>7719</v>
      </c>
      <c r="X6502">
        <v>5</v>
      </c>
      <c r="Y6502" t="s">
        <v>505</v>
      </c>
      <c r="Z6502">
        <v>5301</v>
      </c>
      <c r="AA6502" t="s">
        <v>918</v>
      </c>
      <c r="AC6502" t="s">
        <v>713</v>
      </c>
      <c r="AD6502" t="s">
        <v>443</v>
      </c>
    </row>
    <row r="6503" spans="21:30">
      <c r="U6503">
        <v>11205</v>
      </c>
      <c r="V6503">
        <v>4</v>
      </c>
      <c r="W6503" t="s">
        <v>7720</v>
      </c>
      <c r="X6503">
        <v>5</v>
      </c>
      <c r="Y6503" t="s">
        <v>505</v>
      </c>
      <c r="Z6503">
        <v>5107</v>
      </c>
      <c r="AA6503" t="s">
        <v>1624</v>
      </c>
      <c r="AC6503" t="s">
        <v>713</v>
      </c>
      <c r="AD6503" t="s">
        <v>443</v>
      </c>
    </row>
    <row r="6504" spans="21:30">
      <c r="U6504">
        <v>11206</v>
      </c>
      <c r="V6504">
        <v>2</v>
      </c>
      <c r="W6504" t="s">
        <v>7721</v>
      </c>
      <c r="X6504">
        <v>5</v>
      </c>
      <c r="Y6504" t="s">
        <v>505</v>
      </c>
      <c r="Z6504">
        <v>5402</v>
      </c>
      <c r="AA6504" t="s">
        <v>77</v>
      </c>
      <c r="AC6504" t="s">
        <v>1009</v>
      </c>
      <c r="AD6504" t="s">
        <v>443</v>
      </c>
    </row>
    <row r="6505" spans="21:30">
      <c r="U6505">
        <v>11209</v>
      </c>
      <c r="V6505">
        <v>7</v>
      </c>
      <c r="W6505" t="s">
        <v>7722</v>
      </c>
      <c r="X6505">
        <v>5</v>
      </c>
      <c r="Y6505" t="s">
        <v>505</v>
      </c>
      <c r="Z6505">
        <v>5804</v>
      </c>
      <c r="AA6505" t="s">
        <v>751</v>
      </c>
      <c r="AC6505" t="s">
        <v>713</v>
      </c>
      <c r="AD6505" t="s">
        <v>443</v>
      </c>
    </row>
    <row r="6506" spans="21:30">
      <c r="U6506">
        <v>11217</v>
      </c>
      <c r="V6506">
        <v>8</v>
      </c>
      <c r="W6506" t="s">
        <v>7723</v>
      </c>
      <c r="X6506">
        <v>5</v>
      </c>
      <c r="Y6506" t="s">
        <v>505</v>
      </c>
      <c r="Z6506">
        <v>5101</v>
      </c>
      <c r="AA6506" t="s">
        <v>505</v>
      </c>
      <c r="AC6506" t="s">
        <v>713</v>
      </c>
      <c r="AD6506" t="s">
        <v>443</v>
      </c>
    </row>
    <row r="6507" spans="21:30">
      <c r="U6507">
        <v>11220</v>
      </c>
      <c r="V6507">
        <v>8</v>
      </c>
      <c r="W6507" t="s">
        <v>7724</v>
      </c>
      <c r="X6507">
        <v>5</v>
      </c>
      <c r="Y6507" t="s">
        <v>505</v>
      </c>
      <c r="Z6507">
        <v>5101</v>
      </c>
      <c r="AA6507" t="s">
        <v>505</v>
      </c>
      <c r="AC6507" t="s">
        <v>713</v>
      </c>
      <c r="AD6507" t="s">
        <v>443</v>
      </c>
    </row>
    <row r="6508" spans="21:30">
      <c r="U6508">
        <v>11221</v>
      </c>
      <c r="V6508">
        <v>6</v>
      </c>
      <c r="W6508" t="s">
        <v>7725</v>
      </c>
      <c r="X6508">
        <v>5</v>
      </c>
      <c r="Y6508" t="s">
        <v>505</v>
      </c>
      <c r="Z6508">
        <v>5101</v>
      </c>
      <c r="AA6508" t="s">
        <v>505</v>
      </c>
      <c r="AC6508" t="s">
        <v>725</v>
      </c>
      <c r="AD6508" t="s">
        <v>443</v>
      </c>
    </row>
    <row r="6509" spans="21:30">
      <c r="U6509">
        <v>11223</v>
      </c>
      <c r="V6509">
        <v>2</v>
      </c>
      <c r="W6509" t="s">
        <v>7726</v>
      </c>
      <c r="X6509">
        <v>5</v>
      </c>
      <c r="Y6509" t="s">
        <v>505</v>
      </c>
      <c r="Z6509">
        <v>5802</v>
      </c>
      <c r="AA6509" t="s">
        <v>1281</v>
      </c>
      <c r="AC6509" t="s">
        <v>713</v>
      </c>
      <c r="AD6509" t="s">
        <v>443</v>
      </c>
    </row>
    <row r="6510" spans="21:30">
      <c r="U6510">
        <v>11224</v>
      </c>
      <c r="V6510">
        <v>0</v>
      </c>
      <c r="W6510" t="s">
        <v>7727</v>
      </c>
      <c r="X6510">
        <v>5</v>
      </c>
      <c r="Y6510" t="s">
        <v>505</v>
      </c>
      <c r="Z6510">
        <v>5502</v>
      </c>
      <c r="AA6510" t="s">
        <v>2468</v>
      </c>
      <c r="AC6510" t="s">
        <v>713</v>
      </c>
      <c r="AD6510" t="s">
        <v>443</v>
      </c>
    </row>
    <row r="6511" spans="21:30">
      <c r="U6511">
        <v>11230</v>
      </c>
      <c r="V6511">
        <v>5</v>
      </c>
      <c r="W6511" t="s">
        <v>7728</v>
      </c>
      <c r="X6511">
        <v>5</v>
      </c>
      <c r="Y6511" t="s">
        <v>505</v>
      </c>
      <c r="Z6511">
        <v>5501</v>
      </c>
      <c r="AA6511" t="s">
        <v>1181</v>
      </c>
      <c r="AC6511" t="s">
        <v>1009</v>
      </c>
      <c r="AD6511" t="s">
        <v>443</v>
      </c>
    </row>
    <row r="6512" spans="21:30">
      <c r="U6512">
        <v>11231</v>
      </c>
      <c r="V6512">
        <v>3</v>
      </c>
      <c r="W6512" t="s">
        <v>7729</v>
      </c>
      <c r="X6512">
        <v>5</v>
      </c>
      <c r="Y6512" t="s">
        <v>505</v>
      </c>
      <c r="Z6512">
        <v>5802</v>
      </c>
      <c r="AA6512" t="s">
        <v>1281</v>
      </c>
      <c r="AC6512" t="s">
        <v>1009</v>
      </c>
      <c r="AD6512" t="s">
        <v>443</v>
      </c>
    </row>
    <row r="6513" spans="21:30">
      <c r="U6513">
        <v>11234</v>
      </c>
      <c r="V6513">
        <v>8</v>
      </c>
      <c r="W6513" t="s">
        <v>7730</v>
      </c>
      <c r="X6513">
        <v>5</v>
      </c>
      <c r="Y6513" t="s">
        <v>505</v>
      </c>
      <c r="Z6513">
        <v>5601</v>
      </c>
      <c r="AA6513" t="s">
        <v>855</v>
      </c>
      <c r="AC6513" t="s">
        <v>1009</v>
      </c>
      <c r="AD6513" t="s">
        <v>443</v>
      </c>
    </row>
    <row r="6514" spans="21:30">
      <c r="U6514">
        <v>11237</v>
      </c>
      <c r="V6514">
        <v>2</v>
      </c>
      <c r="W6514" t="s">
        <v>7731</v>
      </c>
      <c r="X6514">
        <v>5</v>
      </c>
      <c r="Y6514" t="s">
        <v>505</v>
      </c>
      <c r="Z6514">
        <v>5704</v>
      </c>
      <c r="AA6514" t="s">
        <v>1475</v>
      </c>
      <c r="AC6514" t="s">
        <v>725</v>
      </c>
      <c r="AD6514" t="s">
        <v>443</v>
      </c>
    </row>
    <row r="6515" spans="21:30">
      <c r="U6515">
        <v>11238</v>
      </c>
      <c r="V6515">
        <v>0</v>
      </c>
      <c r="W6515" t="s">
        <v>7732</v>
      </c>
      <c r="X6515">
        <v>5</v>
      </c>
      <c r="Y6515" t="s">
        <v>505</v>
      </c>
      <c r="Z6515">
        <v>5701</v>
      </c>
      <c r="AA6515" t="s">
        <v>1690</v>
      </c>
      <c r="AC6515" t="s">
        <v>725</v>
      </c>
      <c r="AD6515" t="s">
        <v>443</v>
      </c>
    </row>
    <row r="6516" spans="21:30">
      <c r="U6516">
        <v>11240</v>
      </c>
      <c r="V6516">
        <v>2</v>
      </c>
      <c r="W6516" t="s">
        <v>7733</v>
      </c>
      <c r="X6516">
        <v>5</v>
      </c>
      <c r="Y6516" t="s">
        <v>505</v>
      </c>
      <c r="Z6516">
        <v>5502</v>
      </c>
      <c r="AA6516" t="s">
        <v>2468</v>
      </c>
      <c r="AC6516" t="s">
        <v>713</v>
      </c>
      <c r="AD6516" t="s">
        <v>443</v>
      </c>
    </row>
    <row r="6517" spans="21:30">
      <c r="U6517">
        <v>11242</v>
      </c>
      <c r="V6517">
        <v>9</v>
      </c>
      <c r="W6517" t="s">
        <v>7734</v>
      </c>
      <c r="X6517">
        <v>6</v>
      </c>
      <c r="Y6517" t="s">
        <v>608</v>
      </c>
      <c r="Z6517">
        <v>6101</v>
      </c>
      <c r="AA6517" t="s">
        <v>655</v>
      </c>
      <c r="AC6517" t="s">
        <v>713</v>
      </c>
      <c r="AD6517" t="s">
        <v>443</v>
      </c>
    </row>
    <row r="6518" spans="21:30">
      <c r="U6518">
        <v>11244</v>
      </c>
      <c r="V6518">
        <v>5</v>
      </c>
      <c r="W6518" t="s">
        <v>7735</v>
      </c>
      <c r="X6518">
        <v>6</v>
      </c>
      <c r="Y6518" t="s">
        <v>608</v>
      </c>
      <c r="Z6518">
        <v>6101</v>
      </c>
      <c r="AA6518" t="s">
        <v>655</v>
      </c>
      <c r="AC6518" t="s">
        <v>725</v>
      </c>
      <c r="AD6518" t="s">
        <v>443</v>
      </c>
    </row>
    <row r="6519" spans="21:30">
      <c r="U6519">
        <v>11245</v>
      </c>
      <c r="V6519">
        <v>3</v>
      </c>
      <c r="W6519" t="s">
        <v>7736</v>
      </c>
      <c r="X6519">
        <v>6</v>
      </c>
      <c r="Y6519" t="s">
        <v>608</v>
      </c>
      <c r="Z6519">
        <v>6116</v>
      </c>
      <c r="AA6519" t="s">
        <v>3011</v>
      </c>
      <c r="AC6519" t="s">
        <v>1009</v>
      </c>
      <c r="AD6519" t="s">
        <v>443</v>
      </c>
    </row>
    <row r="6520" spans="21:30">
      <c r="U6520">
        <v>11246</v>
      </c>
      <c r="V6520">
        <v>1</v>
      </c>
      <c r="W6520" t="s">
        <v>7737</v>
      </c>
      <c r="X6520">
        <v>6</v>
      </c>
      <c r="Y6520" t="s">
        <v>608</v>
      </c>
      <c r="Z6520">
        <v>6115</v>
      </c>
      <c r="AA6520" t="s">
        <v>1647</v>
      </c>
      <c r="AC6520" t="s">
        <v>1009</v>
      </c>
      <c r="AD6520" t="s">
        <v>443</v>
      </c>
    </row>
    <row r="6521" spans="21:30">
      <c r="U6521">
        <v>11248</v>
      </c>
      <c r="V6521">
        <v>8</v>
      </c>
      <c r="W6521" t="s">
        <v>7738</v>
      </c>
      <c r="X6521">
        <v>6</v>
      </c>
      <c r="Y6521" t="s">
        <v>608</v>
      </c>
      <c r="Z6521">
        <v>6117</v>
      </c>
      <c r="AA6521" t="s">
        <v>3051</v>
      </c>
      <c r="AC6521" t="s">
        <v>1111</v>
      </c>
      <c r="AD6521" t="s">
        <v>443</v>
      </c>
    </row>
    <row r="6522" spans="21:30">
      <c r="U6522">
        <v>11256</v>
      </c>
      <c r="V6522">
        <v>9</v>
      </c>
      <c r="W6522" t="s">
        <v>7739</v>
      </c>
      <c r="X6522">
        <v>6</v>
      </c>
      <c r="Y6522" t="s">
        <v>608</v>
      </c>
      <c r="Z6522">
        <v>6101</v>
      </c>
      <c r="AA6522" t="s">
        <v>655</v>
      </c>
      <c r="AC6522" t="s">
        <v>713</v>
      </c>
      <c r="AD6522" t="s">
        <v>443</v>
      </c>
    </row>
    <row r="6523" spans="21:30">
      <c r="U6523">
        <v>11257</v>
      </c>
      <c r="V6523">
        <v>7</v>
      </c>
      <c r="W6523" t="s">
        <v>7740</v>
      </c>
      <c r="X6523">
        <v>6</v>
      </c>
      <c r="Y6523" t="s">
        <v>608</v>
      </c>
      <c r="Z6523">
        <v>6309</v>
      </c>
      <c r="AA6523" t="s">
        <v>1571</v>
      </c>
      <c r="AC6523" t="s">
        <v>1009</v>
      </c>
      <c r="AD6523" t="s">
        <v>443</v>
      </c>
    </row>
    <row r="6524" spans="21:30">
      <c r="U6524">
        <v>11261</v>
      </c>
      <c r="V6524">
        <v>5</v>
      </c>
      <c r="W6524" t="s">
        <v>7741</v>
      </c>
      <c r="X6524">
        <v>6</v>
      </c>
      <c r="Y6524" t="s">
        <v>608</v>
      </c>
      <c r="Z6524">
        <v>6201</v>
      </c>
      <c r="AA6524" t="s">
        <v>1539</v>
      </c>
      <c r="AC6524" t="s">
        <v>1009</v>
      </c>
      <c r="AD6524" t="s">
        <v>443</v>
      </c>
    </row>
    <row r="6525" spans="21:30">
      <c r="U6525">
        <v>11263</v>
      </c>
      <c r="V6525">
        <v>1</v>
      </c>
      <c r="W6525" t="s">
        <v>7742</v>
      </c>
      <c r="X6525">
        <v>6</v>
      </c>
      <c r="Y6525" t="s">
        <v>608</v>
      </c>
      <c r="Z6525">
        <v>6303</v>
      </c>
      <c r="AA6525" t="s">
        <v>991</v>
      </c>
      <c r="AC6525" t="s">
        <v>412</v>
      </c>
      <c r="AD6525" t="s">
        <v>443</v>
      </c>
    </row>
    <row r="6526" spans="21:30">
      <c r="U6526">
        <v>11265</v>
      </c>
      <c r="V6526">
        <v>8</v>
      </c>
      <c r="W6526" t="s">
        <v>7743</v>
      </c>
      <c r="X6526">
        <v>6</v>
      </c>
      <c r="Y6526" t="s">
        <v>608</v>
      </c>
      <c r="Z6526">
        <v>6101</v>
      </c>
      <c r="AA6526" t="s">
        <v>655</v>
      </c>
      <c r="AC6526" t="s">
        <v>713</v>
      </c>
      <c r="AD6526" t="s">
        <v>443</v>
      </c>
    </row>
    <row r="6527" spans="21:30">
      <c r="U6527">
        <v>11277</v>
      </c>
      <c r="V6527">
        <v>1</v>
      </c>
      <c r="W6527" t="s">
        <v>621</v>
      </c>
      <c r="X6527">
        <v>6</v>
      </c>
      <c r="Y6527" t="s">
        <v>608</v>
      </c>
      <c r="Z6527">
        <v>6110</v>
      </c>
      <c r="AA6527" t="s">
        <v>1742</v>
      </c>
      <c r="AC6527" t="s">
        <v>1009</v>
      </c>
      <c r="AD6527" t="s">
        <v>443</v>
      </c>
    </row>
    <row r="6528" spans="21:30">
      <c r="U6528">
        <v>11279</v>
      </c>
      <c r="V6528">
        <v>8</v>
      </c>
      <c r="W6528" t="s">
        <v>7744</v>
      </c>
      <c r="X6528">
        <v>6</v>
      </c>
      <c r="Y6528" t="s">
        <v>608</v>
      </c>
      <c r="Z6528">
        <v>6302</v>
      </c>
      <c r="AA6528" t="s">
        <v>3197</v>
      </c>
      <c r="AC6528" t="s">
        <v>1009</v>
      </c>
      <c r="AD6528" t="s">
        <v>443</v>
      </c>
    </row>
    <row r="6529" spans="21:30">
      <c r="U6529">
        <v>11283</v>
      </c>
      <c r="V6529">
        <v>6</v>
      </c>
      <c r="W6529" t="s">
        <v>7745</v>
      </c>
      <c r="X6529">
        <v>6</v>
      </c>
      <c r="Y6529" t="s">
        <v>608</v>
      </c>
      <c r="Z6529">
        <v>6201</v>
      </c>
      <c r="AA6529" t="s">
        <v>1539</v>
      </c>
      <c r="AC6529" t="s">
        <v>1009</v>
      </c>
      <c r="AD6529" t="s">
        <v>443</v>
      </c>
    </row>
    <row r="6530" spans="21:30">
      <c r="U6530">
        <v>11284</v>
      </c>
      <c r="V6530">
        <v>4</v>
      </c>
      <c r="W6530" t="s">
        <v>2812</v>
      </c>
      <c r="X6530">
        <v>6</v>
      </c>
      <c r="Y6530" t="s">
        <v>608</v>
      </c>
      <c r="Z6530">
        <v>6101</v>
      </c>
      <c r="AA6530" t="s">
        <v>655</v>
      </c>
      <c r="AC6530" t="s">
        <v>1111</v>
      </c>
      <c r="AD6530" t="s">
        <v>443</v>
      </c>
    </row>
    <row r="6531" spans="21:30">
      <c r="U6531">
        <v>11286</v>
      </c>
      <c r="V6531">
        <v>0</v>
      </c>
      <c r="W6531" t="s">
        <v>7746</v>
      </c>
      <c r="X6531">
        <v>6</v>
      </c>
      <c r="Y6531" t="s">
        <v>608</v>
      </c>
      <c r="Z6531">
        <v>6301</v>
      </c>
      <c r="AA6531" t="s">
        <v>835</v>
      </c>
      <c r="AC6531" t="s">
        <v>412</v>
      </c>
      <c r="AD6531" t="s">
        <v>443</v>
      </c>
    </row>
    <row r="6532" spans="21:30">
      <c r="U6532">
        <v>11287</v>
      </c>
      <c r="V6532">
        <v>9</v>
      </c>
      <c r="W6532" t="s">
        <v>7747</v>
      </c>
      <c r="X6532">
        <v>6</v>
      </c>
      <c r="Y6532" t="s">
        <v>608</v>
      </c>
      <c r="Z6532">
        <v>6104</v>
      </c>
      <c r="AA6532" t="s">
        <v>1035</v>
      </c>
      <c r="AC6532" t="s">
        <v>1009</v>
      </c>
      <c r="AD6532" t="s">
        <v>443</v>
      </c>
    </row>
    <row r="6533" spans="21:30">
      <c r="U6533">
        <v>11291</v>
      </c>
      <c r="V6533">
        <v>7</v>
      </c>
      <c r="W6533" t="s">
        <v>7748</v>
      </c>
      <c r="X6533">
        <v>6</v>
      </c>
      <c r="Y6533" t="s">
        <v>608</v>
      </c>
      <c r="Z6533">
        <v>6108</v>
      </c>
      <c r="AA6533" t="s">
        <v>2996</v>
      </c>
      <c r="AC6533" t="s">
        <v>725</v>
      </c>
      <c r="AD6533" t="s">
        <v>443</v>
      </c>
    </row>
    <row r="6534" spans="21:30">
      <c r="U6534">
        <v>11318</v>
      </c>
      <c r="V6534">
        <v>2</v>
      </c>
      <c r="W6534" t="s">
        <v>7749</v>
      </c>
      <c r="X6534">
        <v>7</v>
      </c>
      <c r="Y6534" t="s">
        <v>953</v>
      </c>
      <c r="Z6534">
        <v>7404</v>
      </c>
      <c r="AA6534" t="s">
        <v>1487</v>
      </c>
      <c r="AC6534" t="s">
        <v>713</v>
      </c>
      <c r="AD6534" t="s">
        <v>443</v>
      </c>
    </row>
    <row r="6535" spans="21:30">
      <c r="U6535">
        <v>11323</v>
      </c>
      <c r="V6535">
        <v>9</v>
      </c>
      <c r="W6535" t="s">
        <v>3078</v>
      </c>
      <c r="X6535">
        <v>7</v>
      </c>
      <c r="Y6535" t="s">
        <v>953</v>
      </c>
      <c r="Z6535">
        <v>7304</v>
      </c>
      <c r="AA6535" t="s">
        <v>1391</v>
      </c>
      <c r="AC6535" t="s">
        <v>1009</v>
      </c>
      <c r="AD6535" t="s">
        <v>443</v>
      </c>
    </row>
    <row r="6536" spans="21:30">
      <c r="U6536">
        <v>11330</v>
      </c>
      <c r="V6536">
        <v>1</v>
      </c>
      <c r="W6536" t="s">
        <v>7750</v>
      </c>
      <c r="X6536">
        <v>7</v>
      </c>
      <c r="Y6536" t="s">
        <v>953</v>
      </c>
      <c r="Z6536">
        <v>7109</v>
      </c>
      <c r="AA6536" t="s">
        <v>1684</v>
      </c>
      <c r="AC6536" t="s">
        <v>1009</v>
      </c>
      <c r="AD6536" t="s">
        <v>443</v>
      </c>
    </row>
    <row r="6537" spans="21:30">
      <c r="U6537">
        <v>11333</v>
      </c>
      <c r="V6537">
        <v>6</v>
      </c>
      <c r="W6537" t="s">
        <v>7751</v>
      </c>
      <c r="X6537">
        <v>7</v>
      </c>
      <c r="Y6537" t="s">
        <v>953</v>
      </c>
      <c r="Z6537">
        <v>7107</v>
      </c>
      <c r="AA6537" t="s">
        <v>1510</v>
      </c>
      <c r="AC6537" t="s">
        <v>1009</v>
      </c>
      <c r="AD6537" t="s">
        <v>443</v>
      </c>
    </row>
    <row r="6538" spans="21:30">
      <c r="U6538">
        <v>11334</v>
      </c>
      <c r="V6538">
        <v>4</v>
      </c>
      <c r="W6538" t="s">
        <v>7752</v>
      </c>
      <c r="X6538">
        <v>7</v>
      </c>
      <c r="Y6538" t="s">
        <v>953</v>
      </c>
      <c r="Z6538">
        <v>7401</v>
      </c>
      <c r="AA6538" t="s">
        <v>1023</v>
      </c>
      <c r="AC6538" t="s">
        <v>1009</v>
      </c>
      <c r="AD6538" t="s">
        <v>443</v>
      </c>
    </row>
    <row r="6539" spans="21:30">
      <c r="U6539">
        <v>11336</v>
      </c>
      <c r="V6539">
        <v>0</v>
      </c>
      <c r="W6539" t="s">
        <v>7753</v>
      </c>
      <c r="X6539">
        <v>7</v>
      </c>
      <c r="Y6539" t="s">
        <v>953</v>
      </c>
      <c r="Z6539">
        <v>7404</v>
      </c>
      <c r="AA6539" t="s">
        <v>1487</v>
      </c>
      <c r="AC6539" t="s">
        <v>713</v>
      </c>
      <c r="AD6539" t="s">
        <v>443</v>
      </c>
    </row>
    <row r="6540" spans="21:30">
      <c r="U6540">
        <v>11337</v>
      </c>
      <c r="V6540">
        <v>9</v>
      </c>
      <c r="W6540" t="s">
        <v>2721</v>
      </c>
      <c r="X6540">
        <v>7</v>
      </c>
      <c r="Y6540" t="s">
        <v>953</v>
      </c>
      <c r="Z6540">
        <v>7406</v>
      </c>
      <c r="AA6540" t="s">
        <v>1696</v>
      </c>
      <c r="AC6540" t="s">
        <v>1009</v>
      </c>
      <c r="AD6540" t="s">
        <v>443</v>
      </c>
    </row>
    <row r="6541" spans="21:30">
      <c r="U6541">
        <v>11338</v>
      </c>
      <c r="V6541">
        <v>7</v>
      </c>
      <c r="W6541" t="s">
        <v>7754</v>
      </c>
      <c r="X6541">
        <v>7</v>
      </c>
      <c r="Y6541" t="s">
        <v>953</v>
      </c>
      <c r="Z6541">
        <v>7304</v>
      </c>
      <c r="AA6541" t="s">
        <v>1391</v>
      </c>
      <c r="AC6541" t="s">
        <v>1009</v>
      </c>
      <c r="AD6541" t="s">
        <v>443</v>
      </c>
    </row>
    <row r="6542" spans="21:30">
      <c r="U6542">
        <v>11339</v>
      </c>
      <c r="V6542">
        <v>5</v>
      </c>
      <c r="W6542" t="s">
        <v>1773</v>
      </c>
      <c r="X6542">
        <v>7</v>
      </c>
      <c r="Y6542" t="s">
        <v>953</v>
      </c>
      <c r="Z6542">
        <v>7101</v>
      </c>
      <c r="AA6542" t="s">
        <v>1054</v>
      </c>
      <c r="AC6542" t="s">
        <v>713</v>
      </c>
      <c r="AD6542" t="s">
        <v>443</v>
      </c>
    </row>
    <row r="6543" spans="21:30">
      <c r="U6543">
        <v>11342</v>
      </c>
      <c r="V6543">
        <v>5</v>
      </c>
      <c r="W6543" t="s">
        <v>7755</v>
      </c>
      <c r="X6543">
        <v>7</v>
      </c>
      <c r="Y6543" t="s">
        <v>953</v>
      </c>
      <c r="Z6543">
        <v>7101</v>
      </c>
      <c r="AA6543" t="s">
        <v>1054</v>
      </c>
      <c r="AC6543" t="s">
        <v>1009</v>
      </c>
      <c r="AD6543" t="s">
        <v>443</v>
      </c>
    </row>
    <row r="6544" spans="21:30">
      <c r="U6544">
        <v>11343</v>
      </c>
      <c r="V6544">
        <v>3</v>
      </c>
      <c r="W6544" t="s">
        <v>7756</v>
      </c>
      <c r="X6544">
        <v>7</v>
      </c>
      <c r="Y6544" t="s">
        <v>953</v>
      </c>
      <c r="Z6544">
        <v>7101</v>
      </c>
      <c r="AA6544" t="s">
        <v>1054</v>
      </c>
      <c r="AC6544" t="s">
        <v>713</v>
      </c>
      <c r="AD6544" t="s">
        <v>443</v>
      </c>
    </row>
    <row r="6545" spans="21:30">
      <c r="U6545">
        <v>11344</v>
      </c>
      <c r="V6545">
        <v>1</v>
      </c>
      <c r="W6545" t="s">
        <v>7757</v>
      </c>
      <c r="X6545">
        <v>7</v>
      </c>
      <c r="Y6545" t="s">
        <v>953</v>
      </c>
      <c r="Z6545">
        <v>7401</v>
      </c>
      <c r="AA6545" t="s">
        <v>1023</v>
      </c>
      <c r="AC6545" t="s">
        <v>713</v>
      </c>
      <c r="AD6545" t="s">
        <v>443</v>
      </c>
    </row>
    <row r="6546" spans="21:30">
      <c r="U6546">
        <v>11347</v>
      </c>
      <c r="V6546">
        <v>6</v>
      </c>
      <c r="W6546" t="s">
        <v>7758</v>
      </c>
      <c r="X6546">
        <v>7</v>
      </c>
      <c r="Y6546" t="s">
        <v>953</v>
      </c>
      <c r="Z6546">
        <v>7109</v>
      </c>
      <c r="AA6546" t="s">
        <v>1684</v>
      </c>
      <c r="AC6546" t="s">
        <v>1009</v>
      </c>
      <c r="AD6546" t="s">
        <v>443</v>
      </c>
    </row>
    <row r="6547" spans="21:30">
      <c r="U6547">
        <v>11348</v>
      </c>
      <c r="V6547">
        <v>4</v>
      </c>
      <c r="W6547" t="s">
        <v>7759</v>
      </c>
      <c r="X6547">
        <v>7</v>
      </c>
      <c r="Y6547" t="s">
        <v>953</v>
      </c>
      <c r="Z6547">
        <v>7101</v>
      </c>
      <c r="AA6547" t="s">
        <v>1054</v>
      </c>
      <c r="AC6547" t="s">
        <v>713</v>
      </c>
      <c r="AD6547" t="s">
        <v>443</v>
      </c>
    </row>
    <row r="6548" spans="21:30">
      <c r="U6548">
        <v>11350</v>
      </c>
      <c r="V6548">
        <v>6</v>
      </c>
      <c r="W6548" t="s">
        <v>7760</v>
      </c>
      <c r="X6548">
        <v>7</v>
      </c>
      <c r="Y6548" t="s">
        <v>953</v>
      </c>
      <c r="Z6548">
        <v>7308</v>
      </c>
      <c r="AA6548" t="s">
        <v>1754</v>
      </c>
      <c r="AC6548" t="s">
        <v>713</v>
      </c>
      <c r="AD6548" t="s">
        <v>443</v>
      </c>
    </row>
    <row r="6549" spans="21:30">
      <c r="U6549">
        <v>11352</v>
      </c>
      <c r="V6549">
        <v>2</v>
      </c>
      <c r="W6549" t="s">
        <v>3505</v>
      </c>
      <c r="X6549">
        <v>7</v>
      </c>
      <c r="Y6549" t="s">
        <v>953</v>
      </c>
      <c r="Z6549">
        <v>7308</v>
      </c>
      <c r="AA6549" t="s">
        <v>1754</v>
      </c>
      <c r="AC6549" t="s">
        <v>1009</v>
      </c>
      <c r="AD6549" t="s">
        <v>443</v>
      </c>
    </row>
    <row r="6550" spans="21:30">
      <c r="U6550">
        <v>11394</v>
      </c>
      <c r="V6550">
        <v>8</v>
      </c>
      <c r="W6550" t="s">
        <v>621</v>
      </c>
      <c r="X6550">
        <v>8</v>
      </c>
      <c r="Y6550" t="s">
        <v>434</v>
      </c>
      <c r="Z6550">
        <v>8111</v>
      </c>
      <c r="AA6550" t="s">
        <v>4496</v>
      </c>
      <c r="AC6550" t="s">
        <v>1009</v>
      </c>
      <c r="AD6550" t="s">
        <v>443</v>
      </c>
    </row>
    <row r="6551" spans="21:30">
      <c r="U6551">
        <v>11395</v>
      </c>
      <c r="V6551">
        <v>6</v>
      </c>
      <c r="W6551" t="s">
        <v>7761</v>
      </c>
      <c r="X6551">
        <v>8</v>
      </c>
      <c r="Y6551" t="s">
        <v>434</v>
      </c>
      <c r="Z6551">
        <v>8111</v>
      </c>
      <c r="AA6551" t="s">
        <v>4496</v>
      </c>
      <c r="AC6551" t="s">
        <v>1009</v>
      </c>
      <c r="AD6551" t="s">
        <v>443</v>
      </c>
    </row>
    <row r="6552" spans="21:30">
      <c r="U6552">
        <v>11397</v>
      </c>
      <c r="V6552">
        <v>2</v>
      </c>
      <c r="W6552" t="s">
        <v>7762</v>
      </c>
      <c r="X6552">
        <v>8</v>
      </c>
      <c r="Y6552" t="s">
        <v>434</v>
      </c>
      <c r="Z6552">
        <v>8106</v>
      </c>
      <c r="AA6552" t="s">
        <v>1344</v>
      </c>
      <c r="AC6552" t="s">
        <v>713</v>
      </c>
      <c r="AD6552" t="s">
        <v>443</v>
      </c>
    </row>
    <row r="6553" spans="21:30">
      <c r="U6553">
        <v>11398</v>
      </c>
      <c r="V6553">
        <v>0</v>
      </c>
      <c r="W6553" t="s">
        <v>7763</v>
      </c>
      <c r="X6553">
        <v>8</v>
      </c>
      <c r="Y6553" t="s">
        <v>434</v>
      </c>
      <c r="Z6553">
        <v>8102</v>
      </c>
      <c r="AA6553" t="s">
        <v>1069</v>
      </c>
      <c r="AC6553" t="s">
        <v>1009</v>
      </c>
      <c r="AD6553" t="s">
        <v>443</v>
      </c>
    </row>
    <row r="6554" spans="21:30">
      <c r="U6554">
        <v>11399</v>
      </c>
      <c r="V6554">
        <v>9</v>
      </c>
      <c r="W6554" t="s">
        <v>7764</v>
      </c>
      <c r="X6554">
        <v>8</v>
      </c>
      <c r="Y6554" t="s">
        <v>434</v>
      </c>
      <c r="Z6554">
        <v>8204</v>
      </c>
      <c r="AA6554" t="s">
        <v>1058</v>
      </c>
      <c r="AC6554" t="s">
        <v>1009</v>
      </c>
      <c r="AD6554" t="s">
        <v>443</v>
      </c>
    </row>
    <row r="6555" spans="21:30">
      <c r="U6555">
        <v>11400</v>
      </c>
      <c r="V6555">
        <v>6</v>
      </c>
      <c r="W6555" t="s">
        <v>7765</v>
      </c>
      <c r="X6555">
        <v>8</v>
      </c>
      <c r="Y6555" t="s">
        <v>434</v>
      </c>
      <c r="Z6555">
        <v>8207</v>
      </c>
      <c r="AA6555" t="s">
        <v>4755</v>
      </c>
      <c r="AC6555" t="s">
        <v>1009</v>
      </c>
      <c r="AD6555" t="s">
        <v>443</v>
      </c>
    </row>
    <row r="6556" spans="21:30">
      <c r="U6556">
        <v>11401</v>
      </c>
      <c r="V6556">
        <v>4</v>
      </c>
      <c r="W6556" t="s">
        <v>7766</v>
      </c>
      <c r="X6556">
        <v>16</v>
      </c>
      <c r="Y6556" t="s">
        <v>3835</v>
      </c>
      <c r="Z6556">
        <v>16101</v>
      </c>
      <c r="AA6556" t="s">
        <v>3836</v>
      </c>
      <c r="AC6556" t="s">
        <v>713</v>
      </c>
      <c r="AD6556" t="s">
        <v>443</v>
      </c>
    </row>
    <row r="6557" spans="21:30">
      <c r="U6557">
        <v>11404</v>
      </c>
      <c r="V6557">
        <v>9</v>
      </c>
      <c r="W6557" t="s">
        <v>7767</v>
      </c>
      <c r="X6557">
        <v>16</v>
      </c>
      <c r="Y6557" t="s">
        <v>3835</v>
      </c>
      <c r="Z6557">
        <v>16109</v>
      </c>
      <c r="AA6557" t="s">
        <v>1811</v>
      </c>
      <c r="AC6557" t="s">
        <v>1009</v>
      </c>
      <c r="AD6557" t="s">
        <v>443</v>
      </c>
    </row>
    <row r="6558" spans="21:30">
      <c r="U6558">
        <v>11405</v>
      </c>
      <c r="V6558">
        <v>7</v>
      </c>
      <c r="W6558" t="s">
        <v>7768</v>
      </c>
      <c r="X6558">
        <v>16</v>
      </c>
      <c r="Y6558" t="s">
        <v>3835</v>
      </c>
      <c r="Z6558">
        <v>16109</v>
      </c>
      <c r="AA6558" t="s">
        <v>1811</v>
      </c>
      <c r="AC6558" t="s">
        <v>1009</v>
      </c>
      <c r="AD6558" t="s">
        <v>443</v>
      </c>
    </row>
    <row r="6559" spans="21:30">
      <c r="U6559">
        <v>11406</v>
      </c>
      <c r="V6559">
        <v>5</v>
      </c>
      <c r="W6559" t="s">
        <v>7769</v>
      </c>
      <c r="X6559">
        <v>16</v>
      </c>
      <c r="Y6559" t="s">
        <v>3835</v>
      </c>
      <c r="Z6559">
        <v>16102</v>
      </c>
      <c r="AA6559" t="s">
        <v>894</v>
      </c>
      <c r="AC6559" t="s">
        <v>1009</v>
      </c>
      <c r="AD6559" t="s">
        <v>443</v>
      </c>
    </row>
    <row r="6560" spans="21:30">
      <c r="U6560">
        <v>11407</v>
      </c>
      <c r="V6560">
        <v>3</v>
      </c>
      <c r="W6560" t="s">
        <v>2071</v>
      </c>
      <c r="X6560">
        <v>16</v>
      </c>
      <c r="Y6560" t="s">
        <v>3835</v>
      </c>
      <c r="Z6560">
        <v>16206</v>
      </c>
      <c r="AA6560" t="s">
        <v>4050</v>
      </c>
      <c r="AC6560" t="s">
        <v>1009</v>
      </c>
      <c r="AD6560" t="s">
        <v>443</v>
      </c>
    </row>
    <row r="6561" spans="21:30">
      <c r="U6561">
        <v>11408</v>
      </c>
      <c r="V6561">
        <v>1</v>
      </c>
      <c r="W6561" t="s">
        <v>7770</v>
      </c>
      <c r="X6561">
        <v>8</v>
      </c>
      <c r="Y6561" t="s">
        <v>434</v>
      </c>
      <c r="Z6561">
        <v>8301</v>
      </c>
      <c r="AA6561" t="s">
        <v>4127</v>
      </c>
      <c r="AC6561" t="s">
        <v>713</v>
      </c>
      <c r="AD6561" t="s">
        <v>443</v>
      </c>
    </row>
    <row r="6562" spans="21:30">
      <c r="U6562">
        <v>11414</v>
      </c>
      <c r="V6562">
        <v>6</v>
      </c>
      <c r="W6562" t="s">
        <v>7771</v>
      </c>
      <c r="X6562">
        <v>8</v>
      </c>
      <c r="Y6562" t="s">
        <v>434</v>
      </c>
      <c r="Z6562">
        <v>8103</v>
      </c>
      <c r="AA6562" t="s">
        <v>979</v>
      </c>
      <c r="AC6562" t="s">
        <v>713</v>
      </c>
      <c r="AD6562" t="s">
        <v>443</v>
      </c>
    </row>
    <row r="6563" spans="21:30">
      <c r="U6563">
        <v>11415</v>
      </c>
      <c r="V6563">
        <v>4</v>
      </c>
      <c r="W6563" t="s">
        <v>7772</v>
      </c>
      <c r="X6563">
        <v>8</v>
      </c>
      <c r="Y6563" t="s">
        <v>434</v>
      </c>
      <c r="Z6563">
        <v>8101</v>
      </c>
      <c r="AA6563" t="s">
        <v>433</v>
      </c>
      <c r="AC6563" t="s">
        <v>725</v>
      </c>
      <c r="AD6563" t="s">
        <v>443</v>
      </c>
    </row>
    <row r="6564" spans="21:30">
      <c r="U6564">
        <v>11417</v>
      </c>
      <c r="V6564">
        <v>0</v>
      </c>
      <c r="W6564" t="s">
        <v>7773</v>
      </c>
      <c r="X6564">
        <v>8</v>
      </c>
      <c r="Y6564" t="s">
        <v>434</v>
      </c>
      <c r="Z6564">
        <v>8110</v>
      </c>
      <c r="AA6564" t="s">
        <v>1747</v>
      </c>
      <c r="AC6564" t="s">
        <v>1009</v>
      </c>
      <c r="AD6564" t="s">
        <v>443</v>
      </c>
    </row>
    <row r="6565" spans="21:30">
      <c r="U6565">
        <v>11418</v>
      </c>
      <c r="V6565">
        <v>9</v>
      </c>
      <c r="W6565" t="s">
        <v>5117</v>
      </c>
      <c r="X6565">
        <v>8</v>
      </c>
      <c r="Y6565" t="s">
        <v>434</v>
      </c>
      <c r="Z6565">
        <v>8109</v>
      </c>
      <c r="AA6565" t="s">
        <v>1729</v>
      </c>
      <c r="AC6565" t="s">
        <v>1009</v>
      </c>
      <c r="AD6565" t="s">
        <v>443</v>
      </c>
    </row>
    <row r="6566" spans="21:30">
      <c r="U6566">
        <v>11419</v>
      </c>
      <c r="V6566">
        <v>7</v>
      </c>
      <c r="W6566" t="s">
        <v>7774</v>
      </c>
      <c r="X6566">
        <v>8</v>
      </c>
      <c r="Y6566" t="s">
        <v>434</v>
      </c>
      <c r="Z6566">
        <v>8109</v>
      </c>
      <c r="AA6566" t="s">
        <v>1729</v>
      </c>
      <c r="AC6566" t="s">
        <v>1009</v>
      </c>
      <c r="AD6566" t="s">
        <v>443</v>
      </c>
    </row>
    <row r="6567" spans="21:30">
      <c r="U6567">
        <v>11420</v>
      </c>
      <c r="V6567">
        <v>0</v>
      </c>
      <c r="W6567" t="s">
        <v>7775</v>
      </c>
      <c r="X6567">
        <v>8</v>
      </c>
      <c r="Y6567" t="s">
        <v>434</v>
      </c>
      <c r="Z6567">
        <v>8102</v>
      </c>
      <c r="AA6567" t="s">
        <v>1069</v>
      </c>
      <c r="AC6567" t="s">
        <v>713</v>
      </c>
      <c r="AD6567" t="s">
        <v>443</v>
      </c>
    </row>
    <row r="6568" spans="21:30">
      <c r="U6568">
        <v>11422</v>
      </c>
      <c r="V6568">
        <v>7</v>
      </c>
      <c r="W6568" t="s">
        <v>7776</v>
      </c>
      <c r="X6568">
        <v>8</v>
      </c>
      <c r="Y6568" t="s">
        <v>434</v>
      </c>
      <c r="Z6568">
        <v>8203</v>
      </c>
      <c r="AA6568" t="s">
        <v>4709</v>
      </c>
      <c r="AC6568" t="s">
        <v>1009</v>
      </c>
      <c r="AD6568" t="s">
        <v>443</v>
      </c>
    </row>
    <row r="6569" spans="21:30">
      <c r="U6569">
        <v>11425</v>
      </c>
      <c r="V6569">
        <v>1</v>
      </c>
      <c r="W6569" t="s">
        <v>7777</v>
      </c>
      <c r="X6569">
        <v>8</v>
      </c>
      <c r="Y6569" t="s">
        <v>434</v>
      </c>
      <c r="Z6569">
        <v>8205</v>
      </c>
      <c r="AA6569" t="s">
        <v>1089</v>
      </c>
      <c r="AC6569" t="s">
        <v>1009</v>
      </c>
      <c r="AD6569" t="s">
        <v>443</v>
      </c>
    </row>
    <row r="6570" spans="21:30">
      <c r="U6570">
        <v>11429</v>
      </c>
      <c r="V6570">
        <v>4</v>
      </c>
      <c r="W6570" t="s">
        <v>7778</v>
      </c>
      <c r="X6570">
        <v>8</v>
      </c>
      <c r="Y6570" t="s">
        <v>434</v>
      </c>
      <c r="Z6570">
        <v>8301</v>
      </c>
      <c r="AA6570" t="s">
        <v>4127</v>
      </c>
      <c r="AC6570" t="s">
        <v>713</v>
      </c>
      <c r="AD6570" t="s">
        <v>443</v>
      </c>
    </row>
    <row r="6571" spans="21:30">
      <c r="U6571">
        <v>11430</v>
      </c>
      <c r="V6571">
        <v>8</v>
      </c>
      <c r="W6571" t="s">
        <v>7779</v>
      </c>
      <c r="X6571">
        <v>8</v>
      </c>
      <c r="Y6571" t="s">
        <v>434</v>
      </c>
      <c r="Z6571">
        <v>8306</v>
      </c>
      <c r="AA6571" t="s">
        <v>1403</v>
      </c>
      <c r="AC6571" t="s">
        <v>713</v>
      </c>
      <c r="AD6571" t="s">
        <v>443</v>
      </c>
    </row>
    <row r="6572" spans="21:30">
      <c r="U6572">
        <v>11431</v>
      </c>
      <c r="V6572">
        <v>6</v>
      </c>
      <c r="W6572" t="s">
        <v>7780</v>
      </c>
      <c r="X6572">
        <v>8</v>
      </c>
      <c r="Y6572" t="s">
        <v>434</v>
      </c>
      <c r="Z6572">
        <v>8112</v>
      </c>
      <c r="AA6572" t="s">
        <v>4426</v>
      </c>
      <c r="AC6572" t="s">
        <v>713</v>
      </c>
      <c r="AD6572" t="s">
        <v>443</v>
      </c>
    </row>
    <row r="6573" spans="21:30">
      <c r="U6573">
        <v>11462</v>
      </c>
      <c r="V6573">
        <v>6</v>
      </c>
      <c r="W6573" t="s">
        <v>7781</v>
      </c>
      <c r="X6573">
        <v>9</v>
      </c>
      <c r="Y6573" t="s">
        <v>559</v>
      </c>
      <c r="Z6573">
        <v>9120</v>
      </c>
      <c r="AA6573" t="s">
        <v>1800</v>
      </c>
      <c r="AC6573" t="s">
        <v>1009</v>
      </c>
      <c r="AD6573" t="s">
        <v>443</v>
      </c>
    </row>
    <row r="6574" spans="21:30">
      <c r="U6574">
        <v>11465</v>
      </c>
      <c r="V6574">
        <v>0</v>
      </c>
      <c r="W6574" t="s">
        <v>7782</v>
      </c>
      <c r="X6574">
        <v>9</v>
      </c>
      <c r="Y6574" t="s">
        <v>559</v>
      </c>
      <c r="Z6574">
        <v>9101</v>
      </c>
      <c r="AA6574" t="s">
        <v>133</v>
      </c>
      <c r="AC6574" t="s">
        <v>713</v>
      </c>
      <c r="AD6574" t="s">
        <v>443</v>
      </c>
    </row>
    <row r="6575" spans="21:30">
      <c r="U6575">
        <v>11467</v>
      </c>
      <c r="V6575">
        <v>7</v>
      </c>
      <c r="W6575" t="s">
        <v>7783</v>
      </c>
      <c r="X6575">
        <v>9</v>
      </c>
      <c r="Y6575" t="s">
        <v>559</v>
      </c>
      <c r="Z6575">
        <v>9119</v>
      </c>
      <c r="AA6575" t="s">
        <v>4968</v>
      </c>
      <c r="AC6575" t="s">
        <v>713</v>
      </c>
      <c r="AD6575" t="s">
        <v>443</v>
      </c>
    </row>
    <row r="6576" spans="21:30">
      <c r="U6576">
        <v>11471</v>
      </c>
      <c r="V6576">
        <v>5</v>
      </c>
      <c r="W6576" t="s">
        <v>7784</v>
      </c>
      <c r="X6576">
        <v>9</v>
      </c>
      <c r="Y6576" t="s">
        <v>559</v>
      </c>
      <c r="Z6576">
        <v>9105</v>
      </c>
      <c r="AA6576" t="s">
        <v>93</v>
      </c>
      <c r="AC6576" t="s">
        <v>713</v>
      </c>
      <c r="AD6576" t="s">
        <v>443</v>
      </c>
    </row>
    <row r="6577" spans="21:30">
      <c r="U6577">
        <v>11472</v>
      </c>
      <c r="V6577">
        <v>3</v>
      </c>
      <c r="W6577" t="s">
        <v>7785</v>
      </c>
      <c r="X6577">
        <v>9</v>
      </c>
      <c r="Y6577" t="s">
        <v>559</v>
      </c>
      <c r="Z6577">
        <v>9109</v>
      </c>
      <c r="AA6577" t="s">
        <v>1304</v>
      </c>
      <c r="AC6577" t="s">
        <v>1009</v>
      </c>
      <c r="AD6577" t="s">
        <v>443</v>
      </c>
    </row>
    <row r="6578" spans="21:30">
      <c r="U6578">
        <v>11498</v>
      </c>
      <c r="V6578">
        <v>7</v>
      </c>
      <c r="W6578" t="s">
        <v>7786</v>
      </c>
      <c r="X6578">
        <v>9</v>
      </c>
      <c r="Y6578" t="s">
        <v>559</v>
      </c>
      <c r="Z6578">
        <v>9111</v>
      </c>
      <c r="AA6578" t="s">
        <v>1425</v>
      </c>
      <c r="AC6578" t="s">
        <v>713</v>
      </c>
      <c r="AD6578" t="s">
        <v>443</v>
      </c>
    </row>
    <row r="6579" spans="21:30">
      <c r="U6579">
        <v>11501</v>
      </c>
      <c r="V6579">
        <v>0</v>
      </c>
      <c r="W6579" t="s">
        <v>7787</v>
      </c>
      <c r="X6579">
        <v>9</v>
      </c>
      <c r="Y6579" t="s">
        <v>559</v>
      </c>
      <c r="Z6579">
        <v>9120</v>
      </c>
      <c r="AA6579" t="s">
        <v>1800</v>
      </c>
      <c r="AC6579" t="s">
        <v>713</v>
      </c>
      <c r="AD6579" t="s">
        <v>443</v>
      </c>
    </row>
    <row r="6580" spans="21:30">
      <c r="U6580">
        <v>11509</v>
      </c>
      <c r="V6580">
        <v>6</v>
      </c>
      <c r="W6580" t="s">
        <v>7788</v>
      </c>
      <c r="X6580">
        <v>9</v>
      </c>
      <c r="Y6580" t="s">
        <v>559</v>
      </c>
      <c r="Z6580">
        <v>9112</v>
      </c>
      <c r="AA6580" t="s">
        <v>1452</v>
      </c>
      <c r="AC6580" t="s">
        <v>713</v>
      </c>
      <c r="AD6580" t="s">
        <v>443</v>
      </c>
    </row>
    <row r="6581" spans="21:30">
      <c r="U6581">
        <v>11520</v>
      </c>
      <c r="V6581">
        <v>7</v>
      </c>
      <c r="W6581" t="s">
        <v>7789</v>
      </c>
      <c r="X6581">
        <v>9</v>
      </c>
      <c r="Y6581" t="s">
        <v>559</v>
      </c>
      <c r="Z6581">
        <v>9108</v>
      </c>
      <c r="AA6581" t="s">
        <v>1269</v>
      </c>
      <c r="AC6581" t="s">
        <v>1009</v>
      </c>
      <c r="AD6581" t="s">
        <v>443</v>
      </c>
    </row>
    <row r="6582" spans="21:30">
      <c r="U6582">
        <v>11522</v>
      </c>
      <c r="V6582">
        <v>3</v>
      </c>
      <c r="W6582" t="s">
        <v>7790</v>
      </c>
      <c r="X6582">
        <v>9</v>
      </c>
      <c r="Y6582" t="s">
        <v>559</v>
      </c>
      <c r="Z6582">
        <v>9207</v>
      </c>
      <c r="AA6582" t="s">
        <v>1348</v>
      </c>
      <c r="AC6582" t="s">
        <v>1009</v>
      </c>
      <c r="AD6582" t="s">
        <v>443</v>
      </c>
    </row>
    <row r="6583" spans="21:30">
      <c r="U6583">
        <v>11526</v>
      </c>
      <c r="V6583">
        <v>6</v>
      </c>
      <c r="W6583" t="s">
        <v>7791</v>
      </c>
      <c r="X6583">
        <v>9</v>
      </c>
      <c r="Y6583" t="s">
        <v>559</v>
      </c>
      <c r="Z6583">
        <v>9120</v>
      </c>
      <c r="AA6583" t="s">
        <v>1800</v>
      </c>
      <c r="AC6583" t="s">
        <v>713</v>
      </c>
      <c r="AD6583" t="s">
        <v>443</v>
      </c>
    </row>
    <row r="6584" spans="21:30">
      <c r="U6584">
        <v>11527</v>
      </c>
      <c r="V6584">
        <v>4</v>
      </c>
      <c r="W6584" t="s">
        <v>7792</v>
      </c>
      <c r="X6584">
        <v>9</v>
      </c>
      <c r="Y6584" t="s">
        <v>559</v>
      </c>
      <c r="Z6584">
        <v>9111</v>
      </c>
      <c r="AA6584" t="s">
        <v>1425</v>
      </c>
      <c r="AC6584" t="s">
        <v>713</v>
      </c>
      <c r="AD6584" t="s">
        <v>443</v>
      </c>
    </row>
    <row r="6585" spans="21:30">
      <c r="U6585">
        <v>11528</v>
      </c>
      <c r="V6585">
        <v>2</v>
      </c>
      <c r="W6585" t="s">
        <v>4846</v>
      </c>
      <c r="X6585">
        <v>9</v>
      </c>
      <c r="Y6585" t="s">
        <v>559</v>
      </c>
      <c r="Z6585">
        <v>9111</v>
      </c>
      <c r="AA6585" t="s">
        <v>1425</v>
      </c>
      <c r="AC6585" t="s">
        <v>713</v>
      </c>
      <c r="AD6585" t="s">
        <v>443</v>
      </c>
    </row>
    <row r="6586" spans="21:30">
      <c r="U6586">
        <v>11529</v>
      </c>
      <c r="V6586">
        <v>0</v>
      </c>
      <c r="W6586" t="s">
        <v>7793</v>
      </c>
      <c r="X6586">
        <v>9</v>
      </c>
      <c r="Y6586" t="s">
        <v>559</v>
      </c>
      <c r="Z6586">
        <v>9201</v>
      </c>
      <c r="AA6586" t="s">
        <v>877</v>
      </c>
      <c r="AC6586" t="s">
        <v>713</v>
      </c>
      <c r="AD6586" t="s">
        <v>443</v>
      </c>
    </row>
    <row r="6587" spans="21:30">
      <c r="U6587">
        <v>11530</v>
      </c>
      <c r="V6587">
        <v>4</v>
      </c>
      <c r="W6587" t="s">
        <v>7794</v>
      </c>
      <c r="X6587">
        <v>9</v>
      </c>
      <c r="Y6587" t="s">
        <v>559</v>
      </c>
      <c r="Z6587">
        <v>9114</v>
      </c>
      <c r="AA6587" t="s">
        <v>5272</v>
      </c>
      <c r="AC6587" t="s">
        <v>1009</v>
      </c>
      <c r="AD6587" t="s">
        <v>443</v>
      </c>
    </row>
    <row r="6588" spans="21:30">
      <c r="U6588">
        <v>11532</v>
      </c>
      <c r="V6588">
        <v>0</v>
      </c>
      <c r="W6588" t="s">
        <v>7795</v>
      </c>
      <c r="X6588">
        <v>9</v>
      </c>
      <c r="Y6588" t="s">
        <v>559</v>
      </c>
      <c r="Z6588">
        <v>9112</v>
      </c>
      <c r="AA6588" t="s">
        <v>1452</v>
      </c>
      <c r="AC6588" t="s">
        <v>713</v>
      </c>
      <c r="AD6588" t="s">
        <v>443</v>
      </c>
    </row>
    <row r="6589" spans="21:30">
      <c r="U6589">
        <v>11539</v>
      </c>
      <c r="V6589">
        <v>8</v>
      </c>
      <c r="W6589" t="s">
        <v>7796</v>
      </c>
      <c r="X6589">
        <v>10</v>
      </c>
      <c r="Y6589" t="s">
        <v>5531</v>
      </c>
      <c r="Z6589">
        <v>10204</v>
      </c>
      <c r="AA6589" t="s">
        <v>6228</v>
      </c>
      <c r="AC6589" t="s">
        <v>1111</v>
      </c>
      <c r="AD6589" t="s">
        <v>443</v>
      </c>
    </row>
    <row r="6590" spans="21:30">
      <c r="U6590">
        <v>11540</v>
      </c>
      <c r="V6590">
        <v>1</v>
      </c>
      <c r="W6590" t="s">
        <v>7797</v>
      </c>
      <c r="X6590">
        <v>14</v>
      </c>
      <c r="Y6590" t="s">
        <v>5517</v>
      </c>
      <c r="Z6590">
        <v>14106</v>
      </c>
      <c r="AA6590" t="s">
        <v>1372</v>
      </c>
      <c r="AC6590" t="s">
        <v>713</v>
      </c>
      <c r="AD6590" t="s">
        <v>443</v>
      </c>
    </row>
    <row r="6591" spans="21:30">
      <c r="U6591">
        <v>11542</v>
      </c>
      <c r="V6591">
        <v>8</v>
      </c>
      <c r="W6591" t="s">
        <v>7798</v>
      </c>
      <c r="X6591">
        <v>14</v>
      </c>
      <c r="Y6591" t="s">
        <v>5517</v>
      </c>
      <c r="Z6591">
        <v>14106</v>
      </c>
      <c r="AA6591" t="s">
        <v>1372</v>
      </c>
      <c r="AC6591" t="s">
        <v>713</v>
      </c>
      <c r="AD6591" t="s">
        <v>443</v>
      </c>
    </row>
    <row r="6592" spans="21:30">
      <c r="U6592">
        <v>11543</v>
      </c>
      <c r="V6592">
        <v>6</v>
      </c>
      <c r="W6592" t="s">
        <v>7799</v>
      </c>
      <c r="X6592">
        <v>14</v>
      </c>
      <c r="Y6592" t="s">
        <v>5517</v>
      </c>
      <c r="Z6592">
        <v>14106</v>
      </c>
      <c r="AA6592" t="s">
        <v>1372</v>
      </c>
      <c r="AC6592" t="s">
        <v>713</v>
      </c>
      <c r="AD6592" t="s">
        <v>443</v>
      </c>
    </row>
    <row r="6593" spans="21:30">
      <c r="U6593">
        <v>11544</v>
      </c>
      <c r="V6593">
        <v>4</v>
      </c>
      <c r="W6593" t="s">
        <v>7800</v>
      </c>
      <c r="X6593">
        <v>14</v>
      </c>
      <c r="Y6593" t="s">
        <v>5517</v>
      </c>
      <c r="Z6593">
        <v>14106</v>
      </c>
      <c r="AA6593" t="s">
        <v>1372</v>
      </c>
      <c r="AC6593" t="s">
        <v>713</v>
      </c>
      <c r="AD6593" t="s">
        <v>443</v>
      </c>
    </row>
    <row r="6594" spans="21:30">
      <c r="U6594">
        <v>11547</v>
      </c>
      <c r="V6594">
        <v>9</v>
      </c>
      <c r="W6594" t="s">
        <v>7801</v>
      </c>
      <c r="X6594">
        <v>14</v>
      </c>
      <c r="Y6594" t="s">
        <v>5517</v>
      </c>
      <c r="Z6594">
        <v>14204</v>
      </c>
      <c r="AA6594" t="s">
        <v>5739</v>
      </c>
      <c r="AC6594" t="s">
        <v>713</v>
      </c>
      <c r="AD6594" t="s">
        <v>443</v>
      </c>
    </row>
    <row r="6595" spans="21:30">
      <c r="U6595">
        <v>11548</v>
      </c>
      <c r="V6595">
        <v>7</v>
      </c>
      <c r="W6595" t="s">
        <v>4863</v>
      </c>
      <c r="X6595">
        <v>10</v>
      </c>
      <c r="Y6595" t="s">
        <v>5531</v>
      </c>
      <c r="Z6595">
        <v>10105</v>
      </c>
      <c r="AA6595" t="s">
        <v>1155</v>
      </c>
      <c r="AC6595" t="s">
        <v>412</v>
      </c>
      <c r="AD6595" t="s">
        <v>443</v>
      </c>
    </row>
    <row r="6596" spans="21:30">
      <c r="U6596">
        <v>11553</v>
      </c>
      <c r="V6596">
        <v>3</v>
      </c>
      <c r="W6596" t="s">
        <v>7802</v>
      </c>
      <c r="X6596">
        <v>10</v>
      </c>
      <c r="Y6596" t="s">
        <v>5531</v>
      </c>
      <c r="Z6596">
        <v>10203</v>
      </c>
      <c r="AA6596" t="s">
        <v>792</v>
      </c>
      <c r="AC6596" t="s">
        <v>1111</v>
      </c>
      <c r="AD6596" t="s">
        <v>443</v>
      </c>
    </row>
    <row r="6597" spans="21:30">
      <c r="U6597">
        <v>11554</v>
      </c>
      <c r="V6597">
        <v>1</v>
      </c>
      <c r="W6597" t="s">
        <v>7803</v>
      </c>
      <c r="X6597">
        <v>14</v>
      </c>
      <c r="Y6597" t="s">
        <v>5517</v>
      </c>
      <c r="Z6597">
        <v>14204</v>
      </c>
      <c r="AA6597" t="s">
        <v>5739</v>
      </c>
      <c r="AC6597" t="s">
        <v>1009</v>
      </c>
      <c r="AD6597" t="s">
        <v>443</v>
      </c>
    </row>
    <row r="6598" spans="21:30">
      <c r="U6598">
        <v>11576</v>
      </c>
      <c r="V6598">
        <v>2</v>
      </c>
      <c r="W6598" t="s">
        <v>7804</v>
      </c>
      <c r="X6598">
        <v>10</v>
      </c>
      <c r="Y6598" t="s">
        <v>5531</v>
      </c>
      <c r="Z6598">
        <v>10105</v>
      </c>
      <c r="AA6598" t="s">
        <v>1155</v>
      </c>
      <c r="AC6598" t="s">
        <v>713</v>
      </c>
      <c r="AD6598" t="s">
        <v>443</v>
      </c>
    </row>
    <row r="6599" spans="21:30">
      <c r="U6599">
        <v>11577</v>
      </c>
      <c r="V6599">
        <v>0</v>
      </c>
      <c r="W6599" t="s">
        <v>7805</v>
      </c>
      <c r="X6599">
        <v>10</v>
      </c>
      <c r="Y6599" t="s">
        <v>5531</v>
      </c>
      <c r="Z6599">
        <v>10301</v>
      </c>
      <c r="AA6599" t="s">
        <v>1441</v>
      </c>
      <c r="AC6599" t="s">
        <v>713</v>
      </c>
      <c r="AD6599" t="s">
        <v>443</v>
      </c>
    </row>
    <row r="6600" spans="21:30">
      <c r="U6600">
        <v>11578</v>
      </c>
      <c r="V6600">
        <v>9</v>
      </c>
      <c r="W6600" t="s">
        <v>7806</v>
      </c>
      <c r="X6600">
        <v>10</v>
      </c>
      <c r="Y6600" t="s">
        <v>5531</v>
      </c>
      <c r="Z6600">
        <v>10202</v>
      </c>
      <c r="AA6600" t="s">
        <v>785</v>
      </c>
      <c r="AC6600" t="s">
        <v>713</v>
      </c>
      <c r="AD6600" t="s">
        <v>443</v>
      </c>
    </row>
    <row r="6601" spans="21:30">
      <c r="U6601">
        <v>11581</v>
      </c>
      <c r="V6601">
        <v>9</v>
      </c>
      <c r="W6601" t="s">
        <v>7807</v>
      </c>
      <c r="X6601">
        <v>14</v>
      </c>
      <c r="Y6601" t="s">
        <v>5517</v>
      </c>
      <c r="Z6601">
        <v>14201</v>
      </c>
      <c r="AA6601" t="s">
        <v>5694</v>
      </c>
      <c r="AC6601" t="s">
        <v>713</v>
      </c>
      <c r="AD6601" t="s">
        <v>443</v>
      </c>
    </row>
    <row r="6602" spans="21:30">
      <c r="U6602">
        <v>11582</v>
      </c>
      <c r="V6602">
        <v>7</v>
      </c>
      <c r="W6602" t="s">
        <v>7808</v>
      </c>
      <c r="X6602">
        <v>14</v>
      </c>
      <c r="Y6602" t="s">
        <v>5517</v>
      </c>
      <c r="Z6602">
        <v>14201</v>
      </c>
      <c r="AA6602" t="s">
        <v>5694</v>
      </c>
      <c r="AC6602" t="s">
        <v>713</v>
      </c>
      <c r="AD6602" t="s">
        <v>443</v>
      </c>
    </row>
    <row r="6603" spans="21:30">
      <c r="U6603">
        <v>11590</v>
      </c>
      <c r="V6603">
        <v>8</v>
      </c>
      <c r="W6603" t="s">
        <v>5833</v>
      </c>
      <c r="X6603">
        <v>10</v>
      </c>
      <c r="Y6603" t="s">
        <v>5531</v>
      </c>
      <c r="Z6603">
        <v>10205</v>
      </c>
      <c r="AA6603" t="s">
        <v>693</v>
      </c>
      <c r="AC6603" t="s">
        <v>1111</v>
      </c>
      <c r="AD6603" t="s">
        <v>443</v>
      </c>
    </row>
    <row r="6604" spans="21:30">
      <c r="U6604">
        <v>11591</v>
      </c>
      <c r="V6604">
        <v>6</v>
      </c>
      <c r="W6604" t="s">
        <v>7809</v>
      </c>
      <c r="X6604">
        <v>14</v>
      </c>
      <c r="Y6604" t="s">
        <v>5517</v>
      </c>
      <c r="Z6604">
        <v>14202</v>
      </c>
      <c r="AA6604" t="s">
        <v>1163</v>
      </c>
      <c r="AC6604" t="s">
        <v>1009</v>
      </c>
      <c r="AD6604" t="s">
        <v>443</v>
      </c>
    </row>
    <row r="6605" spans="21:30">
      <c r="U6605">
        <v>11593</v>
      </c>
      <c r="V6605">
        <v>2</v>
      </c>
      <c r="W6605" t="s">
        <v>7810</v>
      </c>
      <c r="X6605">
        <v>10</v>
      </c>
      <c r="Y6605" t="s">
        <v>5531</v>
      </c>
      <c r="Z6605">
        <v>10208</v>
      </c>
      <c r="AA6605" t="s">
        <v>6288</v>
      </c>
      <c r="AC6605" t="s">
        <v>1111</v>
      </c>
      <c r="AD6605" t="s">
        <v>443</v>
      </c>
    </row>
    <row r="6606" spans="21:30">
      <c r="U6606">
        <v>11594</v>
      </c>
      <c r="V6606">
        <v>0</v>
      </c>
      <c r="W6606" t="s">
        <v>7811</v>
      </c>
      <c r="X6606">
        <v>10</v>
      </c>
      <c r="Y6606" t="s">
        <v>5531</v>
      </c>
      <c r="Z6606">
        <v>10301</v>
      </c>
      <c r="AA6606" t="s">
        <v>1441</v>
      </c>
      <c r="AC6606" t="s">
        <v>713</v>
      </c>
      <c r="AD6606" t="s">
        <v>443</v>
      </c>
    </row>
    <row r="6607" spans="21:30">
      <c r="U6607">
        <v>11608</v>
      </c>
      <c r="V6607">
        <v>4</v>
      </c>
      <c r="W6607" t="s">
        <v>7812</v>
      </c>
      <c r="X6607">
        <v>11</v>
      </c>
      <c r="Y6607" t="s">
        <v>1843</v>
      </c>
      <c r="Z6607">
        <v>11101</v>
      </c>
      <c r="AA6607" t="s">
        <v>1842</v>
      </c>
      <c r="AC6607" t="s">
        <v>713</v>
      </c>
      <c r="AD6607" t="s">
        <v>443</v>
      </c>
    </row>
    <row r="6608" spans="21:30">
      <c r="U6608">
        <v>11609</v>
      </c>
      <c r="V6608">
        <v>2</v>
      </c>
      <c r="W6608" t="s">
        <v>7813</v>
      </c>
      <c r="X6608">
        <v>11</v>
      </c>
      <c r="Y6608" t="s">
        <v>1843</v>
      </c>
      <c r="Z6608">
        <v>11202</v>
      </c>
      <c r="AA6608" t="s">
        <v>6388</v>
      </c>
      <c r="AC6608" t="s">
        <v>412</v>
      </c>
      <c r="AD6608" t="s">
        <v>443</v>
      </c>
    </row>
    <row r="6609" spans="21:30">
      <c r="U6609">
        <v>11612</v>
      </c>
      <c r="V6609">
        <v>2</v>
      </c>
      <c r="W6609" t="s">
        <v>7814</v>
      </c>
      <c r="X6609">
        <v>11</v>
      </c>
      <c r="Y6609" t="s">
        <v>1843</v>
      </c>
      <c r="Z6609">
        <v>11201</v>
      </c>
      <c r="AA6609" t="s">
        <v>6381</v>
      </c>
      <c r="AC6609" t="s">
        <v>412</v>
      </c>
      <c r="AD6609" t="s">
        <v>443</v>
      </c>
    </row>
    <row r="6610" spans="21:30">
      <c r="U6610">
        <v>11674</v>
      </c>
      <c r="V6610">
        <v>2</v>
      </c>
      <c r="W6610" t="s">
        <v>7815</v>
      </c>
      <c r="X6610">
        <v>8</v>
      </c>
      <c r="Y6610" t="s">
        <v>434</v>
      </c>
      <c r="Z6610">
        <v>8314</v>
      </c>
      <c r="AA6610" t="s">
        <v>4233</v>
      </c>
      <c r="AC6610" t="s">
        <v>713</v>
      </c>
      <c r="AD6610" t="s">
        <v>443</v>
      </c>
    </row>
    <row r="6611" spans="21:30">
      <c r="U6611">
        <v>11675</v>
      </c>
      <c r="V6611">
        <v>0</v>
      </c>
      <c r="W6611" t="s">
        <v>7816</v>
      </c>
      <c r="X6611">
        <v>8</v>
      </c>
      <c r="Y6611" t="s">
        <v>434</v>
      </c>
      <c r="Z6611">
        <v>8108</v>
      </c>
      <c r="AA6611" t="s">
        <v>1832</v>
      </c>
      <c r="AC6611" t="s">
        <v>713</v>
      </c>
      <c r="AD6611" t="s">
        <v>443</v>
      </c>
    </row>
    <row r="6612" spans="21:30">
      <c r="U6612">
        <v>11676</v>
      </c>
      <c r="V6612">
        <v>9</v>
      </c>
      <c r="W6612" t="s">
        <v>2114</v>
      </c>
      <c r="X6612">
        <v>8</v>
      </c>
      <c r="Y6612" t="s">
        <v>434</v>
      </c>
      <c r="Z6612">
        <v>8109</v>
      </c>
      <c r="AA6612" t="s">
        <v>1729</v>
      </c>
      <c r="AC6612" t="s">
        <v>1009</v>
      </c>
      <c r="AD6612" t="s">
        <v>443</v>
      </c>
    </row>
    <row r="6613" spans="21:30">
      <c r="U6613">
        <v>11677</v>
      </c>
      <c r="V6613">
        <v>7</v>
      </c>
      <c r="W6613" t="s">
        <v>7817</v>
      </c>
      <c r="X6613">
        <v>8</v>
      </c>
      <c r="Y6613" t="s">
        <v>434</v>
      </c>
      <c r="Z6613">
        <v>8304</v>
      </c>
      <c r="AA6613" t="s">
        <v>1257</v>
      </c>
      <c r="AC6613" t="s">
        <v>1009</v>
      </c>
      <c r="AD6613" t="s">
        <v>443</v>
      </c>
    </row>
    <row r="6614" spans="21:30">
      <c r="U6614">
        <v>11678</v>
      </c>
      <c r="V6614">
        <v>5</v>
      </c>
      <c r="W6614" t="s">
        <v>7818</v>
      </c>
      <c r="X6614">
        <v>12</v>
      </c>
      <c r="Y6614" t="s">
        <v>1837</v>
      </c>
      <c r="Z6614">
        <v>12101</v>
      </c>
      <c r="AA6614" t="s">
        <v>6412</v>
      </c>
      <c r="AC6614" t="s">
        <v>713</v>
      </c>
      <c r="AD6614" t="s">
        <v>443</v>
      </c>
    </row>
    <row r="6615" spans="21:30">
      <c r="U6615">
        <v>11680</v>
      </c>
      <c r="V6615">
        <v>7</v>
      </c>
      <c r="W6615" t="s">
        <v>2841</v>
      </c>
      <c r="X6615">
        <v>12</v>
      </c>
      <c r="Y6615" t="s">
        <v>1837</v>
      </c>
      <c r="Z6615">
        <v>12101</v>
      </c>
      <c r="AA6615" t="s">
        <v>6412</v>
      </c>
      <c r="AC6615" t="s">
        <v>713</v>
      </c>
      <c r="AD6615" t="s">
        <v>443</v>
      </c>
    </row>
    <row r="6616" spans="21:30">
      <c r="U6616">
        <v>11681</v>
      </c>
      <c r="V6616">
        <v>5</v>
      </c>
      <c r="W6616" t="s">
        <v>7819</v>
      </c>
      <c r="X6616">
        <v>12</v>
      </c>
      <c r="Y6616" t="s">
        <v>1837</v>
      </c>
      <c r="Z6616">
        <v>12101</v>
      </c>
      <c r="AA6616" t="s">
        <v>6412</v>
      </c>
      <c r="AC6616" t="s">
        <v>725</v>
      </c>
      <c r="AD6616" t="s">
        <v>443</v>
      </c>
    </row>
    <row r="6617" spans="21:30">
      <c r="U6617">
        <v>11685</v>
      </c>
      <c r="V6617">
        <v>8</v>
      </c>
      <c r="W6617" t="s">
        <v>7820</v>
      </c>
      <c r="X6617">
        <v>12</v>
      </c>
      <c r="Y6617" t="s">
        <v>1837</v>
      </c>
      <c r="Z6617">
        <v>12101</v>
      </c>
      <c r="AA6617" t="s">
        <v>6412</v>
      </c>
      <c r="AC6617" t="s">
        <v>725</v>
      </c>
      <c r="AD6617" t="s">
        <v>443</v>
      </c>
    </row>
    <row r="6618" spans="21:30">
      <c r="U6618">
        <v>11687</v>
      </c>
      <c r="V6618">
        <v>4</v>
      </c>
      <c r="W6618" t="s">
        <v>1432</v>
      </c>
      <c r="X6618">
        <v>12</v>
      </c>
      <c r="Y6618" t="s">
        <v>1837</v>
      </c>
      <c r="Z6618">
        <v>12101</v>
      </c>
      <c r="AA6618" t="s">
        <v>6412</v>
      </c>
      <c r="AC6618" t="s">
        <v>412</v>
      </c>
      <c r="AD6618" t="s">
        <v>443</v>
      </c>
    </row>
    <row r="6619" spans="21:30">
      <c r="U6619">
        <v>11704</v>
      </c>
      <c r="V6619">
        <v>8</v>
      </c>
      <c r="W6619" t="s">
        <v>7821</v>
      </c>
      <c r="X6619">
        <v>16</v>
      </c>
      <c r="Y6619" t="s">
        <v>3835</v>
      </c>
      <c r="Z6619">
        <v>16106</v>
      </c>
      <c r="AA6619" t="s">
        <v>3961</v>
      </c>
      <c r="AC6619" t="s">
        <v>412</v>
      </c>
      <c r="AD6619" t="s">
        <v>443</v>
      </c>
    </row>
    <row r="6620" spans="21:30">
      <c r="U6620">
        <v>11705</v>
      </c>
      <c r="V6620">
        <v>6</v>
      </c>
      <c r="W6620" t="s">
        <v>7822</v>
      </c>
      <c r="X6620">
        <v>8</v>
      </c>
      <c r="Y6620" t="s">
        <v>434</v>
      </c>
      <c r="Z6620">
        <v>8108</v>
      </c>
      <c r="AA6620" t="s">
        <v>1832</v>
      </c>
      <c r="AC6620" t="s">
        <v>713</v>
      </c>
      <c r="AD6620" t="s">
        <v>443</v>
      </c>
    </row>
    <row r="6621" spans="21:30">
      <c r="U6621">
        <v>11706</v>
      </c>
      <c r="V6621">
        <v>4</v>
      </c>
      <c r="W6621" t="s">
        <v>7823</v>
      </c>
      <c r="X6621">
        <v>8</v>
      </c>
      <c r="Y6621" t="s">
        <v>434</v>
      </c>
      <c r="Z6621">
        <v>8108</v>
      </c>
      <c r="AA6621" t="s">
        <v>1832</v>
      </c>
      <c r="AC6621" t="s">
        <v>713</v>
      </c>
      <c r="AD6621" t="s">
        <v>443</v>
      </c>
    </row>
    <row r="6622" spans="21:30">
      <c r="U6622">
        <v>11707</v>
      </c>
      <c r="V6622">
        <v>2</v>
      </c>
      <c r="W6622" t="s">
        <v>7824</v>
      </c>
      <c r="X6622">
        <v>8</v>
      </c>
      <c r="Y6622" t="s">
        <v>434</v>
      </c>
      <c r="Z6622">
        <v>8106</v>
      </c>
      <c r="AA6622" t="s">
        <v>1344</v>
      </c>
      <c r="AC6622" t="s">
        <v>713</v>
      </c>
      <c r="AD6622" t="s">
        <v>443</v>
      </c>
    </row>
    <row r="6623" spans="21:30">
      <c r="U6623">
        <v>11708</v>
      </c>
      <c r="V6623">
        <v>0</v>
      </c>
      <c r="W6623" t="s">
        <v>7825</v>
      </c>
      <c r="X6623">
        <v>8</v>
      </c>
      <c r="Y6623" t="s">
        <v>434</v>
      </c>
      <c r="Z6623">
        <v>8112</v>
      </c>
      <c r="AA6623" t="s">
        <v>4426</v>
      </c>
      <c r="AC6623" t="s">
        <v>713</v>
      </c>
      <c r="AD6623" t="s">
        <v>443</v>
      </c>
    </row>
    <row r="6624" spans="21:30">
      <c r="U6624">
        <v>11709</v>
      </c>
      <c r="V6624">
        <v>9</v>
      </c>
      <c r="W6624" t="s">
        <v>7826</v>
      </c>
      <c r="X6624">
        <v>8</v>
      </c>
      <c r="Y6624" t="s">
        <v>434</v>
      </c>
      <c r="Z6624">
        <v>8101</v>
      </c>
      <c r="AA6624" t="s">
        <v>433</v>
      </c>
      <c r="AC6624" t="s">
        <v>713</v>
      </c>
      <c r="AD6624" t="s">
        <v>443</v>
      </c>
    </row>
    <row r="6625" spans="21:30">
      <c r="U6625">
        <v>11710</v>
      </c>
      <c r="V6625">
        <v>2</v>
      </c>
      <c r="W6625" t="s">
        <v>7827</v>
      </c>
      <c r="X6625">
        <v>8</v>
      </c>
      <c r="Y6625" t="s">
        <v>434</v>
      </c>
      <c r="Z6625">
        <v>8102</v>
      </c>
      <c r="AA6625" t="s">
        <v>1069</v>
      </c>
      <c r="AC6625" t="s">
        <v>713</v>
      </c>
      <c r="AD6625" t="s">
        <v>443</v>
      </c>
    </row>
    <row r="6626" spans="21:30">
      <c r="U6626">
        <v>11711</v>
      </c>
      <c r="V6626">
        <v>0</v>
      </c>
      <c r="W6626" t="s">
        <v>7828</v>
      </c>
      <c r="X6626">
        <v>8</v>
      </c>
      <c r="Y6626" t="s">
        <v>434</v>
      </c>
      <c r="Z6626">
        <v>8312</v>
      </c>
      <c r="AA6626" t="s">
        <v>1780</v>
      </c>
      <c r="AC6626" t="s">
        <v>1009</v>
      </c>
      <c r="AD6626" t="s">
        <v>443</v>
      </c>
    </row>
    <row r="6627" spans="21:30">
      <c r="U6627">
        <v>11712</v>
      </c>
      <c r="V6627">
        <v>9</v>
      </c>
      <c r="W6627" t="s">
        <v>7829</v>
      </c>
      <c r="X6627">
        <v>8</v>
      </c>
      <c r="Y6627" t="s">
        <v>434</v>
      </c>
      <c r="Z6627">
        <v>8206</v>
      </c>
      <c r="AA6627" t="s">
        <v>4694</v>
      </c>
      <c r="AC6627" t="s">
        <v>713</v>
      </c>
      <c r="AD6627" t="s">
        <v>443</v>
      </c>
    </row>
    <row r="6628" spans="21:30">
      <c r="U6628">
        <v>11714</v>
      </c>
      <c r="V6628">
        <v>5</v>
      </c>
      <c r="W6628" t="s">
        <v>7830</v>
      </c>
      <c r="X6628">
        <v>8</v>
      </c>
      <c r="Y6628" t="s">
        <v>434</v>
      </c>
      <c r="Z6628">
        <v>8207</v>
      </c>
      <c r="AA6628" t="s">
        <v>4755</v>
      </c>
      <c r="AC6628" t="s">
        <v>1009</v>
      </c>
      <c r="AD6628" t="s">
        <v>443</v>
      </c>
    </row>
    <row r="6629" spans="21:30">
      <c r="U6629">
        <v>11715</v>
      </c>
      <c r="V6629">
        <v>3</v>
      </c>
      <c r="W6629" t="s">
        <v>7831</v>
      </c>
      <c r="X6629">
        <v>8</v>
      </c>
      <c r="Y6629" t="s">
        <v>434</v>
      </c>
      <c r="Z6629">
        <v>8108</v>
      </c>
      <c r="AA6629" t="s">
        <v>1832</v>
      </c>
      <c r="AC6629" t="s">
        <v>713</v>
      </c>
      <c r="AD6629" t="s">
        <v>443</v>
      </c>
    </row>
    <row r="6630" spans="21:30">
      <c r="U6630">
        <v>11716</v>
      </c>
      <c r="V6630">
        <v>1</v>
      </c>
      <c r="W6630" t="s">
        <v>7832</v>
      </c>
      <c r="X6630">
        <v>8</v>
      </c>
      <c r="Y6630" t="s">
        <v>434</v>
      </c>
      <c r="Z6630">
        <v>8301</v>
      </c>
      <c r="AA6630" t="s">
        <v>4127</v>
      </c>
      <c r="AC6630" t="s">
        <v>713</v>
      </c>
      <c r="AD6630" t="s">
        <v>443</v>
      </c>
    </row>
    <row r="6631" spans="21:30">
      <c r="U6631">
        <v>11718</v>
      </c>
      <c r="V6631">
        <v>8</v>
      </c>
      <c r="W6631" t="s">
        <v>7833</v>
      </c>
      <c r="X6631">
        <v>8</v>
      </c>
      <c r="Y6631" t="s">
        <v>434</v>
      </c>
      <c r="Z6631">
        <v>8301</v>
      </c>
      <c r="AA6631" t="s">
        <v>4127</v>
      </c>
      <c r="AC6631" t="s">
        <v>713</v>
      </c>
      <c r="AD6631" t="s">
        <v>443</v>
      </c>
    </row>
    <row r="6632" spans="21:30">
      <c r="U6632">
        <v>11719</v>
      </c>
      <c r="V6632">
        <v>6</v>
      </c>
      <c r="W6632" t="s">
        <v>7834</v>
      </c>
      <c r="X6632">
        <v>8</v>
      </c>
      <c r="Y6632" t="s">
        <v>434</v>
      </c>
      <c r="Z6632">
        <v>8301</v>
      </c>
      <c r="AA6632" t="s">
        <v>4127</v>
      </c>
      <c r="AC6632" t="s">
        <v>713</v>
      </c>
      <c r="AD6632" t="s">
        <v>443</v>
      </c>
    </row>
    <row r="6633" spans="21:30">
      <c r="U6633">
        <v>11739</v>
      </c>
      <c r="V6633">
        <v>0</v>
      </c>
      <c r="W6633" t="s">
        <v>7835</v>
      </c>
      <c r="X6633">
        <v>8</v>
      </c>
      <c r="Y6633" t="s">
        <v>434</v>
      </c>
      <c r="Z6633">
        <v>8314</v>
      </c>
      <c r="AA6633" t="s">
        <v>4233</v>
      </c>
      <c r="AC6633" t="s">
        <v>713</v>
      </c>
      <c r="AD6633" t="s">
        <v>443</v>
      </c>
    </row>
    <row r="6634" spans="21:30">
      <c r="U6634">
        <v>11741</v>
      </c>
      <c r="V6634">
        <v>2</v>
      </c>
      <c r="W6634" t="s">
        <v>7836</v>
      </c>
      <c r="X6634">
        <v>8</v>
      </c>
      <c r="Y6634" t="s">
        <v>434</v>
      </c>
      <c r="Z6634">
        <v>8101</v>
      </c>
      <c r="AA6634" t="s">
        <v>433</v>
      </c>
      <c r="AC6634" t="s">
        <v>713</v>
      </c>
      <c r="AD6634" t="s">
        <v>443</v>
      </c>
    </row>
    <row r="6635" spans="21:30">
      <c r="U6635">
        <v>11743</v>
      </c>
      <c r="V6635">
        <v>9</v>
      </c>
      <c r="W6635" t="s">
        <v>7837</v>
      </c>
      <c r="X6635">
        <v>8</v>
      </c>
      <c r="Y6635" t="s">
        <v>434</v>
      </c>
      <c r="Z6635">
        <v>8110</v>
      </c>
      <c r="AA6635" t="s">
        <v>1747</v>
      </c>
      <c r="AC6635" t="s">
        <v>1009</v>
      </c>
      <c r="AD6635" t="s">
        <v>443</v>
      </c>
    </row>
    <row r="6636" spans="21:30">
      <c r="U6636">
        <v>11744</v>
      </c>
      <c r="V6636">
        <v>7</v>
      </c>
      <c r="W6636" t="s">
        <v>7838</v>
      </c>
      <c r="X6636">
        <v>16</v>
      </c>
      <c r="Y6636" t="s">
        <v>3835</v>
      </c>
      <c r="Z6636">
        <v>16103</v>
      </c>
      <c r="AA6636" t="s">
        <v>3847</v>
      </c>
      <c r="AC6636" t="s">
        <v>713</v>
      </c>
      <c r="AD6636" t="s">
        <v>443</v>
      </c>
    </row>
    <row r="6637" spans="21:30">
      <c r="U6637">
        <v>11745</v>
      </c>
      <c r="V6637">
        <v>5</v>
      </c>
      <c r="W6637" t="s">
        <v>7839</v>
      </c>
      <c r="X6637">
        <v>8</v>
      </c>
      <c r="Y6637" t="s">
        <v>434</v>
      </c>
      <c r="Z6637">
        <v>8103</v>
      </c>
      <c r="AA6637" t="s">
        <v>979</v>
      </c>
      <c r="AC6637" t="s">
        <v>713</v>
      </c>
      <c r="AD6637" t="s">
        <v>443</v>
      </c>
    </row>
    <row r="6638" spans="21:30">
      <c r="U6638">
        <v>11746</v>
      </c>
      <c r="V6638">
        <v>3</v>
      </c>
      <c r="W6638" t="s">
        <v>7840</v>
      </c>
      <c r="X6638">
        <v>8</v>
      </c>
      <c r="Y6638" t="s">
        <v>434</v>
      </c>
      <c r="Z6638">
        <v>8205</v>
      </c>
      <c r="AA6638" t="s">
        <v>1089</v>
      </c>
      <c r="AC6638" t="s">
        <v>713</v>
      </c>
      <c r="AD6638" t="s">
        <v>443</v>
      </c>
    </row>
    <row r="6639" spans="21:30">
      <c r="U6639">
        <v>11755</v>
      </c>
      <c r="V6639">
        <v>2</v>
      </c>
      <c r="W6639" t="s">
        <v>7841</v>
      </c>
      <c r="X6639">
        <v>13</v>
      </c>
      <c r="Y6639" t="s">
        <v>6457</v>
      </c>
      <c r="Z6639">
        <v>13101</v>
      </c>
      <c r="AA6639" t="s">
        <v>452</v>
      </c>
      <c r="AC6639" t="s">
        <v>725</v>
      </c>
      <c r="AD6639" t="s">
        <v>443</v>
      </c>
    </row>
    <row r="6640" spans="21:30">
      <c r="U6640">
        <v>11761</v>
      </c>
      <c r="V6640">
        <v>7</v>
      </c>
      <c r="W6640" t="s">
        <v>7842</v>
      </c>
      <c r="X6640">
        <v>13</v>
      </c>
      <c r="Y6640" t="s">
        <v>6457</v>
      </c>
      <c r="Z6640">
        <v>13127</v>
      </c>
      <c r="AA6640" t="s">
        <v>1640</v>
      </c>
      <c r="AC6640" t="s">
        <v>713</v>
      </c>
      <c r="AD6640" t="s">
        <v>443</v>
      </c>
    </row>
    <row r="6641" spans="21:30">
      <c r="U6641">
        <v>11766</v>
      </c>
      <c r="V6641">
        <v>8</v>
      </c>
      <c r="W6641" t="s">
        <v>7843</v>
      </c>
      <c r="X6641">
        <v>13</v>
      </c>
      <c r="Y6641" t="s">
        <v>6457</v>
      </c>
      <c r="Z6641">
        <v>13101</v>
      </c>
      <c r="AA6641" t="s">
        <v>452</v>
      </c>
      <c r="AC6641" t="s">
        <v>725</v>
      </c>
      <c r="AD6641" t="s">
        <v>443</v>
      </c>
    </row>
    <row r="6642" spans="21:30">
      <c r="U6642">
        <v>11768</v>
      </c>
      <c r="V6642">
        <v>4</v>
      </c>
      <c r="W6642" t="s">
        <v>7844</v>
      </c>
      <c r="X6642">
        <v>13</v>
      </c>
      <c r="Y6642" t="s">
        <v>6457</v>
      </c>
      <c r="Z6642">
        <v>13104</v>
      </c>
      <c r="AA6642" t="s">
        <v>6569</v>
      </c>
      <c r="AC6642" t="s">
        <v>713</v>
      </c>
      <c r="AD6642" t="s">
        <v>443</v>
      </c>
    </row>
    <row r="6643" spans="21:30">
      <c r="U6643">
        <v>11776</v>
      </c>
      <c r="V6643">
        <v>5</v>
      </c>
      <c r="W6643" t="s">
        <v>7845</v>
      </c>
      <c r="X6643">
        <v>13</v>
      </c>
      <c r="Y6643" t="s">
        <v>6457</v>
      </c>
      <c r="Z6643">
        <v>13115</v>
      </c>
      <c r="AA6643" t="s">
        <v>1826</v>
      </c>
      <c r="AC6643" t="s">
        <v>725</v>
      </c>
      <c r="AD6643" t="s">
        <v>443</v>
      </c>
    </row>
    <row r="6644" spans="21:30">
      <c r="U6644">
        <v>11783</v>
      </c>
      <c r="V6644">
        <v>8</v>
      </c>
      <c r="W6644" t="s">
        <v>7846</v>
      </c>
      <c r="X6644">
        <v>13</v>
      </c>
      <c r="Y6644" t="s">
        <v>6457</v>
      </c>
      <c r="Z6644">
        <v>13122</v>
      </c>
      <c r="AA6644" t="s">
        <v>6722</v>
      </c>
      <c r="AC6644" t="s">
        <v>725</v>
      </c>
      <c r="AD6644" t="s">
        <v>443</v>
      </c>
    </row>
    <row r="6645" spans="21:30">
      <c r="U6645">
        <v>11788</v>
      </c>
      <c r="V6645">
        <v>9</v>
      </c>
      <c r="W6645" t="s">
        <v>7847</v>
      </c>
      <c r="X6645">
        <v>13</v>
      </c>
      <c r="Y6645" t="s">
        <v>6457</v>
      </c>
      <c r="Z6645">
        <v>13122</v>
      </c>
      <c r="AA6645" t="s">
        <v>6722</v>
      </c>
      <c r="AC6645" t="s">
        <v>713</v>
      </c>
      <c r="AD6645" t="s">
        <v>443</v>
      </c>
    </row>
    <row r="6646" spans="21:30">
      <c r="U6646">
        <v>11789</v>
      </c>
      <c r="V6646">
        <v>7</v>
      </c>
      <c r="W6646" t="s">
        <v>7848</v>
      </c>
      <c r="X6646">
        <v>13</v>
      </c>
      <c r="Y6646" t="s">
        <v>6457</v>
      </c>
      <c r="Z6646">
        <v>13110</v>
      </c>
      <c r="AA6646" t="s">
        <v>741</v>
      </c>
      <c r="AC6646" t="s">
        <v>713</v>
      </c>
      <c r="AD6646" t="s">
        <v>443</v>
      </c>
    </row>
    <row r="6647" spans="21:30">
      <c r="U6647">
        <v>11791</v>
      </c>
      <c r="V6647">
        <v>9</v>
      </c>
      <c r="W6647" t="s">
        <v>7849</v>
      </c>
      <c r="X6647">
        <v>13</v>
      </c>
      <c r="Y6647" t="s">
        <v>6457</v>
      </c>
      <c r="Z6647">
        <v>13110</v>
      </c>
      <c r="AA6647" t="s">
        <v>741</v>
      </c>
      <c r="AC6647" t="s">
        <v>713</v>
      </c>
      <c r="AD6647" t="s">
        <v>443</v>
      </c>
    </row>
    <row r="6648" spans="21:30">
      <c r="U6648">
        <v>11792</v>
      </c>
      <c r="V6648">
        <v>7</v>
      </c>
      <c r="W6648" t="s">
        <v>7850</v>
      </c>
      <c r="X6648">
        <v>13</v>
      </c>
      <c r="Y6648" t="s">
        <v>6457</v>
      </c>
      <c r="Z6648">
        <v>13110</v>
      </c>
      <c r="AA6648" t="s">
        <v>741</v>
      </c>
      <c r="AC6648" t="s">
        <v>713</v>
      </c>
      <c r="AD6648" t="s">
        <v>443</v>
      </c>
    </row>
    <row r="6649" spans="21:30">
      <c r="U6649">
        <v>11793</v>
      </c>
      <c r="V6649">
        <v>5</v>
      </c>
      <c r="W6649" t="s">
        <v>7851</v>
      </c>
      <c r="X6649">
        <v>13</v>
      </c>
      <c r="Y6649" t="s">
        <v>6457</v>
      </c>
      <c r="Z6649">
        <v>13110</v>
      </c>
      <c r="AA6649" t="s">
        <v>741</v>
      </c>
      <c r="AC6649" t="s">
        <v>713</v>
      </c>
      <c r="AD6649" t="s">
        <v>443</v>
      </c>
    </row>
    <row r="6650" spans="21:30">
      <c r="U6650">
        <v>11794</v>
      </c>
      <c r="V6650">
        <v>3</v>
      </c>
      <c r="W6650" t="s">
        <v>7852</v>
      </c>
      <c r="X6650">
        <v>13</v>
      </c>
      <c r="Y6650" t="s">
        <v>6457</v>
      </c>
      <c r="Z6650">
        <v>13110</v>
      </c>
      <c r="AA6650" t="s">
        <v>741</v>
      </c>
      <c r="AC6650" t="s">
        <v>713</v>
      </c>
      <c r="AD6650" t="s">
        <v>443</v>
      </c>
    </row>
    <row r="6651" spans="21:30">
      <c r="U6651">
        <v>11795</v>
      </c>
      <c r="V6651">
        <v>1</v>
      </c>
      <c r="W6651" t="s">
        <v>7853</v>
      </c>
      <c r="X6651">
        <v>13</v>
      </c>
      <c r="Y6651" t="s">
        <v>6457</v>
      </c>
      <c r="Z6651">
        <v>13110</v>
      </c>
      <c r="AA6651" t="s">
        <v>741</v>
      </c>
      <c r="AC6651" t="s">
        <v>713</v>
      </c>
      <c r="AD6651" t="s">
        <v>443</v>
      </c>
    </row>
    <row r="6652" spans="21:30">
      <c r="U6652">
        <v>11797</v>
      </c>
      <c r="V6652">
        <v>8</v>
      </c>
      <c r="W6652" t="s">
        <v>7854</v>
      </c>
      <c r="X6652">
        <v>13</v>
      </c>
      <c r="Y6652" t="s">
        <v>6457</v>
      </c>
      <c r="Z6652">
        <v>13110</v>
      </c>
      <c r="AA6652" t="s">
        <v>741</v>
      </c>
      <c r="AC6652" t="s">
        <v>713</v>
      </c>
      <c r="AD6652" t="s">
        <v>443</v>
      </c>
    </row>
    <row r="6653" spans="21:30">
      <c r="U6653">
        <v>11800</v>
      </c>
      <c r="V6653">
        <v>1</v>
      </c>
      <c r="W6653" t="s">
        <v>7855</v>
      </c>
      <c r="X6653">
        <v>13</v>
      </c>
      <c r="Y6653" t="s">
        <v>6457</v>
      </c>
      <c r="Z6653">
        <v>13112</v>
      </c>
      <c r="AA6653" t="s">
        <v>1249</v>
      </c>
      <c r="AC6653" t="s">
        <v>713</v>
      </c>
      <c r="AD6653" t="s">
        <v>443</v>
      </c>
    </row>
    <row r="6654" spans="21:30">
      <c r="U6654">
        <v>11804</v>
      </c>
      <c r="V6654">
        <v>4</v>
      </c>
      <c r="W6654" t="s">
        <v>7856</v>
      </c>
      <c r="X6654">
        <v>13</v>
      </c>
      <c r="Y6654" t="s">
        <v>6457</v>
      </c>
      <c r="Z6654">
        <v>13112</v>
      </c>
      <c r="AA6654" t="s">
        <v>1249</v>
      </c>
      <c r="AC6654" t="s">
        <v>713</v>
      </c>
      <c r="AD6654" t="s">
        <v>443</v>
      </c>
    </row>
    <row r="6655" spans="21:30">
      <c r="U6655">
        <v>11805</v>
      </c>
      <c r="V6655">
        <v>2</v>
      </c>
      <c r="W6655" t="s">
        <v>7857</v>
      </c>
      <c r="X6655">
        <v>13</v>
      </c>
      <c r="Y6655" t="s">
        <v>6457</v>
      </c>
      <c r="Z6655">
        <v>13112</v>
      </c>
      <c r="AA6655" t="s">
        <v>1249</v>
      </c>
      <c r="AC6655" t="s">
        <v>713</v>
      </c>
      <c r="AD6655" t="s">
        <v>443</v>
      </c>
    </row>
    <row r="6656" spans="21:30">
      <c r="U6656">
        <v>11806</v>
      </c>
      <c r="V6656">
        <v>0</v>
      </c>
      <c r="W6656" t="s">
        <v>7858</v>
      </c>
      <c r="X6656">
        <v>13</v>
      </c>
      <c r="Y6656" t="s">
        <v>6457</v>
      </c>
      <c r="Z6656">
        <v>13131</v>
      </c>
      <c r="AA6656" t="s">
        <v>6925</v>
      </c>
      <c r="AC6656" t="s">
        <v>713</v>
      </c>
      <c r="AD6656" t="s">
        <v>443</v>
      </c>
    </row>
    <row r="6657" spans="21:30">
      <c r="U6657">
        <v>11809</v>
      </c>
      <c r="V6657">
        <v>5</v>
      </c>
      <c r="W6657" t="s">
        <v>7859</v>
      </c>
      <c r="X6657">
        <v>13</v>
      </c>
      <c r="Y6657" t="s">
        <v>6457</v>
      </c>
      <c r="Z6657">
        <v>13131</v>
      </c>
      <c r="AA6657" t="s">
        <v>6925</v>
      </c>
      <c r="AC6657" t="s">
        <v>713</v>
      </c>
      <c r="AD6657" t="s">
        <v>443</v>
      </c>
    </row>
    <row r="6658" spans="21:30">
      <c r="U6658">
        <v>11811</v>
      </c>
      <c r="V6658">
        <v>7</v>
      </c>
      <c r="W6658" t="s">
        <v>7860</v>
      </c>
      <c r="X6658">
        <v>13</v>
      </c>
      <c r="Y6658" t="s">
        <v>6457</v>
      </c>
      <c r="Z6658">
        <v>13129</v>
      </c>
      <c r="AA6658" t="s">
        <v>6690</v>
      </c>
      <c r="AC6658" t="s">
        <v>412</v>
      </c>
      <c r="AD6658" t="s">
        <v>443</v>
      </c>
    </row>
    <row r="6659" spans="21:30">
      <c r="U6659">
        <v>11812</v>
      </c>
      <c r="V6659">
        <v>5</v>
      </c>
      <c r="W6659" t="s">
        <v>7861</v>
      </c>
      <c r="X6659">
        <v>13</v>
      </c>
      <c r="Y6659" t="s">
        <v>6457</v>
      </c>
      <c r="Z6659">
        <v>13130</v>
      </c>
      <c r="AA6659" t="s">
        <v>840</v>
      </c>
      <c r="AC6659" t="s">
        <v>713</v>
      </c>
      <c r="AD6659" t="s">
        <v>443</v>
      </c>
    </row>
    <row r="6660" spans="21:30">
      <c r="U6660">
        <v>11813</v>
      </c>
      <c r="V6660">
        <v>3</v>
      </c>
      <c r="W6660" t="s">
        <v>7862</v>
      </c>
      <c r="X6660">
        <v>13</v>
      </c>
      <c r="Y6660" t="s">
        <v>6457</v>
      </c>
      <c r="Z6660">
        <v>13130</v>
      </c>
      <c r="AA6660" t="s">
        <v>840</v>
      </c>
      <c r="AC6660" t="s">
        <v>713</v>
      </c>
      <c r="AD6660" t="s">
        <v>443</v>
      </c>
    </row>
    <row r="6661" spans="21:30">
      <c r="U6661">
        <v>11814</v>
      </c>
      <c r="V6661">
        <v>1</v>
      </c>
      <c r="W6661" t="s">
        <v>7863</v>
      </c>
      <c r="X6661">
        <v>13</v>
      </c>
      <c r="Y6661" t="s">
        <v>6457</v>
      </c>
      <c r="Z6661">
        <v>13129</v>
      </c>
      <c r="AA6661" t="s">
        <v>6690</v>
      </c>
      <c r="AC6661" t="s">
        <v>713</v>
      </c>
      <c r="AD6661" t="s">
        <v>443</v>
      </c>
    </row>
    <row r="6662" spans="21:30">
      <c r="U6662">
        <v>11818</v>
      </c>
      <c r="V6662">
        <v>4</v>
      </c>
      <c r="W6662" t="s">
        <v>7864</v>
      </c>
      <c r="X6662">
        <v>13</v>
      </c>
      <c r="Y6662" t="s">
        <v>6457</v>
      </c>
      <c r="Z6662">
        <v>13105</v>
      </c>
      <c r="AA6662" t="s">
        <v>1817</v>
      </c>
      <c r="AC6662" t="s">
        <v>713</v>
      </c>
      <c r="AD6662" t="s">
        <v>443</v>
      </c>
    </row>
    <row r="6663" spans="21:30">
      <c r="U6663">
        <v>11828</v>
      </c>
      <c r="V6663">
        <v>1</v>
      </c>
      <c r="W6663" t="s">
        <v>7865</v>
      </c>
      <c r="X6663">
        <v>13</v>
      </c>
      <c r="Y6663" t="s">
        <v>6457</v>
      </c>
      <c r="Z6663">
        <v>13102</v>
      </c>
      <c r="AA6663" t="s">
        <v>957</v>
      </c>
      <c r="AC6663" t="s">
        <v>713</v>
      </c>
      <c r="AD6663" t="s">
        <v>443</v>
      </c>
    </row>
    <row r="6664" spans="21:30">
      <c r="U6664">
        <v>11830</v>
      </c>
      <c r="V6664">
        <v>3</v>
      </c>
      <c r="W6664" t="s">
        <v>7866</v>
      </c>
      <c r="X6664">
        <v>13</v>
      </c>
      <c r="Y6664" t="s">
        <v>6457</v>
      </c>
      <c r="Z6664">
        <v>13119</v>
      </c>
      <c r="AA6664" t="s">
        <v>6482</v>
      </c>
      <c r="AC6664" t="s">
        <v>713</v>
      </c>
      <c r="AD6664" t="s">
        <v>443</v>
      </c>
    </row>
    <row r="6665" spans="21:30">
      <c r="U6665">
        <v>11831</v>
      </c>
      <c r="V6665">
        <v>1</v>
      </c>
      <c r="W6665" t="s">
        <v>7867</v>
      </c>
      <c r="X6665">
        <v>13</v>
      </c>
      <c r="Y6665" t="s">
        <v>6457</v>
      </c>
      <c r="Z6665">
        <v>13126</v>
      </c>
      <c r="AA6665" t="s">
        <v>6479</v>
      </c>
      <c r="AC6665" t="s">
        <v>1111</v>
      </c>
      <c r="AD6665" t="s">
        <v>443</v>
      </c>
    </row>
    <row r="6666" spans="21:30">
      <c r="U6666">
        <v>11835</v>
      </c>
      <c r="V6666">
        <v>4</v>
      </c>
      <c r="W6666" t="s">
        <v>7868</v>
      </c>
      <c r="X6666">
        <v>13</v>
      </c>
      <c r="Y6666" t="s">
        <v>6457</v>
      </c>
      <c r="Z6666">
        <v>13117</v>
      </c>
      <c r="AA6666" t="s">
        <v>804</v>
      </c>
      <c r="AC6666" t="s">
        <v>713</v>
      </c>
      <c r="AD6666" t="s">
        <v>443</v>
      </c>
    </row>
    <row r="6667" spans="21:30">
      <c r="U6667">
        <v>11837</v>
      </c>
      <c r="V6667">
        <v>0</v>
      </c>
      <c r="W6667" t="s">
        <v>7869</v>
      </c>
      <c r="X6667">
        <v>13</v>
      </c>
      <c r="Y6667" t="s">
        <v>6457</v>
      </c>
      <c r="Z6667">
        <v>13301</v>
      </c>
      <c r="AA6667" t="s">
        <v>623</v>
      </c>
      <c r="AC6667" t="s">
        <v>713</v>
      </c>
      <c r="AD6667" t="s">
        <v>443</v>
      </c>
    </row>
    <row r="6668" spans="21:30">
      <c r="U6668">
        <v>11838</v>
      </c>
      <c r="V6668">
        <v>9</v>
      </c>
      <c r="W6668" t="s">
        <v>7870</v>
      </c>
      <c r="X6668">
        <v>13</v>
      </c>
      <c r="Y6668" t="s">
        <v>6457</v>
      </c>
      <c r="Z6668">
        <v>13301</v>
      </c>
      <c r="AA6668" t="s">
        <v>623</v>
      </c>
      <c r="AC6668" t="s">
        <v>713</v>
      </c>
      <c r="AD6668" t="s">
        <v>443</v>
      </c>
    </row>
    <row r="6669" spans="21:30">
      <c r="U6669">
        <v>11843</v>
      </c>
      <c r="V6669">
        <v>5</v>
      </c>
      <c r="W6669" t="s">
        <v>7871</v>
      </c>
      <c r="X6669">
        <v>13</v>
      </c>
      <c r="Y6669" t="s">
        <v>6457</v>
      </c>
      <c r="Z6669">
        <v>13401</v>
      </c>
      <c r="AA6669" t="s">
        <v>667</v>
      </c>
      <c r="AC6669" t="s">
        <v>713</v>
      </c>
      <c r="AD6669" t="s">
        <v>443</v>
      </c>
    </row>
    <row r="6670" spans="21:30">
      <c r="U6670">
        <v>11845</v>
      </c>
      <c r="V6670">
        <v>1</v>
      </c>
      <c r="W6670" t="s">
        <v>7872</v>
      </c>
      <c r="X6670">
        <v>13</v>
      </c>
      <c r="Y6670" t="s">
        <v>6457</v>
      </c>
      <c r="Z6670">
        <v>13401</v>
      </c>
      <c r="AA6670" t="s">
        <v>667</v>
      </c>
      <c r="AC6670" t="s">
        <v>713</v>
      </c>
      <c r="AD6670" t="s">
        <v>443</v>
      </c>
    </row>
    <row r="6671" spans="21:30">
      <c r="U6671">
        <v>11851</v>
      </c>
      <c r="V6671">
        <v>6</v>
      </c>
      <c r="W6671" t="s">
        <v>1903</v>
      </c>
      <c r="X6671">
        <v>13</v>
      </c>
      <c r="Y6671" t="s">
        <v>6457</v>
      </c>
      <c r="Z6671">
        <v>13605</v>
      </c>
      <c r="AA6671" t="s">
        <v>7569</v>
      </c>
      <c r="AC6671" t="s">
        <v>713</v>
      </c>
      <c r="AD6671" t="s">
        <v>443</v>
      </c>
    </row>
    <row r="6672" spans="21:30">
      <c r="U6672">
        <v>11853</v>
      </c>
      <c r="V6672">
        <v>2</v>
      </c>
      <c r="W6672" t="s">
        <v>7873</v>
      </c>
      <c r="X6672">
        <v>13</v>
      </c>
      <c r="Y6672" t="s">
        <v>6457</v>
      </c>
      <c r="Z6672">
        <v>13605</v>
      </c>
      <c r="AA6672" t="s">
        <v>7569</v>
      </c>
      <c r="AC6672" t="s">
        <v>713</v>
      </c>
      <c r="AD6672" t="s">
        <v>443</v>
      </c>
    </row>
    <row r="6673" spans="21:30">
      <c r="U6673">
        <v>11854</v>
      </c>
      <c r="V6673">
        <v>0</v>
      </c>
      <c r="W6673" t="s">
        <v>7874</v>
      </c>
      <c r="X6673">
        <v>13</v>
      </c>
      <c r="Y6673" t="s">
        <v>6457</v>
      </c>
      <c r="Z6673">
        <v>13604</v>
      </c>
      <c r="AA6673" t="s">
        <v>1448</v>
      </c>
      <c r="AC6673" t="s">
        <v>713</v>
      </c>
      <c r="AD6673" t="s">
        <v>443</v>
      </c>
    </row>
    <row r="6674" spans="21:30">
      <c r="U6674">
        <v>11862</v>
      </c>
      <c r="V6674">
        <v>1</v>
      </c>
      <c r="W6674" t="s">
        <v>7875</v>
      </c>
      <c r="X6674">
        <v>13</v>
      </c>
      <c r="Y6674" t="s">
        <v>6457</v>
      </c>
      <c r="Z6674">
        <v>13106</v>
      </c>
      <c r="AA6674" t="s">
        <v>6487</v>
      </c>
      <c r="AC6674" t="s">
        <v>713</v>
      </c>
      <c r="AD6674" t="s">
        <v>443</v>
      </c>
    </row>
    <row r="6675" spans="21:30">
      <c r="U6675">
        <v>11865</v>
      </c>
      <c r="V6675">
        <v>6</v>
      </c>
      <c r="W6675" t="s">
        <v>7876</v>
      </c>
      <c r="X6675">
        <v>13</v>
      </c>
      <c r="Y6675" t="s">
        <v>6457</v>
      </c>
      <c r="Z6675">
        <v>13105</v>
      </c>
      <c r="AA6675" t="s">
        <v>1817</v>
      </c>
      <c r="AC6675" t="s">
        <v>725</v>
      </c>
      <c r="AD6675" t="s">
        <v>443</v>
      </c>
    </row>
    <row r="6676" spans="21:30">
      <c r="U6676">
        <v>11867</v>
      </c>
      <c r="V6676">
        <v>2</v>
      </c>
      <c r="W6676" t="s">
        <v>7877</v>
      </c>
      <c r="X6676">
        <v>13</v>
      </c>
      <c r="Y6676" t="s">
        <v>6457</v>
      </c>
      <c r="Z6676">
        <v>13601</v>
      </c>
      <c r="AA6676" t="s">
        <v>777</v>
      </c>
      <c r="AC6676" t="s">
        <v>713</v>
      </c>
      <c r="AD6676" t="s">
        <v>443</v>
      </c>
    </row>
    <row r="6677" spans="21:30">
      <c r="U6677">
        <v>11870</v>
      </c>
      <c r="V6677">
        <v>2</v>
      </c>
      <c r="W6677" t="s">
        <v>7878</v>
      </c>
      <c r="X6677">
        <v>13</v>
      </c>
      <c r="Y6677" t="s">
        <v>6457</v>
      </c>
      <c r="Z6677">
        <v>13129</v>
      </c>
      <c r="AA6677" t="s">
        <v>6690</v>
      </c>
      <c r="AC6677" t="s">
        <v>713</v>
      </c>
      <c r="AD6677" t="s">
        <v>443</v>
      </c>
    </row>
    <row r="6678" spans="21:30">
      <c r="U6678">
        <v>11871</v>
      </c>
      <c r="V6678">
        <v>0</v>
      </c>
      <c r="W6678" t="s">
        <v>7879</v>
      </c>
      <c r="X6678">
        <v>13</v>
      </c>
      <c r="Y6678" t="s">
        <v>6457</v>
      </c>
      <c r="Z6678">
        <v>13123</v>
      </c>
      <c r="AA6678" t="s">
        <v>756</v>
      </c>
      <c r="AC6678" t="s">
        <v>725</v>
      </c>
      <c r="AD6678" t="s">
        <v>443</v>
      </c>
    </row>
    <row r="6679" spans="21:30">
      <c r="U6679">
        <v>11878</v>
      </c>
      <c r="V6679">
        <v>8</v>
      </c>
      <c r="W6679" t="s">
        <v>7880</v>
      </c>
      <c r="X6679">
        <v>13</v>
      </c>
      <c r="Y6679" t="s">
        <v>6457</v>
      </c>
      <c r="Z6679">
        <v>13201</v>
      </c>
      <c r="AA6679" t="s">
        <v>114</v>
      </c>
      <c r="AC6679" t="s">
        <v>713</v>
      </c>
      <c r="AD6679" t="s">
        <v>443</v>
      </c>
    </row>
    <row r="6680" spans="21:30">
      <c r="U6680">
        <v>11883</v>
      </c>
      <c r="V6680">
        <v>4</v>
      </c>
      <c r="W6680" t="s">
        <v>7881</v>
      </c>
      <c r="X6680">
        <v>13</v>
      </c>
      <c r="Y6680" t="s">
        <v>6457</v>
      </c>
      <c r="Z6680">
        <v>13504</v>
      </c>
      <c r="AA6680" t="s">
        <v>7622</v>
      </c>
      <c r="AC6680" t="s">
        <v>1111</v>
      </c>
      <c r="AD6680" t="s">
        <v>443</v>
      </c>
    </row>
    <row r="6681" spans="21:30">
      <c r="U6681">
        <v>11886</v>
      </c>
      <c r="V6681">
        <v>9</v>
      </c>
      <c r="W6681" t="s">
        <v>7882</v>
      </c>
      <c r="X6681">
        <v>13</v>
      </c>
      <c r="Y6681" t="s">
        <v>6457</v>
      </c>
      <c r="Z6681">
        <v>13503</v>
      </c>
      <c r="AA6681" t="s">
        <v>6652</v>
      </c>
      <c r="AC6681" t="s">
        <v>713</v>
      </c>
      <c r="AD6681" t="s">
        <v>443</v>
      </c>
    </row>
    <row r="6682" spans="21:30">
      <c r="U6682">
        <v>11906</v>
      </c>
      <c r="V6682">
        <v>7</v>
      </c>
      <c r="W6682" t="s">
        <v>7883</v>
      </c>
      <c r="X6682">
        <v>13</v>
      </c>
      <c r="Y6682" t="s">
        <v>6457</v>
      </c>
      <c r="Z6682">
        <v>13130</v>
      </c>
      <c r="AA6682" t="s">
        <v>840</v>
      </c>
      <c r="AC6682" t="s">
        <v>713</v>
      </c>
      <c r="AD6682" t="s">
        <v>443</v>
      </c>
    </row>
    <row r="6683" spans="21:30">
      <c r="U6683">
        <v>11909</v>
      </c>
      <c r="V6683">
        <v>1</v>
      </c>
      <c r="W6683" t="s">
        <v>7884</v>
      </c>
      <c r="X6683">
        <v>13</v>
      </c>
      <c r="Y6683" t="s">
        <v>6457</v>
      </c>
      <c r="Z6683">
        <v>13129</v>
      </c>
      <c r="AA6683" t="s">
        <v>6690</v>
      </c>
      <c r="AC6683" t="s">
        <v>713</v>
      </c>
      <c r="AD6683" t="s">
        <v>443</v>
      </c>
    </row>
    <row r="6684" spans="21:30">
      <c r="U6684">
        <v>11914</v>
      </c>
      <c r="V6684">
        <v>8</v>
      </c>
      <c r="W6684" t="s">
        <v>7885</v>
      </c>
      <c r="X6684">
        <v>13</v>
      </c>
      <c r="Y6684" t="s">
        <v>6457</v>
      </c>
      <c r="Z6684">
        <v>13109</v>
      </c>
      <c r="AA6684" t="s">
        <v>1224</v>
      </c>
      <c r="AC6684" t="s">
        <v>713</v>
      </c>
      <c r="AD6684" t="s">
        <v>443</v>
      </c>
    </row>
    <row r="6685" spans="21:30">
      <c r="U6685">
        <v>11915</v>
      </c>
      <c r="V6685">
        <v>6</v>
      </c>
      <c r="W6685" t="s">
        <v>7886</v>
      </c>
      <c r="X6685">
        <v>13</v>
      </c>
      <c r="Y6685" t="s">
        <v>6457</v>
      </c>
      <c r="Z6685">
        <v>13116</v>
      </c>
      <c r="AA6685" t="s">
        <v>1296</v>
      </c>
      <c r="AC6685" t="s">
        <v>725</v>
      </c>
      <c r="AD6685" t="s">
        <v>443</v>
      </c>
    </row>
    <row r="6686" spans="21:30">
      <c r="U6686">
        <v>11918</v>
      </c>
      <c r="V6686">
        <v>0</v>
      </c>
      <c r="W6686" t="s">
        <v>7887</v>
      </c>
      <c r="X6686">
        <v>13</v>
      </c>
      <c r="Y6686" t="s">
        <v>6457</v>
      </c>
      <c r="Z6686">
        <v>13109</v>
      </c>
      <c r="AA6686" t="s">
        <v>1224</v>
      </c>
      <c r="AC6686" t="s">
        <v>713</v>
      </c>
      <c r="AD6686" t="s">
        <v>443</v>
      </c>
    </row>
    <row r="6687" spans="21:30">
      <c r="U6687">
        <v>11921</v>
      </c>
      <c r="V6687">
        <v>0</v>
      </c>
      <c r="W6687" t="s">
        <v>7888</v>
      </c>
      <c r="X6687">
        <v>13</v>
      </c>
      <c r="Y6687" t="s">
        <v>6457</v>
      </c>
      <c r="Z6687">
        <v>13129</v>
      </c>
      <c r="AA6687" t="s">
        <v>6690</v>
      </c>
      <c r="AC6687" t="s">
        <v>713</v>
      </c>
      <c r="AD6687" t="s">
        <v>443</v>
      </c>
    </row>
    <row r="6688" spans="21:30">
      <c r="U6688">
        <v>11926</v>
      </c>
      <c r="V6688">
        <v>1</v>
      </c>
      <c r="W6688" t="s">
        <v>7889</v>
      </c>
      <c r="X6688">
        <v>13</v>
      </c>
      <c r="Y6688" t="s">
        <v>6457</v>
      </c>
      <c r="Z6688">
        <v>13128</v>
      </c>
      <c r="AA6688" t="s">
        <v>831</v>
      </c>
      <c r="AC6688" t="s">
        <v>713</v>
      </c>
      <c r="AD6688" t="s">
        <v>443</v>
      </c>
    </row>
    <row r="6689" spans="21:30">
      <c r="U6689">
        <v>11928</v>
      </c>
      <c r="V6689">
        <v>8</v>
      </c>
      <c r="W6689" t="s">
        <v>7890</v>
      </c>
      <c r="X6689">
        <v>13</v>
      </c>
      <c r="Y6689" t="s">
        <v>6457</v>
      </c>
      <c r="Z6689">
        <v>13201</v>
      </c>
      <c r="AA6689" t="s">
        <v>114</v>
      </c>
      <c r="AC6689" t="s">
        <v>713</v>
      </c>
      <c r="AD6689" t="s">
        <v>443</v>
      </c>
    </row>
    <row r="6690" spans="21:30">
      <c r="U6690">
        <v>11931</v>
      </c>
      <c r="V6690">
        <v>8</v>
      </c>
      <c r="W6690" t="s">
        <v>7891</v>
      </c>
      <c r="X6690">
        <v>13</v>
      </c>
      <c r="Y6690" t="s">
        <v>6457</v>
      </c>
      <c r="Z6690">
        <v>13401</v>
      </c>
      <c r="AA6690" t="s">
        <v>667</v>
      </c>
      <c r="AC6690" t="s">
        <v>713</v>
      </c>
      <c r="AD6690" t="s">
        <v>443</v>
      </c>
    </row>
    <row r="6691" spans="21:30">
      <c r="U6691">
        <v>11932</v>
      </c>
      <c r="V6691">
        <v>6</v>
      </c>
      <c r="W6691" t="s">
        <v>7892</v>
      </c>
      <c r="X6691">
        <v>13</v>
      </c>
      <c r="Y6691" t="s">
        <v>6457</v>
      </c>
      <c r="Z6691">
        <v>13404</v>
      </c>
      <c r="AA6691" t="s">
        <v>1464</v>
      </c>
      <c r="AC6691" t="s">
        <v>713</v>
      </c>
      <c r="AD6691" t="s">
        <v>443</v>
      </c>
    </row>
    <row r="6692" spans="21:30">
      <c r="U6692">
        <v>11936</v>
      </c>
      <c r="V6692">
        <v>9</v>
      </c>
      <c r="W6692" t="s">
        <v>7893</v>
      </c>
      <c r="X6692">
        <v>13</v>
      </c>
      <c r="Y6692" t="s">
        <v>6457</v>
      </c>
      <c r="Z6692">
        <v>13119</v>
      </c>
      <c r="AA6692" t="s">
        <v>6482</v>
      </c>
      <c r="AC6692" t="s">
        <v>713</v>
      </c>
      <c r="AD6692" t="s">
        <v>443</v>
      </c>
    </row>
    <row r="6693" spans="21:30">
      <c r="U6693">
        <v>11942</v>
      </c>
      <c r="V6693">
        <v>3</v>
      </c>
      <c r="W6693" t="s">
        <v>7894</v>
      </c>
      <c r="X6693">
        <v>13</v>
      </c>
      <c r="Y6693" t="s">
        <v>6457</v>
      </c>
      <c r="Z6693">
        <v>13301</v>
      </c>
      <c r="AA6693" t="s">
        <v>623</v>
      </c>
      <c r="AC6693" t="s">
        <v>713</v>
      </c>
      <c r="AD6693" t="s">
        <v>443</v>
      </c>
    </row>
    <row r="6694" spans="21:30">
      <c r="U6694">
        <v>11949</v>
      </c>
      <c r="V6694">
        <v>0</v>
      </c>
      <c r="W6694" t="s">
        <v>7895</v>
      </c>
      <c r="X6694">
        <v>13</v>
      </c>
      <c r="Y6694" t="s">
        <v>6457</v>
      </c>
      <c r="Z6694">
        <v>13110</v>
      </c>
      <c r="AA6694" t="s">
        <v>741</v>
      </c>
      <c r="AC6694" t="s">
        <v>713</v>
      </c>
      <c r="AD6694" t="s">
        <v>443</v>
      </c>
    </row>
    <row r="6695" spans="21:30">
      <c r="U6695">
        <v>11950</v>
      </c>
      <c r="V6695">
        <v>4</v>
      </c>
      <c r="W6695" t="s">
        <v>7896</v>
      </c>
      <c r="X6695">
        <v>13</v>
      </c>
      <c r="Y6695" t="s">
        <v>6457</v>
      </c>
      <c r="Z6695">
        <v>13122</v>
      </c>
      <c r="AA6695" t="s">
        <v>6722</v>
      </c>
      <c r="AC6695" t="s">
        <v>713</v>
      </c>
      <c r="AD6695" t="s">
        <v>443</v>
      </c>
    </row>
    <row r="6696" spans="21:30">
      <c r="U6696">
        <v>11952</v>
      </c>
      <c r="V6696">
        <v>0</v>
      </c>
      <c r="W6696" t="s">
        <v>7897</v>
      </c>
      <c r="X6696">
        <v>13</v>
      </c>
      <c r="Y6696" t="s">
        <v>6457</v>
      </c>
      <c r="Z6696">
        <v>13110</v>
      </c>
      <c r="AA6696" t="s">
        <v>741</v>
      </c>
      <c r="AC6696" t="s">
        <v>713</v>
      </c>
      <c r="AD6696" t="s">
        <v>443</v>
      </c>
    </row>
    <row r="6697" spans="21:30">
      <c r="U6697">
        <v>11956</v>
      </c>
      <c r="V6697">
        <v>3</v>
      </c>
      <c r="W6697" t="s">
        <v>7898</v>
      </c>
      <c r="X6697">
        <v>13</v>
      </c>
      <c r="Y6697" t="s">
        <v>6457</v>
      </c>
      <c r="Z6697">
        <v>13110</v>
      </c>
      <c r="AA6697" t="s">
        <v>741</v>
      </c>
      <c r="AC6697" t="s">
        <v>725</v>
      </c>
      <c r="AD6697" t="s">
        <v>443</v>
      </c>
    </row>
    <row r="6698" spans="21:30">
      <c r="U6698">
        <v>11959</v>
      </c>
      <c r="V6698">
        <v>8</v>
      </c>
      <c r="W6698" t="s">
        <v>7899</v>
      </c>
      <c r="X6698">
        <v>13</v>
      </c>
      <c r="Y6698" t="s">
        <v>6457</v>
      </c>
      <c r="Z6698">
        <v>13108</v>
      </c>
      <c r="AA6698" t="s">
        <v>1212</v>
      </c>
      <c r="AC6698" t="s">
        <v>725</v>
      </c>
      <c r="AD6698" t="s">
        <v>443</v>
      </c>
    </row>
    <row r="6699" spans="21:30">
      <c r="U6699">
        <v>11962</v>
      </c>
      <c r="V6699">
        <v>8</v>
      </c>
      <c r="W6699" t="s">
        <v>7900</v>
      </c>
      <c r="X6699">
        <v>13</v>
      </c>
      <c r="Y6699" t="s">
        <v>6457</v>
      </c>
      <c r="Z6699">
        <v>13101</v>
      </c>
      <c r="AA6699" t="s">
        <v>452</v>
      </c>
      <c r="AC6699" t="s">
        <v>725</v>
      </c>
      <c r="AD6699" t="s">
        <v>443</v>
      </c>
    </row>
    <row r="6700" spans="21:30">
      <c r="U6700">
        <v>11965</v>
      </c>
      <c r="V6700">
        <v>2</v>
      </c>
      <c r="W6700" t="s">
        <v>7901</v>
      </c>
      <c r="X6700">
        <v>13</v>
      </c>
      <c r="Y6700" t="s">
        <v>6457</v>
      </c>
      <c r="Z6700">
        <v>13127</v>
      </c>
      <c r="AA6700" t="s">
        <v>1640</v>
      </c>
      <c r="AC6700" t="s">
        <v>713</v>
      </c>
      <c r="AD6700" t="s">
        <v>443</v>
      </c>
    </row>
    <row r="6701" spans="21:30">
      <c r="U6701">
        <v>11966</v>
      </c>
      <c r="V6701">
        <v>0</v>
      </c>
      <c r="W6701" t="s">
        <v>7902</v>
      </c>
      <c r="X6701">
        <v>13</v>
      </c>
      <c r="Y6701" t="s">
        <v>6457</v>
      </c>
      <c r="Z6701">
        <v>13114</v>
      </c>
      <c r="AA6701" t="s">
        <v>683</v>
      </c>
      <c r="AC6701" t="s">
        <v>725</v>
      </c>
      <c r="AD6701" t="s">
        <v>443</v>
      </c>
    </row>
    <row r="6702" spans="21:30">
      <c r="U6702">
        <v>11968</v>
      </c>
      <c r="V6702">
        <v>7</v>
      </c>
      <c r="W6702" t="s">
        <v>7903</v>
      </c>
      <c r="X6702">
        <v>13</v>
      </c>
      <c r="Y6702" t="s">
        <v>6457</v>
      </c>
      <c r="Z6702">
        <v>13114</v>
      </c>
      <c r="AA6702" t="s">
        <v>683</v>
      </c>
      <c r="AC6702" t="s">
        <v>725</v>
      </c>
      <c r="AD6702" t="s">
        <v>443</v>
      </c>
    </row>
    <row r="6703" spans="21:30">
      <c r="U6703">
        <v>11971</v>
      </c>
      <c r="V6703">
        <v>7</v>
      </c>
      <c r="W6703" t="s">
        <v>7904</v>
      </c>
      <c r="X6703">
        <v>13</v>
      </c>
      <c r="Y6703" t="s">
        <v>6457</v>
      </c>
      <c r="Z6703">
        <v>13113</v>
      </c>
      <c r="AA6703" t="s">
        <v>761</v>
      </c>
      <c r="AC6703" t="s">
        <v>725</v>
      </c>
      <c r="AD6703" t="s">
        <v>443</v>
      </c>
    </row>
    <row r="6704" spans="21:30">
      <c r="U6704">
        <v>11977</v>
      </c>
      <c r="V6704">
        <v>6</v>
      </c>
      <c r="W6704" t="s">
        <v>7905</v>
      </c>
      <c r="X6704">
        <v>13</v>
      </c>
      <c r="Y6704" t="s">
        <v>6457</v>
      </c>
      <c r="Z6704">
        <v>13111</v>
      </c>
      <c r="AA6704" t="s">
        <v>1237</v>
      </c>
      <c r="AC6704" t="s">
        <v>713</v>
      </c>
      <c r="AD6704" t="s">
        <v>443</v>
      </c>
    </row>
    <row r="6705" spans="21:30">
      <c r="U6705">
        <v>11979</v>
      </c>
      <c r="V6705">
        <v>2</v>
      </c>
      <c r="W6705" t="s">
        <v>7906</v>
      </c>
      <c r="X6705">
        <v>13</v>
      </c>
      <c r="Y6705" t="s">
        <v>6457</v>
      </c>
      <c r="Z6705">
        <v>13112</v>
      </c>
      <c r="AA6705" t="s">
        <v>1249</v>
      </c>
      <c r="AC6705" t="s">
        <v>713</v>
      </c>
      <c r="AD6705" t="s">
        <v>443</v>
      </c>
    </row>
    <row r="6706" spans="21:30">
      <c r="U6706">
        <v>11980</v>
      </c>
      <c r="V6706">
        <v>6</v>
      </c>
      <c r="W6706" t="s">
        <v>7907</v>
      </c>
      <c r="X6706">
        <v>13</v>
      </c>
      <c r="Y6706" t="s">
        <v>6457</v>
      </c>
      <c r="Z6706">
        <v>13109</v>
      </c>
      <c r="AA6706" t="s">
        <v>1224</v>
      </c>
      <c r="AC6706" t="s">
        <v>713</v>
      </c>
      <c r="AD6706" t="s">
        <v>443</v>
      </c>
    </row>
    <row r="6707" spans="21:30">
      <c r="U6707">
        <v>11993</v>
      </c>
      <c r="V6707">
        <v>8</v>
      </c>
      <c r="W6707" t="s">
        <v>7908</v>
      </c>
      <c r="X6707">
        <v>13</v>
      </c>
      <c r="Y6707" t="s">
        <v>6457</v>
      </c>
      <c r="Z6707">
        <v>13123</v>
      </c>
      <c r="AA6707" t="s">
        <v>756</v>
      </c>
      <c r="AC6707" t="s">
        <v>1111</v>
      </c>
      <c r="AD6707" t="s">
        <v>443</v>
      </c>
    </row>
    <row r="6708" spans="21:30">
      <c r="U6708">
        <v>11994</v>
      </c>
      <c r="V6708">
        <v>6</v>
      </c>
      <c r="W6708" t="s">
        <v>7909</v>
      </c>
      <c r="X6708">
        <v>13</v>
      </c>
      <c r="Y6708" t="s">
        <v>6457</v>
      </c>
      <c r="Z6708">
        <v>13111</v>
      </c>
      <c r="AA6708" t="s">
        <v>1237</v>
      </c>
      <c r="AC6708" t="s">
        <v>713</v>
      </c>
      <c r="AD6708" t="s">
        <v>443</v>
      </c>
    </row>
    <row r="6709" spans="21:30">
      <c r="U6709">
        <v>11997</v>
      </c>
      <c r="V6709">
        <v>0</v>
      </c>
      <c r="W6709" t="s">
        <v>7910</v>
      </c>
      <c r="X6709">
        <v>13</v>
      </c>
      <c r="Y6709" t="s">
        <v>6457</v>
      </c>
      <c r="Z6709">
        <v>13109</v>
      </c>
      <c r="AA6709" t="s">
        <v>1224</v>
      </c>
      <c r="AC6709" t="s">
        <v>713</v>
      </c>
      <c r="AD6709" t="s">
        <v>443</v>
      </c>
    </row>
    <row r="6710" spans="21:30">
      <c r="U6710">
        <v>11998</v>
      </c>
      <c r="V6710">
        <v>9</v>
      </c>
      <c r="W6710" t="s">
        <v>7911</v>
      </c>
      <c r="X6710">
        <v>13</v>
      </c>
      <c r="Y6710" t="s">
        <v>6457</v>
      </c>
      <c r="Z6710">
        <v>13112</v>
      </c>
      <c r="AA6710" t="s">
        <v>1249</v>
      </c>
      <c r="AC6710" t="s">
        <v>713</v>
      </c>
      <c r="AD6710" t="s">
        <v>443</v>
      </c>
    </row>
    <row r="6711" spans="21:30">
      <c r="U6711">
        <v>12001</v>
      </c>
      <c r="V6711">
        <v>4</v>
      </c>
      <c r="W6711" t="s">
        <v>7912</v>
      </c>
      <c r="X6711">
        <v>16</v>
      </c>
      <c r="Y6711" t="s">
        <v>3835</v>
      </c>
      <c r="Z6711">
        <v>16101</v>
      </c>
      <c r="AA6711" t="s">
        <v>3836</v>
      </c>
      <c r="AC6711" t="s">
        <v>713</v>
      </c>
      <c r="AD6711" t="s">
        <v>443</v>
      </c>
    </row>
    <row r="6712" spans="21:30">
      <c r="U6712">
        <v>12002</v>
      </c>
      <c r="V6712">
        <v>2</v>
      </c>
      <c r="W6712" t="s">
        <v>7913</v>
      </c>
      <c r="X6712">
        <v>8</v>
      </c>
      <c r="Y6712" t="s">
        <v>434</v>
      </c>
      <c r="Z6712">
        <v>8203</v>
      </c>
      <c r="AA6712" t="s">
        <v>4709</v>
      </c>
      <c r="AC6712" t="s">
        <v>713</v>
      </c>
      <c r="AD6712" t="s">
        <v>443</v>
      </c>
    </row>
    <row r="6713" spans="21:30">
      <c r="U6713">
        <v>12004</v>
      </c>
      <c r="V6713">
        <v>9</v>
      </c>
      <c r="W6713" t="s">
        <v>7914</v>
      </c>
      <c r="X6713">
        <v>8</v>
      </c>
      <c r="Y6713" t="s">
        <v>434</v>
      </c>
      <c r="Z6713">
        <v>8205</v>
      </c>
      <c r="AA6713" t="s">
        <v>1089</v>
      </c>
      <c r="AC6713" t="s">
        <v>713</v>
      </c>
      <c r="AD6713" t="s">
        <v>443</v>
      </c>
    </row>
    <row r="6714" spans="21:30">
      <c r="U6714">
        <v>12005</v>
      </c>
      <c r="V6714">
        <v>7</v>
      </c>
      <c r="W6714" t="s">
        <v>2784</v>
      </c>
      <c r="X6714">
        <v>8</v>
      </c>
      <c r="Y6714" t="s">
        <v>434</v>
      </c>
      <c r="Z6714">
        <v>8301</v>
      </c>
      <c r="AA6714" t="s">
        <v>4127</v>
      </c>
      <c r="AC6714" t="s">
        <v>713</v>
      </c>
      <c r="AD6714" t="s">
        <v>443</v>
      </c>
    </row>
    <row r="6715" spans="21:30">
      <c r="U6715">
        <v>12006</v>
      </c>
      <c r="V6715">
        <v>5</v>
      </c>
      <c r="W6715" t="s">
        <v>7915</v>
      </c>
      <c r="X6715">
        <v>16</v>
      </c>
      <c r="Y6715" t="s">
        <v>3835</v>
      </c>
      <c r="Z6715">
        <v>16301</v>
      </c>
      <c r="AA6715" t="s">
        <v>3894</v>
      </c>
      <c r="AC6715" t="s">
        <v>412</v>
      </c>
      <c r="AD6715" t="s">
        <v>443</v>
      </c>
    </row>
    <row r="6716" spans="21:30">
      <c r="U6716">
        <v>12008</v>
      </c>
      <c r="V6716">
        <v>1</v>
      </c>
      <c r="W6716" t="s">
        <v>7916</v>
      </c>
      <c r="X6716">
        <v>8</v>
      </c>
      <c r="Y6716" t="s">
        <v>434</v>
      </c>
      <c r="Z6716">
        <v>8102</v>
      </c>
      <c r="AA6716" t="s">
        <v>1069</v>
      </c>
      <c r="AC6716" t="s">
        <v>713</v>
      </c>
      <c r="AD6716" t="s">
        <v>443</v>
      </c>
    </row>
    <row r="6717" spans="21:30">
      <c r="U6717">
        <v>12011</v>
      </c>
      <c r="V6717">
        <v>1</v>
      </c>
      <c r="W6717" t="s">
        <v>7917</v>
      </c>
      <c r="X6717">
        <v>8</v>
      </c>
      <c r="Y6717" t="s">
        <v>434</v>
      </c>
      <c r="Z6717">
        <v>8203</v>
      </c>
      <c r="AA6717" t="s">
        <v>4709</v>
      </c>
      <c r="AC6717" t="s">
        <v>713</v>
      </c>
      <c r="AD6717" t="s">
        <v>443</v>
      </c>
    </row>
    <row r="6718" spans="21:30">
      <c r="U6718">
        <v>12013</v>
      </c>
      <c r="V6718">
        <v>8</v>
      </c>
      <c r="W6718" t="s">
        <v>7918</v>
      </c>
      <c r="X6718">
        <v>8</v>
      </c>
      <c r="Y6718" t="s">
        <v>434</v>
      </c>
      <c r="Z6718">
        <v>8101</v>
      </c>
      <c r="AA6718" t="s">
        <v>433</v>
      </c>
      <c r="AC6718" t="s">
        <v>725</v>
      </c>
      <c r="AD6718" t="s">
        <v>443</v>
      </c>
    </row>
    <row r="6719" spans="21:30">
      <c r="U6719">
        <v>12014</v>
      </c>
      <c r="V6719">
        <v>6</v>
      </c>
      <c r="W6719" t="s">
        <v>7919</v>
      </c>
      <c r="X6719">
        <v>16</v>
      </c>
      <c r="Y6719" t="s">
        <v>3835</v>
      </c>
      <c r="Z6719">
        <v>16101</v>
      </c>
      <c r="AA6719" t="s">
        <v>3836</v>
      </c>
      <c r="AC6719" t="s">
        <v>713</v>
      </c>
      <c r="AD6719" t="s">
        <v>443</v>
      </c>
    </row>
    <row r="6720" spans="21:30">
      <c r="U6720">
        <v>12015</v>
      </c>
      <c r="V6720">
        <v>4</v>
      </c>
      <c r="W6720" t="s">
        <v>4421</v>
      </c>
      <c r="X6720">
        <v>8</v>
      </c>
      <c r="Y6720" t="s">
        <v>434</v>
      </c>
      <c r="Z6720">
        <v>8301</v>
      </c>
      <c r="AA6720" t="s">
        <v>4127</v>
      </c>
      <c r="AC6720" t="s">
        <v>725</v>
      </c>
      <c r="AD6720" t="s">
        <v>443</v>
      </c>
    </row>
    <row r="6721" spans="21:30">
      <c r="U6721">
        <v>12018</v>
      </c>
      <c r="V6721">
        <v>9</v>
      </c>
      <c r="W6721" t="s">
        <v>7920</v>
      </c>
      <c r="X6721">
        <v>16</v>
      </c>
      <c r="Y6721" t="s">
        <v>3835</v>
      </c>
      <c r="Z6721">
        <v>16106</v>
      </c>
      <c r="AA6721" t="s">
        <v>3961</v>
      </c>
      <c r="AC6721" t="s">
        <v>412</v>
      </c>
      <c r="AD6721" t="s">
        <v>443</v>
      </c>
    </row>
    <row r="6722" spans="21:30">
      <c r="U6722">
        <v>12020</v>
      </c>
      <c r="V6722">
        <v>0</v>
      </c>
      <c r="W6722" t="s">
        <v>7921</v>
      </c>
      <c r="X6722">
        <v>8</v>
      </c>
      <c r="Y6722" t="s">
        <v>434</v>
      </c>
      <c r="Z6722">
        <v>8303</v>
      </c>
      <c r="AA6722" t="s">
        <v>904</v>
      </c>
      <c r="AC6722" t="s">
        <v>1009</v>
      </c>
      <c r="AD6722" t="s">
        <v>443</v>
      </c>
    </row>
    <row r="6723" spans="21:30">
      <c r="U6723">
        <v>12022</v>
      </c>
      <c r="V6723">
        <v>7</v>
      </c>
      <c r="W6723" t="s">
        <v>7922</v>
      </c>
      <c r="X6723">
        <v>8</v>
      </c>
      <c r="Y6723" t="s">
        <v>434</v>
      </c>
      <c r="Z6723">
        <v>8301</v>
      </c>
      <c r="AA6723" t="s">
        <v>4127</v>
      </c>
      <c r="AC6723" t="s">
        <v>1009</v>
      </c>
      <c r="AD6723" t="s">
        <v>443</v>
      </c>
    </row>
    <row r="6724" spans="21:30">
      <c r="U6724">
        <v>12023</v>
      </c>
      <c r="V6724">
        <v>5</v>
      </c>
      <c r="W6724" t="s">
        <v>7923</v>
      </c>
      <c r="X6724">
        <v>8</v>
      </c>
      <c r="Y6724" t="s">
        <v>434</v>
      </c>
      <c r="Z6724">
        <v>8110</v>
      </c>
      <c r="AA6724" t="s">
        <v>1747</v>
      </c>
      <c r="AC6724" t="s">
        <v>1009</v>
      </c>
      <c r="AD6724" t="s">
        <v>443</v>
      </c>
    </row>
    <row r="6725" spans="21:30">
      <c r="U6725">
        <v>12024</v>
      </c>
      <c r="V6725">
        <v>3</v>
      </c>
      <c r="W6725" t="s">
        <v>7924</v>
      </c>
      <c r="X6725">
        <v>8</v>
      </c>
      <c r="Y6725" t="s">
        <v>434</v>
      </c>
      <c r="Z6725">
        <v>8101</v>
      </c>
      <c r="AA6725" t="s">
        <v>433</v>
      </c>
      <c r="AC6725" t="s">
        <v>725</v>
      </c>
      <c r="AD6725" t="s">
        <v>443</v>
      </c>
    </row>
    <row r="6726" spans="21:30">
      <c r="U6726">
        <v>12025</v>
      </c>
      <c r="V6726">
        <v>1</v>
      </c>
      <c r="W6726" t="s">
        <v>7925</v>
      </c>
      <c r="X6726">
        <v>8</v>
      </c>
      <c r="Y6726" t="s">
        <v>434</v>
      </c>
      <c r="Z6726">
        <v>8103</v>
      </c>
      <c r="AA6726" t="s">
        <v>979</v>
      </c>
      <c r="AC6726" t="s">
        <v>725</v>
      </c>
      <c r="AD6726" t="s">
        <v>443</v>
      </c>
    </row>
    <row r="6727" spans="21:30">
      <c r="U6727">
        <v>12027</v>
      </c>
      <c r="V6727">
        <v>8</v>
      </c>
      <c r="W6727" t="s">
        <v>7926</v>
      </c>
      <c r="X6727">
        <v>16</v>
      </c>
      <c r="Y6727" t="s">
        <v>3835</v>
      </c>
      <c r="Z6727">
        <v>16301</v>
      </c>
      <c r="AA6727" t="s">
        <v>3894</v>
      </c>
      <c r="AC6727" t="s">
        <v>713</v>
      </c>
      <c r="AD6727" t="s">
        <v>443</v>
      </c>
    </row>
    <row r="6728" spans="21:30">
      <c r="U6728">
        <v>12031</v>
      </c>
      <c r="V6728">
        <v>6</v>
      </c>
      <c r="W6728" t="s">
        <v>7927</v>
      </c>
      <c r="X6728">
        <v>8</v>
      </c>
      <c r="Y6728" t="s">
        <v>434</v>
      </c>
      <c r="Z6728">
        <v>8312</v>
      </c>
      <c r="AA6728" t="s">
        <v>1780</v>
      </c>
      <c r="AC6728" t="s">
        <v>713</v>
      </c>
      <c r="AD6728" t="s">
        <v>443</v>
      </c>
    </row>
    <row r="6729" spans="21:30">
      <c r="U6729">
        <v>12032</v>
      </c>
      <c r="V6729">
        <v>4</v>
      </c>
      <c r="W6729" t="s">
        <v>7928</v>
      </c>
      <c r="X6729">
        <v>16</v>
      </c>
      <c r="Y6729" t="s">
        <v>3835</v>
      </c>
      <c r="Z6729">
        <v>16109</v>
      </c>
      <c r="AA6729" t="s">
        <v>1811</v>
      </c>
      <c r="AC6729" t="s">
        <v>713</v>
      </c>
      <c r="AD6729" t="s">
        <v>443</v>
      </c>
    </row>
    <row r="6730" spans="21:30">
      <c r="U6730">
        <v>12033</v>
      </c>
      <c r="V6730">
        <v>2</v>
      </c>
      <c r="W6730" t="s">
        <v>7929</v>
      </c>
      <c r="X6730">
        <v>8</v>
      </c>
      <c r="Y6730" t="s">
        <v>434</v>
      </c>
      <c r="Z6730">
        <v>8102</v>
      </c>
      <c r="AA6730" t="s">
        <v>1069</v>
      </c>
      <c r="AC6730" t="s">
        <v>713</v>
      </c>
      <c r="AD6730" t="s">
        <v>443</v>
      </c>
    </row>
    <row r="6731" spans="21:30">
      <c r="U6731">
        <v>12035</v>
      </c>
      <c r="V6731">
        <v>9</v>
      </c>
      <c r="W6731" t="s">
        <v>7930</v>
      </c>
      <c r="X6731">
        <v>8</v>
      </c>
      <c r="Y6731" t="s">
        <v>434</v>
      </c>
      <c r="Z6731">
        <v>8110</v>
      </c>
      <c r="AA6731" t="s">
        <v>1747</v>
      </c>
      <c r="AC6731" t="s">
        <v>713</v>
      </c>
      <c r="AD6731" t="s">
        <v>443</v>
      </c>
    </row>
    <row r="6732" spans="21:30">
      <c r="U6732">
        <v>12036</v>
      </c>
      <c r="V6732">
        <v>7</v>
      </c>
      <c r="W6732" t="s">
        <v>7931</v>
      </c>
      <c r="X6732">
        <v>8</v>
      </c>
      <c r="Y6732" t="s">
        <v>434</v>
      </c>
      <c r="Z6732">
        <v>8103</v>
      </c>
      <c r="AA6732" t="s">
        <v>979</v>
      </c>
      <c r="AC6732" t="s">
        <v>725</v>
      </c>
      <c r="AD6732" t="s">
        <v>443</v>
      </c>
    </row>
    <row r="6733" spans="21:30">
      <c r="U6733">
        <v>12037</v>
      </c>
      <c r="V6733">
        <v>5</v>
      </c>
      <c r="W6733" t="s">
        <v>7932</v>
      </c>
      <c r="X6733">
        <v>8</v>
      </c>
      <c r="Y6733" t="s">
        <v>434</v>
      </c>
      <c r="Z6733">
        <v>8304</v>
      </c>
      <c r="AA6733" t="s">
        <v>1257</v>
      </c>
      <c r="AC6733" t="s">
        <v>713</v>
      </c>
      <c r="AD6733" t="s">
        <v>443</v>
      </c>
    </row>
    <row r="6734" spans="21:30">
      <c r="U6734">
        <v>12042</v>
      </c>
      <c r="V6734">
        <v>1</v>
      </c>
      <c r="W6734" t="s">
        <v>7933</v>
      </c>
      <c r="X6734">
        <v>8</v>
      </c>
      <c r="Y6734" t="s">
        <v>434</v>
      </c>
      <c r="Z6734">
        <v>8304</v>
      </c>
      <c r="AA6734" t="s">
        <v>1257</v>
      </c>
      <c r="AC6734" t="s">
        <v>713</v>
      </c>
      <c r="AD6734" t="s">
        <v>443</v>
      </c>
    </row>
    <row r="6735" spans="21:30">
      <c r="U6735">
        <v>12046</v>
      </c>
      <c r="V6735">
        <v>4</v>
      </c>
      <c r="W6735" t="s">
        <v>7934</v>
      </c>
      <c r="X6735">
        <v>16</v>
      </c>
      <c r="Y6735" t="s">
        <v>3835</v>
      </c>
      <c r="Z6735">
        <v>16302</v>
      </c>
      <c r="AA6735" t="s">
        <v>89</v>
      </c>
      <c r="AC6735" t="s">
        <v>713</v>
      </c>
      <c r="AD6735" t="s">
        <v>443</v>
      </c>
    </row>
    <row r="6736" spans="21:30">
      <c r="U6736">
        <v>12050</v>
      </c>
      <c r="V6736">
        <v>2</v>
      </c>
      <c r="W6736" t="s">
        <v>7935</v>
      </c>
      <c r="X6736">
        <v>16</v>
      </c>
      <c r="Y6736" t="s">
        <v>3835</v>
      </c>
      <c r="Z6736">
        <v>16101</v>
      </c>
      <c r="AA6736" t="s">
        <v>3836</v>
      </c>
      <c r="AC6736" t="s">
        <v>713</v>
      </c>
      <c r="AD6736" t="s">
        <v>443</v>
      </c>
    </row>
    <row r="6737" spans="21:30">
      <c r="U6737">
        <v>12051</v>
      </c>
      <c r="V6737">
        <v>0</v>
      </c>
      <c r="W6737" t="s">
        <v>7936</v>
      </c>
      <c r="X6737">
        <v>8</v>
      </c>
      <c r="Y6737" t="s">
        <v>434</v>
      </c>
      <c r="Z6737">
        <v>8305</v>
      </c>
      <c r="AA6737" t="s">
        <v>4261</v>
      </c>
      <c r="AC6737" t="s">
        <v>1009</v>
      </c>
      <c r="AD6737" t="s">
        <v>443</v>
      </c>
    </row>
    <row r="6738" spans="21:30">
      <c r="U6738">
        <v>12052</v>
      </c>
      <c r="V6738">
        <v>9</v>
      </c>
      <c r="W6738" t="s">
        <v>7937</v>
      </c>
      <c r="X6738">
        <v>8</v>
      </c>
      <c r="Y6738" t="s">
        <v>434</v>
      </c>
      <c r="Z6738">
        <v>8106</v>
      </c>
      <c r="AA6738" t="s">
        <v>1344</v>
      </c>
      <c r="AC6738" t="s">
        <v>713</v>
      </c>
      <c r="AD6738" t="s">
        <v>443</v>
      </c>
    </row>
    <row r="6739" spans="21:30">
      <c r="U6739">
        <v>12055</v>
      </c>
      <c r="V6739">
        <v>3</v>
      </c>
      <c r="W6739" t="s">
        <v>7938</v>
      </c>
      <c r="X6739">
        <v>8</v>
      </c>
      <c r="Y6739" t="s">
        <v>434</v>
      </c>
      <c r="Z6739">
        <v>8101</v>
      </c>
      <c r="AA6739" t="s">
        <v>433</v>
      </c>
      <c r="AC6739" t="s">
        <v>725</v>
      </c>
      <c r="AD6739" t="s">
        <v>443</v>
      </c>
    </row>
    <row r="6740" spans="21:30">
      <c r="U6740">
        <v>12058</v>
      </c>
      <c r="V6740">
        <v>8</v>
      </c>
      <c r="W6740" t="s">
        <v>7939</v>
      </c>
      <c r="X6740">
        <v>8</v>
      </c>
      <c r="Y6740" t="s">
        <v>434</v>
      </c>
      <c r="Z6740">
        <v>8105</v>
      </c>
      <c r="AA6740" t="s">
        <v>1197</v>
      </c>
      <c r="AC6740" t="s">
        <v>412</v>
      </c>
      <c r="AD6740" t="s">
        <v>443</v>
      </c>
    </row>
    <row r="6741" spans="21:30">
      <c r="U6741">
        <v>12059</v>
      </c>
      <c r="V6741">
        <v>6</v>
      </c>
      <c r="W6741" t="s">
        <v>7940</v>
      </c>
      <c r="X6741">
        <v>8</v>
      </c>
      <c r="Y6741" t="s">
        <v>434</v>
      </c>
      <c r="Z6741">
        <v>8311</v>
      </c>
      <c r="AA6741" t="s">
        <v>4230</v>
      </c>
      <c r="AC6741" t="s">
        <v>713</v>
      </c>
      <c r="AD6741" t="s">
        <v>443</v>
      </c>
    </row>
    <row r="6742" spans="21:30">
      <c r="U6742">
        <v>12062</v>
      </c>
      <c r="V6742">
        <v>6</v>
      </c>
      <c r="W6742" t="s">
        <v>7941</v>
      </c>
      <c r="X6742">
        <v>8</v>
      </c>
      <c r="Y6742" t="s">
        <v>434</v>
      </c>
      <c r="Z6742">
        <v>8108</v>
      </c>
      <c r="AA6742" t="s">
        <v>1832</v>
      </c>
      <c r="AC6742" t="s">
        <v>713</v>
      </c>
      <c r="AD6742" t="s">
        <v>443</v>
      </c>
    </row>
    <row r="6743" spans="21:30">
      <c r="U6743">
        <v>12063</v>
      </c>
      <c r="V6743">
        <v>4</v>
      </c>
      <c r="W6743" t="s">
        <v>7942</v>
      </c>
      <c r="X6743">
        <v>8</v>
      </c>
      <c r="Y6743" t="s">
        <v>434</v>
      </c>
      <c r="Z6743">
        <v>8110</v>
      </c>
      <c r="AA6743" t="s">
        <v>1747</v>
      </c>
      <c r="AC6743" t="s">
        <v>725</v>
      </c>
      <c r="AD6743" t="s">
        <v>443</v>
      </c>
    </row>
    <row r="6744" spans="21:30">
      <c r="U6744">
        <v>12064</v>
      </c>
      <c r="V6744">
        <v>2</v>
      </c>
      <c r="W6744" t="s">
        <v>7943</v>
      </c>
      <c r="X6744">
        <v>8</v>
      </c>
      <c r="Y6744" t="s">
        <v>434</v>
      </c>
      <c r="Z6744">
        <v>8202</v>
      </c>
      <c r="AA6744" t="s">
        <v>886</v>
      </c>
      <c r="AC6744" t="s">
        <v>1009</v>
      </c>
      <c r="AD6744" t="s">
        <v>443</v>
      </c>
    </row>
    <row r="6745" spans="21:30">
      <c r="U6745">
        <v>12065</v>
      </c>
      <c r="V6745">
        <v>0</v>
      </c>
      <c r="W6745" t="s">
        <v>4096</v>
      </c>
      <c r="X6745">
        <v>16</v>
      </c>
      <c r="Y6745" t="s">
        <v>3835</v>
      </c>
      <c r="Z6745">
        <v>16207</v>
      </c>
      <c r="AA6745" t="s">
        <v>1777</v>
      </c>
      <c r="AC6745" t="s">
        <v>1009</v>
      </c>
      <c r="AD6745" t="s">
        <v>443</v>
      </c>
    </row>
    <row r="6746" spans="21:30">
      <c r="U6746">
        <v>12076</v>
      </c>
      <c r="V6746">
        <v>6</v>
      </c>
      <c r="W6746" t="s">
        <v>7944</v>
      </c>
      <c r="X6746">
        <v>13</v>
      </c>
      <c r="Y6746" t="s">
        <v>6457</v>
      </c>
      <c r="Z6746">
        <v>13201</v>
      </c>
      <c r="AA6746" t="s">
        <v>114</v>
      </c>
      <c r="AC6746" t="s">
        <v>713</v>
      </c>
      <c r="AD6746" t="s">
        <v>443</v>
      </c>
    </row>
    <row r="6747" spans="21:30">
      <c r="U6747">
        <v>12077</v>
      </c>
      <c r="V6747">
        <v>4</v>
      </c>
      <c r="W6747" t="s">
        <v>7945</v>
      </c>
      <c r="X6747">
        <v>13</v>
      </c>
      <c r="Y6747" t="s">
        <v>6457</v>
      </c>
      <c r="Z6747">
        <v>13201</v>
      </c>
      <c r="AA6747" t="s">
        <v>114</v>
      </c>
      <c r="AC6747" t="s">
        <v>713</v>
      </c>
      <c r="AD6747" t="s">
        <v>443</v>
      </c>
    </row>
    <row r="6748" spans="21:30">
      <c r="U6748">
        <v>12079</v>
      </c>
      <c r="V6748">
        <v>0</v>
      </c>
      <c r="W6748" t="s">
        <v>7946</v>
      </c>
      <c r="X6748">
        <v>13</v>
      </c>
      <c r="Y6748" t="s">
        <v>6457</v>
      </c>
      <c r="Z6748">
        <v>13401</v>
      </c>
      <c r="AA6748" t="s">
        <v>667</v>
      </c>
      <c r="AC6748" t="s">
        <v>1111</v>
      </c>
      <c r="AD6748" t="s">
        <v>443</v>
      </c>
    </row>
    <row r="6749" spans="21:30">
      <c r="U6749">
        <v>12083</v>
      </c>
      <c r="V6749">
        <v>9</v>
      </c>
      <c r="W6749" t="s">
        <v>7947</v>
      </c>
      <c r="X6749">
        <v>13</v>
      </c>
      <c r="Y6749" t="s">
        <v>6457</v>
      </c>
      <c r="Z6749">
        <v>13119</v>
      </c>
      <c r="AA6749" t="s">
        <v>6482</v>
      </c>
      <c r="AC6749" t="s">
        <v>713</v>
      </c>
      <c r="AD6749" t="s">
        <v>443</v>
      </c>
    </row>
    <row r="6750" spans="21:30">
      <c r="U6750">
        <v>12085</v>
      </c>
      <c r="V6750">
        <v>5</v>
      </c>
      <c r="W6750" t="s">
        <v>7948</v>
      </c>
      <c r="X6750">
        <v>13</v>
      </c>
      <c r="Y6750" t="s">
        <v>6457</v>
      </c>
      <c r="Z6750">
        <v>13110</v>
      </c>
      <c r="AA6750" t="s">
        <v>741</v>
      </c>
      <c r="AC6750" t="s">
        <v>713</v>
      </c>
      <c r="AD6750" t="s">
        <v>443</v>
      </c>
    </row>
    <row r="6751" spans="21:30">
      <c r="U6751">
        <v>12086</v>
      </c>
      <c r="V6751">
        <v>3</v>
      </c>
      <c r="W6751" t="s">
        <v>7949</v>
      </c>
      <c r="X6751">
        <v>13</v>
      </c>
      <c r="Y6751" t="s">
        <v>6457</v>
      </c>
      <c r="Z6751">
        <v>13114</v>
      </c>
      <c r="AA6751" t="s">
        <v>683</v>
      </c>
      <c r="AC6751" t="s">
        <v>725</v>
      </c>
      <c r="AD6751" t="s">
        <v>443</v>
      </c>
    </row>
    <row r="6752" spans="21:30">
      <c r="U6752">
        <v>12087</v>
      </c>
      <c r="V6752">
        <v>1</v>
      </c>
      <c r="W6752" t="s">
        <v>7950</v>
      </c>
      <c r="X6752">
        <v>13</v>
      </c>
      <c r="Y6752" t="s">
        <v>6457</v>
      </c>
      <c r="Z6752">
        <v>13113</v>
      </c>
      <c r="AA6752" t="s">
        <v>761</v>
      </c>
      <c r="AC6752" t="s">
        <v>725</v>
      </c>
      <c r="AD6752" t="s">
        <v>443</v>
      </c>
    </row>
    <row r="6753" spans="21:30">
      <c r="U6753">
        <v>12090</v>
      </c>
      <c r="V6753">
        <v>1</v>
      </c>
      <c r="W6753" t="s">
        <v>7591</v>
      </c>
      <c r="X6753">
        <v>13</v>
      </c>
      <c r="Y6753" t="s">
        <v>6457</v>
      </c>
      <c r="Z6753">
        <v>13113</v>
      </c>
      <c r="AA6753" t="s">
        <v>761</v>
      </c>
      <c r="AC6753" t="s">
        <v>725</v>
      </c>
      <c r="AD6753" t="s">
        <v>443</v>
      </c>
    </row>
    <row r="6754" spans="21:30">
      <c r="U6754">
        <v>12092</v>
      </c>
      <c r="V6754">
        <v>8</v>
      </c>
      <c r="W6754" t="s">
        <v>7951</v>
      </c>
      <c r="X6754">
        <v>13</v>
      </c>
      <c r="Y6754" t="s">
        <v>6457</v>
      </c>
      <c r="Z6754">
        <v>13120</v>
      </c>
      <c r="AA6754" t="s">
        <v>6588</v>
      </c>
      <c r="AC6754" t="s">
        <v>713</v>
      </c>
      <c r="AD6754" t="s">
        <v>443</v>
      </c>
    </row>
    <row r="6755" spans="21:30">
      <c r="U6755">
        <v>12094</v>
      </c>
      <c r="V6755">
        <v>4</v>
      </c>
      <c r="W6755" t="s">
        <v>7952</v>
      </c>
      <c r="X6755">
        <v>13</v>
      </c>
      <c r="Y6755" t="s">
        <v>6457</v>
      </c>
      <c r="Z6755">
        <v>13132</v>
      </c>
      <c r="AA6755" t="s">
        <v>1802</v>
      </c>
      <c r="AC6755" t="s">
        <v>725</v>
      </c>
      <c r="AD6755" t="s">
        <v>443</v>
      </c>
    </row>
    <row r="6756" spans="21:30">
      <c r="U6756">
        <v>12095</v>
      </c>
      <c r="V6756">
        <v>2</v>
      </c>
      <c r="W6756" t="s">
        <v>7953</v>
      </c>
      <c r="X6756">
        <v>13</v>
      </c>
      <c r="Y6756" t="s">
        <v>6457</v>
      </c>
      <c r="Z6756">
        <v>13110</v>
      </c>
      <c r="AA6756" t="s">
        <v>741</v>
      </c>
      <c r="AC6756" t="s">
        <v>713</v>
      </c>
      <c r="AD6756" t="s">
        <v>443</v>
      </c>
    </row>
    <row r="6757" spans="21:30">
      <c r="U6757">
        <v>12097</v>
      </c>
      <c r="V6757">
        <v>9</v>
      </c>
      <c r="W6757" t="s">
        <v>7954</v>
      </c>
      <c r="X6757">
        <v>13</v>
      </c>
      <c r="Y6757" t="s">
        <v>6457</v>
      </c>
      <c r="Z6757">
        <v>13110</v>
      </c>
      <c r="AA6757" t="s">
        <v>741</v>
      </c>
      <c r="AC6757" t="s">
        <v>713</v>
      </c>
      <c r="AD6757" t="s">
        <v>443</v>
      </c>
    </row>
    <row r="6758" spans="21:30">
      <c r="U6758">
        <v>12102</v>
      </c>
      <c r="V6758">
        <v>9</v>
      </c>
      <c r="W6758" t="s">
        <v>7955</v>
      </c>
      <c r="X6758">
        <v>13</v>
      </c>
      <c r="Y6758" t="s">
        <v>6457</v>
      </c>
      <c r="Z6758">
        <v>13119</v>
      </c>
      <c r="AA6758" t="s">
        <v>6482</v>
      </c>
      <c r="AC6758" t="s">
        <v>713</v>
      </c>
      <c r="AD6758" t="s">
        <v>443</v>
      </c>
    </row>
    <row r="6759" spans="21:30">
      <c r="U6759">
        <v>12103</v>
      </c>
      <c r="V6759">
        <v>7</v>
      </c>
      <c r="W6759" t="s">
        <v>7956</v>
      </c>
      <c r="X6759">
        <v>13</v>
      </c>
      <c r="Y6759" t="s">
        <v>6457</v>
      </c>
      <c r="Z6759">
        <v>13116</v>
      </c>
      <c r="AA6759" t="s">
        <v>1296</v>
      </c>
      <c r="AC6759" t="s">
        <v>1009</v>
      </c>
      <c r="AD6759" t="s">
        <v>443</v>
      </c>
    </row>
    <row r="6760" spans="21:30">
      <c r="U6760">
        <v>12105</v>
      </c>
      <c r="V6760">
        <v>3</v>
      </c>
      <c r="W6760" t="s">
        <v>7957</v>
      </c>
      <c r="X6760">
        <v>13</v>
      </c>
      <c r="Y6760" t="s">
        <v>6457</v>
      </c>
      <c r="Z6760">
        <v>13112</v>
      </c>
      <c r="AA6760" t="s">
        <v>1249</v>
      </c>
      <c r="AC6760" t="s">
        <v>713</v>
      </c>
      <c r="AD6760" t="s">
        <v>443</v>
      </c>
    </row>
    <row r="6761" spans="21:30">
      <c r="U6761">
        <v>12108</v>
      </c>
      <c r="V6761">
        <v>8</v>
      </c>
      <c r="W6761" t="s">
        <v>7958</v>
      </c>
      <c r="X6761">
        <v>13</v>
      </c>
      <c r="Y6761" t="s">
        <v>6457</v>
      </c>
      <c r="Z6761">
        <v>13129</v>
      </c>
      <c r="AA6761" t="s">
        <v>6690</v>
      </c>
      <c r="AC6761" t="s">
        <v>713</v>
      </c>
      <c r="AD6761" t="s">
        <v>443</v>
      </c>
    </row>
    <row r="6762" spans="21:30">
      <c r="U6762">
        <v>12111</v>
      </c>
      <c r="V6762">
        <v>8</v>
      </c>
      <c r="W6762" t="s">
        <v>7959</v>
      </c>
      <c r="X6762">
        <v>13</v>
      </c>
      <c r="Y6762" t="s">
        <v>6457</v>
      </c>
      <c r="Z6762">
        <v>13401</v>
      </c>
      <c r="AA6762" t="s">
        <v>667</v>
      </c>
      <c r="AC6762" t="s">
        <v>713</v>
      </c>
      <c r="AD6762" t="s">
        <v>443</v>
      </c>
    </row>
    <row r="6763" spans="21:30">
      <c r="U6763">
        <v>12113</v>
      </c>
      <c r="V6763">
        <v>4</v>
      </c>
      <c r="W6763" t="s">
        <v>7960</v>
      </c>
      <c r="X6763">
        <v>13</v>
      </c>
      <c r="Y6763" t="s">
        <v>6457</v>
      </c>
      <c r="Z6763">
        <v>13128</v>
      </c>
      <c r="AA6763" t="s">
        <v>831</v>
      </c>
      <c r="AC6763" t="s">
        <v>1111</v>
      </c>
      <c r="AD6763" t="s">
        <v>443</v>
      </c>
    </row>
    <row r="6764" spans="21:30">
      <c r="U6764">
        <v>12115</v>
      </c>
      <c r="V6764">
        <v>0</v>
      </c>
      <c r="W6764" t="s">
        <v>7961</v>
      </c>
      <c r="X6764">
        <v>13</v>
      </c>
      <c r="Y6764" t="s">
        <v>6457</v>
      </c>
      <c r="Z6764">
        <v>13128</v>
      </c>
      <c r="AA6764" t="s">
        <v>831</v>
      </c>
      <c r="AC6764" t="s">
        <v>713</v>
      </c>
      <c r="AD6764" t="s">
        <v>443</v>
      </c>
    </row>
    <row r="6765" spans="21:30">
      <c r="U6765">
        <v>12117</v>
      </c>
      <c r="V6765">
        <v>7</v>
      </c>
      <c r="W6765" t="s">
        <v>7962</v>
      </c>
      <c r="X6765">
        <v>13</v>
      </c>
      <c r="Y6765" t="s">
        <v>6457</v>
      </c>
      <c r="Z6765">
        <v>13125</v>
      </c>
      <c r="AA6765" t="s">
        <v>1608</v>
      </c>
      <c r="AC6765" t="s">
        <v>1009</v>
      </c>
      <c r="AD6765" t="s">
        <v>443</v>
      </c>
    </row>
    <row r="6766" spans="21:30">
      <c r="U6766">
        <v>12118</v>
      </c>
      <c r="V6766">
        <v>5</v>
      </c>
      <c r="W6766" t="s">
        <v>7963</v>
      </c>
      <c r="X6766">
        <v>13</v>
      </c>
      <c r="Y6766" t="s">
        <v>6457</v>
      </c>
      <c r="Z6766">
        <v>13501</v>
      </c>
      <c r="AA6766" t="s">
        <v>809</v>
      </c>
      <c r="AC6766" t="s">
        <v>713</v>
      </c>
      <c r="AD6766" t="s">
        <v>443</v>
      </c>
    </row>
    <row r="6767" spans="21:30">
      <c r="U6767">
        <v>12119</v>
      </c>
      <c r="V6767">
        <v>3</v>
      </c>
      <c r="W6767" t="s">
        <v>7964</v>
      </c>
      <c r="X6767">
        <v>13</v>
      </c>
      <c r="Y6767" t="s">
        <v>6457</v>
      </c>
      <c r="Z6767">
        <v>13501</v>
      </c>
      <c r="AA6767" t="s">
        <v>809</v>
      </c>
      <c r="AC6767" t="s">
        <v>713</v>
      </c>
      <c r="AD6767" t="s">
        <v>443</v>
      </c>
    </row>
    <row r="6768" spans="21:30">
      <c r="U6768">
        <v>12121</v>
      </c>
      <c r="V6768">
        <v>5</v>
      </c>
      <c r="W6768" t="s">
        <v>7965</v>
      </c>
      <c r="X6768">
        <v>13</v>
      </c>
      <c r="Y6768" t="s">
        <v>6457</v>
      </c>
      <c r="Z6768">
        <v>13201</v>
      </c>
      <c r="AA6768" t="s">
        <v>114</v>
      </c>
      <c r="AC6768" t="s">
        <v>713</v>
      </c>
      <c r="AD6768" t="s">
        <v>443</v>
      </c>
    </row>
    <row r="6769" spans="21:30">
      <c r="U6769">
        <v>12122</v>
      </c>
      <c r="V6769">
        <v>3</v>
      </c>
      <c r="W6769" t="s">
        <v>7966</v>
      </c>
      <c r="X6769">
        <v>13</v>
      </c>
      <c r="Y6769" t="s">
        <v>6457</v>
      </c>
      <c r="Z6769">
        <v>13124</v>
      </c>
      <c r="AA6769" t="s">
        <v>688</v>
      </c>
      <c r="AC6769" t="s">
        <v>713</v>
      </c>
      <c r="AD6769" t="s">
        <v>443</v>
      </c>
    </row>
    <row r="6770" spans="21:30">
      <c r="U6770">
        <v>12126</v>
      </c>
      <c r="V6770">
        <v>6</v>
      </c>
      <c r="W6770" t="s">
        <v>7967</v>
      </c>
      <c r="X6770">
        <v>13</v>
      </c>
      <c r="Y6770" t="s">
        <v>6457</v>
      </c>
      <c r="Z6770">
        <v>13112</v>
      </c>
      <c r="AA6770" t="s">
        <v>1249</v>
      </c>
      <c r="AC6770" t="s">
        <v>713</v>
      </c>
      <c r="AD6770" t="s">
        <v>443</v>
      </c>
    </row>
    <row r="6771" spans="21:30">
      <c r="U6771">
        <v>12130</v>
      </c>
      <c r="V6771">
        <v>4</v>
      </c>
      <c r="W6771" t="s">
        <v>7968</v>
      </c>
      <c r="X6771">
        <v>13</v>
      </c>
      <c r="Y6771" t="s">
        <v>6457</v>
      </c>
      <c r="Z6771">
        <v>13101</v>
      </c>
      <c r="AA6771" t="s">
        <v>452</v>
      </c>
      <c r="AC6771" t="s">
        <v>713</v>
      </c>
      <c r="AD6771" t="s">
        <v>443</v>
      </c>
    </row>
    <row r="6772" spans="21:30">
      <c r="U6772">
        <v>12133</v>
      </c>
      <c r="V6772">
        <v>9</v>
      </c>
      <c r="W6772" t="s">
        <v>7969</v>
      </c>
      <c r="X6772">
        <v>13</v>
      </c>
      <c r="Y6772" t="s">
        <v>6457</v>
      </c>
      <c r="Z6772">
        <v>13120</v>
      </c>
      <c r="AA6772" t="s">
        <v>6588</v>
      </c>
      <c r="AC6772" t="s">
        <v>725</v>
      </c>
      <c r="AD6772" t="s">
        <v>443</v>
      </c>
    </row>
    <row r="6773" spans="21:30">
      <c r="U6773">
        <v>12136</v>
      </c>
      <c r="V6773">
        <v>3</v>
      </c>
      <c r="W6773" t="s">
        <v>7970</v>
      </c>
      <c r="X6773">
        <v>13</v>
      </c>
      <c r="Y6773" t="s">
        <v>6457</v>
      </c>
      <c r="Z6773">
        <v>13121</v>
      </c>
      <c r="AA6773" t="s">
        <v>1491</v>
      </c>
      <c r="AC6773" t="s">
        <v>713</v>
      </c>
      <c r="AD6773" t="s">
        <v>443</v>
      </c>
    </row>
    <row r="6774" spans="21:30">
      <c r="U6774">
        <v>12143</v>
      </c>
      <c r="V6774">
        <v>6</v>
      </c>
      <c r="W6774" t="s">
        <v>7971</v>
      </c>
      <c r="X6774">
        <v>13</v>
      </c>
      <c r="Y6774" t="s">
        <v>6457</v>
      </c>
      <c r="Z6774">
        <v>13131</v>
      </c>
      <c r="AA6774" t="s">
        <v>6925</v>
      </c>
      <c r="AC6774" t="s">
        <v>713</v>
      </c>
      <c r="AD6774" t="s">
        <v>443</v>
      </c>
    </row>
    <row r="6775" spans="21:30">
      <c r="U6775">
        <v>12146</v>
      </c>
      <c r="V6775">
        <v>0</v>
      </c>
      <c r="W6775" t="s">
        <v>7972</v>
      </c>
      <c r="X6775">
        <v>5</v>
      </c>
      <c r="Y6775" t="s">
        <v>505</v>
      </c>
      <c r="Z6775">
        <v>5101</v>
      </c>
      <c r="AA6775" t="s">
        <v>505</v>
      </c>
      <c r="AC6775" t="s">
        <v>412</v>
      </c>
      <c r="AD6775" t="s">
        <v>443</v>
      </c>
    </row>
    <row r="6776" spans="21:30">
      <c r="U6776">
        <v>12151</v>
      </c>
      <c r="V6776">
        <v>7</v>
      </c>
      <c r="W6776" t="s">
        <v>6579</v>
      </c>
      <c r="X6776">
        <v>5</v>
      </c>
      <c r="Y6776" t="s">
        <v>505</v>
      </c>
      <c r="Z6776">
        <v>5109</v>
      </c>
      <c r="AA6776" t="s">
        <v>2675</v>
      </c>
      <c r="AC6776" t="s">
        <v>713</v>
      </c>
      <c r="AD6776" t="s">
        <v>443</v>
      </c>
    </row>
    <row r="6777" spans="21:30">
      <c r="U6777">
        <v>12157</v>
      </c>
      <c r="V6777">
        <v>6</v>
      </c>
      <c r="W6777" t="s">
        <v>7973</v>
      </c>
      <c r="X6777">
        <v>5</v>
      </c>
      <c r="Y6777" t="s">
        <v>505</v>
      </c>
      <c r="Z6777">
        <v>5801</v>
      </c>
      <c r="AA6777" t="s">
        <v>2747</v>
      </c>
      <c r="AC6777" t="s">
        <v>1111</v>
      </c>
      <c r="AD6777" t="s">
        <v>443</v>
      </c>
    </row>
    <row r="6778" spans="21:30">
      <c r="U6778">
        <v>12171</v>
      </c>
      <c r="V6778">
        <v>1</v>
      </c>
      <c r="W6778" t="s">
        <v>7974</v>
      </c>
      <c r="X6778">
        <v>5</v>
      </c>
      <c r="Y6778" t="s">
        <v>505</v>
      </c>
      <c r="Z6778">
        <v>5109</v>
      </c>
      <c r="AA6778" t="s">
        <v>2675</v>
      </c>
      <c r="AC6778" t="s">
        <v>1111</v>
      </c>
      <c r="AD6778" t="s">
        <v>443</v>
      </c>
    </row>
    <row r="6779" spans="21:30">
      <c r="U6779">
        <v>12175</v>
      </c>
      <c r="V6779">
        <v>4</v>
      </c>
      <c r="W6779" t="s">
        <v>7975</v>
      </c>
      <c r="X6779">
        <v>5</v>
      </c>
      <c r="Y6779" t="s">
        <v>505</v>
      </c>
      <c r="Z6779">
        <v>5101</v>
      </c>
      <c r="AA6779" t="s">
        <v>505</v>
      </c>
      <c r="AC6779" t="s">
        <v>713</v>
      </c>
      <c r="AD6779" t="s">
        <v>443</v>
      </c>
    </row>
    <row r="6780" spans="21:30">
      <c r="U6780">
        <v>12177</v>
      </c>
      <c r="V6780">
        <v>0</v>
      </c>
      <c r="W6780" t="s">
        <v>1964</v>
      </c>
      <c r="X6780">
        <v>5</v>
      </c>
      <c r="Y6780" t="s">
        <v>505</v>
      </c>
      <c r="Z6780">
        <v>5402</v>
      </c>
      <c r="AA6780" t="s">
        <v>77</v>
      </c>
      <c r="AC6780" t="s">
        <v>713</v>
      </c>
      <c r="AD6780" t="s">
        <v>443</v>
      </c>
    </row>
    <row r="6781" spans="21:30">
      <c r="U6781">
        <v>12182</v>
      </c>
      <c r="V6781">
        <v>7</v>
      </c>
      <c r="W6781" t="s">
        <v>7976</v>
      </c>
      <c r="X6781">
        <v>10</v>
      </c>
      <c r="Y6781" t="s">
        <v>5531</v>
      </c>
      <c r="Z6781">
        <v>10301</v>
      </c>
      <c r="AA6781" t="s">
        <v>1441</v>
      </c>
      <c r="AC6781" t="s">
        <v>713</v>
      </c>
      <c r="AD6781" t="s">
        <v>443</v>
      </c>
    </row>
    <row r="6782" spans="21:30">
      <c r="U6782">
        <v>12183</v>
      </c>
      <c r="V6782">
        <v>5</v>
      </c>
      <c r="W6782" t="s">
        <v>7977</v>
      </c>
      <c r="X6782">
        <v>10</v>
      </c>
      <c r="Y6782" t="s">
        <v>5531</v>
      </c>
      <c r="Z6782">
        <v>10301</v>
      </c>
      <c r="AA6782" t="s">
        <v>1441</v>
      </c>
      <c r="AC6782" t="s">
        <v>713</v>
      </c>
      <c r="AD6782" t="s">
        <v>443</v>
      </c>
    </row>
    <row r="6783" spans="21:30">
      <c r="U6783">
        <v>12185</v>
      </c>
      <c r="V6783">
        <v>1</v>
      </c>
      <c r="W6783" t="s">
        <v>7978</v>
      </c>
      <c r="X6783">
        <v>14</v>
      </c>
      <c r="Y6783" t="s">
        <v>5517</v>
      </c>
      <c r="Z6783">
        <v>14101</v>
      </c>
      <c r="AA6783" t="s">
        <v>817</v>
      </c>
      <c r="AC6783" t="s">
        <v>713</v>
      </c>
      <c r="AD6783" t="s">
        <v>443</v>
      </c>
    </row>
    <row r="6784" spans="21:30">
      <c r="U6784">
        <v>12188</v>
      </c>
      <c r="V6784">
        <v>6</v>
      </c>
      <c r="W6784" t="s">
        <v>7979</v>
      </c>
      <c r="X6784">
        <v>14</v>
      </c>
      <c r="Y6784" t="s">
        <v>5517</v>
      </c>
      <c r="Z6784">
        <v>14204</v>
      </c>
      <c r="AA6784" t="s">
        <v>5739</v>
      </c>
      <c r="AC6784" t="s">
        <v>713</v>
      </c>
      <c r="AD6784" t="s">
        <v>443</v>
      </c>
    </row>
    <row r="6785" spans="21:30">
      <c r="U6785">
        <v>12191</v>
      </c>
      <c r="V6785">
        <v>6</v>
      </c>
      <c r="W6785" t="s">
        <v>7980</v>
      </c>
      <c r="X6785">
        <v>10</v>
      </c>
      <c r="Y6785" t="s">
        <v>5531</v>
      </c>
      <c r="Z6785">
        <v>10106</v>
      </c>
      <c r="AA6785" t="s">
        <v>1332</v>
      </c>
      <c r="AC6785" t="s">
        <v>713</v>
      </c>
      <c r="AD6785" t="s">
        <v>443</v>
      </c>
    </row>
    <row r="6786" spans="21:30">
      <c r="U6786">
        <v>12192</v>
      </c>
      <c r="V6786">
        <v>4</v>
      </c>
      <c r="W6786" t="s">
        <v>7981</v>
      </c>
      <c r="X6786">
        <v>10</v>
      </c>
      <c r="Y6786" t="s">
        <v>5531</v>
      </c>
      <c r="Z6786">
        <v>10203</v>
      </c>
      <c r="AA6786" t="s">
        <v>792</v>
      </c>
      <c r="AC6786" t="s">
        <v>713</v>
      </c>
      <c r="AD6786" t="s">
        <v>443</v>
      </c>
    </row>
    <row r="6787" spans="21:30">
      <c r="U6787">
        <v>12193</v>
      </c>
      <c r="V6787">
        <v>2</v>
      </c>
      <c r="W6787" t="s">
        <v>7982</v>
      </c>
      <c r="X6787">
        <v>10</v>
      </c>
      <c r="Y6787" t="s">
        <v>5531</v>
      </c>
      <c r="Z6787">
        <v>10401</v>
      </c>
      <c r="AA6787" t="s">
        <v>6316</v>
      </c>
      <c r="AC6787" t="s">
        <v>713</v>
      </c>
      <c r="AD6787" t="s">
        <v>443</v>
      </c>
    </row>
    <row r="6788" spans="21:30">
      <c r="U6788">
        <v>12217</v>
      </c>
      <c r="V6788">
        <v>3</v>
      </c>
      <c r="W6788" t="s">
        <v>7983</v>
      </c>
      <c r="X6788">
        <v>13</v>
      </c>
      <c r="Y6788" t="s">
        <v>6457</v>
      </c>
      <c r="Z6788">
        <v>13120</v>
      </c>
      <c r="AA6788" t="s">
        <v>6588</v>
      </c>
      <c r="AC6788" t="s">
        <v>713</v>
      </c>
      <c r="AD6788" t="s">
        <v>443</v>
      </c>
    </row>
    <row r="6789" spans="21:30">
      <c r="U6789">
        <v>12221</v>
      </c>
      <c r="V6789">
        <v>1</v>
      </c>
      <c r="W6789" t="s">
        <v>7984</v>
      </c>
      <c r="X6789">
        <v>13</v>
      </c>
      <c r="Y6789" t="s">
        <v>6457</v>
      </c>
      <c r="Z6789">
        <v>13104</v>
      </c>
      <c r="AA6789" t="s">
        <v>6569</v>
      </c>
      <c r="AC6789" t="s">
        <v>713</v>
      </c>
      <c r="AD6789" t="s">
        <v>443</v>
      </c>
    </row>
    <row r="6790" spans="21:30">
      <c r="U6790">
        <v>12225</v>
      </c>
      <c r="V6790">
        <v>4</v>
      </c>
      <c r="W6790" t="s">
        <v>7985</v>
      </c>
      <c r="X6790">
        <v>13</v>
      </c>
      <c r="Y6790" t="s">
        <v>6457</v>
      </c>
      <c r="Z6790">
        <v>13115</v>
      </c>
      <c r="AA6790" t="s">
        <v>1826</v>
      </c>
      <c r="AC6790" t="s">
        <v>713</v>
      </c>
      <c r="AD6790" t="s">
        <v>443</v>
      </c>
    </row>
    <row r="6791" spans="21:30">
      <c r="U6791">
        <v>12226</v>
      </c>
      <c r="V6791">
        <v>2</v>
      </c>
      <c r="W6791" t="s">
        <v>7986</v>
      </c>
      <c r="X6791">
        <v>13</v>
      </c>
      <c r="Y6791" t="s">
        <v>6457</v>
      </c>
      <c r="Z6791">
        <v>13120</v>
      </c>
      <c r="AA6791" t="s">
        <v>6588</v>
      </c>
      <c r="AC6791" t="s">
        <v>725</v>
      </c>
      <c r="AD6791" t="s">
        <v>443</v>
      </c>
    </row>
    <row r="6792" spans="21:30">
      <c r="U6792">
        <v>12237</v>
      </c>
      <c r="V6792">
        <v>8</v>
      </c>
      <c r="W6792" t="s">
        <v>7987</v>
      </c>
      <c r="X6792">
        <v>13</v>
      </c>
      <c r="Y6792" t="s">
        <v>6457</v>
      </c>
      <c r="Z6792">
        <v>13201</v>
      </c>
      <c r="AA6792" t="s">
        <v>114</v>
      </c>
      <c r="AC6792" t="s">
        <v>713</v>
      </c>
      <c r="AD6792" t="s">
        <v>443</v>
      </c>
    </row>
    <row r="6793" spans="21:30">
      <c r="U6793">
        <v>12241</v>
      </c>
      <c r="V6793">
        <v>6</v>
      </c>
      <c r="W6793" t="s">
        <v>7988</v>
      </c>
      <c r="X6793">
        <v>13</v>
      </c>
      <c r="Y6793" t="s">
        <v>6457</v>
      </c>
      <c r="Z6793">
        <v>13126</v>
      </c>
      <c r="AA6793" t="s">
        <v>6479</v>
      </c>
      <c r="AC6793" t="s">
        <v>713</v>
      </c>
      <c r="AD6793" t="s">
        <v>443</v>
      </c>
    </row>
    <row r="6794" spans="21:30">
      <c r="U6794">
        <v>12242</v>
      </c>
      <c r="V6794">
        <v>4</v>
      </c>
      <c r="W6794" t="s">
        <v>7989</v>
      </c>
      <c r="X6794">
        <v>13</v>
      </c>
      <c r="Y6794" t="s">
        <v>6457</v>
      </c>
      <c r="Z6794">
        <v>13124</v>
      </c>
      <c r="AA6794" t="s">
        <v>688</v>
      </c>
      <c r="AC6794" t="s">
        <v>713</v>
      </c>
      <c r="AD6794" t="s">
        <v>443</v>
      </c>
    </row>
    <row r="6795" spans="21:30">
      <c r="U6795">
        <v>12243</v>
      </c>
      <c r="V6795">
        <v>2</v>
      </c>
      <c r="W6795" t="s">
        <v>7990</v>
      </c>
      <c r="X6795">
        <v>13</v>
      </c>
      <c r="Y6795" t="s">
        <v>6457</v>
      </c>
      <c r="Z6795">
        <v>13128</v>
      </c>
      <c r="AA6795" t="s">
        <v>831</v>
      </c>
      <c r="AC6795" t="s">
        <v>1111</v>
      </c>
      <c r="AD6795" t="s">
        <v>443</v>
      </c>
    </row>
    <row r="6796" spans="21:30">
      <c r="U6796">
        <v>12244</v>
      </c>
      <c r="V6796">
        <v>0</v>
      </c>
      <c r="W6796" t="s">
        <v>7991</v>
      </c>
      <c r="X6796">
        <v>13</v>
      </c>
      <c r="Y6796" t="s">
        <v>6457</v>
      </c>
      <c r="Z6796">
        <v>13201</v>
      </c>
      <c r="AA6796" t="s">
        <v>114</v>
      </c>
      <c r="AC6796" t="s">
        <v>713</v>
      </c>
      <c r="AD6796" t="s">
        <v>443</v>
      </c>
    </row>
    <row r="6797" spans="21:30">
      <c r="U6797">
        <v>12249</v>
      </c>
      <c r="V6797">
        <v>1</v>
      </c>
      <c r="W6797" t="s">
        <v>7992</v>
      </c>
      <c r="X6797">
        <v>13</v>
      </c>
      <c r="Y6797" t="s">
        <v>6457</v>
      </c>
      <c r="Z6797">
        <v>13122</v>
      </c>
      <c r="AA6797" t="s">
        <v>6722</v>
      </c>
      <c r="AC6797" t="s">
        <v>1111</v>
      </c>
      <c r="AD6797" t="s">
        <v>443</v>
      </c>
    </row>
    <row r="6798" spans="21:30">
      <c r="U6798">
        <v>12251</v>
      </c>
      <c r="V6798">
        <v>3</v>
      </c>
      <c r="W6798" t="s">
        <v>7993</v>
      </c>
      <c r="X6798">
        <v>13</v>
      </c>
      <c r="Y6798" t="s">
        <v>6457</v>
      </c>
      <c r="Z6798">
        <v>13105</v>
      </c>
      <c r="AA6798" t="s">
        <v>1817</v>
      </c>
      <c r="AC6798" t="s">
        <v>1009</v>
      </c>
      <c r="AD6798" t="s">
        <v>443</v>
      </c>
    </row>
    <row r="6799" spans="21:30">
      <c r="U6799">
        <v>12255</v>
      </c>
      <c r="V6799">
        <v>6</v>
      </c>
      <c r="W6799" t="s">
        <v>2408</v>
      </c>
      <c r="X6799">
        <v>13</v>
      </c>
      <c r="Y6799" t="s">
        <v>6457</v>
      </c>
      <c r="Z6799">
        <v>13119</v>
      </c>
      <c r="AA6799" t="s">
        <v>6482</v>
      </c>
      <c r="AC6799" t="s">
        <v>1111</v>
      </c>
      <c r="AD6799" t="s">
        <v>443</v>
      </c>
    </row>
    <row r="6800" spans="21:30">
      <c r="U6800">
        <v>12258</v>
      </c>
      <c r="V6800">
        <v>0</v>
      </c>
      <c r="W6800" t="s">
        <v>7994</v>
      </c>
      <c r="X6800">
        <v>13</v>
      </c>
      <c r="Y6800" t="s">
        <v>6457</v>
      </c>
      <c r="Z6800">
        <v>13605</v>
      </c>
      <c r="AA6800" t="s">
        <v>7569</v>
      </c>
      <c r="AC6800" t="s">
        <v>725</v>
      </c>
      <c r="AD6800" t="s">
        <v>443</v>
      </c>
    </row>
    <row r="6801" spans="21:30">
      <c r="U6801">
        <v>12260</v>
      </c>
      <c r="V6801">
        <v>2</v>
      </c>
      <c r="W6801" t="s">
        <v>7995</v>
      </c>
      <c r="X6801">
        <v>13</v>
      </c>
      <c r="Y6801" t="s">
        <v>6457</v>
      </c>
      <c r="Z6801">
        <v>13101</v>
      </c>
      <c r="AA6801" t="s">
        <v>452</v>
      </c>
      <c r="AC6801" t="s">
        <v>713</v>
      </c>
      <c r="AD6801" t="s">
        <v>443</v>
      </c>
    </row>
    <row r="6802" spans="21:30">
      <c r="U6802">
        <v>12265</v>
      </c>
      <c r="V6802">
        <v>3</v>
      </c>
      <c r="W6802" t="s">
        <v>7996</v>
      </c>
      <c r="X6802">
        <v>13</v>
      </c>
      <c r="Y6802" t="s">
        <v>6457</v>
      </c>
      <c r="Z6802">
        <v>13114</v>
      </c>
      <c r="AA6802" t="s">
        <v>683</v>
      </c>
      <c r="AC6802" t="s">
        <v>725</v>
      </c>
      <c r="AD6802" t="s">
        <v>443</v>
      </c>
    </row>
    <row r="6803" spans="21:30">
      <c r="U6803">
        <v>12266</v>
      </c>
      <c r="V6803">
        <v>1</v>
      </c>
      <c r="W6803" t="s">
        <v>7997</v>
      </c>
      <c r="X6803">
        <v>13</v>
      </c>
      <c r="Y6803" t="s">
        <v>6457</v>
      </c>
      <c r="Z6803">
        <v>13114</v>
      </c>
      <c r="AA6803" t="s">
        <v>683</v>
      </c>
      <c r="AC6803" t="s">
        <v>725</v>
      </c>
      <c r="AD6803" t="s">
        <v>443</v>
      </c>
    </row>
    <row r="6804" spans="21:30">
      <c r="U6804">
        <v>12268</v>
      </c>
      <c r="V6804">
        <v>8</v>
      </c>
      <c r="W6804" t="s">
        <v>7998</v>
      </c>
      <c r="X6804">
        <v>13</v>
      </c>
      <c r="Y6804" t="s">
        <v>6457</v>
      </c>
      <c r="Z6804">
        <v>13120</v>
      </c>
      <c r="AA6804" t="s">
        <v>6588</v>
      </c>
      <c r="AC6804" t="s">
        <v>725</v>
      </c>
      <c r="AD6804" t="s">
        <v>443</v>
      </c>
    </row>
    <row r="6805" spans="21:30">
      <c r="U6805">
        <v>12269</v>
      </c>
      <c r="V6805">
        <v>6</v>
      </c>
      <c r="W6805" t="s">
        <v>7999</v>
      </c>
      <c r="X6805">
        <v>13</v>
      </c>
      <c r="Y6805" t="s">
        <v>6457</v>
      </c>
      <c r="Z6805">
        <v>13112</v>
      </c>
      <c r="AA6805" t="s">
        <v>1249</v>
      </c>
      <c r="AC6805" t="s">
        <v>713</v>
      </c>
      <c r="AD6805" t="s">
        <v>443</v>
      </c>
    </row>
    <row r="6806" spans="21:30">
      <c r="U6806">
        <v>12273</v>
      </c>
      <c r="V6806">
        <v>4</v>
      </c>
      <c r="W6806" t="s">
        <v>8000</v>
      </c>
      <c r="X6806">
        <v>13</v>
      </c>
      <c r="Y6806" t="s">
        <v>6457</v>
      </c>
      <c r="Z6806">
        <v>13128</v>
      </c>
      <c r="AA6806" t="s">
        <v>831</v>
      </c>
      <c r="AC6806" t="s">
        <v>1111</v>
      </c>
      <c r="AD6806" t="s">
        <v>443</v>
      </c>
    </row>
    <row r="6807" spans="21:30">
      <c r="U6807">
        <v>12294</v>
      </c>
      <c r="V6807">
        <v>7</v>
      </c>
      <c r="W6807" t="s">
        <v>8001</v>
      </c>
      <c r="X6807">
        <v>5</v>
      </c>
      <c r="Y6807" t="s">
        <v>505</v>
      </c>
      <c r="Z6807">
        <v>5109</v>
      </c>
      <c r="AA6807" t="s">
        <v>2675</v>
      </c>
      <c r="AC6807" t="s">
        <v>725</v>
      </c>
      <c r="AD6807" t="s">
        <v>443</v>
      </c>
    </row>
    <row r="6808" spans="21:30">
      <c r="U6808">
        <v>12295</v>
      </c>
      <c r="V6808">
        <v>5</v>
      </c>
      <c r="W6808" t="s">
        <v>8002</v>
      </c>
      <c r="X6808">
        <v>5</v>
      </c>
      <c r="Y6808" t="s">
        <v>505</v>
      </c>
      <c r="Z6808">
        <v>5501</v>
      </c>
      <c r="AA6808" t="s">
        <v>1181</v>
      </c>
      <c r="AC6808" t="s">
        <v>725</v>
      </c>
      <c r="AD6808" t="s">
        <v>443</v>
      </c>
    </row>
    <row r="6809" spans="21:30">
      <c r="U6809">
        <v>12299</v>
      </c>
      <c r="V6809">
        <v>8</v>
      </c>
      <c r="W6809" t="s">
        <v>8003</v>
      </c>
      <c r="X6809">
        <v>5</v>
      </c>
      <c r="Y6809" t="s">
        <v>505</v>
      </c>
      <c r="Z6809">
        <v>5401</v>
      </c>
      <c r="AA6809" t="s">
        <v>1245</v>
      </c>
      <c r="AC6809" t="s">
        <v>1009</v>
      </c>
      <c r="AD6809" t="s">
        <v>443</v>
      </c>
    </row>
    <row r="6810" spans="21:30">
      <c r="U6810">
        <v>12301</v>
      </c>
      <c r="V6810">
        <v>3</v>
      </c>
      <c r="W6810" t="s">
        <v>8004</v>
      </c>
      <c r="X6810">
        <v>5</v>
      </c>
      <c r="Y6810" t="s">
        <v>505</v>
      </c>
      <c r="Z6810">
        <v>5109</v>
      </c>
      <c r="AA6810" t="s">
        <v>2675</v>
      </c>
      <c r="AC6810" t="s">
        <v>713</v>
      </c>
      <c r="AD6810" t="s">
        <v>443</v>
      </c>
    </row>
    <row r="6811" spans="21:30">
      <c r="U6811">
        <v>12302</v>
      </c>
      <c r="V6811">
        <v>1</v>
      </c>
      <c r="W6811" t="s">
        <v>8005</v>
      </c>
      <c r="X6811">
        <v>5</v>
      </c>
      <c r="Y6811" t="s">
        <v>505</v>
      </c>
      <c r="Z6811">
        <v>5109</v>
      </c>
      <c r="AA6811" t="s">
        <v>2675</v>
      </c>
      <c r="AC6811" t="s">
        <v>713</v>
      </c>
      <c r="AD6811" t="s">
        <v>443</v>
      </c>
    </row>
    <row r="6812" spans="21:30">
      <c r="U6812">
        <v>12305</v>
      </c>
      <c r="V6812">
        <v>6</v>
      </c>
      <c r="W6812" t="s">
        <v>8006</v>
      </c>
      <c r="X6812">
        <v>5</v>
      </c>
      <c r="Y6812" t="s">
        <v>505</v>
      </c>
      <c r="Z6812">
        <v>5804</v>
      </c>
      <c r="AA6812" t="s">
        <v>751</v>
      </c>
      <c r="AC6812" t="s">
        <v>713</v>
      </c>
      <c r="AD6812" t="s">
        <v>443</v>
      </c>
    </row>
    <row r="6813" spans="21:30">
      <c r="U6813">
        <v>12309</v>
      </c>
      <c r="V6813">
        <v>9</v>
      </c>
      <c r="W6813" t="s">
        <v>8007</v>
      </c>
      <c r="X6813">
        <v>5</v>
      </c>
      <c r="Y6813" t="s">
        <v>505</v>
      </c>
      <c r="Z6813">
        <v>5701</v>
      </c>
      <c r="AA6813" t="s">
        <v>1690</v>
      </c>
      <c r="AC6813" t="s">
        <v>713</v>
      </c>
      <c r="AD6813" t="s">
        <v>443</v>
      </c>
    </row>
    <row r="6814" spans="21:30">
      <c r="U6814">
        <v>12310</v>
      </c>
      <c r="V6814">
        <v>2</v>
      </c>
      <c r="W6814" t="s">
        <v>8008</v>
      </c>
      <c r="X6814">
        <v>5</v>
      </c>
      <c r="Y6814" t="s">
        <v>505</v>
      </c>
      <c r="Z6814">
        <v>5101</v>
      </c>
      <c r="AA6814" t="s">
        <v>505</v>
      </c>
      <c r="AC6814" t="s">
        <v>713</v>
      </c>
      <c r="AD6814" t="s">
        <v>443</v>
      </c>
    </row>
    <row r="6815" spans="21:30">
      <c r="U6815">
        <v>12311</v>
      </c>
      <c r="V6815">
        <v>0</v>
      </c>
      <c r="W6815" t="s">
        <v>8009</v>
      </c>
      <c r="X6815">
        <v>5</v>
      </c>
      <c r="Y6815" t="s">
        <v>505</v>
      </c>
      <c r="Z6815">
        <v>5101</v>
      </c>
      <c r="AA6815" t="s">
        <v>505</v>
      </c>
      <c r="AC6815" t="s">
        <v>713</v>
      </c>
      <c r="AD6815" t="s">
        <v>443</v>
      </c>
    </row>
    <row r="6816" spans="21:30">
      <c r="U6816">
        <v>12312</v>
      </c>
      <c r="V6816">
        <v>9</v>
      </c>
      <c r="W6816" t="s">
        <v>8010</v>
      </c>
      <c r="X6816">
        <v>5</v>
      </c>
      <c r="Y6816" t="s">
        <v>505</v>
      </c>
      <c r="Z6816">
        <v>5109</v>
      </c>
      <c r="AA6816" t="s">
        <v>2675</v>
      </c>
      <c r="AC6816" t="s">
        <v>713</v>
      </c>
      <c r="AD6816" t="s">
        <v>443</v>
      </c>
    </row>
    <row r="6817" spans="21:30">
      <c r="U6817">
        <v>12314</v>
      </c>
      <c r="V6817">
        <v>5</v>
      </c>
      <c r="W6817" t="s">
        <v>8011</v>
      </c>
      <c r="X6817">
        <v>5</v>
      </c>
      <c r="Y6817" t="s">
        <v>505</v>
      </c>
      <c r="Z6817">
        <v>5803</v>
      </c>
      <c r="AA6817" t="s">
        <v>2590</v>
      </c>
      <c r="AC6817" t="s">
        <v>1009</v>
      </c>
      <c r="AD6817" t="s">
        <v>443</v>
      </c>
    </row>
    <row r="6818" spans="21:30">
      <c r="U6818">
        <v>12323</v>
      </c>
      <c r="V6818">
        <v>4</v>
      </c>
      <c r="W6818" t="s">
        <v>8012</v>
      </c>
      <c r="X6818">
        <v>5</v>
      </c>
      <c r="Y6818" t="s">
        <v>505</v>
      </c>
      <c r="Z6818">
        <v>5109</v>
      </c>
      <c r="AA6818" t="s">
        <v>2675</v>
      </c>
      <c r="AC6818" t="s">
        <v>713</v>
      </c>
      <c r="AD6818" t="s">
        <v>443</v>
      </c>
    </row>
    <row r="6819" spans="21:30">
      <c r="U6819">
        <v>12328</v>
      </c>
      <c r="V6819">
        <v>5</v>
      </c>
      <c r="W6819" t="s">
        <v>8013</v>
      </c>
      <c r="X6819">
        <v>5</v>
      </c>
      <c r="Y6819" t="s">
        <v>505</v>
      </c>
      <c r="Z6819">
        <v>5801</v>
      </c>
      <c r="AA6819" t="s">
        <v>2747</v>
      </c>
      <c r="AC6819" t="s">
        <v>713</v>
      </c>
      <c r="AD6819" t="s">
        <v>443</v>
      </c>
    </row>
    <row r="6820" spans="21:30">
      <c r="U6820">
        <v>12330</v>
      </c>
      <c r="V6820">
        <v>7</v>
      </c>
      <c r="W6820" t="s">
        <v>8014</v>
      </c>
      <c r="X6820">
        <v>5</v>
      </c>
      <c r="Y6820" t="s">
        <v>505</v>
      </c>
      <c r="Z6820">
        <v>5109</v>
      </c>
      <c r="AA6820" t="s">
        <v>2675</v>
      </c>
      <c r="AC6820" t="s">
        <v>713</v>
      </c>
      <c r="AD6820" t="s">
        <v>443</v>
      </c>
    </row>
    <row r="6821" spans="21:30">
      <c r="U6821">
        <v>12332</v>
      </c>
      <c r="V6821">
        <v>3</v>
      </c>
      <c r="W6821" t="s">
        <v>8015</v>
      </c>
      <c r="X6821">
        <v>5</v>
      </c>
      <c r="Y6821" t="s">
        <v>505</v>
      </c>
      <c r="Z6821">
        <v>5103</v>
      </c>
      <c r="AA6821" t="s">
        <v>2583</v>
      </c>
      <c r="AC6821" t="s">
        <v>1009</v>
      </c>
      <c r="AD6821" t="s">
        <v>443</v>
      </c>
    </row>
    <row r="6822" spans="21:30">
      <c r="U6822">
        <v>12336</v>
      </c>
      <c r="V6822">
        <v>6</v>
      </c>
      <c r="W6822" t="s">
        <v>8016</v>
      </c>
      <c r="X6822">
        <v>5</v>
      </c>
      <c r="Y6822" t="s">
        <v>505</v>
      </c>
      <c r="Z6822">
        <v>5402</v>
      </c>
      <c r="AA6822" t="s">
        <v>77</v>
      </c>
      <c r="AC6822" t="s">
        <v>1009</v>
      </c>
      <c r="AD6822" t="s">
        <v>443</v>
      </c>
    </row>
    <row r="6823" spans="21:30">
      <c r="U6823">
        <v>12366</v>
      </c>
      <c r="V6823">
        <v>8</v>
      </c>
      <c r="W6823" t="s">
        <v>8017</v>
      </c>
      <c r="X6823">
        <v>9</v>
      </c>
      <c r="Y6823" t="s">
        <v>559</v>
      </c>
      <c r="Z6823">
        <v>9102</v>
      </c>
      <c r="AA6823" t="s">
        <v>936</v>
      </c>
      <c r="AC6823" t="s">
        <v>412</v>
      </c>
      <c r="AD6823" t="s">
        <v>443</v>
      </c>
    </row>
    <row r="6824" spans="21:30">
      <c r="U6824">
        <v>12368</v>
      </c>
      <c r="V6824">
        <v>4</v>
      </c>
      <c r="W6824" t="s">
        <v>8018</v>
      </c>
      <c r="X6824">
        <v>9</v>
      </c>
      <c r="Y6824" t="s">
        <v>559</v>
      </c>
      <c r="Z6824">
        <v>9103</v>
      </c>
      <c r="AA6824" t="s">
        <v>1077</v>
      </c>
      <c r="AC6824" t="s">
        <v>713</v>
      </c>
      <c r="AD6824" t="s">
        <v>443</v>
      </c>
    </row>
    <row r="6825" spans="21:30">
      <c r="U6825">
        <v>12501</v>
      </c>
      <c r="V6825">
        <v>6</v>
      </c>
      <c r="W6825" t="s">
        <v>2628</v>
      </c>
      <c r="X6825">
        <v>15</v>
      </c>
      <c r="Y6825" t="s">
        <v>441</v>
      </c>
      <c r="Z6825">
        <v>15101</v>
      </c>
      <c r="AA6825" t="s">
        <v>442</v>
      </c>
      <c r="AC6825" t="s">
        <v>412</v>
      </c>
      <c r="AD6825" t="s">
        <v>443</v>
      </c>
    </row>
    <row r="6826" spans="21:30">
      <c r="U6826">
        <v>12502</v>
      </c>
      <c r="V6826">
        <v>4</v>
      </c>
      <c r="W6826" t="s">
        <v>8019</v>
      </c>
      <c r="X6826">
        <v>15</v>
      </c>
      <c r="Y6826" t="s">
        <v>441</v>
      </c>
      <c r="Z6826">
        <v>15101</v>
      </c>
      <c r="AA6826" t="s">
        <v>442</v>
      </c>
      <c r="AC6826" t="s">
        <v>725</v>
      </c>
      <c r="AD6826" t="s">
        <v>443</v>
      </c>
    </row>
    <row r="6827" spans="21:30">
      <c r="U6827">
        <v>12504</v>
      </c>
      <c r="V6827">
        <v>0</v>
      </c>
      <c r="W6827" t="s">
        <v>8020</v>
      </c>
      <c r="X6827">
        <v>1</v>
      </c>
      <c r="Y6827" t="s">
        <v>594</v>
      </c>
      <c r="Z6827">
        <v>1101</v>
      </c>
      <c r="AA6827" t="s">
        <v>593</v>
      </c>
      <c r="AC6827" t="s">
        <v>713</v>
      </c>
      <c r="AD6827" t="s">
        <v>443</v>
      </c>
    </row>
    <row r="6828" spans="21:30">
      <c r="U6828">
        <v>12505</v>
      </c>
      <c r="V6828">
        <v>9</v>
      </c>
      <c r="W6828" t="s">
        <v>8021</v>
      </c>
      <c r="X6828">
        <v>15</v>
      </c>
      <c r="Y6828" t="s">
        <v>441</v>
      </c>
      <c r="Z6828">
        <v>15101</v>
      </c>
      <c r="AA6828" t="s">
        <v>442</v>
      </c>
      <c r="AC6828" t="s">
        <v>713</v>
      </c>
      <c r="AD6828" t="s">
        <v>443</v>
      </c>
    </row>
    <row r="6829" spans="21:30">
      <c r="U6829">
        <v>12509</v>
      </c>
      <c r="V6829">
        <v>1</v>
      </c>
      <c r="W6829" t="s">
        <v>8022</v>
      </c>
      <c r="X6829">
        <v>1</v>
      </c>
      <c r="Y6829" t="s">
        <v>594</v>
      </c>
      <c r="Z6829">
        <v>1101</v>
      </c>
      <c r="AA6829" t="s">
        <v>593</v>
      </c>
      <c r="AC6829" t="s">
        <v>713</v>
      </c>
      <c r="AD6829" t="s">
        <v>443</v>
      </c>
    </row>
    <row r="6830" spans="21:30">
      <c r="U6830">
        <v>12510</v>
      </c>
      <c r="V6830">
        <v>5</v>
      </c>
      <c r="W6830" t="s">
        <v>8023</v>
      </c>
      <c r="X6830">
        <v>1</v>
      </c>
      <c r="Y6830" t="s">
        <v>594</v>
      </c>
      <c r="Z6830">
        <v>1101</v>
      </c>
      <c r="AA6830" t="s">
        <v>593</v>
      </c>
      <c r="AC6830" t="s">
        <v>713</v>
      </c>
      <c r="AD6830" t="s">
        <v>443</v>
      </c>
    </row>
    <row r="6831" spans="21:30">
      <c r="U6831">
        <v>12511</v>
      </c>
      <c r="V6831">
        <v>3</v>
      </c>
      <c r="W6831" t="s">
        <v>8024</v>
      </c>
      <c r="X6831">
        <v>1</v>
      </c>
      <c r="Y6831" t="s">
        <v>594</v>
      </c>
      <c r="Z6831">
        <v>1101</v>
      </c>
      <c r="AA6831" t="s">
        <v>593</v>
      </c>
      <c r="AC6831" t="s">
        <v>713</v>
      </c>
      <c r="AD6831" t="s">
        <v>443</v>
      </c>
    </row>
    <row r="6832" spans="21:30">
      <c r="U6832">
        <v>12512</v>
      </c>
      <c r="V6832">
        <v>1</v>
      </c>
      <c r="W6832" t="s">
        <v>8025</v>
      </c>
      <c r="X6832">
        <v>15</v>
      </c>
      <c r="Y6832" t="s">
        <v>441</v>
      </c>
      <c r="Z6832">
        <v>15101</v>
      </c>
      <c r="AA6832" t="s">
        <v>442</v>
      </c>
      <c r="AC6832" t="s">
        <v>713</v>
      </c>
      <c r="AD6832" t="s">
        <v>443</v>
      </c>
    </row>
    <row r="6833" spans="21:30">
      <c r="U6833">
        <v>12515</v>
      </c>
      <c r="V6833">
        <v>6</v>
      </c>
      <c r="W6833" t="s">
        <v>8026</v>
      </c>
      <c r="X6833">
        <v>1</v>
      </c>
      <c r="Y6833" t="s">
        <v>594</v>
      </c>
      <c r="Z6833">
        <v>1101</v>
      </c>
      <c r="AA6833" t="s">
        <v>593</v>
      </c>
      <c r="AC6833" t="s">
        <v>713</v>
      </c>
      <c r="AD6833" t="s">
        <v>443</v>
      </c>
    </row>
    <row r="6834" spans="21:30">
      <c r="U6834">
        <v>12518</v>
      </c>
      <c r="V6834">
        <v>0</v>
      </c>
      <c r="W6834" t="s">
        <v>8027</v>
      </c>
      <c r="X6834">
        <v>1</v>
      </c>
      <c r="Y6834" t="s">
        <v>594</v>
      </c>
      <c r="Z6834">
        <v>1101</v>
      </c>
      <c r="AA6834" t="s">
        <v>593</v>
      </c>
      <c r="AC6834" t="s">
        <v>713</v>
      </c>
      <c r="AD6834" t="s">
        <v>443</v>
      </c>
    </row>
    <row r="6835" spans="21:30">
      <c r="U6835">
        <v>12519</v>
      </c>
      <c r="V6835">
        <v>9</v>
      </c>
      <c r="W6835" t="s">
        <v>8028</v>
      </c>
      <c r="X6835">
        <v>1</v>
      </c>
      <c r="Y6835" t="s">
        <v>594</v>
      </c>
      <c r="Z6835">
        <v>1101</v>
      </c>
      <c r="AA6835" t="s">
        <v>593</v>
      </c>
      <c r="AC6835" t="s">
        <v>713</v>
      </c>
      <c r="AD6835" t="s">
        <v>443</v>
      </c>
    </row>
    <row r="6836" spans="21:30">
      <c r="U6836">
        <v>12523</v>
      </c>
      <c r="V6836">
        <v>7</v>
      </c>
      <c r="W6836" t="s">
        <v>8029</v>
      </c>
      <c r="X6836">
        <v>1</v>
      </c>
      <c r="Y6836" t="s">
        <v>594</v>
      </c>
      <c r="Z6836">
        <v>1101</v>
      </c>
      <c r="AA6836" t="s">
        <v>593</v>
      </c>
      <c r="AC6836" t="s">
        <v>713</v>
      </c>
      <c r="AD6836" t="s">
        <v>443</v>
      </c>
    </row>
    <row r="6837" spans="21:30">
      <c r="U6837">
        <v>12534</v>
      </c>
      <c r="V6837">
        <v>2</v>
      </c>
      <c r="W6837" t="s">
        <v>8030</v>
      </c>
      <c r="X6837">
        <v>1</v>
      </c>
      <c r="Y6837" t="s">
        <v>594</v>
      </c>
      <c r="Z6837">
        <v>1107</v>
      </c>
      <c r="AA6837" t="s">
        <v>8031</v>
      </c>
      <c r="AC6837" t="s">
        <v>713</v>
      </c>
      <c r="AD6837" t="s">
        <v>443</v>
      </c>
    </row>
    <row r="6838" spans="21:30">
      <c r="U6838">
        <v>12536</v>
      </c>
      <c r="V6838">
        <v>9</v>
      </c>
      <c r="W6838" t="s">
        <v>8032</v>
      </c>
      <c r="X6838">
        <v>15</v>
      </c>
      <c r="Y6838" t="s">
        <v>441</v>
      </c>
      <c r="Z6838">
        <v>15101</v>
      </c>
      <c r="AA6838" t="s">
        <v>442</v>
      </c>
      <c r="AC6838" t="s">
        <v>713</v>
      </c>
      <c r="AD6838" t="s">
        <v>443</v>
      </c>
    </row>
    <row r="6839" spans="21:30">
      <c r="U6839">
        <v>12537</v>
      </c>
      <c r="V6839">
        <v>7</v>
      </c>
      <c r="W6839" t="s">
        <v>8033</v>
      </c>
      <c r="X6839">
        <v>15</v>
      </c>
      <c r="Y6839" t="s">
        <v>441</v>
      </c>
      <c r="Z6839">
        <v>15101</v>
      </c>
      <c r="AA6839" t="s">
        <v>442</v>
      </c>
      <c r="AC6839" t="s">
        <v>713</v>
      </c>
      <c r="AD6839" t="s">
        <v>443</v>
      </c>
    </row>
    <row r="6840" spans="21:30">
      <c r="U6840">
        <v>12538</v>
      </c>
      <c r="V6840">
        <v>5</v>
      </c>
      <c r="W6840" t="s">
        <v>8034</v>
      </c>
      <c r="X6840">
        <v>1</v>
      </c>
      <c r="Y6840" t="s">
        <v>594</v>
      </c>
      <c r="Z6840">
        <v>1101</v>
      </c>
      <c r="AA6840" t="s">
        <v>593</v>
      </c>
      <c r="AC6840" t="s">
        <v>412</v>
      </c>
      <c r="AD6840" t="s">
        <v>443</v>
      </c>
    </row>
    <row r="6841" spans="21:30">
      <c r="U6841">
        <v>12539</v>
      </c>
      <c r="V6841">
        <v>3</v>
      </c>
      <c r="W6841" t="s">
        <v>8035</v>
      </c>
      <c r="X6841">
        <v>15</v>
      </c>
      <c r="Y6841" t="s">
        <v>441</v>
      </c>
      <c r="Z6841">
        <v>15101</v>
      </c>
      <c r="AA6841" t="s">
        <v>442</v>
      </c>
      <c r="AC6841" t="s">
        <v>713</v>
      </c>
      <c r="AD6841" t="s">
        <v>443</v>
      </c>
    </row>
    <row r="6842" spans="21:30">
      <c r="U6842">
        <v>12542</v>
      </c>
      <c r="V6842">
        <v>3</v>
      </c>
      <c r="W6842" t="s">
        <v>8036</v>
      </c>
      <c r="X6842">
        <v>1</v>
      </c>
      <c r="Y6842" t="s">
        <v>594</v>
      </c>
      <c r="Z6842">
        <v>1101</v>
      </c>
      <c r="AA6842" t="s">
        <v>593</v>
      </c>
      <c r="AC6842" t="s">
        <v>412</v>
      </c>
      <c r="AD6842" t="s">
        <v>443</v>
      </c>
    </row>
    <row r="6843" spans="21:30">
      <c r="U6843">
        <v>12545</v>
      </c>
      <c r="V6843">
        <v>8</v>
      </c>
      <c r="W6843" t="s">
        <v>8037</v>
      </c>
      <c r="X6843">
        <v>1</v>
      </c>
      <c r="Y6843" t="s">
        <v>594</v>
      </c>
      <c r="Z6843">
        <v>1101</v>
      </c>
      <c r="AA6843" t="s">
        <v>593</v>
      </c>
      <c r="AC6843" t="s">
        <v>713</v>
      </c>
      <c r="AD6843" t="s">
        <v>443</v>
      </c>
    </row>
    <row r="6844" spans="21:30">
      <c r="U6844">
        <v>12547</v>
      </c>
      <c r="V6844">
        <v>4</v>
      </c>
      <c r="W6844" t="s">
        <v>8038</v>
      </c>
      <c r="X6844">
        <v>15</v>
      </c>
      <c r="Y6844" t="s">
        <v>441</v>
      </c>
      <c r="Z6844">
        <v>15101</v>
      </c>
      <c r="AA6844" t="s">
        <v>442</v>
      </c>
      <c r="AC6844" t="s">
        <v>713</v>
      </c>
      <c r="AD6844" t="s">
        <v>443</v>
      </c>
    </row>
    <row r="6845" spans="21:30">
      <c r="U6845">
        <v>12549</v>
      </c>
      <c r="V6845">
        <v>0</v>
      </c>
      <c r="W6845" t="s">
        <v>8039</v>
      </c>
      <c r="X6845">
        <v>15</v>
      </c>
      <c r="Y6845" t="s">
        <v>441</v>
      </c>
      <c r="Z6845">
        <v>15101</v>
      </c>
      <c r="AA6845" t="s">
        <v>442</v>
      </c>
      <c r="AC6845" t="s">
        <v>713</v>
      </c>
      <c r="AD6845" t="s">
        <v>443</v>
      </c>
    </row>
    <row r="6846" spans="21:30">
      <c r="U6846">
        <v>12550</v>
      </c>
      <c r="V6846">
        <v>4</v>
      </c>
      <c r="W6846" t="s">
        <v>8040</v>
      </c>
      <c r="X6846">
        <v>1</v>
      </c>
      <c r="Y6846" t="s">
        <v>594</v>
      </c>
      <c r="Z6846">
        <v>1401</v>
      </c>
      <c r="AA6846" t="s">
        <v>592</v>
      </c>
      <c r="AC6846" t="s">
        <v>1111</v>
      </c>
      <c r="AD6846" t="s">
        <v>443</v>
      </c>
    </row>
    <row r="6847" spans="21:30">
      <c r="U6847">
        <v>12551</v>
      </c>
      <c r="V6847">
        <v>2</v>
      </c>
      <c r="W6847" t="s">
        <v>8041</v>
      </c>
      <c r="X6847">
        <v>1</v>
      </c>
      <c r="Y6847" t="s">
        <v>594</v>
      </c>
      <c r="Z6847">
        <v>1405</v>
      </c>
      <c r="AA6847" t="s">
        <v>1101</v>
      </c>
      <c r="AC6847" t="s">
        <v>1009</v>
      </c>
      <c r="AD6847" t="s">
        <v>443</v>
      </c>
    </row>
    <row r="6848" spans="21:30">
      <c r="U6848">
        <v>12552</v>
      </c>
      <c r="V6848">
        <v>0</v>
      </c>
      <c r="W6848" t="s">
        <v>8042</v>
      </c>
      <c r="X6848">
        <v>1</v>
      </c>
      <c r="Y6848" t="s">
        <v>594</v>
      </c>
      <c r="Z6848">
        <v>1404</v>
      </c>
      <c r="AA6848" t="s">
        <v>1008</v>
      </c>
      <c r="AC6848" t="s">
        <v>1009</v>
      </c>
      <c r="AD6848" t="s">
        <v>443</v>
      </c>
    </row>
    <row r="6849" spans="21:30">
      <c r="U6849">
        <v>12553</v>
      </c>
      <c r="V6849">
        <v>9</v>
      </c>
      <c r="W6849" t="s">
        <v>8043</v>
      </c>
      <c r="X6849">
        <v>1</v>
      </c>
      <c r="Y6849" t="s">
        <v>594</v>
      </c>
      <c r="Z6849">
        <v>1101</v>
      </c>
      <c r="AA6849" t="s">
        <v>593</v>
      </c>
      <c r="AC6849" t="s">
        <v>713</v>
      </c>
      <c r="AD6849" t="s">
        <v>443</v>
      </c>
    </row>
    <row r="6850" spans="21:30">
      <c r="U6850">
        <v>12554</v>
      </c>
      <c r="V6850">
        <v>7</v>
      </c>
      <c r="W6850" t="s">
        <v>8044</v>
      </c>
      <c r="X6850">
        <v>1</v>
      </c>
      <c r="Y6850" t="s">
        <v>594</v>
      </c>
      <c r="Z6850">
        <v>1404</v>
      </c>
      <c r="AA6850" t="s">
        <v>1008</v>
      </c>
      <c r="AC6850" t="s">
        <v>1009</v>
      </c>
      <c r="AD6850" t="s">
        <v>443</v>
      </c>
    </row>
    <row r="6851" spans="21:30">
      <c r="U6851">
        <v>12555</v>
      </c>
      <c r="V6851">
        <v>5</v>
      </c>
      <c r="W6851" t="s">
        <v>8045</v>
      </c>
      <c r="X6851">
        <v>15</v>
      </c>
      <c r="Y6851" t="s">
        <v>441</v>
      </c>
      <c r="Z6851">
        <v>15101</v>
      </c>
      <c r="AA6851" t="s">
        <v>442</v>
      </c>
      <c r="AC6851" t="s">
        <v>713</v>
      </c>
      <c r="AD6851" t="s">
        <v>443</v>
      </c>
    </row>
    <row r="6852" spans="21:30">
      <c r="U6852">
        <v>12556</v>
      </c>
      <c r="V6852">
        <v>3</v>
      </c>
      <c r="W6852" t="s">
        <v>8046</v>
      </c>
      <c r="X6852">
        <v>1</v>
      </c>
      <c r="Y6852" t="s">
        <v>594</v>
      </c>
      <c r="Z6852">
        <v>1101</v>
      </c>
      <c r="AA6852" t="s">
        <v>593</v>
      </c>
      <c r="AC6852" t="s">
        <v>725</v>
      </c>
      <c r="AD6852" t="s">
        <v>443</v>
      </c>
    </row>
    <row r="6853" spans="21:30">
      <c r="U6853">
        <v>12557</v>
      </c>
      <c r="V6853">
        <v>1</v>
      </c>
      <c r="W6853" t="s">
        <v>8047</v>
      </c>
      <c r="X6853">
        <v>15</v>
      </c>
      <c r="Y6853" t="s">
        <v>441</v>
      </c>
      <c r="Z6853">
        <v>15101</v>
      </c>
      <c r="AA6853" t="s">
        <v>442</v>
      </c>
      <c r="AC6853" t="s">
        <v>713</v>
      </c>
      <c r="AD6853" t="s">
        <v>443</v>
      </c>
    </row>
    <row r="6854" spans="21:30">
      <c r="U6854">
        <v>12562</v>
      </c>
      <c r="V6854">
        <v>8</v>
      </c>
      <c r="W6854" t="s">
        <v>8048</v>
      </c>
      <c r="X6854">
        <v>1</v>
      </c>
      <c r="Y6854" t="s">
        <v>594</v>
      </c>
      <c r="Z6854">
        <v>1404</v>
      </c>
      <c r="AA6854" t="s">
        <v>1008</v>
      </c>
      <c r="AC6854" t="s">
        <v>1009</v>
      </c>
      <c r="AD6854" t="s">
        <v>443</v>
      </c>
    </row>
    <row r="6855" spans="21:30">
      <c r="U6855">
        <v>12566</v>
      </c>
      <c r="V6855">
        <v>0</v>
      </c>
      <c r="W6855" t="s">
        <v>8049</v>
      </c>
      <c r="X6855">
        <v>1</v>
      </c>
      <c r="Y6855" t="s">
        <v>594</v>
      </c>
      <c r="Z6855">
        <v>1107</v>
      </c>
      <c r="AA6855" t="s">
        <v>8031</v>
      </c>
      <c r="AC6855" t="s">
        <v>713</v>
      </c>
      <c r="AD6855" t="s">
        <v>443</v>
      </c>
    </row>
    <row r="6856" spans="21:30">
      <c r="U6856">
        <v>12567</v>
      </c>
      <c r="V6856">
        <v>9</v>
      </c>
      <c r="W6856" t="s">
        <v>8050</v>
      </c>
      <c r="X6856">
        <v>1</v>
      </c>
      <c r="Y6856" t="s">
        <v>594</v>
      </c>
      <c r="Z6856">
        <v>1107</v>
      </c>
      <c r="AA6856" t="s">
        <v>8031</v>
      </c>
      <c r="AC6856" t="s">
        <v>713</v>
      </c>
      <c r="AD6856" t="s">
        <v>443</v>
      </c>
    </row>
    <row r="6857" spans="21:30">
      <c r="U6857">
        <v>12568</v>
      </c>
      <c r="V6857">
        <v>7</v>
      </c>
      <c r="W6857" t="s">
        <v>8051</v>
      </c>
      <c r="X6857">
        <v>1</v>
      </c>
      <c r="Y6857" t="s">
        <v>594</v>
      </c>
      <c r="Z6857">
        <v>1101</v>
      </c>
      <c r="AA6857" t="s">
        <v>593</v>
      </c>
      <c r="AC6857" t="s">
        <v>725</v>
      </c>
      <c r="AD6857" t="s">
        <v>443</v>
      </c>
    </row>
    <row r="6858" spans="21:30">
      <c r="U6858">
        <v>12569</v>
      </c>
      <c r="V6858">
        <v>5</v>
      </c>
      <c r="W6858" t="s">
        <v>8052</v>
      </c>
      <c r="X6858">
        <v>15</v>
      </c>
      <c r="Y6858" t="s">
        <v>441</v>
      </c>
      <c r="Z6858">
        <v>15101</v>
      </c>
      <c r="AA6858" t="s">
        <v>442</v>
      </c>
      <c r="AC6858" t="s">
        <v>713</v>
      </c>
      <c r="AD6858" t="s">
        <v>443</v>
      </c>
    </row>
    <row r="6859" spans="21:30">
      <c r="U6859">
        <v>12570</v>
      </c>
      <c r="V6859">
        <v>9</v>
      </c>
      <c r="W6859" t="s">
        <v>8053</v>
      </c>
      <c r="X6859">
        <v>15</v>
      </c>
      <c r="Y6859" t="s">
        <v>441</v>
      </c>
      <c r="Z6859">
        <v>15101</v>
      </c>
      <c r="AA6859" t="s">
        <v>442</v>
      </c>
      <c r="AC6859" t="s">
        <v>713</v>
      </c>
      <c r="AD6859" t="s">
        <v>443</v>
      </c>
    </row>
    <row r="6860" spans="21:30">
      <c r="U6860">
        <v>12573</v>
      </c>
      <c r="V6860">
        <v>3</v>
      </c>
      <c r="W6860" t="s">
        <v>5592</v>
      </c>
      <c r="X6860">
        <v>1</v>
      </c>
      <c r="Y6860" t="s">
        <v>594</v>
      </c>
      <c r="Z6860">
        <v>1101</v>
      </c>
      <c r="AA6860" t="s">
        <v>593</v>
      </c>
      <c r="AC6860" t="s">
        <v>713</v>
      </c>
      <c r="AD6860" t="s">
        <v>443</v>
      </c>
    </row>
    <row r="6861" spans="21:30">
      <c r="U6861">
        <v>12579</v>
      </c>
      <c r="V6861">
        <v>2</v>
      </c>
      <c r="W6861" t="s">
        <v>8054</v>
      </c>
      <c r="X6861">
        <v>1</v>
      </c>
      <c r="Y6861" t="s">
        <v>594</v>
      </c>
      <c r="Z6861">
        <v>1101</v>
      </c>
      <c r="AA6861" t="s">
        <v>593</v>
      </c>
      <c r="AC6861" t="s">
        <v>713</v>
      </c>
      <c r="AD6861" t="s">
        <v>443</v>
      </c>
    </row>
    <row r="6862" spans="21:30">
      <c r="U6862">
        <v>12584</v>
      </c>
      <c r="V6862">
        <v>9</v>
      </c>
      <c r="W6862" t="s">
        <v>8055</v>
      </c>
      <c r="X6862">
        <v>1</v>
      </c>
      <c r="Y6862" t="s">
        <v>594</v>
      </c>
      <c r="Z6862">
        <v>1101</v>
      </c>
      <c r="AA6862" t="s">
        <v>593</v>
      </c>
      <c r="AC6862" t="s">
        <v>725</v>
      </c>
      <c r="AD6862" t="s">
        <v>443</v>
      </c>
    </row>
    <row r="6863" spans="21:30">
      <c r="U6863">
        <v>12585</v>
      </c>
      <c r="V6863">
        <v>7</v>
      </c>
      <c r="W6863" t="s">
        <v>8056</v>
      </c>
      <c r="X6863">
        <v>1</v>
      </c>
      <c r="Y6863" t="s">
        <v>594</v>
      </c>
      <c r="Z6863">
        <v>1101</v>
      </c>
      <c r="AA6863" t="s">
        <v>593</v>
      </c>
      <c r="AC6863" t="s">
        <v>725</v>
      </c>
      <c r="AD6863" t="s">
        <v>443</v>
      </c>
    </row>
    <row r="6864" spans="21:30">
      <c r="U6864">
        <v>12587</v>
      </c>
      <c r="V6864">
        <v>3</v>
      </c>
      <c r="W6864" t="s">
        <v>8057</v>
      </c>
      <c r="X6864">
        <v>15</v>
      </c>
      <c r="Y6864" t="s">
        <v>441</v>
      </c>
      <c r="Z6864">
        <v>15101</v>
      </c>
      <c r="AA6864" t="s">
        <v>442</v>
      </c>
      <c r="AC6864" t="s">
        <v>713</v>
      </c>
      <c r="AD6864" t="s">
        <v>443</v>
      </c>
    </row>
    <row r="6865" spans="21:30">
      <c r="U6865">
        <v>12588</v>
      </c>
      <c r="V6865">
        <v>1</v>
      </c>
      <c r="W6865" t="s">
        <v>8058</v>
      </c>
      <c r="X6865">
        <v>1</v>
      </c>
      <c r="Y6865" t="s">
        <v>594</v>
      </c>
      <c r="Z6865">
        <v>1107</v>
      </c>
      <c r="AA6865" t="s">
        <v>8031</v>
      </c>
      <c r="AC6865" t="s">
        <v>713</v>
      </c>
      <c r="AD6865" t="s">
        <v>443</v>
      </c>
    </row>
    <row r="6866" spans="21:30">
      <c r="U6866">
        <v>12590</v>
      </c>
      <c r="V6866">
        <v>3</v>
      </c>
      <c r="W6866" t="s">
        <v>8059</v>
      </c>
      <c r="X6866">
        <v>1</v>
      </c>
      <c r="Y6866" t="s">
        <v>594</v>
      </c>
      <c r="Z6866">
        <v>1101</v>
      </c>
      <c r="AA6866" t="s">
        <v>593</v>
      </c>
      <c r="AC6866" t="s">
        <v>713</v>
      </c>
      <c r="AD6866" t="s">
        <v>443</v>
      </c>
    </row>
    <row r="6867" spans="21:30">
      <c r="U6867">
        <v>12591</v>
      </c>
      <c r="V6867">
        <v>1</v>
      </c>
      <c r="W6867" t="s">
        <v>8060</v>
      </c>
      <c r="X6867">
        <v>1</v>
      </c>
      <c r="Y6867" t="s">
        <v>594</v>
      </c>
      <c r="Z6867">
        <v>1101</v>
      </c>
      <c r="AA6867" t="s">
        <v>593</v>
      </c>
      <c r="AC6867" t="s">
        <v>713</v>
      </c>
      <c r="AD6867" t="s">
        <v>443</v>
      </c>
    </row>
    <row r="6868" spans="21:30">
      <c r="U6868">
        <v>12593</v>
      </c>
      <c r="V6868">
        <v>8</v>
      </c>
      <c r="W6868" t="s">
        <v>8061</v>
      </c>
      <c r="X6868">
        <v>1</v>
      </c>
      <c r="Y6868" t="s">
        <v>594</v>
      </c>
      <c r="Z6868">
        <v>1101</v>
      </c>
      <c r="AA6868" t="s">
        <v>593</v>
      </c>
      <c r="AC6868" t="s">
        <v>713</v>
      </c>
      <c r="AD6868" t="s">
        <v>443</v>
      </c>
    </row>
    <row r="6869" spans="21:30">
      <c r="U6869">
        <v>12594</v>
      </c>
      <c r="V6869">
        <v>6</v>
      </c>
      <c r="W6869" t="s">
        <v>8062</v>
      </c>
      <c r="X6869">
        <v>1</v>
      </c>
      <c r="Y6869" t="s">
        <v>594</v>
      </c>
      <c r="Z6869">
        <v>1101</v>
      </c>
      <c r="AA6869" t="s">
        <v>593</v>
      </c>
      <c r="AC6869" t="s">
        <v>713</v>
      </c>
      <c r="AD6869" t="s">
        <v>443</v>
      </c>
    </row>
    <row r="6870" spans="21:30">
      <c r="U6870">
        <v>12599</v>
      </c>
      <c r="V6870">
        <v>7</v>
      </c>
      <c r="W6870" t="s">
        <v>8063</v>
      </c>
      <c r="X6870">
        <v>1</v>
      </c>
      <c r="Y6870" t="s">
        <v>594</v>
      </c>
      <c r="Z6870">
        <v>1101</v>
      </c>
      <c r="AA6870" t="s">
        <v>593</v>
      </c>
      <c r="AC6870" t="s">
        <v>725</v>
      </c>
      <c r="AD6870" t="s">
        <v>443</v>
      </c>
    </row>
    <row r="6871" spans="21:30">
      <c r="U6871">
        <v>12602</v>
      </c>
      <c r="V6871">
        <v>0</v>
      </c>
      <c r="W6871" t="s">
        <v>8064</v>
      </c>
      <c r="X6871">
        <v>1</v>
      </c>
      <c r="Y6871" t="s">
        <v>594</v>
      </c>
      <c r="Z6871">
        <v>1107</v>
      </c>
      <c r="AA6871" t="s">
        <v>8031</v>
      </c>
      <c r="AC6871" t="s">
        <v>713</v>
      </c>
      <c r="AD6871" t="s">
        <v>443</v>
      </c>
    </row>
    <row r="6872" spans="21:30">
      <c r="U6872">
        <v>12603</v>
      </c>
      <c r="V6872">
        <v>9</v>
      </c>
      <c r="W6872" t="s">
        <v>8065</v>
      </c>
      <c r="X6872">
        <v>1</v>
      </c>
      <c r="Y6872" t="s">
        <v>594</v>
      </c>
      <c r="Z6872">
        <v>1107</v>
      </c>
      <c r="AA6872" t="s">
        <v>8031</v>
      </c>
      <c r="AC6872" t="s">
        <v>713</v>
      </c>
      <c r="AD6872" t="s">
        <v>443</v>
      </c>
    </row>
    <row r="6873" spans="21:30">
      <c r="U6873">
        <v>12604</v>
      </c>
      <c r="V6873">
        <v>7</v>
      </c>
      <c r="W6873" t="s">
        <v>8066</v>
      </c>
      <c r="X6873">
        <v>1</v>
      </c>
      <c r="Y6873" t="s">
        <v>594</v>
      </c>
      <c r="Z6873">
        <v>1101</v>
      </c>
      <c r="AA6873" t="s">
        <v>593</v>
      </c>
      <c r="AC6873" t="s">
        <v>713</v>
      </c>
      <c r="AD6873" t="s">
        <v>443</v>
      </c>
    </row>
    <row r="6874" spans="21:30">
      <c r="U6874">
        <v>12605</v>
      </c>
      <c r="V6874">
        <v>5</v>
      </c>
      <c r="W6874" t="s">
        <v>8067</v>
      </c>
      <c r="X6874">
        <v>1</v>
      </c>
      <c r="Y6874" t="s">
        <v>594</v>
      </c>
      <c r="Z6874">
        <v>1107</v>
      </c>
      <c r="AA6874" t="s">
        <v>8031</v>
      </c>
      <c r="AC6874" t="s">
        <v>713</v>
      </c>
      <c r="AD6874" t="s">
        <v>443</v>
      </c>
    </row>
    <row r="6875" spans="21:30">
      <c r="U6875">
        <v>12606</v>
      </c>
      <c r="V6875">
        <v>3</v>
      </c>
      <c r="W6875" t="s">
        <v>8068</v>
      </c>
      <c r="X6875">
        <v>1</v>
      </c>
      <c r="Y6875" t="s">
        <v>594</v>
      </c>
      <c r="Z6875">
        <v>1101</v>
      </c>
      <c r="AA6875" t="s">
        <v>593</v>
      </c>
      <c r="AC6875" t="s">
        <v>725</v>
      </c>
      <c r="AD6875" t="s">
        <v>443</v>
      </c>
    </row>
    <row r="6876" spans="21:30">
      <c r="U6876">
        <v>12607</v>
      </c>
      <c r="V6876">
        <v>1</v>
      </c>
      <c r="W6876" t="s">
        <v>8069</v>
      </c>
      <c r="X6876">
        <v>1</v>
      </c>
      <c r="Y6876" t="s">
        <v>594</v>
      </c>
      <c r="Z6876">
        <v>1101</v>
      </c>
      <c r="AA6876" t="s">
        <v>593</v>
      </c>
      <c r="AC6876" t="s">
        <v>713</v>
      </c>
      <c r="AD6876" t="s">
        <v>443</v>
      </c>
    </row>
    <row r="6877" spans="21:30">
      <c r="U6877">
        <v>12609</v>
      </c>
      <c r="V6877">
        <v>8</v>
      </c>
      <c r="W6877" t="s">
        <v>8070</v>
      </c>
      <c r="X6877">
        <v>15</v>
      </c>
      <c r="Y6877" t="s">
        <v>441</v>
      </c>
      <c r="Z6877">
        <v>15101</v>
      </c>
      <c r="AA6877" t="s">
        <v>442</v>
      </c>
      <c r="AC6877" t="s">
        <v>713</v>
      </c>
      <c r="AD6877" t="s">
        <v>443</v>
      </c>
    </row>
    <row r="6878" spans="21:30">
      <c r="U6878">
        <v>12610</v>
      </c>
      <c r="V6878">
        <v>1</v>
      </c>
      <c r="W6878" t="s">
        <v>8071</v>
      </c>
      <c r="X6878">
        <v>15</v>
      </c>
      <c r="Y6878" t="s">
        <v>441</v>
      </c>
      <c r="Z6878">
        <v>15101</v>
      </c>
      <c r="AA6878" t="s">
        <v>442</v>
      </c>
      <c r="AC6878" t="s">
        <v>412</v>
      </c>
      <c r="AD6878" t="s">
        <v>443</v>
      </c>
    </row>
    <row r="6879" spans="21:30">
      <c r="U6879">
        <v>12613</v>
      </c>
      <c r="V6879">
        <v>6</v>
      </c>
      <c r="W6879" t="s">
        <v>8072</v>
      </c>
      <c r="X6879">
        <v>1</v>
      </c>
      <c r="Y6879" t="s">
        <v>594</v>
      </c>
      <c r="Z6879">
        <v>1101</v>
      </c>
      <c r="AA6879" t="s">
        <v>593</v>
      </c>
      <c r="AC6879" t="s">
        <v>725</v>
      </c>
      <c r="AD6879" t="s">
        <v>443</v>
      </c>
    </row>
    <row r="6880" spans="21:30">
      <c r="U6880">
        <v>12617</v>
      </c>
      <c r="V6880">
        <v>9</v>
      </c>
      <c r="W6880" t="s">
        <v>8073</v>
      </c>
      <c r="X6880">
        <v>1</v>
      </c>
      <c r="Y6880" t="s">
        <v>594</v>
      </c>
      <c r="Z6880">
        <v>1401</v>
      </c>
      <c r="AA6880" t="s">
        <v>592</v>
      </c>
      <c r="AC6880" t="s">
        <v>1111</v>
      </c>
      <c r="AD6880" t="s">
        <v>443</v>
      </c>
    </row>
    <row r="6881" spans="21:30">
      <c r="U6881">
        <v>12619</v>
      </c>
      <c r="V6881">
        <v>5</v>
      </c>
      <c r="W6881" t="s">
        <v>8074</v>
      </c>
      <c r="X6881">
        <v>1</v>
      </c>
      <c r="Y6881" t="s">
        <v>594</v>
      </c>
      <c r="Z6881">
        <v>1101</v>
      </c>
      <c r="AA6881" t="s">
        <v>593</v>
      </c>
      <c r="AC6881" t="s">
        <v>725</v>
      </c>
      <c r="AD6881" t="s">
        <v>443</v>
      </c>
    </row>
    <row r="6882" spans="21:30">
      <c r="U6882">
        <v>12621</v>
      </c>
      <c r="V6882">
        <v>7</v>
      </c>
      <c r="W6882" t="s">
        <v>8075</v>
      </c>
      <c r="X6882">
        <v>1</v>
      </c>
      <c r="Y6882" t="s">
        <v>594</v>
      </c>
      <c r="Z6882">
        <v>1101</v>
      </c>
      <c r="AA6882" t="s">
        <v>593</v>
      </c>
      <c r="AC6882" t="s">
        <v>713</v>
      </c>
      <c r="AD6882" t="s">
        <v>443</v>
      </c>
    </row>
    <row r="6883" spans="21:30">
      <c r="U6883">
        <v>12622</v>
      </c>
      <c r="V6883">
        <v>5</v>
      </c>
      <c r="W6883" t="s">
        <v>8076</v>
      </c>
      <c r="X6883">
        <v>15</v>
      </c>
      <c r="Y6883" t="s">
        <v>441</v>
      </c>
      <c r="Z6883">
        <v>15101</v>
      </c>
      <c r="AA6883" t="s">
        <v>442</v>
      </c>
      <c r="AC6883" t="s">
        <v>713</v>
      </c>
      <c r="AD6883" t="s">
        <v>443</v>
      </c>
    </row>
    <row r="6884" spans="21:30">
      <c r="U6884">
        <v>12623</v>
      </c>
      <c r="V6884">
        <v>3</v>
      </c>
      <c r="W6884" t="s">
        <v>8077</v>
      </c>
      <c r="X6884">
        <v>1</v>
      </c>
      <c r="Y6884" t="s">
        <v>594</v>
      </c>
      <c r="Z6884">
        <v>1405</v>
      </c>
      <c r="AA6884" t="s">
        <v>1101</v>
      </c>
      <c r="AC6884" t="s">
        <v>1009</v>
      </c>
      <c r="AD6884" t="s">
        <v>443</v>
      </c>
    </row>
    <row r="6885" spans="21:30">
      <c r="U6885">
        <v>12630</v>
      </c>
      <c r="V6885">
        <v>6</v>
      </c>
      <c r="W6885" t="s">
        <v>2535</v>
      </c>
      <c r="X6885">
        <v>15</v>
      </c>
      <c r="Y6885" t="s">
        <v>441</v>
      </c>
      <c r="Z6885">
        <v>15101</v>
      </c>
      <c r="AA6885" t="s">
        <v>442</v>
      </c>
      <c r="AC6885" t="s">
        <v>713</v>
      </c>
      <c r="AD6885" t="s">
        <v>443</v>
      </c>
    </row>
    <row r="6886" spans="21:30">
      <c r="U6886">
        <v>12631</v>
      </c>
      <c r="V6886">
        <v>4</v>
      </c>
      <c r="W6886" t="s">
        <v>2786</v>
      </c>
      <c r="X6886">
        <v>1</v>
      </c>
      <c r="Y6886" t="s">
        <v>594</v>
      </c>
      <c r="Z6886">
        <v>1101</v>
      </c>
      <c r="AA6886" t="s">
        <v>593</v>
      </c>
      <c r="AC6886" t="s">
        <v>713</v>
      </c>
      <c r="AD6886" t="s">
        <v>443</v>
      </c>
    </row>
    <row r="6887" spans="21:30">
      <c r="U6887">
        <v>12632</v>
      </c>
      <c r="V6887">
        <v>2</v>
      </c>
      <c r="W6887" t="s">
        <v>8078</v>
      </c>
      <c r="X6887">
        <v>1</v>
      </c>
      <c r="Y6887" t="s">
        <v>594</v>
      </c>
      <c r="Z6887">
        <v>1101</v>
      </c>
      <c r="AA6887" t="s">
        <v>593</v>
      </c>
      <c r="AC6887" t="s">
        <v>412</v>
      </c>
      <c r="AD6887" t="s">
        <v>443</v>
      </c>
    </row>
    <row r="6888" spans="21:30">
      <c r="U6888">
        <v>12634</v>
      </c>
      <c r="V6888">
        <v>9</v>
      </c>
      <c r="W6888" t="s">
        <v>8079</v>
      </c>
      <c r="X6888">
        <v>1</v>
      </c>
      <c r="Y6888" t="s">
        <v>594</v>
      </c>
      <c r="Z6888">
        <v>1107</v>
      </c>
      <c r="AA6888" t="s">
        <v>8031</v>
      </c>
      <c r="AC6888" t="s">
        <v>713</v>
      </c>
      <c r="AD6888" t="s">
        <v>443</v>
      </c>
    </row>
    <row r="6889" spans="21:30">
      <c r="U6889">
        <v>12635</v>
      </c>
      <c r="V6889">
        <v>7</v>
      </c>
      <c r="W6889" t="s">
        <v>8080</v>
      </c>
      <c r="X6889">
        <v>1</v>
      </c>
      <c r="Y6889" t="s">
        <v>594</v>
      </c>
      <c r="Z6889">
        <v>1101</v>
      </c>
      <c r="AA6889" t="s">
        <v>593</v>
      </c>
      <c r="AC6889" t="s">
        <v>725</v>
      </c>
      <c r="AD6889" t="s">
        <v>443</v>
      </c>
    </row>
    <row r="6890" spans="21:30">
      <c r="U6890">
        <v>12636</v>
      </c>
      <c r="V6890">
        <v>5</v>
      </c>
      <c r="W6890" t="s">
        <v>8081</v>
      </c>
      <c r="X6890">
        <v>1</v>
      </c>
      <c r="Y6890" t="s">
        <v>594</v>
      </c>
      <c r="Z6890">
        <v>1101</v>
      </c>
      <c r="AA6890" t="s">
        <v>593</v>
      </c>
      <c r="AC6890" t="s">
        <v>725</v>
      </c>
      <c r="AD6890" t="s">
        <v>443</v>
      </c>
    </row>
    <row r="6891" spans="21:30">
      <c r="U6891">
        <v>12646</v>
      </c>
      <c r="V6891">
        <v>2</v>
      </c>
      <c r="W6891" t="s">
        <v>8082</v>
      </c>
      <c r="X6891">
        <v>1</v>
      </c>
      <c r="Y6891" t="s">
        <v>594</v>
      </c>
      <c r="Z6891">
        <v>1101</v>
      </c>
      <c r="AA6891" t="s">
        <v>593</v>
      </c>
      <c r="AC6891" t="s">
        <v>725</v>
      </c>
      <c r="AD6891" t="s">
        <v>443</v>
      </c>
    </row>
    <row r="6892" spans="21:30">
      <c r="U6892">
        <v>12648</v>
      </c>
      <c r="V6892">
        <v>9</v>
      </c>
      <c r="W6892" t="s">
        <v>8083</v>
      </c>
      <c r="X6892">
        <v>1</v>
      </c>
      <c r="Y6892" t="s">
        <v>594</v>
      </c>
      <c r="Z6892">
        <v>1101</v>
      </c>
      <c r="AA6892" t="s">
        <v>593</v>
      </c>
      <c r="AC6892" t="s">
        <v>725</v>
      </c>
      <c r="AD6892" t="s">
        <v>443</v>
      </c>
    </row>
    <row r="6893" spans="21:30">
      <c r="U6893">
        <v>12649</v>
      </c>
      <c r="V6893">
        <v>7</v>
      </c>
      <c r="W6893" t="s">
        <v>8084</v>
      </c>
      <c r="X6893">
        <v>1</v>
      </c>
      <c r="Y6893" t="s">
        <v>594</v>
      </c>
      <c r="Z6893">
        <v>1107</v>
      </c>
      <c r="AA6893" t="s">
        <v>8031</v>
      </c>
      <c r="AC6893" t="s">
        <v>713</v>
      </c>
      <c r="AD6893" t="s">
        <v>443</v>
      </c>
    </row>
    <row r="6894" spans="21:30">
      <c r="U6894">
        <v>12650</v>
      </c>
      <c r="V6894">
        <v>0</v>
      </c>
      <c r="W6894" t="s">
        <v>2659</v>
      </c>
      <c r="X6894">
        <v>1</v>
      </c>
      <c r="Y6894" t="s">
        <v>594</v>
      </c>
      <c r="Z6894">
        <v>1107</v>
      </c>
      <c r="AA6894" t="s">
        <v>8031</v>
      </c>
      <c r="AC6894" t="s">
        <v>713</v>
      </c>
      <c r="AD6894" t="s">
        <v>443</v>
      </c>
    </row>
    <row r="6895" spans="21:30">
      <c r="U6895">
        <v>12652</v>
      </c>
      <c r="V6895">
        <v>7</v>
      </c>
      <c r="W6895" t="s">
        <v>8085</v>
      </c>
      <c r="X6895">
        <v>1</v>
      </c>
      <c r="Y6895" t="s">
        <v>594</v>
      </c>
      <c r="Z6895">
        <v>1107</v>
      </c>
      <c r="AA6895" t="s">
        <v>8031</v>
      </c>
      <c r="AC6895" t="s">
        <v>713</v>
      </c>
      <c r="AD6895" t="s">
        <v>443</v>
      </c>
    </row>
    <row r="6896" spans="21:30">
      <c r="U6896">
        <v>12655</v>
      </c>
      <c r="V6896">
        <v>1</v>
      </c>
      <c r="W6896" t="s">
        <v>8086</v>
      </c>
      <c r="X6896">
        <v>1</v>
      </c>
      <c r="Y6896" t="s">
        <v>594</v>
      </c>
      <c r="Z6896">
        <v>1107</v>
      </c>
      <c r="AA6896" t="s">
        <v>8031</v>
      </c>
      <c r="AC6896" t="s">
        <v>713</v>
      </c>
      <c r="AD6896" t="s">
        <v>443</v>
      </c>
    </row>
    <row r="6897" spans="21:30">
      <c r="U6897">
        <v>12657</v>
      </c>
      <c r="V6897">
        <v>8</v>
      </c>
      <c r="W6897" t="s">
        <v>8087</v>
      </c>
      <c r="X6897">
        <v>1</v>
      </c>
      <c r="Y6897" t="s">
        <v>594</v>
      </c>
      <c r="Z6897">
        <v>1101</v>
      </c>
      <c r="AA6897" t="s">
        <v>593</v>
      </c>
      <c r="AC6897" t="s">
        <v>725</v>
      </c>
      <c r="AD6897" t="s">
        <v>443</v>
      </c>
    </row>
    <row r="6898" spans="21:30">
      <c r="U6898">
        <v>12658</v>
      </c>
      <c r="V6898">
        <v>6</v>
      </c>
      <c r="W6898" t="s">
        <v>8088</v>
      </c>
      <c r="X6898">
        <v>15</v>
      </c>
      <c r="Y6898" t="s">
        <v>441</v>
      </c>
      <c r="Z6898">
        <v>15101</v>
      </c>
      <c r="AA6898" t="s">
        <v>442</v>
      </c>
      <c r="AC6898" t="s">
        <v>713</v>
      </c>
      <c r="AD6898" t="s">
        <v>443</v>
      </c>
    </row>
    <row r="6899" spans="21:30">
      <c r="U6899">
        <v>12659</v>
      </c>
      <c r="V6899">
        <v>4</v>
      </c>
      <c r="W6899" t="s">
        <v>8089</v>
      </c>
      <c r="X6899">
        <v>15</v>
      </c>
      <c r="Y6899" t="s">
        <v>441</v>
      </c>
      <c r="Z6899">
        <v>15101</v>
      </c>
      <c r="AA6899" t="s">
        <v>442</v>
      </c>
      <c r="AC6899" t="s">
        <v>713</v>
      </c>
      <c r="AD6899" t="s">
        <v>443</v>
      </c>
    </row>
    <row r="6900" spans="21:30">
      <c r="U6900">
        <v>12660</v>
      </c>
      <c r="V6900">
        <v>8</v>
      </c>
      <c r="W6900" t="s">
        <v>8090</v>
      </c>
      <c r="X6900">
        <v>1</v>
      </c>
      <c r="Y6900" t="s">
        <v>594</v>
      </c>
      <c r="Z6900">
        <v>1101</v>
      </c>
      <c r="AA6900" t="s">
        <v>593</v>
      </c>
      <c r="AC6900" t="s">
        <v>713</v>
      </c>
      <c r="AD6900" t="s">
        <v>443</v>
      </c>
    </row>
    <row r="6901" spans="21:30">
      <c r="U6901">
        <v>12661</v>
      </c>
      <c r="V6901">
        <v>6</v>
      </c>
      <c r="W6901" t="s">
        <v>8091</v>
      </c>
      <c r="X6901">
        <v>1</v>
      </c>
      <c r="Y6901" t="s">
        <v>594</v>
      </c>
      <c r="Z6901">
        <v>1101</v>
      </c>
      <c r="AA6901" t="s">
        <v>593</v>
      </c>
      <c r="AC6901" t="s">
        <v>713</v>
      </c>
      <c r="AD6901" t="s">
        <v>443</v>
      </c>
    </row>
    <row r="6902" spans="21:30">
      <c r="U6902">
        <v>12664</v>
      </c>
      <c r="V6902">
        <v>0</v>
      </c>
      <c r="W6902" t="s">
        <v>8092</v>
      </c>
      <c r="X6902">
        <v>1</v>
      </c>
      <c r="Y6902" t="s">
        <v>594</v>
      </c>
      <c r="Z6902">
        <v>1401</v>
      </c>
      <c r="AA6902" t="s">
        <v>592</v>
      </c>
      <c r="AC6902" t="s">
        <v>1111</v>
      </c>
      <c r="AD6902" t="s">
        <v>443</v>
      </c>
    </row>
    <row r="6903" spans="21:30">
      <c r="U6903">
        <v>12667</v>
      </c>
      <c r="V6903">
        <v>5</v>
      </c>
      <c r="W6903" t="s">
        <v>8093</v>
      </c>
      <c r="X6903">
        <v>1</v>
      </c>
      <c r="Y6903" t="s">
        <v>594</v>
      </c>
      <c r="Z6903">
        <v>1101</v>
      </c>
      <c r="AA6903" t="s">
        <v>593</v>
      </c>
      <c r="AC6903" t="s">
        <v>713</v>
      </c>
      <c r="AD6903" t="s">
        <v>443</v>
      </c>
    </row>
    <row r="6904" spans="21:30">
      <c r="U6904">
        <v>12668</v>
      </c>
      <c r="V6904">
        <v>3</v>
      </c>
      <c r="W6904" t="s">
        <v>8094</v>
      </c>
      <c r="X6904">
        <v>1</v>
      </c>
      <c r="Y6904" t="s">
        <v>594</v>
      </c>
      <c r="Z6904">
        <v>1404</v>
      </c>
      <c r="AA6904" t="s">
        <v>1008</v>
      </c>
      <c r="AC6904" t="s">
        <v>1009</v>
      </c>
      <c r="AD6904" t="s">
        <v>443</v>
      </c>
    </row>
    <row r="6905" spans="21:30">
      <c r="U6905">
        <v>12669</v>
      </c>
      <c r="V6905">
        <v>1</v>
      </c>
      <c r="W6905" t="s">
        <v>8095</v>
      </c>
      <c r="X6905">
        <v>1</v>
      </c>
      <c r="Y6905" t="s">
        <v>594</v>
      </c>
      <c r="Z6905">
        <v>1101</v>
      </c>
      <c r="AA6905" t="s">
        <v>593</v>
      </c>
      <c r="AC6905" t="s">
        <v>725</v>
      </c>
      <c r="AD6905" t="s">
        <v>443</v>
      </c>
    </row>
    <row r="6906" spans="21:30">
      <c r="U6906">
        <v>12670</v>
      </c>
      <c r="V6906">
        <v>5</v>
      </c>
      <c r="W6906" t="s">
        <v>8096</v>
      </c>
      <c r="X6906">
        <v>1</v>
      </c>
      <c r="Y6906" t="s">
        <v>594</v>
      </c>
      <c r="Z6906">
        <v>1101</v>
      </c>
      <c r="AA6906" t="s">
        <v>593</v>
      </c>
      <c r="AC6906" t="s">
        <v>713</v>
      </c>
      <c r="AD6906" t="s">
        <v>443</v>
      </c>
    </row>
    <row r="6907" spans="21:30">
      <c r="U6907">
        <v>12672</v>
      </c>
      <c r="V6907">
        <v>1</v>
      </c>
      <c r="W6907" t="s">
        <v>8097</v>
      </c>
      <c r="X6907">
        <v>1</v>
      </c>
      <c r="Y6907" t="s">
        <v>594</v>
      </c>
      <c r="Z6907">
        <v>1101</v>
      </c>
      <c r="AA6907" t="s">
        <v>593</v>
      </c>
      <c r="AC6907" t="s">
        <v>713</v>
      </c>
      <c r="AD6907" t="s">
        <v>443</v>
      </c>
    </row>
    <row r="6908" spans="21:30">
      <c r="U6908">
        <v>12674</v>
      </c>
      <c r="V6908">
        <v>8</v>
      </c>
      <c r="W6908" t="s">
        <v>8098</v>
      </c>
      <c r="X6908">
        <v>1</v>
      </c>
      <c r="Y6908" t="s">
        <v>594</v>
      </c>
      <c r="Z6908">
        <v>1101</v>
      </c>
      <c r="AA6908" t="s">
        <v>593</v>
      </c>
      <c r="AC6908" t="s">
        <v>725</v>
      </c>
      <c r="AD6908" t="s">
        <v>443</v>
      </c>
    </row>
    <row r="6909" spans="21:30">
      <c r="U6909">
        <v>12675</v>
      </c>
      <c r="V6909">
        <v>6</v>
      </c>
      <c r="W6909" t="s">
        <v>8099</v>
      </c>
      <c r="X6909">
        <v>1</v>
      </c>
      <c r="Y6909" t="s">
        <v>594</v>
      </c>
      <c r="Z6909">
        <v>1107</v>
      </c>
      <c r="AA6909" t="s">
        <v>8031</v>
      </c>
      <c r="AC6909" t="s">
        <v>713</v>
      </c>
      <c r="AD6909" t="s">
        <v>443</v>
      </c>
    </row>
    <row r="6910" spans="21:30">
      <c r="U6910">
        <v>12678</v>
      </c>
      <c r="V6910">
        <v>0</v>
      </c>
      <c r="W6910" t="s">
        <v>8100</v>
      </c>
      <c r="X6910">
        <v>1</v>
      </c>
      <c r="Y6910" t="s">
        <v>594</v>
      </c>
      <c r="Z6910">
        <v>1101</v>
      </c>
      <c r="AA6910" t="s">
        <v>593</v>
      </c>
      <c r="AC6910" t="s">
        <v>713</v>
      </c>
      <c r="AD6910" t="s">
        <v>443</v>
      </c>
    </row>
    <row r="6911" spans="21:30">
      <c r="U6911">
        <v>12680</v>
      </c>
      <c r="V6911">
        <v>2</v>
      </c>
      <c r="W6911" t="s">
        <v>8101</v>
      </c>
      <c r="X6911">
        <v>1</v>
      </c>
      <c r="Y6911" t="s">
        <v>594</v>
      </c>
      <c r="Z6911">
        <v>1107</v>
      </c>
      <c r="AA6911" t="s">
        <v>8031</v>
      </c>
      <c r="AC6911" t="s">
        <v>713</v>
      </c>
      <c r="AD6911" t="s">
        <v>443</v>
      </c>
    </row>
    <row r="6912" spans="21:30">
      <c r="U6912">
        <v>12681</v>
      </c>
      <c r="V6912">
        <v>0</v>
      </c>
      <c r="W6912" t="s">
        <v>8102</v>
      </c>
      <c r="X6912">
        <v>1</v>
      </c>
      <c r="Y6912" t="s">
        <v>594</v>
      </c>
      <c r="Z6912">
        <v>1101</v>
      </c>
      <c r="AA6912" t="s">
        <v>593</v>
      </c>
      <c r="AC6912" t="s">
        <v>713</v>
      </c>
      <c r="AD6912" t="s">
        <v>443</v>
      </c>
    </row>
    <row r="6913" spans="21:30">
      <c r="U6913">
        <v>12682</v>
      </c>
      <c r="V6913">
        <v>9</v>
      </c>
      <c r="W6913" t="s">
        <v>8103</v>
      </c>
      <c r="X6913">
        <v>1</v>
      </c>
      <c r="Y6913" t="s">
        <v>594</v>
      </c>
      <c r="Z6913">
        <v>1101</v>
      </c>
      <c r="AA6913" t="s">
        <v>593</v>
      </c>
      <c r="AC6913" t="s">
        <v>713</v>
      </c>
      <c r="AD6913" t="s">
        <v>443</v>
      </c>
    </row>
    <row r="6914" spans="21:30">
      <c r="U6914">
        <v>12685</v>
      </c>
      <c r="V6914">
        <v>3</v>
      </c>
      <c r="W6914" t="s">
        <v>8104</v>
      </c>
      <c r="X6914">
        <v>1</v>
      </c>
      <c r="Y6914" t="s">
        <v>594</v>
      </c>
      <c r="Z6914">
        <v>1107</v>
      </c>
      <c r="AA6914" t="s">
        <v>8031</v>
      </c>
      <c r="AC6914" t="s">
        <v>713</v>
      </c>
      <c r="AD6914" t="s">
        <v>443</v>
      </c>
    </row>
    <row r="6915" spans="21:30">
      <c r="U6915">
        <v>12686</v>
      </c>
      <c r="V6915">
        <v>1</v>
      </c>
      <c r="W6915" t="s">
        <v>8105</v>
      </c>
      <c r="X6915">
        <v>1</v>
      </c>
      <c r="Y6915" t="s">
        <v>594</v>
      </c>
      <c r="Z6915">
        <v>1107</v>
      </c>
      <c r="AA6915" t="s">
        <v>8031</v>
      </c>
      <c r="AC6915" t="s">
        <v>713</v>
      </c>
      <c r="AD6915" t="s">
        <v>443</v>
      </c>
    </row>
    <row r="6916" spans="21:30">
      <c r="U6916">
        <v>12688</v>
      </c>
      <c r="V6916">
        <v>8</v>
      </c>
      <c r="W6916" t="s">
        <v>8106</v>
      </c>
      <c r="X6916">
        <v>1</v>
      </c>
      <c r="Y6916" t="s">
        <v>594</v>
      </c>
      <c r="Z6916">
        <v>1101</v>
      </c>
      <c r="AA6916" t="s">
        <v>593</v>
      </c>
      <c r="AC6916" t="s">
        <v>713</v>
      </c>
      <c r="AD6916" t="s">
        <v>443</v>
      </c>
    </row>
    <row r="6917" spans="21:30">
      <c r="U6917">
        <v>12691</v>
      </c>
      <c r="V6917">
        <v>8</v>
      </c>
      <c r="W6917" t="s">
        <v>8107</v>
      </c>
      <c r="X6917">
        <v>1</v>
      </c>
      <c r="Y6917" t="s">
        <v>594</v>
      </c>
      <c r="Z6917">
        <v>1107</v>
      </c>
      <c r="AA6917" t="s">
        <v>8031</v>
      </c>
      <c r="AC6917" t="s">
        <v>713</v>
      </c>
      <c r="AD6917" t="s">
        <v>443</v>
      </c>
    </row>
    <row r="6918" spans="21:30">
      <c r="U6918">
        <v>12693</v>
      </c>
      <c r="V6918">
        <v>4</v>
      </c>
      <c r="W6918" t="s">
        <v>8108</v>
      </c>
      <c r="X6918">
        <v>1</v>
      </c>
      <c r="Y6918" t="s">
        <v>594</v>
      </c>
      <c r="Z6918">
        <v>1107</v>
      </c>
      <c r="AA6918" t="s">
        <v>8031</v>
      </c>
      <c r="AC6918" t="s">
        <v>713</v>
      </c>
      <c r="AD6918" t="s">
        <v>443</v>
      </c>
    </row>
    <row r="6919" spans="21:30">
      <c r="U6919">
        <v>12694</v>
      </c>
      <c r="V6919">
        <v>2</v>
      </c>
      <c r="W6919" t="s">
        <v>8109</v>
      </c>
      <c r="X6919">
        <v>15</v>
      </c>
      <c r="Y6919" t="s">
        <v>441</v>
      </c>
      <c r="Z6919">
        <v>15101</v>
      </c>
      <c r="AA6919" t="s">
        <v>442</v>
      </c>
      <c r="AC6919" t="s">
        <v>713</v>
      </c>
      <c r="AD6919" t="s">
        <v>443</v>
      </c>
    </row>
    <row r="6920" spans="21:30">
      <c r="U6920">
        <v>12696</v>
      </c>
      <c r="V6920">
        <v>9</v>
      </c>
      <c r="W6920" t="s">
        <v>8110</v>
      </c>
      <c r="X6920">
        <v>15</v>
      </c>
      <c r="Y6920" t="s">
        <v>441</v>
      </c>
      <c r="Z6920">
        <v>15101</v>
      </c>
      <c r="AA6920" t="s">
        <v>442</v>
      </c>
      <c r="AC6920" t="s">
        <v>713</v>
      </c>
      <c r="AD6920" t="s">
        <v>443</v>
      </c>
    </row>
    <row r="6921" spans="21:30">
      <c r="U6921">
        <v>12697</v>
      </c>
      <c r="V6921">
        <v>7</v>
      </c>
      <c r="W6921" t="s">
        <v>8111</v>
      </c>
      <c r="X6921">
        <v>1</v>
      </c>
      <c r="Y6921" t="s">
        <v>594</v>
      </c>
      <c r="Z6921">
        <v>1101</v>
      </c>
      <c r="AA6921" t="s">
        <v>593</v>
      </c>
      <c r="AC6921" t="s">
        <v>713</v>
      </c>
      <c r="AD6921" t="s">
        <v>443</v>
      </c>
    </row>
    <row r="6922" spans="21:30">
      <c r="U6922">
        <v>12698</v>
      </c>
      <c r="V6922">
        <v>5</v>
      </c>
      <c r="W6922" t="s">
        <v>8112</v>
      </c>
      <c r="X6922">
        <v>1</v>
      </c>
      <c r="Y6922" t="s">
        <v>594</v>
      </c>
      <c r="Z6922">
        <v>1101</v>
      </c>
      <c r="AA6922" t="s">
        <v>593</v>
      </c>
      <c r="AC6922" t="s">
        <v>713</v>
      </c>
      <c r="AD6922" t="s">
        <v>443</v>
      </c>
    </row>
    <row r="6923" spans="21:30">
      <c r="U6923">
        <v>12699</v>
      </c>
      <c r="V6923">
        <v>3</v>
      </c>
      <c r="W6923" t="s">
        <v>8113</v>
      </c>
      <c r="X6923">
        <v>1</v>
      </c>
      <c r="Y6923" t="s">
        <v>594</v>
      </c>
      <c r="Z6923">
        <v>1401</v>
      </c>
      <c r="AA6923" t="s">
        <v>592</v>
      </c>
      <c r="AC6923" t="s">
        <v>713</v>
      </c>
      <c r="AD6923" t="s">
        <v>443</v>
      </c>
    </row>
    <row r="6924" spans="21:30">
      <c r="U6924">
        <v>12700</v>
      </c>
      <c r="V6924">
        <v>0</v>
      </c>
      <c r="W6924" t="s">
        <v>8114</v>
      </c>
      <c r="X6924">
        <v>1</v>
      </c>
      <c r="Y6924" t="s">
        <v>594</v>
      </c>
      <c r="Z6924">
        <v>1101</v>
      </c>
      <c r="AA6924" t="s">
        <v>593</v>
      </c>
      <c r="AC6924" t="s">
        <v>713</v>
      </c>
      <c r="AD6924" t="s">
        <v>443</v>
      </c>
    </row>
    <row r="6925" spans="21:30">
      <c r="U6925">
        <v>12702</v>
      </c>
      <c r="V6925">
        <v>7</v>
      </c>
      <c r="W6925" t="s">
        <v>8115</v>
      </c>
      <c r="X6925">
        <v>1</v>
      </c>
      <c r="Y6925" t="s">
        <v>594</v>
      </c>
      <c r="Z6925">
        <v>1101</v>
      </c>
      <c r="AA6925" t="s">
        <v>593</v>
      </c>
      <c r="AC6925" t="s">
        <v>713</v>
      </c>
      <c r="AD6925" t="s">
        <v>443</v>
      </c>
    </row>
    <row r="6926" spans="21:30">
      <c r="U6926">
        <v>12704</v>
      </c>
      <c r="V6926">
        <v>3</v>
      </c>
      <c r="W6926" t="s">
        <v>8116</v>
      </c>
      <c r="X6926">
        <v>1</v>
      </c>
      <c r="Y6926" t="s">
        <v>594</v>
      </c>
      <c r="Z6926">
        <v>1107</v>
      </c>
      <c r="AA6926" t="s">
        <v>8031</v>
      </c>
      <c r="AC6926" t="s">
        <v>713</v>
      </c>
      <c r="AD6926" t="s">
        <v>443</v>
      </c>
    </row>
    <row r="6927" spans="21:30">
      <c r="U6927">
        <v>12705</v>
      </c>
      <c r="V6927">
        <v>1</v>
      </c>
      <c r="W6927" t="s">
        <v>8117</v>
      </c>
      <c r="X6927">
        <v>15</v>
      </c>
      <c r="Y6927" t="s">
        <v>441</v>
      </c>
      <c r="Z6927">
        <v>15101</v>
      </c>
      <c r="AA6927" t="s">
        <v>442</v>
      </c>
      <c r="AC6927" t="s">
        <v>725</v>
      </c>
      <c r="AD6927" t="s">
        <v>443</v>
      </c>
    </row>
    <row r="6928" spans="21:30">
      <c r="U6928">
        <v>12708</v>
      </c>
      <c r="V6928">
        <v>6</v>
      </c>
      <c r="W6928" t="s">
        <v>8118</v>
      </c>
      <c r="X6928">
        <v>1</v>
      </c>
      <c r="Y6928" t="s">
        <v>594</v>
      </c>
      <c r="Z6928">
        <v>1405</v>
      </c>
      <c r="AA6928" t="s">
        <v>1101</v>
      </c>
      <c r="AC6928" t="s">
        <v>1009</v>
      </c>
      <c r="AD6928" t="s">
        <v>443</v>
      </c>
    </row>
    <row r="6929" spans="21:30">
      <c r="U6929">
        <v>12709</v>
      </c>
      <c r="V6929">
        <v>4</v>
      </c>
      <c r="W6929" t="s">
        <v>8119</v>
      </c>
      <c r="X6929">
        <v>1</v>
      </c>
      <c r="Y6929" t="s">
        <v>594</v>
      </c>
      <c r="Z6929">
        <v>1101</v>
      </c>
      <c r="AA6929" t="s">
        <v>593</v>
      </c>
      <c r="AC6929" t="s">
        <v>713</v>
      </c>
      <c r="AD6929" t="s">
        <v>443</v>
      </c>
    </row>
    <row r="6930" spans="21:30">
      <c r="U6930">
        <v>12710</v>
      </c>
      <c r="V6930">
        <v>8</v>
      </c>
      <c r="W6930" t="s">
        <v>8120</v>
      </c>
      <c r="X6930">
        <v>1</v>
      </c>
      <c r="Y6930" t="s">
        <v>594</v>
      </c>
      <c r="Z6930">
        <v>1101</v>
      </c>
      <c r="AA6930" t="s">
        <v>593</v>
      </c>
      <c r="AC6930" t="s">
        <v>713</v>
      </c>
      <c r="AD6930" t="s">
        <v>443</v>
      </c>
    </row>
    <row r="6931" spans="21:30">
      <c r="U6931">
        <v>12711</v>
      </c>
      <c r="V6931">
        <v>6</v>
      </c>
      <c r="W6931" t="s">
        <v>8121</v>
      </c>
      <c r="X6931">
        <v>1</v>
      </c>
      <c r="Y6931" t="s">
        <v>594</v>
      </c>
      <c r="Z6931">
        <v>1107</v>
      </c>
      <c r="AA6931" t="s">
        <v>8031</v>
      </c>
      <c r="AC6931" t="s">
        <v>713</v>
      </c>
      <c r="AD6931" t="s">
        <v>443</v>
      </c>
    </row>
    <row r="6932" spans="21:30">
      <c r="U6932">
        <v>12712</v>
      </c>
      <c r="V6932">
        <v>4</v>
      </c>
      <c r="W6932" t="s">
        <v>8122</v>
      </c>
      <c r="X6932">
        <v>15</v>
      </c>
      <c r="Y6932" t="s">
        <v>441</v>
      </c>
      <c r="Z6932">
        <v>15101</v>
      </c>
      <c r="AA6932" t="s">
        <v>442</v>
      </c>
      <c r="AC6932" t="s">
        <v>713</v>
      </c>
      <c r="AD6932" t="s">
        <v>443</v>
      </c>
    </row>
    <row r="6933" spans="21:30">
      <c r="U6933">
        <v>12713</v>
      </c>
      <c r="V6933">
        <v>2</v>
      </c>
      <c r="W6933" t="s">
        <v>8123</v>
      </c>
      <c r="X6933">
        <v>15</v>
      </c>
      <c r="Y6933" t="s">
        <v>441</v>
      </c>
      <c r="Z6933">
        <v>15101</v>
      </c>
      <c r="AA6933" t="s">
        <v>442</v>
      </c>
      <c r="AC6933" t="s">
        <v>713</v>
      </c>
      <c r="AD6933" t="s">
        <v>443</v>
      </c>
    </row>
    <row r="6934" spans="21:30">
      <c r="U6934">
        <v>12714</v>
      </c>
      <c r="V6934">
        <v>0</v>
      </c>
      <c r="W6934" t="s">
        <v>8124</v>
      </c>
      <c r="X6934">
        <v>15</v>
      </c>
      <c r="Y6934" t="s">
        <v>441</v>
      </c>
      <c r="Z6934">
        <v>15101</v>
      </c>
      <c r="AA6934" t="s">
        <v>442</v>
      </c>
      <c r="AC6934" t="s">
        <v>713</v>
      </c>
      <c r="AD6934" t="s">
        <v>443</v>
      </c>
    </row>
    <row r="6935" spans="21:30">
      <c r="U6935">
        <v>12715</v>
      </c>
      <c r="V6935">
        <v>9</v>
      </c>
      <c r="W6935" t="s">
        <v>8125</v>
      </c>
      <c r="X6935">
        <v>1</v>
      </c>
      <c r="Y6935" t="s">
        <v>594</v>
      </c>
      <c r="Z6935">
        <v>1107</v>
      </c>
      <c r="AA6935" t="s">
        <v>8031</v>
      </c>
      <c r="AC6935" t="s">
        <v>713</v>
      </c>
      <c r="AD6935" t="s">
        <v>443</v>
      </c>
    </row>
    <row r="6936" spans="21:30">
      <c r="U6936">
        <v>12716</v>
      </c>
      <c r="V6936">
        <v>7</v>
      </c>
      <c r="W6936" t="s">
        <v>8126</v>
      </c>
      <c r="X6936">
        <v>15</v>
      </c>
      <c r="Y6936" t="s">
        <v>441</v>
      </c>
      <c r="Z6936">
        <v>15101</v>
      </c>
      <c r="AA6936" t="s">
        <v>442</v>
      </c>
      <c r="AC6936" t="s">
        <v>713</v>
      </c>
      <c r="AD6936" t="s">
        <v>443</v>
      </c>
    </row>
    <row r="6937" spans="21:30">
      <c r="U6937">
        <v>12717</v>
      </c>
      <c r="V6937">
        <v>5</v>
      </c>
      <c r="W6937" t="s">
        <v>8127</v>
      </c>
      <c r="X6937">
        <v>1</v>
      </c>
      <c r="Y6937" t="s">
        <v>594</v>
      </c>
      <c r="Z6937">
        <v>1101</v>
      </c>
      <c r="AA6937" t="s">
        <v>593</v>
      </c>
      <c r="AC6937" t="s">
        <v>713</v>
      </c>
      <c r="AD6937" t="s">
        <v>443</v>
      </c>
    </row>
    <row r="6938" spans="21:30">
      <c r="U6938">
        <v>12719</v>
      </c>
      <c r="V6938">
        <v>1</v>
      </c>
      <c r="W6938" t="s">
        <v>4949</v>
      </c>
      <c r="X6938">
        <v>1</v>
      </c>
      <c r="Y6938" t="s">
        <v>594</v>
      </c>
      <c r="Z6938">
        <v>1107</v>
      </c>
      <c r="AA6938" t="s">
        <v>8031</v>
      </c>
      <c r="AC6938" t="s">
        <v>713</v>
      </c>
      <c r="AD6938" t="s">
        <v>443</v>
      </c>
    </row>
    <row r="6939" spans="21:30">
      <c r="U6939">
        <v>12720</v>
      </c>
      <c r="V6939">
        <v>5</v>
      </c>
      <c r="W6939" t="s">
        <v>8128</v>
      </c>
      <c r="X6939">
        <v>15</v>
      </c>
      <c r="Y6939" t="s">
        <v>441</v>
      </c>
      <c r="Z6939">
        <v>15101</v>
      </c>
      <c r="AA6939" t="s">
        <v>442</v>
      </c>
      <c r="AC6939" t="s">
        <v>713</v>
      </c>
      <c r="AD6939" t="s">
        <v>443</v>
      </c>
    </row>
    <row r="6940" spans="21:30">
      <c r="U6940">
        <v>12721</v>
      </c>
      <c r="V6940">
        <v>3</v>
      </c>
      <c r="W6940" t="s">
        <v>8129</v>
      </c>
      <c r="X6940">
        <v>15</v>
      </c>
      <c r="Y6940" t="s">
        <v>441</v>
      </c>
      <c r="Z6940">
        <v>15101</v>
      </c>
      <c r="AA6940" t="s">
        <v>442</v>
      </c>
      <c r="AC6940" t="s">
        <v>713</v>
      </c>
      <c r="AD6940" t="s">
        <v>443</v>
      </c>
    </row>
    <row r="6941" spans="21:30">
      <c r="U6941">
        <v>12722</v>
      </c>
      <c r="V6941">
        <v>1</v>
      </c>
      <c r="W6941" t="s">
        <v>8130</v>
      </c>
      <c r="X6941">
        <v>1</v>
      </c>
      <c r="Y6941" t="s">
        <v>594</v>
      </c>
      <c r="Z6941">
        <v>1101</v>
      </c>
      <c r="AA6941" t="s">
        <v>593</v>
      </c>
      <c r="AC6941" t="s">
        <v>725</v>
      </c>
      <c r="AD6941" t="s">
        <v>443</v>
      </c>
    </row>
    <row r="6942" spans="21:30">
      <c r="U6942">
        <v>12724</v>
      </c>
      <c r="V6942">
        <v>8</v>
      </c>
      <c r="W6942" t="s">
        <v>8131</v>
      </c>
      <c r="X6942">
        <v>1</v>
      </c>
      <c r="Y6942" t="s">
        <v>594</v>
      </c>
      <c r="Z6942">
        <v>1101</v>
      </c>
      <c r="AA6942" t="s">
        <v>593</v>
      </c>
      <c r="AC6942" t="s">
        <v>725</v>
      </c>
      <c r="AD6942" t="s">
        <v>443</v>
      </c>
    </row>
    <row r="6943" spans="21:30">
      <c r="U6943">
        <v>12725</v>
      </c>
      <c r="V6943">
        <v>6</v>
      </c>
      <c r="W6943" t="s">
        <v>8132</v>
      </c>
      <c r="X6943">
        <v>1</v>
      </c>
      <c r="Y6943" t="s">
        <v>594</v>
      </c>
      <c r="Z6943">
        <v>1101</v>
      </c>
      <c r="AA6943" t="s">
        <v>593</v>
      </c>
      <c r="AC6943" t="s">
        <v>713</v>
      </c>
      <c r="AD6943" t="s">
        <v>443</v>
      </c>
    </row>
    <row r="6944" spans="21:30">
      <c r="U6944">
        <v>12726</v>
      </c>
      <c r="V6944">
        <v>4</v>
      </c>
      <c r="W6944" t="s">
        <v>8133</v>
      </c>
      <c r="X6944">
        <v>1</v>
      </c>
      <c r="Y6944" t="s">
        <v>594</v>
      </c>
      <c r="Z6944">
        <v>1107</v>
      </c>
      <c r="AA6944" t="s">
        <v>8031</v>
      </c>
      <c r="AC6944" t="s">
        <v>713</v>
      </c>
      <c r="AD6944" t="s">
        <v>443</v>
      </c>
    </row>
    <row r="6945" spans="21:30">
      <c r="U6945">
        <v>12727</v>
      </c>
      <c r="V6945">
        <v>2</v>
      </c>
      <c r="W6945" t="s">
        <v>8134</v>
      </c>
      <c r="X6945">
        <v>15</v>
      </c>
      <c r="Y6945" t="s">
        <v>441</v>
      </c>
      <c r="Z6945">
        <v>15101</v>
      </c>
      <c r="AA6945" t="s">
        <v>442</v>
      </c>
      <c r="AC6945" t="s">
        <v>713</v>
      </c>
      <c r="AD6945" t="s">
        <v>443</v>
      </c>
    </row>
    <row r="6946" spans="21:30">
      <c r="U6946">
        <v>12728</v>
      </c>
      <c r="V6946">
        <v>0</v>
      </c>
      <c r="W6946" t="s">
        <v>8135</v>
      </c>
      <c r="X6946">
        <v>1</v>
      </c>
      <c r="Y6946" t="s">
        <v>594</v>
      </c>
      <c r="Z6946">
        <v>1107</v>
      </c>
      <c r="AA6946" t="s">
        <v>8031</v>
      </c>
      <c r="AC6946" t="s">
        <v>713</v>
      </c>
      <c r="AD6946" t="s">
        <v>443</v>
      </c>
    </row>
    <row r="6947" spans="21:30">
      <c r="U6947">
        <v>12695</v>
      </c>
      <c r="V6947">
        <v>0</v>
      </c>
      <c r="W6947" t="s">
        <v>8136</v>
      </c>
      <c r="X6947">
        <v>15</v>
      </c>
      <c r="Y6947" t="s">
        <v>441</v>
      </c>
      <c r="Z6947">
        <v>15101</v>
      </c>
      <c r="AA6947" t="s">
        <v>442</v>
      </c>
      <c r="AC6947" t="s">
        <v>713</v>
      </c>
      <c r="AD6947" t="s">
        <v>443</v>
      </c>
    </row>
    <row r="6948" spans="21:30">
      <c r="U6948">
        <v>12730</v>
      </c>
      <c r="V6948">
        <v>2</v>
      </c>
      <c r="W6948" t="s">
        <v>8137</v>
      </c>
      <c r="X6948">
        <v>1</v>
      </c>
      <c r="Y6948" t="s">
        <v>594</v>
      </c>
      <c r="Z6948">
        <v>1107</v>
      </c>
      <c r="AA6948" t="s">
        <v>8031</v>
      </c>
      <c r="AC6948" t="s">
        <v>713</v>
      </c>
      <c r="AD6948" t="s">
        <v>443</v>
      </c>
    </row>
    <row r="6949" spans="21:30">
      <c r="U6949">
        <v>12731</v>
      </c>
      <c r="V6949">
        <v>0</v>
      </c>
      <c r="W6949" t="s">
        <v>8138</v>
      </c>
      <c r="X6949">
        <v>1</v>
      </c>
      <c r="Y6949" t="s">
        <v>594</v>
      </c>
      <c r="Z6949">
        <v>1101</v>
      </c>
      <c r="AA6949" t="s">
        <v>593</v>
      </c>
      <c r="AC6949" t="s">
        <v>713</v>
      </c>
      <c r="AD6949" t="s">
        <v>443</v>
      </c>
    </row>
    <row r="6950" spans="21:30">
      <c r="U6950">
        <v>12732</v>
      </c>
      <c r="V6950">
        <v>9</v>
      </c>
      <c r="W6950" t="s">
        <v>8139</v>
      </c>
      <c r="X6950">
        <v>1</v>
      </c>
      <c r="Y6950" t="s">
        <v>594</v>
      </c>
      <c r="Z6950">
        <v>1107</v>
      </c>
      <c r="AA6950" t="s">
        <v>8031</v>
      </c>
      <c r="AC6950" t="s">
        <v>713</v>
      </c>
      <c r="AD6950" t="s">
        <v>443</v>
      </c>
    </row>
    <row r="6951" spans="21:30">
      <c r="U6951">
        <v>12733</v>
      </c>
      <c r="V6951">
        <v>7</v>
      </c>
      <c r="W6951" t="s">
        <v>8140</v>
      </c>
      <c r="X6951">
        <v>15</v>
      </c>
      <c r="Y6951" t="s">
        <v>441</v>
      </c>
      <c r="Z6951">
        <v>15101</v>
      </c>
      <c r="AA6951" t="s">
        <v>442</v>
      </c>
      <c r="AC6951" t="s">
        <v>713</v>
      </c>
      <c r="AD6951" t="s">
        <v>443</v>
      </c>
    </row>
    <row r="6952" spans="21:30">
      <c r="U6952">
        <v>12734</v>
      </c>
      <c r="V6952">
        <v>5</v>
      </c>
      <c r="W6952" t="s">
        <v>8141</v>
      </c>
      <c r="X6952">
        <v>1</v>
      </c>
      <c r="Y6952" t="s">
        <v>594</v>
      </c>
      <c r="Z6952">
        <v>1107</v>
      </c>
      <c r="AA6952" t="s">
        <v>8031</v>
      </c>
      <c r="AC6952" t="s">
        <v>713</v>
      </c>
      <c r="AD6952" t="s">
        <v>443</v>
      </c>
    </row>
    <row r="6953" spans="21:30">
      <c r="U6953">
        <v>12736</v>
      </c>
      <c r="V6953">
        <v>1</v>
      </c>
      <c r="W6953" t="s">
        <v>8142</v>
      </c>
      <c r="X6953">
        <v>1</v>
      </c>
      <c r="Y6953" t="s">
        <v>594</v>
      </c>
      <c r="Z6953">
        <v>1401</v>
      </c>
      <c r="AA6953" t="s">
        <v>592</v>
      </c>
      <c r="AC6953" t="s">
        <v>713</v>
      </c>
      <c r="AD6953" t="s">
        <v>443</v>
      </c>
    </row>
    <row r="6954" spans="21:30">
      <c r="U6954">
        <v>12738</v>
      </c>
      <c r="V6954">
        <v>8</v>
      </c>
      <c r="W6954" t="s">
        <v>8143</v>
      </c>
      <c r="X6954">
        <v>1</v>
      </c>
      <c r="Y6954" t="s">
        <v>594</v>
      </c>
      <c r="Z6954">
        <v>1107</v>
      </c>
      <c r="AA6954" t="s">
        <v>8031</v>
      </c>
      <c r="AC6954" t="s">
        <v>713</v>
      </c>
      <c r="AD6954" t="s">
        <v>443</v>
      </c>
    </row>
    <row r="6955" spans="21:30">
      <c r="U6955">
        <v>12739</v>
      </c>
      <c r="V6955">
        <v>6</v>
      </c>
      <c r="W6955" t="s">
        <v>8144</v>
      </c>
      <c r="X6955">
        <v>1</v>
      </c>
      <c r="Y6955" t="s">
        <v>594</v>
      </c>
      <c r="Z6955">
        <v>1101</v>
      </c>
      <c r="AA6955" t="s">
        <v>593</v>
      </c>
      <c r="AC6955" t="s">
        <v>412</v>
      </c>
      <c r="AD6955" t="s">
        <v>443</v>
      </c>
    </row>
    <row r="6956" spans="21:30">
      <c r="U6956">
        <v>12741</v>
      </c>
      <c r="V6956">
        <v>8</v>
      </c>
      <c r="W6956" t="s">
        <v>8145</v>
      </c>
      <c r="X6956">
        <v>1</v>
      </c>
      <c r="Y6956" t="s">
        <v>594</v>
      </c>
      <c r="Z6956">
        <v>1101</v>
      </c>
      <c r="AA6956" t="s">
        <v>593</v>
      </c>
      <c r="AC6956" t="s">
        <v>713</v>
      </c>
      <c r="AD6956" t="s">
        <v>443</v>
      </c>
    </row>
    <row r="6957" spans="21:30">
      <c r="U6957">
        <v>12742</v>
      </c>
      <c r="V6957">
        <v>6</v>
      </c>
      <c r="W6957" t="s">
        <v>8146</v>
      </c>
      <c r="X6957">
        <v>15</v>
      </c>
      <c r="Y6957" t="s">
        <v>441</v>
      </c>
      <c r="Z6957">
        <v>15101</v>
      </c>
      <c r="AA6957" t="s">
        <v>442</v>
      </c>
      <c r="AC6957" t="s">
        <v>713</v>
      </c>
      <c r="AD6957" t="s">
        <v>443</v>
      </c>
    </row>
    <row r="6958" spans="21:30">
      <c r="U6958">
        <v>12746</v>
      </c>
      <c r="V6958">
        <v>9</v>
      </c>
      <c r="W6958" t="s">
        <v>8147</v>
      </c>
      <c r="X6958">
        <v>1</v>
      </c>
      <c r="Y6958" t="s">
        <v>594</v>
      </c>
      <c r="Z6958">
        <v>1107</v>
      </c>
      <c r="AA6958" t="s">
        <v>8031</v>
      </c>
      <c r="AC6958" t="s">
        <v>713</v>
      </c>
      <c r="AD6958" t="s">
        <v>443</v>
      </c>
    </row>
    <row r="6959" spans="21:30">
      <c r="U6959">
        <v>12747</v>
      </c>
      <c r="V6959">
        <v>7</v>
      </c>
      <c r="W6959" t="s">
        <v>8148</v>
      </c>
      <c r="X6959">
        <v>1</v>
      </c>
      <c r="Y6959" t="s">
        <v>594</v>
      </c>
      <c r="Z6959">
        <v>1107</v>
      </c>
      <c r="AA6959" t="s">
        <v>8031</v>
      </c>
      <c r="AC6959" t="s">
        <v>713</v>
      </c>
      <c r="AD6959" t="s">
        <v>443</v>
      </c>
    </row>
    <row r="6960" spans="21:30">
      <c r="U6960">
        <v>12748</v>
      </c>
      <c r="V6960">
        <v>5</v>
      </c>
      <c r="W6960" t="s">
        <v>8149</v>
      </c>
      <c r="X6960">
        <v>15</v>
      </c>
      <c r="Y6960" t="s">
        <v>441</v>
      </c>
      <c r="Z6960">
        <v>15101</v>
      </c>
      <c r="AA6960" t="s">
        <v>442</v>
      </c>
      <c r="AC6960" t="s">
        <v>713</v>
      </c>
      <c r="AD6960" t="s">
        <v>443</v>
      </c>
    </row>
    <row r="6961" spans="21:30">
      <c r="U6961">
        <v>12749</v>
      </c>
      <c r="V6961">
        <v>3</v>
      </c>
      <c r="W6961" t="s">
        <v>8150</v>
      </c>
      <c r="X6961">
        <v>1</v>
      </c>
      <c r="Y6961" t="s">
        <v>594</v>
      </c>
      <c r="Z6961">
        <v>1107</v>
      </c>
      <c r="AA6961" t="s">
        <v>8031</v>
      </c>
      <c r="AC6961" t="s">
        <v>713</v>
      </c>
      <c r="AD6961" t="s">
        <v>443</v>
      </c>
    </row>
    <row r="6962" spans="21:30">
      <c r="U6962">
        <v>12750</v>
      </c>
      <c r="V6962">
        <v>7</v>
      </c>
      <c r="W6962" t="s">
        <v>8151</v>
      </c>
      <c r="X6962">
        <v>15</v>
      </c>
      <c r="Y6962" t="s">
        <v>441</v>
      </c>
      <c r="Z6962">
        <v>15101</v>
      </c>
      <c r="AA6962" t="s">
        <v>442</v>
      </c>
      <c r="AC6962" t="s">
        <v>713</v>
      </c>
      <c r="AD6962" t="s">
        <v>443</v>
      </c>
    </row>
    <row r="6963" spans="21:30">
      <c r="U6963">
        <v>12751</v>
      </c>
      <c r="V6963">
        <v>5</v>
      </c>
      <c r="W6963" t="s">
        <v>8152</v>
      </c>
      <c r="X6963">
        <v>1</v>
      </c>
      <c r="Y6963" t="s">
        <v>594</v>
      </c>
      <c r="Z6963">
        <v>1101</v>
      </c>
      <c r="AA6963" t="s">
        <v>593</v>
      </c>
      <c r="AC6963" t="s">
        <v>713</v>
      </c>
      <c r="AD6963" t="s">
        <v>443</v>
      </c>
    </row>
    <row r="6964" spans="21:30">
      <c r="U6964">
        <v>12753</v>
      </c>
      <c r="V6964">
        <v>1</v>
      </c>
      <c r="W6964" t="s">
        <v>8153</v>
      </c>
      <c r="X6964">
        <v>1</v>
      </c>
      <c r="Y6964" t="s">
        <v>594</v>
      </c>
      <c r="Z6964">
        <v>1107</v>
      </c>
      <c r="AA6964" t="s">
        <v>8031</v>
      </c>
      <c r="AC6964" t="s">
        <v>713</v>
      </c>
      <c r="AD6964" t="s">
        <v>443</v>
      </c>
    </row>
    <row r="6965" spans="21:30">
      <c r="U6965">
        <v>12756</v>
      </c>
      <c r="V6965">
        <v>6</v>
      </c>
      <c r="W6965" t="s">
        <v>8154</v>
      </c>
      <c r="X6965">
        <v>1</v>
      </c>
      <c r="Y6965" t="s">
        <v>594</v>
      </c>
      <c r="Z6965">
        <v>1101</v>
      </c>
      <c r="AA6965" t="s">
        <v>593</v>
      </c>
      <c r="AC6965" t="s">
        <v>725</v>
      </c>
      <c r="AD6965" t="s">
        <v>443</v>
      </c>
    </row>
    <row r="6966" spans="21:30">
      <c r="U6966">
        <v>12757</v>
      </c>
      <c r="V6966">
        <v>4</v>
      </c>
      <c r="W6966" t="s">
        <v>8155</v>
      </c>
      <c r="X6966">
        <v>1</v>
      </c>
      <c r="Y6966" t="s">
        <v>594</v>
      </c>
      <c r="Z6966">
        <v>1101</v>
      </c>
      <c r="AA6966" t="s">
        <v>593</v>
      </c>
      <c r="AC6966" t="s">
        <v>713</v>
      </c>
      <c r="AD6966" t="s">
        <v>443</v>
      </c>
    </row>
    <row r="6967" spans="21:30">
      <c r="U6967">
        <v>12758</v>
      </c>
      <c r="V6967">
        <v>2</v>
      </c>
      <c r="W6967" t="s">
        <v>8156</v>
      </c>
      <c r="X6967">
        <v>1</v>
      </c>
      <c r="Y6967" t="s">
        <v>594</v>
      </c>
      <c r="Z6967">
        <v>1101</v>
      </c>
      <c r="AA6967" t="s">
        <v>593</v>
      </c>
      <c r="AC6967" t="s">
        <v>412</v>
      </c>
      <c r="AD6967" t="s">
        <v>443</v>
      </c>
    </row>
    <row r="6968" spans="21:30">
      <c r="U6968">
        <v>12759</v>
      </c>
      <c r="V6968">
        <v>0</v>
      </c>
      <c r="W6968" t="s">
        <v>8157</v>
      </c>
      <c r="X6968">
        <v>1</v>
      </c>
      <c r="Y6968" t="s">
        <v>594</v>
      </c>
      <c r="Z6968">
        <v>1402</v>
      </c>
      <c r="AA6968" t="s">
        <v>1044</v>
      </c>
      <c r="AC6968" t="s">
        <v>1009</v>
      </c>
      <c r="AD6968" t="s">
        <v>443</v>
      </c>
    </row>
    <row r="6969" spans="21:30">
      <c r="U6969">
        <v>12761</v>
      </c>
      <c r="V6969">
        <v>2</v>
      </c>
      <c r="W6969" t="s">
        <v>8158</v>
      </c>
      <c r="X6969">
        <v>1</v>
      </c>
      <c r="Y6969" t="s">
        <v>594</v>
      </c>
      <c r="Z6969">
        <v>1101</v>
      </c>
      <c r="AA6969" t="s">
        <v>593</v>
      </c>
      <c r="AC6969" t="s">
        <v>713</v>
      </c>
      <c r="AD6969" t="s">
        <v>443</v>
      </c>
    </row>
    <row r="6970" spans="21:30">
      <c r="U6970">
        <v>12762</v>
      </c>
      <c r="V6970">
        <v>0</v>
      </c>
      <c r="W6970" t="s">
        <v>8159</v>
      </c>
      <c r="X6970">
        <v>1</v>
      </c>
      <c r="Y6970" t="s">
        <v>594</v>
      </c>
      <c r="Z6970">
        <v>1101</v>
      </c>
      <c r="AA6970" t="s">
        <v>593</v>
      </c>
      <c r="AC6970" t="s">
        <v>713</v>
      </c>
      <c r="AD6970" t="s">
        <v>443</v>
      </c>
    </row>
    <row r="6971" spans="21:30">
      <c r="U6971">
        <v>12764</v>
      </c>
      <c r="V6971">
        <v>7</v>
      </c>
      <c r="W6971" t="s">
        <v>8160</v>
      </c>
      <c r="X6971">
        <v>8</v>
      </c>
      <c r="Y6971" t="s">
        <v>434</v>
      </c>
      <c r="Z6971">
        <v>8309</v>
      </c>
      <c r="AA6971" t="s">
        <v>1612</v>
      </c>
      <c r="AC6971" t="s">
        <v>713</v>
      </c>
      <c r="AD6971" t="s">
        <v>443</v>
      </c>
    </row>
    <row r="6972" spans="21:30">
      <c r="U6972">
        <v>12765</v>
      </c>
      <c r="V6972">
        <v>5</v>
      </c>
      <c r="W6972" t="s">
        <v>8161</v>
      </c>
      <c r="X6972">
        <v>4</v>
      </c>
      <c r="Y6972" t="s">
        <v>846</v>
      </c>
      <c r="Z6972">
        <v>4203</v>
      </c>
      <c r="AA6972" t="s">
        <v>1340</v>
      </c>
      <c r="AC6972" t="s">
        <v>713</v>
      </c>
      <c r="AD6972" t="s">
        <v>443</v>
      </c>
    </row>
    <row r="6973" spans="21:30">
      <c r="U6973">
        <v>12766</v>
      </c>
      <c r="V6973">
        <v>3</v>
      </c>
      <c r="W6973" t="s">
        <v>8162</v>
      </c>
      <c r="X6973">
        <v>13</v>
      </c>
      <c r="Y6973" t="s">
        <v>6457</v>
      </c>
      <c r="Z6973">
        <v>13303</v>
      </c>
      <c r="AA6973" t="s">
        <v>726</v>
      </c>
      <c r="AC6973" t="s">
        <v>713</v>
      </c>
      <c r="AD6973" t="s">
        <v>443</v>
      </c>
    </row>
    <row r="6974" spans="21:30">
      <c r="U6974">
        <v>12767</v>
      </c>
      <c r="V6974">
        <v>1</v>
      </c>
      <c r="W6974" t="s">
        <v>8163</v>
      </c>
      <c r="X6974">
        <v>8</v>
      </c>
      <c r="Y6974" t="s">
        <v>434</v>
      </c>
      <c r="Z6974">
        <v>8313</v>
      </c>
      <c r="AA6974" t="s">
        <v>1808</v>
      </c>
      <c r="AC6974" t="s">
        <v>713</v>
      </c>
      <c r="AD6974" t="s">
        <v>443</v>
      </c>
    </row>
    <row r="6975" spans="21:30">
      <c r="U6975">
        <v>12770</v>
      </c>
      <c r="V6975">
        <v>1</v>
      </c>
      <c r="W6975" t="s">
        <v>8164</v>
      </c>
      <c r="X6975">
        <v>5</v>
      </c>
      <c r="Y6975" t="s">
        <v>505</v>
      </c>
      <c r="Z6975">
        <v>5804</v>
      </c>
      <c r="AA6975" t="s">
        <v>751</v>
      </c>
      <c r="AC6975" t="s">
        <v>713</v>
      </c>
      <c r="AD6975" t="s">
        <v>443</v>
      </c>
    </row>
    <row r="6976" spans="21:30">
      <c r="U6976">
        <v>12772</v>
      </c>
      <c r="V6976">
        <v>8</v>
      </c>
      <c r="W6976" t="s">
        <v>8165</v>
      </c>
      <c r="X6976">
        <v>10</v>
      </c>
      <c r="Y6976" t="s">
        <v>5531</v>
      </c>
      <c r="Z6976">
        <v>10202</v>
      </c>
      <c r="AA6976" t="s">
        <v>785</v>
      </c>
      <c r="AC6976" t="s">
        <v>713</v>
      </c>
      <c r="AD6976" t="s">
        <v>443</v>
      </c>
    </row>
    <row r="6977" spans="21:30">
      <c r="U6977">
        <v>12773</v>
      </c>
      <c r="V6977">
        <v>6</v>
      </c>
      <c r="W6977" t="s">
        <v>8166</v>
      </c>
      <c r="X6977">
        <v>10</v>
      </c>
      <c r="Y6977" t="s">
        <v>5531</v>
      </c>
      <c r="Z6977">
        <v>10101</v>
      </c>
      <c r="AA6977" t="s">
        <v>1559</v>
      </c>
      <c r="AC6977" t="s">
        <v>713</v>
      </c>
      <c r="AD6977" t="s">
        <v>443</v>
      </c>
    </row>
    <row r="6978" spans="21:30">
      <c r="U6978">
        <v>12774</v>
      </c>
      <c r="V6978">
        <v>4</v>
      </c>
      <c r="W6978" t="s">
        <v>8167</v>
      </c>
      <c r="X6978">
        <v>4</v>
      </c>
      <c r="Y6978" t="s">
        <v>846</v>
      </c>
      <c r="Z6978">
        <v>4101</v>
      </c>
      <c r="AA6978" t="s">
        <v>844</v>
      </c>
      <c r="AC6978" t="s">
        <v>713</v>
      </c>
      <c r="AD6978" t="s">
        <v>443</v>
      </c>
    </row>
    <row r="6979" spans="21:30">
      <c r="U6979">
        <v>12775</v>
      </c>
      <c r="V6979">
        <v>2</v>
      </c>
      <c r="W6979" t="s">
        <v>8168</v>
      </c>
      <c r="X6979">
        <v>13</v>
      </c>
      <c r="Y6979" t="s">
        <v>6457</v>
      </c>
      <c r="Z6979">
        <v>13401</v>
      </c>
      <c r="AA6979" t="s">
        <v>667</v>
      </c>
      <c r="AC6979" t="s">
        <v>713</v>
      </c>
      <c r="AD6979" t="s">
        <v>443</v>
      </c>
    </row>
    <row r="6980" spans="21:30">
      <c r="U6980">
        <v>12776</v>
      </c>
      <c r="V6980">
        <v>0</v>
      </c>
      <c r="W6980" t="s">
        <v>8169</v>
      </c>
      <c r="X6980">
        <v>4</v>
      </c>
      <c r="Y6980" t="s">
        <v>846</v>
      </c>
      <c r="Z6980">
        <v>4102</v>
      </c>
      <c r="AA6980" t="s">
        <v>846</v>
      </c>
      <c r="AC6980" t="s">
        <v>713</v>
      </c>
      <c r="AD6980" t="s">
        <v>443</v>
      </c>
    </row>
    <row r="6981" spans="21:30">
      <c r="U6981">
        <v>12778</v>
      </c>
      <c r="V6981">
        <v>7</v>
      </c>
      <c r="W6981" t="s">
        <v>8170</v>
      </c>
      <c r="X6981">
        <v>13</v>
      </c>
      <c r="Y6981" t="s">
        <v>6457</v>
      </c>
      <c r="Z6981">
        <v>13124</v>
      </c>
      <c r="AA6981" t="s">
        <v>688</v>
      </c>
      <c r="AC6981" t="s">
        <v>713</v>
      </c>
      <c r="AD6981" t="s">
        <v>443</v>
      </c>
    </row>
    <row r="6982" spans="21:30">
      <c r="U6982">
        <v>12779</v>
      </c>
      <c r="V6982">
        <v>5</v>
      </c>
      <c r="W6982" t="s">
        <v>8171</v>
      </c>
      <c r="X6982">
        <v>4</v>
      </c>
      <c r="Y6982" t="s">
        <v>846</v>
      </c>
      <c r="Z6982">
        <v>4101</v>
      </c>
      <c r="AA6982" t="s">
        <v>844</v>
      </c>
      <c r="AC6982" t="s">
        <v>713</v>
      </c>
      <c r="AD6982" t="s">
        <v>443</v>
      </c>
    </row>
    <row r="6983" spans="21:30">
      <c r="U6983">
        <v>12780</v>
      </c>
      <c r="V6983">
        <v>9</v>
      </c>
      <c r="W6983" t="s">
        <v>8172</v>
      </c>
      <c r="X6983">
        <v>4</v>
      </c>
      <c r="Y6983" t="s">
        <v>846</v>
      </c>
      <c r="Z6983">
        <v>4101</v>
      </c>
      <c r="AA6983" t="s">
        <v>844</v>
      </c>
      <c r="AC6983" t="s">
        <v>713</v>
      </c>
      <c r="AD6983" t="s">
        <v>443</v>
      </c>
    </row>
    <row r="6984" spans="21:30">
      <c r="U6984">
        <v>12781</v>
      </c>
      <c r="V6984">
        <v>7</v>
      </c>
      <c r="W6984" t="s">
        <v>8173</v>
      </c>
      <c r="X6984">
        <v>4</v>
      </c>
      <c r="Y6984" t="s">
        <v>846</v>
      </c>
      <c r="Z6984">
        <v>4101</v>
      </c>
      <c r="AA6984" t="s">
        <v>844</v>
      </c>
      <c r="AC6984" t="s">
        <v>725</v>
      </c>
      <c r="AD6984" t="s">
        <v>443</v>
      </c>
    </row>
    <row r="6985" spans="21:30">
      <c r="U6985">
        <v>12800</v>
      </c>
      <c r="V6985">
        <v>7</v>
      </c>
      <c r="W6985" t="s">
        <v>8174</v>
      </c>
      <c r="X6985">
        <v>2</v>
      </c>
      <c r="Y6985" t="s">
        <v>631</v>
      </c>
      <c r="Z6985">
        <v>2101</v>
      </c>
      <c r="AA6985" t="s">
        <v>631</v>
      </c>
      <c r="AC6985" t="s">
        <v>713</v>
      </c>
      <c r="AD6985" t="s">
        <v>443</v>
      </c>
    </row>
    <row r="6986" spans="21:30">
      <c r="U6986">
        <v>12802</v>
      </c>
      <c r="V6986">
        <v>3</v>
      </c>
      <c r="W6986" t="s">
        <v>8175</v>
      </c>
      <c r="X6986">
        <v>2</v>
      </c>
      <c r="Y6986" t="s">
        <v>631</v>
      </c>
      <c r="Z6986">
        <v>2101</v>
      </c>
      <c r="AA6986" t="s">
        <v>631</v>
      </c>
      <c r="AC6986" t="s">
        <v>713</v>
      </c>
      <c r="AD6986" t="s">
        <v>443</v>
      </c>
    </row>
    <row r="6987" spans="21:30">
      <c r="U6987">
        <v>12805</v>
      </c>
      <c r="V6987">
        <v>8</v>
      </c>
      <c r="W6987" t="s">
        <v>8176</v>
      </c>
      <c r="X6987">
        <v>2</v>
      </c>
      <c r="Y6987" t="s">
        <v>631</v>
      </c>
      <c r="Z6987">
        <v>2201</v>
      </c>
      <c r="AA6987" t="s">
        <v>714</v>
      </c>
      <c r="AC6987" t="s">
        <v>713</v>
      </c>
      <c r="AD6987" t="s">
        <v>443</v>
      </c>
    </row>
    <row r="6988" spans="21:30">
      <c r="U6988">
        <v>12810</v>
      </c>
      <c r="V6988">
        <v>4</v>
      </c>
      <c r="W6988" t="s">
        <v>8177</v>
      </c>
      <c r="X6988">
        <v>2</v>
      </c>
      <c r="Y6988" t="s">
        <v>631</v>
      </c>
      <c r="Z6988">
        <v>2201</v>
      </c>
      <c r="AA6988" t="s">
        <v>714</v>
      </c>
      <c r="AC6988" t="s">
        <v>1111</v>
      </c>
      <c r="AD6988" t="s">
        <v>443</v>
      </c>
    </row>
    <row r="6989" spans="21:30">
      <c r="U6989">
        <v>12811</v>
      </c>
      <c r="V6989">
        <v>2</v>
      </c>
      <c r="W6989" t="s">
        <v>8178</v>
      </c>
      <c r="X6989">
        <v>2</v>
      </c>
      <c r="Y6989" t="s">
        <v>631</v>
      </c>
      <c r="Z6989">
        <v>2201</v>
      </c>
      <c r="AA6989" t="s">
        <v>714</v>
      </c>
      <c r="AC6989" t="s">
        <v>1111</v>
      </c>
      <c r="AD6989" t="s">
        <v>443</v>
      </c>
    </row>
    <row r="6990" spans="21:30">
      <c r="U6990">
        <v>12814</v>
      </c>
      <c r="V6990">
        <v>7</v>
      </c>
      <c r="W6990" t="s">
        <v>8179</v>
      </c>
      <c r="X6990">
        <v>2</v>
      </c>
      <c r="Y6990" t="s">
        <v>631</v>
      </c>
      <c r="Z6990">
        <v>2201</v>
      </c>
      <c r="AA6990" t="s">
        <v>714</v>
      </c>
      <c r="AC6990" t="s">
        <v>713</v>
      </c>
      <c r="AD6990" t="s">
        <v>443</v>
      </c>
    </row>
    <row r="6991" spans="21:30">
      <c r="U6991">
        <v>12815</v>
      </c>
      <c r="V6991">
        <v>5</v>
      </c>
      <c r="W6991" t="s">
        <v>8180</v>
      </c>
      <c r="X6991">
        <v>2</v>
      </c>
      <c r="Y6991" t="s">
        <v>631</v>
      </c>
      <c r="Z6991">
        <v>2101</v>
      </c>
      <c r="AA6991" t="s">
        <v>631</v>
      </c>
      <c r="AC6991" t="s">
        <v>725</v>
      </c>
      <c r="AD6991" t="s">
        <v>443</v>
      </c>
    </row>
    <row r="6992" spans="21:30">
      <c r="U6992">
        <v>12820</v>
      </c>
      <c r="V6992">
        <v>1</v>
      </c>
      <c r="W6992" t="s">
        <v>8181</v>
      </c>
      <c r="X6992">
        <v>2</v>
      </c>
      <c r="Y6992" t="s">
        <v>631</v>
      </c>
      <c r="Z6992">
        <v>2101</v>
      </c>
      <c r="AA6992" t="s">
        <v>631</v>
      </c>
      <c r="AC6992" t="s">
        <v>713</v>
      </c>
      <c r="AD6992" t="s">
        <v>443</v>
      </c>
    </row>
    <row r="6993" spans="21:30">
      <c r="U6993">
        <v>12822</v>
      </c>
      <c r="V6993">
        <v>8</v>
      </c>
      <c r="W6993" t="s">
        <v>4971</v>
      </c>
      <c r="X6993">
        <v>2</v>
      </c>
      <c r="Y6993" t="s">
        <v>631</v>
      </c>
      <c r="Z6993">
        <v>2101</v>
      </c>
      <c r="AA6993" t="s">
        <v>631</v>
      </c>
      <c r="AC6993" t="s">
        <v>1111</v>
      </c>
      <c r="AD6993" t="s">
        <v>443</v>
      </c>
    </row>
    <row r="6994" spans="21:30">
      <c r="U6994">
        <v>12823</v>
      </c>
      <c r="V6994">
        <v>6</v>
      </c>
      <c r="W6994" t="s">
        <v>8182</v>
      </c>
      <c r="X6994">
        <v>2</v>
      </c>
      <c r="Y6994" t="s">
        <v>631</v>
      </c>
      <c r="Z6994">
        <v>2201</v>
      </c>
      <c r="AA6994" t="s">
        <v>714</v>
      </c>
      <c r="AC6994" t="s">
        <v>713</v>
      </c>
      <c r="AD6994" t="s">
        <v>443</v>
      </c>
    </row>
    <row r="6995" spans="21:30">
      <c r="U6995">
        <v>12824</v>
      </c>
      <c r="V6995">
        <v>4</v>
      </c>
      <c r="W6995" t="s">
        <v>8183</v>
      </c>
      <c r="X6995">
        <v>2</v>
      </c>
      <c r="Y6995" t="s">
        <v>631</v>
      </c>
      <c r="Z6995">
        <v>2101</v>
      </c>
      <c r="AA6995" t="s">
        <v>631</v>
      </c>
      <c r="AC6995" t="s">
        <v>725</v>
      </c>
      <c r="AD6995" t="s">
        <v>443</v>
      </c>
    </row>
    <row r="6996" spans="21:30">
      <c r="U6996">
        <v>12827</v>
      </c>
      <c r="V6996">
        <v>9</v>
      </c>
      <c r="W6996" t="s">
        <v>8184</v>
      </c>
      <c r="X6996">
        <v>2</v>
      </c>
      <c r="Y6996" t="s">
        <v>631</v>
      </c>
      <c r="Z6996">
        <v>2301</v>
      </c>
      <c r="AA6996" t="s">
        <v>1136</v>
      </c>
      <c r="AC6996" t="s">
        <v>1009</v>
      </c>
      <c r="AD6996" t="s">
        <v>443</v>
      </c>
    </row>
    <row r="6997" spans="21:30">
      <c r="U6997">
        <v>12829</v>
      </c>
      <c r="V6997">
        <v>5</v>
      </c>
      <c r="W6997" t="s">
        <v>8185</v>
      </c>
      <c r="X6997">
        <v>2</v>
      </c>
      <c r="Y6997" t="s">
        <v>631</v>
      </c>
      <c r="Z6997">
        <v>2201</v>
      </c>
      <c r="AA6997" t="s">
        <v>714</v>
      </c>
      <c r="AC6997" t="s">
        <v>725</v>
      </c>
      <c r="AD6997" t="s">
        <v>443</v>
      </c>
    </row>
    <row r="6998" spans="21:30">
      <c r="U6998">
        <v>12830</v>
      </c>
      <c r="V6998">
        <v>9</v>
      </c>
      <c r="W6998" t="s">
        <v>8186</v>
      </c>
      <c r="X6998">
        <v>2</v>
      </c>
      <c r="Y6998" t="s">
        <v>631</v>
      </c>
      <c r="Z6998">
        <v>2101</v>
      </c>
      <c r="AA6998" t="s">
        <v>631</v>
      </c>
      <c r="AC6998" t="s">
        <v>713</v>
      </c>
      <c r="AD6998" t="s">
        <v>443</v>
      </c>
    </row>
    <row r="6999" spans="21:30">
      <c r="U6999">
        <v>12831</v>
      </c>
      <c r="V6999">
        <v>7</v>
      </c>
      <c r="W6999" t="s">
        <v>8187</v>
      </c>
      <c r="X6999">
        <v>2</v>
      </c>
      <c r="Y6999" t="s">
        <v>631</v>
      </c>
      <c r="Z6999">
        <v>2201</v>
      </c>
      <c r="AA6999" t="s">
        <v>714</v>
      </c>
      <c r="AC6999" t="s">
        <v>713</v>
      </c>
      <c r="AD6999" t="s">
        <v>443</v>
      </c>
    </row>
    <row r="7000" spans="21:30">
      <c r="U7000">
        <v>12832</v>
      </c>
      <c r="V7000">
        <v>5</v>
      </c>
      <c r="W7000" t="s">
        <v>8188</v>
      </c>
      <c r="X7000">
        <v>2</v>
      </c>
      <c r="Y7000" t="s">
        <v>631</v>
      </c>
      <c r="Z7000">
        <v>2201</v>
      </c>
      <c r="AA7000" t="s">
        <v>714</v>
      </c>
      <c r="AC7000" t="s">
        <v>725</v>
      </c>
      <c r="AD7000" t="s">
        <v>443</v>
      </c>
    </row>
    <row r="7001" spans="21:30">
      <c r="U7001">
        <v>12834</v>
      </c>
      <c r="V7001">
        <v>1</v>
      </c>
      <c r="W7001" t="s">
        <v>8189</v>
      </c>
      <c r="X7001">
        <v>2</v>
      </c>
      <c r="Y7001" t="s">
        <v>631</v>
      </c>
      <c r="Z7001">
        <v>2101</v>
      </c>
      <c r="AA7001" t="s">
        <v>631</v>
      </c>
      <c r="AC7001" t="s">
        <v>725</v>
      </c>
      <c r="AD7001" t="s">
        <v>443</v>
      </c>
    </row>
    <row r="7002" spans="21:30">
      <c r="U7002">
        <v>12836</v>
      </c>
      <c r="V7002">
        <v>8</v>
      </c>
      <c r="W7002" t="s">
        <v>8190</v>
      </c>
      <c r="X7002">
        <v>2</v>
      </c>
      <c r="Y7002" t="s">
        <v>631</v>
      </c>
      <c r="Z7002">
        <v>2201</v>
      </c>
      <c r="AA7002" t="s">
        <v>714</v>
      </c>
      <c r="AC7002" t="s">
        <v>713</v>
      </c>
      <c r="AD7002" t="s">
        <v>443</v>
      </c>
    </row>
    <row r="7003" spans="21:30">
      <c r="U7003">
        <v>12837</v>
      </c>
      <c r="V7003">
        <v>6</v>
      </c>
      <c r="W7003" t="s">
        <v>8191</v>
      </c>
      <c r="X7003">
        <v>2</v>
      </c>
      <c r="Y7003" t="s">
        <v>631</v>
      </c>
      <c r="Z7003">
        <v>2101</v>
      </c>
      <c r="AA7003" t="s">
        <v>631</v>
      </c>
      <c r="AC7003" t="s">
        <v>713</v>
      </c>
      <c r="AD7003" t="s">
        <v>443</v>
      </c>
    </row>
    <row r="7004" spans="21:30">
      <c r="U7004">
        <v>12838</v>
      </c>
      <c r="V7004">
        <v>4</v>
      </c>
      <c r="W7004" t="s">
        <v>8192</v>
      </c>
      <c r="X7004">
        <v>2</v>
      </c>
      <c r="Y7004" t="s">
        <v>631</v>
      </c>
      <c r="Z7004">
        <v>2201</v>
      </c>
      <c r="AA7004" t="s">
        <v>714</v>
      </c>
      <c r="AC7004" t="s">
        <v>713</v>
      </c>
      <c r="AD7004" t="s">
        <v>443</v>
      </c>
    </row>
    <row r="7005" spans="21:30">
      <c r="U7005">
        <v>12840</v>
      </c>
      <c r="V7005">
        <v>6</v>
      </c>
      <c r="W7005" t="s">
        <v>8193</v>
      </c>
      <c r="X7005">
        <v>2</v>
      </c>
      <c r="Y7005" t="s">
        <v>631</v>
      </c>
      <c r="Z7005">
        <v>2101</v>
      </c>
      <c r="AA7005" t="s">
        <v>631</v>
      </c>
      <c r="AC7005" t="s">
        <v>1111</v>
      </c>
      <c r="AD7005" t="s">
        <v>443</v>
      </c>
    </row>
    <row r="7006" spans="21:30">
      <c r="U7006">
        <v>12842</v>
      </c>
      <c r="V7006">
        <v>2</v>
      </c>
      <c r="W7006" t="s">
        <v>8194</v>
      </c>
      <c r="X7006">
        <v>2</v>
      </c>
      <c r="Y7006" t="s">
        <v>631</v>
      </c>
      <c r="Z7006">
        <v>2203</v>
      </c>
      <c r="AA7006" t="s">
        <v>1328</v>
      </c>
      <c r="AC7006" t="s">
        <v>1009</v>
      </c>
      <c r="AD7006" t="s">
        <v>443</v>
      </c>
    </row>
    <row r="7007" spans="21:30">
      <c r="U7007">
        <v>12846</v>
      </c>
      <c r="V7007">
        <v>5</v>
      </c>
      <c r="W7007" t="s">
        <v>8195</v>
      </c>
      <c r="X7007">
        <v>2</v>
      </c>
      <c r="Y7007" t="s">
        <v>631</v>
      </c>
      <c r="Z7007">
        <v>2101</v>
      </c>
      <c r="AA7007" t="s">
        <v>631</v>
      </c>
      <c r="AC7007" t="s">
        <v>725</v>
      </c>
      <c r="AD7007" t="s">
        <v>443</v>
      </c>
    </row>
    <row r="7008" spans="21:30">
      <c r="U7008">
        <v>12847</v>
      </c>
      <c r="V7008">
        <v>3</v>
      </c>
      <c r="W7008" t="s">
        <v>8196</v>
      </c>
      <c r="X7008">
        <v>2</v>
      </c>
      <c r="Y7008" t="s">
        <v>631</v>
      </c>
      <c r="Z7008">
        <v>2201</v>
      </c>
      <c r="AA7008" t="s">
        <v>714</v>
      </c>
      <c r="AC7008" t="s">
        <v>725</v>
      </c>
      <c r="AD7008" t="s">
        <v>443</v>
      </c>
    </row>
    <row r="7009" spans="21:30">
      <c r="U7009">
        <v>12851</v>
      </c>
      <c r="V7009">
        <v>1</v>
      </c>
      <c r="W7009" t="s">
        <v>8197</v>
      </c>
      <c r="X7009">
        <v>2</v>
      </c>
      <c r="Y7009" t="s">
        <v>631</v>
      </c>
      <c r="Z7009">
        <v>2201</v>
      </c>
      <c r="AA7009" t="s">
        <v>714</v>
      </c>
      <c r="AC7009" t="s">
        <v>713</v>
      </c>
      <c r="AD7009" t="s">
        <v>443</v>
      </c>
    </row>
    <row r="7010" spans="21:30">
      <c r="U7010">
        <v>12853</v>
      </c>
      <c r="V7010">
        <v>8</v>
      </c>
      <c r="W7010" t="s">
        <v>8198</v>
      </c>
      <c r="X7010">
        <v>2</v>
      </c>
      <c r="Y7010" t="s">
        <v>631</v>
      </c>
      <c r="Z7010">
        <v>2201</v>
      </c>
      <c r="AA7010" t="s">
        <v>714</v>
      </c>
      <c r="AC7010" t="s">
        <v>713</v>
      </c>
      <c r="AD7010" t="s">
        <v>443</v>
      </c>
    </row>
    <row r="7011" spans="21:30">
      <c r="U7011">
        <v>12855</v>
      </c>
      <c r="V7011">
        <v>4</v>
      </c>
      <c r="W7011" t="s">
        <v>8199</v>
      </c>
      <c r="X7011">
        <v>2</v>
      </c>
      <c r="Y7011" t="s">
        <v>631</v>
      </c>
      <c r="Z7011">
        <v>2101</v>
      </c>
      <c r="AA7011" t="s">
        <v>631</v>
      </c>
      <c r="AC7011" t="s">
        <v>713</v>
      </c>
      <c r="AD7011" t="s">
        <v>443</v>
      </c>
    </row>
    <row r="7012" spans="21:30">
      <c r="U7012">
        <v>12860</v>
      </c>
      <c r="V7012">
        <v>0</v>
      </c>
      <c r="W7012" t="s">
        <v>4013</v>
      </c>
      <c r="X7012">
        <v>2</v>
      </c>
      <c r="Y7012" t="s">
        <v>631</v>
      </c>
      <c r="Z7012">
        <v>2101</v>
      </c>
      <c r="AA7012" t="s">
        <v>631</v>
      </c>
      <c r="AC7012" t="s">
        <v>713</v>
      </c>
      <c r="AD7012" t="s">
        <v>443</v>
      </c>
    </row>
    <row r="7013" spans="21:30">
      <c r="U7013">
        <v>12861</v>
      </c>
      <c r="V7013">
        <v>9</v>
      </c>
      <c r="W7013" t="s">
        <v>8200</v>
      </c>
      <c r="X7013">
        <v>2</v>
      </c>
      <c r="Y7013" t="s">
        <v>631</v>
      </c>
      <c r="Z7013">
        <v>2201</v>
      </c>
      <c r="AA7013" t="s">
        <v>714</v>
      </c>
      <c r="AC7013" t="s">
        <v>713</v>
      </c>
      <c r="AD7013" t="s">
        <v>443</v>
      </c>
    </row>
    <row r="7014" spans="21:30">
      <c r="U7014">
        <v>12862</v>
      </c>
      <c r="V7014">
        <v>7</v>
      </c>
      <c r="W7014" t="s">
        <v>8201</v>
      </c>
      <c r="X7014">
        <v>2</v>
      </c>
      <c r="Y7014" t="s">
        <v>631</v>
      </c>
      <c r="Z7014">
        <v>2201</v>
      </c>
      <c r="AA7014" t="s">
        <v>714</v>
      </c>
      <c r="AC7014" t="s">
        <v>725</v>
      </c>
      <c r="AD7014" t="s">
        <v>443</v>
      </c>
    </row>
    <row r="7015" spans="21:30">
      <c r="U7015">
        <v>12863</v>
      </c>
      <c r="V7015">
        <v>5</v>
      </c>
      <c r="W7015" t="s">
        <v>8202</v>
      </c>
      <c r="X7015">
        <v>2</v>
      </c>
      <c r="Y7015" t="s">
        <v>631</v>
      </c>
      <c r="Z7015">
        <v>2101</v>
      </c>
      <c r="AA7015" t="s">
        <v>631</v>
      </c>
      <c r="AC7015" t="s">
        <v>725</v>
      </c>
      <c r="AD7015" t="s">
        <v>443</v>
      </c>
    </row>
    <row r="7016" spans="21:30">
      <c r="U7016">
        <v>12864</v>
      </c>
      <c r="V7016">
        <v>3</v>
      </c>
      <c r="W7016" t="s">
        <v>8203</v>
      </c>
      <c r="X7016">
        <v>2</v>
      </c>
      <c r="Y7016" t="s">
        <v>631</v>
      </c>
      <c r="Z7016">
        <v>2101</v>
      </c>
      <c r="AA7016" t="s">
        <v>631</v>
      </c>
      <c r="AC7016" t="s">
        <v>725</v>
      </c>
      <c r="AD7016" t="s">
        <v>443</v>
      </c>
    </row>
    <row r="7017" spans="21:30">
      <c r="U7017">
        <v>12865</v>
      </c>
      <c r="V7017">
        <v>1</v>
      </c>
      <c r="W7017" t="s">
        <v>8204</v>
      </c>
      <c r="X7017">
        <v>2</v>
      </c>
      <c r="Y7017" t="s">
        <v>631</v>
      </c>
      <c r="Z7017">
        <v>2201</v>
      </c>
      <c r="AA7017" t="s">
        <v>714</v>
      </c>
      <c r="AC7017" t="s">
        <v>713</v>
      </c>
      <c r="AD7017" t="s">
        <v>443</v>
      </c>
    </row>
    <row r="7018" spans="21:30">
      <c r="U7018">
        <v>12867</v>
      </c>
      <c r="V7018">
        <v>8</v>
      </c>
      <c r="W7018" t="s">
        <v>8205</v>
      </c>
      <c r="X7018">
        <v>2</v>
      </c>
      <c r="Y7018" t="s">
        <v>631</v>
      </c>
      <c r="Z7018">
        <v>2201</v>
      </c>
      <c r="AA7018" t="s">
        <v>714</v>
      </c>
      <c r="AC7018" t="s">
        <v>725</v>
      </c>
      <c r="AD7018" t="s">
        <v>443</v>
      </c>
    </row>
    <row r="7019" spans="21:30">
      <c r="U7019">
        <v>12868</v>
      </c>
      <c r="V7019">
        <v>6</v>
      </c>
      <c r="W7019" t="s">
        <v>8206</v>
      </c>
      <c r="X7019">
        <v>2</v>
      </c>
      <c r="Y7019" t="s">
        <v>631</v>
      </c>
      <c r="Z7019">
        <v>2101</v>
      </c>
      <c r="AA7019" t="s">
        <v>631</v>
      </c>
      <c r="AC7019" t="s">
        <v>713</v>
      </c>
      <c r="AD7019" t="s">
        <v>443</v>
      </c>
    </row>
    <row r="7020" spans="21:30">
      <c r="U7020">
        <v>12869</v>
      </c>
      <c r="V7020">
        <v>4</v>
      </c>
      <c r="W7020" t="s">
        <v>8207</v>
      </c>
      <c r="X7020">
        <v>2</v>
      </c>
      <c r="Y7020" t="s">
        <v>631</v>
      </c>
      <c r="Z7020">
        <v>2201</v>
      </c>
      <c r="AA7020" t="s">
        <v>714</v>
      </c>
      <c r="AC7020" t="s">
        <v>713</v>
      </c>
      <c r="AD7020" t="s">
        <v>443</v>
      </c>
    </row>
    <row r="7021" spans="21:30">
      <c r="U7021">
        <v>12870</v>
      </c>
      <c r="V7021">
        <v>8</v>
      </c>
      <c r="W7021" t="s">
        <v>8208</v>
      </c>
      <c r="X7021">
        <v>2</v>
      </c>
      <c r="Y7021" t="s">
        <v>631</v>
      </c>
      <c r="Z7021">
        <v>2101</v>
      </c>
      <c r="AA7021" t="s">
        <v>631</v>
      </c>
      <c r="AC7021" t="s">
        <v>1111</v>
      </c>
      <c r="AD7021" t="s">
        <v>443</v>
      </c>
    </row>
    <row r="7022" spans="21:30">
      <c r="U7022">
        <v>12871</v>
      </c>
      <c r="V7022">
        <v>6</v>
      </c>
      <c r="W7022" t="s">
        <v>2077</v>
      </c>
      <c r="X7022">
        <v>2</v>
      </c>
      <c r="Y7022" t="s">
        <v>631</v>
      </c>
      <c r="Z7022">
        <v>2201</v>
      </c>
      <c r="AA7022" t="s">
        <v>714</v>
      </c>
      <c r="AC7022" t="s">
        <v>1111</v>
      </c>
      <c r="AD7022" t="s">
        <v>443</v>
      </c>
    </row>
    <row r="7023" spans="21:30">
      <c r="U7023">
        <v>12872</v>
      </c>
      <c r="V7023">
        <v>4</v>
      </c>
      <c r="W7023" t="s">
        <v>8209</v>
      </c>
      <c r="X7023">
        <v>2</v>
      </c>
      <c r="Y7023" t="s">
        <v>631</v>
      </c>
      <c r="Z7023">
        <v>2102</v>
      </c>
      <c r="AA7023" t="s">
        <v>1383</v>
      </c>
      <c r="AC7023" t="s">
        <v>1009</v>
      </c>
      <c r="AD7023" t="s">
        <v>443</v>
      </c>
    </row>
    <row r="7024" spans="21:30">
      <c r="U7024">
        <v>12875</v>
      </c>
      <c r="V7024">
        <v>9</v>
      </c>
      <c r="W7024" t="s">
        <v>8210</v>
      </c>
      <c r="X7024">
        <v>2</v>
      </c>
      <c r="Y7024" t="s">
        <v>631</v>
      </c>
      <c r="Z7024">
        <v>2201</v>
      </c>
      <c r="AA7024" t="s">
        <v>714</v>
      </c>
      <c r="AC7024" t="s">
        <v>725</v>
      </c>
      <c r="AD7024" t="s">
        <v>443</v>
      </c>
    </row>
    <row r="7025" spans="21:30">
      <c r="U7025">
        <v>12876</v>
      </c>
      <c r="V7025">
        <v>7</v>
      </c>
      <c r="W7025" t="s">
        <v>8211</v>
      </c>
      <c r="X7025">
        <v>2</v>
      </c>
      <c r="Y7025" t="s">
        <v>631</v>
      </c>
      <c r="Z7025">
        <v>2201</v>
      </c>
      <c r="AA7025" t="s">
        <v>714</v>
      </c>
      <c r="AC7025" t="s">
        <v>725</v>
      </c>
      <c r="AD7025" t="s">
        <v>443</v>
      </c>
    </row>
    <row r="7026" spans="21:30">
      <c r="U7026">
        <v>12877</v>
      </c>
      <c r="V7026">
        <v>5</v>
      </c>
      <c r="W7026" t="s">
        <v>8212</v>
      </c>
      <c r="X7026">
        <v>2</v>
      </c>
      <c r="Y7026" t="s">
        <v>631</v>
      </c>
      <c r="Z7026">
        <v>2101</v>
      </c>
      <c r="AA7026" t="s">
        <v>631</v>
      </c>
      <c r="AC7026" t="s">
        <v>725</v>
      </c>
      <c r="AD7026" t="s">
        <v>443</v>
      </c>
    </row>
    <row r="7027" spans="21:30">
      <c r="U7027">
        <v>12878</v>
      </c>
      <c r="V7027">
        <v>3</v>
      </c>
      <c r="W7027" t="s">
        <v>8213</v>
      </c>
      <c r="X7027">
        <v>2</v>
      </c>
      <c r="Y7027" t="s">
        <v>631</v>
      </c>
      <c r="Z7027">
        <v>2101</v>
      </c>
      <c r="AA7027" t="s">
        <v>631</v>
      </c>
      <c r="AC7027" t="s">
        <v>713</v>
      </c>
      <c r="AD7027" t="s">
        <v>443</v>
      </c>
    </row>
    <row r="7028" spans="21:30">
      <c r="U7028">
        <v>12882</v>
      </c>
      <c r="V7028">
        <v>1</v>
      </c>
      <c r="W7028" t="s">
        <v>8214</v>
      </c>
      <c r="X7028">
        <v>2</v>
      </c>
      <c r="Y7028" t="s">
        <v>631</v>
      </c>
      <c r="Z7028">
        <v>2201</v>
      </c>
      <c r="AA7028" t="s">
        <v>714</v>
      </c>
      <c r="AC7028" t="s">
        <v>1111</v>
      </c>
      <c r="AD7028" t="s">
        <v>443</v>
      </c>
    </row>
    <row r="7029" spans="21:30">
      <c r="U7029">
        <v>12884</v>
      </c>
      <c r="V7029">
        <v>8</v>
      </c>
      <c r="W7029" t="s">
        <v>8215</v>
      </c>
      <c r="X7029">
        <v>2</v>
      </c>
      <c r="Y7029" t="s">
        <v>631</v>
      </c>
      <c r="Z7029">
        <v>2101</v>
      </c>
      <c r="AA7029" t="s">
        <v>631</v>
      </c>
      <c r="AC7029" t="s">
        <v>725</v>
      </c>
      <c r="AD7029" t="s">
        <v>443</v>
      </c>
    </row>
    <row r="7030" spans="21:30">
      <c r="U7030">
        <v>12885</v>
      </c>
      <c r="V7030">
        <v>6</v>
      </c>
      <c r="W7030" t="s">
        <v>2735</v>
      </c>
      <c r="X7030">
        <v>2</v>
      </c>
      <c r="Y7030" t="s">
        <v>631</v>
      </c>
      <c r="Z7030">
        <v>2101</v>
      </c>
      <c r="AA7030" t="s">
        <v>631</v>
      </c>
      <c r="AC7030" t="s">
        <v>713</v>
      </c>
      <c r="AD7030" t="s">
        <v>443</v>
      </c>
    </row>
    <row r="7031" spans="21:30">
      <c r="U7031">
        <v>12886</v>
      </c>
      <c r="V7031">
        <v>4</v>
      </c>
      <c r="W7031" t="s">
        <v>8216</v>
      </c>
      <c r="X7031">
        <v>2</v>
      </c>
      <c r="Y7031" t="s">
        <v>631</v>
      </c>
      <c r="Z7031">
        <v>2101</v>
      </c>
      <c r="AA7031" t="s">
        <v>631</v>
      </c>
      <c r="AC7031" t="s">
        <v>713</v>
      </c>
      <c r="AD7031" t="s">
        <v>443</v>
      </c>
    </row>
    <row r="7032" spans="21:30">
      <c r="U7032">
        <v>12887</v>
      </c>
      <c r="V7032">
        <v>2</v>
      </c>
      <c r="W7032" t="s">
        <v>8217</v>
      </c>
      <c r="X7032">
        <v>2</v>
      </c>
      <c r="Y7032" t="s">
        <v>631</v>
      </c>
      <c r="Z7032">
        <v>2101</v>
      </c>
      <c r="AA7032" t="s">
        <v>631</v>
      </c>
      <c r="AC7032" t="s">
        <v>725</v>
      </c>
      <c r="AD7032" t="s">
        <v>443</v>
      </c>
    </row>
    <row r="7033" spans="21:30">
      <c r="U7033">
        <v>12888</v>
      </c>
      <c r="V7033">
        <v>0</v>
      </c>
      <c r="W7033" t="s">
        <v>8218</v>
      </c>
      <c r="X7033">
        <v>2</v>
      </c>
      <c r="Y7033" t="s">
        <v>631</v>
      </c>
      <c r="Z7033">
        <v>2201</v>
      </c>
      <c r="AA7033" t="s">
        <v>714</v>
      </c>
      <c r="AC7033" t="s">
        <v>713</v>
      </c>
      <c r="AD7033" t="s">
        <v>443</v>
      </c>
    </row>
    <row r="7034" spans="21:30">
      <c r="U7034">
        <v>12889</v>
      </c>
      <c r="V7034">
        <v>9</v>
      </c>
      <c r="W7034" t="s">
        <v>8219</v>
      </c>
      <c r="X7034">
        <v>2</v>
      </c>
      <c r="Y7034" t="s">
        <v>631</v>
      </c>
      <c r="Z7034">
        <v>2101</v>
      </c>
      <c r="AA7034" t="s">
        <v>631</v>
      </c>
      <c r="AC7034" t="s">
        <v>713</v>
      </c>
      <c r="AD7034" t="s">
        <v>443</v>
      </c>
    </row>
    <row r="7035" spans="21:30">
      <c r="U7035">
        <v>12890</v>
      </c>
      <c r="V7035">
        <v>2</v>
      </c>
      <c r="W7035" t="s">
        <v>8220</v>
      </c>
      <c r="X7035">
        <v>2</v>
      </c>
      <c r="Y7035" t="s">
        <v>631</v>
      </c>
      <c r="Z7035">
        <v>2101</v>
      </c>
      <c r="AA7035" t="s">
        <v>631</v>
      </c>
      <c r="AC7035" t="s">
        <v>713</v>
      </c>
      <c r="AD7035" t="s">
        <v>443</v>
      </c>
    </row>
    <row r="7036" spans="21:30">
      <c r="U7036">
        <v>12891</v>
      </c>
      <c r="V7036">
        <v>0</v>
      </c>
      <c r="W7036" t="s">
        <v>8221</v>
      </c>
      <c r="X7036">
        <v>2</v>
      </c>
      <c r="Y7036" t="s">
        <v>631</v>
      </c>
      <c r="Z7036">
        <v>2101</v>
      </c>
      <c r="AA7036" t="s">
        <v>631</v>
      </c>
      <c r="AC7036" t="s">
        <v>713</v>
      </c>
      <c r="AD7036" t="s">
        <v>443</v>
      </c>
    </row>
    <row r="7037" spans="21:30">
      <c r="U7037">
        <v>12932</v>
      </c>
      <c r="V7037">
        <v>1</v>
      </c>
      <c r="W7037" t="s">
        <v>8222</v>
      </c>
      <c r="X7037">
        <v>2</v>
      </c>
      <c r="Y7037" t="s">
        <v>631</v>
      </c>
      <c r="Z7037">
        <v>2101</v>
      </c>
      <c r="AA7037" t="s">
        <v>631</v>
      </c>
      <c r="AC7037" t="s">
        <v>725</v>
      </c>
      <c r="AD7037" t="s">
        <v>443</v>
      </c>
    </row>
    <row r="7038" spans="21:30">
      <c r="U7038">
        <v>12934</v>
      </c>
      <c r="V7038">
        <v>8</v>
      </c>
      <c r="W7038" t="s">
        <v>8223</v>
      </c>
      <c r="X7038">
        <v>2</v>
      </c>
      <c r="Y7038" t="s">
        <v>631</v>
      </c>
      <c r="Z7038">
        <v>2102</v>
      </c>
      <c r="AA7038" t="s">
        <v>1383</v>
      </c>
      <c r="AC7038" t="s">
        <v>713</v>
      </c>
      <c r="AD7038" t="s">
        <v>443</v>
      </c>
    </row>
    <row r="7039" spans="21:30">
      <c r="U7039">
        <v>12935</v>
      </c>
      <c r="V7039">
        <v>6</v>
      </c>
      <c r="W7039" t="s">
        <v>1959</v>
      </c>
      <c r="X7039">
        <v>2</v>
      </c>
      <c r="Y7039" t="s">
        <v>631</v>
      </c>
      <c r="Z7039">
        <v>2101</v>
      </c>
      <c r="AA7039" t="s">
        <v>631</v>
      </c>
      <c r="AC7039" t="s">
        <v>713</v>
      </c>
      <c r="AD7039" t="s">
        <v>443</v>
      </c>
    </row>
    <row r="7040" spans="21:30">
      <c r="U7040">
        <v>12936</v>
      </c>
      <c r="V7040">
        <v>4</v>
      </c>
      <c r="W7040" t="s">
        <v>8224</v>
      </c>
      <c r="X7040">
        <v>2</v>
      </c>
      <c r="Y7040" t="s">
        <v>631</v>
      </c>
      <c r="Z7040">
        <v>2101</v>
      </c>
      <c r="AA7040" t="s">
        <v>631</v>
      </c>
      <c r="AC7040" t="s">
        <v>713</v>
      </c>
      <c r="AD7040" t="s">
        <v>443</v>
      </c>
    </row>
    <row r="7041" spans="21:30">
      <c r="U7041">
        <v>12939</v>
      </c>
      <c r="V7041">
        <v>9</v>
      </c>
      <c r="W7041" t="s">
        <v>8225</v>
      </c>
      <c r="X7041">
        <v>2</v>
      </c>
      <c r="Y7041" t="s">
        <v>631</v>
      </c>
      <c r="Z7041">
        <v>2201</v>
      </c>
      <c r="AA7041" t="s">
        <v>714</v>
      </c>
      <c r="AC7041" t="s">
        <v>725</v>
      </c>
      <c r="AD7041" t="s">
        <v>443</v>
      </c>
    </row>
    <row r="7042" spans="21:30">
      <c r="U7042">
        <v>12941</v>
      </c>
      <c r="V7042">
        <v>0</v>
      </c>
      <c r="W7042" t="s">
        <v>8226</v>
      </c>
      <c r="X7042">
        <v>2</v>
      </c>
      <c r="Y7042" t="s">
        <v>631</v>
      </c>
      <c r="Z7042">
        <v>2104</v>
      </c>
      <c r="AA7042" t="s">
        <v>1616</v>
      </c>
      <c r="AC7042" t="s">
        <v>1009</v>
      </c>
      <c r="AD7042" t="s">
        <v>443</v>
      </c>
    </row>
    <row r="7043" spans="21:30">
      <c r="U7043">
        <v>12942</v>
      </c>
      <c r="V7043">
        <v>9</v>
      </c>
      <c r="W7043" t="s">
        <v>621</v>
      </c>
      <c r="X7043">
        <v>2</v>
      </c>
      <c r="Y7043" t="s">
        <v>631</v>
      </c>
      <c r="Z7043">
        <v>2301</v>
      </c>
      <c r="AA7043" t="s">
        <v>1136</v>
      </c>
      <c r="AC7043" t="s">
        <v>1009</v>
      </c>
      <c r="AD7043" t="s">
        <v>443</v>
      </c>
    </row>
    <row r="7044" spans="21:30">
      <c r="U7044">
        <v>12943</v>
      </c>
      <c r="V7044">
        <v>7</v>
      </c>
      <c r="W7044" t="s">
        <v>8227</v>
      </c>
      <c r="X7044">
        <v>2</v>
      </c>
      <c r="Y7044" t="s">
        <v>631</v>
      </c>
      <c r="Z7044">
        <v>2101</v>
      </c>
      <c r="AA7044" t="s">
        <v>631</v>
      </c>
      <c r="AC7044" t="s">
        <v>713</v>
      </c>
      <c r="AD7044" t="s">
        <v>443</v>
      </c>
    </row>
    <row r="7045" spans="21:30">
      <c r="U7045">
        <v>12944</v>
      </c>
      <c r="V7045">
        <v>5</v>
      </c>
      <c r="W7045" t="s">
        <v>8228</v>
      </c>
      <c r="X7045">
        <v>2</v>
      </c>
      <c r="Y7045" t="s">
        <v>631</v>
      </c>
      <c r="Z7045">
        <v>2101</v>
      </c>
      <c r="AA7045" t="s">
        <v>631</v>
      </c>
      <c r="AC7045" t="s">
        <v>1111</v>
      </c>
      <c r="AD7045" t="s">
        <v>443</v>
      </c>
    </row>
    <row r="7046" spans="21:30">
      <c r="U7046">
        <v>12945</v>
      </c>
      <c r="V7046">
        <v>3</v>
      </c>
      <c r="W7046" t="s">
        <v>8229</v>
      </c>
      <c r="X7046">
        <v>2</v>
      </c>
      <c r="Y7046" t="s">
        <v>631</v>
      </c>
      <c r="Z7046">
        <v>2101</v>
      </c>
      <c r="AA7046" t="s">
        <v>631</v>
      </c>
      <c r="AC7046" t="s">
        <v>1111</v>
      </c>
      <c r="AD7046" t="s">
        <v>443</v>
      </c>
    </row>
    <row r="7047" spans="21:30">
      <c r="U7047">
        <v>12946</v>
      </c>
      <c r="V7047">
        <v>1</v>
      </c>
      <c r="W7047" t="s">
        <v>8230</v>
      </c>
      <c r="X7047">
        <v>2</v>
      </c>
      <c r="Y7047" t="s">
        <v>631</v>
      </c>
      <c r="Z7047">
        <v>2201</v>
      </c>
      <c r="AA7047" t="s">
        <v>714</v>
      </c>
      <c r="AC7047" t="s">
        <v>725</v>
      </c>
      <c r="AD7047" t="s">
        <v>443</v>
      </c>
    </row>
    <row r="7048" spans="21:30">
      <c r="U7048">
        <v>12948</v>
      </c>
      <c r="V7048">
        <v>8</v>
      </c>
      <c r="W7048" t="s">
        <v>8231</v>
      </c>
      <c r="X7048">
        <v>2</v>
      </c>
      <c r="Y7048" t="s">
        <v>631</v>
      </c>
      <c r="Z7048">
        <v>2101</v>
      </c>
      <c r="AA7048" t="s">
        <v>631</v>
      </c>
      <c r="AC7048" t="s">
        <v>713</v>
      </c>
      <c r="AD7048" t="s">
        <v>443</v>
      </c>
    </row>
    <row r="7049" spans="21:30">
      <c r="U7049">
        <v>12949</v>
      </c>
      <c r="V7049">
        <v>6</v>
      </c>
      <c r="W7049" t="s">
        <v>8232</v>
      </c>
      <c r="X7049">
        <v>2</v>
      </c>
      <c r="Y7049" t="s">
        <v>631</v>
      </c>
      <c r="Z7049">
        <v>2201</v>
      </c>
      <c r="AA7049" t="s">
        <v>714</v>
      </c>
      <c r="AC7049" t="s">
        <v>725</v>
      </c>
      <c r="AD7049" t="s">
        <v>443</v>
      </c>
    </row>
    <row r="7050" spans="21:30">
      <c r="U7050">
        <v>12951</v>
      </c>
      <c r="V7050">
        <v>8</v>
      </c>
      <c r="W7050" t="s">
        <v>8233</v>
      </c>
      <c r="X7050">
        <v>2</v>
      </c>
      <c r="Y7050" t="s">
        <v>631</v>
      </c>
      <c r="Z7050">
        <v>2101</v>
      </c>
      <c r="AA7050" t="s">
        <v>631</v>
      </c>
      <c r="AC7050" t="s">
        <v>713</v>
      </c>
      <c r="AD7050" t="s">
        <v>443</v>
      </c>
    </row>
    <row r="7051" spans="21:30">
      <c r="U7051">
        <v>12952</v>
      </c>
      <c r="V7051">
        <v>6</v>
      </c>
      <c r="W7051" t="s">
        <v>8234</v>
      </c>
      <c r="X7051">
        <v>2</v>
      </c>
      <c r="Y7051" t="s">
        <v>631</v>
      </c>
      <c r="Z7051">
        <v>2201</v>
      </c>
      <c r="AA7051" t="s">
        <v>714</v>
      </c>
      <c r="AC7051" t="s">
        <v>713</v>
      </c>
      <c r="AD7051" t="s">
        <v>443</v>
      </c>
    </row>
    <row r="7052" spans="21:30">
      <c r="U7052">
        <v>12953</v>
      </c>
      <c r="V7052">
        <v>4</v>
      </c>
      <c r="W7052" t="s">
        <v>8235</v>
      </c>
      <c r="X7052">
        <v>2</v>
      </c>
      <c r="Y7052" t="s">
        <v>631</v>
      </c>
      <c r="Z7052">
        <v>2101</v>
      </c>
      <c r="AA7052" t="s">
        <v>631</v>
      </c>
      <c r="AC7052" t="s">
        <v>713</v>
      </c>
      <c r="AD7052" t="s">
        <v>443</v>
      </c>
    </row>
    <row r="7053" spans="21:30">
      <c r="U7053">
        <v>12955</v>
      </c>
      <c r="V7053">
        <v>0</v>
      </c>
      <c r="W7053" t="s">
        <v>4612</v>
      </c>
      <c r="X7053">
        <v>2</v>
      </c>
      <c r="Y7053" t="s">
        <v>631</v>
      </c>
      <c r="Z7053">
        <v>2101</v>
      </c>
      <c r="AA7053" t="s">
        <v>631</v>
      </c>
      <c r="AC7053" t="s">
        <v>713</v>
      </c>
      <c r="AD7053" t="s">
        <v>443</v>
      </c>
    </row>
    <row r="7054" spans="21:30">
      <c r="U7054">
        <v>12956</v>
      </c>
      <c r="V7054">
        <v>9</v>
      </c>
      <c r="W7054" t="s">
        <v>8236</v>
      </c>
      <c r="X7054">
        <v>2</v>
      </c>
      <c r="Y7054" t="s">
        <v>631</v>
      </c>
      <c r="Z7054">
        <v>2201</v>
      </c>
      <c r="AA7054" t="s">
        <v>714</v>
      </c>
      <c r="AC7054" t="s">
        <v>725</v>
      </c>
      <c r="AD7054" t="s">
        <v>443</v>
      </c>
    </row>
    <row r="7055" spans="21:30">
      <c r="U7055">
        <v>12958</v>
      </c>
      <c r="V7055">
        <v>5</v>
      </c>
      <c r="W7055" t="s">
        <v>8237</v>
      </c>
      <c r="X7055">
        <v>2</v>
      </c>
      <c r="Y7055" t="s">
        <v>631</v>
      </c>
      <c r="Z7055">
        <v>2101</v>
      </c>
      <c r="AA7055" t="s">
        <v>631</v>
      </c>
      <c r="AC7055" t="s">
        <v>713</v>
      </c>
      <c r="AD7055" t="s">
        <v>443</v>
      </c>
    </row>
    <row r="7056" spans="21:30">
      <c r="U7056">
        <v>12959</v>
      </c>
      <c r="V7056">
        <v>3</v>
      </c>
      <c r="W7056" t="s">
        <v>8238</v>
      </c>
      <c r="X7056">
        <v>2</v>
      </c>
      <c r="Y7056" t="s">
        <v>631</v>
      </c>
      <c r="Z7056">
        <v>2101</v>
      </c>
      <c r="AA7056" t="s">
        <v>631</v>
      </c>
      <c r="AC7056" t="s">
        <v>713</v>
      </c>
      <c r="AD7056" t="s">
        <v>443</v>
      </c>
    </row>
    <row r="7057" spans="21:30">
      <c r="U7057">
        <v>12960</v>
      </c>
      <c r="V7057">
        <v>7</v>
      </c>
      <c r="W7057" t="s">
        <v>8239</v>
      </c>
      <c r="X7057">
        <v>2</v>
      </c>
      <c r="Y7057" t="s">
        <v>631</v>
      </c>
      <c r="Z7057">
        <v>2101</v>
      </c>
      <c r="AA7057" t="s">
        <v>631</v>
      </c>
      <c r="AC7057" t="s">
        <v>713</v>
      </c>
      <c r="AD7057" t="s">
        <v>443</v>
      </c>
    </row>
    <row r="7058" spans="21:30">
      <c r="U7058">
        <v>12961</v>
      </c>
      <c r="V7058">
        <v>5</v>
      </c>
      <c r="W7058" t="s">
        <v>8240</v>
      </c>
      <c r="X7058">
        <v>2</v>
      </c>
      <c r="Y7058" t="s">
        <v>631</v>
      </c>
      <c r="Z7058">
        <v>2201</v>
      </c>
      <c r="AA7058" t="s">
        <v>714</v>
      </c>
      <c r="AC7058" t="s">
        <v>1111</v>
      </c>
      <c r="AD7058" t="s">
        <v>443</v>
      </c>
    </row>
    <row r="7059" spans="21:30">
      <c r="U7059">
        <v>12962</v>
      </c>
      <c r="V7059">
        <v>3</v>
      </c>
      <c r="W7059" t="s">
        <v>8241</v>
      </c>
      <c r="X7059">
        <v>2</v>
      </c>
      <c r="Y7059" t="s">
        <v>631</v>
      </c>
      <c r="Z7059">
        <v>2101</v>
      </c>
      <c r="AA7059" t="s">
        <v>631</v>
      </c>
      <c r="AC7059" t="s">
        <v>1111</v>
      </c>
      <c r="AD7059" t="s">
        <v>443</v>
      </c>
    </row>
    <row r="7060" spans="21:30">
      <c r="U7060">
        <v>12963</v>
      </c>
      <c r="V7060">
        <v>1</v>
      </c>
      <c r="W7060" t="s">
        <v>8242</v>
      </c>
      <c r="X7060">
        <v>2</v>
      </c>
      <c r="Y7060" t="s">
        <v>631</v>
      </c>
      <c r="Z7060">
        <v>2101</v>
      </c>
      <c r="AA7060" t="s">
        <v>631</v>
      </c>
      <c r="AC7060" t="s">
        <v>713</v>
      </c>
      <c r="AD7060" t="s">
        <v>443</v>
      </c>
    </row>
    <row r="7061" spans="21:30">
      <c r="U7061">
        <v>12966</v>
      </c>
      <c r="V7061">
        <v>6</v>
      </c>
      <c r="W7061" t="s">
        <v>4411</v>
      </c>
      <c r="X7061">
        <v>2</v>
      </c>
      <c r="Y7061" t="s">
        <v>631</v>
      </c>
      <c r="Z7061">
        <v>2101</v>
      </c>
      <c r="AA7061" t="s">
        <v>631</v>
      </c>
      <c r="AC7061" t="s">
        <v>725</v>
      </c>
      <c r="AD7061" t="s">
        <v>443</v>
      </c>
    </row>
    <row r="7062" spans="21:30">
      <c r="U7062">
        <v>12967</v>
      </c>
      <c r="V7062">
        <v>4</v>
      </c>
      <c r="W7062" t="s">
        <v>8243</v>
      </c>
      <c r="X7062">
        <v>2</v>
      </c>
      <c r="Y7062" t="s">
        <v>631</v>
      </c>
      <c r="Z7062">
        <v>2101</v>
      </c>
      <c r="AA7062" t="s">
        <v>631</v>
      </c>
      <c r="AC7062" t="s">
        <v>713</v>
      </c>
      <c r="AD7062" t="s">
        <v>443</v>
      </c>
    </row>
    <row r="7063" spans="21:30">
      <c r="U7063">
        <v>12968</v>
      </c>
      <c r="V7063">
        <v>2</v>
      </c>
      <c r="W7063" t="s">
        <v>8244</v>
      </c>
      <c r="X7063">
        <v>2</v>
      </c>
      <c r="Y7063" t="s">
        <v>631</v>
      </c>
      <c r="Z7063">
        <v>2102</v>
      </c>
      <c r="AA7063" t="s">
        <v>1383</v>
      </c>
      <c r="AC7063" t="s">
        <v>713</v>
      </c>
      <c r="AD7063" t="s">
        <v>443</v>
      </c>
    </row>
    <row r="7064" spans="21:30">
      <c r="U7064">
        <v>12969</v>
      </c>
      <c r="V7064">
        <v>0</v>
      </c>
      <c r="W7064" t="s">
        <v>8245</v>
      </c>
      <c r="X7064">
        <v>2</v>
      </c>
      <c r="Y7064" t="s">
        <v>631</v>
      </c>
      <c r="Z7064">
        <v>2101</v>
      </c>
      <c r="AA7064" t="s">
        <v>631</v>
      </c>
      <c r="AC7064" t="s">
        <v>713</v>
      </c>
      <c r="AD7064" t="s">
        <v>443</v>
      </c>
    </row>
    <row r="7065" spans="21:30">
      <c r="U7065">
        <v>12970</v>
      </c>
      <c r="V7065">
        <v>4</v>
      </c>
      <c r="W7065" t="s">
        <v>8246</v>
      </c>
      <c r="X7065">
        <v>2</v>
      </c>
      <c r="Y7065" t="s">
        <v>631</v>
      </c>
      <c r="Z7065">
        <v>2101</v>
      </c>
      <c r="AA7065" t="s">
        <v>631</v>
      </c>
      <c r="AC7065" t="s">
        <v>713</v>
      </c>
      <c r="AD7065" t="s">
        <v>443</v>
      </c>
    </row>
    <row r="7066" spans="21:30">
      <c r="U7066">
        <v>12971</v>
      </c>
      <c r="V7066">
        <v>2</v>
      </c>
      <c r="W7066" t="s">
        <v>8247</v>
      </c>
      <c r="X7066">
        <v>2</v>
      </c>
      <c r="Y7066" t="s">
        <v>631</v>
      </c>
      <c r="Z7066">
        <v>2101</v>
      </c>
      <c r="AA7066" t="s">
        <v>631</v>
      </c>
      <c r="AC7066" t="s">
        <v>713</v>
      </c>
      <c r="AD7066" t="s">
        <v>443</v>
      </c>
    </row>
    <row r="7067" spans="21:30">
      <c r="U7067">
        <v>12972</v>
      </c>
      <c r="V7067">
        <v>0</v>
      </c>
      <c r="W7067" t="s">
        <v>8248</v>
      </c>
      <c r="X7067">
        <v>2</v>
      </c>
      <c r="Y7067" t="s">
        <v>631</v>
      </c>
      <c r="Z7067">
        <v>2101</v>
      </c>
      <c r="AA7067" t="s">
        <v>631</v>
      </c>
      <c r="AC7067" t="s">
        <v>1111</v>
      </c>
      <c r="AD7067" t="s">
        <v>443</v>
      </c>
    </row>
    <row r="7068" spans="21:30">
      <c r="U7068">
        <v>12974</v>
      </c>
      <c r="V7068">
        <v>7</v>
      </c>
      <c r="W7068" t="s">
        <v>8249</v>
      </c>
      <c r="X7068">
        <v>2</v>
      </c>
      <c r="Y7068" t="s">
        <v>631</v>
      </c>
      <c r="Z7068">
        <v>2101</v>
      </c>
      <c r="AA7068" t="s">
        <v>631</v>
      </c>
      <c r="AC7068" t="s">
        <v>725</v>
      </c>
      <c r="AD7068" t="s">
        <v>443</v>
      </c>
    </row>
    <row r="7069" spans="21:30">
      <c r="U7069">
        <v>12977</v>
      </c>
      <c r="V7069">
        <v>1</v>
      </c>
      <c r="W7069" t="s">
        <v>8250</v>
      </c>
      <c r="X7069">
        <v>2</v>
      </c>
      <c r="Y7069" t="s">
        <v>631</v>
      </c>
      <c r="Z7069">
        <v>2101</v>
      </c>
      <c r="AA7069" t="s">
        <v>631</v>
      </c>
      <c r="AC7069" t="s">
        <v>713</v>
      </c>
      <c r="AD7069" t="s">
        <v>443</v>
      </c>
    </row>
    <row r="7070" spans="21:30">
      <c r="U7070">
        <v>12979</v>
      </c>
      <c r="V7070">
        <v>8</v>
      </c>
      <c r="W7070" t="s">
        <v>8251</v>
      </c>
      <c r="X7070">
        <v>2</v>
      </c>
      <c r="Y7070" t="s">
        <v>631</v>
      </c>
      <c r="Z7070">
        <v>2201</v>
      </c>
      <c r="AA7070" t="s">
        <v>714</v>
      </c>
      <c r="AC7070" t="s">
        <v>713</v>
      </c>
      <c r="AD7070" t="s">
        <v>443</v>
      </c>
    </row>
    <row r="7071" spans="21:30">
      <c r="U7071">
        <v>12980</v>
      </c>
      <c r="V7071">
        <v>1</v>
      </c>
      <c r="W7071" t="s">
        <v>8252</v>
      </c>
      <c r="X7071">
        <v>2</v>
      </c>
      <c r="Y7071" t="s">
        <v>631</v>
      </c>
      <c r="Z7071">
        <v>2201</v>
      </c>
      <c r="AA7071" t="s">
        <v>714</v>
      </c>
      <c r="AC7071" t="s">
        <v>1111</v>
      </c>
      <c r="AD7071" t="s">
        <v>443</v>
      </c>
    </row>
    <row r="7072" spans="21:30">
      <c r="U7072">
        <v>12982</v>
      </c>
      <c r="V7072">
        <v>8</v>
      </c>
      <c r="W7072" t="s">
        <v>8253</v>
      </c>
      <c r="X7072">
        <v>2</v>
      </c>
      <c r="Y7072" t="s">
        <v>631</v>
      </c>
      <c r="Z7072">
        <v>2101</v>
      </c>
      <c r="AA7072" t="s">
        <v>631</v>
      </c>
      <c r="AC7072" t="s">
        <v>713</v>
      </c>
      <c r="AD7072" t="s">
        <v>443</v>
      </c>
    </row>
    <row r="7073" spans="21:30">
      <c r="U7073">
        <v>12983</v>
      </c>
      <c r="V7073">
        <v>6</v>
      </c>
      <c r="W7073" t="s">
        <v>8254</v>
      </c>
      <c r="X7073">
        <v>2</v>
      </c>
      <c r="Y7073" t="s">
        <v>631</v>
      </c>
      <c r="Z7073">
        <v>2201</v>
      </c>
      <c r="AA7073" t="s">
        <v>714</v>
      </c>
      <c r="AC7073" t="s">
        <v>725</v>
      </c>
      <c r="AD7073" t="s">
        <v>443</v>
      </c>
    </row>
    <row r="7074" spans="21:30">
      <c r="U7074">
        <v>12984</v>
      </c>
      <c r="V7074">
        <v>4</v>
      </c>
      <c r="W7074" t="s">
        <v>8255</v>
      </c>
      <c r="X7074">
        <v>2</v>
      </c>
      <c r="Y7074" t="s">
        <v>631</v>
      </c>
      <c r="Z7074">
        <v>2201</v>
      </c>
      <c r="AA7074" t="s">
        <v>714</v>
      </c>
      <c r="AC7074" t="s">
        <v>725</v>
      </c>
      <c r="AD7074" t="s">
        <v>443</v>
      </c>
    </row>
    <row r="7075" spans="21:30">
      <c r="U7075">
        <v>12986</v>
      </c>
      <c r="V7075">
        <v>0</v>
      </c>
      <c r="W7075" t="s">
        <v>8256</v>
      </c>
      <c r="X7075">
        <v>2</v>
      </c>
      <c r="Y7075" t="s">
        <v>631</v>
      </c>
      <c r="Z7075">
        <v>2101</v>
      </c>
      <c r="AA7075" t="s">
        <v>631</v>
      </c>
      <c r="AC7075" t="s">
        <v>713</v>
      </c>
      <c r="AD7075" t="s">
        <v>443</v>
      </c>
    </row>
    <row r="7076" spans="21:30">
      <c r="U7076">
        <v>12987</v>
      </c>
      <c r="V7076">
        <v>9</v>
      </c>
      <c r="W7076" t="s">
        <v>8257</v>
      </c>
      <c r="X7076">
        <v>2</v>
      </c>
      <c r="Y7076" t="s">
        <v>631</v>
      </c>
      <c r="Z7076">
        <v>2101</v>
      </c>
      <c r="AA7076" t="s">
        <v>631</v>
      </c>
      <c r="AC7076" t="s">
        <v>713</v>
      </c>
      <c r="AD7076" t="s">
        <v>443</v>
      </c>
    </row>
    <row r="7077" spans="21:30">
      <c r="U7077">
        <v>13103</v>
      </c>
      <c r="V7077">
        <v>2</v>
      </c>
      <c r="W7077" t="s">
        <v>8258</v>
      </c>
      <c r="X7077">
        <v>3</v>
      </c>
      <c r="Y7077" t="s">
        <v>869</v>
      </c>
      <c r="Z7077">
        <v>3102</v>
      </c>
      <c r="AA7077" t="s">
        <v>912</v>
      </c>
      <c r="AC7077" t="s">
        <v>713</v>
      </c>
      <c r="AD7077" t="s">
        <v>443</v>
      </c>
    </row>
    <row r="7078" spans="21:30">
      <c r="U7078">
        <v>13104</v>
      </c>
      <c r="V7078">
        <v>0</v>
      </c>
      <c r="W7078" t="s">
        <v>8259</v>
      </c>
      <c r="X7078">
        <v>3</v>
      </c>
      <c r="Y7078" t="s">
        <v>869</v>
      </c>
      <c r="Z7078">
        <v>3102</v>
      </c>
      <c r="AA7078" t="s">
        <v>912</v>
      </c>
      <c r="AC7078" t="s">
        <v>412</v>
      </c>
      <c r="AD7078" t="s">
        <v>443</v>
      </c>
    </row>
    <row r="7079" spans="21:30">
      <c r="U7079">
        <v>13105</v>
      </c>
      <c r="V7079">
        <v>9</v>
      </c>
      <c r="W7079" t="s">
        <v>8260</v>
      </c>
      <c r="X7079">
        <v>3</v>
      </c>
      <c r="Y7079" t="s">
        <v>869</v>
      </c>
      <c r="Z7079">
        <v>3101</v>
      </c>
      <c r="AA7079" t="s">
        <v>913</v>
      </c>
      <c r="AC7079" t="s">
        <v>713</v>
      </c>
      <c r="AD7079" t="s">
        <v>443</v>
      </c>
    </row>
    <row r="7080" spans="21:30">
      <c r="U7080">
        <v>13107</v>
      </c>
      <c r="V7080">
        <v>5</v>
      </c>
      <c r="W7080" t="s">
        <v>8261</v>
      </c>
      <c r="X7080">
        <v>3</v>
      </c>
      <c r="Y7080" t="s">
        <v>869</v>
      </c>
      <c r="Z7080">
        <v>3101</v>
      </c>
      <c r="AA7080" t="s">
        <v>913</v>
      </c>
      <c r="AC7080" t="s">
        <v>725</v>
      </c>
      <c r="AD7080" t="s">
        <v>443</v>
      </c>
    </row>
    <row r="7081" spans="21:30">
      <c r="U7081">
        <v>13108</v>
      </c>
      <c r="V7081">
        <v>3</v>
      </c>
      <c r="W7081" t="s">
        <v>8262</v>
      </c>
      <c r="X7081">
        <v>3</v>
      </c>
      <c r="Y7081" t="s">
        <v>869</v>
      </c>
      <c r="Z7081">
        <v>3101</v>
      </c>
      <c r="AA7081" t="s">
        <v>913</v>
      </c>
      <c r="AC7081" t="s">
        <v>725</v>
      </c>
      <c r="AD7081" t="s">
        <v>443</v>
      </c>
    </row>
    <row r="7082" spans="21:30">
      <c r="U7082">
        <v>13112</v>
      </c>
      <c r="V7082">
        <v>1</v>
      </c>
      <c r="W7082" t="s">
        <v>8263</v>
      </c>
      <c r="X7082">
        <v>3</v>
      </c>
      <c r="Y7082" t="s">
        <v>869</v>
      </c>
      <c r="Z7082">
        <v>3101</v>
      </c>
      <c r="AA7082" t="s">
        <v>913</v>
      </c>
      <c r="AC7082" t="s">
        <v>713</v>
      </c>
      <c r="AD7082" t="s">
        <v>443</v>
      </c>
    </row>
    <row r="7083" spans="21:30">
      <c r="U7083">
        <v>13116</v>
      </c>
      <c r="V7083">
        <v>4</v>
      </c>
      <c r="W7083" t="s">
        <v>8264</v>
      </c>
      <c r="X7083">
        <v>3</v>
      </c>
      <c r="Y7083" t="s">
        <v>869</v>
      </c>
      <c r="Z7083">
        <v>3103</v>
      </c>
      <c r="AA7083" t="s">
        <v>1760</v>
      </c>
      <c r="AC7083" t="s">
        <v>412</v>
      </c>
      <c r="AD7083" t="s">
        <v>443</v>
      </c>
    </row>
    <row r="7084" spans="21:30">
      <c r="U7084">
        <v>13117</v>
      </c>
      <c r="V7084">
        <v>2</v>
      </c>
      <c r="W7084" t="s">
        <v>8265</v>
      </c>
      <c r="X7084">
        <v>3</v>
      </c>
      <c r="Y7084" t="s">
        <v>869</v>
      </c>
      <c r="Z7084">
        <v>3101</v>
      </c>
      <c r="AA7084" t="s">
        <v>913</v>
      </c>
      <c r="AC7084" t="s">
        <v>725</v>
      </c>
      <c r="AD7084" t="s">
        <v>443</v>
      </c>
    </row>
    <row r="7085" spans="21:30">
      <c r="U7085">
        <v>13118</v>
      </c>
      <c r="V7085">
        <v>0</v>
      </c>
      <c r="W7085" t="s">
        <v>8266</v>
      </c>
      <c r="X7085">
        <v>3</v>
      </c>
      <c r="Y7085" t="s">
        <v>869</v>
      </c>
      <c r="Z7085">
        <v>3103</v>
      </c>
      <c r="AA7085" t="s">
        <v>1760</v>
      </c>
      <c r="AC7085" t="s">
        <v>412</v>
      </c>
      <c r="AD7085" t="s">
        <v>443</v>
      </c>
    </row>
    <row r="7086" spans="21:30">
      <c r="U7086">
        <v>13121</v>
      </c>
      <c r="V7086">
        <v>0</v>
      </c>
      <c r="W7086" t="s">
        <v>8267</v>
      </c>
      <c r="X7086">
        <v>3</v>
      </c>
      <c r="Y7086" t="s">
        <v>869</v>
      </c>
      <c r="Z7086">
        <v>3301</v>
      </c>
      <c r="AA7086" t="s">
        <v>1776</v>
      </c>
      <c r="AC7086" t="s">
        <v>412</v>
      </c>
      <c r="AD7086" t="s">
        <v>443</v>
      </c>
    </row>
    <row r="7087" spans="21:30">
      <c r="U7087">
        <v>13122</v>
      </c>
      <c r="V7087">
        <v>9</v>
      </c>
      <c r="W7087" t="s">
        <v>8268</v>
      </c>
      <c r="X7087">
        <v>3</v>
      </c>
      <c r="Y7087" t="s">
        <v>869</v>
      </c>
      <c r="Z7087">
        <v>3301</v>
      </c>
      <c r="AA7087" t="s">
        <v>1776</v>
      </c>
      <c r="AC7087" t="s">
        <v>412</v>
      </c>
      <c r="AD7087" t="s">
        <v>443</v>
      </c>
    </row>
    <row r="7088" spans="21:30">
      <c r="U7088">
        <v>13123</v>
      </c>
      <c r="V7088">
        <v>7</v>
      </c>
      <c r="W7088" t="s">
        <v>8269</v>
      </c>
      <c r="X7088">
        <v>3</v>
      </c>
      <c r="Y7088" t="s">
        <v>869</v>
      </c>
      <c r="Z7088">
        <v>3202</v>
      </c>
      <c r="AA7088" t="s">
        <v>1654</v>
      </c>
      <c r="AC7088" t="s">
        <v>713</v>
      </c>
      <c r="AD7088" t="s">
        <v>443</v>
      </c>
    </row>
    <row r="7089" spans="21:30">
      <c r="U7089">
        <v>13124</v>
      </c>
      <c r="V7089">
        <v>5</v>
      </c>
      <c r="W7089" t="s">
        <v>8270</v>
      </c>
      <c r="X7089">
        <v>3</v>
      </c>
      <c r="Y7089" t="s">
        <v>869</v>
      </c>
      <c r="Z7089">
        <v>3103</v>
      </c>
      <c r="AA7089" t="s">
        <v>1760</v>
      </c>
      <c r="AC7089" t="s">
        <v>713</v>
      </c>
      <c r="AD7089" t="s">
        <v>443</v>
      </c>
    </row>
    <row r="7090" spans="21:30">
      <c r="U7090">
        <v>13125</v>
      </c>
      <c r="V7090">
        <v>3</v>
      </c>
      <c r="W7090" t="s">
        <v>8271</v>
      </c>
      <c r="X7090">
        <v>3</v>
      </c>
      <c r="Y7090" t="s">
        <v>869</v>
      </c>
      <c r="Z7090">
        <v>3101</v>
      </c>
      <c r="AA7090" t="s">
        <v>913</v>
      </c>
      <c r="AC7090" t="s">
        <v>725</v>
      </c>
      <c r="AD7090" t="s">
        <v>443</v>
      </c>
    </row>
    <row r="7091" spans="21:30">
      <c r="U7091">
        <v>13128</v>
      </c>
      <c r="V7091">
        <v>8</v>
      </c>
      <c r="W7091" t="s">
        <v>8272</v>
      </c>
      <c r="X7091">
        <v>3</v>
      </c>
      <c r="Y7091" t="s">
        <v>869</v>
      </c>
      <c r="Z7091">
        <v>3304</v>
      </c>
      <c r="AA7091" t="s">
        <v>868</v>
      </c>
      <c r="AC7091" t="s">
        <v>412</v>
      </c>
      <c r="AD7091" t="s">
        <v>443</v>
      </c>
    </row>
    <row r="7092" spans="21:30">
      <c r="U7092">
        <v>13131</v>
      </c>
      <c r="V7092">
        <v>8</v>
      </c>
      <c r="W7092" t="s">
        <v>8273</v>
      </c>
      <c r="X7092">
        <v>3</v>
      </c>
      <c r="Y7092" t="s">
        <v>869</v>
      </c>
      <c r="Z7092">
        <v>3101</v>
      </c>
      <c r="AA7092" t="s">
        <v>913</v>
      </c>
      <c r="AC7092" t="s">
        <v>725</v>
      </c>
      <c r="AD7092" t="s">
        <v>443</v>
      </c>
    </row>
    <row r="7093" spans="21:30">
      <c r="U7093">
        <v>13133</v>
      </c>
      <c r="V7093">
        <v>4</v>
      </c>
      <c r="W7093" t="s">
        <v>8274</v>
      </c>
      <c r="X7093">
        <v>3</v>
      </c>
      <c r="Y7093" t="s">
        <v>869</v>
      </c>
      <c r="Z7093">
        <v>3101</v>
      </c>
      <c r="AA7093" t="s">
        <v>913</v>
      </c>
      <c r="AC7093" t="s">
        <v>412</v>
      </c>
      <c r="AD7093" t="s">
        <v>443</v>
      </c>
    </row>
    <row r="7094" spans="21:30">
      <c r="U7094">
        <v>13134</v>
      </c>
      <c r="V7094">
        <v>2</v>
      </c>
      <c r="W7094" t="s">
        <v>8275</v>
      </c>
      <c r="X7094">
        <v>3</v>
      </c>
      <c r="Y7094" t="s">
        <v>869</v>
      </c>
      <c r="Z7094">
        <v>3304</v>
      </c>
      <c r="AA7094" t="s">
        <v>868</v>
      </c>
      <c r="AC7094" t="s">
        <v>412</v>
      </c>
      <c r="AD7094" t="s">
        <v>443</v>
      </c>
    </row>
    <row r="7095" spans="21:30">
      <c r="U7095">
        <v>13135</v>
      </c>
      <c r="V7095">
        <v>0</v>
      </c>
      <c r="W7095" t="s">
        <v>8276</v>
      </c>
      <c r="X7095">
        <v>3</v>
      </c>
      <c r="Y7095" t="s">
        <v>869</v>
      </c>
      <c r="Z7095">
        <v>3201</v>
      </c>
      <c r="AA7095" t="s">
        <v>967</v>
      </c>
      <c r="AC7095" t="s">
        <v>412</v>
      </c>
      <c r="AD7095" t="s">
        <v>443</v>
      </c>
    </row>
    <row r="7096" spans="21:30">
      <c r="U7096">
        <v>13136</v>
      </c>
      <c r="V7096">
        <v>9</v>
      </c>
      <c r="W7096" t="s">
        <v>2773</v>
      </c>
      <c r="X7096">
        <v>3</v>
      </c>
      <c r="Y7096" t="s">
        <v>869</v>
      </c>
      <c r="Z7096">
        <v>3101</v>
      </c>
      <c r="AA7096" t="s">
        <v>913</v>
      </c>
      <c r="AC7096" t="s">
        <v>725</v>
      </c>
      <c r="AD7096" t="s">
        <v>443</v>
      </c>
    </row>
    <row r="7097" spans="21:30">
      <c r="U7097">
        <v>13138</v>
      </c>
      <c r="V7097">
        <v>5</v>
      </c>
      <c r="W7097" t="s">
        <v>8277</v>
      </c>
      <c r="X7097">
        <v>3</v>
      </c>
      <c r="Y7097" t="s">
        <v>869</v>
      </c>
      <c r="Z7097">
        <v>3101</v>
      </c>
      <c r="AA7097" t="s">
        <v>913</v>
      </c>
      <c r="AC7097" t="s">
        <v>713</v>
      </c>
      <c r="AD7097" t="s">
        <v>443</v>
      </c>
    </row>
    <row r="7098" spans="21:30">
      <c r="U7098">
        <v>13141</v>
      </c>
      <c r="V7098">
        <v>5</v>
      </c>
      <c r="W7098" t="s">
        <v>8278</v>
      </c>
      <c r="X7098">
        <v>3</v>
      </c>
      <c r="Y7098" t="s">
        <v>869</v>
      </c>
      <c r="Z7098">
        <v>3101</v>
      </c>
      <c r="AA7098" t="s">
        <v>913</v>
      </c>
      <c r="AC7098" t="s">
        <v>713</v>
      </c>
      <c r="AD7098" t="s">
        <v>443</v>
      </c>
    </row>
    <row r="7099" spans="21:30">
      <c r="U7099">
        <v>13142</v>
      </c>
      <c r="V7099">
        <v>3</v>
      </c>
      <c r="W7099" t="s">
        <v>8279</v>
      </c>
      <c r="X7099">
        <v>3</v>
      </c>
      <c r="Y7099" t="s">
        <v>869</v>
      </c>
      <c r="Z7099">
        <v>3301</v>
      </c>
      <c r="AA7099" t="s">
        <v>1776</v>
      </c>
      <c r="AC7099" t="s">
        <v>725</v>
      </c>
      <c r="AD7099" t="s">
        <v>443</v>
      </c>
    </row>
    <row r="7100" spans="21:30">
      <c r="U7100">
        <v>13143</v>
      </c>
      <c r="V7100">
        <v>1</v>
      </c>
      <c r="W7100" t="s">
        <v>8280</v>
      </c>
      <c r="X7100">
        <v>3</v>
      </c>
      <c r="Y7100" t="s">
        <v>869</v>
      </c>
      <c r="Z7100">
        <v>3102</v>
      </c>
      <c r="AA7100" t="s">
        <v>912</v>
      </c>
      <c r="AC7100" t="s">
        <v>412</v>
      </c>
      <c r="AD7100" t="s">
        <v>443</v>
      </c>
    </row>
    <row r="7101" spans="21:30">
      <c r="U7101">
        <v>13145</v>
      </c>
      <c r="V7101">
        <v>8</v>
      </c>
      <c r="W7101" t="s">
        <v>8281</v>
      </c>
      <c r="X7101">
        <v>3</v>
      </c>
      <c r="Y7101" t="s">
        <v>869</v>
      </c>
      <c r="Z7101">
        <v>3101</v>
      </c>
      <c r="AA7101" t="s">
        <v>913</v>
      </c>
      <c r="AC7101" t="s">
        <v>412</v>
      </c>
      <c r="AD7101" t="s">
        <v>443</v>
      </c>
    </row>
    <row r="7102" spans="21:30">
      <c r="U7102">
        <v>13146</v>
      </c>
      <c r="V7102">
        <v>6</v>
      </c>
      <c r="W7102" t="s">
        <v>8282</v>
      </c>
      <c r="X7102">
        <v>3</v>
      </c>
      <c r="Y7102" t="s">
        <v>869</v>
      </c>
      <c r="Z7102">
        <v>3101</v>
      </c>
      <c r="AA7102" t="s">
        <v>913</v>
      </c>
      <c r="AC7102" t="s">
        <v>713</v>
      </c>
      <c r="AD7102" t="s">
        <v>443</v>
      </c>
    </row>
    <row r="7103" spans="21:30">
      <c r="U7103">
        <v>13149</v>
      </c>
      <c r="V7103">
        <v>0</v>
      </c>
      <c r="W7103" t="s">
        <v>8283</v>
      </c>
      <c r="X7103">
        <v>3</v>
      </c>
      <c r="Y7103" t="s">
        <v>869</v>
      </c>
      <c r="Z7103">
        <v>3101</v>
      </c>
      <c r="AA7103" t="s">
        <v>913</v>
      </c>
      <c r="AC7103" t="s">
        <v>725</v>
      </c>
      <c r="AD7103" t="s">
        <v>443</v>
      </c>
    </row>
    <row r="7104" spans="21:30">
      <c r="U7104">
        <v>13152</v>
      </c>
      <c r="V7104">
        <v>0</v>
      </c>
      <c r="W7104" t="s">
        <v>8284</v>
      </c>
      <c r="X7104">
        <v>3</v>
      </c>
      <c r="Y7104" t="s">
        <v>869</v>
      </c>
      <c r="Z7104">
        <v>3202</v>
      </c>
      <c r="AA7104" t="s">
        <v>1654</v>
      </c>
      <c r="AC7104" t="s">
        <v>713</v>
      </c>
      <c r="AD7104" t="s">
        <v>443</v>
      </c>
    </row>
    <row r="7105" spans="21:30">
      <c r="U7105">
        <v>13154</v>
      </c>
      <c r="V7105">
        <v>7</v>
      </c>
      <c r="W7105" t="s">
        <v>8285</v>
      </c>
      <c r="X7105">
        <v>3</v>
      </c>
      <c r="Y7105" t="s">
        <v>869</v>
      </c>
      <c r="Z7105">
        <v>3101</v>
      </c>
      <c r="AA7105" t="s">
        <v>913</v>
      </c>
      <c r="AC7105" t="s">
        <v>412</v>
      </c>
      <c r="AD7105" t="s">
        <v>443</v>
      </c>
    </row>
    <row r="7106" spans="21:30">
      <c r="U7106">
        <v>13155</v>
      </c>
      <c r="V7106">
        <v>5</v>
      </c>
      <c r="W7106" t="s">
        <v>8286</v>
      </c>
      <c r="X7106">
        <v>3</v>
      </c>
      <c r="Y7106" t="s">
        <v>869</v>
      </c>
      <c r="Z7106">
        <v>3201</v>
      </c>
      <c r="AA7106" t="s">
        <v>967</v>
      </c>
      <c r="AC7106" t="s">
        <v>713</v>
      </c>
      <c r="AD7106" t="s">
        <v>443</v>
      </c>
    </row>
    <row r="7107" spans="21:30">
      <c r="U7107">
        <v>13156</v>
      </c>
      <c r="V7107">
        <v>3</v>
      </c>
      <c r="W7107" t="s">
        <v>8287</v>
      </c>
      <c r="X7107">
        <v>3</v>
      </c>
      <c r="Y7107" t="s">
        <v>869</v>
      </c>
      <c r="Z7107">
        <v>3101</v>
      </c>
      <c r="AA7107" t="s">
        <v>913</v>
      </c>
      <c r="AC7107" t="s">
        <v>713</v>
      </c>
      <c r="AD7107" t="s">
        <v>443</v>
      </c>
    </row>
    <row r="7108" spans="21:30">
      <c r="U7108">
        <v>13157</v>
      </c>
      <c r="V7108">
        <v>1</v>
      </c>
      <c r="W7108" t="s">
        <v>8288</v>
      </c>
      <c r="X7108">
        <v>3</v>
      </c>
      <c r="Y7108" t="s">
        <v>869</v>
      </c>
      <c r="Z7108">
        <v>3301</v>
      </c>
      <c r="AA7108" t="s">
        <v>1776</v>
      </c>
      <c r="AC7108" t="s">
        <v>713</v>
      </c>
      <c r="AD7108" t="s">
        <v>443</v>
      </c>
    </row>
    <row r="7109" spans="21:30">
      <c r="U7109">
        <v>13159</v>
      </c>
      <c r="V7109">
        <v>8</v>
      </c>
      <c r="W7109" t="s">
        <v>8289</v>
      </c>
      <c r="X7109">
        <v>3</v>
      </c>
      <c r="Y7109" t="s">
        <v>869</v>
      </c>
      <c r="Z7109">
        <v>3101</v>
      </c>
      <c r="AA7109" t="s">
        <v>913</v>
      </c>
      <c r="AC7109" t="s">
        <v>725</v>
      </c>
      <c r="AD7109" t="s">
        <v>443</v>
      </c>
    </row>
    <row r="7110" spans="21:30">
      <c r="U7110">
        <v>13162</v>
      </c>
      <c r="V7110">
        <v>8</v>
      </c>
      <c r="W7110" t="s">
        <v>8290</v>
      </c>
      <c r="X7110">
        <v>3</v>
      </c>
      <c r="Y7110" t="s">
        <v>869</v>
      </c>
      <c r="Z7110">
        <v>3101</v>
      </c>
      <c r="AA7110" t="s">
        <v>913</v>
      </c>
      <c r="AC7110" t="s">
        <v>412</v>
      </c>
      <c r="AD7110" t="s">
        <v>443</v>
      </c>
    </row>
    <row r="7111" spans="21:30">
      <c r="U7111">
        <v>13163</v>
      </c>
      <c r="V7111">
        <v>6</v>
      </c>
      <c r="W7111" t="s">
        <v>8291</v>
      </c>
      <c r="X7111">
        <v>3</v>
      </c>
      <c r="Y7111" t="s">
        <v>869</v>
      </c>
      <c r="Z7111">
        <v>3101</v>
      </c>
      <c r="AA7111" t="s">
        <v>913</v>
      </c>
      <c r="AC7111" t="s">
        <v>412</v>
      </c>
      <c r="AD7111" t="s">
        <v>443</v>
      </c>
    </row>
    <row r="7112" spans="21:30">
      <c r="U7112">
        <v>13164</v>
      </c>
      <c r="V7112">
        <v>4</v>
      </c>
      <c r="W7112" t="s">
        <v>8292</v>
      </c>
      <c r="X7112">
        <v>3</v>
      </c>
      <c r="Y7112" t="s">
        <v>869</v>
      </c>
      <c r="Z7112">
        <v>3101</v>
      </c>
      <c r="AA7112" t="s">
        <v>913</v>
      </c>
      <c r="AC7112" t="s">
        <v>725</v>
      </c>
      <c r="AD7112" t="s">
        <v>443</v>
      </c>
    </row>
    <row r="7113" spans="21:30">
      <c r="U7113">
        <v>13167</v>
      </c>
      <c r="V7113">
        <v>9</v>
      </c>
      <c r="W7113" t="s">
        <v>8293</v>
      </c>
      <c r="X7113">
        <v>3</v>
      </c>
      <c r="Y7113" t="s">
        <v>869</v>
      </c>
      <c r="Z7113">
        <v>3301</v>
      </c>
      <c r="AA7113" t="s">
        <v>1776</v>
      </c>
      <c r="AC7113" t="s">
        <v>412</v>
      </c>
      <c r="AD7113" t="s">
        <v>443</v>
      </c>
    </row>
    <row r="7114" spans="21:30">
      <c r="U7114">
        <v>13168</v>
      </c>
      <c r="V7114">
        <v>7</v>
      </c>
      <c r="W7114" t="s">
        <v>8294</v>
      </c>
      <c r="X7114">
        <v>3</v>
      </c>
      <c r="Y7114" t="s">
        <v>869</v>
      </c>
      <c r="Z7114">
        <v>3101</v>
      </c>
      <c r="AA7114" t="s">
        <v>913</v>
      </c>
      <c r="AC7114" t="s">
        <v>412</v>
      </c>
      <c r="AD7114" t="s">
        <v>443</v>
      </c>
    </row>
    <row r="7115" spans="21:30">
      <c r="U7115">
        <v>13169</v>
      </c>
      <c r="V7115">
        <v>5</v>
      </c>
      <c r="W7115" t="s">
        <v>8295</v>
      </c>
      <c r="X7115">
        <v>3</v>
      </c>
      <c r="Y7115" t="s">
        <v>869</v>
      </c>
      <c r="Z7115">
        <v>3101</v>
      </c>
      <c r="AA7115" t="s">
        <v>913</v>
      </c>
      <c r="AC7115" t="s">
        <v>713</v>
      </c>
      <c r="AD7115" t="s">
        <v>443</v>
      </c>
    </row>
    <row r="7116" spans="21:30">
      <c r="U7116">
        <v>13170</v>
      </c>
      <c r="V7116">
        <v>9</v>
      </c>
      <c r="W7116" t="s">
        <v>8296</v>
      </c>
      <c r="X7116">
        <v>3</v>
      </c>
      <c r="Y7116" t="s">
        <v>869</v>
      </c>
      <c r="Z7116">
        <v>3202</v>
      </c>
      <c r="AA7116" t="s">
        <v>1654</v>
      </c>
      <c r="AC7116" t="s">
        <v>412</v>
      </c>
      <c r="AD7116" t="s">
        <v>443</v>
      </c>
    </row>
    <row r="7117" spans="21:30">
      <c r="U7117">
        <v>13171</v>
      </c>
      <c r="V7117">
        <v>7</v>
      </c>
      <c r="W7117" t="s">
        <v>8297</v>
      </c>
      <c r="X7117">
        <v>3</v>
      </c>
      <c r="Y7117" t="s">
        <v>869</v>
      </c>
      <c r="Z7117">
        <v>3101</v>
      </c>
      <c r="AA7117" t="s">
        <v>913</v>
      </c>
      <c r="AC7117" t="s">
        <v>725</v>
      </c>
      <c r="AD7117" t="s">
        <v>443</v>
      </c>
    </row>
    <row r="7118" spans="21:30">
      <c r="U7118">
        <v>13172</v>
      </c>
      <c r="V7118">
        <v>5</v>
      </c>
      <c r="W7118" t="s">
        <v>8298</v>
      </c>
      <c r="X7118">
        <v>3</v>
      </c>
      <c r="Y7118" t="s">
        <v>869</v>
      </c>
      <c r="Z7118">
        <v>3103</v>
      </c>
      <c r="AA7118" t="s">
        <v>1760</v>
      </c>
      <c r="AC7118" t="s">
        <v>713</v>
      </c>
      <c r="AD7118" t="s">
        <v>443</v>
      </c>
    </row>
    <row r="7119" spans="21:30">
      <c r="U7119">
        <v>13176</v>
      </c>
      <c r="V7119">
        <v>8</v>
      </c>
      <c r="W7119" t="s">
        <v>8299</v>
      </c>
      <c r="X7119">
        <v>3</v>
      </c>
      <c r="Y7119" t="s">
        <v>869</v>
      </c>
      <c r="Z7119">
        <v>3101</v>
      </c>
      <c r="AA7119" t="s">
        <v>913</v>
      </c>
      <c r="AC7119" t="s">
        <v>412</v>
      </c>
      <c r="AD7119" t="s">
        <v>443</v>
      </c>
    </row>
    <row r="7120" spans="21:30">
      <c r="U7120">
        <v>13177</v>
      </c>
      <c r="V7120">
        <v>6</v>
      </c>
      <c r="W7120" t="s">
        <v>8300</v>
      </c>
      <c r="X7120">
        <v>3</v>
      </c>
      <c r="Y7120" t="s">
        <v>869</v>
      </c>
      <c r="Z7120">
        <v>3102</v>
      </c>
      <c r="AA7120" t="s">
        <v>912</v>
      </c>
      <c r="AC7120" t="s">
        <v>412</v>
      </c>
      <c r="AD7120" t="s">
        <v>443</v>
      </c>
    </row>
    <row r="7121" spans="21:30">
      <c r="U7121">
        <v>13178</v>
      </c>
      <c r="V7121">
        <v>4</v>
      </c>
      <c r="W7121" t="s">
        <v>8301</v>
      </c>
      <c r="X7121">
        <v>3</v>
      </c>
      <c r="Y7121" t="s">
        <v>869</v>
      </c>
      <c r="Z7121">
        <v>3201</v>
      </c>
      <c r="AA7121" t="s">
        <v>967</v>
      </c>
      <c r="AC7121" t="s">
        <v>713</v>
      </c>
      <c r="AD7121" t="s">
        <v>443</v>
      </c>
    </row>
    <row r="7122" spans="21:30">
      <c r="U7122">
        <v>13181</v>
      </c>
      <c r="V7122">
        <v>4</v>
      </c>
      <c r="W7122" t="s">
        <v>8302</v>
      </c>
      <c r="X7122">
        <v>3</v>
      </c>
      <c r="Y7122" t="s">
        <v>869</v>
      </c>
      <c r="Z7122">
        <v>3303</v>
      </c>
      <c r="AA7122" t="s">
        <v>1147</v>
      </c>
      <c r="AC7122" t="s">
        <v>412</v>
      </c>
      <c r="AD7122" t="s">
        <v>443</v>
      </c>
    </row>
    <row r="7123" spans="21:30">
      <c r="U7123">
        <v>13185</v>
      </c>
      <c r="V7123">
        <v>7</v>
      </c>
      <c r="W7123" t="s">
        <v>8303</v>
      </c>
      <c r="X7123">
        <v>3</v>
      </c>
      <c r="Y7123" t="s">
        <v>869</v>
      </c>
      <c r="Z7123">
        <v>3301</v>
      </c>
      <c r="AA7123" t="s">
        <v>1776</v>
      </c>
      <c r="AC7123" t="s">
        <v>412</v>
      </c>
      <c r="AD7123" t="s">
        <v>443</v>
      </c>
    </row>
    <row r="7124" spans="21:30">
      <c r="U7124">
        <v>13186</v>
      </c>
      <c r="V7124">
        <v>5</v>
      </c>
      <c r="W7124" t="s">
        <v>8299</v>
      </c>
      <c r="X7124">
        <v>3</v>
      </c>
      <c r="Y7124" t="s">
        <v>869</v>
      </c>
      <c r="Z7124">
        <v>3202</v>
      </c>
      <c r="AA7124" t="s">
        <v>1654</v>
      </c>
      <c r="AC7124" t="s">
        <v>412</v>
      </c>
      <c r="AD7124" t="s">
        <v>443</v>
      </c>
    </row>
    <row r="7125" spans="21:30">
      <c r="U7125">
        <v>13187</v>
      </c>
      <c r="V7125">
        <v>3</v>
      </c>
      <c r="W7125" t="s">
        <v>8304</v>
      </c>
      <c r="X7125">
        <v>3</v>
      </c>
      <c r="Y7125" t="s">
        <v>869</v>
      </c>
      <c r="Z7125">
        <v>3101</v>
      </c>
      <c r="AA7125" t="s">
        <v>913</v>
      </c>
      <c r="AC7125" t="s">
        <v>713</v>
      </c>
      <c r="AD7125" t="s">
        <v>443</v>
      </c>
    </row>
    <row r="7126" spans="21:30">
      <c r="U7126">
        <v>13188</v>
      </c>
      <c r="V7126">
        <v>1</v>
      </c>
      <c r="W7126" t="s">
        <v>8305</v>
      </c>
      <c r="X7126">
        <v>3</v>
      </c>
      <c r="Y7126" t="s">
        <v>869</v>
      </c>
      <c r="Z7126">
        <v>3101</v>
      </c>
      <c r="AA7126" t="s">
        <v>913</v>
      </c>
      <c r="AC7126" t="s">
        <v>713</v>
      </c>
      <c r="AD7126" t="s">
        <v>443</v>
      </c>
    </row>
    <row r="7127" spans="21:30">
      <c r="U7127">
        <v>13190</v>
      </c>
      <c r="V7127">
        <v>3</v>
      </c>
      <c r="W7127" t="s">
        <v>8306</v>
      </c>
      <c r="X7127">
        <v>3</v>
      </c>
      <c r="Y7127" t="s">
        <v>869</v>
      </c>
      <c r="Z7127">
        <v>3101</v>
      </c>
      <c r="AA7127" t="s">
        <v>913</v>
      </c>
      <c r="AC7127" t="s">
        <v>725</v>
      </c>
      <c r="AD7127" t="s">
        <v>443</v>
      </c>
    </row>
    <row r="7128" spans="21:30">
      <c r="U7128">
        <v>13191</v>
      </c>
      <c r="V7128">
        <v>1</v>
      </c>
      <c r="W7128" t="s">
        <v>8307</v>
      </c>
      <c r="X7128">
        <v>3</v>
      </c>
      <c r="Y7128" t="s">
        <v>869</v>
      </c>
      <c r="Z7128">
        <v>3301</v>
      </c>
      <c r="AA7128" t="s">
        <v>1776</v>
      </c>
      <c r="AC7128" t="s">
        <v>713</v>
      </c>
      <c r="AD7128" t="s">
        <v>443</v>
      </c>
    </row>
    <row r="7129" spans="21:30">
      <c r="U7129">
        <v>13193</v>
      </c>
      <c r="V7129">
        <v>8</v>
      </c>
      <c r="W7129" t="s">
        <v>8308</v>
      </c>
      <c r="X7129">
        <v>3</v>
      </c>
      <c r="Y7129" t="s">
        <v>869</v>
      </c>
      <c r="Z7129">
        <v>3102</v>
      </c>
      <c r="AA7129" t="s">
        <v>912</v>
      </c>
      <c r="AC7129" t="s">
        <v>412</v>
      </c>
      <c r="AD7129" t="s">
        <v>443</v>
      </c>
    </row>
    <row r="7130" spans="21:30">
      <c r="U7130">
        <v>13195</v>
      </c>
      <c r="V7130">
        <v>4</v>
      </c>
      <c r="W7130" t="s">
        <v>8309</v>
      </c>
      <c r="X7130">
        <v>3</v>
      </c>
      <c r="Y7130" t="s">
        <v>869</v>
      </c>
      <c r="Z7130">
        <v>3301</v>
      </c>
      <c r="AA7130" t="s">
        <v>1776</v>
      </c>
      <c r="AC7130" t="s">
        <v>713</v>
      </c>
      <c r="AD7130" t="s">
        <v>443</v>
      </c>
    </row>
    <row r="7131" spans="21:30">
      <c r="U7131">
        <v>13196</v>
      </c>
      <c r="V7131">
        <v>2</v>
      </c>
      <c r="W7131" t="s">
        <v>8310</v>
      </c>
      <c r="X7131">
        <v>3</v>
      </c>
      <c r="Y7131" t="s">
        <v>869</v>
      </c>
      <c r="Z7131">
        <v>3102</v>
      </c>
      <c r="AA7131" t="s">
        <v>912</v>
      </c>
      <c r="AC7131" t="s">
        <v>713</v>
      </c>
      <c r="AD7131" t="s">
        <v>443</v>
      </c>
    </row>
    <row r="7132" spans="21:30">
      <c r="U7132">
        <v>13197</v>
      </c>
      <c r="V7132">
        <v>0</v>
      </c>
      <c r="W7132" t="s">
        <v>8311</v>
      </c>
      <c r="X7132">
        <v>3</v>
      </c>
      <c r="Y7132" t="s">
        <v>869</v>
      </c>
      <c r="Z7132">
        <v>3301</v>
      </c>
      <c r="AA7132" t="s">
        <v>1776</v>
      </c>
      <c r="AC7132" t="s">
        <v>713</v>
      </c>
      <c r="AD7132" t="s">
        <v>443</v>
      </c>
    </row>
    <row r="7133" spans="21:30">
      <c r="U7133">
        <v>13198</v>
      </c>
      <c r="V7133">
        <v>9</v>
      </c>
      <c r="W7133" t="s">
        <v>8312</v>
      </c>
      <c r="X7133">
        <v>3</v>
      </c>
      <c r="Y7133" t="s">
        <v>869</v>
      </c>
      <c r="Z7133">
        <v>3101</v>
      </c>
      <c r="AA7133" t="s">
        <v>913</v>
      </c>
      <c r="AC7133" t="s">
        <v>713</v>
      </c>
      <c r="AD7133" t="s">
        <v>443</v>
      </c>
    </row>
    <row r="7134" spans="21:30">
      <c r="U7134">
        <v>13199</v>
      </c>
      <c r="V7134">
        <v>7</v>
      </c>
      <c r="W7134" t="s">
        <v>8313</v>
      </c>
      <c r="X7134">
        <v>3</v>
      </c>
      <c r="Y7134" t="s">
        <v>869</v>
      </c>
      <c r="Z7134">
        <v>3304</v>
      </c>
      <c r="AA7134" t="s">
        <v>868</v>
      </c>
      <c r="AC7134" t="s">
        <v>713</v>
      </c>
      <c r="AD7134" t="s">
        <v>443</v>
      </c>
    </row>
    <row r="7135" spans="21:30">
      <c r="U7135">
        <v>13200</v>
      </c>
      <c r="V7135">
        <v>4</v>
      </c>
      <c r="W7135" t="s">
        <v>8314</v>
      </c>
      <c r="X7135">
        <v>3</v>
      </c>
      <c r="Y7135" t="s">
        <v>869</v>
      </c>
      <c r="Z7135">
        <v>3304</v>
      </c>
      <c r="AA7135" t="s">
        <v>868</v>
      </c>
      <c r="AC7135" t="s">
        <v>713</v>
      </c>
      <c r="AD7135" t="s">
        <v>443</v>
      </c>
    </row>
    <row r="7136" spans="21:30">
      <c r="U7136">
        <v>13202</v>
      </c>
      <c r="V7136">
        <v>0</v>
      </c>
      <c r="W7136" t="s">
        <v>8315</v>
      </c>
      <c r="X7136">
        <v>3</v>
      </c>
      <c r="Y7136" t="s">
        <v>869</v>
      </c>
      <c r="Z7136">
        <v>3301</v>
      </c>
      <c r="AA7136" t="s">
        <v>1776</v>
      </c>
      <c r="AC7136" t="s">
        <v>412</v>
      </c>
      <c r="AD7136" t="s">
        <v>443</v>
      </c>
    </row>
    <row r="7137" spans="21:30">
      <c r="U7137">
        <v>13203</v>
      </c>
      <c r="V7137">
        <v>9</v>
      </c>
      <c r="W7137" t="s">
        <v>8316</v>
      </c>
      <c r="X7137">
        <v>3</v>
      </c>
      <c r="Y7137" t="s">
        <v>869</v>
      </c>
      <c r="Z7137">
        <v>3101</v>
      </c>
      <c r="AA7137" t="s">
        <v>913</v>
      </c>
      <c r="AC7137" t="s">
        <v>713</v>
      </c>
      <c r="AD7137" t="s">
        <v>443</v>
      </c>
    </row>
    <row r="7138" spans="21:30">
      <c r="U7138">
        <v>13204</v>
      </c>
      <c r="V7138">
        <v>7</v>
      </c>
      <c r="W7138" t="s">
        <v>8317</v>
      </c>
      <c r="X7138">
        <v>13</v>
      </c>
      <c r="Y7138" t="s">
        <v>6457</v>
      </c>
      <c r="Z7138">
        <v>13303</v>
      </c>
      <c r="AA7138" t="s">
        <v>726</v>
      </c>
      <c r="AC7138" t="s">
        <v>713</v>
      </c>
      <c r="AD7138" t="s">
        <v>443</v>
      </c>
    </row>
    <row r="7139" spans="21:30">
      <c r="U7139">
        <v>13206</v>
      </c>
      <c r="V7139">
        <v>3</v>
      </c>
      <c r="W7139" t="s">
        <v>8318</v>
      </c>
      <c r="X7139">
        <v>5</v>
      </c>
      <c r="Y7139" t="s">
        <v>505</v>
      </c>
      <c r="Z7139">
        <v>5301</v>
      </c>
      <c r="AA7139" t="s">
        <v>918</v>
      </c>
      <c r="AC7139" t="s">
        <v>713</v>
      </c>
      <c r="AD7139" t="s">
        <v>443</v>
      </c>
    </row>
    <row r="7140" spans="21:30">
      <c r="U7140">
        <v>13207</v>
      </c>
      <c r="V7140">
        <v>1</v>
      </c>
      <c r="W7140" t="s">
        <v>8319</v>
      </c>
      <c r="X7140">
        <v>9</v>
      </c>
      <c r="Y7140" t="s">
        <v>559</v>
      </c>
      <c r="Z7140">
        <v>9119</v>
      </c>
      <c r="AA7140" t="s">
        <v>4968</v>
      </c>
      <c r="AC7140" t="s">
        <v>713</v>
      </c>
      <c r="AD7140" t="s">
        <v>443</v>
      </c>
    </row>
    <row r="7141" spans="21:30">
      <c r="U7141">
        <v>13208</v>
      </c>
      <c r="V7141">
        <v>8</v>
      </c>
      <c r="W7141" t="s">
        <v>8320</v>
      </c>
      <c r="X7141">
        <v>9</v>
      </c>
      <c r="Y7141" t="s">
        <v>559</v>
      </c>
      <c r="Z7141">
        <v>9101</v>
      </c>
      <c r="AA7141" t="s">
        <v>133</v>
      </c>
      <c r="AC7141" t="s">
        <v>713</v>
      </c>
      <c r="AD7141" t="s">
        <v>443</v>
      </c>
    </row>
    <row r="7142" spans="21:30">
      <c r="U7142">
        <v>13212</v>
      </c>
      <c r="V7142">
        <v>8</v>
      </c>
      <c r="W7142" t="s">
        <v>8321</v>
      </c>
      <c r="X7142">
        <v>13</v>
      </c>
      <c r="Y7142" t="s">
        <v>6457</v>
      </c>
      <c r="Z7142">
        <v>13110</v>
      </c>
      <c r="AA7142" t="s">
        <v>741</v>
      </c>
      <c r="AC7142" t="s">
        <v>713</v>
      </c>
      <c r="AD7142" t="s">
        <v>443</v>
      </c>
    </row>
    <row r="7143" spans="21:30">
      <c r="U7143">
        <v>13214</v>
      </c>
      <c r="V7143">
        <v>4</v>
      </c>
      <c r="W7143" t="s">
        <v>8322</v>
      </c>
      <c r="X7143">
        <v>10</v>
      </c>
      <c r="Y7143" t="s">
        <v>5531</v>
      </c>
      <c r="Z7143">
        <v>10109</v>
      </c>
      <c r="AA7143" t="s">
        <v>1567</v>
      </c>
      <c r="AC7143" t="s">
        <v>713</v>
      </c>
      <c r="AD7143" t="s">
        <v>443</v>
      </c>
    </row>
    <row r="7144" spans="21:30">
      <c r="U7144">
        <v>13215</v>
      </c>
      <c r="V7144">
        <v>2</v>
      </c>
      <c r="W7144" t="s">
        <v>8323</v>
      </c>
      <c r="X7144">
        <v>13</v>
      </c>
      <c r="Y7144" t="s">
        <v>6457</v>
      </c>
      <c r="Z7144">
        <v>13123</v>
      </c>
      <c r="AA7144" t="s">
        <v>756</v>
      </c>
      <c r="AC7144" t="s">
        <v>713</v>
      </c>
      <c r="AD7144" t="s">
        <v>443</v>
      </c>
    </row>
    <row r="7145" spans="21:30">
      <c r="U7145">
        <v>13216</v>
      </c>
      <c r="V7145">
        <v>0</v>
      </c>
      <c r="W7145" t="s">
        <v>8324</v>
      </c>
      <c r="X7145">
        <v>9</v>
      </c>
      <c r="Y7145" t="s">
        <v>559</v>
      </c>
      <c r="Z7145">
        <v>9101</v>
      </c>
      <c r="AA7145" t="s">
        <v>133</v>
      </c>
      <c r="AC7145" t="s">
        <v>713</v>
      </c>
      <c r="AD7145" t="s">
        <v>443</v>
      </c>
    </row>
    <row r="7146" spans="21:30">
      <c r="U7146">
        <v>13217</v>
      </c>
      <c r="V7146">
        <v>9</v>
      </c>
      <c r="W7146" t="s">
        <v>8325</v>
      </c>
      <c r="X7146">
        <v>9</v>
      </c>
      <c r="Y7146" t="s">
        <v>559</v>
      </c>
      <c r="Z7146">
        <v>9112</v>
      </c>
      <c r="AA7146" t="s">
        <v>1452</v>
      </c>
      <c r="AC7146" t="s">
        <v>713</v>
      </c>
      <c r="AD7146" t="s">
        <v>443</v>
      </c>
    </row>
    <row r="7147" spans="21:30">
      <c r="U7147">
        <v>13218</v>
      </c>
      <c r="V7147">
        <v>8</v>
      </c>
      <c r="W7147" t="s">
        <v>8326</v>
      </c>
      <c r="X7147">
        <v>13</v>
      </c>
      <c r="Y7147" t="s">
        <v>6457</v>
      </c>
      <c r="Z7147">
        <v>13401</v>
      </c>
      <c r="AA7147" t="s">
        <v>667</v>
      </c>
      <c r="AC7147" t="s">
        <v>713</v>
      </c>
      <c r="AD7147" t="s">
        <v>443</v>
      </c>
    </row>
    <row r="7148" spans="21:30">
      <c r="U7148">
        <v>13220</v>
      </c>
      <c r="V7148">
        <v>9</v>
      </c>
      <c r="W7148" t="s">
        <v>8327</v>
      </c>
      <c r="X7148">
        <v>13</v>
      </c>
      <c r="Y7148" t="s">
        <v>6457</v>
      </c>
      <c r="Z7148">
        <v>13110</v>
      </c>
      <c r="AA7148" t="s">
        <v>741</v>
      </c>
      <c r="AC7148" t="s">
        <v>713</v>
      </c>
      <c r="AD7148" t="s">
        <v>443</v>
      </c>
    </row>
    <row r="7149" spans="21:30">
      <c r="U7149">
        <v>13300</v>
      </c>
      <c r="V7149">
        <v>0</v>
      </c>
      <c r="W7149" t="s">
        <v>5080</v>
      </c>
      <c r="X7149">
        <v>4</v>
      </c>
      <c r="Y7149" t="s">
        <v>846</v>
      </c>
      <c r="Z7149">
        <v>4101</v>
      </c>
      <c r="AA7149" t="s">
        <v>844</v>
      </c>
      <c r="AC7149" t="s">
        <v>725</v>
      </c>
      <c r="AD7149" t="s">
        <v>443</v>
      </c>
    </row>
    <row r="7150" spans="21:30">
      <c r="U7150">
        <v>13302</v>
      </c>
      <c r="V7150">
        <v>7</v>
      </c>
      <c r="W7150" t="s">
        <v>8328</v>
      </c>
      <c r="X7150">
        <v>4</v>
      </c>
      <c r="Y7150" t="s">
        <v>846</v>
      </c>
      <c r="Z7150">
        <v>4203</v>
      </c>
      <c r="AA7150" t="s">
        <v>1340</v>
      </c>
      <c r="AC7150" t="s">
        <v>713</v>
      </c>
      <c r="AD7150" t="s">
        <v>443</v>
      </c>
    </row>
    <row r="7151" spans="21:30">
      <c r="U7151">
        <v>13305</v>
      </c>
      <c r="V7151">
        <v>1</v>
      </c>
      <c r="W7151" t="s">
        <v>8329</v>
      </c>
      <c r="X7151">
        <v>4</v>
      </c>
      <c r="Y7151" t="s">
        <v>846</v>
      </c>
      <c r="Z7151">
        <v>4101</v>
      </c>
      <c r="AA7151" t="s">
        <v>844</v>
      </c>
      <c r="AC7151" t="s">
        <v>713</v>
      </c>
      <c r="AD7151" t="s">
        <v>443</v>
      </c>
    </row>
    <row r="7152" spans="21:30">
      <c r="U7152">
        <v>13309</v>
      </c>
      <c r="V7152">
        <v>4</v>
      </c>
      <c r="W7152" t="s">
        <v>8330</v>
      </c>
      <c r="X7152">
        <v>4</v>
      </c>
      <c r="Y7152" t="s">
        <v>846</v>
      </c>
      <c r="Z7152">
        <v>4304</v>
      </c>
      <c r="AA7152" t="s">
        <v>1575</v>
      </c>
      <c r="AC7152" t="s">
        <v>1009</v>
      </c>
      <c r="AD7152" t="s">
        <v>443</v>
      </c>
    </row>
    <row r="7153" spans="21:30">
      <c r="U7153">
        <v>13312</v>
      </c>
      <c r="V7153">
        <v>4</v>
      </c>
      <c r="W7153" t="s">
        <v>8331</v>
      </c>
      <c r="X7153">
        <v>4</v>
      </c>
      <c r="Y7153" t="s">
        <v>846</v>
      </c>
      <c r="Z7153">
        <v>4302</v>
      </c>
      <c r="AA7153" t="s">
        <v>2159</v>
      </c>
      <c r="AC7153" t="s">
        <v>713</v>
      </c>
      <c r="AD7153" t="s">
        <v>443</v>
      </c>
    </row>
    <row r="7154" spans="21:30">
      <c r="U7154">
        <v>13313</v>
      </c>
      <c r="V7154">
        <v>2</v>
      </c>
      <c r="W7154" t="s">
        <v>8332</v>
      </c>
      <c r="X7154">
        <v>4</v>
      </c>
      <c r="Y7154" t="s">
        <v>846</v>
      </c>
      <c r="Z7154">
        <v>4102</v>
      </c>
      <c r="AA7154" t="s">
        <v>846</v>
      </c>
      <c r="AC7154" t="s">
        <v>713</v>
      </c>
      <c r="AD7154" t="s">
        <v>443</v>
      </c>
    </row>
    <row r="7155" spans="21:30">
      <c r="U7155">
        <v>13314</v>
      </c>
      <c r="V7155">
        <v>0</v>
      </c>
      <c r="W7155" t="s">
        <v>7314</v>
      </c>
      <c r="X7155">
        <v>4</v>
      </c>
      <c r="Y7155" t="s">
        <v>846</v>
      </c>
      <c r="Z7155">
        <v>4102</v>
      </c>
      <c r="AA7155" t="s">
        <v>846</v>
      </c>
      <c r="AC7155" t="s">
        <v>713</v>
      </c>
      <c r="AD7155" t="s">
        <v>443</v>
      </c>
    </row>
    <row r="7156" spans="21:30">
      <c r="U7156">
        <v>13319</v>
      </c>
      <c r="V7156">
        <v>1</v>
      </c>
      <c r="W7156" t="s">
        <v>8333</v>
      </c>
      <c r="X7156">
        <v>4</v>
      </c>
      <c r="Y7156" t="s">
        <v>846</v>
      </c>
      <c r="Z7156">
        <v>4101</v>
      </c>
      <c r="AA7156" t="s">
        <v>844</v>
      </c>
      <c r="AC7156" t="s">
        <v>725</v>
      </c>
      <c r="AD7156" t="s">
        <v>443</v>
      </c>
    </row>
    <row r="7157" spans="21:30">
      <c r="U7157">
        <v>13320</v>
      </c>
      <c r="V7157">
        <v>5</v>
      </c>
      <c r="W7157" t="s">
        <v>8334</v>
      </c>
      <c r="X7157">
        <v>4</v>
      </c>
      <c r="Y7157" t="s">
        <v>846</v>
      </c>
      <c r="Z7157">
        <v>4102</v>
      </c>
      <c r="AA7157" t="s">
        <v>846</v>
      </c>
      <c r="AC7157" t="s">
        <v>713</v>
      </c>
      <c r="AD7157" t="s">
        <v>443</v>
      </c>
    </row>
    <row r="7158" spans="21:30">
      <c r="U7158">
        <v>13324</v>
      </c>
      <c r="V7158">
        <v>8</v>
      </c>
      <c r="W7158" t="s">
        <v>8335</v>
      </c>
      <c r="X7158">
        <v>4</v>
      </c>
      <c r="Y7158" t="s">
        <v>846</v>
      </c>
      <c r="Z7158">
        <v>4102</v>
      </c>
      <c r="AA7158" t="s">
        <v>846</v>
      </c>
      <c r="AC7158" t="s">
        <v>713</v>
      </c>
      <c r="AD7158" t="s">
        <v>443</v>
      </c>
    </row>
    <row r="7159" spans="21:30">
      <c r="U7159">
        <v>13328</v>
      </c>
      <c r="V7159">
        <v>0</v>
      </c>
      <c r="W7159" t="s">
        <v>8336</v>
      </c>
      <c r="X7159">
        <v>4</v>
      </c>
      <c r="Y7159" t="s">
        <v>846</v>
      </c>
      <c r="Z7159">
        <v>4101</v>
      </c>
      <c r="AA7159" t="s">
        <v>844</v>
      </c>
      <c r="AC7159" t="s">
        <v>725</v>
      </c>
      <c r="AD7159" t="s">
        <v>443</v>
      </c>
    </row>
    <row r="7160" spans="21:30">
      <c r="U7160">
        <v>13329</v>
      </c>
      <c r="V7160">
        <v>9</v>
      </c>
      <c r="W7160" t="s">
        <v>8337</v>
      </c>
      <c r="X7160">
        <v>4</v>
      </c>
      <c r="Y7160" t="s">
        <v>846</v>
      </c>
      <c r="Z7160">
        <v>4101</v>
      </c>
      <c r="AA7160" t="s">
        <v>844</v>
      </c>
      <c r="AC7160" t="s">
        <v>725</v>
      </c>
      <c r="AD7160" t="s">
        <v>443</v>
      </c>
    </row>
    <row r="7161" spans="21:30">
      <c r="U7161">
        <v>13330</v>
      </c>
      <c r="V7161">
        <v>2</v>
      </c>
      <c r="W7161" t="s">
        <v>8338</v>
      </c>
      <c r="X7161">
        <v>4</v>
      </c>
      <c r="Y7161" t="s">
        <v>846</v>
      </c>
      <c r="Z7161">
        <v>4101</v>
      </c>
      <c r="AA7161" t="s">
        <v>844</v>
      </c>
      <c r="AC7161" t="s">
        <v>713</v>
      </c>
      <c r="AD7161" t="s">
        <v>443</v>
      </c>
    </row>
    <row r="7162" spans="21:30">
      <c r="U7162">
        <v>13332</v>
      </c>
      <c r="V7162">
        <v>9</v>
      </c>
      <c r="W7162" t="s">
        <v>8339</v>
      </c>
      <c r="X7162">
        <v>4</v>
      </c>
      <c r="Y7162" t="s">
        <v>846</v>
      </c>
      <c r="Z7162">
        <v>4102</v>
      </c>
      <c r="AA7162" t="s">
        <v>846</v>
      </c>
      <c r="AC7162" t="s">
        <v>725</v>
      </c>
      <c r="AD7162" t="s">
        <v>443</v>
      </c>
    </row>
    <row r="7163" spans="21:30">
      <c r="U7163">
        <v>13333</v>
      </c>
      <c r="V7163">
        <v>7</v>
      </c>
      <c r="W7163" t="s">
        <v>8340</v>
      </c>
      <c r="X7163">
        <v>4</v>
      </c>
      <c r="Y7163" t="s">
        <v>846</v>
      </c>
      <c r="Z7163">
        <v>4101</v>
      </c>
      <c r="AA7163" t="s">
        <v>844</v>
      </c>
      <c r="AC7163" t="s">
        <v>713</v>
      </c>
      <c r="AD7163" t="s">
        <v>443</v>
      </c>
    </row>
    <row r="7164" spans="21:30">
      <c r="U7164">
        <v>13336</v>
      </c>
      <c r="V7164">
        <v>1</v>
      </c>
      <c r="W7164" t="s">
        <v>8341</v>
      </c>
      <c r="X7164">
        <v>4</v>
      </c>
      <c r="Y7164" t="s">
        <v>846</v>
      </c>
      <c r="Z7164">
        <v>4302</v>
      </c>
      <c r="AA7164" t="s">
        <v>2159</v>
      </c>
      <c r="AC7164" t="s">
        <v>1009</v>
      </c>
      <c r="AD7164" t="s">
        <v>443</v>
      </c>
    </row>
    <row r="7165" spans="21:30">
      <c r="U7165">
        <v>13339</v>
      </c>
      <c r="V7165">
        <v>6</v>
      </c>
      <c r="W7165" t="s">
        <v>8342</v>
      </c>
      <c r="X7165">
        <v>4</v>
      </c>
      <c r="Y7165" t="s">
        <v>846</v>
      </c>
      <c r="Z7165">
        <v>4101</v>
      </c>
      <c r="AA7165" t="s">
        <v>844</v>
      </c>
      <c r="AC7165" t="s">
        <v>725</v>
      </c>
      <c r="AD7165" t="s">
        <v>443</v>
      </c>
    </row>
    <row r="7166" spans="21:30">
      <c r="U7166">
        <v>13341</v>
      </c>
      <c r="V7166">
        <v>8</v>
      </c>
      <c r="W7166" t="s">
        <v>8343</v>
      </c>
      <c r="X7166">
        <v>4</v>
      </c>
      <c r="Y7166" t="s">
        <v>846</v>
      </c>
      <c r="Z7166">
        <v>4102</v>
      </c>
      <c r="AA7166" t="s">
        <v>846</v>
      </c>
      <c r="AC7166" t="s">
        <v>713</v>
      </c>
      <c r="AD7166" t="s">
        <v>443</v>
      </c>
    </row>
    <row r="7167" spans="21:30">
      <c r="U7167">
        <v>13342</v>
      </c>
      <c r="V7167">
        <v>6</v>
      </c>
      <c r="W7167" t="s">
        <v>8344</v>
      </c>
      <c r="X7167">
        <v>4</v>
      </c>
      <c r="Y7167" t="s">
        <v>846</v>
      </c>
      <c r="Z7167">
        <v>4102</v>
      </c>
      <c r="AA7167" t="s">
        <v>846</v>
      </c>
      <c r="AC7167" t="s">
        <v>713</v>
      </c>
      <c r="AD7167" t="s">
        <v>443</v>
      </c>
    </row>
    <row r="7168" spans="21:30">
      <c r="U7168">
        <v>13344</v>
      </c>
      <c r="V7168">
        <v>2</v>
      </c>
      <c r="W7168" t="s">
        <v>8345</v>
      </c>
      <c r="X7168">
        <v>4</v>
      </c>
      <c r="Y7168" t="s">
        <v>846</v>
      </c>
      <c r="Z7168">
        <v>4101</v>
      </c>
      <c r="AA7168" t="s">
        <v>844</v>
      </c>
      <c r="AC7168" t="s">
        <v>713</v>
      </c>
      <c r="AD7168" t="s">
        <v>443</v>
      </c>
    </row>
    <row r="7169" spans="21:30">
      <c r="U7169">
        <v>13350</v>
      </c>
      <c r="V7169">
        <v>7</v>
      </c>
      <c r="W7169" t="s">
        <v>8346</v>
      </c>
      <c r="X7169">
        <v>4</v>
      </c>
      <c r="Y7169" t="s">
        <v>846</v>
      </c>
      <c r="Z7169">
        <v>4101</v>
      </c>
      <c r="AA7169" t="s">
        <v>844</v>
      </c>
      <c r="AC7169" t="s">
        <v>713</v>
      </c>
      <c r="AD7169" t="s">
        <v>443</v>
      </c>
    </row>
    <row r="7170" spans="21:30">
      <c r="U7170">
        <v>13352</v>
      </c>
      <c r="V7170">
        <v>3</v>
      </c>
      <c r="W7170" t="s">
        <v>8347</v>
      </c>
      <c r="X7170">
        <v>4</v>
      </c>
      <c r="Y7170" t="s">
        <v>846</v>
      </c>
      <c r="Z7170">
        <v>4202</v>
      </c>
      <c r="AA7170" t="s">
        <v>927</v>
      </c>
      <c r="AC7170" t="s">
        <v>1009</v>
      </c>
      <c r="AD7170" t="s">
        <v>443</v>
      </c>
    </row>
    <row r="7171" spans="21:30">
      <c r="U7171">
        <v>13356</v>
      </c>
      <c r="V7171">
        <v>6</v>
      </c>
      <c r="W7171" t="s">
        <v>8348</v>
      </c>
      <c r="X7171">
        <v>4</v>
      </c>
      <c r="Y7171" t="s">
        <v>846</v>
      </c>
      <c r="Z7171">
        <v>4101</v>
      </c>
      <c r="AA7171" t="s">
        <v>844</v>
      </c>
      <c r="AC7171" t="s">
        <v>713</v>
      </c>
      <c r="AD7171" t="s">
        <v>443</v>
      </c>
    </row>
    <row r="7172" spans="21:30">
      <c r="U7172">
        <v>13358</v>
      </c>
      <c r="V7172">
        <v>2</v>
      </c>
      <c r="W7172" t="s">
        <v>8349</v>
      </c>
      <c r="X7172">
        <v>4</v>
      </c>
      <c r="Y7172" t="s">
        <v>846</v>
      </c>
      <c r="Z7172">
        <v>4106</v>
      </c>
      <c r="AA7172" t="s">
        <v>2021</v>
      </c>
      <c r="AC7172" t="s">
        <v>1009</v>
      </c>
      <c r="AD7172" t="s">
        <v>443</v>
      </c>
    </row>
    <row r="7173" spans="21:30">
      <c r="U7173">
        <v>13360</v>
      </c>
      <c r="V7173">
        <v>4</v>
      </c>
      <c r="W7173" t="s">
        <v>8350</v>
      </c>
      <c r="X7173">
        <v>4</v>
      </c>
      <c r="Y7173" t="s">
        <v>846</v>
      </c>
      <c r="Z7173">
        <v>4101</v>
      </c>
      <c r="AA7173" t="s">
        <v>844</v>
      </c>
      <c r="AC7173" t="s">
        <v>713</v>
      </c>
      <c r="AD7173" t="s">
        <v>443</v>
      </c>
    </row>
    <row r="7174" spans="21:30">
      <c r="U7174">
        <v>13361</v>
      </c>
      <c r="V7174">
        <v>2</v>
      </c>
      <c r="W7174" t="s">
        <v>8351</v>
      </c>
      <c r="X7174">
        <v>4</v>
      </c>
      <c r="Y7174" t="s">
        <v>846</v>
      </c>
      <c r="Z7174">
        <v>4102</v>
      </c>
      <c r="AA7174" t="s">
        <v>846</v>
      </c>
      <c r="AC7174" t="s">
        <v>713</v>
      </c>
      <c r="AD7174" t="s">
        <v>443</v>
      </c>
    </row>
    <row r="7175" spans="21:30">
      <c r="U7175">
        <v>13362</v>
      </c>
      <c r="V7175">
        <v>0</v>
      </c>
      <c r="W7175" t="s">
        <v>8352</v>
      </c>
      <c r="X7175">
        <v>4</v>
      </c>
      <c r="Y7175" t="s">
        <v>846</v>
      </c>
      <c r="Z7175">
        <v>4303</v>
      </c>
      <c r="AA7175" t="s">
        <v>1395</v>
      </c>
      <c r="AC7175" t="s">
        <v>1009</v>
      </c>
      <c r="AD7175" t="s">
        <v>443</v>
      </c>
    </row>
    <row r="7176" spans="21:30">
      <c r="U7176">
        <v>13363</v>
      </c>
      <c r="V7176">
        <v>9</v>
      </c>
      <c r="W7176" t="s">
        <v>8353</v>
      </c>
      <c r="X7176">
        <v>4</v>
      </c>
      <c r="Y7176" t="s">
        <v>846</v>
      </c>
      <c r="Z7176">
        <v>4304</v>
      </c>
      <c r="AA7176" t="s">
        <v>1575</v>
      </c>
      <c r="AC7176" t="s">
        <v>1009</v>
      </c>
      <c r="AD7176" t="s">
        <v>443</v>
      </c>
    </row>
    <row r="7177" spans="21:30">
      <c r="U7177">
        <v>13365</v>
      </c>
      <c r="V7177">
        <v>5</v>
      </c>
      <c r="W7177" t="s">
        <v>8354</v>
      </c>
      <c r="X7177">
        <v>4</v>
      </c>
      <c r="Y7177" t="s">
        <v>846</v>
      </c>
      <c r="Z7177">
        <v>4305</v>
      </c>
      <c r="AA7177" t="s">
        <v>2104</v>
      </c>
      <c r="AC7177" t="s">
        <v>1009</v>
      </c>
      <c r="AD7177" t="s">
        <v>443</v>
      </c>
    </row>
    <row r="7178" spans="21:30">
      <c r="U7178">
        <v>13370</v>
      </c>
      <c r="V7178">
        <v>1</v>
      </c>
      <c r="W7178" t="s">
        <v>8089</v>
      </c>
      <c r="X7178">
        <v>4</v>
      </c>
      <c r="Y7178" t="s">
        <v>846</v>
      </c>
      <c r="Z7178">
        <v>4102</v>
      </c>
      <c r="AA7178" t="s">
        <v>846</v>
      </c>
      <c r="AC7178" t="s">
        <v>725</v>
      </c>
      <c r="AD7178" t="s">
        <v>443</v>
      </c>
    </row>
    <row r="7179" spans="21:30">
      <c r="U7179">
        <v>13372</v>
      </c>
      <c r="V7179">
        <v>8</v>
      </c>
      <c r="W7179" t="s">
        <v>8355</v>
      </c>
      <c r="X7179">
        <v>4</v>
      </c>
      <c r="Y7179" t="s">
        <v>846</v>
      </c>
      <c r="Z7179">
        <v>4101</v>
      </c>
      <c r="AA7179" t="s">
        <v>844</v>
      </c>
      <c r="AC7179" t="s">
        <v>713</v>
      </c>
      <c r="AD7179" t="s">
        <v>443</v>
      </c>
    </row>
    <row r="7180" spans="21:30">
      <c r="U7180">
        <v>13373</v>
      </c>
      <c r="V7180">
        <v>6</v>
      </c>
      <c r="W7180" t="s">
        <v>8356</v>
      </c>
      <c r="X7180">
        <v>4</v>
      </c>
      <c r="Y7180" t="s">
        <v>846</v>
      </c>
      <c r="Z7180">
        <v>4102</v>
      </c>
      <c r="AA7180" t="s">
        <v>846</v>
      </c>
      <c r="AC7180" t="s">
        <v>713</v>
      </c>
      <c r="AD7180" t="s">
        <v>443</v>
      </c>
    </row>
    <row r="7181" spans="21:30">
      <c r="U7181">
        <v>13375</v>
      </c>
      <c r="V7181">
        <v>2</v>
      </c>
      <c r="W7181" t="s">
        <v>8357</v>
      </c>
      <c r="X7181">
        <v>4</v>
      </c>
      <c r="Y7181" t="s">
        <v>846</v>
      </c>
      <c r="Z7181">
        <v>4201</v>
      </c>
      <c r="AA7181" t="s">
        <v>1208</v>
      </c>
      <c r="AC7181" t="s">
        <v>713</v>
      </c>
      <c r="AD7181" t="s">
        <v>443</v>
      </c>
    </row>
    <row r="7182" spans="21:30">
      <c r="U7182">
        <v>13376</v>
      </c>
      <c r="V7182">
        <v>0</v>
      </c>
      <c r="W7182" t="s">
        <v>8358</v>
      </c>
      <c r="X7182">
        <v>4</v>
      </c>
      <c r="Y7182" t="s">
        <v>846</v>
      </c>
      <c r="Z7182">
        <v>4101</v>
      </c>
      <c r="AA7182" t="s">
        <v>844</v>
      </c>
      <c r="AC7182" t="s">
        <v>713</v>
      </c>
      <c r="AD7182" t="s">
        <v>443</v>
      </c>
    </row>
    <row r="7183" spans="21:30">
      <c r="U7183">
        <v>13378</v>
      </c>
      <c r="V7183">
        <v>7</v>
      </c>
      <c r="W7183" t="s">
        <v>8359</v>
      </c>
      <c r="X7183">
        <v>4</v>
      </c>
      <c r="Y7183" t="s">
        <v>846</v>
      </c>
      <c r="Z7183">
        <v>4101</v>
      </c>
      <c r="AA7183" t="s">
        <v>844</v>
      </c>
      <c r="AC7183" t="s">
        <v>725</v>
      </c>
      <c r="AD7183" t="s">
        <v>443</v>
      </c>
    </row>
    <row r="7184" spans="21:30">
      <c r="U7184">
        <v>13379</v>
      </c>
      <c r="V7184">
        <v>5</v>
      </c>
      <c r="W7184" t="s">
        <v>8360</v>
      </c>
      <c r="X7184">
        <v>4</v>
      </c>
      <c r="Y7184" t="s">
        <v>846</v>
      </c>
      <c r="Z7184">
        <v>4201</v>
      </c>
      <c r="AA7184" t="s">
        <v>1208</v>
      </c>
      <c r="AC7184" t="s">
        <v>1009</v>
      </c>
      <c r="AD7184" t="s">
        <v>443</v>
      </c>
    </row>
    <row r="7185" spans="21:30">
      <c r="U7185">
        <v>13380</v>
      </c>
      <c r="V7185">
        <v>9</v>
      </c>
      <c r="W7185" t="s">
        <v>8361</v>
      </c>
      <c r="X7185">
        <v>4</v>
      </c>
      <c r="Y7185" t="s">
        <v>846</v>
      </c>
      <c r="Z7185">
        <v>4201</v>
      </c>
      <c r="AA7185" t="s">
        <v>1208</v>
      </c>
      <c r="AC7185" t="s">
        <v>1009</v>
      </c>
      <c r="AD7185" t="s">
        <v>443</v>
      </c>
    </row>
    <row r="7186" spans="21:30">
      <c r="U7186">
        <v>13383</v>
      </c>
      <c r="V7186">
        <v>3</v>
      </c>
      <c r="W7186" t="s">
        <v>8362</v>
      </c>
      <c r="X7186">
        <v>4</v>
      </c>
      <c r="Y7186" t="s">
        <v>846</v>
      </c>
      <c r="Z7186">
        <v>4204</v>
      </c>
      <c r="AA7186" t="s">
        <v>1679</v>
      </c>
      <c r="AC7186" t="s">
        <v>713</v>
      </c>
      <c r="AD7186" t="s">
        <v>443</v>
      </c>
    </row>
    <row r="7187" spans="21:30">
      <c r="U7187">
        <v>13384</v>
      </c>
      <c r="V7187">
        <v>1</v>
      </c>
      <c r="W7187" t="s">
        <v>4423</v>
      </c>
      <c r="X7187">
        <v>4</v>
      </c>
      <c r="Y7187" t="s">
        <v>846</v>
      </c>
      <c r="Z7187">
        <v>4101</v>
      </c>
      <c r="AA7187" t="s">
        <v>844</v>
      </c>
      <c r="AC7187" t="s">
        <v>713</v>
      </c>
      <c r="AD7187" t="s">
        <v>443</v>
      </c>
    </row>
    <row r="7188" spans="21:30">
      <c r="U7188">
        <v>13387</v>
      </c>
      <c r="V7188">
        <v>6</v>
      </c>
      <c r="W7188" t="s">
        <v>8363</v>
      </c>
      <c r="X7188">
        <v>4</v>
      </c>
      <c r="Y7188" t="s">
        <v>846</v>
      </c>
      <c r="Z7188">
        <v>4301</v>
      </c>
      <c r="AA7188" t="s">
        <v>112</v>
      </c>
      <c r="AC7188" t="s">
        <v>1009</v>
      </c>
      <c r="AD7188" t="s">
        <v>443</v>
      </c>
    </row>
    <row r="7189" spans="21:30">
      <c r="U7189">
        <v>13388</v>
      </c>
      <c r="V7189">
        <v>4</v>
      </c>
      <c r="W7189" t="s">
        <v>8364</v>
      </c>
      <c r="X7189">
        <v>4</v>
      </c>
      <c r="Y7189" t="s">
        <v>846</v>
      </c>
      <c r="Z7189">
        <v>4101</v>
      </c>
      <c r="AA7189" t="s">
        <v>844</v>
      </c>
      <c r="AC7189" t="s">
        <v>713</v>
      </c>
      <c r="AD7189" t="s">
        <v>443</v>
      </c>
    </row>
    <row r="7190" spans="21:30">
      <c r="U7190">
        <v>13389</v>
      </c>
      <c r="V7190">
        <v>2</v>
      </c>
      <c r="W7190" t="s">
        <v>8365</v>
      </c>
      <c r="X7190">
        <v>4</v>
      </c>
      <c r="Y7190" t="s">
        <v>846</v>
      </c>
      <c r="Z7190">
        <v>4101</v>
      </c>
      <c r="AA7190" t="s">
        <v>844</v>
      </c>
      <c r="AC7190" t="s">
        <v>725</v>
      </c>
      <c r="AD7190" t="s">
        <v>443</v>
      </c>
    </row>
    <row r="7191" spans="21:30">
      <c r="U7191">
        <v>13393</v>
      </c>
      <c r="V7191">
        <v>0</v>
      </c>
      <c r="W7191" t="s">
        <v>8366</v>
      </c>
      <c r="X7191">
        <v>4</v>
      </c>
      <c r="Y7191" t="s">
        <v>846</v>
      </c>
      <c r="Z7191">
        <v>4101</v>
      </c>
      <c r="AA7191" t="s">
        <v>844</v>
      </c>
      <c r="AC7191" t="s">
        <v>713</v>
      </c>
      <c r="AD7191" t="s">
        <v>443</v>
      </c>
    </row>
    <row r="7192" spans="21:30">
      <c r="U7192">
        <v>13394</v>
      </c>
      <c r="V7192">
        <v>9</v>
      </c>
      <c r="W7192" t="s">
        <v>8367</v>
      </c>
      <c r="X7192">
        <v>4</v>
      </c>
      <c r="Y7192" t="s">
        <v>846</v>
      </c>
      <c r="Z7192">
        <v>4204</v>
      </c>
      <c r="AA7192" t="s">
        <v>1679</v>
      </c>
      <c r="AC7192" t="s">
        <v>713</v>
      </c>
      <c r="AD7192" t="s">
        <v>443</v>
      </c>
    </row>
    <row r="7193" spans="21:30">
      <c r="U7193">
        <v>13395</v>
      </c>
      <c r="V7193">
        <v>7</v>
      </c>
      <c r="W7193" t="s">
        <v>8368</v>
      </c>
      <c r="X7193">
        <v>4</v>
      </c>
      <c r="Y7193" t="s">
        <v>846</v>
      </c>
      <c r="Z7193">
        <v>4204</v>
      </c>
      <c r="AA7193" t="s">
        <v>1679</v>
      </c>
      <c r="AC7193" t="s">
        <v>1009</v>
      </c>
      <c r="AD7193" t="s">
        <v>443</v>
      </c>
    </row>
    <row r="7194" spans="21:30">
      <c r="U7194">
        <v>13396</v>
      </c>
      <c r="V7194">
        <v>5</v>
      </c>
      <c r="W7194" t="s">
        <v>8369</v>
      </c>
      <c r="X7194">
        <v>4</v>
      </c>
      <c r="Y7194" t="s">
        <v>846</v>
      </c>
      <c r="Z7194">
        <v>4102</v>
      </c>
      <c r="AA7194" t="s">
        <v>846</v>
      </c>
      <c r="AC7194" t="s">
        <v>713</v>
      </c>
      <c r="AD7194" t="s">
        <v>443</v>
      </c>
    </row>
    <row r="7195" spans="21:30">
      <c r="U7195">
        <v>13398</v>
      </c>
      <c r="V7195">
        <v>1</v>
      </c>
      <c r="W7195" t="s">
        <v>8370</v>
      </c>
      <c r="X7195">
        <v>4</v>
      </c>
      <c r="Y7195" t="s">
        <v>846</v>
      </c>
      <c r="Z7195">
        <v>4203</v>
      </c>
      <c r="AA7195" t="s">
        <v>1340</v>
      </c>
      <c r="AC7195" t="s">
        <v>713</v>
      </c>
      <c r="AD7195" t="s">
        <v>443</v>
      </c>
    </row>
    <row r="7196" spans="21:30">
      <c r="U7196">
        <v>13401</v>
      </c>
      <c r="V7196">
        <v>5</v>
      </c>
      <c r="W7196" t="s">
        <v>8371</v>
      </c>
      <c r="X7196">
        <v>4</v>
      </c>
      <c r="Y7196" t="s">
        <v>846</v>
      </c>
      <c r="Z7196">
        <v>4102</v>
      </c>
      <c r="AA7196" t="s">
        <v>846</v>
      </c>
      <c r="AC7196" t="s">
        <v>725</v>
      </c>
      <c r="AD7196" t="s">
        <v>443</v>
      </c>
    </row>
    <row r="7197" spans="21:30">
      <c r="U7197">
        <v>13403</v>
      </c>
      <c r="V7197">
        <v>1</v>
      </c>
      <c r="W7197" t="s">
        <v>8372</v>
      </c>
      <c r="X7197">
        <v>4</v>
      </c>
      <c r="Y7197" t="s">
        <v>846</v>
      </c>
      <c r="Z7197">
        <v>4102</v>
      </c>
      <c r="AA7197" t="s">
        <v>846</v>
      </c>
      <c r="AC7197" t="s">
        <v>713</v>
      </c>
      <c r="AD7197" t="s">
        <v>443</v>
      </c>
    </row>
    <row r="7198" spans="21:30">
      <c r="U7198">
        <v>13405</v>
      </c>
      <c r="V7198">
        <v>8</v>
      </c>
      <c r="W7198" t="s">
        <v>8373</v>
      </c>
      <c r="X7198">
        <v>4</v>
      </c>
      <c r="Y7198" t="s">
        <v>846</v>
      </c>
      <c r="Z7198">
        <v>4102</v>
      </c>
      <c r="AA7198" t="s">
        <v>846</v>
      </c>
      <c r="AC7198" t="s">
        <v>713</v>
      </c>
      <c r="AD7198" t="s">
        <v>443</v>
      </c>
    </row>
    <row r="7199" spans="21:30">
      <c r="U7199">
        <v>13406</v>
      </c>
      <c r="V7199">
        <v>6</v>
      </c>
      <c r="W7199" t="s">
        <v>8374</v>
      </c>
      <c r="X7199">
        <v>4</v>
      </c>
      <c r="Y7199" t="s">
        <v>846</v>
      </c>
      <c r="Z7199">
        <v>4101</v>
      </c>
      <c r="AA7199" t="s">
        <v>844</v>
      </c>
      <c r="AC7199" t="s">
        <v>725</v>
      </c>
      <c r="AD7199" t="s">
        <v>443</v>
      </c>
    </row>
    <row r="7200" spans="21:30">
      <c r="U7200">
        <v>13411</v>
      </c>
      <c r="V7200">
        <v>2</v>
      </c>
      <c r="W7200" t="s">
        <v>8375</v>
      </c>
      <c r="X7200">
        <v>4</v>
      </c>
      <c r="Y7200" t="s">
        <v>846</v>
      </c>
      <c r="Z7200">
        <v>4101</v>
      </c>
      <c r="AA7200" t="s">
        <v>844</v>
      </c>
      <c r="AC7200" t="s">
        <v>725</v>
      </c>
      <c r="AD7200" t="s">
        <v>443</v>
      </c>
    </row>
    <row r="7201" spans="21:30">
      <c r="U7201">
        <v>13412</v>
      </c>
      <c r="V7201">
        <v>0</v>
      </c>
      <c r="W7201" t="s">
        <v>8376</v>
      </c>
      <c r="X7201">
        <v>4</v>
      </c>
      <c r="Y7201" t="s">
        <v>846</v>
      </c>
      <c r="Z7201">
        <v>4303</v>
      </c>
      <c r="AA7201" t="s">
        <v>1395</v>
      </c>
      <c r="AC7201" t="s">
        <v>1009</v>
      </c>
      <c r="AD7201" t="s">
        <v>443</v>
      </c>
    </row>
    <row r="7202" spans="21:30">
      <c r="U7202">
        <v>13415</v>
      </c>
      <c r="V7202">
        <v>5</v>
      </c>
      <c r="W7202" t="s">
        <v>8377</v>
      </c>
      <c r="X7202">
        <v>4</v>
      </c>
      <c r="Y7202" t="s">
        <v>846</v>
      </c>
      <c r="Z7202">
        <v>4101</v>
      </c>
      <c r="AA7202" t="s">
        <v>844</v>
      </c>
      <c r="AC7202" t="s">
        <v>713</v>
      </c>
      <c r="AD7202" t="s">
        <v>443</v>
      </c>
    </row>
    <row r="7203" spans="21:30">
      <c r="U7203">
        <v>13416</v>
      </c>
      <c r="V7203">
        <v>3</v>
      </c>
      <c r="W7203" t="s">
        <v>8378</v>
      </c>
      <c r="X7203">
        <v>4</v>
      </c>
      <c r="Y7203" t="s">
        <v>846</v>
      </c>
      <c r="Z7203">
        <v>4101</v>
      </c>
      <c r="AA7203" t="s">
        <v>844</v>
      </c>
      <c r="AC7203" t="s">
        <v>713</v>
      </c>
      <c r="AD7203" t="s">
        <v>443</v>
      </c>
    </row>
    <row r="7204" spans="21:30">
      <c r="U7204">
        <v>13417</v>
      </c>
      <c r="V7204">
        <v>1</v>
      </c>
      <c r="W7204" t="s">
        <v>8379</v>
      </c>
      <c r="X7204">
        <v>4</v>
      </c>
      <c r="Y7204" t="s">
        <v>846</v>
      </c>
      <c r="Z7204">
        <v>4101</v>
      </c>
      <c r="AA7204" t="s">
        <v>844</v>
      </c>
      <c r="AC7204" t="s">
        <v>713</v>
      </c>
      <c r="AD7204" t="s">
        <v>443</v>
      </c>
    </row>
    <row r="7205" spans="21:30">
      <c r="U7205">
        <v>13420</v>
      </c>
      <c r="V7205">
        <v>1</v>
      </c>
      <c r="W7205" t="s">
        <v>6523</v>
      </c>
      <c r="X7205">
        <v>4</v>
      </c>
      <c r="Y7205" t="s">
        <v>846</v>
      </c>
      <c r="Z7205">
        <v>4101</v>
      </c>
      <c r="AA7205" t="s">
        <v>844</v>
      </c>
      <c r="AC7205" t="s">
        <v>713</v>
      </c>
      <c r="AD7205" t="s">
        <v>443</v>
      </c>
    </row>
    <row r="7206" spans="21:30">
      <c r="U7206">
        <v>13423</v>
      </c>
      <c r="V7206">
        <v>6</v>
      </c>
      <c r="W7206" t="s">
        <v>8380</v>
      </c>
      <c r="X7206">
        <v>4</v>
      </c>
      <c r="Y7206" t="s">
        <v>846</v>
      </c>
      <c r="Z7206">
        <v>4305</v>
      </c>
      <c r="AA7206" t="s">
        <v>2104</v>
      </c>
      <c r="AC7206" t="s">
        <v>1009</v>
      </c>
      <c r="AD7206" t="s">
        <v>443</v>
      </c>
    </row>
    <row r="7207" spans="21:30">
      <c r="U7207">
        <v>13424</v>
      </c>
      <c r="V7207">
        <v>4</v>
      </c>
      <c r="W7207" t="s">
        <v>8381</v>
      </c>
      <c r="X7207">
        <v>4</v>
      </c>
      <c r="Y7207" t="s">
        <v>846</v>
      </c>
      <c r="Z7207">
        <v>4101</v>
      </c>
      <c r="AA7207" t="s">
        <v>844</v>
      </c>
      <c r="AC7207" t="s">
        <v>713</v>
      </c>
      <c r="AD7207" t="s">
        <v>443</v>
      </c>
    </row>
    <row r="7208" spans="21:30">
      <c r="U7208">
        <v>13426</v>
      </c>
      <c r="V7208">
        <v>0</v>
      </c>
      <c r="W7208" t="s">
        <v>8382</v>
      </c>
      <c r="X7208">
        <v>4</v>
      </c>
      <c r="Y7208" t="s">
        <v>846</v>
      </c>
      <c r="Z7208">
        <v>4101</v>
      </c>
      <c r="AA7208" t="s">
        <v>844</v>
      </c>
      <c r="AC7208" t="s">
        <v>713</v>
      </c>
      <c r="AD7208" t="s">
        <v>443</v>
      </c>
    </row>
    <row r="7209" spans="21:30">
      <c r="U7209">
        <v>13427</v>
      </c>
      <c r="V7209">
        <v>9</v>
      </c>
      <c r="W7209" t="s">
        <v>3320</v>
      </c>
      <c r="X7209">
        <v>4</v>
      </c>
      <c r="Y7209" t="s">
        <v>846</v>
      </c>
      <c r="Z7209">
        <v>4303</v>
      </c>
      <c r="AA7209" t="s">
        <v>1395</v>
      </c>
      <c r="AC7209" t="s">
        <v>713</v>
      </c>
      <c r="AD7209" t="s">
        <v>443</v>
      </c>
    </row>
    <row r="7210" spans="21:30">
      <c r="U7210">
        <v>13428</v>
      </c>
      <c r="V7210">
        <v>7</v>
      </c>
      <c r="W7210" t="s">
        <v>8383</v>
      </c>
      <c r="X7210">
        <v>4</v>
      </c>
      <c r="Y7210" t="s">
        <v>846</v>
      </c>
      <c r="Z7210">
        <v>4201</v>
      </c>
      <c r="AA7210" t="s">
        <v>1208</v>
      </c>
      <c r="AC7210" t="s">
        <v>1009</v>
      </c>
      <c r="AD7210" t="s">
        <v>443</v>
      </c>
    </row>
    <row r="7211" spans="21:30">
      <c r="U7211">
        <v>13434</v>
      </c>
      <c r="V7211">
        <v>1</v>
      </c>
      <c r="W7211" t="s">
        <v>8384</v>
      </c>
      <c r="X7211">
        <v>4</v>
      </c>
      <c r="Y7211" t="s">
        <v>846</v>
      </c>
      <c r="Z7211">
        <v>4101</v>
      </c>
      <c r="AA7211" t="s">
        <v>844</v>
      </c>
      <c r="AC7211" t="s">
        <v>725</v>
      </c>
      <c r="AD7211" t="s">
        <v>443</v>
      </c>
    </row>
    <row r="7212" spans="21:30">
      <c r="U7212">
        <v>13439</v>
      </c>
      <c r="V7212">
        <v>2</v>
      </c>
      <c r="W7212" t="s">
        <v>8385</v>
      </c>
      <c r="X7212">
        <v>4</v>
      </c>
      <c r="Y7212" t="s">
        <v>846</v>
      </c>
      <c r="Z7212">
        <v>4301</v>
      </c>
      <c r="AA7212" t="s">
        <v>112</v>
      </c>
      <c r="AC7212" t="s">
        <v>713</v>
      </c>
      <c r="AD7212" t="s">
        <v>443</v>
      </c>
    </row>
    <row r="7213" spans="21:30">
      <c r="U7213">
        <v>13442</v>
      </c>
      <c r="V7213">
        <v>2</v>
      </c>
      <c r="W7213" t="s">
        <v>8386</v>
      </c>
      <c r="X7213">
        <v>4</v>
      </c>
      <c r="Y7213" t="s">
        <v>846</v>
      </c>
      <c r="Z7213">
        <v>4102</v>
      </c>
      <c r="AA7213" t="s">
        <v>846</v>
      </c>
      <c r="AC7213" t="s">
        <v>713</v>
      </c>
      <c r="AD7213" t="s">
        <v>443</v>
      </c>
    </row>
    <row r="7214" spans="21:30">
      <c r="U7214">
        <v>13445</v>
      </c>
      <c r="V7214">
        <v>7</v>
      </c>
      <c r="W7214" t="s">
        <v>8387</v>
      </c>
      <c r="X7214">
        <v>4</v>
      </c>
      <c r="Y7214" t="s">
        <v>846</v>
      </c>
      <c r="Z7214">
        <v>4102</v>
      </c>
      <c r="AA7214" t="s">
        <v>846</v>
      </c>
      <c r="AC7214" t="s">
        <v>713</v>
      </c>
      <c r="AD7214" t="s">
        <v>443</v>
      </c>
    </row>
    <row r="7215" spans="21:30">
      <c r="U7215">
        <v>13446</v>
      </c>
      <c r="V7215">
        <v>5</v>
      </c>
      <c r="W7215" t="s">
        <v>8388</v>
      </c>
      <c r="X7215">
        <v>4</v>
      </c>
      <c r="Y7215" t="s">
        <v>846</v>
      </c>
      <c r="Z7215">
        <v>4101</v>
      </c>
      <c r="AA7215" t="s">
        <v>844</v>
      </c>
      <c r="AC7215" t="s">
        <v>713</v>
      </c>
      <c r="AD7215" t="s">
        <v>443</v>
      </c>
    </row>
    <row r="7216" spans="21:30">
      <c r="U7216">
        <v>13450</v>
      </c>
      <c r="V7216">
        <v>3</v>
      </c>
      <c r="W7216" t="s">
        <v>8389</v>
      </c>
      <c r="X7216">
        <v>4</v>
      </c>
      <c r="Y7216" t="s">
        <v>846</v>
      </c>
      <c r="Z7216">
        <v>4101</v>
      </c>
      <c r="AA7216" t="s">
        <v>844</v>
      </c>
      <c r="AC7216" t="s">
        <v>725</v>
      </c>
      <c r="AD7216" t="s">
        <v>443</v>
      </c>
    </row>
    <row r="7217" spans="21:30">
      <c r="U7217">
        <v>13451</v>
      </c>
      <c r="V7217">
        <v>1</v>
      </c>
      <c r="W7217" t="s">
        <v>8390</v>
      </c>
      <c r="X7217">
        <v>4</v>
      </c>
      <c r="Y7217" t="s">
        <v>846</v>
      </c>
      <c r="Z7217">
        <v>4101</v>
      </c>
      <c r="AA7217" t="s">
        <v>844</v>
      </c>
      <c r="AC7217" t="s">
        <v>713</v>
      </c>
      <c r="AD7217" t="s">
        <v>443</v>
      </c>
    </row>
    <row r="7218" spans="21:30">
      <c r="U7218">
        <v>13455</v>
      </c>
      <c r="V7218">
        <v>4</v>
      </c>
      <c r="W7218" t="s">
        <v>8391</v>
      </c>
      <c r="X7218">
        <v>4</v>
      </c>
      <c r="Y7218" t="s">
        <v>846</v>
      </c>
      <c r="Z7218">
        <v>4201</v>
      </c>
      <c r="AA7218" t="s">
        <v>1208</v>
      </c>
      <c r="AC7218" t="s">
        <v>1009</v>
      </c>
      <c r="AD7218" t="s">
        <v>443</v>
      </c>
    </row>
    <row r="7219" spans="21:30">
      <c r="U7219">
        <v>13457</v>
      </c>
      <c r="V7219">
        <v>0</v>
      </c>
      <c r="W7219" t="s">
        <v>8392</v>
      </c>
      <c r="X7219">
        <v>4</v>
      </c>
      <c r="Y7219" t="s">
        <v>846</v>
      </c>
      <c r="Z7219">
        <v>4301</v>
      </c>
      <c r="AA7219" t="s">
        <v>112</v>
      </c>
      <c r="AC7219" t="s">
        <v>713</v>
      </c>
      <c r="AD7219" t="s">
        <v>443</v>
      </c>
    </row>
    <row r="7220" spans="21:30">
      <c r="U7220">
        <v>13461</v>
      </c>
      <c r="V7220">
        <v>9</v>
      </c>
      <c r="W7220" t="s">
        <v>8393</v>
      </c>
      <c r="X7220">
        <v>4</v>
      </c>
      <c r="Y7220" t="s">
        <v>846</v>
      </c>
      <c r="Z7220">
        <v>4102</v>
      </c>
      <c r="AA7220" t="s">
        <v>846</v>
      </c>
      <c r="AC7220" t="s">
        <v>412</v>
      </c>
      <c r="AD7220" t="s">
        <v>443</v>
      </c>
    </row>
    <row r="7221" spans="21:30">
      <c r="U7221">
        <v>13462</v>
      </c>
      <c r="V7221">
        <v>7</v>
      </c>
      <c r="W7221" t="s">
        <v>8394</v>
      </c>
      <c r="X7221">
        <v>4</v>
      </c>
      <c r="Y7221" t="s">
        <v>846</v>
      </c>
      <c r="Z7221">
        <v>4303</v>
      </c>
      <c r="AA7221" t="s">
        <v>1395</v>
      </c>
      <c r="AC7221" t="s">
        <v>1009</v>
      </c>
      <c r="AD7221" t="s">
        <v>443</v>
      </c>
    </row>
    <row r="7222" spans="21:30">
      <c r="U7222">
        <v>13463</v>
      </c>
      <c r="V7222">
        <v>5</v>
      </c>
      <c r="W7222" t="s">
        <v>8395</v>
      </c>
      <c r="X7222">
        <v>4</v>
      </c>
      <c r="Y7222" t="s">
        <v>846</v>
      </c>
      <c r="Z7222">
        <v>4101</v>
      </c>
      <c r="AA7222" t="s">
        <v>844</v>
      </c>
      <c r="AC7222" t="s">
        <v>1111</v>
      </c>
      <c r="AD7222" t="s">
        <v>443</v>
      </c>
    </row>
    <row r="7223" spans="21:30">
      <c r="U7223">
        <v>13465</v>
      </c>
      <c r="V7223">
        <v>1</v>
      </c>
      <c r="W7223" t="s">
        <v>8396</v>
      </c>
      <c r="X7223">
        <v>4</v>
      </c>
      <c r="Y7223" t="s">
        <v>846</v>
      </c>
      <c r="Z7223">
        <v>4204</v>
      </c>
      <c r="AA7223" t="s">
        <v>1679</v>
      </c>
      <c r="AC7223" t="s">
        <v>713</v>
      </c>
      <c r="AD7223" t="s">
        <v>443</v>
      </c>
    </row>
    <row r="7224" spans="21:30">
      <c r="U7224">
        <v>13467</v>
      </c>
      <c r="V7224">
        <v>8</v>
      </c>
      <c r="W7224" t="s">
        <v>8397</v>
      </c>
      <c r="X7224">
        <v>4</v>
      </c>
      <c r="Y7224" t="s">
        <v>846</v>
      </c>
      <c r="Z7224">
        <v>4102</v>
      </c>
      <c r="AA7224" t="s">
        <v>846</v>
      </c>
      <c r="AC7224" t="s">
        <v>713</v>
      </c>
      <c r="AD7224" t="s">
        <v>443</v>
      </c>
    </row>
    <row r="7225" spans="21:30">
      <c r="U7225">
        <v>13469</v>
      </c>
      <c r="V7225">
        <v>4</v>
      </c>
      <c r="W7225" t="s">
        <v>8398</v>
      </c>
      <c r="X7225">
        <v>4</v>
      </c>
      <c r="Y7225" t="s">
        <v>846</v>
      </c>
      <c r="Z7225">
        <v>4101</v>
      </c>
      <c r="AA7225" t="s">
        <v>844</v>
      </c>
      <c r="AC7225" t="s">
        <v>713</v>
      </c>
      <c r="AD7225" t="s">
        <v>443</v>
      </c>
    </row>
    <row r="7226" spans="21:30">
      <c r="U7226">
        <v>13471</v>
      </c>
      <c r="V7226">
        <v>6</v>
      </c>
      <c r="W7226" t="s">
        <v>8399</v>
      </c>
      <c r="X7226">
        <v>4</v>
      </c>
      <c r="Y7226" t="s">
        <v>846</v>
      </c>
      <c r="Z7226">
        <v>4101</v>
      </c>
      <c r="AA7226" t="s">
        <v>844</v>
      </c>
      <c r="AC7226" t="s">
        <v>713</v>
      </c>
      <c r="AD7226" t="s">
        <v>443</v>
      </c>
    </row>
    <row r="7227" spans="21:30">
      <c r="U7227">
        <v>13473</v>
      </c>
      <c r="V7227">
        <v>2</v>
      </c>
      <c r="W7227" t="s">
        <v>8400</v>
      </c>
      <c r="X7227">
        <v>4</v>
      </c>
      <c r="Y7227" t="s">
        <v>846</v>
      </c>
      <c r="Z7227">
        <v>4101</v>
      </c>
      <c r="AA7227" t="s">
        <v>844</v>
      </c>
      <c r="AC7227" t="s">
        <v>713</v>
      </c>
      <c r="AD7227" t="s">
        <v>443</v>
      </c>
    </row>
    <row r="7228" spans="21:30">
      <c r="U7228">
        <v>13474</v>
      </c>
      <c r="V7228">
        <v>0</v>
      </c>
      <c r="W7228" t="s">
        <v>8401</v>
      </c>
      <c r="X7228">
        <v>4</v>
      </c>
      <c r="Y7228" t="s">
        <v>846</v>
      </c>
      <c r="Z7228">
        <v>4101</v>
      </c>
      <c r="AA7228" t="s">
        <v>844</v>
      </c>
      <c r="AC7228" t="s">
        <v>713</v>
      </c>
      <c r="AD7228" t="s">
        <v>443</v>
      </c>
    </row>
    <row r="7229" spans="21:30">
      <c r="U7229">
        <v>13475</v>
      </c>
      <c r="V7229">
        <v>9</v>
      </c>
      <c r="W7229" t="s">
        <v>8402</v>
      </c>
      <c r="X7229">
        <v>4</v>
      </c>
      <c r="Y7229" t="s">
        <v>846</v>
      </c>
      <c r="Z7229">
        <v>4101</v>
      </c>
      <c r="AA7229" t="s">
        <v>844</v>
      </c>
      <c r="AC7229" t="s">
        <v>713</v>
      </c>
      <c r="AD7229" t="s">
        <v>443</v>
      </c>
    </row>
    <row r="7230" spans="21:30">
      <c r="U7230">
        <v>13476</v>
      </c>
      <c r="V7230">
        <v>7</v>
      </c>
      <c r="W7230" t="s">
        <v>8403</v>
      </c>
      <c r="X7230">
        <v>4</v>
      </c>
      <c r="Y7230" t="s">
        <v>846</v>
      </c>
      <c r="Z7230">
        <v>4101</v>
      </c>
      <c r="AA7230" t="s">
        <v>844</v>
      </c>
      <c r="AC7230" t="s">
        <v>725</v>
      </c>
      <c r="AD7230" t="s">
        <v>443</v>
      </c>
    </row>
    <row r="7231" spans="21:30">
      <c r="U7231">
        <v>13478</v>
      </c>
      <c r="V7231">
        <v>3</v>
      </c>
      <c r="W7231" t="s">
        <v>8404</v>
      </c>
      <c r="X7231">
        <v>4</v>
      </c>
      <c r="Y7231" t="s">
        <v>846</v>
      </c>
      <c r="Z7231">
        <v>4101</v>
      </c>
      <c r="AA7231" t="s">
        <v>844</v>
      </c>
      <c r="AC7231" t="s">
        <v>725</v>
      </c>
      <c r="AD7231" t="s">
        <v>443</v>
      </c>
    </row>
    <row r="7232" spans="21:30">
      <c r="U7232">
        <v>13479</v>
      </c>
      <c r="V7232">
        <v>1</v>
      </c>
      <c r="W7232" t="s">
        <v>8405</v>
      </c>
      <c r="X7232">
        <v>4</v>
      </c>
      <c r="Y7232" t="s">
        <v>846</v>
      </c>
      <c r="Z7232">
        <v>4102</v>
      </c>
      <c r="AA7232" t="s">
        <v>846</v>
      </c>
      <c r="AC7232" t="s">
        <v>713</v>
      </c>
      <c r="AD7232" t="s">
        <v>443</v>
      </c>
    </row>
    <row r="7233" spans="21:30">
      <c r="U7233">
        <v>13480</v>
      </c>
      <c r="V7233">
        <v>5</v>
      </c>
      <c r="W7233" t="s">
        <v>8406</v>
      </c>
      <c r="X7233">
        <v>4</v>
      </c>
      <c r="Y7233" t="s">
        <v>846</v>
      </c>
      <c r="Z7233">
        <v>4301</v>
      </c>
      <c r="AA7233" t="s">
        <v>112</v>
      </c>
      <c r="AC7233" t="s">
        <v>713</v>
      </c>
      <c r="AD7233" t="s">
        <v>443</v>
      </c>
    </row>
    <row r="7234" spans="21:30">
      <c r="U7234">
        <v>13481</v>
      </c>
      <c r="V7234">
        <v>3</v>
      </c>
      <c r="W7234" t="s">
        <v>8407</v>
      </c>
      <c r="X7234">
        <v>4</v>
      </c>
      <c r="Y7234" t="s">
        <v>846</v>
      </c>
      <c r="Z7234">
        <v>4301</v>
      </c>
      <c r="AA7234" t="s">
        <v>112</v>
      </c>
      <c r="AC7234" t="s">
        <v>713</v>
      </c>
      <c r="AD7234" t="s">
        <v>443</v>
      </c>
    </row>
    <row r="7235" spans="21:30">
      <c r="U7235">
        <v>13482</v>
      </c>
      <c r="V7235">
        <v>1</v>
      </c>
      <c r="W7235" t="s">
        <v>8408</v>
      </c>
      <c r="X7235">
        <v>4</v>
      </c>
      <c r="Y7235" t="s">
        <v>846</v>
      </c>
      <c r="Z7235">
        <v>4201</v>
      </c>
      <c r="AA7235" t="s">
        <v>1208</v>
      </c>
      <c r="AC7235" t="s">
        <v>713</v>
      </c>
      <c r="AD7235" t="s">
        <v>443</v>
      </c>
    </row>
    <row r="7236" spans="21:30">
      <c r="U7236">
        <v>13484</v>
      </c>
      <c r="V7236">
        <v>8</v>
      </c>
      <c r="W7236" t="s">
        <v>8409</v>
      </c>
      <c r="X7236">
        <v>4</v>
      </c>
      <c r="Y7236" t="s">
        <v>846</v>
      </c>
      <c r="Z7236">
        <v>4102</v>
      </c>
      <c r="AA7236" t="s">
        <v>846</v>
      </c>
      <c r="AC7236" t="s">
        <v>713</v>
      </c>
      <c r="AD7236" t="s">
        <v>443</v>
      </c>
    </row>
    <row r="7237" spans="21:30">
      <c r="U7237">
        <v>13486</v>
      </c>
      <c r="V7237">
        <v>4</v>
      </c>
      <c r="W7237" t="s">
        <v>5979</v>
      </c>
      <c r="X7237">
        <v>4</v>
      </c>
      <c r="Y7237" t="s">
        <v>846</v>
      </c>
      <c r="Z7237">
        <v>4203</v>
      </c>
      <c r="AA7237" t="s">
        <v>1340</v>
      </c>
      <c r="AC7237" t="s">
        <v>713</v>
      </c>
      <c r="AD7237" t="s">
        <v>443</v>
      </c>
    </row>
    <row r="7238" spans="21:30">
      <c r="U7238">
        <v>13488</v>
      </c>
      <c r="V7238">
        <v>0</v>
      </c>
      <c r="W7238" t="s">
        <v>8410</v>
      </c>
      <c r="X7238">
        <v>4</v>
      </c>
      <c r="Y7238" t="s">
        <v>846</v>
      </c>
      <c r="Z7238">
        <v>4101</v>
      </c>
      <c r="AA7238" t="s">
        <v>844</v>
      </c>
      <c r="AC7238" t="s">
        <v>713</v>
      </c>
      <c r="AD7238" t="s">
        <v>443</v>
      </c>
    </row>
    <row r="7239" spans="21:30">
      <c r="U7239">
        <v>13489</v>
      </c>
      <c r="V7239">
        <v>9</v>
      </c>
      <c r="W7239" t="s">
        <v>8411</v>
      </c>
      <c r="X7239">
        <v>4</v>
      </c>
      <c r="Y7239" t="s">
        <v>846</v>
      </c>
      <c r="Z7239">
        <v>4102</v>
      </c>
      <c r="AA7239" t="s">
        <v>846</v>
      </c>
      <c r="AC7239" t="s">
        <v>713</v>
      </c>
      <c r="AD7239" t="s">
        <v>443</v>
      </c>
    </row>
    <row r="7240" spans="21:30">
      <c r="U7240">
        <v>13491</v>
      </c>
      <c r="V7240">
        <v>0</v>
      </c>
      <c r="W7240" t="s">
        <v>8412</v>
      </c>
      <c r="X7240">
        <v>4</v>
      </c>
      <c r="Y7240" t="s">
        <v>846</v>
      </c>
      <c r="Z7240">
        <v>4102</v>
      </c>
      <c r="AA7240" t="s">
        <v>846</v>
      </c>
      <c r="AC7240" t="s">
        <v>713</v>
      </c>
      <c r="AD7240" t="s">
        <v>443</v>
      </c>
    </row>
    <row r="7241" spans="21:30">
      <c r="U7241">
        <v>13493</v>
      </c>
      <c r="V7241">
        <v>7</v>
      </c>
      <c r="W7241" t="s">
        <v>8413</v>
      </c>
      <c r="X7241">
        <v>4</v>
      </c>
      <c r="Y7241" t="s">
        <v>846</v>
      </c>
      <c r="Z7241">
        <v>4301</v>
      </c>
      <c r="AA7241" t="s">
        <v>112</v>
      </c>
      <c r="AC7241" t="s">
        <v>713</v>
      </c>
      <c r="AD7241" t="s">
        <v>443</v>
      </c>
    </row>
    <row r="7242" spans="21:30">
      <c r="U7242">
        <v>13494</v>
      </c>
      <c r="V7242">
        <v>5</v>
      </c>
      <c r="W7242" t="s">
        <v>8414</v>
      </c>
      <c r="X7242">
        <v>4</v>
      </c>
      <c r="Y7242" t="s">
        <v>846</v>
      </c>
      <c r="Z7242">
        <v>4303</v>
      </c>
      <c r="AA7242" t="s">
        <v>1395</v>
      </c>
      <c r="AC7242" t="s">
        <v>1009</v>
      </c>
      <c r="AD7242" t="s">
        <v>443</v>
      </c>
    </row>
    <row r="7243" spans="21:30">
      <c r="U7243">
        <v>13498</v>
      </c>
      <c r="V7243">
        <v>8</v>
      </c>
      <c r="W7243" t="s">
        <v>8415</v>
      </c>
      <c r="X7243">
        <v>4</v>
      </c>
      <c r="Y7243" t="s">
        <v>846</v>
      </c>
      <c r="Z7243">
        <v>4304</v>
      </c>
      <c r="AA7243" t="s">
        <v>1575</v>
      </c>
      <c r="AC7243" t="s">
        <v>1009</v>
      </c>
      <c r="AD7243" t="s">
        <v>443</v>
      </c>
    </row>
    <row r="7244" spans="21:30">
      <c r="U7244">
        <v>13499</v>
      </c>
      <c r="V7244">
        <v>6</v>
      </c>
      <c r="W7244" t="s">
        <v>8416</v>
      </c>
      <c r="X7244">
        <v>4</v>
      </c>
      <c r="Y7244" t="s">
        <v>846</v>
      </c>
      <c r="Z7244">
        <v>4102</v>
      </c>
      <c r="AA7244" t="s">
        <v>846</v>
      </c>
      <c r="AC7244" t="s">
        <v>713</v>
      </c>
      <c r="AD7244" t="s">
        <v>443</v>
      </c>
    </row>
    <row r="7245" spans="21:30">
      <c r="U7245">
        <v>13500</v>
      </c>
      <c r="V7245">
        <v>3</v>
      </c>
      <c r="W7245" t="s">
        <v>8417</v>
      </c>
      <c r="X7245">
        <v>4</v>
      </c>
      <c r="Y7245" t="s">
        <v>846</v>
      </c>
      <c r="Z7245">
        <v>4201</v>
      </c>
      <c r="AA7245" t="s">
        <v>1208</v>
      </c>
      <c r="AC7245" t="s">
        <v>713</v>
      </c>
      <c r="AD7245" t="s">
        <v>443</v>
      </c>
    </row>
    <row r="7246" spans="21:30">
      <c r="U7246">
        <v>13501</v>
      </c>
      <c r="V7246">
        <v>1</v>
      </c>
      <c r="W7246" t="s">
        <v>8418</v>
      </c>
      <c r="X7246">
        <v>4</v>
      </c>
      <c r="Y7246" t="s">
        <v>846</v>
      </c>
      <c r="Z7246">
        <v>4102</v>
      </c>
      <c r="AA7246" t="s">
        <v>846</v>
      </c>
      <c r="AC7246" t="s">
        <v>725</v>
      </c>
      <c r="AD7246" t="s">
        <v>443</v>
      </c>
    </row>
    <row r="7247" spans="21:30">
      <c r="U7247">
        <v>13503</v>
      </c>
      <c r="V7247">
        <v>8</v>
      </c>
      <c r="W7247" t="s">
        <v>8419</v>
      </c>
      <c r="X7247">
        <v>4</v>
      </c>
      <c r="Y7247" t="s">
        <v>846</v>
      </c>
      <c r="Z7247">
        <v>4101</v>
      </c>
      <c r="AA7247" t="s">
        <v>844</v>
      </c>
      <c r="AC7247" t="s">
        <v>713</v>
      </c>
      <c r="AD7247" t="s">
        <v>443</v>
      </c>
    </row>
    <row r="7248" spans="21:30">
      <c r="U7248">
        <v>13504</v>
      </c>
      <c r="V7248">
        <v>6</v>
      </c>
      <c r="W7248" t="s">
        <v>8420</v>
      </c>
      <c r="X7248">
        <v>4</v>
      </c>
      <c r="Y7248" t="s">
        <v>846</v>
      </c>
      <c r="Z7248">
        <v>4102</v>
      </c>
      <c r="AA7248" t="s">
        <v>846</v>
      </c>
      <c r="AC7248" t="s">
        <v>713</v>
      </c>
      <c r="AD7248" t="s">
        <v>443</v>
      </c>
    </row>
    <row r="7249" spans="21:30">
      <c r="U7249">
        <v>13505</v>
      </c>
      <c r="V7249">
        <v>4</v>
      </c>
      <c r="W7249" t="s">
        <v>8421</v>
      </c>
      <c r="X7249">
        <v>4</v>
      </c>
      <c r="Y7249" t="s">
        <v>846</v>
      </c>
      <c r="Z7249">
        <v>4204</v>
      </c>
      <c r="AA7249" t="s">
        <v>1679</v>
      </c>
      <c r="AC7249" t="s">
        <v>713</v>
      </c>
      <c r="AD7249" t="s">
        <v>443</v>
      </c>
    </row>
    <row r="7250" spans="21:30">
      <c r="U7250">
        <v>13506</v>
      </c>
      <c r="V7250">
        <v>2</v>
      </c>
      <c r="W7250" t="s">
        <v>8422</v>
      </c>
      <c r="X7250">
        <v>4</v>
      </c>
      <c r="Y7250" t="s">
        <v>846</v>
      </c>
      <c r="Z7250">
        <v>4304</v>
      </c>
      <c r="AA7250" t="s">
        <v>1575</v>
      </c>
      <c r="AC7250" t="s">
        <v>713</v>
      </c>
      <c r="AD7250" t="s">
        <v>443</v>
      </c>
    </row>
    <row r="7251" spans="21:30">
      <c r="U7251">
        <v>13510</v>
      </c>
      <c r="V7251">
        <v>0</v>
      </c>
      <c r="W7251" t="s">
        <v>8423</v>
      </c>
      <c r="X7251">
        <v>4</v>
      </c>
      <c r="Y7251" t="s">
        <v>846</v>
      </c>
      <c r="Z7251">
        <v>4101</v>
      </c>
      <c r="AA7251" t="s">
        <v>844</v>
      </c>
      <c r="AC7251" t="s">
        <v>713</v>
      </c>
      <c r="AD7251" t="s">
        <v>443</v>
      </c>
    </row>
    <row r="7252" spans="21:30">
      <c r="U7252">
        <v>13512</v>
      </c>
      <c r="V7252">
        <v>7</v>
      </c>
      <c r="W7252" t="s">
        <v>8424</v>
      </c>
      <c r="X7252">
        <v>4</v>
      </c>
      <c r="Y7252" t="s">
        <v>846</v>
      </c>
      <c r="Z7252">
        <v>4106</v>
      </c>
      <c r="AA7252" t="s">
        <v>2021</v>
      </c>
      <c r="AC7252" t="s">
        <v>1009</v>
      </c>
      <c r="AD7252" t="s">
        <v>443</v>
      </c>
    </row>
    <row r="7253" spans="21:30">
      <c r="U7253">
        <v>13513</v>
      </c>
      <c r="V7253">
        <v>5</v>
      </c>
      <c r="W7253" t="s">
        <v>8425</v>
      </c>
      <c r="X7253">
        <v>4</v>
      </c>
      <c r="Y7253" t="s">
        <v>846</v>
      </c>
      <c r="Z7253">
        <v>4301</v>
      </c>
      <c r="AA7253" t="s">
        <v>112</v>
      </c>
      <c r="AC7253" t="s">
        <v>713</v>
      </c>
      <c r="AD7253" t="s">
        <v>443</v>
      </c>
    </row>
    <row r="7254" spans="21:30">
      <c r="U7254">
        <v>13514</v>
      </c>
      <c r="V7254">
        <v>3</v>
      </c>
      <c r="W7254" t="s">
        <v>8426</v>
      </c>
      <c r="X7254">
        <v>4</v>
      </c>
      <c r="Y7254" t="s">
        <v>846</v>
      </c>
      <c r="Z7254">
        <v>4102</v>
      </c>
      <c r="AA7254" t="s">
        <v>846</v>
      </c>
      <c r="AC7254" t="s">
        <v>713</v>
      </c>
      <c r="AD7254" t="s">
        <v>443</v>
      </c>
    </row>
    <row r="7255" spans="21:30">
      <c r="U7255">
        <v>13515</v>
      </c>
      <c r="V7255">
        <v>1</v>
      </c>
      <c r="W7255" t="s">
        <v>8427</v>
      </c>
      <c r="X7255">
        <v>4</v>
      </c>
      <c r="Y7255" t="s">
        <v>846</v>
      </c>
      <c r="Z7255">
        <v>4302</v>
      </c>
      <c r="AA7255" t="s">
        <v>2159</v>
      </c>
      <c r="AC7255" t="s">
        <v>713</v>
      </c>
      <c r="AD7255" t="s">
        <v>443</v>
      </c>
    </row>
    <row r="7256" spans="21:30">
      <c r="U7256">
        <v>13517</v>
      </c>
      <c r="V7256">
        <v>8</v>
      </c>
      <c r="W7256" t="s">
        <v>8428</v>
      </c>
      <c r="X7256">
        <v>4</v>
      </c>
      <c r="Y7256" t="s">
        <v>846</v>
      </c>
      <c r="Z7256">
        <v>4106</v>
      </c>
      <c r="AA7256" t="s">
        <v>2021</v>
      </c>
      <c r="AC7256" t="s">
        <v>713</v>
      </c>
      <c r="AD7256" t="s">
        <v>443</v>
      </c>
    </row>
    <row r="7257" spans="21:30">
      <c r="U7257">
        <v>13518</v>
      </c>
      <c r="V7257">
        <v>6</v>
      </c>
      <c r="W7257" t="s">
        <v>4680</v>
      </c>
      <c r="X7257">
        <v>4</v>
      </c>
      <c r="Y7257" t="s">
        <v>846</v>
      </c>
      <c r="Z7257">
        <v>4102</v>
      </c>
      <c r="AA7257" t="s">
        <v>846</v>
      </c>
      <c r="AC7257" t="s">
        <v>713</v>
      </c>
      <c r="AD7257" t="s">
        <v>443</v>
      </c>
    </row>
    <row r="7258" spans="21:30">
      <c r="U7258">
        <v>13524</v>
      </c>
      <c r="V7258">
        <v>0</v>
      </c>
      <c r="W7258" t="s">
        <v>8429</v>
      </c>
      <c r="X7258">
        <v>4</v>
      </c>
      <c r="Y7258" t="s">
        <v>846</v>
      </c>
      <c r="Z7258">
        <v>4201</v>
      </c>
      <c r="AA7258" t="s">
        <v>1208</v>
      </c>
      <c r="AC7258" t="s">
        <v>713</v>
      </c>
      <c r="AD7258" t="s">
        <v>443</v>
      </c>
    </row>
    <row r="7259" spans="21:30">
      <c r="U7259">
        <v>13525</v>
      </c>
      <c r="V7259">
        <v>9</v>
      </c>
      <c r="W7259" t="s">
        <v>8430</v>
      </c>
      <c r="X7259">
        <v>4</v>
      </c>
      <c r="Y7259" t="s">
        <v>846</v>
      </c>
      <c r="Z7259">
        <v>4102</v>
      </c>
      <c r="AA7259" t="s">
        <v>846</v>
      </c>
      <c r="AC7259" t="s">
        <v>713</v>
      </c>
      <c r="AD7259" t="s">
        <v>443</v>
      </c>
    </row>
    <row r="7260" spans="21:30">
      <c r="U7260">
        <v>13527</v>
      </c>
      <c r="V7260">
        <v>5</v>
      </c>
      <c r="W7260" t="s">
        <v>8431</v>
      </c>
      <c r="X7260">
        <v>4</v>
      </c>
      <c r="Y7260" t="s">
        <v>846</v>
      </c>
      <c r="Z7260">
        <v>4101</v>
      </c>
      <c r="AA7260" t="s">
        <v>844</v>
      </c>
      <c r="AC7260" t="s">
        <v>725</v>
      </c>
      <c r="AD7260" t="s">
        <v>443</v>
      </c>
    </row>
    <row r="7261" spans="21:30">
      <c r="U7261">
        <v>13528</v>
      </c>
      <c r="V7261">
        <v>3</v>
      </c>
      <c r="W7261" t="s">
        <v>8432</v>
      </c>
      <c r="X7261">
        <v>4</v>
      </c>
      <c r="Y7261" t="s">
        <v>846</v>
      </c>
      <c r="Z7261">
        <v>4102</v>
      </c>
      <c r="AA7261" t="s">
        <v>846</v>
      </c>
      <c r="AC7261" t="s">
        <v>713</v>
      </c>
      <c r="AD7261" t="s">
        <v>443</v>
      </c>
    </row>
    <row r="7262" spans="21:30">
      <c r="U7262">
        <v>13529</v>
      </c>
      <c r="V7262">
        <v>1</v>
      </c>
      <c r="W7262" t="s">
        <v>8433</v>
      </c>
      <c r="X7262">
        <v>4</v>
      </c>
      <c r="Y7262" t="s">
        <v>846</v>
      </c>
      <c r="Z7262">
        <v>4102</v>
      </c>
      <c r="AA7262" t="s">
        <v>846</v>
      </c>
      <c r="AC7262" t="s">
        <v>713</v>
      </c>
      <c r="AD7262" t="s">
        <v>443</v>
      </c>
    </row>
    <row r="7263" spans="21:30">
      <c r="U7263">
        <v>13530</v>
      </c>
      <c r="V7263">
        <v>5</v>
      </c>
      <c r="W7263" t="s">
        <v>8434</v>
      </c>
      <c r="X7263">
        <v>4</v>
      </c>
      <c r="Y7263" t="s">
        <v>846</v>
      </c>
      <c r="Z7263">
        <v>4102</v>
      </c>
      <c r="AA7263" t="s">
        <v>846</v>
      </c>
      <c r="AC7263" t="s">
        <v>713</v>
      </c>
      <c r="AD7263" t="s">
        <v>443</v>
      </c>
    </row>
    <row r="7264" spans="21:30">
      <c r="U7264">
        <v>13531</v>
      </c>
      <c r="V7264">
        <v>3</v>
      </c>
      <c r="W7264" t="s">
        <v>8435</v>
      </c>
      <c r="X7264">
        <v>4</v>
      </c>
      <c r="Y7264" t="s">
        <v>846</v>
      </c>
      <c r="Z7264">
        <v>4203</v>
      </c>
      <c r="AA7264" t="s">
        <v>1340</v>
      </c>
      <c r="AC7264" t="s">
        <v>713</v>
      </c>
      <c r="AD7264" t="s">
        <v>443</v>
      </c>
    </row>
    <row r="7265" spans="21:30">
      <c r="U7265">
        <v>13532</v>
      </c>
      <c r="V7265">
        <v>1</v>
      </c>
      <c r="W7265" t="s">
        <v>8436</v>
      </c>
      <c r="X7265">
        <v>4</v>
      </c>
      <c r="Y7265" t="s">
        <v>846</v>
      </c>
      <c r="Z7265">
        <v>4301</v>
      </c>
      <c r="AA7265" t="s">
        <v>112</v>
      </c>
      <c r="AC7265" t="s">
        <v>713</v>
      </c>
      <c r="AD7265" t="s">
        <v>443</v>
      </c>
    </row>
    <row r="7266" spans="21:30">
      <c r="U7266">
        <v>13534</v>
      </c>
      <c r="V7266">
        <v>8</v>
      </c>
      <c r="W7266" t="s">
        <v>8437</v>
      </c>
      <c r="X7266">
        <v>4</v>
      </c>
      <c r="Y7266" t="s">
        <v>846</v>
      </c>
      <c r="Z7266">
        <v>4204</v>
      </c>
      <c r="AA7266" t="s">
        <v>1679</v>
      </c>
      <c r="AC7266" t="s">
        <v>713</v>
      </c>
      <c r="AD7266" t="s">
        <v>443</v>
      </c>
    </row>
    <row r="7267" spans="21:30">
      <c r="U7267">
        <v>13535</v>
      </c>
      <c r="V7267">
        <v>6</v>
      </c>
      <c r="W7267" t="s">
        <v>8438</v>
      </c>
      <c r="X7267">
        <v>4</v>
      </c>
      <c r="Y7267" t="s">
        <v>846</v>
      </c>
      <c r="Z7267">
        <v>4101</v>
      </c>
      <c r="AA7267" t="s">
        <v>844</v>
      </c>
      <c r="AC7267" t="s">
        <v>713</v>
      </c>
      <c r="AD7267" t="s">
        <v>443</v>
      </c>
    </row>
    <row r="7268" spans="21:30">
      <c r="U7268">
        <v>13536</v>
      </c>
      <c r="V7268">
        <v>4</v>
      </c>
      <c r="W7268" t="s">
        <v>8439</v>
      </c>
      <c r="X7268">
        <v>4</v>
      </c>
      <c r="Y7268" t="s">
        <v>846</v>
      </c>
      <c r="Z7268">
        <v>4102</v>
      </c>
      <c r="AA7268" t="s">
        <v>846</v>
      </c>
      <c r="AC7268" t="s">
        <v>725</v>
      </c>
      <c r="AD7268" t="s">
        <v>443</v>
      </c>
    </row>
    <row r="7269" spans="21:30">
      <c r="U7269">
        <v>13538</v>
      </c>
      <c r="V7269">
        <v>0</v>
      </c>
      <c r="W7269" t="s">
        <v>8440</v>
      </c>
      <c r="X7269">
        <v>4</v>
      </c>
      <c r="Y7269" t="s">
        <v>846</v>
      </c>
      <c r="Z7269">
        <v>4301</v>
      </c>
      <c r="AA7269" t="s">
        <v>112</v>
      </c>
      <c r="AC7269" t="s">
        <v>713</v>
      </c>
      <c r="AD7269" t="s">
        <v>443</v>
      </c>
    </row>
    <row r="7270" spans="21:30">
      <c r="U7270">
        <v>13539</v>
      </c>
      <c r="V7270">
        <v>9</v>
      </c>
      <c r="W7270" t="s">
        <v>8441</v>
      </c>
      <c r="X7270">
        <v>4</v>
      </c>
      <c r="Y7270" t="s">
        <v>846</v>
      </c>
      <c r="Z7270">
        <v>4102</v>
      </c>
      <c r="AA7270" t="s">
        <v>846</v>
      </c>
      <c r="AC7270" t="s">
        <v>713</v>
      </c>
      <c r="AD7270" t="s">
        <v>443</v>
      </c>
    </row>
    <row r="7271" spans="21:30">
      <c r="U7271">
        <v>13540</v>
      </c>
      <c r="V7271">
        <v>2</v>
      </c>
      <c r="W7271" t="s">
        <v>8442</v>
      </c>
      <c r="X7271">
        <v>4</v>
      </c>
      <c r="Y7271" t="s">
        <v>846</v>
      </c>
      <c r="Z7271">
        <v>4301</v>
      </c>
      <c r="AA7271" t="s">
        <v>112</v>
      </c>
      <c r="AC7271" t="s">
        <v>713</v>
      </c>
      <c r="AD7271" t="s">
        <v>443</v>
      </c>
    </row>
    <row r="7272" spans="21:30">
      <c r="U7272">
        <v>13541</v>
      </c>
      <c r="V7272">
        <v>0</v>
      </c>
      <c r="W7272" t="s">
        <v>8443</v>
      </c>
      <c r="X7272">
        <v>4</v>
      </c>
      <c r="Y7272" t="s">
        <v>846</v>
      </c>
      <c r="Z7272">
        <v>4303</v>
      </c>
      <c r="AA7272" t="s">
        <v>1395</v>
      </c>
      <c r="AC7272" t="s">
        <v>713</v>
      </c>
      <c r="AD7272" t="s">
        <v>443</v>
      </c>
    </row>
    <row r="7273" spans="21:30">
      <c r="U7273">
        <v>13542</v>
      </c>
      <c r="V7273">
        <v>9</v>
      </c>
      <c r="W7273" t="s">
        <v>8444</v>
      </c>
      <c r="X7273">
        <v>4</v>
      </c>
      <c r="Y7273" t="s">
        <v>846</v>
      </c>
      <c r="Z7273">
        <v>4304</v>
      </c>
      <c r="AA7273" t="s">
        <v>1575</v>
      </c>
      <c r="AC7273" t="s">
        <v>713</v>
      </c>
      <c r="AD7273" t="s">
        <v>443</v>
      </c>
    </row>
    <row r="7274" spans="21:30">
      <c r="U7274">
        <v>13543</v>
      </c>
      <c r="V7274">
        <v>7</v>
      </c>
      <c r="W7274" t="s">
        <v>8445</v>
      </c>
      <c r="X7274">
        <v>4</v>
      </c>
      <c r="Y7274" t="s">
        <v>846</v>
      </c>
      <c r="Z7274">
        <v>4301</v>
      </c>
      <c r="AA7274" t="s">
        <v>112</v>
      </c>
      <c r="AC7274" t="s">
        <v>713</v>
      </c>
      <c r="AD7274" t="s">
        <v>443</v>
      </c>
    </row>
    <row r="7275" spans="21:30">
      <c r="U7275">
        <v>13544</v>
      </c>
      <c r="V7275">
        <v>5</v>
      </c>
      <c r="W7275" t="s">
        <v>8033</v>
      </c>
      <c r="X7275">
        <v>4</v>
      </c>
      <c r="Y7275" t="s">
        <v>846</v>
      </c>
      <c r="Z7275">
        <v>4102</v>
      </c>
      <c r="AA7275" t="s">
        <v>846</v>
      </c>
      <c r="AC7275" t="s">
        <v>725</v>
      </c>
      <c r="AD7275" t="s">
        <v>443</v>
      </c>
    </row>
    <row r="7276" spans="21:30">
      <c r="U7276">
        <v>13545</v>
      </c>
      <c r="V7276">
        <v>3</v>
      </c>
      <c r="W7276" t="s">
        <v>8446</v>
      </c>
      <c r="X7276">
        <v>4</v>
      </c>
      <c r="Y7276" t="s">
        <v>846</v>
      </c>
      <c r="Z7276">
        <v>4302</v>
      </c>
      <c r="AA7276" t="s">
        <v>2159</v>
      </c>
      <c r="AC7276" t="s">
        <v>713</v>
      </c>
      <c r="AD7276" t="s">
        <v>443</v>
      </c>
    </row>
    <row r="7277" spans="21:30">
      <c r="U7277">
        <v>13551</v>
      </c>
      <c r="V7277">
        <v>8</v>
      </c>
      <c r="W7277" t="s">
        <v>7707</v>
      </c>
      <c r="X7277">
        <v>4</v>
      </c>
      <c r="Y7277" t="s">
        <v>846</v>
      </c>
      <c r="Z7277">
        <v>4301</v>
      </c>
      <c r="AA7277" t="s">
        <v>112</v>
      </c>
      <c r="AC7277" t="s">
        <v>713</v>
      </c>
      <c r="AD7277" t="s">
        <v>443</v>
      </c>
    </row>
    <row r="7278" spans="21:30">
      <c r="U7278">
        <v>13552</v>
      </c>
      <c r="V7278">
        <v>6</v>
      </c>
      <c r="W7278" t="s">
        <v>8447</v>
      </c>
      <c r="X7278">
        <v>4</v>
      </c>
      <c r="Y7278" t="s">
        <v>846</v>
      </c>
      <c r="Z7278">
        <v>4101</v>
      </c>
      <c r="AA7278" t="s">
        <v>844</v>
      </c>
      <c r="AC7278" t="s">
        <v>713</v>
      </c>
      <c r="AD7278" t="s">
        <v>443</v>
      </c>
    </row>
    <row r="7279" spans="21:30">
      <c r="U7279">
        <v>13553</v>
      </c>
      <c r="V7279">
        <v>4</v>
      </c>
      <c r="W7279" t="s">
        <v>8448</v>
      </c>
      <c r="X7279">
        <v>4</v>
      </c>
      <c r="Y7279" t="s">
        <v>846</v>
      </c>
      <c r="Z7279">
        <v>4102</v>
      </c>
      <c r="AA7279" t="s">
        <v>846</v>
      </c>
      <c r="AC7279" t="s">
        <v>713</v>
      </c>
      <c r="AD7279" t="s">
        <v>443</v>
      </c>
    </row>
    <row r="7280" spans="21:30">
      <c r="U7280">
        <v>13554</v>
      </c>
      <c r="V7280">
        <v>2</v>
      </c>
      <c r="W7280" t="s">
        <v>8449</v>
      </c>
      <c r="X7280">
        <v>4</v>
      </c>
      <c r="Y7280" t="s">
        <v>846</v>
      </c>
      <c r="Z7280">
        <v>4101</v>
      </c>
      <c r="AA7280" t="s">
        <v>844</v>
      </c>
      <c r="AC7280" t="s">
        <v>713</v>
      </c>
      <c r="AD7280" t="s">
        <v>443</v>
      </c>
    </row>
    <row r="7281" spans="21:30">
      <c r="U7281">
        <v>13557</v>
      </c>
      <c r="V7281">
        <v>7</v>
      </c>
      <c r="W7281" t="s">
        <v>4892</v>
      </c>
      <c r="X7281">
        <v>4</v>
      </c>
      <c r="Y7281" t="s">
        <v>846</v>
      </c>
      <c r="Z7281">
        <v>4102</v>
      </c>
      <c r="AA7281" t="s">
        <v>846</v>
      </c>
      <c r="AC7281" t="s">
        <v>412</v>
      </c>
      <c r="AD7281" t="s">
        <v>443</v>
      </c>
    </row>
    <row r="7282" spans="21:30">
      <c r="U7282">
        <v>13558</v>
      </c>
      <c r="V7282">
        <v>5</v>
      </c>
      <c r="W7282" t="s">
        <v>8450</v>
      </c>
      <c r="X7282">
        <v>4</v>
      </c>
      <c r="Y7282" t="s">
        <v>846</v>
      </c>
      <c r="Z7282">
        <v>4102</v>
      </c>
      <c r="AA7282" t="s">
        <v>846</v>
      </c>
      <c r="AC7282" t="s">
        <v>412</v>
      </c>
      <c r="AD7282" t="s">
        <v>443</v>
      </c>
    </row>
    <row r="7283" spans="21:30">
      <c r="U7283">
        <v>13559</v>
      </c>
      <c r="V7283">
        <v>3</v>
      </c>
      <c r="W7283" t="s">
        <v>3125</v>
      </c>
      <c r="X7283">
        <v>4</v>
      </c>
      <c r="Y7283" t="s">
        <v>846</v>
      </c>
      <c r="Z7283">
        <v>4102</v>
      </c>
      <c r="AA7283" t="s">
        <v>846</v>
      </c>
      <c r="AC7283" t="s">
        <v>412</v>
      </c>
      <c r="AD7283" t="s">
        <v>443</v>
      </c>
    </row>
    <row r="7284" spans="21:30">
      <c r="U7284">
        <v>13560</v>
      </c>
      <c r="V7284">
        <v>7</v>
      </c>
      <c r="W7284" t="s">
        <v>8451</v>
      </c>
      <c r="X7284">
        <v>4</v>
      </c>
      <c r="Y7284" t="s">
        <v>846</v>
      </c>
      <c r="Z7284">
        <v>4102</v>
      </c>
      <c r="AA7284" t="s">
        <v>846</v>
      </c>
      <c r="AC7284" t="s">
        <v>412</v>
      </c>
      <c r="AD7284" t="s">
        <v>443</v>
      </c>
    </row>
    <row r="7285" spans="21:30">
      <c r="U7285">
        <v>13561</v>
      </c>
      <c r="V7285">
        <v>5</v>
      </c>
      <c r="W7285" t="s">
        <v>8452</v>
      </c>
      <c r="X7285">
        <v>4</v>
      </c>
      <c r="Y7285" t="s">
        <v>846</v>
      </c>
      <c r="Z7285">
        <v>4102</v>
      </c>
      <c r="AA7285" t="s">
        <v>846</v>
      </c>
      <c r="AC7285" t="s">
        <v>412</v>
      </c>
      <c r="AD7285" t="s">
        <v>443</v>
      </c>
    </row>
    <row r="7286" spans="21:30">
      <c r="U7286">
        <v>13562</v>
      </c>
      <c r="V7286">
        <v>3</v>
      </c>
      <c r="W7286" t="s">
        <v>8193</v>
      </c>
      <c r="X7286">
        <v>4</v>
      </c>
      <c r="Y7286" t="s">
        <v>846</v>
      </c>
      <c r="Z7286">
        <v>4102</v>
      </c>
      <c r="AA7286" t="s">
        <v>846</v>
      </c>
      <c r="AC7286" t="s">
        <v>412</v>
      </c>
      <c r="AD7286" t="s">
        <v>443</v>
      </c>
    </row>
    <row r="7287" spans="21:30">
      <c r="U7287">
        <v>13563</v>
      </c>
      <c r="V7287">
        <v>1</v>
      </c>
      <c r="W7287" t="s">
        <v>8453</v>
      </c>
      <c r="X7287">
        <v>4</v>
      </c>
      <c r="Y7287" t="s">
        <v>846</v>
      </c>
      <c r="Z7287">
        <v>4103</v>
      </c>
      <c r="AA7287" t="s">
        <v>873</v>
      </c>
      <c r="AC7287" t="s">
        <v>412</v>
      </c>
      <c r="AD7287" t="s">
        <v>443</v>
      </c>
    </row>
    <row r="7288" spans="21:30">
      <c r="U7288">
        <v>13565</v>
      </c>
      <c r="V7288">
        <v>8</v>
      </c>
      <c r="W7288" t="s">
        <v>8454</v>
      </c>
      <c r="X7288">
        <v>4</v>
      </c>
      <c r="Y7288" t="s">
        <v>846</v>
      </c>
      <c r="Z7288">
        <v>4101</v>
      </c>
      <c r="AA7288" t="s">
        <v>844</v>
      </c>
      <c r="AC7288" t="s">
        <v>713</v>
      </c>
      <c r="AD7288" t="s">
        <v>443</v>
      </c>
    </row>
    <row r="7289" spans="21:30">
      <c r="U7289">
        <v>13566</v>
      </c>
      <c r="V7289">
        <v>6</v>
      </c>
      <c r="W7289" t="s">
        <v>8455</v>
      </c>
      <c r="X7289">
        <v>4</v>
      </c>
      <c r="Y7289" t="s">
        <v>846</v>
      </c>
      <c r="Z7289">
        <v>4103</v>
      </c>
      <c r="AA7289" t="s">
        <v>873</v>
      </c>
      <c r="AC7289" t="s">
        <v>713</v>
      </c>
      <c r="AD7289" t="s">
        <v>443</v>
      </c>
    </row>
    <row r="7290" spans="21:30">
      <c r="U7290">
        <v>13567</v>
      </c>
      <c r="V7290">
        <v>4</v>
      </c>
      <c r="W7290" t="s">
        <v>8456</v>
      </c>
      <c r="X7290">
        <v>4</v>
      </c>
      <c r="Y7290" t="s">
        <v>846</v>
      </c>
      <c r="Z7290">
        <v>4102</v>
      </c>
      <c r="AA7290" t="s">
        <v>846</v>
      </c>
      <c r="AC7290" t="s">
        <v>713</v>
      </c>
      <c r="AD7290" t="s">
        <v>443</v>
      </c>
    </row>
    <row r="7291" spans="21:30">
      <c r="U7291">
        <v>13568</v>
      </c>
      <c r="V7291">
        <v>2</v>
      </c>
      <c r="W7291" t="s">
        <v>8457</v>
      </c>
      <c r="X7291">
        <v>4</v>
      </c>
      <c r="Y7291" t="s">
        <v>846</v>
      </c>
      <c r="Z7291">
        <v>4203</v>
      </c>
      <c r="AA7291" t="s">
        <v>1340</v>
      </c>
      <c r="AC7291" t="s">
        <v>713</v>
      </c>
      <c r="AD7291" t="s">
        <v>443</v>
      </c>
    </row>
    <row r="7292" spans="21:30">
      <c r="U7292">
        <v>13569</v>
      </c>
      <c r="V7292">
        <v>0</v>
      </c>
      <c r="W7292" t="s">
        <v>8458</v>
      </c>
      <c r="X7292">
        <v>4</v>
      </c>
      <c r="Y7292" t="s">
        <v>846</v>
      </c>
      <c r="Z7292">
        <v>4203</v>
      </c>
      <c r="AA7292" t="s">
        <v>1340</v>
      </c>
      <c r="AC7292" t="s">
        <v>713</v>
      </c>
      <c r="AD7292" t="s">
        <v>443</v>
      </c>
    </row>
    <row r="7293" spans="21:30">
      <c r="U7293">
        <v>13570</v>
      </c>
      <c r="V7293">
        <v>4</v>
      </c>
      <c r="W7293" t="s">
        <v>8459</v>
      </c>
      <c r="X7293">
        <v>4</v>
      </c>
      <c r="Y7293" t="s">
        <v>846</v>
      </c>
      <c r="Z7293">
        <v>4204</v>
      </c>
      <c r="AA7293" t="s">
        <v>1679</v>
      </c>
      <c r="AC7293" t="s">
        <v>1009</v>
      </c>
      <c r="AD7293" t="s">
        <v>443</v>
      </c>
    </row>
    <row r="7294" spans="21:30">
      <c r="U7294">
        <v>13572</v>
      </c>
      <c r="V7294">
        <v>0</v>
      </c>
      <c r="W7294" t="s">
        <v>8403</v>
      </c>
      <c r="X7294">
        <v>4</v>
      </c>
      <c r="Y7294" t="s">
        <v>846</v>
      </c>
      <c r="Z7294">
        <v>4301</v>
      </c>
      <c r="AA7294" t="s">
        <v>112</v>
      </c>
      <c r="AC7294" t="s">
        <v>725</v>
      </c>
      <c r="AD7294" t="s">
        <v>443</v>
      </c>
    </row>
    <row r="7295" spans="21:30">
      <c r="U7295">
        <v>13573</v>
      </c>
      <c r="V7295">
        <v>9</v>
      </c>
      <c r="W7295" t="s">
        <v>8460</v>
      </c>
      <c r="X7295">
        <v>4</v>
      </c>
      <c r="Y7295" t="s">
        <v>846</v>
      </c>
      <c r="Z7295">
        <v>4301</v>
      </c>
      <c r="AA7295" t="s">
        <v>112</v>
      </c>
      <c r="AC7295" t="s">
        <v>713</v>
      </c>
      <c r="AD7295" t="s">
        <v>443</v>
      </c>
    </row>
    <row r="7296" spans="21:30">
      <c r="U7296">
        <v>13574</v>
      </c>
      <c r="V7296">
        <v>7</v>
      </c>
      <c r="W7296" t="s">
        <v>8461</v>
      </c>
      <c r="X7296">
        <v>4</v>
      </c>
      <c r="Y7296" t="s">
        <v>846</v>
      </c>
      <c r="Z7296">
        <v>4101</v>
      </c>
      <c r="AA7296" t="s">
        <v>844</v>
      </c>
      <c r="AC7296" t="s">
        <v>725</v>
      </c>
      <c r="AD7296" t="s">
        <v>443</v>
      </c>
    </row>
    <row r="7297" spans="21:30">
      <c r="U7297">
        <v>13575</v>
      </c>
      <c r="V7297">
        <v>5</v>
      </c>
      <c r="W7297" t="s">
        <v>8462</v>
      </c>
      <c r="X7297">
        <v>4</v>
      </c>
      <c r="Y7297" t="s">
        <v>846</v>
      </c>
      <c r="Z7297">
        <v>4102</v>
      </c>
      <c r="AA7297" t="s">
        <v>846</v>
      </c>
      <c r="AC7297" t="s">
        <v>713</v>
      </c>
      <c r="AD7297" t="s">
        <v>443</v>
      </c>
    </row>
    <row r="7298" spans="21:30">
      <c r="U7298">
        <v>13576</v>
      </c>
      <c r="V7298">
        <v>3</v>
      </c>
      <c r="W7298" t="s">
        <v>8463</v>
      </c>
      <c r="X7298">
        <v>4</v>
      </c>
      <c r="Y7298" t="s">
        <v>846</v>
      </c>
      <c r="Z7298">
        <v>4101</v>
      </c>
      <c r="AA7298" t="s">
        <v>844</v>
      </c>
      <c r="AC7298" t="s">
        <v>1111</v>
      </c>
      <c r="AD7298" t="s">
        <v>443</v>
      </c>
    </row>
    <row r="7299" spans="21:30">
      <c r="U7299">
        <v>13577</v>
      </c>
      <c r="V7299">
        <v>1</v>
      </c>
      <c r="W7299" t="s">
        <v>8464</v>
      </c>
      <c r="X7299">
        <v>4</v>
      </c>
      <c r="Y7299" t="s">
        <v>846</v>
      </c>
      <c r="Z7299">
        <v>4101</v>
      </c>
      <c r="AA7299" t="s">
        <v>844</v>
      </c>
      <c r="AC7299" t="s">
        <v>713</v>
      </c>
      <c r="AD7299" t="s">
        <v>443</v>
      </c>
    </row>
    <row r="7300" spans="21:30">
      <c r="U7300">
        <v>13579</v>
      </c>
      <c r="V7300">
        <v>8</v>
      </c>
      <c r="W7300" t="s">
        <v>8465</v>
      </c>
      <c r="X7300">
        <v>4</v>
      </c>
      <c r="Y7300" t="s">
        <v>846</v>
      </c>
      <c r="Z7300">
        <v>4302</v>
      </c>
      <c r="AA7300" t="s">
        <v>2159</v>
      </c>
      <c r="AC7300" t="s">
        <v>713</v>
      </c>
      <c r="AD7300" t="s">
        <v>443</v>
      </c>
    </row>
    <row r="7301" spans="21:30">
      <c r="U7301">
        <v>13580</v>
      </c>
      <c r="V7301">
        <v>1</v>
      </c>
      <c r="W7301" t="s">
        <v>8466</v>
      </c>
      <c r="X7301">
        <v>4</v>
      </c>
      <c r="Y7301" t="s">
        <v>846</v>
      </c>
      <c r="Z7301">
        <v>4101</v>
      </c>
      <c r="AA7301" t="s">
        <v>844</v>
      </c>
      <c r="AC7301" t="s">
        <v>713</v>
      </c>
      <c r="AD7301" t="s">
        <v>443</v>
      </c>
    </row>
    <row r="7302" spans="21:30">
      <c r="U7302">
        <v>13582</v>
      </c>
      <c r="V7302">
        <v>8</v>
      </c>
      <c r="W7302" t="s">
        <v>8467</v>
      </c>
      <c r="X7302">
        <v>4</v>
      </c>
      <c r="Y7302" t="s">
        <v>846</v>
      </c>
      <c r="Z7302">
        <v>4101</v>
      </c>
      <c r="AA7302" t="s">
        <v>844</v>
      </c>
      <c r="AC7302" t="s">
        <v>713</v>
      </c>
      <c r="AD7302" t="s">
        <v>443</v>
      </c>
    </row>
    <row r="7303" spans="21:30">
      <c r="U7303">
        <v>13584</v>
      </c>
      <c r="V7303">
        <v>4</v>
      </c>
      <c r="W7303" t="s">
        <v>8468</v>
      </c>
      <c r="X7303">
        <v>4</v>
      </c>
      <c r="Y7303" t="s">
        <v>846</v>
      </c>
      <c r="Z7303">
        <v>4102</v>
      </c>
      <c r="AA7303" t="s">
        <v>846</v>
      </c>
      <c r="AC7303" t="s">
        <v>713</v>
      </c>
      <c r="AD7303" t="s">
        <v>443</v>
      </c>
    </row>
    <row r="7304" spans="21:30">
      <c r="U7304">
        <v>13586</v>
      </c>
      <c r="V7304">
        <v>0</v>
      </c>
      <c r="W7304" t="s">
        <v>8469</v>
      </c>
      <c r="X7304">
        <v>4</v>
      </c>
      <c r="Y7304" t="s">
        <v>846</v>
      </c>
      <c r="Z7304">
        <v>4101</v>
      </c>
      <c r="AA7304" t="s">
        <v>844</v>
      </c>
      <c r="AC7304" t="s">
        <v>713</v>
      </c>
      <c r="AD7304" t="s">
        <v>443</v>
      </c>
    </row>
    <row r="7305" spans="21:30">
      <c r="U7305">
        <v>13590</v>
      </c>
      <c r="V7305">
        <v>9</v>
      </c>
      <c r="W7305" t="s">
        <v>8470</v>
      </c>
      <c r="X7305">
        <v>4</v>
      </c>
      <c r="Y7305" t="s">
        <v>846</v>
      </c>
      <c r="Z7305">
        <v>4301</v>
      </c>
      <c r="AA7305" t="s">
        <v>112</v>
      </c>
      <c r="AC7305" t="s">
        <v>1009</v>
      </c>
      <c r="AD7305" t="s">
        <v>443</v>
      </c>
    </row>
    <row r="7306" spans="21:30">
      <c r="U7306">
        <v>13591</v>
      </c>
      <c r="V7306">
        <v>7</v>
      </c>
      <c r="W7306" t="s">
        <v>8471</v>
      </c>
      <c r="X7306">
        <v>4</v>
      </c>
      <c r="Y7306" t="s">
        <v>846</v>
      </c>
      <c r="Z7306">
        <v>4301</v>
      </c>
      <c r="AA7306" t="s">
        <v>112</v>
      </c>
      <c r="AC7306" t="s">
        <v>1009</v>
      </c>
      <c r="AD7306" t="s">
        <v>443</v>
      </c>
    </row>
    <row r="7307" spans="21:30">
      <c r="U7307">
        <v>13592</v>
      </c>
      <c r="V7307">
        <v>5</v>
      </c>
      <c r="W7307" t="s">
        <v>8472</v>
      </c>
      <c r="X7307">
        <v>4</v>
      </c>
      <c r="Y7307" t="s">
        <v>846</v>
      </c>
      <c r="Z7307">
        <v>4101</v>
      </c>
      <c r="AA7307" t="s">
        <v>844</v>
      </c>
      <c r="AC7307" t="s">
        <v>713</v>
      </c>
      <c r="AD7307" t="s">
        <v>443</v>
      </c>
    </row>
    <row r="7308" spans="21:30">
      <c r="U7308">
        <v>13593</v>
      </c>
      <c r="V7308">
        <v>3</v>
      </c>
      <c r="W7308" t="s">
        <v>8473</v>
      </c>
      <c r="X7308">
        <v>4</v>
      </c>
      <c r="Y7308" t="s">
        <v>846</v>
      </c>
      <c r="Z7308">
        <v>4102</v>
      </c>
      <c r="AA7308" t="s">
        <v>846</v>
      </c>
      <c r="AC7308" t="s">
        <v>713</v>
      </c>
      <c r="AD7308" t="s">
        <v>443</v>
      </c>
    </row>
    <row r="7309" spans="21:30">
      <c r="U7309">
        <v>13597</v>
      </c>
      <c r="V7309">
        <v>6</v>
      </c>
      <c r="W7309" t="s">
        <v>8474</v>
      </c>
      <c r="X7309">
        <v>4</v>
      </c>
      <c r="Y7309" t="s">
        <v>846</v>
      </c>
      <c r="Z7309">
        <v>4301</v>
      </c>
      <c r="AA7309" t="s">
        <v>112</v>
      </c>
      <c r="AC7309" t="s">
        <v>713</v>
      </c>
      <c r="AD7309" t="s">
        <v>443</v>
      </c>
    </row>
    <row r="7310" spans="21:30">
      <c r="U7310">
        <v>13598</v>
      </c>
      <c r="V7310">
        <v>4</v>
      </c>
      <c r="W7310" t="s">
        <v>8475</v>
      </c>
      <c r="X7310">
        <v>4</v>
      </c>
      <c r="Y7310" t="s">
        <v>846</v>
      </c>
      <c r="Z7310">
        <v>4102</v>
      </c>
      <c r="AA7310" t="s">
        <v>846</v>
      </c>
      <c r="AC7310" t="s">
        <v>713</v>
      </c>
      <c r="AD7310" t="s">
        <v>443</v>
      </c>
    </row>
    <row r="7311" spans="21:30">
      <c r="U7311">
        <v>13601</v>
      </c>
      <c r="V7311">
        <v>8</v>
      </c>
      <c r="W7311" t="s">
        <v>8476</v>
      </c>
      <c r="X7311">
        <v>4</v>
      </c>
      <c r="Y7311" t="s">
        <v>846</v>
      </c>
      <c r="Z7311">
        <v>4102</v>
      </c>
      <c r="AA7311" t="s">
        <v>846</v>
      </c>
      <c r="AC7311" t="s">
        <v>713</v>
      </c>
      <c r="AD7311" t="s">
        <v>443</v>
      </c>
    </row>
    <row r="7312" spans="21:30">
      <c r="U7312">
        <v>13604</v>
      </c>
      <c r="V7312">
        <v>2</v>
      </c>
      <c r="W7312" t="s">
        <v>7787</v>
      </c>
      <c r="X7312">
        <v>4</v>
      </c>
      <c r="Y7312" t="s">
        <v>846</v>
      </c>
      <c r="Z7312">
        <v>4102</v>
      </c>
      <c r="AA7312" t="s">
        <v>846</v>
      </c>
      <c r="AC7312" t="s">
        <v>713</v>
      </c>
      <c r="AD7312" t="s">
        <v>443</v>
      </c>
    </row>
    <row r="7313" spans="21:30">
      <c r="U7313">
        <v>13606</v>
      </c>
      <c r="V7313">
        <v>9</v>
      </c>
      <c r="W7313" t="s">
        <v>8477</v>
      </c>
      <c r="X7313">
        <v>4</v>
      </c>
      <c r="Y7313" t="s">
        <v>846</v>
      </c>
      <c r="Z7313">
        <v>4106</v>
      </c>
      <c r="AA7313" t="s">
        <v>2021</v>
      </c>
      <c r="AC7313" t="s">
        <v>713</v>
      </c>
      <c r="AD7313" t="s">
        <v>443</v>
      </c>
    </row>
    <row r="7314" spans="21:30">
      <c r="U7314">
        <v>13607</v>
      </c>
      <c r="V7314">
        <v>7</v>
      </c>
      <c r="W7314" t="s">
        <v>8478</v>
      </c>
      <c r="X7314">
        <v>4</v>
      </c>
      <c r="Y7314" t="s">
        <v>846</v>
      </c>
      <c r="Z7314">
        <v>4102</v>
      </c>
      <c r="AA7314" t="s">
        <v>846</v>
      </c>
      <c r="AC7314" t="s">
        <v>713</v>
      </c>
      <c r="AD7314" t="s">
        <v>443</v>
      </c>
    </row>
    <row r="7315" spans="21:30">
      <c r="U7315">
        <v>13608</v>
      </c>
      <c r="V7315">
        <v>5</v>
      </c>
      <c r="W7315" t="s">
        <v>8479</v>
      </c>
      <c r="X7315">
        <v>4</v>
      </c>
      <c r="Y7315" t="s">
        <v>846</v>
      </c>
      <c r="Z7315">
        <v>4102</v>
      </c>
      <c r="AA7315" t="s">
        <v>846</v>
      </c>
      <c r="AC7315" t="s">
        <v>713</v>
      </c>
      <c r="AD7315" t="s">
        <v>443</v>
      </c>
    </row>
    <row r="7316" spans="21:30">
      <c r="U7316">
        <v>13609</v>
      </c>
      <c r="V7316">
        <v>3</v>
      </c>
      <c r="W7316" t="s">
        <v>8480</v>
      </c>
      <c r="X7316">
        <v>4</v>
      </c>
      <c r="Y7316" t="s">
        <v>846</v>
      </c>
      <c r="Z7316">
        <v>4102</v>
      </c>
      <c r="AA7316" t="s">
        <v>846</v>
      </c>
      <c r="AC7316" t="s">
        <v>713</v>
      </c>
      <c r="AD7316" t="s">
        <v>443</v>
      </c>
    </row>
    <row r="7317" spans="21:30">
      <c r="U7317">
        <v>13610</v>
      </c>
      <c r="V7317">
        <v>7</v>
      </c>
      <c r="W7317" t="s">
        <v>8481</v>
      </c>
      <c r="X7317">
        <v>4</v>
      </c>
      <c r="Y7317" t="s">
        <v>846</v>
      </c>
      <c r="Z7317">
        <v>4101</v>
      </c>
      <c r="AA7317" t="s">
        <v>844</v>
      </c>
      <c r="AC7317" t="s">
        <v>713</v>
      </c>
      <c r="AD7317" t="s">
        <v>443</v>
      </c>
    </row>
    <row r="7318" spans="21:30">
      <c r="U7318">
        <v>13611</v>
      </c>
      <c r="V7318">
        <v>5</v>
      </c>
      <c r="W7318" t="s">
        <v>8482</v>
      </c>
      <c r="X7318">
        <v>4</v>
      </c>
      <c r="Y7318" t="s">
        <v>846</v>
      </c>
      <c r="Z7318">
        <v>4103</v>
      </c>
      <c r="AA7318" t="s">
        <v>873</v>
      </c>
      <c r="AC7318" t="s">
        <v>412</v>
      </c>
      <c r="AD7318" t="s">
        <v>443</v>
      </c>
    </row>
    <row r="7319" spans="21:30">
      <c r="U7319">
        <v>13612</v>
      </c>
      <c r="V7319">
        <v>3</v>
      </c>
      <c r="W7319" t="s">
        <v>8483</v>
      </c>
      <c r="X7319">
        <v>4</v>
      </c>
      <c r="Y7319" t="s">
        <v>846</v>
      </c>
      <c r="Z7319">
        <v>4102</v>
      </c>
      <c r="AA7319" t="s">
        <v>846</v>
      </c>
      <c r="AC7319" t="s">
        <v>713</v>
      </c>
      <c r="AD7319" t="s">
        <v>443</v>
      </c>
    </row>
    <row r="7320" spans="21:30">
      <c r="U7320">
        <v>13613</v>
      </c>
      <c r="V7320">
        <v>1</v>
      </c>
      <c r="W7320" t="s">
        <v>8484</v>
      </c>
      <c r="X7320">
        <v>4</v>
      </c>
      <c r="Y7320" t="s">
        <v>846</v>
      </c>
      <c r="Z7320">
        <v>4102</v>
      </c>
      <c r="AA7320" t="s">
        <v>846</v>
      </c>
      <c r="AC7320" t="s">
        <v>713</v>
      </c>
      <c r="AD7320" t="s">
        <v>443</v>
      </c>
    </row>
    <row r="7321" spans="21:30">
      <c r="U7321">
        <v>13617</v>
      </c>
      <c r="V7321">
        <v>4</v>
      </c>
      <c r="W7321" t="s">
        <v>8485</v>
      </c>
      <c r="X7321">
        <v>4</v>
      </c>
      <c r="Y7321" t="s">
        <v>846</v>
      </c>
      <c r="Z7321">
        <v>4101</v>
      </c>
      <c r="AA7321" t="s">
        <v>844</v>
      </c>
      <c r="AC7321" t="s">
        <v>725</v>
      </c>
      <c r="AD7321" t="s">
        <v>443</v>
      </c>
    </row>
    <row r="7322" spans="21:30">
      <c r="U7322">
        <v>13620</v>
      </c>
      <c r="V7322">
        <v>4</v>
      </c>
      <c r="W7322" t="s">
        <v>8486</v>
      </c>
      <c r="X7322">
        <v>4</v>
      </c>
      <c r="Y7322" t="s">
        <v>846</v>
      </c>
      <c r="Z7322">
        <v>4102</v>
      </c>
      <c r="AA7322" t="s">
        <v>846</v>
      </c>
      <c r="AC7322" t="s">
        <v>713</v>
      </c>
      <c r="AD7322" t="s">
        <v>443</v>
      </c>
    </row>
    <row r="7323" spans="21:30">
      <c r="U7323">
        <v>13621</v>
      </c>
      <c r="V7323">
        <v>2</v>
      </c>
      <c r="W7323" t="s">
        <v>8487</v>
      </c>
      <c r="X7323">
        <v>4</v>
      </c>
      <c r="Y7323" t="s">
        <v>846</v>
      </c>
      <c r="Z7323">
        <v>4102</v>
      </c>
      <c r="AA7323" t="s">
        <v>846</v>
      </c>
      <c r="AC7323" t="s">
        <v>713</v>
      </c>
      <c r="AD7323" t="s">
        <v>443</v>
      </c>
    </row>
    <row r="7324" spans="21:30">
      <c r="U7324">
        <v>13622</v>
      </c>
      <c r="V7324">
        <v>0</v>
      </c>
      <c r="W7324" t="s">
        <v>8488</v>
      </c>
      <c r="X7324">
        <v>4</v>
      </c>
      <c r="Y7324" t="s">
        <v>846</v>
      </c>
      <c r="Z7324">
        <v>4101</v>
      </c>
      <c r="AA7324" t="s">
        <v>844</v>
      </c>
      <c r="AC7324" t="s">
        <v>725</v>
      </c>
      <c r="AD7324" t="s">
        <v>443</v>
      </c>
    </row>
    <row r="7325" spans="21:30">
      <c r="U7325">
        <v>13623</v>
      </c>
      <c r="V7325">
        <v>9</v>
      </c>
      <c r="W7325" t="s">
        <v>8489</v>
      </c>
      <c r="X7325">
        <v>4</v>
      </c>
      <c r="Y7325" t="s">
        <v>846</v>
      </c>
      <c r="Z7325">
        <v>4102</v>
      </c>
      <c r="AA7325" t="s">
        <v>846</v>
      </c>
      <c r="AC7325" t="s">
        <v>713</v>
      </c>
      <c r="AD7325" t="s">
        <v>443</v>
      </c>
    </row>
    <row r="7326" spans="21:30">
      <c r="U7326">
        <v>13625</v>
      </c>
      <c r="V7326">
        <v>5</v>
      </c>
      <c r="W7326" t="s">
        <v>8490</v>
      </c>
      <c r="X7326">
        <v>4</v>
      </c>
      <c r="Y7326" t="s">
        <v>846</v>
      </c>
      <c r="Z7326">
        <v>4102</v>
      </c>
      <c r="AA7326" t="s">
        <v>846</v>
      </c>
      <c r="AC7326" t="s">
        <v>713</v>
      </c>
      <c r="AD7326" t="s">
        <v>443</v>
      </c>
    </row>
    <row r="7327" spans="21:30">
      <c r="U7327">
        <v>13626</v>
      </c>
      <c r="V7327">
        <v>3</v>
      </c>
      <c r="W7327" t="s">
        <v>8491</v>
      </c>
      <c r="X7327">
        <v>4</v>
      </c>
      <c r="Y7327" t="s">
        <v>846</v>
      </c>
      <c r="Z7327">
        <v>4102</v>
      </c>
      <c r="AA7327" t="s">
        <v>846</v>
      </c>
      <c r="AC7327" t="s">
        <v>713</v>
      </c>
      <c r="AD7327" t="s">
        <v>443</v>
      </c>
    </row>
    <row r="7328" spans="21:30">
      <c r="U7328">
        <v>13627</v>
      </c>
      <c r="V7328">
        <v>1</v>
      </c>
      <c r="W7328" t="s">
        <v>8492</v>
      </c>
      <c r="X7328">
        <v>4</v>
      </c>
      <c r="Y7328" t="s">
        <v>846</v>
      </c>
      <c r="Z7328">
        <v>4204</v>
      </c>
      <c r="AA7328" t="s">
        <v>1679</v>
      </c>
      <c r="AC7328" t="s">
        <v>713</v>
      </c>
      <c r="AD7328" t="s">
        <v>443</v>
      </c>
    </row>
    <row r="7329" spans="21:30">
      <c r="U7329">
        <v>13629</v>
      </c>
      <c r="V7329">
        <v>8</v>
      </c>
      <c r="W7329" t="s">
        <v>8493</v>
      </c>
      <c r="X7329">
        <v>4</v>
      </c>
      <c r="Y7329" t="s">
        <v>846</v>
      </c>
      <c r="Z7329">
        <v>4102</v>
      </c>
      <c r="AA7329" t="s">
        <v>846</v>
      </c>
      <c r="AC7329" t="s">
        <v>713</v>
      </c>
      <c r="AD7329" t="s">
        <v>443</v>
      </c>
    </row>
    <row r="7330" spans="21:30">
      <c r="U7330">
        <v>13630</v>
      </c>
      <c r="V7330">
        <v>1</v>
      </c>
      <c r="W7330" t="s">
        <v>8494</v>
      </c>
      <c r="X7330">
        <v>4</v>
      </c>
      <c r="Y7330" t="s">
        <v>846</v>
      </c>
      <c r="Z7330">
        <v>4301</v>
      </c>
      <c r="AA7330" t="s">
        <v>112</v>
      </c>
      <c r="AC7330" t="s">
        <v>713</v>
      </c>
      <c r="AD7330" t="s">
        <v>443</v>
      </c>
    </row>
    <row r="7331" spans="21:30">
      <c r="U7331">
        <v>13632</v>
      </c>
      <c r="V7331">
        <v>8</v>
      </c>
      <c r="W7331" t="s">
        <v>8495</v>
      </c>
      <c r="X7331">
        <v>4</v>
      </c>
      <c r="Y7331" t="s">
        <v>846</v>
      </c>
      <c r="Z7331">
        <v>4102</v>
      </c>
      <c r="AA7331" t="s">
        <v>846</v>
      </c>
      <c r="AC7331" t="s">
        <v>713</v>
      </c>
      <c r="AD7331" t="s">
        <v>443</v>
      </c>
    </row>
    <row r="7332" spans="21:30">
      <c r="U7332">
        <v>13633</v>
      </c>
      <c r="V7332">
        <v>6</v>
      </c>
      <c r="W7332" t="s">
        <v>8496</v>
      </c>
      <c r="X7332">
        <v>4</v>
      </c>
      <c r="Y7332" t="s">
        <v>846</v>
      </c>
      <c r="Z7332">
        <v>4102</v>
      </c>
      <c r="AA7332" t="s">
        <v>846</v>
      </c>
      <c r="AC7332" t="s">
        <v>713</v>
      </c>
      <c r="AD7332" t="s">
        <v>443</v>
      </c>
    </row>
    <row r="7333" spans="21:30">
      <c r="U7333">
        <v>13636</v>
      </c>
      <c r="V7333">
        <v>0</v>
      </c>
      <c r="W7333" t="s">
        <v>8497</v>
      </c>
      <c r="X7333">
        <v>4</v>
      </c>
      <c r="Y7333" t="s">
        <v>846</v>
      </c>
      <c r="Z7333">
        <v>4102</v>
      </c>
      <c r="AA7333" t="s">
        <v>846</v>
      </c>
      <c r="AC7333" t="s">
        <v>713</v>
      </c>
      <c r="AD7333" t="s">
        <v>443</v>
      </c>
    </row>
    <row r="7334" spans="21:30">
      <c r="U7334">
        <v>13637</v>
      </c>
      <c r="V7334">
        <v>9</v>
      </c>
      <c r="W7334" t="s">
        <v>8498</v>
      </c>
      <c r="X7334">
        <v>4</v>
      </c>
      <c r="Y7334" t="s">
        <v>846</v>
      </c>
      <c r="Z7334">
        <v>4102</v>
      </c>
      <c r="AA7334" t="s">
        <v>846</v>
      </c>
      <c r="AC7334" t="s">
        <v>713</v>
      </c>
      <c r="AD7334" t="s">
        <v>443</v>
      </c>
    </row>
    <row r="7335" spans="21:30">
      <c r="U7335">
        <v>14201</v>
      </c>
      <c r="V7335">
        <v>8</v>
      </c>
      <c r="W7335" t="s">
        <v>8499</v>
      </c>
      <c r="X7335">
        <v>5</v>
      </c>
      <c r="Y7335" t="s">
        <v>505</v>
      </c>
      <c r="Z7335">
        <v>5301</v>
      </c>
      <c r="AA7335" t="s">
        <v>918</v>
      </c>
      <c r="AC7335" t="s">
        <v>713</v>
      </c>
      <c r="AD7335" t="s">
        <v>443</v>
      </c>
    </row>
    <row r="7336" spans="21:30">
      <c r="U7336">
        <v>14202</v>
      </c>
      <c r="V7336">
        <v>6</v>
      </c>
      <c r="W7336" t="s">
        <v>8500</v>
      </c>
      <c r="X7336">
        <v>5</v>
      </c>
      <c r="Y7336" t="s">
        <v>505</v>
      </c>
      <c r="Z7336">
        <v>5704</v>
      </c>
      <c r="AA7336" t="s">
        <v>1475</v>
      </c>
      <c r="AC7336" t="s">
        <v>1009</v>
      </c>
      <c r="AD7336" t="s">
        <v>443</v>
      </c>
    </row>
    <row r="7337" spans="21:30">
      <c r="U7337">
        <v>14206</v>
      </c>
      <c r="V7337">
        <v>9</v>
      </c>
      <c r="W7337" t="s">
        <v>8501</v>
      </c>
      <c r="X7337">
        <v>5</v>
      </c>
      <c r="Y7337" t="s">
        <v>505</v>
      </c>
      <c r="Z7337">
        <v>5501</v>
      </c>
      <c r="AA7337" t="s">
        <v>1181</v>
      </c>
      <c r="AC7337" t="s">
        <v>1009</v>
      </c>
      <c r="AD7337" t="s">
        <v>443</v>
      </c>
    </row>
    <row r="7338" spans="21:30">
      <c r="U7338">
        <v>14208</v>
      </c>
      <c r="V7338">
        <v>5</v>
      </c>
      <c r="W7338" t="s">
        <v>8502</v>
      </c>
      <c r="X7338">
        <v>5</v>
      </c>
      <c r="Y7338" t="s">
        <v>505</v>
      </c>
      <c r="Z7338">
        <v>5501</v>
      </c>
      <c r="AA7338" t="s">
        <v>1181</v>
      </c>
      <c r="AC7338" t="s">
        <v>1009</v>
      </c>
      <c r="AD7338" t="s">
        <v>443</v>
      </c>
    </row>
    <row r="7339" spans="21:30">
      <c r="U7339">
        <v>14209</v>
      </c>
      <c r="V7339">
        <v>3</v>
      </c>
      <c r="W7339" t="s">
        <v>8503</v>
      </c>
      <c r="X7339">
        <v>5</v>
      </c>
      <c r="Y7339" t="s">
        <v>505</v>
      </c>
      <c r="Z7339">
        <v>5803</v>
      </c>
      <c r="AA7339" t="s">
        <v>2590</v>
      </c>
      <c r="AC7339" t="s">
        <v>1009</v>
      </c>
      <c r="AD7339" t="s">
        <v>443</v>
      </c>
    </row>
    <row r="7340" spans="21:30">
      <c r="U7340">
        <v>14210</v>
      </c>
      <c r="V7340">
        <v>7</v>
      </c>
      <c r="W7340" t="s">
        <v>8504</v>
      </c>
      <c r="X7340">
        <v>5</v>
      </c>
      <c r="Y7340" t="s">
        <v>505</v>
      </c>
      <c r="Z7340">
        <v>5502</v>
      </c>
      <c r="AA7340" t="s">
        <v>2468</v>
      </c>
      <c r="AC7340" t="s">
        <v>713</v>
      </c>
      <c r="AD7340" t="s">
        <v>443</v>
      </c>
    </row>
    <row r="7341" spans="21:30">
      <c r="U7341">
        <v>14211</v>
      </c>
      <c r="V7341">
        <v>5</v>
      </c>
      <c r="W7341" t="s">
        <v>8505</v>
      </c>
      <c r="X7341">
        <v>5</v>
      </c>
      <c r="Y7341" t="s">
        <v>505</v>
      </c>
      <c r="Z7341">
        <v>5804</v>
      </c>
      <c r="AA7341" t="s">
        <v>751</v>
      </c>
      <c r="AC7341" t="s">
        <v>713</v>
      </c>
      <c r="AD7341" t="s">
        <v>443</v>
      </c>
    </row>
    <row r="7342" spans="21:30">
      <c r="U7342">
        <v>14212</v>
      </c>
      <c r="V7342">
        <v>3</v>
      </c>
      <c r="W7342" t="s">
        <v>8506</v>
      </c>
      <c r="X7342">
        <v>5</v>
      </c>
      <c r="Y7342" t="s">
        <v>505</v>
      </c>
      <c r="Z7342">
        <v>5502</v>
      </c>
      <c r="AA7342" t="s">
        <v>2468</v>
      </c>
      <c r="AC7342" t="s">
        <v>713</v>
      </c>
      <c r="AD7342" t="s">
        <v>443</v>
      </c>
    </row>
    <row r="7343" spans="21:30">
      <c r="U7343">
        <v>14213</v>
      </c>
      <c r="V7343">
        <v>1</v>
      </c>
      <c r="W7343" t="s">
        <v>8507</v>
      </c>
      <c r="X7343">
        <v>5</v>
      </c>
      <c r="Y7343" t="s">
        <v>505</v>
      </c>
      <c r="Z7343">
        <v>5107</v>
      </c>
      <c r="AA7343" t="s">
        <v>1624</v>
      </c>
      <c r="AC7343" t="s">
        <v>1009</v>
      </c>
      <c r="AD7343" t="s">
        <v>443</v>
      </c>
    </row>
    <row r="7344" spans="21:30">
      <c r="U7344">
        <v>14217</v>
      </c>
      <c r="V7344">
        <v>4</v>
      </c>
      <c r="W7344" t="s">
        <v>8508</v>
      </c>
      <c r="X7344">
        <v>5</v>
      </c>
      <c r="Y7344" t="s">
        <v>505</v>
      </c>
      <c r="Z7344">
        <v>5302</v>
      </c>
      <c r="AA7344" t="s">
        <v>917</v>
      </c>
      <c r="AC7344" t="s">
        <v>725</v>
      </c>
      <c r="AD7344" t="s">
        <v>443</v>
      </c>
    </row>
    <row r="7345" spans="21:30">
      <c r="U7345">
        <v>14219</v>
      </c>
      <c r="V7345">
        <v>0</v>
      </c>
      <c r="W7345" t="s">
        <v>8509</v>
      </c>
      <c r="X7345">
        <v>5</v>
      </c>
      <c r="Y7345" t="s">
        <v>505</v>
      </c>
      <c r="Z7345">
        <v>5101</v>
      </c>
      <c r="AA7345" t="s">
        <v>505</v>
      </c>
      <c r="AC7345" t="s">
        <v>725</v>
      </c>
      <c r="AD7345" t="s">
        <v>443</v>
      </c>
    </row>
    <row r="7346" spans="21:30">
      <c r="U7346">
        <v>14224</v>
      </c>
      <c r="V7346">
        <v>7</v>
      </c>
      <c r="W7346" t="s">
        <v>8510</v>
      </c>
      <c r="X7346">
        <v>5</v>
      </c>
      <c r="Y7346" t="s">
        <v>505</v>
      </c>
      <c r="Z7346">
        <v>5103</v>
      </c>
      <c r="AA7346" t="s">
        <v>2583</v>
      </c>
      <c r="AC7346" t="s">
        <v>725</v>
      </c>
      <c r="AD7346" t="s">
        <v>443</v>
      </c>
    </row>
    <row r="7347" spans="21:30">
      <c r="U7347">
        <v>14225</v>
      </c>
      <c r="V7347">
        <v>5</v>
      </c>
      <c r="W7347" t="s">
        <v>8511</v>
      </c>
      <c r="X7347">
        <v>5</v>
      </c>
      <c r="Y7347" t="s">
        <v>505</v>
      </c>
      <c r="Z7347">
        <v>5109</v>
      </c>
      <c r="AA7347" t="s">
        <v>2675</v>
      </c>
      <c r="AC7347" t="s">
        <v>713</v>
      </c>
      <c r="AD7347" t="s">
        <v>443</v>
      </c>
    </row>
    <row r="7348" spans="21:30">
      <c r="U7348">
        <v>14232</v>
      </c>
      <c r="V7348">
        <v>8</v>
      </c>
      <c r="W7348" t="s">
        <v>8512</v>
      </c>
      <c r="X7348">
        <v>5</v>
      </c>
      <c r="Y7348" t="s">
        <v>505</v>
      </c>
      <c r="Z7348">
        <v>5101</v>
      </c>
      <c r="AA7348" t="s">
        <v>505</v>
      </c>
      <c r="AC7348" t="s">
        <v>713</v>
      </c>
      <c r="AD7348" t="s">
        <v>443</v>
      </c>
    </row>
    <row r="7349" spans="21:30">
      <c r="U7349">
        <v>14233</v>
      </c>
      <c r="V7349">
        <v>6</v>
      </c>
      <c r="W7349" t="s">
        <v>2248</v>
      </c>
      <c r="X7349">
        <v>5</v>
      </c>
      <c r="Y7349" t="s">
        <v>505</v>
      </c>
      <c r="Z7349">
        <v>5801</v>
      </c>
      <c r="AA7349" t="s">
        <v>2747</v>
      </c>
      <c r="AC7349" t="s">
        <v>713</v>
      </c>
      <c r="AD7349" t="s">
        <v>443</v>
      </c>
    </row>
    <row r="7350" spans="21:30">
      <c r="U7350">
        <v>14234</v>
      </c>
      <c r="V7350">
        <v>4</v>
      </c>
      <c r="W7350" t="s">
        <v>8513</v>
      </c>
      <c r="X7350">
        <v>5</v>
      </c>
      <c r="Y7350" t="s">
        <v>505</v>
      </c>
      <c r="Z7350">
        <v>5101</v>
      </c>
      <c r="AA7350" t="s">
        <v>505</v>
      </c>
      <c r="AC7350" t="s">
        <v>713</v>
      </c>
      <c r="AD7350" t="s">
        <v>443</v>
      </c>
    </row>
    <row r="7351" spans="21:30">
      <c r="U7351">
        <v>14237</v>
      </c>
      <c r="V7351">
        <v>9</v>
      </c>
      <c r="W7351" t="s">
        <v>8514</v>
      </c>
      <c r="X7351">
        <v>5</v>
      </c>
      <c r="Y7351" t="s">
        <v>505</v>
      </c>
      <c r="Z7351">
        <v>5801</v>
      </c>
      <c r="AA7351" t="s">
        <v>2747</v>
      </c>
      <c r="AC7351" t="s">
        <v>713</v>
      </c>
      <c r="AD7351" t="s">
        <v>443</v>
      </c>
    </row>
    <row r="7352" spans="21:30">
      <c r="U7352">
        <v>14247</v>
      </c>
      <c r="V7352">
        <v>6</v>
      </c>
      <c r="W7352" t="s">
        <v>8515</v>
      </c>
      <c r="X7352">
        <v>5</v>
      </c>
      <c r="Y7352" t="s">
        <v>505</v>
      </c>
      <c r="Z7352">
        <v>5101</v>
      </c>
      <c r="AA7352" t="s">
        <v>505</v>
      </c>
      <c r="AC7352" t="s">
        <v>725</v>
      </c>
      <c r="AD7352" t="s">
        <v>443</v>
      </c>
    </row>
    <row r="7353" spans="21:30">
      <c r="U7353">
        <v>14249</v>
      </c>
      <c r="V7353">
        <v>2</v>
      </c>
      <c r="W7353" t="s">
        <v>8516</v>
      </c>
      <c r="X7353">
        <v>5</v>
      </c>
      <c r="Y7353" t="s">
        <v>505</v>
      </c>
      <c r="Z7353">
        <v>5103</v>
      </c>
      <c r="AA7353" t="s">
        <v>2583</v>
      </c>
      <c r="AC7353" t="s">
        <v>725</v>
      </c>
      <c r="AD7353" t="s">
        <v>443</v>
      </c>
    </row>
    <row r="7354" spans="21:30">
      <c r="U7354">
        <v>14250</v>
      </c>
      <c r="V7354">
        <v>6</v>
      </c>
      <c r="W7354" t="s">
        <v>8517</v>
      </c>
      <c r="X7354">
        <v>5</v>
      </c>
      <c r="Y7354" t="s">
        <v>505</v>
      </c>
      <c r="Z7354">
        <v>5109</v>
      </c>
      <c r="AA7354" t="s">
        <v>2675</v>
      </c>
      <c r="AC7354" t="s">
        <v>725</v>
      </c>
      <c r="AD7354" t="s">
        <v>443</v>
      </c>
    </row>
    <row r="7355" spans="21:30">
      <c r="U7355">
        <v>14251</v>
      </c>
      <c r="V7355">
        <v>4</v>
      </c>
      <c r="W7355" t="s">
        <v>8518</v>
      </c>
      <c r="X7355">
        <v>5</v>
      </c>
      <c r="Y7355" t="s">
        <v>505</v>
      </c>
      <c r="Z7355">
        <v>5701</v>
      </c>
      <c r="AA7355" t="s">
        <v>1690</v>
      </c>
      <c r="AC7355" t="s">
        <v>725</v>
      </c>
      <c r="AD7355" t="s">
        <v>443</v>
      </c>
    </row>
    <row r="7356" spans="21:30">
      <c r="U7356">
        <v>14254</v>
      </c>
      <c r="V7356">
        <v>9</v>
      </c>
      <c r="W7356" t="s">
        <v>8519</v>
      </c>
      <c r="X7356">
        <v>5</v>
      </c>
      <c r="Y7356" t="s">
        <v>505</v>
      </c>
      <c r="Z7356">
        <v>5109</v>
      </c>
      <c r="AA7356" t="s">
        <v>2675</v>
      </c>
      <c r="AC7356" t="s">
        <v>725</v>
      </c>
      <c r="AD7356" t="s">
        <v>443</v>
      </c>
    </row>
    <row r="7357" spans="21:30">
      <c r="U7357">
        <v>14255</v>
      </c>
      <c r="V7357">
        <v>7</v>
      </c>
      <c r="W7357" t="s">
        <v>8520</v>
      </c>
      <c r="X7357">
        <v>5</v>
      </c>
      <c r="Y7357" t="s">
        <v>505</v>
      </c>
      <c r="Z7357">
        <v>5109</v>
      </c>
      <c r="AA7357" t="s">
        <v>2675</v>
      </c>
      <c r="AC7357" t="s">
        <v>725</v>
      </c>
      <c r="AD7357" t="s">
        <v>443</v>
      </c>
    </row>
    <row r="7358" spans="21:30">
      <c r="U7358">
        <v>14256</v>
      </c>
      <c r="V7358">
        <v>5</v>
      </c>
      <c r="W7358" t="s">
        <v>8521</v>
      </c>
      <c r="X7358">
        <v>5</v>
      </c>
      <c r="Y7358" t="s">
        <v>505</v>
      </c>
      <c r="Z7358">
        <v>5101</v>
      </c>
      <c r="AA7358" t="s">
        <v>505</v>
      </c>
      <c r="AC7358" t="s">
        <v>725</v>
      </c>
      <c r="AD7358" t="s">
        <v>443</v>
      </c>
    </row>
    <row r="7359" spans="21:30">
      <c r="U7359">
        <v>14257</v>
      </c>
      <c r="V7359">
        <v>3</v>
      </c>
      <c r="W7359" t="s">
        <v>8522</v>
      </c>
      <c r="X7359">
        <v>5</v>
      </c>
      <c r="Y7359" t="s">
        <v>505</v>
      </c>
      <c r="Z7359">
        <v>5109</v>
      </c>
      <c r="AA7359" t="s">
        <v>2675</v>
      </c>
      <c r="AC7359" t="s">
        <v>725</v>
      </c>
      <c r="AD7359" t="s">
        <v>443</v>
      </c>
    </row>
    <row r="7360" spans="21:30">
      <c r="U7360">
        <v>14258</v>
      </c>
      <c r="V7360">
        <v>1</v>
      </c>
      <c r="W7360" t="s">
        <v>8523</v>
      </c>
      <c r="X7360">
        <v>5</v>
      </c>
      <c r="Y7360" t="s">
        <v>505</v>
      </c>
      <c r="Z7360">
        <v>5109</v>
      </c>
      <c r="AA7360" t="s">
        <v>2675</v>
      </c>
      <c r="AC7360" t="s">
        <v>725</v>
      </c>
      <c r="AD7360" t="s">
        <v>443</v>
      </c>
    </row>
    <row r="7361" spans="21:30">
      <c r="U7361">
        <v>14260</v>
      </c>
      <c r="V7361">
        <v>3</v>
      </c>
      <c r="W7361" t="s">
        <v>8524</v>
      </c>
      <c r="X7361">
        <v>5</v>
      </c>
      <c r="Y7361" t="s">
        <v>505</v>
      </c>
      <c r="Z7361">
        <v>5109</v>
      </c>
      <c r="AA7361" t="s">
        <v>2675</v>
      </c>
      <c r="AC7361" t="s">
        <v>725</v>
      </c>
      <c r="AD7361" t="s">
        <v>443</v>
      </c>
    </row>
    <row r="7362" spans="21:30">
      <c r="U7362">
        <v>14263</v>
      </c>
      <c r="V7362">
        <v>8</v>
      </c>
      <c r="W7362" t="s">
        <v>8525</v>
      </c>
      <c r="X7362">
        <v>5</v>
      </c>
      <c r="Y7362" t="s">
        <v>505</v>
      </c>
      <c r="Z7362">
        <v>5109</v>
      </c>
      <c r="AA7362" t="s">
        <v>2675</v>
      </c>
      <c r="AC7362" t="s">
        <v>725</v>
      </c>
      <c r="AD7362" t="s">
        <v>443</v>
      </c>
    </row>
    <row r="7363" spans="21:30">
      <c r="U7363">
        <v>14265</v>
      </c>
      <c r="V7363">
        <v>4</v>
      </c>
      <c r="W7363" t="s">
        <v>8526</v>
      </c>
      <c r="X7363">
        <v>5</v>
      </c>
      <c r="Y7363" t="s">
        <v>505</v>
      </c>
      <c r="Z7363">
        <v>5109</v>
      </c>
      <c r="AA7363" t="s">
        <v>2675</v>
      </c>
      <c r="AC7363" t="s">
        <v>713</v>
      </c>
      <c r="AD7363" t="s">
        <v>443</v>
      </c>
    </row>
    <row r="7364" spans="21:30">
      <c r="U7364">
        <v>14266</v>
      </c>
      <c r="V7364">
        <v>2</v>
      </c>
      <c r="W7364" t="s">
        <v>8527</v>
      </c>
      <c r="X7364">
        <v>5</v>
      </c>
      <c r="Y7364" t="s">
        <v>505</v>
      </c>
      <c r="Z7364">
        <v>5801</v>
      </c>
      <c r="AA7364" t="s">
        <v>2747</v>
      </c>
      <c r="AC7364" t="s">
        <v>713</v>
      </c>
      <c r="AD7364" t="s">
        <v>443</v>
      </c>
    </row>
    <row r="7365" spans="21:30">
      <c r="U7365">
        <v>14268</v>
      </c>
      <c r="V7365">
        <v>9</v>
      </c>
      <c r="W7365" t="s">
        <v>8528</v>
      </c>
      <c r="X7365">
        <v>5</v>
      </c>
      <c r="Y7365" t="s">
        <v>505</v>
      </c>
      <c r="Z7365">
        <v>5502</v>
      </c>
      <c r="AA7365" t="s">
        <v>2468</v>
      </c>
      <c r="AC7365" t="s">
        <v>713</v>
      </c>
      <c r="AD7365" t="s">
        <v>443</v>
      </c>
    </row>
    <row r="7366" spans="21:30">
      <c r="U7366">
        <v>14269</v>
      </c>
      <c r="V7366">
        <v>7</v>
      </c>
      <c r="W7366" t="s">
        <v>8529</v>
      </c>
      <c r="X7366">
        <v>5</v>
      </c>
      <c r="Y7366" t="s">
        <v>505</v>
      </c>
      <c r="Z7366">
        <v>5502</v>
      </c>
      <c r="AA7366" t="s">
        <v>2468</v>
      </c>
      <c r="AC7366" t="s">
        <v>725</v>
      </c>
      <c r="AD7366" t="s">
        <v>443</v>
      </c>
    </row>
    <row r="7367" spans="21:30">
      <c r="U7367">
        <v>14270</v>
      </c>
      <c r="V7367">
        <v>0</v>
      </c>
      <c r="W7367" t="s">
        <v>8530</v>
      </c>
      <c r="X7367">
        <v>5</v>
      </c>
      <c r="Y7367" t="s">
        <v>505</v>
      </c>
      <c r="Z7367">
        <v>5501</v>
      </c>
      <c r="AA7367" t="s">
        <v>1181</v>
      </c>
      <c r="AC7367" t="s">
        <v>713</v>
      </c>
      <c r="AD7367" t="s">
        <v>443</v>
      </c>
    </row>
    <row r="7368" spans="21:30">
      <c r="U7368">
        <v>14271</v>
      </c>
      <c r="V7368">
        <v>9</v>
      </c>
      <c r="W7368" t="s">
        <v>8531</v>
      </c>
      <c r="X7368">
        <v>5</v>
      </c>
      <c r="Y7368" t="s">
        <v>505</v>
      </c>
      <c r="Z7368">
        <v>5102</v>
      </c>
      <c r="AA7368" t="s">
        <v>944</v>
      </c>
      <c r="AC7368" t="s">
        <v>1009</v>
      </c>
      <c r="AD7368" t="s">
        <v>443</v>
      </c>
    </row>
    <row r="7369" spans="21:30">
      <c r="U7369">
        <v>14280</v>
      </c>
      <c r="V7369">
        <v>8</v>
      </c>
      <c r="W7369" t="s">
        <v>2887</v>
      </c>
      <c r="X7369">
        <v>5</v>
      </c>
      <c r="Y7369" t="s">
        <v>505</v>
      </c>
      <c r="Z7369">
        <v>5109</v>
      </c>
      <c r="AA7369" t="s">
        <v>2675</v>
      </c>
      <c r="AC7369" t="s">
        <v>725</v>
      </c>
      <c r="AD7369" t="s">
        <v>443</v>
      </c>
    </row>
    <row r="7370" spans="21:30">
      <c r="U7370">
        <v>14283</v>
      </c>
      <c r="V7370">
        <v>2</v>
      </c>
      <c r="W7370" t="s">
        <v>8532</v>
      </c>
      <c r="X7370">
        <v>5</v>
      </c>
      <c r="Y7370" t="s">
        <v>505</v>
      </c>
      <c r="Z7370">
        <v>5703</v>
      </c>
      <c r="AA7370" t="s">
        <v>1292</v>
      </c>
      <c r="AC7370" t="s">
        <v>713</v>
      </c>
      <c r="AD7370" t="s">
        <v>443</v>
      </c>
    </row>
    <row r="7371" spans="21:30">
      <c r="U7371">
        <v>14284</v>
      </c>
      <c r="V7371">
        <v>0</v>
      </c>
      <c r="W7371" t="s">
        <v>8533</v>
      </c>
      <c r="X7371">
        <v>5</v>
      </c>
      <c r="Y7371" t="s">
        <v>505</v>
      </c>
      <c r="Z7371">
        <v>5109</v>
      </c>
      <c r="AA7371" t="s">
        <v>2675</v>
      </c>
      <c r="AC7371" t="s">
        <v>713</v>
      </c>
      <c r="AD7371" t="s">
        <v>443</v>
      </c>
    </row>
    <row r="7372" spans="21:30">
      <c r="U7372">
        <v>14288</v>
      </c>
      <c r="V7372">
        <v>3</v>
      </c>
      <c r="W7372" t="s">
        <v>8534</v>
      </c>
      <c r="X7372">
        <v>5</v>
      </c>
      <c r="Y7372" t="s">
        <v>505</v>
      </c>
      <c r="Z7372">
        <v>5601</v>
      </c>
      <c r="AA7372" t="s">
        <v>855</v>
      </c>
      <c r="AC7372" t="s">
        <v>713</v>
      </c>
      <c r="AD7372" t="s">
        <v>443</v>
      </c>
    </row>
    <row r="7373" spans="21:30">
      <c r="U7373">
        <v>14289</v>
      </c>
      <c r="V7373">
        <v>1</v>
      </c>
      <c r="W7373" t="s">
        <v>7762</v>
      </c>
      <c r="X7373">
        <v>5</v>
      </c>
      <c r="Y7373" t="s">
        <v>505</v>
      </c>
      <c r="Z7373">
        <v>5502</v>
      </c>
      <c r="AA7373" t="s">
        <v>2468</v>
      </c>
      <c r="AC7373" t="s">
        <v>713</v>
      </c>
      <c r="AD7373" t="s">
        <v>443</v>
      </c>
    </row>
    <row r="7374" spans="21:30">
      <c r="U7374">
        <v>14292</v>
      </c>
      <c r="V7374">
        <v>1</v>
      </c>
      <c r="W7374" t="s">
        <v>8535</v>
      </c>
      <c r="X7374">
        <v>5</v>
      </c>
      <c r="Y7374" t="s">
        <v>505</v>
      </c>
      <c r="Z7374">
        <v>5109</v>
      </c>
      <c r="AA7374" t="s">
        <v>2675</v>
      </c>
      <c r="AC7374" t="s">
        <v>725</v>
      </c>
      <c r="AD7374" t="s">
        <v>443</v>
      </c>
    </row>
    <row r="7375" spans="21:30">
      <c r="U7375">
        <v>14299</v>
      </c>
      <c r="V7375">
        <v>9</v>
      </c>
      <c r="W7375" t="s">
        <v>7762</v>
      </c>
      <c r="X7375">
        <v>5</v>
      </c>
      <c r="Y7375" t="s">
        <v>505</v>
      </c>
      <c r="Z7375">
        <v>5801</v>
      </c>
      <c r="AA7375" t="s">
        <v>2747</v>
      </c>
      <c r="AC7375" t="s">
        <v>713</v>
      </c>
      <c r="AD7375" t="s">
        <v>443</v>
      </c>
    </row>
    <row r="7376" spans="21:30">
      <c r="U7376">
        <v>14300</v>
      </c>
      <c r="V7376">
        <v>6</v>
      </c>
      <c r="W7376" t="s">
        <v>885</v>
      </c>
      <c r="X7376">
        <v>5</v>
      </c>
      <c r="Y7376" t="s">
        <v>505</v>
      </c>
      <c r="Z7376">
        <v>5101</v>
      </c>
      <c r="AA7376" t="s">
        <v>505</v>
      </c>
      <c r="AC7376" t="s">
        <v>412</v>
      </c>
      <c r="AD7376" t="s">
        <v>443</v>
      </c>
    </row>
    <row r="7377" spans="21:30">
      <c r="U7377">
        <v>14305</v>
      </c>
      <c r="V7377">
        <v>7</v>
      </c>
      <c r="W7377" t="s">
        <v>8536</v>
      </c>
      <c r="X7377">
        <v>5</v>
      </c>
      <c r="Y7377" t="s">
        <v>505</v>
      </c>
      <c r="Z7377">
        <v>5109</v>
      </c>
      <c r="AA7377" t="s">
        <v>2675</v>
      </c>
      <c r="AC7377" t="s">
        <v>713</v>
      </c>
      <c r="AD7377" t="s">
        <v>443</v>
      </c>
    </row>
    <row r="7378" spans="21:30">
      <c r="U7378">
        <v>14307</v>
      </c>
      <c r="V7378">
        <v>3</v>
      </c>
      <c r="W7378" t="s">
        <v>8537</v>
      </c>
      <c r="X7378">
        <v>5</v>
      </c>
      <c r="Y7378" t="s">
        <v>505</v>
      </c>
      <c r="Z7378">
        <v>5802</v>
      </c>
      <c r="AA7378" t="s">
        <v>1281</v>
      </c>
      <c r="AC7378" t="s">
        <v>713</v>
      </c>
      <c r="AD7378" t="s">
        <v>443</v>
      </c>
    </row>
    <row r="7379" spans="21:30">
      <c r="U7379">
        <v>14308</v>
      </c>
      <c r="V7379">
        <v>1</v>
      </c>
      <c r="W7379" t="s">
        <v>8538</v>
      </c>
      <c r="X7379">
        <v>5</v>
      </c>
      <c r="Y7379" t="s">
        <v>505</v>
      </c>
      <c r="Z7379">
        <v>5501</v>
      </c>
      <c r="AA7379" t="s">
        <v>1181</v>
      </c>
      <c r="AC7379" t="s">
        <v>713</v>
      </c>
      <c r="AD7379" t="s">
        <v>443</v>
      </c>
    </row>
    <row r="7380" spans="21:30">
      <c r="U7380">
        <v>14310</v>
      </c>
      <c r="V7380">
        <v>3</v>
      </c>
      <c r="W7380" t="s">
        <v>8539</v>
      </c>
      <c r="X7380">
        <v>5</v>
      </c>
      <c r="Y7380" t="s">
        <v>505</v>
      </c>
      <c r="Z7380">
        <v>5802</v>
      </c>
      <c r="AA7380" t="s">
        <v>1281</v>
      </c>
      <c r="AC7380" t="s">
        <v>713</v>
      </c>
      <c r="AD7380" t="s">
        <v>443</v>
      </c>
    </row>
    <row r="7381" spans="21:30">
      <c r="U7381">
        <v>14313</v>
      </c>
      <c r="V7381">
        <v>8</v>
      </c>
      <c r="W7381" t="s">
        <v>8540</v>
      </c>
      <c r="X7381">
        <v>5</v>
      </c>
      <c r="Y7381" t="s">
        <v>505</v>
      </c>
      <c r="Z7381">
        <v>5804</v>
      </c>
      <c r="AA7381" t="s">
        <v>751</v>
      </c>
      <c r="AC7381" t="s">
        <v>713</v>
      </c>
      <c r="AD7381" t="s">
        <v>443</v>
      </c>
    </row>
    <row r="7382" spans="21:30">
      <c r="U7382">
        <v>14314</v>
      </c>
      <c r="V7382">
        <v>6</v>
      </c>
      <c r="W7382" t="s">
        <v>8541</v>
      </c>
      <c r="X7382">
        <v>5</v>
      </c>
      <c r="Y7382" t="s">
        <v>505</v>
      </c>
      <c r="Z7382">
        <v>5801</v>
      </c>
      <c r="AA7382" t="s">
        <v>2747</v>
      </c>
      <c r="AC7382" t="s">
        <v>713</v>
      </c>
      <c r="AD7382" t="s">
        <v>443</v>
      </c>
    </row>
    <row r="7383" spans="21:30">
      <c r="U7383">
        <v>14315</v>
      </c>
      <c r="V7383">
        <v>4</v>
      </c>
      <c r="W7383" t="s">
        <v>8542</v>
      </c>
      <c r="X7383">
        <v>5</v>
      </c>
      <c r="Y7383" t="s">
        <v>505</v>
      </c>
      <c r="Z7383">
        <v>5101</v>
      </c>
      <c r="AA7383" t="s">
        <v>505</v>
      </c>
      <c r="AC7383" t="s">
        <v>713</v>
      </c>
      <c r="AD7383" t="s">
        <v>443</v>
      </c>
    </row>
    <row r="7384" spans="21:30">
      <c r="U7384">
        <v>14316</v>
      </c>
      <c r="V7384">
        <v>2</v>
      </c>
      <c r="W7384" t="s">
        <v>8543</v>
      </c>
      <c r="X7384">
        <v>5</v>
      </c>
      <c r="Y7384" t="s">
        <v>505</v>
      </c>
      <c r="Z7384">
        <v>5109</v>
      </c>
      <c r="AA7384" t="s">
        <v>2675</v>
      </c>
      <c r="AC7384" t="s">
        <v>713</v>
      </c>
      <c r="AD7384" t="s">
        <v>443</v>
      </c>
    </row>
    <row r="7385" spans="21:30">
      <c r="U7385">
        <v>14318</v>
      </c>
      <c r="V7385">
        <v>9</v>
      </c>
      <c r="W7385" t="s">
        <v>8544</v>
      </c>
      <c r="X7385">
        <v>5</v>
      </c>
      <c r="Y7385" t="s">
        <v>505</v>
      </c>
      <c r="Z7385">
        <v>5804</v>
      </c>
      <c r="AA7385" t="s">
        <v>751</v>
      </c>
      <c r="AC7385" t="s">
        <v>725</v>
      </c>
      <c r="AD7385" t="s">
        <v>443</v>
      </c>
    </row>
    <row r="7386" spans="21:30">
      <c r="U7386">
        <v>14323</v>
      </c>
      <c r="V7386">
        <v>5</v>
      </c>
      <c r="W7386" t="s">
        <v>8545</v>
      </c>
      <c r="X7386">
        <v>5</v>
      </c>
      <c r="Y7386" t="s">
        <v>505</v>
      </c>
      <c r="Z7386">
        <v>5109</v>
      </c>
      <c r="AA7386" t="s">
        <v>2675</v>
      </c>
      <c r="AC7386" t="s">
        <v>713</v>
      </c>
      <c r="AD7386" t="s">
        <v>443</v>
      </c>
    </row>
    <row r="7387" spans="21:30">
      <c r="U7387">
        <v>14324</v>
      </c>
      <c r="V7387">
        <v>3</v>
      </c>
      <c r="W7387" t="s">
        <v>8546</v>
      </c>
      <c r="X7387">
        <v>5</v>
      </c>
      <c r="Y7387" t="s">
        <v>505</v>
      </c>
      <c r="Z7387">
        <v>5109</v>
      </c>
      <c r="AA7387" t="s">
        <v>2675</v>
      </c>
      <c r="AC7387" t="s">
        <v>725</v>
      </c>
      <c r="AD7387" t="s">
        <v>443</v>
      </c>
    </row>
    <row r="7388" spans="21:30">
      <c r="U7388">
        <v>14330</v>
      </c>
      <c r="V7388">
        <v>8</v>
      </c>
      <c r="W7388" t="s">
        <v>4504</v>
      </c>
      <c r="X7388">
        <v>5</v>
      </c>
      <c r="Y7388" t="s">
        <v>505</v>
      </c>
      <c r="Z7388">
        <v>5101</v>
      </c>
      <c r="AA7388" t="s">
        <v>505</v>
      </c>
      <c r="AC7388" t="s">
        <v>713</v>
      </c>
      <c r="AD7388" t="s">
        <v>443</v>
      </c>
    </row>
    <row r="7389" spans="21:30">
      <c r="U7389">
        <v>14332</v>
      </c>
      <c r="V7389">
        <v>4</v>
      </c>
      <c r="W7389" t="s">
        <v>8547</v>
      </c>
      <c r="X7389">
        <v>5</v>
      </c>
      <c r="Y7389" t="s">
        <v>505</v>
      </c>
      <c r="Z7389">
        <v>5402</v>
      </c>
      <c r="AA7389" t="s">
        <v>77</v>
      </c>
      <c r="AC7389" t="s">
        <v>713</v>
      </c>
      <c r="AD7389" t="s">
        <v>443</v>
      </c>
    </row>
    <row r="7390" spans="21:30">
      <c r="U7390">
        <v>14334</v>
      </c>
      <c r="V7390">
        <v>0</v>
      </c>
      <c r="W7390" t="s">
        <v>8548</v>
      </c>
      <c r="X7390">
        <v>5</v>
      </c>
      <c r="Y7390" t="s">
        <v>505</v>
      </c>
      <c r="Z7390">
        <v>5109</v>
      </c>
      <c r="AA7390" t="s">
        <v>2675</v>
      </c>
      <c r="AC7390" t="s">
        <v>725</v>
      </c>
      <c r="AD7390" t="s">
        <v>443</v>
      </c>
    </row>
    <row r="7391" spans="21:30">
      <c r="U7391">
        <v>14336</v>
      </c>
      <c r="V7391">
        <v>7</v>
      </c>
      <c r="W7391" t="s">
        <v>8549</v>
      </c>
      <c r="X7391">
        <v>5</v>
      </c>
      <c r="Y7391" t="s">
        <v>505</v>
      </c>
      <c r="Z7391">
        <v>5801</v>
      </c>
      <c r="AA7391" t="s">
        <v>2747</v>
      </c>
      <c r="AC7391" t="s">
        <v>713</v>
      </c>
      <c r="AD7391" t="s">
        <v>443</v>
      </c>
    </row>
    <row r="7392" spans="21:30">
      <c r="U7392">
        <v>14338</v>
      </c>
      <c r="V7392">
        <v>3</v>
      </c>
      <c r="W7392" t="s">
        <v>8550</v>
      </c>
      <c r="X7392">
        <v>5</v>
      </c>
      <c r="Y7392" t="s">
        <v>505</v>
      </c>
      <c r="Z7392">
        <v>5101</v>
      </c>
      <c r="AA7392" t="s">
        <v>505</v>
      </c>
      <c r="AC7392" t="s">
        <v>725</v>
      </c>
      <c r="AD7392" t="s">
        <v>443</v>
      </c>
    </row>
    <row r="7393" spans="21:30">
      <c r="U7393">
        <v>14347</v>
      </c>
      <c r="V7393">
        <v>2</v>
      </c>
      <c r="W7393" t="s">
        <v>8551</v>
      </c>
      <c r="X7393">
        <v>5</v>
      </c>
      <c r="Y7393" t="s">
        <v>505</v>
      </c>
      <c r="Z7393">
        <v>5109</v>
      </c>
      <c r="AA7393" t="s">
        <v>2675</v>
      </c>
      <c r="AC7393" t="s">
        <v>1111</v>
      </c>
      <c r="AD7393" t="s">
        <v>443</v>
      </c>
    </row>
    <row r="7394" spans="21:30">
      <c r="U7394">
        <v>14348</v>
      </c>
      <c r="V7394">
        <v>0</v>
      </c>
      <c r="W7394" t="s">
        <v>8552</v>
      </c>
      <c r="X7394">
        <v>5</v>
      </c>
      <c r="Y7394" t="s">
        <v>505</v>
      </c>
      <c r="Z7394">
        <v>5601</v>
      </c>
      <c r="AA7394" t="s">
        <v>855</v>
      </c>
      <c r="AC7394" t="s">
        <v>713</v>
      </c>
      <c r="AD7394" t="s">
        <v>443</v>
      </c>
    </row>
    <row r="7395" spans="21:30">
      <c r="U7395">
        <v>14351</v>
      </c>
      <c r="V7395">
        <v>0</v>
      </c>
      <c r="W7395" t="s">
        <v>8553</v>
      </c>
      <c r="X7395">
        <v>5</v>
      </c>
      <c r="Y7395" t="s">
        <v>505</v>
      </c>
      <c r="Z7395">
        <v>5109</v>
      </c>
      <c r="AA7395" t="s">
        <v>2675</v>
      </c>
      <c r="AC7395" t="s">
        <v>713</v>
      </c>
      <c r="AD7395" t="s">
        <v>443</v>
      </c>
    </row>
    <row r="7396" spans="21:30">
      <c r="U7396">
        <v>14353</v>
      </c>
      <c r="V7396">
        <v>7</v>
      </c>
      <c r="W7396" t="s">
        <v>8554</v>
      </c>
      <c r="X7396">
        <v>5</v>
      </c>
      <c r="Y7396" t="s">
        <v>505</v>
      </c>
      <c r="Z7396">
        <v>5109</v>
      </c>
      <c r="AA7396" t="s">
        <v>2675</v>
      </c>
      <c r="AC7396" t="s">
        <v>725</v>
      </c>
      <c r="AD7396" t="s">
        <v>443</v>
      </c>
    </row>
    <row r="7397" spans="21:30">
      <c r="U7397">
        <v>14354</v>
      </c>
      <c r="V7397">
        <v>5</v>
      </c>
      <c r="W7397" t="s">
        <v>8555</v>
      </c>
      <c r="X7397">
        <v>5</v>
      </c>
      <c r="Y7397" t="s">
        <v>505</v>
      </c>
      <c r="Z7397">
        <v>5109</v>
      </c>
      <c r="AA7397" t="s">
        <v>2675</v>
      </c>
      <c r="AC7397" t="s">
        <v>713</v>
      </c>
      <c r="AD7397" t="s">
        <v>443</v>
      </c>
    </row>
    <row r="7398" spans="21:30">
      <c r="U7398">
        <v>14355</v>
      </c>
      <c r="V7398">
        <v>3</v>
      </c>
      <c r="W7398" t="s">
        <v>8556</v>
      </c>
      <c r="X7398">
        <v>5</v>
      </c>
      <c r="Y7398" t="s">
        <v>505</v>
      </c>
      <c r="Z7398">
        <v>5109</v>
      </c>
      <c r="AA7398" t="s">
        <v>2675</v>
      </c>
      <c r="AC7398" t="s">
        <v>725</v>
      </c>
      <c r="AD7398" t="s">
        <v>443</v>
      </c>
    </row>
    <row r="7399" spans="21:30">
      <c r="U7399">
        <v>14359</v>
      </c>
      <c r="V7399">
        <v>6</v>
      </c>
      <c r="W7399" t="s">
        <v>8557</v>
      </c>
      <c r="X7399">
        <v>5</v>
      </c>
      <c r="Y7399" t="s">
        <v>505</v>
      </c>
      <c r="Z7399">
        <v>5801</v>
      </c>
      <c r="AA7399" t="s">
        <v>2747</v>
      </c>
      <c r="AC7399" t="s">
        <v>713</v>
      </c>
      <c r="AD7399" t="s">
        <v>443</v>
      </c>
    </row>
    <row r="7400" spans="21:30">
      <c r="U7400">
        <v>14362</v>
      </c>
      <c r="V7400">
        <v>6</v>
      </c>
      <c r="W7400" t="s">
        <v>8558</v>
      </c>
      <c r="X7400">
        <v>5</v>
      </c>
      <c r="Y7400" t="s">
        <v>505</v>
      </c>
      <c r="Z7400">
        <v>5501</v>
      </c>
      <c r="AA7400" t="s">
        <v>1181</v>
      </c>
      <c r="AC7400" t="s">
        <v>713</v>
      </c>
      <c r="AD7400" t="s">
        <v>443</v>
      </c>
    </row>
    <row r="7401" spans="21:30">
      <c r="U7401">
        <v>14363</v>
      </c>
      <c r="V7401">
        <v>4</v>
      </c>
      <c r="W7401" t="s">
        <v>8559</v>
      </c>
      <c r="X7401">
        <v>5</v>
      </c>
      <c r="Y7401" t="s">
        <v>505</v>
      </c>
      <c r="Z7401">
        <v>5804</v>
      </c>
      <c r="AA7401" t="s">
        <v>751</v>
      </c>
      <c r="AC7401" t="s">
        <v>713</v>
      </c>
      <c r="AD7401" t="s">
        <v>443</v>
      </c>
    </row>
    <row r="7402" spans="21:30">
      <c r="U7402">
        <v>14364</v>
      </c>
      <c r="V7402">
        <v>2</v>
      </c>
      <c r="W7402" t="s">
        <v>8560</v>
      </c>
      <c r="X7402">
        <v>5</v>
      </c>
      <c r="Y7402" t="s">
        <v>505</v>
      </c>
      <c r="Z7402">
        <v>5101</v>
      </c>
      <c r="AA7402" t="s">
        <v>505</v>
      </c>
      <c r="AC7402" t="s">
        <v>713</v>
      </c>
      <c r="AD7402" t="s">
        <v>443</v>
      </c>
    </row>
    <row r="7403" spans="21:30">
      <c r="U7403">
        <v>14365</v>
      </c>
      <c r="V7403">
        <v>0</v>
      </c>
      <c r="W7403" t="s">
        <v>8561</v>
      </c>
      <c r="X7403">
        <v>5</v>
      </c>
      <c r="Y7403" t="s">
        <v>505</v>
      </c>
      <c r="Z7403">
        <v>5801</v>
      </c>
      <c r="AA7403" t="s">
        <v>2747</v>
      </c>
      <c r="AC7403" t="s">
        <v>713</v>
      </c>
      <c r="AD7403" t="s">
        <v>443</v>
      </c>
    </row>
    <row r="7404" spans="21:30">
      <c r="U7404">
        <v>14371</v>
      </c>
      <c r="V7404">
        <v>5</v>
      </c>
      <c r="W7404" t="s">
        <v>8562</v>
      </c>
      <c r="X7404">
        <v>5</v>
      </c>
      <c r="Y7404" t="s">
        <v>505</v>
      </c>
      <c r="Z7404">
        <v>5101</v>
      </c>
      <c r="AA7404" t="s">
        <v>505</v>
      </c>
      <c r="AC7404" t="s">
        <v>725</v>
      </c>
      <c r="AD7404" t="s">
        <v>443</v>
      </c>
    </row>
    <row r="7405" spans="21:30">
      <c r="U7405">
        <v>14372</v>
      </c>
      <c r="V7405">
        <v>3</v>
      </c>
      <c r="W7405" t="s">
        <v>8563</v>
      </c>
      <c r="X7405">
        <v>5</v>
      </c>
      <c r="Y7405" t="s">
        <v>505</v>
      </c>
      <c r="Z7405">
        <v>5801</v>
      </c>
      <c r="AA7405" t="s">
        <v>2747</v>
      </c>
      <c r="AC7405" t="s">
        <v>713</v>
      </c>
      <c r="AD7405" t="s">
        <v>443</v>
      </c>
    </row>
    <row r="7406" spans="21:30">
      <c r="U7406">
        <v>14373</v>
      </c>
      <c r="V7406">
        <v>1</v>
      </c>
      <c r="W7406" t="s">
        <v>8564</v>
      </c>
      <c r="X7406">
        <v>5</v>
      </c>
      <c r="Y7406" t="s">
        <v>505</v>
      </c>
      <c r="Z7406">
        <v>5601</v>
      </c>
      <c r="AA7406" t="s">
        <v>855</v>
      </c>
      <c r="AC7406" t="s">
        <v>713</v>
      </c>
      <c r="AD7406" t="s">
        <v>443</v>
      </c>
    </row>
    <row r="7407" spans="21:30">
      <c r="U7407">
        <v>14375</v>
      </c>
      <c r="V7407">
        <v>8</v>
      </c>
      <c r="W7407" t="s">
        <v>8565</v>
      </c>
      <c r="X7407">
        <v>5</v>
      </c>
      <c r="Y7407" t="s">
        <v>505</v>
      </c>
      <c r="Z7407">
        <v>5804</v>
      </c>
      <c r="AA7407" t="s">
        <v>751</v>
      </c>
      <c r="AC7407" t="s">
        <v>713</v>
      </c>
      <c r="AD7407" t="s">
        <v>443</v>
      </c>
    </row>
    <row r="7408" spans="21:30">
      <c r="U7408">
        <v>14376</v>
      </c>
      <c r="V7408">
        <v>6</v>
      </c>
      <c r="W7408" t="s">
        <v>8566</v>
      </c>
      <c r="X7408">
        <v>5</v>
      </c>
      <c r="Y7408" t="s">
        <v>505</v>
      </c>
      <c r="Z7408">
        <v>5401</v>
      </c>
      <c r="AA7408" t="s">
        <v>1245</v>
      </c>
      <c r="AC7408" t="s">
        <v>713</v>
      </c>
      <c r="AD7408" t="s">
        <v>443</v>
      </c>
    </row>
    <row r="7409" spans="21:30">
      <c r="U7409">
        <v>14379</v>
      </c>
      <c r="V7409">
        <v>0</v>
      </c>
      <c r="W7409" t="s">
        <v>8567</v>
      </c>
      <c r="X7409">
        <v>5</v>
      </c>
      <c r="Y7409" t="s">
        <v>505</v>
      </c>
      <c r="Z7409">
        <v>5103</v>
      </c>
      <c r="AA7409" t="s">
        <v>2583</v>
      </c>
      <c r="AC7409" t="s">
        <v>725</v>
      </c>
      <c r="AD7409" t="s">
        <v>443</v>
      </c>
    </row>
    <row r="7410" spans="21:30">
      <c r="U7410">
        <v>14380</v>
      </c>
      <c r="V7410">
        <v>4</v>
      </c>
      <c r="W7410" t="s">
        <v>8568</v>
      </c>
      <c r="X7410">
        <v>5</v>
      </c>
      <c r="Y7410" t="s">
        <v>505</v>
      </c>
      <c r="Z7410">
        <v>5102</v>
      </c>
      <c r="AA7410" t="s">
        <v>944</v>
      </c>
      <c r="AC7410" t="s">
        <v>725</v>
      </c>
      <c r="AD7410" t="s">
        <v>443</v>
      </c>
    </row>
    <row r="7411" spans="21:30">
      <c r="U7411">
        <v>14381</v>
      </c>
      <c r="V7411">
        <v>2</v>
      </c>
      <c r="W7411" t="s">
        <v>8569</v>
      </c>
      <c r="X7411">
        <v>5</v>
      </c>
      <c r="Y7411" t="s">
        <v>505</v>
      </c>
      <c r="Z7411">
        <v>5102</v>
      </c>
      <c r="AA7411" t="s">
        <v>944</v>
      </c>
      <c r="AC7411" t="s">
        <v>713</v>
      </c>
      <c r="AD7411" t="s">
        <v>443</v>
      </c>
    </row>
    <row r="7412" spans="21:30">
      <c r="U7412">
        <v>14383</v>
      </c>
      <c r="V7412">
        <v>9</v>
      </c>
      <c r="W7412" t="s">
        <v>8570</v>
      </c>
      <c r="X7412">
        <v>5</v>
      </c>
      <c r="Y7412" t="s">
        <v>505</v>
      </c>
      <c r="Z7412">
        <v>5801</v>
      </c>
      <c r="AA7412" t="s">
        <v>2747</v>
      </c>
      <c r="AC7412" t="s">
        <v>725</v>
      </c>
      <c r="AD7412" t="s">
        <v>443</v>
      </c>
    </row>
    <row r="7413" spans="21:30">
      <c r="U7413">
        <v>14386</v>
      </c>
      <c r="V7413">
        <v>3</v>
      </c>
      <c r="W7413" t="s">
        <v>8571</v>
      </c>
      <c r="X7413">
        <v>5</v>
      </c>
      <c r="Y7413" t="s">
        <v>505</v>
      </c>
      <c r="Z7413">
        <v>5601</v>
      </c>
      <c r="AA7413" t="s">
        <v>855</v>
      </c>
      <c r="AC7413" t="s">
        <v>713</v>
      </c>
      <c r="AD7413" t="s">
        <v>443</v>
      </c>
    </row>
    <row r="7414" spans="21:30">
      <c r="U7414">
        <v>14387</v>
      </c>
      <c r="V7414">
        <v>1</v>
      </c>
      <c r="W7414" t="s">
        <v>8572</v>
      </c>
      <c r="X7414">
        <v>5</v>
      </c>
      <c r="Y7414" t="s">
        <v>505</v>
      </c>
      <c r="Z7414">
        <v>5109</v>
      </c>
      <c r="AA7414" t="s">
        <v>2675</v>
      </c>
      <c r="AC7414" t="s">
        <v>713</v>
      </c>
      <c r="AD7414" t="s">
        <v>443</v>
      </c>
    </row>
    <row r="7415" spans="21:30">
      <c r="U7415">
        <v>14389</v>
      </c>
      <c r="V7415">
        <v>8</v>
      </c>
      <c r="W7415" t="s">
        <v>8573</v>
      </c>
      <c r="X7415">
        <v>5</v>
      </c>
      <c r="Y7415" t="s">
        <v>505</v>
      </c>
      <c r="Z7415">
        <v>5101</v>
      </c>
      <c r="AA7415" t="s">
        <v>505</v>
      </c>
      <c r="AC7415" t="s">
        <v>713</v>
      </c>
      <c r="AD7415" t="s">
        <v>443</v>
      </c>
    </row>
    <row r="7416" spans="21:30">
      <c r="U7416">
        <v>14392</v>
      </c>
      <c r="V7416">
        <v>8</v>
      </c>
      <c r="W7416" t="s">
        <v>8574</v>
      </c>
      <c r="X7416">
        <v>5</v>
      </c>
      <c r="Y7416" t="s">
        <v>505</v>
      </c>
      <c r="Z7416">
        <v>5801</v>
      </c>
      <c r="AA7416" t="s">
        <v>2747</v>
      </c>
      <c r="AC7416" t="s">
        <v>713</v>
      </c>
      <c r="AD7416" t="s">
        <v>443</v>
      </c>
    </row>
    <row r="7417" spans="21:30">
      <c r="U7417">
        <v>14394</v>
      </c>
      <c r="V7417">
        <v>4</v>
      </c>
      <c r="W7417" t="s">
        <v>8575</v>
      </c>
      <c r="X7417">
        <v>5</v>
      </c>
      <c r="Y7417" t="s">
        <v>505</v>
      </c>
      <c r="Z7417">
        <v>5109</v>
      </c>
      <c r="AA7417" t="s">
        <v>2675</v>
      </c>
      <c r="AC7417" t="s">
        <v>713</v>
      </c>
      <c r="AD7417" t="s">
        <v>443</v>
      </c>
    </row>
    <row r="7418" spans="21:30">
      <c r="U7418">
        <v>14395</v>
      </c>
      <c r="V7418">
        <v>2</v>
      </c>
      <c r="W7418" t="s">
        <v>8576</v>
      </c>
      <c r="X7418">
        <v>5</v>
      </c>
      <c r="Y7418" t="s">
        <v>505</v>
      </c>
      <c r="Z7418">
        <v>5402</v>
      </c>
      <c r="AA7418" t="s">
        <v>77</v>
      </c>
      <c r="AC7418" t="s">
        <v>713</v>
      </c>
      <c r="AD7418" t="s">
        <v>443</v>
      </c>
    </row>
    <row r="7419" spans="21:30">
      <c r="U7419">
        <v>14396</v>
      </c>
      <c r="V7419">
        <v>0</v>
      </c>
      <c r="W7419" t="s">
        <v>8577</v>
      </c>
      <c r="X7419">
        <v>5</v>
      </c>
      <c r="Y7419" t="s">
        <v>505</v>
      </c>
      <c r="Z7419">
        <v>5109</v>
      </c>
      <c r="AA7419" t="s">
        <v>2675</v>
      </c>
      <c r="AC7419" t="s">
        <v>713</v>
      </c>
      <c r="AD7419" t="s">
        <v>443</v>
      </c>
    </row>
    <row r="7420" spans="21:30">
      <c r="U7420">
        <v>14397</v>
      </c>
      <c r="V7420">
        <v>9</v>
      </c>
      <c r="W7420" t="s">
        <v>8578</v>
      </c>
      <c r="X7420">
        <v>5</v>
      </c>
      <c r="Y7420" t="s">
        <v>505</v>
      </c>
      <c r="Z7420">
        <v>5501</v>
      </c>
      <c r="AA7420" t="s">
        <v>1181</v>
      </c>
      <c r="AC7420" t="s">
        <v>713</v>
      </c>
      <c r="AD7420" t="s">
        <v>443</v>
      </c>
    </row>
    <row r="7421" spans="21:30">
      <c r="U7421">
        <v>14398</v>
      </c>
      <c r="V7421">
        <v>7</v>
      </c>
      <c r="W7421" t="s">
        <v>8579</v>
      </c>
      <c r="X7421">
        <v>5</v>
      </c>
      <c r="Y7421" t="s">
        <v>505</v>
      </c>
      <c r="Z7421">
        <v>5501</v>
      </c>
      <c r="AA7421" t="s">
        <v>1181</v>
      </c>
      <c r="AC7421" t="s">
        <v>713</v>
      </c>
      <c r="AD7421" t="s">
        <v>443</v>
      </c>
    </row>
    <row r="7422" spans="21:30">
      <c r="U7422">
        <v>14402</v>
      </c>
      <c r="V7422">
        <v>9</v>
      </c>
      <c r="W7422" t="s">
        <v>8580</v>
      </c>
      <c r="X7422">
        <v>5</v>
      </c>
      <c r="Y7422" t="s">
        <v>505</v>
      </c>
      <c r="Z7422">
        <v>5801</v>
      </c>
      <c r="AA7422" t="s">
        <v>2747</v>
      </c>
      <c r="AC7422" t="s">
        <v>725</v>
      </c>
      <c r="AD7422" t="s">
        <v>443</v>
      </c>
    </row>
    <row r="7423" spans="21:30">
      <c r="U7423">
        <v>14409</v>
      </c>
      <c r="V7423">
        <v>6</v>
      </c>
      <c r="W7423" t="s">
        <v>8581</v>
      </c>
      <c r="X7423">
        <v>5</v>
      </c>
      <c r="Y7423" t="s">
        <v>505</v>
      </c>
      <c r="Z7423">
        <v>5301</v>
      </c>
      <c r="AA7423" t="s">
        <v>918</v>
      </c>
      <c r="AC7423" t="s">
        <v>725</v>
      </c>
      <c r="AD7423" t="s">
        <v>443</v>
      </c>
    </row>
    <row r="7424" spans="21:30">
      <c r="U7424">
        <v>14411</v>
      </c>
      <c r="V7424">
        <v>8</v>
      </c>
      <c r="W7424" t="s">
        <v>8582</v>
      </c>
      <c r="X7424">
        <v>5</v>
      </c>
      <c r="Y7424" t="s">
        <v>505</v>
      </c>
      <c r="Z7424">
        <v>5502</v>
      </c>
      <c r="AA7424" t="s">
        <v>2468</v>
      </c>
      <c r="AC7424" t="s">
        <v>713</v>
      </c>
      <c r="AD7424" t="s">
        <v>443</v>
      </c>
    </row>
    <row r="7425" spans="21:30">
      <c r="U7425">
        <v>14412</v>
      </c>
      <c r="V7425">
        <v>6</v>
      </c>
      <c r="W7425" t="s">
        <v>8583</v>
      </c>
      <c r="X7425">
        <v>5</v>
      </c>
      <c r="Y7425" t="s">
        <v>505</v>
      </c>
      <c r="Z7425">
        <v>5701</v>
      </c>
      <c r="AA7425" t="s">
        <v>1690</v>
      </c>
      <c r="AC7425" t="s">
        <v>713</v>
      </c>
      <c r="AD7425" t="s">
        <v>443</v>
      </c>
    </row>
    <row r="7426" spans="21:30">
      <c r="U7426">
        <v>14413</v>
      </c>
      <c r="V7426">
        <v>4</v>
      </c>
      <c r="W7426" t="s">
        <v>8584</v>
      </c>
      <c r="X7426">
        <v>5</v>
      </c>
      <c r="Y7426" t="s">
        <v>505</v>
      </c>
      <c r="Z7426">
        <v>5101</v>
      </c>
      <c r="AA7426" t="s">
        <v>505</v>
      </c>
      <c r="AC7426" t="s">
        <v>713</v>
      </c>
      <c r="AD7426" t="s">
        <v>443</v>
      </c>
    </row>
    <row r="7427" spans="21:30">
      <c r="U7427">
        <v>14414</v>
      </c>
      <c r="V7427">
        <v>2</v>
      </c>
      <c r="W7427" t="s">
        <v>8585</v>
      </c>
      <c r="X7427">
        <v>5</v>
      </c>
      <c r="Y7427" t="s">
        <v>505</v>
      </c>
      <c r="Z7427">
        <v>5302</v>
      </c>
      <c r="AA7427" t="s">
        <v>917</v>
      </c>
      <c r="AC7427" t="s">
        <v>713</v>
      </c>
      <c r="AD7427" t="s">
        <v>443</v>
      </c>
    </row>
    <row r="7428" spans="21:30">
      <c r="U7428">
        <v>14416</v>
      </c>
      <c r="V7428">
        <v>9</v>
      </c>
      <c r="W7428" t="s">
        <v>8586</v>
      </c>
      <c r="X7428">
        <v>5</v>
      </c>
      <c r="Y7428" t="s">
        <v>505</v>
      </c>
      <c r="Z7428">
        <v>5401</v>
      </c>
      <c r="AA7428" t="s">
        <v>1245</v>
      </c>
      <c r="AC7428" t="s">
        <v>713</v>
      </c>
      <c r="AD7428" t="s">
        <v>443</v>
      </c>
    </row>
    <row r="7429" spans="21:30">
      <c r="U7429">
        <v>14417</v>
      </c>
      <c r="V7429">
        <v>7</v>
      </c>
      <c r="W7429" t="s">
        <v>8587</v>
      </c>
      <c r="X7429">
        <v>5</v>
      </c>
      <c r="Y7429" t="s">
        <v>505</v>
      </c>
      <c r="Z7429">
        <v>5101</v>
      </c>
      <c r="AA7429" t="s">
        <v>505</v>
      </c>
      <c r="AC7429" t="s">
        <v>713</v>
      </c>
      <c r="AD7429" t="s">
        <v>443</v>
      </c>
    </row>
    <row r="7430" spans="21:30">
      <c r="U7430">
        <v>14418</v>
      </c>
      <c r="V7430">
        <v>5</v>
      </c>
      <c r="W7430" t="s">
        <v>8588</v>
      </c>
      <c r="X7430">
        <v>5</v>
      </c>
      <c r="Y7430" t="s">
        <v>505</v>
      </c>
      <c r="Z7430">
        <v>5801</v>
      </c>
      <c r="AA7430" t="s">
        <v>2747</v>
      </c>
      <c r="AC7430" t="s">
        <v>713</v>
      </c>
      <c r="AD7430" t="s">
        <v>443</v>
      </c>
    </row>
    <row r="7431" spans="21:30">
      <c r="U7431">
        <v>14420</v>
      </c>
      <c r="V7431">
        <v>7</v>
      </c>
      <c r="W7431" t="s">
        <v>8589</v>
      </c>
      <c r="X7431">
        <v>5</v>
      </c>
      <c r="Y7431" t="s">
        <v>505</v>
      </c>
      <c r="Z7431">
        <v>5604</v>
      </c>
      <c r="AA7431" t="s">
        <v>1124</v>
      </c>
      <c r="AC7431" t="s">
        <v>713</v>
      </c>
      <c r="AD7431" t="s">
        <v>443</v>
      </c>
    </row>
    <row r="7432" spans="21:30">
      <c r="U7432">
        <v>14421</v>
      </c>
      <c r="V7432">
        <v>5</v>
      </c>
      <c r="W7432" t="s">
        <v>8590</v>
      </c>
      <c r="X7432">
        <v>5</v>
      </c>
      <c r="Y7432" t="s">
        <v>505</v>
      </c>
      <c r="Z7432">
        <v>5109</v>
      </c>
      <c r="AA7432" t="s">
        <v>2675</v>
      </c>
      <c r="AC7432" t="s">
        <v>713</v>
      </c>
      <c r="AD7432" t="s">
        <v>443</v>
      </c>
    </row>
    <row r="7433" spans="21:30">
      <c r="U7433">
        <v>14423</v>
      </c>
      <c r="V7433">
        <v>1</v>
      </c>
      <c r="W7433" t="s">
        <v>8591</v>
      </c>
      <c r="X7433">
        <v>5</v>
      </c>
      <c r="Y7433" t="s">
        <v>505</v>
      </c>
      <c r="Z7433">
        <v>5401</v>
      </c>
      <c r="AA7433" t="s">
        <v>1245</v>
      </c>
      <c r="AC7433" t="s">
        <v>713</v>
      </c>
      <c r="AD7433" t="s">
        <v>443</v>
      </c>
    </row>
    <row r="7434" spans="21:30">
      <c r="U7434">
        <v>14428</v>
      </c>
      <c r="V7434">
        <v>2</v>
      </c>
      <c r="W7434" t="s">
        <v>8592</v>
      </c>
      <c r="X7434">
        <v>5</v>
      </c>
      <c r="Y7434" t="s">
        <v>505</v>
      </c>
      <c r="Z7434">
        <v>5109</v>
      </c>
      <c r="AA7434" t="s">
        <v>2675</v>
      </c>
      <c r="AC7434" t="s">
        <v>725</v>
      </c>
      <c r="AD7434" t="s">
        <v>443</v>
      </c>
    </row>
    <row r="7435" spans="21:30">
      <c r="U7435">
        <v>14439</v>
      </c>
      <c r="V7435">
        <v>8</v>
      </c>
      <c r="W7435" t="s">
        <v>8562</v>
      </c>
      <c r="X7435">
        <v>5</v>
      </c>
      <c r="Y7435" t="s">
        <v>505</v>
      </c>
      <c r="Z7435">
        <v>5109</v>
      </c>
      <c r="AA7435" t="s">
        <v>2675</v>
      </c>
      <c r="AC7435" t="s">
        <v>725</v>
      </c>
      <c r="AD7435" t="s">
        <v>443</v>
      </c>
    </row>
    <row r="7436" spans="21:30">
      <c r="U7436">
        <v>14444</v>
      </c>
      <c r="V7436">
        <v>4</v>
      </c>
      <c r="W7436" t="s">
        <v>8593</v>
      </c>
      <c r="X7436">
        <v>5</v>
      </c>
      <c r="Y7436" t="s">
        <v>505</v>
      </c>
      <c r="Z7436">
        <v>5109</v>
      </c>
      <c r="AA7436" t="s">
        <v>2675</v>
      </c>
      <c r="AC7436" t="s">
        <v>725</v>
      </c>
      <c r="AD7436" t="s">
        <v>443</v>
      </c>
    </row>
    <row r="7437" spans="21:30">
      <c r="U7437">
        <v>14446</v>
      </c>
      <c r="V7437">
        <v>0</v>
      </c>
      <c r="W7437" t="s">
        <v>8594</v>
      </c>
      <c r="X7437">
        <v>5</v>
      </c>
      <c r="Y7437" t="s">
        <v>505</v>
      </c>
      <c r="Z7437">
        <v>5401</v>
      </c>
      <c r="AA7437" t="s">
        <v>1245</v>
      </c>
      <c r="AC7437" t="s">
        <v>725</v>
      </c>
      <c r="AD7437" t="s">
        <v>443</v>
      </c>
    </row>
    <row r="7438" spans="21:30">
      <c r="U7438">
        <v>14452</v>
      </c>
      <c r="V7438">
        <v>5</v>
      </c>
      <c r="W7438" t="s">
        <v>2646</v>
      </c>
      <c r="X7438">
        <v>5</v>
      </c>
      <c r="Y7438" t="s">
        <v>505</v>
      </c>
      <c r="Z7438">
        <v>5109</v>
      </c>
      <c r="AA7438" t="s">
        <v>2675</v>
      </c>
      <c r="AC7438" t="s">
        <v>713</v>
      </c>
      <c r="AD7438" t="s">
        <v>443</v>
      </c>
    </row>
    <row r="7439" spans="21:30">
      <c r="U7439">
        <v>14453</v>
      </c>
      <c r="V7439">
        <v>3</v>
      </c>
      <c r="W7439" t="s">
        <v>8595</v>
      </c>
      <c r="X7439">
        <v>5</v>
      </c>
      <c r="Y7439" t="s">
        <v>505</v>
      </c>
      <c r="Z7439">
        <v>5801</v>
      </c>
      <c r="AA7439" t="s">
        <v>2747</v>
      </c>
      <c r="AC7439" t="s">
        <v>713</v>
      </c>
      <c r="AD7439" t="s">
        <v>443</v>
      </c>
    </row>
    <row r="7440" spans="21:30">
      <c r="U7440">
        <v>14454</v>
      </c>
      <c r="V7440">
        <v>1</v>
      </c>
      <c r="W7440" t="s">
        <v>8596</v>
      </c>
      <c r="X7440">
        <v>5</v>
      </c>
      <c r="Y7440" t="s">
        <v>505</v>
      </c>
      <c r="Z7440">
        <v>5701</v>
      </c>
      <c r="AA7440" t="s">
        <v>1690</v>
      </c>
      <c r="AC7440" t="s">
        <v>1009</v>
      </c>
      <c r="AD7440" t="s">
        <v>443</v>
      </c>
    </row>
    <row r="7441" spans="21:30">
      <c r="U7441">
        <v>14457</v>
      </c>
      <c r="V7441">
        <v>6</v>
      </c>
      <c r="W7441" t="s">
        <v>8597</v>
      </c>
      <c r="X7441">
        <v>5</v>
      </c>
      <c r="Y7441" t="s">
        <v>505</v>
      </c>
      <c r="Z7441">
        <v>5602</v>
      </c>
      <c r="AA7441" t="s">
        <v>854</v>
      </c>
      <c r="AC7441" t="s">
        <v>1009</v>
      </c>
      <c r="AD7441" t="s">
        <v>443</v>
      </c>
    </row>
    <row r="7442" spans="21:30">
      <c r="U7442">
        <v>14459</v>
      </c>
      <c r="V7442">
        <v>2</v>
      </c>
      <c r="W7442" t="s">
        <v>4970</v>
      </c>
      <c r="X7442">
        <v>5</v>
      </c>
      <c r="Y7442" t="s">
        <v>505</v>
      </c>
      <c r="Z7442">
        <v>5802</v>
      </c>
      <c r="AA7442" t="s">
        <v>1281</v>
      </c>
      <c r="AC7442" t="s">
        <v>725</v>
      </c>
      <c r="AD7442" t="s">
        <v>443</v>
      </c>
    </row>
    <row r="7443" spans="21:30">
      <c r="U7443">
        <v>14460</v>
      </c>
      <c r="V7443">
        <v>6</v>
      </c>
      <c r="W7443" t="s">
        <v>8598</v>
      </c>
      <c r="X7443">
        <v>5</v>
      </c>
      <c r="Y7443" t="s">
        <v>505</v>
      </c>
      <c r="Z7443">
        <v>5401</v>
      </c>
      <c r="AA7443" t="s">
        <v>1245</v>
      </c>
      <c r="AC7443" t="s">
        <v>713</v>
      </c>
      <c r="AD7443" t="s">
        <v>443</v>
      </c>
    </row>
    <row r="7444" spans="21:30">
      <c r="U7444">
        <v>14462</v>
      </c>
      <c r="V7444">
        <v>2</v>
      </c>
      <c r="W7444" t="s">
        <v>8599</v>
      </c>
      <c r="X7444">
        <v>5</v>
      </c>
      <c r="Y7444" t="s">
        <v>505</v>
      </c>
      <c r="Z7444">
        <v>5804</v>
      </c>
      <c r="AA7444" t="s">
        <v>751</v>
      </c>
      <c r="AC7444" t="s">
        <v>713</v>
      </c>
      <c r="AD7444" t="s">
        <v>443</v>
      </c>
    </row>
    <row r="7445" spans="21:30">
      <c r="U7445">
        <v>14463</v>
      </c>
      <c r="V7445">
        <v>0</v>
      </c>
      <c r="W7445" t="s">
        <v>8600</v>
      </c>
      <c r="X7445">
        <v>5</v>
      </c>
      <c r="Y7445" t="s">
        <v>505</v>
      </c>
      <c r="Z7445">
        <v>5103</v>
      </c>
      <c r="AA7445" t="s">
        <v>2583</v>
      </c>
      <c r="AC7445" t="s">
        <v>713</v>
      </c>
      <c r="AD7445" t="s">
        <v>443</v>
      </c>
    </row>
    <row r="7446" spans="21:30">
      <c r="U7446">
        <v>14466</v>
      </c>
      <c r="V7446">
        <v>5</v>
      </c>
      <c r="W7446" t="s">
        <v>8601</v>
      </c>
      <c r="X7446">
        <v>5</v>
      </c>
      <c r="Y7446" t="s">
        <v>505</v>
      </c>
      <c r="Z7446">
        <v>5101</v>
      </c>
      <c r="AA7446" t="s">
        <v>505</v>
      </c>
      <c r="AC7446" t="s">
        <v>725</v>
      </c>
      <c r="AD7446" t="s">
        <v>443</v>
      </c>
    </row>
    <row r="7447" spans="21:30">
      <c r="U7447">
        <v>14467</v>
      </c>
      <c r="V7447">
        <v>3</v>
      </c>
      <c r="W7447" t="s">
        <v>8602</v>
      </c>
      <c r="X7447">
        <v>5</v>
      </c>
      <c r="Y7447" t="s">
        <v>505</v>
      </c>
      <c r="Z7447">
        <v>5101</v>
      </c>
      <c r="AA7447" t="s">
        <v>505</v>
      </c>
      <c r="AC7447" t="s">
        <v>713</v>
      </c>
      <c r="AD7447" t="s">
        <v>443</v>
      </c>
    </row>
    <row r="7448" spans="21:30">
      <c r="U7448">
        <v>14470</v>
      </c>
      <c r="V7448">
        <v>3</v>
      </c>
      <c r="W7448" t="s">
        <v>8603</v>
      </c>
      <c r="X7448">
        <v>5</v>
      </c>
      <c r="Y7448" t="s">
        <v>505</v>
      </c>
      <c r="Z7448">
        <v>5801</v>
      </c>
      <c r="AA7448" t="s">
        <v>2747</v>
      </c>
      <c r="AC7448" t="s">
        <v>1111</v>
      </c>
      <c r="AD7448" t="s">
        <v>443</v>
      </c>
    </row>
    <row r="7449" spans="21:30">
      <c r="U7449">
        <v>14476</v>
      </c>
      <c r="V7449">
        <v>2</v>
      </c>
      <c r="W7449" t="s">
        <v>8604</v>
      </c>
      <c r="X7449">
        <v>5</v>
      </c>
      <c r="Y7449" t="s">
        <v>505</v>
      </c>
      <c r="Z7449">
        <v>5501</v>
      </c>
      <c r="AA7449" t="s">
        <v>1181</v>
      </c>
      <c r="AC7449" t="s">
        <v>725</v>
      </c>
      <c r="AD7449" t="s">
        <v>443</v>
      </c>
    </row>
    <row r="7450" spans="21:30">
      <c r="U7450">
        <v>14479</v>
      </c>
      <c r="V7450">
        <v>7</v>
      </c>
      <c r="W7450" t="s">
        <v>8605</v>
      </c>
      <c r="X7450">
        <v>5</v>
      </c>
      <c r="Y7450" t="s">
        <v>505</v>
      </c>
      <c r="Z7450">
        <v>5402</v>
      </c>
      <c r="AA7450" t="s">
        <v>77</v>
      </c>
      <c r="AC7450" t="s">
        <v>1009</v>
      </c>
      <c r="AD7450" t="s">
        <v>443</v>
      </c>
    </row>
    <row r="7451" spans="21:30">
      <c r="U7451">
        <v>14482</v>
      </c>
      <c r="V7451">
        <v>7</v>
      </c>
      <c r="W7451" t="s">
        <v>8606</v>
      </c>
      <c r="X7451">
        <v>5</v>
      </c>
      <c r="Y7451" t="s">
        <v>505</v>
      </c>
      <c r="Z7451">
        <v>5801</v>
      </c>
      <c r="AA7451" t="s">
        <v>2747</v>
      </c>
      <c r="AC7451" t="s">
        <v>713</v>
      </c>
      <c r="AD7451" t="s">
        <v>443</v>
      </c>
    </row>
    <row r="7452" spans="21:30">
      <c r="U7452">
        <v>14487</v>
      </c>
      <c r="V7452">
        <v>8</v>
      </c>
      <c r="W7452" t="s">
        <v>8607</v>
      </c>
      <c r="X7452">
        <v>5</v>
      </c>
      <c r="Y7452" t="s">
        <v>505</v>
      </c>
      <c r="Z7452">
        <v>5401</v>
      </c>
      <c r="AA7452" t="s">
        <v>1245</v>
      </c>
      <c r="AC7452" t="s">
        <v>713</v>
      </c>
      <c r="AD7452" t="s">
        <v>443</v>
      </c>
    </row>
    <row r="7453" spans="21:30">
      <c r="U7453">
        <v>14490</v>
      </c>
      <c r="V7453">
        <v>8</v>
      </c>
      <c r="W7453" t="s">
        <v>7707</v>
      </c>
      <c r="X7453">
        <v>5</v>
      </c>
      <c r="Y7453" t="s">
        <v>505</v>
      </c>
      <c r="Z7453">
        <v>5109</v>
      </c>
      <c r="AA7453" t="s">
        <v>2675</v>
      </c>
      <c r="AC7453" t="s">
        <v>713</v>
      </c>
      <c r="AD7453" t="s">
        <v>443</v>
      </c>
    </row>
    <row r="7454" spans="21:30">
      <c r="U7454">
        <v>14492</v>
      </c>
      <c r="V7454">
        <v>4</v>
      </c>
      <c r="W7454" t="s">
        <v>8608</v>
      </c>
      <c r="X7454">
        <v>5</v>
      </c>
      <c r="Y7454" t="s">
        <v>505</v>
      </c>
      <c r="Z7454">
        <v>5601</v>
      </c>
      <c r="AA7454" t="s">
        <v>855</v>
      </c>
      <c r="AC7454" t="s">
        <v>713</v>
      </c>
      <c r="AD7454" t="s">
        <v>443</v>
      </c>
    </row>
    <row r="7455" spans="21:30">
      <c r="U7455">
        <v>14493</v>
      </c>
      <c r="V7455">
        <v>2</v>
      </c>
      <c r="W7455" t="s">
        <v>8609</v>
      </c>
      <c r="X7455">
        <v>5</v>
      </c>
      <c r="Y7455" t="s">
        <v>505</v>
      </c>
      <c r="Z7455">
        <v>5109</v>
      </c>
      <c r="AA7455" t="s">
        <v>2675</v>
      </c>
      <c r="AC7455" t="s">
        <v>713</v>
      </c>
      <c r="AD7455" t="s">
        <v>443</v>
      </c>
    </row>
    <row r="7456" spans="21:30">
      <c r="U7456">
        <v>14494</v>
      </c>
      <c r="V7456">
        <v>0</v>
      </c>
      <c r="W7456" t="s">
        <v>8610</v>
      </c>
      <c r="X7456">
        <v>5</v>
      </c>
      <c r="Y7456" t="s">
        <v>505</v>
      </c>
      <c r="Z7456">
        <v>5109</v>
      </c>
      <c r="AA7456" t="s">
        <v>2675</v>
      </c>
      <c r="AC7456" t="s">
        <v>713</v>
      </c>
      <c r="AD7456" t="s">
        <v>443</v>
      </c>
    </row>
    <row r="7457" spans="21:30">
      <c r="U7457">
        <v>14498</v>
      </c>
      <c r="V7457">
        <v>3</v>
      </c>
      <c r="W7457" t="s">
        <v>8611</v>
      </c>
      <c r="X7457">
        <v>5</v>
      </c>
      <c r="Y7457" t="s">
        <v>505</v>
      </c>
      <c r="Z7457">
        <v>5103</v>
      </c>
      <c r="AA7457" t="s">
        <v>2583</v>
      </c>
      <c r="AC7457" t="s">
        <v>725</v>
      </c>
      <c r="AD7457" t="s">
        <v>443</v>
      </c>
    </row>
    <row r="7458" spans="21:30">
      <c r="U7458">
        <v>14499</v>
      </c>
      <c r="V7458">
        <v>1</v>
      </c>
      <c r="W7458" t="s">
        <v>8612</v>
      </c>
      <c r="X7458">
        <v>5</v>
      </c>
      <c r="Y7458" t="s">
        <v>505</v>
      </c>
      <c r="Z7458">
        <v>5101</v>
      </c>
      <c r="AA7458" t="s">
        <v>505</v>
      </c>
      <c r="AC7458" t="s">
        <v>713</v>
      </c>
      <c r="AD7458" t="s">
        <v>443</v>
      </c>
    </row>
    <row r="7459" spans="21:30">
      <c r="U7459">
        <v>14500</v>
      </c>
      <c r="V7459">
        <v>9</v>
      </c>
      <c r="W7459" t="s">
        <v>8613</v>
      </c>
      <c r="X7459">
        <v>5</v>
      </c>
      <c r="Y7459" t="s">
        <v>505</v>
      </c>
      <c r="Z7459">
        <v>5109</v>
      </c>
      <c r="AA7459" t="s">
        <v>2675</v>
      </c>
      <c r="AC7459" t="s">
        <v>713</v>
      </c>
      <c r="AD7459" t="s">
        <v>443</v>
      </c>
    </row>
    <row r="7460" spans="21:30">
      <c r="U7460">
        <v>14502</v>
      </c>
      <c r="V7460">
        <v>5</v>
      </c>
      <c r="W7460" t="s">
        <v>8614</v>
      </c>
      <c r="X7460">
        <v>5</v>
      </c>
      <c r="Y7460" t="s">
        <v>505</v>
      </c>
      <c r="Z7460">
        <v>5701</v>
      </c>
      <c r="AA7460" t="s">
        <v>1690</v>
      </c>
      <c r="AC7460" t="s">
        <v>725</v>
      </c>
      <c r="AD7460" t="s">
        <v>443</v>
      </c>
    </row>
    <row r="7461" spans="21:30">
      <c r="U7461">
        <v>14503</v>
      </c>
      <c r="V7461">
        <v>3</v>
      </c>
      <c r="W7461" t="s">
        <v>8615</v>
      </c>
      <c r="X7461">
        <v>5</v>
      </c>
      <c r="Y7461" t="s">
        <v>505</v>
      </c>
      <c r="Z7461">
        <v>5103</v>
      </c>
      <c r="AA7461" t="s">
        <v>2583</v>
      </c>
      <c r="AC7461" t="s">
        <v>725</v>
      </c>
      <c r="AD7461" t="s">
        <v>443</v>
      </c>
    </row>
    <row r="7462" spans="21:30">
      <c r="U7462">
        <v>14504</v>
      </c>
      <c r="V7462">
        <v>1</v>
      </c>
      <c r="W7462" t="s">
        <v>8616</v>
      </c>
      <c r="X7462">
        <v>5</v>
      </c>
      <c r="Y7462" t="s">
        <v>505</v>
      </c>
      <c r="Z7462">
        <v>5103</v>
      </c>
      <c r="AA7462" t="s">
        <v>2583</v>
      </c>
      <c r="AC7462" t="s">
        <v>713</v>
      </c>
      <c r="AD7462" t="s">
        <v>443</v>
      </c>
    </row>
    <row r="7463" spans="21:30">
      <c r="U7463">
        <v>14506</v>
      </c>
      <c r="V7463">
        <v>8</v>
      </c>
      <c r="W7463" t="s">
        <v>8617</v>
      </c>
      <c r="X7463">
        <v>5</v>
      </c>
      <c r="Y7463" t="s">
        <v>505</v>
      </c>
      <c r="Z7463">
        <v>5502</v>
      </c>
      <c r="AA7463" t="s">
        <v>2468</v>
      </c>
      <c r="AC7463" t="s">
        <v>713</v>
      </c>
      <c r="AD7463" t="s">
        <v>443</v>
      </c>
    </row>
    <row r="7464" spans="21:30">
      <c r="U7464">
        <v>14507</v>
      </c>
      <c r="V7464">
        <v>6</v>
      </c>
      <c r="W7464" t="s">
        <v>8618</v>
      </c>
      <c r="X7464">
        <v>5</v>
      </c>
      <c r="Y7464" t="s">
        <v>505</v>
      </c>
      <c r="Z7464">
        <v>5602</v>
      </c>
      <c r="AA7464" t="s">
        <v>854</v>
      </c>
      <c r="AC7464" t="s">
        <v>713</v>
      </c>
      <c r="AD7464" t="s">
        <v>443</v>
      </c>
    </row>
    <row r="7465" spans="21:30">
      <c r="U7465">
        <v>14508</v>
      </c>
      <c r="V7465">
        <v>4</v>
      </c>
      <c r="W7465" t="s">
        <v>8619</v>
      </c>
      <c r="X7465">
        <v>5</v>
      </c>
      <c r="Y7465" t="s">
        <v>505</v>
      </c>
      <c r="Z7465">
        <v>5801</v>
      </c>
      <c r="AA7465" t="s">
        <v>2747</v>
      </c>
      <c r="AC7465" t="s">
        <v>725</v>
      </c>
      <c r="AD7465" t="s">
        <v>443</v>
      </c>
    </row>
    <row r="7466" spans="21:30">
      <c r="U7466">
        <v>14509</v>
      </c>
      <c r="V7466">
        <v>2</v>
      </c>
      <c r="W7466" t="s">
        <v>8620</v>
      </c>
      <c r="X7466">
        <v>5</v>
      </c>
      <c r="Y7466" t="s">
        <v>505</v>
      </c>
      <c r="Z7466">
        <v>5601</v>
      </c>
      <c r="AA7466" t="s">
        <v>855</v>
      </c>
      <c r="AC7466" t="s">
        <v>713</v>
      </c>
      <c r="AD7466" t="s">
        <v>443</v>
      </c>
    </row>
    <row r="7467" spans="21:30">
      <c r="U7467">
        <v>14510</v>
      </c>
      <c r="V7467">
        <v>6</v>
      </c>
      <c r="W7467" t="s">
        <v>2846</v>
      </c>
      <c r="X7467">
        <v>5</v>
      </c>
      <c r="Y7467" t="s">
        <v>505</v>
      </c>
      <c r="Z7467">
        <v>5802</v>
      </c>
      <c r="AA7467" t="s">
        <v>1281</v>
      </c>
      <c r="AC7467" t="s">
        <v>713</v>
      </c>
      <c r="AD7467" t="s">
        <v>443</v>
      </c>
    </row>
    <row r="7468" spans="21:30">
      <c r="U7468">
        <v>14511</v>
      </c>
      <c r="V7468">
        <v>4</v>
      </c>
      <c r="W7468" t="s">
        <v>8621</v>
      </c>
      <c r="X7468">
        <v>5</v>
      </c>
      <c r="Y7468" t="s">
        <v>505</v>
      </c>
      <c r="Z7468">
        <v>5102</v>
      </c>
      <c r="AA7468" t="s">
        <v>944</v>
      </c>
      <c r="AC7468" t="s">
        <v>713</v>
      </c>
      <c r="AD7468" t="s">
        <v>443</v>
      </c>
    </row>
    <row r="7469" spans="21:30">
      <c r="U7469">
        <v>14512</v>
      </c>
      <c r="V7469">
        <v>2</v>
      </c>
      <c r="W7469" t="s">
        <v>8622</v>
      </c>
      <c r="X7469">
        <v>5</v>
      </c>
      <c r="Y7469" t="s">
        <v>505</v>
      </c>
      <c r="Z7469">
        <v>5801</v>
      </c>
      <c r="AA7469" t="s">
        <v>2747</v>
      </c>
      <c r="AC7469" t="s">
        <v>713</v>
      </c>
      <c r="AD7469" t="s">
        <v>443</v>
      </c>
    </row>
    <row r="7470" spans="21:30">
      <c r="U7470">
        <v>14513</v>
      </c>
      <c r="V7470">
        <v>0</v>
      </c>
      <c r="W7470" t="s">
        <v>8623</v>
      </c>
      <c r="X7470">
        <v>5</v>
      </c>
      <c r="Y7470" t="s">
        <v>505</v>
      </c>
      <c r="Z7470">
        <v>5801</v>
      </c>
      <c r="AA7470" t="s">
        <v>2747</v>
      </c>
      <c r="AC7470" t="s">
        <v>713</v>
      </c>
      <c r="AD7470" t="s">
        <v>443</v>
      </c>
    </row>
    <row r="7471" spans="21:30">
      <c r="U7471">
        <v>14514</v>
      </c>
      <c r="V7471">
        <v>9</v>
      </c>
      <c r="W7471" t="s">
        <v>8624</v>
      </c>
      <c r="X7471">
        <v>5</v>
      </c>
      <c r="Y7471" t="s">
        <v>505</v>
      </c>
      <c r="Z7471">
        <v>5102</v>
      </c>
      <c r="AA7471" t="s">
        <v>944</v>
      </c>
      <c r="AC7471" t="s">
        <v>713</v>
      </c>
      <c r="AD7471" t="s">
        <v>443</v>
      </c>
    </row>
    <row r="7472" spans="21:30">
      <c r="U7472">
        <v>14515</v>
      </c>
      <c r="V7472">
        <v>7</v>
      </c>
      <c r="W7472" t="s">
        <v>2997</v>
      </c>
      <c r="X7472">
        <v>5</v>
      </c>
      <c r="Y7472" t="s">
        <v>505</v>
      </c>
      <c r="Z7472">
        <v>5801</v>
      </c>
      <c r="AA7472" t="s">
        <v>2747</v>
      </c>
      <c r="AC7472" t="s">
        <v>713</v>
      </c>
      <c r="AD7472" t="s">
        <v>443</v>
      </c>
    </row>
    <row r="7473" spans="21:30">
      <c r="U7473">
        <v>14516</v>
      </c>
      <c r="V7473">
        <v>5</v>
      </c>
      <c r="W7473" t="s">
        <v>8625</v>
      </c>
      <c r="X7473">
        <v>5</v>
      </c>
      <c r="Y7473" t="s">
        <v>505</v>
      </c>
      <c r="Z7473">
        <v>5109</v>
      </c>
      <c r="AA7473" t="s">
        <v>2675</v>
      </c>
      <c r="AC7473" t="s">
        <v>713</v>
      </c>
      <c r="AD7473" t="s">
        <v>443</v>
      </c>
    </row>
    <row r="7474" spans="21:30">
      <c r="U7474">
        <v>14517</v>
      </c>
      <c r="V7474">
        <v>3</v>
      </c>
      <c r="W7474" t="s">
        <v>8626</v>
      </c>
      <c r="X7474">
        <v>5</v>
      </c>
      <c r="Y7474" t="s">
        <v>505</v>
      </c>
      <c r="Z7474">
        <v>5102</v>
      </c>
      <c r="AA7474" t="s">
        <v>944</v>
      </c>
      <c r="AC7474" t="s">
        <v>713</v>
      </c>
      <c r="AD7474" t="s">
        <v>443</v>
      </c>
    </row>
    <row r="7475" spans="21:30">
      <c r="U7475">
        <v>14518</v>
      </c>
      <c r="V7475">
        <v>1</v>
      </c>
      <c r="W7475" t="s">
        <v>8627</v>
      </c>
      <c r="X7475">
        <v>5</v>
      </c>
      <c r="Y7475" t="s">
        <v>505</v>
      </c>
      <c r="Z7475">
        <v>5804</v>
      </c>
      <c r="AA7475" t="s">
        <v>751</v>
      </c>
      <c r="AC7475" t="s">
        <v>713</v>
      </c>
      <c r="AD7475" t="s">
        <v>443</v>
      </c>
    </row>
    <row r="7476" spans="21:30">
      <c r="U7476">
        <v>14521</v>
      </c>
      <c r="V7476">
        <v>1</v>
      </c>
      <c r="W7476" t="s">
        <v>8628</v>
      </c>
      <c r="X7476">
        <v>5</v>
      </c>
      <c r="Y7476" t="s">
        <v>505</v>
      </c>
      <c r="Z7476">
        <v>5109</v>
      </c>
      <c r="AA7476" t="s">
        <v>2675</v>
      </c>
      <c r="AC7476" t="s">
        <v>713</v>
      </c>
      <c r="AD7476" t="s">
        <v>443</v>
      </c>
    </row>
    <row r="7477" spans="21:30">
      <c r="U7477">
        <v>14523</v>
      </c>
      <c r="V7477">
        <v>8</v>
      </c>
      <c r="W7477" t="s">
        <v>8629</v>
      </c>
      <c r="X7477">
        <v>5</v>
      </c>
      <c r="Y7477" t="s">
        <v>505</v>
      </c>
      <c r="Z7477">
        <v>5603</v>
      </c>
      <c r="AA7477" t="s">
        <v>940</v>
      </c>
      <c r="AC7477" t="s">
        <v>713</v>
      </c>
      <c r="AD7477" t="s">
        <v>443</v>
      </c>
    </row>
    <row r="7478" spans="21:30">
      <c r="U7478">
        <v>14525</v>
      </c>
      <c r="V7478">
        <v>4</v>
      </c>
      <c r="W7478" t="s">
        <v>8630</v>
      </c>
      <c r="X7478">
        <v>5</v>
      </c>
      <c r="Y7478" t="s">
        <v>505</v>
      </c>
      <c r="Z7478">
        <v>5601</v>
      </c>
      <c r="AA7478" t="s">
        <v>855</v>
      </c>
      <c r="AC7478" t="s">
        <v>713</v>
      </c>
      <c r="AD7478" t="s">
        <v>443</v>
      </c>
    </row>
    <row r="7479" spans="21:30">
      <c r="U7479">
        <v>14526</v>
      </c>
      <c r="V7479">
        <v>2</v>
      </c>
      <c r="W7479" t="s">
        <v>8631</v>
      </c>
      <c r="X7479">
        <v>5</v>
      </c>
      <c r="Y7479" t="s">
        <v>505</v>
      </c>
      <c r="Z7479">
        <v>5107</v>
      </c>
      <c r="AA7479" t="s">
        <v>1624</v>
      </c>
      <c r="AC7479" t="s">
        <v>713</v>
      </c>
      <c r="AD7479" t="s">
        <v>443</v>
      </c>
    </row>
    <row r="7480" spans="21:30">
      <c r="U7480">
        <v>14527</v>
      </c>
      <c r="V7480">
        <v>0</v>
      </c>
      <c r="W7480" t="s">
        <v>8632</v>
      </c>
      <c r="X7480">
        <v>5</v>
      </c>
      <c r="Y7480" t="s">
        <v>505</v>
      </c>
      <c r="Z7480">
        <v>5801</v>
      </c>
      <c r="AA7480" t="s">
        <v>2747</v>
      </c>
      <c r="AC7480" t="s">
        <v>713</v>
      </c>
      <c r="AD7480" t="s">
        <v>443</v>
      </c>
    </row>
    <row r="7481" spans="21:30">
      <c r="U7481">
        <v>14531</v>
      </c>
      <c r="V7481">
        <v>9</v>
      </c>
      <c r="W7481" t="s">
        <v>8633</v>
      </c>
      <c r="X7481">
        <v>5</v>
      </c>
      <c r="Y7481" t="s">
        <v>505</v>
      </c>
      <c r="Z7481">
        <v>5701</v>
      </c>
      <c r="AA7481" t="s">
        <v>1690</v>
      </c>
      <c r="AC7481" t="s">
        <v>713</v>
      </c>
      <c r="AD7481" t="s">
        <v>443</v>
      </c>
    </row>
    <row r="7482" spans="21:30">
      <c r="U7482">
        <v>14533</v>
      </c>
      <c r="V7482">
        <v>5</v>
      </c>
      <c r="W7482" t="s">
        <v>8634</v>
      </c>
      <c r="X7482">
        <v>5</v>
      </c>
      <c r="Y7482" t="s">
        <v>505</v>
      </c>
      <c r="Z7482">
        <v>5801</v>
      </c>
      <c r="AA7482" t="s">
        <v>2747</v>
      </c>
      <c r="AC7482" t="s">
        <v>713</v>
      </c>
      <c r="AD7482" t="s">
        <v>443</v>
      </c>
    </row>
    <row r="7483" spans="21:30">
      <c r="U7483">
        <v>14534</v>
      </c>
      <c r="V7483">
        <v>3</v>
      </c>
      <c r="W7483" t="s">
        <v>8635</v>
      </c>
      <c r="X7483">
        <v>5</v>
      </c>
      <c r="Y7483" t="s">
        <v>505</v>
      </c>
      <c r="Z7483">
        <v>5802</v>
      </c>
      <c r="AA7483" t="s">
        <v>1281</v>
      </c>
      <c r="AC7483" t="s">
        <v>713</v>
      </c>
      <c r="AD7483" t="s">
        <v>443</v>
      </c>
    </row>
    <row r="7484" spans="21:30">
      <c r="U7484">
        <v>14537</v>
      </c>
      <c r="V7484">
        <v>8</v>
      </c>
      <c r="W7484" t="s">
        <v>8636</v>
      </c>
      <c r="X7484">
        <v>5</v>
      </c>
      <c r="Y7484" t="s">
        <v>505</v>
      </c>
      <c r="Z7484">
        <v>5401</v>
      </c>
      <c r="AA7484" t="s">
        <v>1245</v>
      </c>
      <c r="AC7484" t="s">
        <v>713</v>
      </c>
      <c r="AD7484" t="s">
        <v>443</v>
      </c>
    </row>
    <row r="7485" spans="21:30">
      <c r="U7485">
        <v>14538</v>
      </c>
      <c r="V7485">
        <v>6</v>
      </c>
      <c r="W7485" t="s">
        <v>8637</v>
      </c>
      <c r="X7485">
        <v>5</v>
      </c>
      <c r="Y7485" t="s">
        <v>505</v>
      </c>
      <c r="Z7485">
        <v>5101</v>
      </c>
      <c r="AA7485" t="s">
        <v>505</v>
      </c>
      <c r="AC7485" t="s">
        <v>713</v>
      </c>
      <c r="AD7485" t="s">
        <v>443</v>
      </c>
    </row>
    <row r="7486" spans="21:30">
      <c r="U7486">
        <v>14539</v>
      </c>
      <c r="V7486">
        <v>4</v>
      </c>
      <c r="W7486" t="s">
        <v>8638</v>
      </c>
      <c r="X7486">
        <v>5</v>
      </c>
      <c r="Y7486" t="s">
        <v>505</v>
      </c>
      <c r="Z7486">
        <v>5601</v>
      </c>
      <c r="AA7486" t="s">
        <v>855</v>
      </c>
      <c r="AC7486" t="s">
        <v>713</v>
      </c>
      <c r="AD7486" t="s">
        <v>443</v>
      </c>
    </row>
    <row r="7487" spans="21:30">
      <c r="U7487">
        <v>14541</v>
      </c>
      <c r="V7487">
        <v>6</v>
      </c>
      <c r="W7487" t="s">
        <v>8639</v>
      </c>
      <c r="X7487">
        <v>5</v>
      </c>
      <c r="Y7487" t="s">
        <v>505</v>
      </c>
      <c r="Z7487">
        <v>5101</v>
      </c>
      <c r="AA7487" t="s">
        <v>505</v>
      </c>
      <c r="AC7487" t="s">
        <v>713</v>
      </c>
      <c r="AD7487" t="s">
        <v>443</v>
      </c>
    </row>
    <row r="7488" spans="21:30">
      <c r="U7488">
        <v>14542</v>
      </c>
      <c r="V7488">
        <v>4</v>
      </c>
      <c r="W7488" t="s">
        <v>8640</v>
      </c>
      <c r="X7488">
        <v>5</v>
      </c>
      <c r="Y7488" t="s">
        <v>505</v>
      </c>
      <c r="Z7488">
        <v>5601</v>
      </c>
      <c r="AA7488" t="s">
        <v>855</v>
      </c>
      <c r="AC7488" t="s">
        <v>713</v>
      </c>
      <c r="AD7488" t="s">
        <v>443</v>
      </c>
    </row>
    <row r="7489" spans="21:30">
      <c r="U7489">
        <v>14543</v>
      </c>
      <c r="V7489">
        <v>2</v>
      </c>
      <c r="W7489" t="s">
        <v>8641</v>
      </c>
      <c r="X7489">
        <v>5</v>
      </c>
      <c r="Y7489" t="s">
        <v>505</v>
      </c>
      <c r="Z7489">
        <v>5802</v>
      </c>
      <c r="AA7489" t="s">
        <v>1281</v>
      </c>
      <c r="AC7489" t="s">
        <v>713</v>
      </c>
      <c r="AD7489" t="s">
        <v>443</v>
      </c>
    </row>
    <row r="7490" spans="21:30">
      <c r="U7490">
        <v>14545</v>
      </c>
      <c r="V7490">
        <v>9</v>
      </c>
      <c r="W7490" t="s">
        <v>8642</v>
      </c>
      <c r="X7490">
        <v>5</v>
      </c>
      <c r="Y7490" t="s">
        <v>505</v>
      </c>
      <c r="Z7490">
        <v>5801</v>
      </c>
      <c r="AA7490" t="s">
        <v>2747</v>
      </c>
      <c r="AC7490" t="s">
        <v>713</v>
      </c>
      <c r="AD7490" t="s">
        <v>443</v>
      </c>
    </row>
    <row r="7491" spans="21:30">
      <c r="U7491">
        <v>14546</v>
      </c>
      <c r="V7491">
        <v>7</v>
      </c>
      <c r="W7491" t="s">
        <v>8643</v>
      </c>
      <c r="X7491">
        <v>5</v>
      </c>
      <c r="Y7491" t="s">
        <v>505</v>
      </c>
      <c r="Z7491">
        <v>5109</v>
      </c>
      <c r="AA7491" t="s">
        <v>2675</v>
      </c>
      <c r="AC7491" t="s">
        <v>713</v>
      </c>
      <c r="AD7491" t="s">
        <v>443</v>
      </c>
    </row>
    <row r="7492" spans="21:30">
      <c r="U7492">
        <v>14547</v>
      </c>
      <c r="V7492">
        <v>5</v>
      </c>
      <c r="W7492" t="s">
        <v>8644</v>
      </c>
      <c r="X7492">
        <v>5</v>
      </c>
      <c r="Y7492" t="s">
        <v>505</v>
      </c>
      <c r="Z7492">
        <v>5601</v>
      </c>
      <c r="AA7492" t="s">
        <v>855</v>
      </c>
      <c r="AC7492" t="s">
        <v>713</v>
      </c>
      <c r="AD7492" t="s">
        <v>443</v>
      </c>
    </row>
    <row r="7493" spans="21:30">
      <c r="U7493">
        <v>14550</v>
      </c>
      <c r="V7493">
        <v>5</v>
      </c>
      <c r="W7493" t="s">
        <v>8645</v>
      </c>
      <c r="X7493">
        <v>5</v>
      </c>
      <c r="Y7493" t="s">
        <v>505</v>
      </c>
      <c r="Z7493">
        <v>5101</v>
      </c>
      <c r="AA7493" t="s">
        <v>505</v>
      </c>
      <c r="AC7493" t="s">
        <v>713</v>
      </c>
      <c r="AD7493" t="s">
        <v>443</v>
      </c>
    </row>
    <row r="7494" spans="21:30">
      <c r="U7494">
        <v>14551</v>
      </c>
      <c r="V7494">
        <v>3</v>
      </c>
      <c r="W7494" t="s">
        <v>8646</v>
      </c>
      <c r="X7494">
        <v>5</v>
      </c>
      <c r="Y7494" t="s">
        <v>505</v>
      </c>
      <c r="Z7494">
        <v>5601</v>
      </c>
      <c r="AA7494" t="s">
        <v>855</v>
      </c>
      <c r="AC7494" t="s">
        <v>713</v>
      </c>
      <c r="AD7494" t="s">
        <v>443</v>
      </c>
    </row>
    <row r="7495" spans="21:30">
      <c r="U7495">
        <v>14552</v>
      </c>
      <c r="V7495">
        <v>1</v>
      </c>
      <c r="W7495" t="s">
        <v>8647</v>
      </c>
      <c r="X7495">
        <v>5</v>
      </c>
      <c r="Y7495" t="s">
        <v>505</v>
      </c>
      <c r="Z7495">
        <v>5801</v>
      </c>
      <c r="AA7495" t="s">
        <v>2747</v>
      </c>
      <c r="AC7495" t="s">
        <v>713</v>
      </c>
      <c r="AD7495" t="s">
        <v>443</v>
      </c>
    </row>
    <row r="7496" spans="21:30">
      <c r="U7496">
        <v>14556</v>
      </c>
      <c r="V7496">
        <v>4</v>
      </c>
      <c r="W7496" t="s">
        <v>8648</v>
      </c>
      <c r="X7496">
        <v>5</v>
      </c>
      <c r="Y7496" t="s">
        <v>505</v>
      </c>
      <c r="Z7496">
        <v>5109</v>
      </c>
      <c r="AA7496" t="s">
        <v>2675</v>
      </c>
      <c r="AC7496" t="s">
        <v>713</v>
      </c>
      <c r="AD7496" t="s">
        <v>443</v>
      </c>
    </row>
    <row r="7497" spans="21:30">
      <c r="U7497">
        <v>14557</v>
      </c>
      <c r="V7497">
        <v>2</v>
      </c>
      <c r="W7497" t="s">
        <v>8649</v>
      </c>
      <c r="X7497">
        <v>5</v>
      </c>
      <c r="Y7497" t="s">
        <v>505</v>
      </c>
      <c r="Z7497">
        <v>5601</v>
      </c>
      <c r="AA7497" t="s">
        <v>855</v>
      </c>
      <c r="AC7497" t="s">
        <v>713</v>
      </c>
      <c r="AD7497" t="s">
        <v>443</v>
      </c>
    </row>
    <row r="7498" spans="21:30">
      <c r="U7498">
        <v>14559</v>
      </c>
      <c r="V7498">
        <v>9</v>
      </c>
      <c r="W7498" t="s">
        <v>8650</v>
      </c>
      <c r="X7498">
        <v>5</v>
      </c>
      <c r="Y7498" t="s">
        <v>505</v>
      </c>
      <c r="Z7498">
        <v>5107</v>
      </c>
      <c r="AA7498" t="s">
        <v>1624</v>
      </c>
      <c r="AC7498" t="s">
        <v>713</v>
      </c>
      <c r="AD7498" t="s">
        <v>443</v>
      </c>
    </row>
    <row r="7499" spans="21:30">
      <c r="U7499">
        <v>14565</v>
      </c>
      <c r="V7499">
        <v>3</v>
      </c>
      <c r="W7499" t="s">
        <v>8651</v>
      </c>
      <c r="X7499">
        <v>5</v>
      </c>
      <c r="Y7499" t="s">
        <v>505</v>
      </c>
      <c r="Z7499">
        <v>5703</v>
      </c>
      <c r="AA7499" t="s">
        <v>1292</v>
      </c>
      <c r="AC7499" t="s">
        <v>713</v>
      </c>
      <c r="AD7499" t="s">
        <v>443</v>
      </c>
    </row>
    <row r="7500" spans="21:30">
      <c r="U7500">
        <v>14568</v>
      </c>
      <c r="V7500">
        <v>8</v>
      </c>
      <c r="W7500" t="s">
        <v>8652</v>
      </c>
      <c r="X7500">
        <v>5</v>
      </c>
      <c r="Y7500" t="s">
        <v>505</v>
      </c>
      <c r="Z7500">
        <v>5601</v>
      </c>
      <c r="AA7500" t="s">
        <v>855</v>
      </c>
      <c r="AC7500" t="s">
        <v>713</v>
      </c>
      <c r="AD7500" t="s">
        <v>443</v>
      </c>
    </row>
    <row r="7501" spans="21:30">
      <c r="U7501">
        <v>14569</v>
      </c>
      <c r="V7501">
        <v>6</v>
      </c>
      <c r="W7501" t="s">
        <v>8653</v>
      </c>
      <c r="X7501">
        <v>5</v>
      </c>
      <c r="Y7501" t="s">
        <v>505</v>
      </c>
      <c r="Z7501">
        <v>5605</v>
      </c>
      <c r="AA7501" t="s">
        <v>1128</v>
      </c>
      <c r="AC7501" t="s">
        <v>713</v>
      </c>
      <c r="AD7501" t="s">
        <v>443</v>
      </c>
    </row>
    <row r="7502" spans="21:30">
      <c r="U7502">
        <v>14572</v>
      </c>
      <c r="V7502">
        <v>6</v>
      </c>
      <c r="W7502" t="s">
        <v>8654</v>
      </c>
      <c r="X7502">
        <v>5</v>
      </c>
      <c r="Y7502" t="s">
        <v>505</v>
      </c>
      <c r="Z7502">
        <v>5109</v>
      </c>
      <c r="AA7502" t="s">
        <v>2675</v>
      </c>
      <c r="AC7502" t="s">
        <v>713</v>
      </c>
      <c r="AD7502" t="s">
        <v>443</v>
      </c>
    </row>
    <row r="7503" spans="21:30">
      <c r="U7503">
        <v>14573</v>
      </c>
      <c r="V7503">
        <v>4</v>
      </c>
      <c r="W7503" t="s">
        <v>8655</v>
      </c>
      <c r="X7503">
        <v>5</v>
      </c>
      <c r="Y7503" t="s">
        <v>505</v>
      </c>
      <c r="Z7503">
        <v>5501</v>
      </c>
      <c r="AA7503" t="s">
        <v>1181</v>
      </c>
      <c r="AC7503" t="s">
        <v>713</v>
      </c>
      <c r="AD7503" t="s">
        <v>443</v>
      </c>
    </row>
    <row r="7504" spans="21:30">
      <c r="U7504">
        <v>14577</v>
      </c>
      <c r="V7504">
        <v>7</v>
      </c>
      <c r="W7504" t="s">
        <v>8656</v>
      </c>
      <c r="X7504">
        <v>5</v>
      </c>
      <c r="Y7504" t="s">
        <v>505</v>
      </c>
      <c r="Z7504">
        <v>5401</v>
      </c>
      <c r="AA7504" t="s">
        <v>1245</v>
      </c>
      <c r="AC7504" t="s">
        <v>713</v>
      </c>
      <c r="AD7504" t="s">
        <v>443</v>
      </c>
    </row>
    <row r="7505" spans="21:30">
      <c r="U7505">
        <v>14578</v>
      </c>
      <c r="V7505">
        <v>5</v>
      </c>
      <c r="W7505" t="s">
        <v>8657</v>
      </c>
      <c r="X7505">
        <v>5</v>
      </c>
      <c r="Y7505" t="s">
        <v>505</v>
      </c>
      <c r="Z7505">
        <v>5301</v>
      </c>
      <c r="AA7505" t="s">
        <v>918</v>
      </c>
      <c r="AC7505" t="s">
        <v>713</v>
      </c>
      <c r="AD7505" t="s">
        <v>443</v>
      </c>
    </row>
    <row r="7506" spans="21:30">
      <c r="U7506">
        <v>14580</v>
      </c>
      <c r="V7506">
        <v>7</v>
      </c>
      <c r="W7506" t="s">
        <v>8658</v>
      </c>
      <c r="X7506">
        <v>5</v>
      </c>
      <c r="Y7506" t="s">
        <v>505</v>
      </c>
      <c r="Z7506">
        <v>5804</v>
      </c>
      <c r="AA7506" t="s">
        <v>751</v>
      </c>
      <c r="AC7506" t="s">
        <v>713</v>
      </c>
      <c r="AD7506" t="s">
        <v>443</v>
      </c>
    </row>
    <row r="7507" spans="21:30">
      <c r="U7507">
        <v>14581</v>
      </c>
      <c r="V7507">
        <v>5</v>
      </c>
      <c r="W7507" t="s">
        <v>8659</v>
      </c>
      <c r="X7507">
        <v>5</v>
      </c>
      <c r="Y7507" t="s">
        <v>505</v>
      </c>
      <c r="Z7507">
        <v>5802</v>
      </c>
      <c r="AA7507" t="s">
        <v>1281</v>
      </c>
      <c r="AC7507" t="s">
        <v>725</v>
      </c>
      <c r="AD7507" t="s">
        <v>443</v>
      </c>
    </row>
    <row r="7508" spans="21:30">
      <c r="U7508">
        <v>14583</v>
      </c>
      <c r="V7508">
        <v>1</v>
      </c>
      <c r="W7508" t="s">
        <v>8660</v>
      </c>
      <c r="X7508">
        <v>5</v>
      </c>
      <c r="Y7508" t="s">
        <v>505</v>
      </c>
      <c r="Z7508">
        <v>5506</v>
      </c>
      <c r="AA7508" t="s">
        <v>1422</v>
      </c>
      <c r="AC7508" t="s">
        <v>713</v>
      </c>
      <c r="AD7508" t="s">
        <v>443</v>
      </c>
    </row>
    <row r="7509" spans="21:30">
      <c r="U7509">
        <v>14587</v>
      </c>
      <c r="V7509">
        <v>4</v>
      </c>
      <c r="W7509" t="s">
        <v>8661</v>
      </c>
      <c r="X7509">
        <v>5</v>
      </c>
      <c r="Y7509" t="s">
        <v>505</v>
      </c>
      <c r="Z7509">
        <v>5703</v>
      </c>
      <c r="AA7509" t="s">
        <v>1292</v>
      </c>
      <c r="AC7509" t="s">
        <v>713</v>
      </c>
      <c r="AD7509" t="s">
        <v>443</v>
      </c>
    </row>
    <row r="7510" spans="21:30">
      <c r="U7510">
        <v>14588</v>
      </c>
      <c r="V7510">
        <v>2</v>
      </c>
      <c r="W7510" t="s">
        <v>8662</v>
      </c>
      <c r="X7510">
        <v>5</v>
      </c>
      <c r="Y7510" t="s">
        <v>505</v>
      </c>
      <c r="Z7510">
        <v>5301</v>
      </c>
      <c r="AA7510" t="s">
        <v>918</v>
      </c>
      <c r="AC7510" t="s">
        <v>713</v>
      </c>
      <c r="AD7510" t="s">
        <v>443</v>
      </c>
    </row>
    <row r="7511" spans="21:30">
      <c r="U7511">
        <v>14589</v>
      </c>
      <c r="V7511">
        <v>0</v>
      </c>
      <c r="W7511" t="s">
        <v>8663</v>
      </c>
      <c r="X7511">
        <v>5</v>
      </c>
      <c r="Y7511" t="s">
        <v>505</v>
      </c>
      <c r="Z7511">
        <v>5301</v>
      </c>
      <c r="AA7511" t="s">
        <v>918</v>
      </c>
      <c r="AC7511" t="s">
        <v>713</v>
      </c>
      <c r="AD7511" t="s">
        <v>443</v>
      </c>
    </row>
    <row r="7512" spans="21:30">
      <c r="U7512">
        <v>14592</v>
      </c>
      <c r="V7512">
        <v>0</v>
      </c>
      <c r="W7512" t="s">
        <v>8664</v>
      </c>
      <c r="X7512">
        <v>5</v>
      </c>
      <c r="Y7512" t="s">
        <v>505</v>
      </c>
      <c r="Z7512">
        <v>5109</v>
      </c>
      <c r="AA7512" t="s">
        <v>2675</v>
      </c>
      <c r="AC7512" t="s">
        <v>713</v>
      </c>
      <c r="AD7512" t="s">
        <v>443</v>
      </c>
    </row>
    <row r="7513" spans="21:30">
      <c r="U7513">
        <v>14593</v>
      </c>
      <c r="V7513">
        <v>9</v>
      </c>
      <c r="W7513" t="s">
        <v>8665</v>
      </c>
      <c r="X7513">
        <v>5</v>
      </c>
      <c r="Y7513" t="s">
        <v>505</v>
      </c>
      <c r="Z7513">
        <v>5502</v>
      </c>
      <c r="AA7513" t="s">
        <v>2468</v>
      </c>
      <c r="AC7513" t="s">
        <v>713</v>
      </c>
      <c r="AD7513" t="s">
        <v>443</v>
      </c>
    </row>
    <row r="7514" spans="21:30">
      <c r="U7514">
        <v>14594</v>
      </c>
      <c r="V7514">
        <v>7</v>
      </c>
      <c r="W7514" t="s">
        <v>8666</v>
      </c>
      <c r="X7514">
        <v>5</v>
      </c>
      <c r="Y7514" t="s">
        <v>505</v>
      </c>
      <c r="Z7514">
        <v>5501</v>
      </c>
      <c r="AA7514" t="s">
        <v>1181</v>
      </c>
      <c r="AC7514" t="s">
        <v>713</v>
      </c>
      <c r="AD7514" t="s">
        <v>443</v>
      </c>
    </row>
    <row r="7515" spans="21:30">
      <c r="U7515">
        <v>14599</v>
      </c>
      <c r="V7515">
        <v>8</v>
      </c>
      <c r="W7515" t="s">
        <v>8667</v>
      </c>
      <c r="X7515">
        <v>5</v>
      </c>
      <c r="Y7515" t="s">
        <v>505</v>
      </c>
      <c r="Z7515">
        <v>5801</v>
      </c>
      <c r="AA7515" t="s">
        <v>2747</v>
      </c>
      <c r="AC7515" t="s">
        <v>713</v>
      </c>
      <c r="AD7515" t="s">
        <v>443</v>
      </c>
    </row>
    <row r="7516" spans="21:30">
      <c r="U7516">
        <v>14601</v>
      </c>
      <c r="V7516">
        <v>3</v>
      </c>
      <c r="W7516" t="s">
        <v>8668</v>
      </c>
      <c r="X7516">
        <v>5</v>
      </c>
      <c r="Y7516" t="s">
        <v>505</v>
      </c>
      <c r="Z7516">
        <v>5101</v>
      </c>
      <c r="AA7516" t="s">
        <v>505</v>
      </c>
      <c r="AC7516" t="s">
        <v>713</v>
      </c>
      <c r="AD7516" t="s">
        <v>443</v>
      </c>
    </row>
    <row r="7517" spans="21:30">
      <c r="U7517">
        <v>14602</v>
      </c>
      <c r="V7517">
        <v>1</v>
      </c>
      <c r="W7517" t="s">
        <v>8669</v>
      </c>
      <c r="X7517">
        <v>5</v>
      </c>
      <c r="Y7517" t="s">
        <v>505</v>
      </c>
      <c r="Z7517">
        <v>5801</v>
      </c>
      <c r="AA7517" t="s">
        <v>2747</v>
      </c>
      <c r="AC7517" t="s">
        <v>713</v>
      </c>
      <c r="AD7517" t="s">
        <v>443</v>
      </c>
    </row>
    <row r="7518" spans="21:30">
      <c r="U7518">
        <v>14606</v>
      </c>
      <c r="V7518">
        <v>4</v>
      </c>
      <c r="W7518" t="s">
        <v>8670</v>
      </c>
      <c r="X7518">
        <v>5</v>
      </c>
      <c r="Y7518" t="s">
        <v>505</v>
      </c>
      <c r="Z7518">
        <v>5101</v>
      </c>
      <c r="AA7518" t="s">
        <v>505</v>
      </c>
      <c r="AC7518" t="s">
        <v>713</v>
      </c>
      <c r="AD7518" t="s">
        <v>443</v>
      </c>
    </row>
    <row r="7519" spans="21:30">
      <c r="U7519">
        <v>14608</v>
      </c>
      <c r="V7519">
        <v>0</v>
      </c>
      <c r="W7519" t="s">
        <v>8671</v>
      </c>
      <c r="X7519">
        <v>5</v>
      </c>
      <c r="Y7519" t="s">
        <v>505</v>
      </c>
      <c r="Z7519">
        <v>5109</v>
      </c>
      <c r="AA7519" t="s">
        <v>2675</v>
      </c>
      <c r="AC7519" t="s">
        <v>713</v>
      </c>
      <c r="AD7519" t="s">
        <v>443</v>
      </c>
    </row>
    <row r="7520" spans="21:30">
      <c r="U7520">
        <v>14609</v>
      </c>
      <c r="V7520">
        <v>9</v>
      </c>
      <c r="W7520" t="s">
        <v>8672</v>
      </c>
      <c r="X7520">
        <v>5</v>
      </c>
      <c r="Y7520" t="s">
        <v>505</v>
      </c>
      <c r="Z7520">
        <v>5101</v>
      </c>
      <c r="AA7520" t="s">
        <v>505</v>
      </c>
      <c r="AC7520" t="s">
        <v>713</v>
      </c>
      <c r="AD7520" t="s">
        <v>443</v>
      </c>
    </row>
    <row r="7521" spans="21:30">
      <c r="U7521">
        <v>14614</v>
      </c>
      <c r="V7521">
        <v>5</v>
      </c>
      <c r="W7521" t="s">
        <v>8673</v>
      </c>
      <c r="X7521">
        <v>5</v>
      </c>
      <c r="Y7521" t="s">
        <v>505</v>
      </c>
      <c r="Z7521">
        <v>5701</v>
      </c>
      <c r="AA7521" t="s">
        <v>1690</v>
      </c>
      <c r="AC7521" t="s">
        <v>713</v>
      </c>
      <c r="AD7521" t="s">
        <v>443</v>
      </c>
    </row>
    <row r="7522" spans="21:30">
      <c r="U7522">
        <v>14616</v>
      </c>
      <c r="V7522">
        <v>1</v>
      </c>
      <c r="W7522" t="s">
        <v>8674</v>
      </c>
      <c r="X7522">
        <v>5</v>
      </c>
      <c r="Y7522" t="s">
        <v>505</v>
      </c>
      <c r="Z7522">
        <v>5109</v>
      </c>
      <c r="AA7522" t="s">
        <v>2675</v>
      </c>
      <c r="AC7522" t="s">
        <v>713</v>
      </c>
      <c r="AD7522" t="s">
        <v>443</v>
      </c>
    </row>
    <row r="7523" spans="21:30">
      <c r="U7523">
        <v>14622</v>
      </c>
      <c r="V7523">
        <v>6</v>
      </c>
      <c r="W7523" t="s">
        <v>2735</v>
      </c>
      <c r="X7523">
        <v>5</v>
      </c>
      <c r="Y7523" t="s">
        <v>505</v>
      </c>
      <c r="Z7523">
        <v>5804</v>
      </c>
      <c r="AA7523" t="s">
        <v>751</v>
      </c>
      <c r="AC7523" t="s">
        <v>713</v>
      </c>
      <c r="AD7523" t="s">
        <v>443</v>
      </c>
    </row>
    <row r="7524" spans="21:30">
      <c r="U7524">
        <v>14625</v>
      </c>
      <c r="V7524">
        <v>0</v>
      </c>
      <c r="W7524" t="s">
        <v>8675</v>
      </c>
      <c r="X7524">
        <v>5</v>
      </c>
      <c r="Y7524" t="s">
        <v>505</v>
      </c>
      <c r="Z7524">
        <v>5601</v>
      </c>
      <c r="AA7524" t="s">
        <v>855</v>
      </c>
      <c r="AC7524" t="s">
        <v>713</v>
      </c>
      <c r="AD7524" t="s">
        <v>443</v>
      </c>
    </row>
    <row r="7525" spans="21:30">
      <c r="U7525">
        <v>14626</v>
      </c>
      <c r="V7525">
        <v>9</v>
      </c>
      <c r="W7525" t="s">
        <v>8676</v>
      </c>
      <c r="X7525">
        <v>5</v>
      </c>
      <c r="Y7525" t="s">
        <v>505</v>
      </c>
      <c r="Z7525">
        <v>5601</v>
      </c>
      <c r="AA7525" t="s">
        <v>855</v>
      </c>
      <c r="AC7525" t="s">
        <v>713</v>
      </c>
      <c r="AD7525" t="s">
        <v>443</v>
      </c>
    </row>
    <row r="7526" spans="21:30">
      <c r="U7526">
        <v>14628</v>
      </c>
      <c r="V7526">
        <v>5</v>
      </c>
      <c r="W7526" t="s">
        <v>8677</v>
      </c>
      <c r="X7526">
        <v>5</v>
      </c>
      <c r="Y7526" t="s">
        <v>505</v>
      </c>
      <c r="Z7526">
        <v>5501</v>
      </c>
      <c r="AA7526" t="s">
        <v>1181</v>
      </c>
      <c r="AC7526" t="s">
        <v>725</v>
      </c>
      <c r="AD7526" t="s">
        <v>443</v>
      </c>
    </row>
    <row r="7527" spans="21:30">
      <c r="U7527">
        <v>14629</v>
      </c>
      <c r="V7527">
        <v>3</v>
      </c>
      <c r="W7527" t="s">
        <v>8678</v>
      </c>
      <c r="X7527">
        <v>5</v>
      </c>
      <c r="Y7527" t="s">
        <v>505</v>
      </c>
      <c r="Z7527">
        <v>5109</v>
      </c>
      <c r="AA7527" t="s">
        <v>2675</v>
      </c>
      <c r="AC7527" t="s">
        <v>713</v>
      </c>
      <c r="AD7527" t="s">
        <v>443</v>
      </c>
    </row>
    <row r="7528" spans="21:30">
      <c r="U7528">
        <v>14631</v>
      </c>
      <c r="V7528">
        <v>5</v>
      </c>
      <c r="W7528" t="s">
        <v>8679</v>
      </c>
      <c r="X7528">
        <v>5</v>
      </c>
      <c r="Y7528" t="s">
        <v>505</v>
      </c>
      <c r="Z7528">
        <v>5102</v>
      </c>
      <c r="AA7528" t="s">
        <v>944</v>
      </c>
      <c r="AC7528" t="s">
        <v>713</v>
      </c>
      <c r="AD7528" t="s">
        <v>443</v>
      </c>
    </row>
    <row r="7529" spans="21:30">
      <c r="U7529">
        <v>14636</v>
      </c>
      <c r="V7529">
        <v>6</v>
      </c>
      <c r="W7529" t="s">
        <v>8680</v>
      </c>
      <c r="X7529">
        <v>5</v>
      </c>
      <c r="Y7529" t="s">
        <v>505</v>
      </c>
      <c r="Z7529">
        <v>5804</v>
      </c>
      <c r="AA7529" t="s">
        <v>751</v>
      </c>
      <c r="AC7529" t="s">
        <v>713</v>
      </c>
      <c r="AD7529" t="s">
        <v>443</v>
      </c>
    </row>
    <row r="7530" spans="21:30">
      <c r="U7530">
        <v>14637</v>
      </c>
      <c r="V7530">
        <v>4</v>
      </c>
      <c r="W7530" t="s">
        <v>8681</v>
      </c>
      <c r="X7530">
        <v>5</v>
      </c>
      <c r="Y7530" t="s">
        <v>505</v>
      </c>
      <c r="Z7530">
        <v>5804</v>
      </c>
      <c r="AA7530" t="s">
        <v>751</v>
      </c>
      <c r="AC7530" t="s">
        <v>713</v>
      </c>
      <c r="AD7530" t="s">
        <v>443</v>
      </c>
    </row>
    <row r="7531" spans="21:30">
      <c r="U7531">
        <v>14638</v>
      </c>
      <c r="V7531">
        <v>2</v>
      </c>
      <c r="W7531" t="s">
        <v>8682</v>
      </c>
      <c r="X7531">
        <v>5</v>
      </c>
      <c r="Y7531" t="s">
        <v>505</v>
      </c>
      <c r="Z7531">
        <v>5701</v>
      </c>
      <c r="AA7531" t="s">
        <v>1690</v>
      </c>
      <c r="AC7531" t="s">
        <v>713</v>
      </c>
      <c r="AD7531" t="s">
        <v>443</v>
      </c>
    </row>
    <row r="7532" spans="21:30">
      <c r="U7532">
        <v>14639</v>
      </c>
      <c r="V7532">
        <v>0</v>
      </c>
      <c r="W7532" t="s">
        <v>8683</v>
      </c>
      <c r="X7532">
        <v>5</v>
      </c>
      <c r="Y7532" t="s">
        <v>505</v>
      </c>
      <c r="Z7532">
        <v>5804</v>
      </c>
      <c r="AA7532" t="s">
        <v>751</v>
      </c>
      <c r="AC7532" t="s">
        <v>713</v>
      </c>
      <c r="AD7532" t="s">
        <v>443</v>
      </c>
    </row>
    <row r="7533" spans="21:30">
      <c r="U7533">
        <v>14605</v>
      </c>
      <c r="V7533">
        <v>6</v>
      </c>
      <c r="W7533" t="s">
        <v>8684</v>
      </c>
      <c r="X7533">
        <v>5</v>
      </c>
      <c r="Y7533" t="s">
        <v>505</v>
      </c>
      <c r="Z7533">
        <v>5103</v>
      </c>
      <c r="AA7533" t="s">
        <v>2583</v>
      </c>
      <c r="AC7533" t="s">
        <v>713</v>
      </c>
      <c r="AD7533" t="s">
        <v>443</v>
      </c>
    </row>
    <row r="7534" spans="21:30">
      <c r="U7534">
        <v>14641</v>
      </c>
      <c r="V7534">
        <v>2</v>
      </c>
      <c r="W7534" t="s">
        <v>8685</v>
      </c>
      <c r="X7534">
        <v>5</v>
      </c>
      <c r="Y7534" t="s">
        <v>505</v>
      </c>
      <c r="Z7534">
        <v>5802</v>
      </c>
      <c r="AA7534" t="s">
        <v>1281</v>
      </c>
      <c r="AC7534" t="s">
        <v>713</v>
      </c>
      <c r="AD7534" t="s">
        <v>443</v>
      </c>
    </row>
    <row r="7535" spans="21:30">
      <c r="U7535">
        <v>14642</v>
      </c>
      <c r="V7535">
        <v>0</v>
      </c>
      <c r="W7535" t="s">
        <v>8686</v>
      </c>
      <c r="X7535">
        <v>5</v>
      </c>
      <c r="Y7535" t="s">
        <v>505</v>
      </c>
      <c r="Z7535">
        <v>5801</v>
      </c>
      <c r="AA7535" t="s">
        <v>2747</v>
      </c>
      <c r="AC7535" t="s">
        <v>713</v>
      </c>
      <c r="AD7535" t="s">
        <v>443</v>
      </c>
    </row>
    <row r="7536" spans="21:30">
      <c r="U7536">
        <v>14643</v>
      </c>
      <c r="V7536">
        <v>9</v>
      </c>
      <c r="W7536" t="s">
        <v>8687</v>
      </c>
      <c r="X7536">
        <v>5</v>
      </c>
      <c r="Y7536" t="s">
        <v>505</v>
      </c>
      <c r="Z7536">
        <v>5102</v>
      </c>
      <c r="AA7536" t="s">
        <v>944</v>
      </c>
      <c r="AC7536" t="s">
        <v>713</v>
      </c>
      <c r="AD7536" t="s">
        <v>443</v>
      </c>
    </row>
    <row r="7537" spans="21:30">
      <c r="U7537">
        <v>14645</v>
      </c>
      <c r="V7537">
        <v>5</v>
      </c>
      <c r="W7537" t="s">
        <v>8688</v>
      </c>
      <c r="X7537">
        <v>5</v>
      </c>
      <c r="Y7537" t="s">
        <v>505</v>
      </c>
      <c r="Z7537">
        <v>5601</v>
      </c>
      <c r="AA7537" t="s">
        <v>855</v>
      </c>
      <c r="AC7537" t="s">
        <v>713</v>
      </c>
      <c r="AD7537" t="s">
        <v>443</v>
      </c>
    </row>
    <row r="7538" spans="21:30">
      <c r="U7538">
        <v>14649</v>
      </c>
      <c r="V7538">
        <v>8</v>
      </c>
      <c r="W7538" t="s">
        <v>3482</v>
      </c>
      <c r="X7538">
        <v>5</v>
      </c>
      <c r="Y7538" t="s">
        <v>505</v>
      </c>
      <c r="Z7538">
        <v>5502</v>
      </c>
      <c r="AA7538" t="s">
        <v>2468</v>
      </c>
      <c r="AC7538" t="s">
        <v>713</v>
      </c>
      <c r="AD7538" t="s">
        <v>443</v>
      </c>
    </row>
    <row r="7539" spans="21:30">
      <c r="U7539">
        <v>14654</v>
      </c>
      <c r="V7539">
        <v>4</v>
      </c>
      <c r="W7539" t="s">
        <v>8689</v>
      </c>
      <c r="X7539">
        <v>5</v>
      </c>
      <c r="Y7539" t="s">
        <v>505</v>
      </c>
      <c r="Z7539">
        <v>5109</v>
      </c>
      <c r="AA7539" t="s">
        <v>2675</v>
      </c>
      <c r="AC7539" t="s">
        <v>713</v>
      </c>
      <c r="AD7539" t="s">
        <v>443</v>
      </c>
    </row>
    <row r="7540" spans="21:30">
      <c r="U7540">
        <v>14655</v>
      </c>
      <c r="V7540">
        <v>2</v>
      </c>
      <c r="W7540" t="s">
        <v>8690</v>
      </c>
      <c r="X7540">
        <v>5</v>
      </c>
      <c r="Y7540" t="s">
        <v>505</v>
      </c>
      <c r="Z7540">
        <v>5101</v>
      </c>
      <c r="AA7540" t="s">
        <v>505</v>
      </c>
      <c r="AC7540" t="s">
        <v>713</v>
      </c>
      <c r="AD7540" t="s">
        <v>443</v>
      </c>
    </row>
    <row r="7541" spans="21:30">
      <c r="U7541">
        <v>14656</v>
      </c>
      <c r="V7541">
        <v>0</v>
      </c>
      <c r="W7541" t="s">
        <v>8691</v>
      </c>
      <c r="X7541">
        <v>5</v>
      </c>
      <c r="Y7541" t="s">
        <v>505</v>
      </c>
      <c r="Z7541">
        <v>5109</v>
      </c>
      <c r="AA7541" t="s">
        <v>2675</v>
      </c>
      <c r="AC7541" t="s">
        <v>725</v>
      </c>
      <c r="AD7541" t="s">
        <v>443</v>
      </c>
    </row>
    <row r="7542" spans="21:30">
      <c r="U7542">
        <v>14657</v>
      </c>
      <c r="V7542">
        <v>9</v>
      </c>
      <c r="W7542" t="s">
        <v>8692</v>
      </c>
      <c r="X7542">
        <v>5</v>
      </c>
      <c r="Y7542" t="s">
        <v>505</v>
      </c>
      <c r="Z7542">
        <v>5109</v>
      </c>
      <c r="AA7542" t="s">
        <v>2675</v>
      </c>
      <c r="AC7542" t="s">
        <v>725</v>
      </c>
      <c r="AD7542" t="s">
        <v>443</v>
      </c>
    </row>
    <row r="7543" spans="21:30">
      <c r="U7543">
        <v>14658</v>
      </c>
      <c r="V7543">
        <v>7</v>
      </c>
      <c r="W7543" t="s">
        <v>8693</v>
      </c>
      <c r="X7543">
        <v>5</v>
      </c>
      <c r="Y7543" t="s">
        <v>505</v>
      </c>
      <c r="Z7543">
        <v>5804</v>
      </c>
      <c r="AA7543" t="s">
        <v>751</v>
      </c>
      <c r="AC7543" t="s">
        <v>713</v>
      </c>
      <c r="AD7543" t="s">
        <v>443</v>
      </c>
    </row>
    <row r="7544" spans="21:30">
      <c r="U7544">
        <v>14659</v>
      </c>
      <c r="V7544">
        <v>5</v>
      </c>
      <c r="W7544" t="s">
        <v>8694</v>
      </c>
      <c r="X7544">
        <v>5</v>
      </c>
      <c r="Y7544" t="s">
        <v>505</v>
      </c>
      <c r="Z7544">
        <v>5801</v>
      </c>
      <c r="AA7544" t="s">
        <v>2747</v>
      </c>
      <c r="AC7544" t="s">
        <v>713</v>
      </c>
      <c r="AD7544" t="s">
        <v>443</v>
      </c>
    </row>
    <row r="7545" spans="21:30">
      <c r="U7545">
        <v>14662</v>
      </c>
      <c r="V7545">
        <v>5</v>
      </c>
      <c r="W7545" t="s">
        <v>8695</v>
      </c>
      <c r="X7545">
        <v>5</v>
      </c>
      <c r="Y7545" t="s">
        <v>505</v>
      </c>
      <c r="Z7545">
        <v>5501</v>
      </c>
      <c r="AA7545" t="s">
        <v>1181</v>
      </c>
      <c r="AC7545" t="s">
        <v>713</v>
      </c>
      <c r="AD7545" t="s">
        <v>443</v>
      </c>
    </row>
    <row r="7546" spans="21:30">
      <c r="U7546">
        <v>14663</v>
      </c>
      <c r="V7546">
        <v>3</v>
      </c>
      <c r="W7546" t="s">
        <v>8696</v>
      </c>
      <c r="X7546">
        <v>5</v>
      </c>
      <c r="Y7546" t="s">
        <v>505</v>
      </c>
      <c r="Z7546">
        <v>5501</v>
      </c>
      <c r="AA7546" t="s">
        <v>1181</v>
      </c>
      <c r="AC7546" t="s">
        <v>713</v>
      </c>
      <c r="AD7546" t="s">
        <v>443</v>
      </c>
    </row>
    <row r="7547" spans="21:30">
      <c r="U7547">
        <v>14664</v>
      </c>
      <c r="V7547">
        <v>1</v>
      </c>
      <c r="W7547" t="s">
        <v>8697</v>
      </c>
      <c r="X7547">
        <v>5</v>
      </c>
      <c r="Y7547" t="s">
        <v>505</v>
      </c>
      <c r="Z7547">
        <v>5401</v>
      </c>
      <c r="AA7547" t="s">
        <v>1245</v>
      </c>
      <c r="AC7547" t="s">
        <v>713</v>
      </c>
      <c r="AD7547" t="s">
        <v>443</v>
      </c>
    </row>
    <row r="7548" spans="21:30">
      <c r="U7548">
        <v>14666</v>
      </c>
      <c r="V7548">
        <v>8</v>
      </c>
      <c r="W7548" t="s">
        <v>8698</v>
      </c>
      <c r="X7548">
        <v>5</v>
      </c>
      <c r="Y7548" t="s">
        <v>505</v>
      </c>
      <c r="Z7548">
        <v>5502</v>
      </c>
      <c r="AA7548" t="s">
        <v>2468</v>
      </c>
      <c r="AC7548" t="s">
        <v>713</v>
      </c>
      <c r="AD7548" t="s">
        <v>443</v>
      </c>
    </row>
    <row r="7549" spans="21:30">
      <c r="U7549">
        <v>14669</v>
      </c>
      <c r="V7549">
        <v>2</v>
      </c>
      <c r="W7549" t="s">
        <v>8699</v>
      </c>
      <c r="X7549">
        <v>5</v>
      </c>
      <c r="Y7549" t="s">
        <v>505</v>
      </c>
      <c r="Z7549">
        <v>5601</v>
      </c>
      <c r="AA7549" t="s">
        <v>855</v>
      </c>
      <c r="AC7549" t="s">
        <v>713</v>
      </c>
      <c r="AD7549" t="s">
        <v>443</v>
      </c>
    </row>
    <row r="7550" spans="21:30">
      <c r="U7550">
        <v>14670</v>
      </c>
      <c r="V7550">
        <v>6</v>
      </c>
      <c r="W7550" t="s">
        <v>6528</v>
      </c>
      <c r="X7550">
        <v>5</v>
      </c>
      <c r="Y7550" t="s">
        <v>505</v>
      </c>
      <c r="Z7550">
        <v>5301</v>
      </c>
      <c r="AA7550" t="s">
        <v>918</v>
      </c>
      <c r="AC7550" t="s">
        <v>713</v>
      </c>
      <c r="AD7550" t="s">
        <v>443</v>
      </c>
    </row>
    <row r="7551" spans="21:30">
      <c r="U7551">
        <v>14671</v>
      </c>
      <c r="V7551">
        <v>4</v>
      </c>
      <c r="W7551" t="s">
        <v>8700</v>
      </c>
      <c r="X7551">
        <v>5</v>
      </c>
      <c r="Y7551" t="s">
        <v>505</v>
      </c>
      <c r="Z7551">
        <v>5501</v>
      </c>
      <c r="AA7551" t="s">
        <v>1181</v>
      </c>
      <c r="AC7551" t="s">
        <v>713</v>
      </c>
      <c r="AD7551" t="s">
        <v>443</v>
      </c>
    </row>
    <row r="7552" spans="21:30">
      <c r="U7552">
        <v>14672</v>
      </c>
      <c r="V7552">
        <v>2</v>
      </c>
      <c r="W7552" t="s">
        <v>8701</v>
      </c>
      <c r="X7552">
        <v>5</v>
      </c>
      <c r="Y7552" t="s">
        <v>505</v>
      </c>
      <c r="Z7552">
        <v>5801</v>
      </c>
      <c r="AA7552" t="s">
        <v>2747</v>
      </c>
      <c r="AC7552" t="s">
        <v>713</v>
      </c>
      <c r="AD7552" t="s">
        <v>443</v>
      </c>
    </row>
    <row r="7553" spans="21:30">
      <c r="U7553">
        <v>14673</v>
      </c>
      <c r="V7553">
        <v>0</v>
      </c>
      <c r="W7553" t="s">
        <v>8702</v>
      </c>
      <c r="X7553">
        <v>5</v>
      </c>
      <c r="Y7553" t="s">
        <v>505</v>
      </c>
      <c r="Z7553">
        <v>5501</v>
      </c>
      <c r="AA7553" t="s">
        <v>1181</v>
      </c>
      <c r="AC7553" t="s">
        <v>713</v>
      </c>
      <c r="AD7553" t="s">
        <v>443</v>
      </c>
    </row>
    <row r="7554" spans="21:30">
      <c r="U7554">
        <v>14674</v>
      </c>
      <c r="V7554">
        <v>9</v>
      </c>
      <c r="W7554" t="s">
        <v>8703</v>
      </c>
      <c r="X7554">
        <v>5</v>
      </c>
      <c r="Y7554" t="s">
        <v>505</v>
      </c>
      <c r="Z7554">
        <v>5804</v>
      </c>
      <c r="AA7554" t="s">
        <v>751</v>
      </c>
      <c r="AC7554" t="s">
        <v>713</v>
      </c>
      <c r="AD7554" t="s">
        <v>443</v>
      </c>
    </row>
    <row r="7555" spans="21:30">
      <c r="U7555">
        <v>14675</v>
      </c>
      <c r="V7555">
        <v>7</v>
      </c>
      <c r="W7555" t="s">
        <v>8704</v>
      </c>
      <c r="X7555">
        <v>5</v>
      </c>
      <c r="Y7555" t="s">
        <v>505</v>
      </c>
      <c r="Z7555">
        <v>5201</v>
      </c>
      <c r="AA7555" t="s">
        <v>1216</v>
      </c>
      <c r="AC7555" t="s">
        <v>713</v>
      </c>
      <c r="AD7555" t="s">
        <v>443</v>
      </c>
    </row>
    <row r="7556" spans="21:30">
      <c r="U7556">
        <v>14676</v>
      </c>
      <c r="V7556">
        <v>5</v>
      </c>
      <c r="W7556" t="s">
        <v>8705</v>
      </c>
      <c r="X7556">
        <v>5</v>
      </c>
      <c r="Y7556" t="s">
        <v>505</v>
      </c>
      <c r="Z7556">
        <v>5101</v>
      </c>
      <c r="AA7556" t="s">
        <v>505</v>
      </c>
      <c r="AC7556" t="s">
        <v>713</v>
      </c>
      <c r="AD7556" t="s">
        <v>443</v>
      </c>
    </row>
    <row r="7557" spans="21:30">
      <c r="U7557">
        <v>14677</v>
      </c>
      <c r="V7557">
        <v>3</v>
      </c>
      <c r="W7557" t="s">
        <v>8706</v>
      </c>
      <c r="X7557">
        <v>5</v>
      </c>
      <c r="Y7557" t="s">
        <v>505</v>
      </c>
      <c r="Z7557">
        <v>5801</v>
      </c>
      <c r="AA7557" t="s">
        <v>2747</v>
      </c>
      <c r="AC7557" t="s">
        <v>713</v>
      </c>
      <c r="AD7557" t="s">
        <v>443</v>
      </c>
    </row>
    <row r="7558" spans="21:30">
      <c r="U7558">
        <v>14678</v>
      </c>
      <c r="V7558">
        <v>1</v>
      </c>
      <c r="W7558" t="s">
        <v>8707</v>
      </c>
      <c r="X7558">
        <v>5</v>
      </c>
      <c r="Y7558" t="s">
        <v>505</v>
      </c>
      <c r="Z7558">
        <v>5101</v>
      </c>
      <c r="AA7558" t="s">
        <v>505</v>
      </c>
      <c r="AC7558" t="s">
        <v>412</v>
      </c>
      <c r="AD7558" t="s">
        <v>443</v>
      </c>
    </row>
    <row r="7559" spans="21:30">
      <c r="U7559">
        <v>14681</v>
      </c>
      <c r="V7559">
        <v>1</v>
      </c>
      <c r="W7559" t="s">
        <v>8708</v>
      </c>
      <c r="X7559">
        <v>5</v>
      </c>
      <c r="Y7559" t="s">
        <v>505</v>
      </c>
      <c r="Z7559">
        <v>5804</v>
      </c>
      <c r="AA7559" t="s">
        <v>751</v>
      </c>
      <c r="AC7559" t="s">
        <v>713</v>
      </c>
      <c r="AD7559" t="s">
        <v>443</v>
      </c>
    </row>
    <row r="7560" spans="21:30">
      <c r="U7560">
        <v>14685</v>
      </c>
      <c r="V7560">
        <v>4</v>
      </c>
      <c r="W7560" t="s">
        <v>8709</v>
      </c>
      <c r="X7560">
        <v>5</v>
      </c>
      <c r="Y7560" t="s">
        <v>505</v>
      </c>
      <c r="Z7560">
        <v>5109</v>
      </c>
      <c r="AA7560" t="s">
        <v>2675</v>
      </c>
      <c r="AC7560" t="s">
        <v>713</v>
      </c>
      <c r="AD7560" t="s">
        <v>443</v>
      </c>
    </row>
    <row r="7561" spans="21:30">
      <c r="U7561">
        <v>14687</v>
      </c>
      <c r="V7561">
        <v>0</v>
      </c>
      <c r="W7561" t="s">
        <v>8710</v>
      </c>
      <c r="X7561">
        <v>5</v>
      </c>
      <c r="Y7561" t="s">
        <v>505</v>
      </c>
      <c r="Z7561">
        <v>5801</v>
      </c>
      <c r="AA7561" t="s">
        <v>2747</v>
      </c>
      <c r="AC7561" t="s">
        <v>713</v>
      </c>
      <c r="AD7561" t="s">
        <v>443</v>
      </c>
    </row>
    <row r="7562" spans="21:30">
      <c r="U7562">
        <v>14690</v>
      </c>
      <c r="V7562">
        <v>0</v>
      </c>
      <c r="W7562" t="s">
        <v>8711</v>
      </c>
      <c r="X7562">
        <v>5</v>
      </c>
      <c r="Y7562" t="s">
        <v>505</v>
      </c>
      <c r="Z7562">
        <v>5801</v>
      </c>
      <c r="AA7562" t="s">
        <v>2747</v>
      </c>
      <c r="AC7562" t="s">
        <v>713</v>
      </c>
      <c r="AD7562" t="s">
        <v>443</v>
      </c>
    </row>
    <row r="7563" spans="21:30">
      <c r="U7563">
        <v>14692</v>
      </c>
      <c r="V7563">
        <v>7</v>
      </c>
      <c r="W7563" t="s">
        <v>8712</v>
      </c>
      <c r="X7563">
        <v>5</v>
      </c>
      <c r="Y7563" t="s">
        <v>505</v>
      </c>
      <c r="Z7563">
        <v>5506</v>
      </c>
      <c r="AA7563" t="s">
        <v>1422</v>
      </c>
      <c r="AC7563" t="s">
        <v>713</v>
      </c>
      <c r="AD7563" t="s">
        <v>443</v>
      </c>
    </row>
    <row r="7564" spans="21:30">
      <c r="U7564">
        <v>14693</v>
      </c>
      <c r="V7564">
        <v>5</v>
      </c>
      <c r="W7564" t="s">
        <v>8713</v>
      </c>
      <c r="X7564">
        <v>5</v>
      </c>
      <c r="Y7564" t="s">
        <v>505</v>
      </c>
      <c r="Z7564">
        <v>5801</v>
      </c>
      <c r="AA7564" t="s">
        <v>2747</v>
      </c>
      <c r="AC7564" t="s">
        <v>713</v>
      </c>
      <c r="AD7564" t="s">
        <v>443</v>
      </c>
    </row>
    <row r="7565" spans="21:30">
      <c r="U7565">
        <v>14695</v>
      </c>
      <c r="V7565">
        <v>1</v>
      </c>
      <c r="W7565" t="s">
        <v>8714</v>
      </c>
      <c r="X7565">
        <v>5</v>
      </c>
      <c r="Y7565" t="s">
        <v>505</v>
      </c>
      <c r="Z7565">
        <v>5401</v>
      </c>
      <c r="AA7565" t="s">
        <v>1245</v>
      </c>
      <c r="AC7565" t="s">
        <v>713</v>
      </c>
      <c r="AD7565" t="s">
        <v>443</v>
      </c>
    </row>
    <row r="7566" spans="21:30">
      <c r="U7566">
        <v>14697</v>
      </c>
      <c r="V7566">
        <v>8</v>
      </c>
      <c r="W7566" t="s">
        <v>8715</v>
      </c>
      <c r="X7566">
        <v>5</v>
      </c>
      <c r="Y7566" t="s">
        <v>505</v>
      </c>
      <c r="Z7566">
        <v>5701</v>
      </c>
      <c r="AA7566" t="s">
        <v>1690</v>
      </c>
      <c r="AC7566" t="s">
        <v>1009</v>
      </c>
      <c r="AD7566" t="s">
        <v>443</v>
      </c>
    </row>
    <row r="7567" spans="21:30">
      <c r="U7567">
        <v>14699</v>
      </c>
      <c r="V7567">
        <v>4</v>
      </c>
      <c r="W7567" t="s">
        <v>8716</v>
      </c>
      <c r="X7567">
        <v>5</v>
      </c>
      <c r="Y7567" t="s">
        <v>505</v>
      </c>
      <c r="Z7567">
        <v>5601</v>
      </c>
      <c r="AA7567" t="s">
        <v>855</v>
      </c>
      <c r="AC7567" t="s">
        <v>713</v>
      </c>
      <c r="AD7567" t="s">
        <v>443</v>
      </c>
    </row>
    <row r="7568" spans="21:30">
      <c r="U7568">
        <v>14702</v>
      </c>
      <c r="V7568">
        <v>8</v>
      </c>
      <c r="W7568" t="s">
        <v>8717</v>
      </c>
      <c r="X7568">
        <v>5</v>
      </c>
      <c r="Y7568" t="s">
        <v>505</v>
      </c>
      <c r="Z7568">
        <v>5701</v>
      </c>
      <c r="AA7568" t="s">
        <v>1690</v>
      </c>
      <c r="AC7568" t="s">
        <v>713</v>
      </c>
      <c r="AD7568" t="s">
        <v>443</v>
      </c>
    </row>
    <row r="7569" spans="21:30">
      <c r="U7569">
        <v>14703</v>
      </c>
      <c r="V7569">
        <v>6</v>
      </c>
      <c r="W7569" t="s">
        <v>8718</v>
      </c>
      <c r="X7569">
        <v>5</v>
      </c>
      <c r="Y7569" t="s">
        <v>505</v>
      </c>
      <c r="Z7569">
        <v>5109</v>
      </c>
      <c r="AA7569" t="s">
        <v>2675</v>
      </c>
      <c r="AC7569" t="s">
        <v>713</v>
      </c>
      <c r="AD7569" t="s">
        <v>443</v>
      </c>
    </row>
    <row r="7570" spans="21:30">
      <c r="U7570">
        <v>14705</v>
      </c>
      <c r="V7570">
        <v>2</v>
      </c>
      <c r="W7570" t="s">
        <v>8719</v>
      </c>
      <c r="X7570">
        <v>5</v>
      </c>
      <c r="Y7570" t="s">
        <v>505</v>
      </c>
      <c r="Z7570">
        <v>5701</v>
      </c>
      <c r="AA7570" t="s">
        <v>1690</v>
      </c>
      <c r="AC7570" t="s">
        <v>713</v>
      </c>
      <c r="AD7570" t="s">
        <v>443</v>
      </c>
    </row>
    <row r="7571" spans="21:30">
      <c r="U7571">
        <v>14706</v>
      </c>
      <c r="V7571">
        <v>0</v>
      </c>
      <c r="W7571" t="s">
        <v>5012</v>
      </c>
      <c r="X7571">
        <v>5</v>
      </c>
      <c r="Y7571" t="s">
        <v>505</v>
      </c>
      <c r="Z7571">
        <v>5802</v>
      </c>
      <c r="AA7571" t="s">
        <v>1281</v>
      </c>
      <c r="AC7571" t="s">
        <v>713</v>
      </c>
      <c r="AD7571" t="s">
        <v>443</v>
      </c>
    </row>
    <row r="7572" spans="21:30">
      <c r="U7572">
        <v>14707</v>
      </c>
      <c r="V7572">
        <v>9</v>
      </c>
      <c r="W7572" t="s">
        <v>8720</v>
      </c>
      <c r="X7572">
        <v>5</v>
      </c>
      <c r="Y7572" t="s">
        <v>505</v>
      </c>
      <c r="Z7572">
        <v>5701</v>
      </c>
      <c r="AA7572" t="s">
        <v>1690</v>
      </c>
      <c r="AC7572" t="s">
        <v>725</v>
      </c>
      <c r="AD7572" t="s">
        <v>443</v>
      </c>
    </row>
    <row r="7573" spans="21:30">
      <c r="U7573">
        <v>14708</v>
      </c>
      <c r="V7573">
        <v>7</v>
      </c>
      <c r="W7573" t="s">
        <v>8721</v>
      </c>
      <c r="X7573">
        <v>5</v>
      </c>
      <c r="Y7573" t="s">
        <v>505</v>
      </c>
      <c r="Z7573">
        <v>5802</v>
      </c>
      <c r="AA7573" t="s">
        <v>1281</v>
      </c>
      <c r="AC7573" t="s">
        <v>713</v>
      </c>
      <c r="AD7573" t="s">
        <v>443</v>
      </c>
    </row>
    <row r="7574" spans="21:30">
      <c r="U7574">
        <v>14709</v>
      </c>
      <c r="V7574">
        <v>5</v>
      </c>
      <c r="W7574" t="s">
        <v>8722</v>
      </c>
      <c r="X7574">
        <v>5</v>
      </c>
      <c r="Y7574" t="s">
        <v>505</v>
      </c>
      <c r="Z7574">
        <v>5801</v>
      </c>
      <c r="AA7574" t="s">
        <v>2747</v>
      </c>
      <c r="AC7574" t="s">
        <v>713</v>
      </c>
      <c r="AD7574" t="s">
        <v>443</v>
      </c>
    </row>
    <row r="7575" spans="21:30">
      <c r="U7575">
        <v>14711</v>
      </c>
      <c r="V7575">
        <v>7</v>
      </c>
      <c r="W7575" t="s">
        <v>8723</v>
      </c>
      <c r="X7575">
        <v>5</v>
      </c>
      <c r="Y7575" t="s">
        <v>505</v>
      </c>
      <c r="Z7575">
        <v>5601</v>
      </c>
      <c r="AA7575" t="s">
        <v>855</v>
      </c>
      <c r="AC7575" t="s">
        <v>713</v>
      </c>
      <c r="AD7575" t="s">
        <v>443</v>
      </c>
    </row>
    <row r="7576" spans="21:30">
      <c r="U7576">
        <v>14716</v>
      </c>
      <c r="V7576">
        <v>8</v>
      </c>
      <c r="W7576" t="s">
        <v>8724</v>
      </c>
      <c r="X7576">
        <v>5</v>
      </c>
      <c r="Y7576" t="s">
        <v>505</v>
      </c>
      <c r="Z7576">
        <v>5109</v>
      </c>
      <c r="AA7576" t="s">
        <v>2675</v>
      </c>
      <c r="AC7576" t="s">
        <v>713</v>
      </c>
      <c r="AD7576" t="s">
        <v>443</v>
      </c>
    </row>
    <row r="7577" spans="21:30">
      <c r="U7577">
        <v>14717</v>
      </c>
      <c r="V7577">
        <v>6</v>
      </c>
      <c r="W7577" t="s">
        <v>8725</v>
      </c>
      <c r="X7577">
        <v>5</v>
      </c>
      <c r="Y7577" t="s">
        <v>505</v>
      </c>
      <c r="Z7577">
        <v>5801</v>
      </c>
      <c r="AA7577" t="s">
        <v>2747</v>
      </c>
      <c r="AC7577" t="s">
        <v>713</v>
      </c>
      <c r="AD7577" t="s">
        <v>443</v>
      </c>
    </row>
    <row r="7578" spans="21:30">
      <c r="U7578">
        <v>14718</v>
      </c>
      <c r="V7578">
        <v>4</v>
      </c>
      <c r="W7578" t="s">
        <v>8726</v>
      </c>
      <c r="X7578">
        <v>5</v>
      </c>
      <c r="Y7578" t="s">
        <v>505</v>
      </c>
      <c r="Z7578">
        <v>5801</v>
      </c>
      <c r="AA7578" t="s">
        <v>2747</v>
      </c>
      <c r="AC7578" t="s">
        <v>713</v>
      </c>
      <c r="AD7578" t="s">
        <v>443</v>
      </c>
    </row>
    <row r="7579" spans="21:30">
      <c r="U7579">
        <v>14719</v>
      </c>
      <c r="V7579">
        <v>2</v>
      </c>
      <c r="W7579" t="s">
        <v>8727</v>
      </c>
      <c r="X7579">
        <v>5</v>
      </c>
      <c r="Y7579" t="s">
        <v>505</v>
      </c>
      <c r="Z7579">
        <v>5804</v>
      </c>
      <c r="AA7579" t="s">
        <v>751</v>
      </c>
      <c r="AC7579" t="s">
        <v>713</v>
      </c>
      <c r="AD7579" t="s">
        <v>443</v>
      </c>
    </row>
    <row r="7580" spans="21:30">
      <c r="U7580">
        <v>14720</v>
      </c>
      <c r="V7580">
        <v>6</v>
      </c>
      <c r="W7580" t="s">
        <v>8728</v>
      </c>
      <c r="X7580">
        <v>5</v>
      </c>
      <c r="Y7580" t="s">
        <v>505</v>
      </c>
      <c r="Z7580">
        <v>5801</v>
      </c>
      <c r="AA7580" t="s">
        <v>2747</v>
      </c>
      <c r="AC7580" t="s">
        <v>1111</v>
      </c>
      <c r="AD7580" t="s">
        <v>443</v>
      </c>
    </row>
    <row r="7581" spans="21:30">
      <c r="U7581">
        <v>14721</v>
      </c>
      <c r="V7581">
        <v>4</v>
      </c>
      <c r="W7581" t="s">
        <v>8729</v>
      </c>
      <c r="X7581">
        <v>5</v>
      </c>
      <c r="Y7581" t="s">
        <v>505</v>
      </c>
      <c r="Z7581">
        <v>5109</v>
      </c>
      <c r="AA7581" t="s">
        <v>2675</v>
      </c>
      <c r="AC7581" t="s">
        <v>713</v>
      </c>
      <c r="AD7581" t="s">
        <v>443</v>
      </c>
    </row>
    <row r="7582" spans="21:30">
      <c r="U7582">
        <v>14723</v>
      </c>
      <c r="V7582">
        <v>0</v>
      </c>
      <c r="W7582" t="s">
        <v>8730</v>
      </c>
      <c r="X7582">
        <v>5</v>
      </c>
      <c r="Y7582" t="s">
        <v>505</v>
      </c>
      <c r="Z7582">
        <v>5801</v>
      </c>
      <c r="AA7582" t="s">
        <v>2747</v>
      </c>
      <c r="AC7582" t="s">
        <v>713</v>
      </c>
      <c r="AD7582" t="s">
        <v>443</v>
      </c>
    </row>
    <row r="7583" spans="21:30">
      <c r="U7583">
        <v>14726</v>
      </c>
      <c r="V7583">
        <v>5</v>
      </c>
      <c r="W7583" t="s">
        <v>8731</v>
      </c>
      <c r="X7583">
        <v>5</v>
      </c>
      <c r="Y7583" t="s">
        <v>505</v>
      </c>
      <c r="Z7583">
        <v>5401</v>
      </c>
      <c r="AA7583" t="s">
        <v>1245</v>
      </c>
      <c r="AC7583" t="s">
        <v>713</v>
      </c>
      <c r="AD7583" t="s">
        <v>443</v>
      </c>
    </row>
    <row r="7584" spans="21:30">
      <c r="U7584">
        <v>14727</v>
      </c>
      <c r="V7584">
        <v>3</v>
      </c>
      <c r="W7584" t="s">
        <v>8732</v>
      </c>
      <c r="X7584">
        <v>5</v>
      </c>
      <c r="Y7584" t="s">
        <v>505</v>
      </c>
      <c r="Z7584">
        <v>5502</v>
      </c>
      <c r="AA7584" t="s">
        <v>2468</v>
      </c>
      <c r="AC7584" t="s">
        <v>713</v>
      </c>
      <c r="AD7584" t="s">
        <v>443</v>
      </c>
    </row>
    <row r="7585" spans="21:30">
      <c r="U7585">
        <v>14728</v>
      </c>
      <c r="V7585">
        <v>1</v>
      </c>
      <c r="W7585" t="s">
        <v>8733</v>
      </c>
      <c r="X7585">
        <v>5</v>
      </c>
      <c r="Y7585" t="s">
        <v>505</v>
      </c>
      <c r="Z7585">
        <v>5804</v>
      </c>
      <c r="AA7585" t="s">
        <v>751</v>
      </c>
      <c r="AC7585" t="s">
        <v>725</v>
      </c>
      <c r="AD7585" t="s">
        <v>443</v>
      </c>
    </row>
    <row r="7586" spans="21:30">
      <c r="U7586">
        <v>14730</v>
      </c>
      <c r="V7586">
        <v>3</v>
      </c>
      <c r="W7586" t="s">
        <v>8734</v>
      </c>
      <c r="X7586">
        <v>5</v>
      </c>
      <c r="Y7586" t="s">
        <v>505</v>
      </c>
      <c r="Z7586">
        <v>5701</v>
      </c>
      <c r="AA7586" t="s">
        <v>1690</v>
      </c>
      <c r="AC7586" t="s">
        <v>713</v>
      </c>
      <c r="AD7586" t="s">
        <v>443</v>
      </c>
    </row>
    <row r="7587" spans="21:30">
      <c r="U7587">
        <v>14731</v>
      </c>
      <c r="V7587">
        <v>1</v>
      </c>
      <c r="W7587" t="s">
        <v>8735</v>
      </c>
      <c r="X7587">
        <v>5</v>
      </c>
      <c r="Y7587" t="s">
        <v>505</v>
      </c>
      <c r="Z7587">
        <v>5503</v>
      </c>
      <c r="AA7587" t="s">
        <v>1180</v>
      </c>
      <c r="AC7587" t="s">
        <v>713</v>
      </c>
      <c r="AD7587" t="s">
        <v>443</v>
      </c>
    </row>
    <row r="7588" spans="21:30">
      <c r="U7588">
        <v>14733</v>
      </c>
      <c r="V7588">
        <v>8</v>
      </c>
      <c r="W7588" t="s">
        <v>8736</v>
      </c>
      <c r="X7588">
        <v>5</v>
      </c>
      <c r="Y7588" t="s">
        <v>505</v>
      </c>
      <c r="Z7588">
        <v>5501</v>
      </c>
      <c r="AA7588" t="s">
        <v>1181</v>
      </c>
      <c r="AC7588" t="s">
        <v>713</v>
      </c>
      <c r="AD7588" t="s">
        <v>443</v>
      </c>
    </row>
    <row r="7589" spans="21:30">
      <c r="U7589">
        <v>14734</v>
      </c>
      <c r="V7589">
        <v>6</v>
      </c>
      <c r="W7589" t="s">
        <v>8737</v>
      </c>
      <c r="X7589">
        <v>5</v>
      </c>
      <c r="Y7589" t="s">
        <v>505</v>
      </c>
      <c r="Z7589">
        <v>5109</v>
      </c>
      <c r="AA7589" t="s">
        <v>2675</v>
      </c>
      <c r="AC7589" t="s">
        <v>725</v>
      </c>
      <c r="AD7589" t="s">
        <v>443</v>
      </c>
    </row>
    <row r="7590" spans="21:30">
      <c r="U7590">
        <v>14735</v>
      </c>
      <c r="V7590">
        <v>4</v>
      </c>
      <c r="W7590" t="s">
        <v>8738</v>
      </c>
      <c r="X7590">
        <v>5</v>
      </c>
      <c r="Y7590" t="s">
        <v>505</v>
      </c>
      <c r="Z7590">
        <v>5401</v>
      </c>
      <c r="AA7590" t="s">
        <v>1245</v>
      </c>
      <c r="AC7590" t="s">
        <v>713</v>
      </c>
      <c r="AD7590" t="s">
        <v>443</v>
      </c>
    </row>
    <row r="7591" spans="21:30">
      <c r="U7591">
        <v>14737</v>
      </c>
      <c r="V7591">
        <v>0</v>
      </c>
      <c r="W7591" t="s">
        <v>8739</v>
      </c>
      <c r="X7591">
        <v>5</v>
      </c>
      <c r="Y7591" t="s">
        <v>505</v>
      </c>
      <c r="Z7591">
        <v>5503</v>
      </c>
      <c r="AA7591" t="s">
        <v>1180</v>
      </c>
      <c r="AC7591" t="s">
        <v>713</v>
      </c>
      <c r="AD7591" t="s">
        <v>443</v>
      </c>
    </row>
    <row r="7592" spans="21:30">
      <c r="U7592">
        <v>14738</v>
      </c>
      <c r="V7592">
        <v>9</v>
      </c>
      <c r="W7592" t="s">
        <v>8740</v>
      </c>
      <c r="X7592">
        <v>5</v>
      </c>
      <c r="Y7592" t="s">
        <v>505</v>
      </c>
      <c r="Z7592">
        <v>5109</v>
      </c>
      <c r="AA7592" t="s">
        <v>2675</v>
      </c>
      <c r="AC7592" t="s">
        <v>713</v>
      </c>
      <c r="AD7592" t="s">
        <v>443</v>
      </c>
    </row>
    <row r="7593" spans="21:30">
      <c r="U7593">
        <v>14739</v>
      </c>
      <c r="V7593">
        <v>7</v>
      </c>
      <c r="W7593" t="s">
        <v>8741</v>
      </c>
      <c r="X7593">
        <v>5</v>
      </c>
      <c r="Y7593" t="s">
        <v>505</v>
      </c>
      <c r="Z7593">
        <v>5701</v>
      </c>
      <c r="AA7593" t="s">
        <v>1690</v>
      </c>
      <c r="AC7593" t="s">
        <v>713</v>
      </c>
      <c r="AD7593" t="s">
        <v>443</v>
      </c>
    </row>
    <row r="7594" spans="21:30">
      <c r="U7594">
        <v>14742</v>
      </c>
      <c r="V7594">
        <v>7</v>
      </c>
      <c r="W7594" t="s">
        <v>8742</v>
      </c>
      <c r="X7594">
        <v>5</v>
      </c>
      <c r="Y7594" t="s">
        <v>505</v>
      </c>
      <c r="Z7594">
        <v>5501</v>
      </c>
      <c r="AA7594" t="s">
        <v>1181</v>
      </c>
      <c r="AC7594" t="s">
        <v>713</v>
      </c>
      <c r="AD7594" t="s">
        <v>443</v>
      </c>
    </row>
    <row r="7595" spans="21:30">
      <c r="U7595">
        <v>14744</v>
      </c>
      <c r="V7595">
        <v>3</v>
      </c>
      <c r="W7595" t="s">
        <v>8743</v>
      </c>
      <c r="X7595">
        <v>5</v>
      </c>
      <c r="Y7595" t="s">
        <v>505</v>
      </c>
      <c r="Z7595">
        <v>5801</v>
      </c>
      <c r="AA7595" t="s">
        <v>2747</v>
      </c>
      <c r="AC7595" t="s">
        <v>725</v>
      </c>
      <c r="AD7595" t="s">
        <v>443</v>
      </c>
    </row>
    <row r="7596" spans="21:30">
      <c r="U7596">
        <v>14747</v>
      </c>
      <c r="V7596">
        <v>8</v>
      </c>
      <c r="W7596" t="s">
        <v>8744</v>
      </c>
      <c r="X7596">
        <v>5</v>
      </c>
      <c r="Y7596" t="s">
        <v>505</v>
      </c>
      <c r="Z7596">
        <v>5109</v>
      </c>
      <c r="AA7596" t="s">
        <v>2675</v>
      </c>
      <c r="AC7596" t="s">
        <v>713</v>
      </c>
      <c r="AD7596" t="s">
        <v>443</v>
      </c>
    </row>
    <row r="7597" spans="21:30">
      <c r="U7597">
        <v>14748</v>
      </c>
      <c r="V7597">
        <v>6</v>
      </c>
      <c r="W7597" t="s">
        <v>8745</v>
      </c>
      <c r="X7597">
        <v>5</v>
      </c>
      <c r="Y7597" t="s">
        <v>505</v>
      </c>
      <c r="Z7597">
        <v>5801</v>
      </c>
      <c r="AA7597" t="s">
        <v>2747</v>
      </c>
      <c r="AC7597" t="s">
        <v>713</v>
      </c>
      <c r="AD7597" t="s">
        <v>443</v>
      </c>
    </row>
    <row r="7598" spans="21:30">
      <c r="U7598">
        <v>14750</v>
      </c>
      <c r="V7598">
        <v>8</v>
      </c>
      <c r="W7598" t="s">
        <v>8746</v>
      </c>
      <c r="X7598">
        <v>5</v>
      </c>
      <c r="Y7598" t="s">
        <v>505</v>
      </c>
      <c r="Z7598">
        <v>5701</v>
      </c>
      <c r="AA7598" t="s">
        <v>1690</v>
      </c>
      <c r="AC7598" t="s">
        <v>713</v>
      </c>
      <c r="AD7598" t="s">
        <v>443</v>
      </c>
    </row>
    <row r="7599" spans="21:30">
      <c r="U7599">
        <v>14751</v>
      </c>
      <c r="V7599">
        <v>6</v>
      </c>
      <c r="W7599" t="s">
        <v>8747</v>
      </c>
      <c r="X7599">
        <v>5</v>
      </c>
      <c r="Y7599" t="s">
        <v>505</v>
      </c>
      <c r="Z7599">
        <v>5606</v>
      </c>
      <c r="AA7599" t="s">
        <v>1737</v>
      </c>
      <c r="AC7599" t="s">
        <v>713</v>
      </c>
      <c r="AD7599" t="s">
        <v>443</v>
      </c>
    </row>
    <row r="7600" spans="21:30">
      <c r="U7600">
        <v>14753</v>
      </c>
      <c r="V7600">
        <v>2</v>
      </c>
      <c r="W7600" t="s">
        <v>8748</v>
      </c>
      <c r="X7600">
        <v>5</v>
      </c>
      <c r="Y7600" t="s">
        <v>505</v>
      </c>
      <c r="Z7600">
        <v>5109</v>
      </c>
      <c r="AA7600" t="s">
        <v>2675</v>
      </c>
      <c r="AC7600" t="s">
        <v>713</v>
      </c>
      <c r="AD7600" t="s">
        <v>443</v>
      </c>
    </row>
    <row r="7601" spans="21:30">
      <c r="U7601">
        <v>14755</v>
      </c>
      <c r="V7601">
        <v>9</v>
      </c>
      <c r="W7601" t="s">
        <v>8749</v>
      </c>
      <c r="X7601">
        <v>5</v>
      </c>
      <c r="Y7601" t="s">
        <v>505</v>
      </c>
      <c r="Z7601">
        <v>5301</v>
      </c>
      <c r="AA7601" t="s">
        <v>918</v>
      </c>
      <c r="AC7601" t="s">
        <v>713</v>
      </c>
      <c r="AD7601" t="s">
        <v>443</v>
      </c>
    </row>
    <row r="7602" spans="21:30">
      <c r="U7602">
        <v>14756</v>
      </c>
      <c r="V7602">
        <v>7</v>
      </c>
      <c r="W7602" t="s">
        <v>8750</v>
      </c>
      <c r="X7602">
        <v>5</v>
      </c>
      <c r="Y7602" t="s">
        <v>505</v>
      </c>
      <c r="Z7602">
        <v>5804</v>
      </c>
      <c r="AA7602" t="s">
        <v>751</v>
      </c>
      <c r="AC7602" t="s">
        <v>725</v>
      </c>
      <c r="AD7602" t="s">
        <v>443</v>
      </c>
    </row>
    <row r="7603" spans="21:30">
      <c r="U7603">
        <v>14758</v>
      </c>
      <c r="V7603">
        <v>3</v>
      </c>
      <c r="W7603" t="s">
        <v>8751</v>
      </c>
      <c r="X7603">
        <v>5</v>
      </c>
      <c r="Y7603" t="s">
        <v>505</v>
      </c>
      <c r="Z7603">
        <v>5101</v>
      </c>
      <c r="AA7603" t="s">
        <v>505</v>
      </c>
      <c r="AC7603" t="s">
        <v>725</v>
      </c>
      <c r="AD7603" t="s">
        <v>443</v>
      </c>
    </row>
    <row r="7604" spans="21:30">
      <c r="U7604">
        <v>14759</v>
      </c>
      <c r="V7604">
        <v>1</v>
      </c>
      <c r="W7604" t="s">
        <v>8752</v>
      </c>
      <c r="X7604">
        <v>5</v>
      </c>
      <c r="Y7604" t="s">
        <v>505</v>
      </c>
      <c r="Z7604">
        <v>5603</v>
      </c>
      <c r="AA7604" t="s">
        <v>940</v>
      </c>
      <c r="AC7604" t="s">
        <v>713</v>
      </c>
      <c r="AD7604" t="s">
        <v>443</v>
      </c>
    </row>
    <row r="7605" spans="21:30">
      <c r="U7605">
        <v>14760</v>
      </c>
      <c r="V7605">
        <v>5</v>
      </c>
      <c r="W7605" t="s">
        <v>8753</v>
      </c>
      <c r="X7605">
        <v>5</v>
      </c>
      <c r="Y7605" t="s">
        <v>505</v>
      </c>
      <c r="Z7605">
        <v>5101</v>
      </c>
      <c r="AA7605" t="s">
        <v>505</v>
      </c>
      <c r="AC7605" t="s">
        <v>713</v>
      </c>
      <c r="AD7605" t="s">
        <v>443</v>
      </c>
    </row>
    <row r="7606" spans="21:30">
      <c r="U7606">
        <v>14762</v>
      </c>
      <c r="V7606">
        <v>1</v>
      </c>
      <c r="W7606" t="s">
        <v>8754</v>
      </c>
      <c r="X7606">
        <v>5</v>
      </c>
      <c r="Y7606" t="s">
        <v>505</v>
      </c>
      <c r="Z7606">
        <v>5301</v>
      </c>
      <c r="AA7606" t="s">
        <v>918</v>
      </c>
      <c r="AC7606" t="s">
        <v>725</v>
      </c>
      <c r="AD7606" t="s">
        <v>443</v>
      </c>
    </row>
    <row r="7607" spans="21:30">
      <c r="U7607">
        <v>14764</v>
      </c>
      <c r="V7607">
        <v>8</v>
      </c>
      <c r="W7607" t="s">
        <v>8755</v>
      </c>
      <c r="X7607">
        <v>5</v>
      </c>
      <c r="Y7607" t="s">
        <v>505</v>
      </c>
      <c r="Z7607">
        <v>5101</v>
      </c>
      <c r="AA7607" t="s">
        <v>505</v>
      </c>
      <c r="AC7607" t="s">
        <v>725</v>
      </c>
      <c r="AD7607" t="s">
        <v>443</v>
      </c>
    </row>
    <row r="7608" spans="21:30">
      <c r="U7608">
        <v>14765</v>
      </c>
      <c r="V7608">
        <v>6</v>
      </c>
      <c r="W7608" t="s">
        <v>8756</v>
      </c>
      <c r="X7608">
        <v>5</v>
      </c>
      <c r="Y7608" t="s">
        <v>505</v>
      </c>
      <c r="Z7608">
        <v>5801</v>
      </c>
      <c r="AA7608" t="s">
        <v>2747</v>
      </c>
      <c r="AC7608" t="s">
        <v>713</v>
      </c>
      <c r="AD7608" t="s">
        <v>443</v>
      </c>
    </row>
    <row r="7609" spans="21:30">
      <c r="U7609">
        <v>14766</v>
      </c>
      <c r="V7609">
        <v>4</v>
      </c>
      <c r="W7609" t="s">
        <v>8757</v>
      </c>
      <c r="X7609">
        <v>5</v>
      </c>
      <c r="Y7609" t="s">
        <v>505</v>
      </c>
      <c r="Z7609">
        <v>5705</v>
      </c>
      <c r="AA7609" t="s">
        <v>1587</v>
      </c>
      <c r="AC7609" t="s">
        <v>713</v>
      </c>
      <c r="AD7609" t="s">
        <v>443</v>
      </c>
    </row>
    <row r="7610" spans="21:30">
      <c r="U7610">
        <v>14767</v>
      </c>
      <c r="V7610">
        <v>2</v>
      </c>
      <c r="W7610" t="s">
        <v>8758</v>
      </c>
      <c r="X7610">
        <v>5</v>
      </c>
      <c r="Y7610" t="s">
        <v>505</v>
      </c>
      <c r="Z7610">
        <v>5706</v>
      </c>
      <c r="AA7610" t="s">
        <v>2473</v>
      </c>
      <c r="AC7610" t="s">
        <v>713</v>
      </c>
      <c r="AD7610" t="s">
        <v>443</v>
      </c>
    </row>
    <row r="7611" spans="21:30">
      <c r="U7611">
        <v>14769</v>
      </c>
      <c r="V7611">
        <v>9</v>
      </c>
      <c r="W7611" t="s">
        <v>8759</v>
      </c>
      <c r="X7611">
        <v>5</v>
      </c>
      <c r="Y7611" t="s">
        <v>505</v>
      </c>
      <c r="Z7611">
        <v>5109</v>
      </c>
      <c r="AA7611" t="s">
        <v>2675</v>
      </c>
      <c r="AC7611" t="s">
        <v>713</v>
      </c>
      <c r="AD7611" t="s">
        <v>443</v>
      </c>
    </row>
    <row r="7612" spans="21:30">
      <c r="U7612">
        <v>14770</v>
      </c>
      <c r="V7612">
        <v>2</v>
      </c>
      <c r="W7612" t="s">
        <v>8760</v>
      </c>
      <c r="X7612">
        <v>5</v>
      </c>
      <c r="Y7612" t="s">
        <v>505</v>
      </c>
      <c r="Z7612">
        <v>5501</v>
      </c>
      <c r="AA7612" t="s">
        <v>1181</v>
      </c>
      <c r="AC7612" t="s">
        <v>713</v>
      </c>
      <c r="AD7612" t="s">
        <v>443</v>
      </c>
    </row>
    <row r="7613" spans="21:30">
      <c r="U7613">
        <v>14771</v>
      </c>
      <c r="V7613">
        <v>0</v>
      </c>
      <c r="W7613" t="s">
        <v>8761</v>
      </c>
      <c r="X7613">
        <v>5</v>
      </c>
      <c r="Y7613" t="s">
        <v>505</v>
      </c>
      <c r="Z7613">
        <v>5801</v>
      </c>
      <c r="AA7613" t="s">
        <v>2747</v>
      </c>
      <c r="AC7613" t="s">
        <v>725</v>
      </c>
      <c r="AD7613" t="s">
        <v>443</v>
      </c>
    </row>
    <row r="7614" spans="21:30">
      <c r="U7614">
        <v>14772</v>
      </c>
      <c r="V7614">
        <v>9</v>
      </c>
      <c r="W7614" t="s">
        <v>8762</v>
      </c>
      <c r="X7614">
        <v>5</v>
      </c>
      <c r="Y7614" t="s">
        <v>505</v>
      </c>
      <c r="Z7614">
        <v>5301</v>
      </c>
      <c r="AA7614" t="s">
        <v>918</v>
      </c>
      <c r="AC7614" t="s">
        <v>725</v>
      </c>
      <c r="AD7614" t="s">
        <v>443</v>
      </c>
    </row>
    <row r="7615" spans="21:30">
      <c r="U7615">
        <v>14773</v>
      </c>
      <c r="V7615">
        <v>7</v>
      </c>
      <c r="W7615" t="s">
        <v>8763</v>
      </c>
      <c r="X7615">
        <v>5</v>
      </c>
      <c r="Y7615" t="s">
        <v>505</v>
      </c>
      <c r="Z7615">
        <v>5101</v>
      </c>
      <c r="AA7615" t="s">
        <v>505</v>
      </c>
      <c r="AC7615" t="s">
        <v>713</v>
      </c>
      <c r="AD7615" t="s">
        <v>443</v>
      </c>
    </row>
    <row r="7616" spans="21:30">
      <c r="U7616">
        <v>14774</v>
      </c>
      <c r="V7616">
        <v>5</v>
      </c>
      <c r="W7616" t="s">
        <v>8764</v>
      </c>
      <c r="X7616">
        <v>5</v>
      </c>
      <c r="Y7616" t="s">
        <v>505</v>
      </c>
      <c r="Z7616">
        <v>5801</v>
      </c>
      <c r="AA7616" t="s">
        <v>2747</v>
      </c>
      <c r="AC7616" t="s">
        <v>713</v>
      </c>
      <c r="AD7616" t="s">
        <v>443</v>
      </c>
    </row>
    <row r="7617" spans="21:30">
      <c r="U7617">
        <v>14775</v>
      </c>
      <c r="V7617">
        <v>3</v>
      </c>
      <c r="W7617" t="s">
        <v>8765</v>
      </c>
      <c r="X7617">
        <v>5</v>
      </c>
      <c r="Y7617" t="s">
        <v>505</v>
      </c>
      <c r="Z7617">
        <v>5801</v>
      </c>
      <c r="AA7617" t="s">
        <v>2747</v>
      </c>
      <c r="AC7617" t="s">
        <v>713</v>
      </c>
      <c r="AD7617" t="s">
        <v>443</v>
      </c>
    </row>
    <row r="7618" spans="21:30">
      <c r="U7618">
        <v>14778</v>
      </c>
      <c r="V7618">
        <v>8</v>
      </c>
      <c r="W7618" t="s">
        <v>8350</v>
      </c>
      <c r="X7618">
        <v>5</v>
      </c>
      <c r="Y7618" t="s">
        <v>505</v>
      </c>
      <c r="Z7618">
        <v>5804</v>
      </c>
      <c r="AA7618" t="s">
        <v>751</v>
      </c>
      <c r="AC7618" t="s">
        <v>713</v>
      </c>
      <c r="AD7618" t="s">
        <v>443</v>
      </c>
    </row>
    <row r="7619" spans="21:30">
      <c r="U7619">
        <v>14779</v>
      </c>
      <c r="V7619">
        <v>6</v>
      </c>
      <c r="W7619" t="s">
        <v>8766</v>
      </c>
      <c r="X7619">
        <v>5</v>
      </c>
      <c r="Y7619" t="s">
        <v>505</v>
      </c>
      <c r="Z7619">
        <v>5109</v>
      </c>
      <c r="AA7619" t="s">
        <v>2675</v>
      </c>
      <c r="AC7619" t="s">
        <v>713</v>
      </c>
      <c r="AD7619" t="s">
        <v>443</v>
      </c>
    </row>
    <row r="7620" spans="21:30">
      <c r="U7620">
        <v>14782</v>
      </c>
      <c r="V7620">
        <v>6</v>
      </c>
      <c r="W7620" t="s">
        <v>8767</v>
      </c>
      <c r="X7620">
        <v>5</v>
      </c>
      <c r="Y7620" t="s">
        <v>505</v>
      </c>
      <c r="Z7620">
        <v>5502</v>
      </c>
      <c r="AA7620" t="s">
        <v>2468</v>
      </c>
      <c r="AC7620" t="s">
        <v>713</v>
      </c>
      <c r="AD7620" t="s">
        <v>443</v>
      </c>
    </row>
    <row r="7621" spans="21:30">
      <c r="U7621">
        <v>14783</v>
      </c>
      <c r="V7621">
        <v>4</v>
      </c>
      <c r="W7621" t="s">
        <v>8768</v>
      </c>
      <c r="X7621">
        <v>5</v>
      </c>
      <c r="Y7621" t="s">
        <v>505</v>
      </c>
      <c r="Z7621">
        <v>5101</v>
      </c>
      <c r="AA7621" t="s">
        <v>505</v>
      </c>
      <c r="AC7621" t="s">
        <v>713</v>
      </c>
      <c r="AD7621" t="s">
        <v>443</v>
      </c>
    </row>
    <row r="7622" spans="21:30">
      <c r="U7622">
        <v>14785</v>
      </c>
      <c r="V7622">
        <v>0</v>
      </c>
      <c r="W7622" t="s">
        <v>8769</v>
      </c>
      <c r="X7622">
        <v>5</v>
      </c>
      <c r="Y7622" t="s">
        <v>505</v>
      </c>
      <c r="Z7622">
        <v>5402</v>
      </c>
      <c r="AA7622" t="s">
        <v>77</v>
      </c>
      <c r="AC7622" t="s">
        <v>713</v>
      </c>
      <c r="AD7622" t="s">
        <v>443</v>
      </c>
    </row>
    <row r="7623" spans="21:30">
      <c r="U7623">
        <v>14787</v>
      </c>
      <c r="V7623">
        <v>8</v>
      </c>
      <c r="W7623" t="s">
        <v>8770</v>
      </c>
      <c r="X7623">
        <v>5</v>
      </c>
      <c r="Y7623" t="s">
        <v>505</v>
      </c>
      <c r="Z7623">
        <v>5703</v>
      </c>
      <c r="AA7623" t="s">
        <v>1292</v>
      </c>
      <c r="AC7623" t="s">
        <v>713</v>
      </c>
      <c r="AD7623" t="s">
        <v>443</v>
      </c>
    </row>
    <row r="7624" spans="21:30">
      <c r="U7624">
        <v>14788</v>
      </c>
      <c r="V7624">
        <v>5</v>
      </c>
      <c r="W7624" t="s">
        <v>8771</v>
      </c>
      <c r="X7624">
        <v>5</v>
      </c>
      <c r="Y7624" t="s">
        <v>505</v>
      </c>
      <c r="Z7624">
        <v>5601</v>
      </c>
      <c r="AA7624" t="s">
        <v>855</v>
      </c>
      <c r="AC7624" t="s">
        <v>713</v>
      </c>
      <c r="AD7624" t="s">
        <v>443</v>
      </c>
    </row>
    <row r="7625" spans="21:30">
      <c r="U7625">
        <v>14789</v>
      </c>
      <c r="V7625">
        <v>3</v>
      </c>
      <c r="W7625" t="s">
        <v>8772</v>
      </c>
      <c r="X7625">
        <v>5</v>
      </c>
      <c r="Y7625" t="s">
        <v>505</v>
      </c>
      <c r="Z7625">
        <v>5601</v>
      </c>
      <c r="AA7625" t="s">
        <v>855</v>
      </c>
      <c r="AC7625" t="s">
        <v>713</v>
      </c>
      <c r="AD7625" t="s">
        <v>443</v>
      </c>
    </row>
    <row r="7626" spans="21:30">
      <c r="U7626">
        <v>14790</v>
      </c>
      <c r="V7626">
        <v>7</v>
      </c>
      <c r="W7626" t="s">
        <v>8773</v>
      </c>
      <c r="X7626">
        <v>5</v>
      </c>
      <c r="Y7626" t="s">
        <v>505</v>
      </c>
      <c r="Z7626">
        <v>5801</v>
      </c>
      <c r="AA7626" t="s">
        <v>2747</v>
      </c>
      <c r="AC7626" t="s">
        <v>713</v>
      </c>
      <c r="AD7626" t="s">
        <v>443</v>
      </c>
    </row>
    <row r="7627" spans="21:30">
      <c r="U7627">
        <v>14791</v>
      </c>
      <c r="V7627">
        <v>5</v>
      </c>
      <c r="W7627" t="s">
        <v>8774</v>
      </c>
      <c r="X7627">
        <v>5</v>
      </c>
      <c r="Y7627" t="s">
        <v>505</v>
      </c>
      <c r="Z7627">
        <v>5101</v>
      </c>
      <c r="AA7627" t="s">
        <v>505</v>
      </c>
      <c r="AC7627" t="s">
        <v>713</v>
      </c>
      <c r="AD7627" t="s">
        <v>443</v>
      </c>
    </row>
    <row r="7628" spans="21:30">
      <c r="U7628">
        <v>14793</v>
      </c>
      <c r="V7628">
        <v>1</v>
      </c>
      <c r="W7628" t="s">
        <v>8775</v>
      </c>
      <c r="X7628">
        <v>5</v>
      </c>
      <c r="Y7628" t="s">
        <v>505</v>
      </c>
      <c r="Z7628">
        <v>5801</v>
      </c>
      <c r="AA7628" t="s">
        <v>2747</v>
      </c>
      <c r="AC7628" t="s">
        <v>713</v>
      </c>
      <c r="AD7628" t="s">
        <v>443</v>
      </c>
    </row>
    <row r="7629" spans="21:30">
      <c r="U7629">
        <v>14796</v>
      </c>
      <c r="V7629">
        <v>6</v>
      </c>
      <c r="W7629" t="s">
        <v>8776</v>
      </c>
      <c r="X7629">
        <v>5</v>
      </c>
      <c r="Y7629" t="s">
        <v>505</v>
      </c>
      <c r="Z7629">
        <v>5801</v>
      </c>
      <c r="AA7629" t="s">
        <v>2747</v>
      </c>
      <c r="AC7629" t="s">
        <v>713</v>
      </c>
      <c r="AD7629" t="s">
        <v>443</v>
      </c>
    </row>
    <row r="7630" spans="21:30">
      <c r="U7630">
        <v>14798</v>
      </c>
      <c r="V7630">
        <v>2</v>
      </c>
      <c r="W7630" t="s">
        <v>8777</v>
      </c>
      <c r="X7630">
        <v>5</v>
      </c>
      <c r="Y7630" t="s">
        <v>505</v>
      </c>
      <c r="Z7630">
        <v>5701</v>
      </c>
      <c r="AA7630" t="s">
        <v>1690</v>
      </c>
      <c r="AC7630" t="s">
        <v>713</v>
      </c>
      <c r="AD7630" t="s">
        <v>443</v>
      </c>
    </row>
    <row r="7631" spans="21:30">
      <c r="U7631">
        <v>14799</v>
      </c>
      <c r="V7631">
        <v>0</v>
      </c>
      <c r="W7631" t="s">
        <v>8778</v>
      </c>
      <c r="X7631">
        <v>5</v>
      </c>
      <c r="Y7631" t="s">
        <v>505</v>
      </c>
      <c r="Z7631">
        <v>5109</v>
      </c>
      <c r="AA7631" t="s">
        <v>2675</v>
      </c>
      <c r="AC7631" t="s">
        <v>713</v>
      </c>
      <c r="AD7631" t="s">
        <v>443</v>
      </c>
    </row>
    <row r="7632" spans="21:30">
      <c r="U7632">
        <v>14800</v>
      </c>
      <c r="V7632">
        <v>8</v>
      </c>
      <c r="W7632" t="s">
        <v>8779</v>
      </c>
      <c r="X7632">
        <v>5</v>
      </c>
      <c r="Y7632" t="s">
        <v>505</v>
      </c>
      <c r="Z7632">
        <v>5502</v>
      </c>
      <c r="AA7632" t="s">
        <v>2468</v>
      </c>
      <c r="AC7632" t="s">
        <v>713</v>
      </c>
      <c r="AD7632" t="s">
        <v>443</v>
      </c>
    </row>
    <row r="7633" spans="21:30">
      <c r="U7633">
        <v>14801</v>
      </c>
      <c r="V7633">
        <v>6</v>
      </c>
      <c r="W7633" t="s">
        <v>8780</v>
      </c>
      <c r="X7633">
        <v>5</v>
      </c>
      <c r="Y7633" t="s">
        <v>505</v>
      </c>
      <c r="Z7633">
        <v>5109</v>
      </c>
      <c r="AA7633" t="s">
        <v>2675</v>
      </c>
      <c r="AC7633" t="s">
        <v>713</v>
      </c>
      <c r="AD7633" t="s">
        <v>443</v>
      </c>
    </row>
    <row r="7634" spans="21:30">
      <c r="U7634">
        <v>14802</v>
      </c>
      <c r="V7634">
        <v>4</v>
      </c>
      <c r="W7634" t="s">
        <v>8781</v>
      </c>
      <c r="X7634">
        <v>5</v>
      </c>
      <c r="Y7634" t="s">
        <v>505</v>
      </c>
      <c r="Z7634">
        <v>5804</v>
      </c>
      <c r="AA7634" t="s">
        <v>751</v>
      </c>
      <c r="AC7634" t="s">
        <v>713</v>
      </c>
      <c r="AD7634" t="s">
        <v>443</v>
      </c>
    </row>
    <row r="7635" spans="21:30">
      <c r="U7635">
        <v>14803</v>
      </c>
      <c r="V7635">
        <v>2</v>
      </c>
      <c r="W7635" t="s">
        <v>8782</v>
      </c>
      <c r="X7635">
        <v>5</v>
      </c>
      <c r="Y7635" t="s">
        <v>505</v>
      </c>
      <c r="Z7635">
        <v>5804</v>
      </c>
      <c r="AA7635" t="s">
        <v>751</v>
      </c>
      <c r="AC7635" t="s">
        <v>713</v>
      </c>
      <c r="AD7635" t="s">
        <v>443</v>
      </c>
    </row>
    <row r="7636" spans="21:30">
      <c r="U7636">
        <v>14804</v>
      </c>
      <c r="V7636">
        <v>0</v>
      </c>
      <c r="W7636" t="s">
        <v>8783</v>
      </c>
      <c r="X7636">
        <v>5</v>
      </c>
      <c r="Y7636" t="s">
        <v>505</v>
      </c>
      <c r="Z7636">
        <v>5801</v>
      </c>
      <c r="AA7636" t="s">
        <v>2747</v>
      </c>
      <c r="AC7636" t="s">
        <v>713</v>
      </c>
      <c r="AD7636" t="s">
        <v>443</v>
      </c>
    </row>
    <row r="7637" spans="21:30">
      <c r="U7637">
        <v>14805</v>
      </c>
      <c r="V7637">
        <v>9</v>
      </c>
      <c r="W7637" t="s">
        <v>8784</v>
      </c>
      <c r="X7637">
        <v>5</v>
      </c>
      <c r="Y7637" t="s">
        <v>505</v>
      </c>
      <c r="Z7637">
        <v>5604</v>
      </c>
      <c r="AA7637" t="s">
        <v>1124</v>
      </c>
      <c r="AC7637" t="s">
        <v>1009</v>
      </c>
      <c r="AD7637" t="s">
        <v>443</v>
      </c>
    </row>
    <row r="7638" spans="21:30">
      <c r="U7638">
        <v>14806</v>
      </c>
      <c r="V7638">
        <v>7</v>
      </c>
      <c r="W7638" t="s">
        <v>8785</v>
      </c>
      <c r="X7638">
        <v>5</v>
      </c>
      <c r="Y7638" t="s">
        <v>505</v>
      </c>
      <c r="Z7638">
        <v>5601</v>
      </c>
      <c r="AA7638" t="s">
        <v>855</v>
      </c>
      <c r="AC7638" t="s">
        <v>713</v>
      </c>
      <c r="AD7638" t="s">
        <v>443</v>
      </c>
    </row>
    <row r="7639" spans="21:30">
      <c r="U7639">
        <v>14808</v>
      </c>
      <c r="V7639">
        <v>3</v>
      </c>
      <c r="W7639" t="s">
        <v>8786</v>
      </c>
      <c r="X7639">
        <v>5</v>
      </c>
      <c r="Y7639" t="s">
        <v>505</v>
      </c>
      <c r="Z7639">
        <v>5501</v>
      </c>
      <c r="AA7639" t="s">
        <v>1181</v>
      </c>
      <c r="AC7639" t="s">
        <v>713</v>
      </c>
      <c r="AD7639" t="s">
        <v>443</v>
      </c>
    </row>
    <row r="7640" spans="21:30">
      <c r="U7640">
        <v>14809</v>
      </c>
      <c r="V7640">
        <v>1</v>
      </c>
      <c r="W7640" t="s">
        <v>8787</v>
      </c>
      <c r="X7640">
        <v>5</v>
      </c>
      <c r="Y7640" t="s">
        <v>505</v>
      </c>
      <c r="Z7640">
        <v>5802</v>
      </c>
      <c r="AA7640" t="s">
        <v>1281</v>
      </c>
      <c r="AC7640" t="s">
        <v>713</v>
      </c>
      <c r="AD7640" t="s">
        <v>443</v>
      </c>
    </row>
    <row r="7641" spans="21:30">
      <c r="U7641">
        <v>14810</v>
      </c>
      <c r="V7641">
        <v>5</v>
      </c>
      <c r="W7641" t="s">
        <v>8788</v>
      </c>
      <c r="X7641">
        <v>5</v>
      </c>
      <c r="Y7641" t="s">
        <v>505</v>
      </c>
      <c r="Z7641">
        <v>5502</v>
      </c>
      <c r="AA7641" t="s">
        <v>2468</v>
      </c>
      <c r="AC7641" t="s">
        <v>713</v>
      </c>
      <c r="AD7641" t="s">
        <v>443</v>
      </c>
    </row>
    <row r="7642" spans="21:30">
      <c r="U7642">
        <v>14811</v>
      </c>
      <c r="V7642">
        <v>3</v>
      </c>
      <c r="W7642" t="s">
        <v>8789</v>
      </c>
      <c r="X7642">
        <v>5</v>
      </c>
      <c r="Y7642" t="s">
        <v>505</v>
      </c>
      <c r="Z7642">
        <v>5304</v>
      </c>
      <c r="AA7642" t="s">
        <v>1687</v>
      </c>
      <c r="AC7642" t="s">
        <v>713</v>
      </c>
      <c r="AD7642" t="s">
        <v>443</v>
      </c>
    </row>
    <row r="7643" spans="21:30">
      <c r="U7643">
        <v>14814</v>
      </c>
      <c r="V7643">
        <v>8</v>
      </c>
      <c r="W7643" t="s">
        <v>8790</v>
      </c>
      <c r="X7643">
        <v>5</v>
      </c>
      <c r="Y7643" t="s">
        <v>505</v>
      </c>
      <c r="Z7643">
        <v>5109</v>
      </c>
      <c r="AA7643" t="s">
        <v>2675</v>
      </c>
      <c r="AC7643" t="s">
        <v>725</v>
      </c>
      <c r="AD7643" t="s">
        <v>443</v>
      </c>
    </row>
    <row r="7644" spans="21:30">
      <c r="U7644">
        <v>14818</v>
      </c>
      <c r="V7644">
        <v>0</v>
      </c>
      <c r="W7644" t="s">
        <v>8791</v>
      </c>
      <c r="X7644">
        <v>5</v>
      </c>
      <c r="Y7644" t="s">
        <v>505</v>
      </c>
      <c r="Z7644">
        <v>5101</v>
      </c>
      <c r="AA7644" t="s">
        <v>505</v>
      </c>
      <c r="AC7644" t="s">
        <v>713</v>
      </c>
      <c r="AD7644" t="s">
        <v>443</v>
      </c>
    </row>
    <row r="7645" spans="21:30">
      <c r="U7645">
        <v>14819</v>
      </c>
      <c r="V7645">
        <v>9</v>
      </c>
      <c r="W7645" t="s">
        <v>8305</v>
      </c>
      <c r="X7645">
        <v>5</v>
      </c>
      <c r="Y7645" t="s">
        <v>505</v>
      </c>
      <c r="Z7645">
        <v>5705</v>
      </c>
      <c r="AA7645" t="s">
        <v>1587</v>
      </c>
      <c r="AC7645" t="s">
        <v>713</v>
      </c>
      <c r="AD7645" t="s">
        <v>443</v>
      </c>
    </row>
    <row r="7646" spans="21:30">
      <c r="U7646">
        <v>14820</v>
      </c>
      <c r="V7646">
        <v>2</v>
      </c>
      <c r="W7646" t="s">
        <v>8792</v>
      </c>
      <c r="X7646">
        <v>5</v>
      </c>
      <c r="Y7646" t="s">
        <v>505</v>
      </c>
      <c r="Z7646">
        <v>5706</v>
      </c>
      <c r="AA7646" t="s">
        <v>2473</v>
      </c>
      <c r="AC7646" t="s">
        <v>713</v>
      </c>
      <c r="AD7646" t="s">
        <v>443</v>
      </c>
    </row>
    <row r="7647" spans="21:30">
      <c r="U7647">
        <v>14822</v>
      </c>
      <c r="V7647">
        <v>9</v>
      </c>
      <c r="W7647" t="s">
        <v>8793</v>
      </c>
      <c r="X7647">
        <v>5</v>
      </c>
      <c r="Y7647" t="s">
        <v>505</v>
      </c>
      <c r="Z7647">
        <v>5103</v>
      </c>
      <c r="AA7647" t="s">
        <v>2583</v>
      </c>
      <c r="AC7647" t="s">
        <v>713</v>
      </c>
      <c r="AD7647" t="s">
        <v>443</v>
      </c>
    </row>
    <row r="7648" spans="21:30">
      <c r="U7648">
        <v>14823</v>
      </c>
      <c r="V7648">
        <v>7</v>
      </c>
      <c r="W7648" t="s">
        <v>8794</v>
      </c>
      <c r="X7648">
        <v>5</v>
      </c>
      <c r="Y7648" t="s">
        <v>505</v>
      </c>
      <c r="Z7648">
        <v>5403</v>
      </c>
      <c r="AA7648" t="s">
        <v>1479</v>
      </c>
      <c r="AC7648" t="s">
        <v>713</v>
      </c>
      <c r="AD7648" t="s">
        <v>443</v>
      </c>
    </row>
    <row r="7649" spans="21:30">
      <c r="U7649">
        <v>14824</v>
      </c>
      <c r="V7649">
        <v>5</v>
      </c>
      <c r="W7649" t="s">
        <v>8795</v>
      </c>
      <c r="X7649">
        <v>5</v>
      </c>
      <c r="Y7649" t="s">
        <v>505</v>
      </c>
      <c r="Z7649">
        <v>5804</v>
      </c>
      <c r="AA7649" t="s">
        <v>751</v>
      </c>
      <c r="AC7649" t="s">
        <v>713</v>
      </c>
      <c r="AD7649" t="s">
        <v>443</v>
      </c>
    </row>
    <row r="7650" spans="21:30">
      <c r="U7650">
        <v>14825</v>
      </c>
      <c r="V7650">
        <v>3</v>
      </c>
      <c r="W7650" t="s">
        <v>8796</v>
      </c>
      <c r="X7650">
        <v>5</v>
      </c>
      <c r="Y7650" t="s">
        <v>505</v>
      </c>
      <c r="Z7650">
        <v>5603</v>
      </c>
      <c r="AA7650" t="s">
        <v>940</v>
      </c>
      <c r="AC7650" t="s">
        <v>713</v>
      </c>
      <c r="AD7650" t="s">
        <v>443</v>
      </c>
    </row>
    <row r="7651" spans="21:30">
      <c r="U7651">
        <v>14828</v>
      </c>
      <c r="V7651">
        <v>8</v>
      </c>
      <c r="W7651" t="s">
        <v>8797</v>
      </c>
      <c r="X7651">
        <v>5</v>
      </c>
      <c r="Y7651" t="s">
        <v>505</v>
      </c>
      <c r="Z7651">
        <v>5506</v>
      </c>
      <c r="AA7651" t="s">
        <v>1422</v>
      </c>
      <c r="AC7651" t="s">
        <v>713</v>
      </c>
      <c r="AD7651" t="s">
        <v>443</v>
      </c>
    </row>
    <row r="7652" spans="21:30">
      <c r="U7652">
        <v>14829</v>
      </c>
      <c r="V7652">
        <v>6</v>
      </c>
      <c r="W7652" t="s">
        <v>8798</v>
      </c>
      <c r="X7652">
        <v>5</v>
      </c>
      <c r="Y7652" t="s">
        <v>505</v>
      </c>
      <c r="Z7652">
        <v>5105</v>
      </c>
      <c r="AA7652" t="s">
        <v>2788</v>
      </c>
      <c r="AC7652" t="s">
        <v>1009</v>
      </c>
      <c r="AD7652" t="s">
        <v>443</v>
      </c>
    </row>
    <row r="7653" spans="21:30">
      <c r="U7653">
        <v>14832</v>
      </c>
      <c r="V7653">
        <v>6</v>
      </c>
      <c r="W7653" t="s">
        <v>8799</v>
      </c>
      <c r="X7653">
        <v>5</v>
      </c>
      <c r="Y7653" t="s">
        <v>505</v>
      </c>
      <c r="Z7653">
        <v>5109</v>
      </c>
      <c r="AA7653" t="s">
        <v>2675</v>
      </c>
      <c r="AC7653" t="s">
        <v>713</v>
      </c>
      <c r="AD7653" t="s">
        <v>443</v>
      </c>
    </row>
    <row r="7654" spans="21:30">
      <c r="U7654">
        <v>14833</v>
      </c>
      <c r="V7654">
        <v>4</v>
      </c>
      <c r="W7654" t="s">
        <v>8800</v>
      </c>
      <c r="X7654">
        <v>5</v>
      </c>
      <c r="Y7654" t="s">
        <v>505</v>
      </c>
      <c r="Z7654">
        <v>5804</v>
      </c>
      <c r="AA7654" t="s">
        <v>751</v>
      </c>
      <c r="AC7654" t="s">
        <v>713</v>
      </c>
      <c r="AD7654" t="s">
        <v>443</v>
      </c>
    </row>
    <row r="7655" spans="21:30">
      <c r="U7655">
        <v>14834</v>
      </c>
      <c r="V7655">
        <v>2</v>
      </c>
      <c r="W7655" t="s">
        <v>8801</v>
      </c>
      <c r="X7655">
        <v>5</v>
      </c>
      <c r="Y7655" t="s">
        <v>505</v>
      </c>
      <c r="Z7655">
        <v>5501</v>
      </c>
      <c r="AA7655" t="s">
        <v>1181</v>
      </c>
      <c r="AC7655" t="s">
        <v>725</v>
      </c>
      <c r="AD7655" t="s">
        <v>443</v>
      </c>
    </row>
    <row r="7656" spans="21:30">
      <c r="U7656">
        <v>14836</v>
      </c>
      <c r="V7656">
        <v>9</v>
      </c>
      <c r="W7656" t="s">
        <v>8802</v>
      </c>
      <c r="X7656">
        <v>5</v>
      </c>
      <c r="Y7656" t="s">
        <v>505</v>
      </c>
      <c r="Z7656">
        <v>5802</v>
      </c>
      <c r="AA7656" t="s">
        <v>1281</v>
      </c>
      <c r="AC7656" t="s">
        <v>713</v>
      </c>
      <c r="AD7656" t="s">
        <v>443</v>
      </c>
    </row>
    <row r="7657" spans="21:30">
      <c r="U7657">
        <v>14837</v>
      </c>
      <c r="V7657">
        <v>7</v>
      </c>
      <c r="W7657" t="s">
        <v>8803</v>
      </c>
      <c r="X7657">
        <v>5</v>
      </c>
      <c r="Y7657" t="s">
        <v>505</v>
      </c>
      <c r="Z7657">
        <v>5502</v>
      </c>
      <c r="AA7657" t="s">
        <v>2468</v>
      </c>
      <c r="AC7657" t="s">
        <v>713</v>
      </c>
      <c r="AD7657" t="s">
        <v>443</v>
      </c>
    </row>
    <row r="7658" spans="21:30">
      <c r="U7658">
        <v>14838</v>
      </c>
      <c r="V7658">
        <v>5</v>
      </c>
      <c r="W7658" t="s">
        <v>8804</v>
      </c>
      <c r="X7658">
        <v>5</v>
      </c>
      <c r="Y7658" t="s">
        <v>505</v>
      </c>
      <c r="Z7658">
        <v>5503</v>
      </c>
      <c r="AA7658" t="s">
        <v>1180</v>
      </c>
      <c r="AC7658" t="s">
        <v>713</v>
      </c>
      <c r="AD7658" t="s">
        <v>443</v>
      </c>
    </row>
    <row r="7659" spans="21:30">
      <c r="U7659">
        <v>14839</v>
      </c>
      <c r="V7659">
        <v>3</v>
      </c>
      <c r="W7659" t="s">
        <v>8805</v>
      </c>
      <c r="X7659">
        <v>5</v>
      </c>
      <c r="Y7659" t="s">
        <v>505</v>
      </c>
      <c r="Z7659">
        <v>5109</v>
      </c>
      <c r="AA7659" t="s">
        <v>2675</v>
      </c>
      <c r="AC7659" t="s">
        <v>713</v>
      </c>
      <c r="AD7659" t="s">
        <v>443</v>
      </c>
    </row>
    <row r="7660" spans="21:30">
      <c r="U7660">
        <v>14845</v>
      </c>
      <c r="V7660">
        <v>8</v>
      </c>
      <c r="W7660" t="s">
        <v>8806</v>
      </c>
      <c r="X7660">
        <v>5</v>
      </c>
      <c r="Y7660" t="s">
        <v>505</v>
      </c>
      <c r="Z7660">
        <v>5102</v>
      </c>
      <c r="AA7660" t="s">
        <v>944</v>
      </c>
      <c r="AC7660" t="s">
        <v>713</v>
      </c>
      <c r="AD7660" t="s">
        <v>443</v>
      </c>
    </row>
    <row r="7661" spans="21:30">
      <c r="U7661">
        <v>14846</v>
      </c>
      <c r="V7661">
        <v>6</v>
      </c>
      <c r="W7661" t="s">
        <v>8807</v>
      </c>
      <c r="X7661">
        <v>5</v>
      </c>
      <c r="Y7661" t="s">
        <v>505</v>
      </c>
      <c r="Z7661">
        <v>5101</v>
      </c>
      <c r="AA7661" t="s">
        <v>505</v>
      </c>
      <c r="AC7661" t="s">
        <v>713</v>
      </c>
      <c r="AD7661" t="s">
        <v>443</v>
      </c>
    </row>
    <row r="7662" spans="21:30">
      <c r="U7662">
        <v>14847</v>
      </c>
      <c r="V7662">
        <v>4</v>
      </c>
      <c r="W7662" t="s">
        <v>8808</v>
      </c>
      <c r="X7662">
        <v>5</v>
      </c>
      <c r="Y7662" t="s">
        <v>505</v>
      </c>
      <c r="Z7662">
        <v>5804</v>
      </c>
      <c r="AA7662" t="s">
        <v>751</v>
      </c>
      <c r="AC7662" t="s">
        <v>713</v>
      </c>
      <c r="AD7662" t="s">
        <v>443</v>
      </c>
    </row>
    <row r="7663" spans="21:30">
      <c r="U7663">
        <v>14848</v>
      </c>
      <c r="V7663">
        <v>2</v>
      </c>
      <c r="W7663" t="s">
        <v>8809</v>
      </c>
      <c r="X7663">
        <v>5</v>
      </c>
      <c r="Y7663" t="s">
        <v>505</v>
      </c>
      <c r="Z7663">
        <v>5504</v>
      </c>
      <c r="AA7663" t="s">
        <v>1228</v>
      </c>
      <c r="AC7663" t="s">
        <v>713</v>
      </c>
      <c r="AD7663" t="s">
        <v>443</v>
      </c>
    </row>
    <row r="7664" spans="21:30">
      <c r="U7664">
        <v>14850</v>
      </c>
      <c r="V7664">
        <v>4</v>
      </c>
      <c r="W7664" t="s">
        <v>8810</v>
      </c>
      <c r="X7664">
        <v>5</v>
      </c>
      <c r="Y7664" t="s">
        <v>505</v>
      </c>
      <c r="Z7664">
        <v>5103</v>
      </c>
      <c r="AA7664" t="s">
        <v>2583</v>
      </c>
      <c r="AC7664" t="s">
        <v>713</v>
      </c>
      <c r="AD7664" t="s">
        <v>443</v>
      </c>
    </row>
    <row r="7665" spans="21:30">
      <c r="U7665">
        <v>14851</v>
      </c>
      <c r="V7665">
        <v>2</v>
      </c>
      <c r="W7665" t="s">
        <v>8811</v>
      </c>
      <c r="X7665">
        <v>5</v>
      </c>
      <c r="Y7665" t="s">
        <v>505</v>
      </c>
      <c r="Z7665">
        <v>5109</v>
      </c>
      <c r="AA7665" t="s">
        <v>2675</v>
      </c>
      <c r="AC7665" t="s">
        <v>713</v>
      </c>
      <c r="AD7665" t="s">
        <v>443</v>
      </c>
    </row>
    <row r="7666" spans="21:30">
      <c r="U7666">
        <v>14852</v>
      </c>
      <c r="V7666">
        <v>0</v>
      </c>
      <c r="W7666" t="s">
        <v>8812</v>
      </c>
      <c r="X7666">
        <v>5</v>
      </c>
      <c r="Y7666" t="s">
        <v>505</v>
      </c>
      <c r="Z7666">
        <v>5101</v>
      </c>
      <c r="AA7666" t="s">
        <v>505</v>
      </c>
      <c r="AC7666" t="s">
        <v>713</v>
      </c>
      <c r="AD7666" t="s">
        <v>443</v>
      </c>
    </row>
    <row r="7667" spans="21:30">
      <c r="U7667">
        <v>14854</v>
      </c>
      <c r="V7667">
        <v>7</v>
      </c>
      <c r="W7667" t="s">
        <v>8813</v>
      </c>
      <c r="X7667">
        <v>5</v>
      </c>
      <c r="Y7667" t="s">
        <v>505</v>
      </c>
      <c r="Z7667">
        <v>5101</v>
      </c>
      <c r="AA7667" t="s">
        <v>505</v>
      </c>
      <c r="AC7667" t="s">
        <v>713</v>
      </c>
      <c r="AD7667" t="s">
        <v>443</v>
      </c>
    </row>
    <row r="7668" spans="21:30">
      <c r="U7668">
        <v>14856</v>
      </c>
      <c r="V7668">
        <v>3</v>
      </c>
      <c r="W7668" t="s">
        <v>8814</v>
      </c>
      <c r="X7668">
        <v>5</v>
      </c>
      <c r="Y7668" t="s">
        <v>505</v>
      </c>
      <c r="Z7668">
        <v>5701</v>
      </c>
      <c r="AA7668" t="s">
        <v>1690</v>
      </c>
      <c r="AC7668" t="s">
        <v>713</v>
      </c>
      <c r="AD7668" t="s">
        <v>443</v>
      </c>
    </row>
    <row r="7669" spans="21:30">
      <c r="U7669">
        <v>14859</v>
      </c>
      <c r="V7669">
        <v>8</v>
      </c>
      <c r="W7669" t="s">
        <v>8815</v>
      </c>
      <c r="X7669">
        <v>5</v>
      </c>
      <c r="Y7669" t="s">
        <v>505</v>
      </c>
      <c r="Z7669">
        <v>5101</v>
      </c>
      <c r="AA7669" t="s">
        <v>505</v>
      </c>
      <c r="AC7669" t="s">
        <v>713</v>
      </c>
      <c r="AD7669" t="s">
        <v>443</v>
      </c>
    </row>
    <row r="7670" spans="21:30">
      <c r="U7670">
        <v>14860</v>
      </c>
      <c r="V7670">
        <v>1</v>
      </c>
      <c r="W7670" t="s">
        <v>8816</v>
      </c>
      <c r="X7670">
        <v>5</v>
      </c>
      <c r="Y7670" t="s">
        <v>505</v>
      </c>
      <c r="Z7670">
        <v>5201</v>
      </c>
      <c r="AA7670" t="s">
        <v>1216</v>
      </c>
      <c r="AC7670" t="s">
        <v>713</v>
      </c>
      <c r="AD7670" t="s">
        <v>443</v>
      </c>
    </row>
    <row r="7671" spans="21:30">
      <c r="U7671">
        <v>14862</v>
      </c>
      <c r="V7671">
        <v>8</v>
      </c>
      <c r="W7671" t="s">
        <v>8817</v>
      </c>
      <c r="X7671">
        <v>5</v>
      </c>
      <c r="Y7671" t="s">
        <v>505</v>
      </c>
      <c r="Z7671">
        <v>5109</v>
      </c>
      <c r="AA7671" t="s">
        <v>2675</v>
      </c>
      <c r="AC7671" t="s">
        <v>713</v>
      </c>
      <c r="AD7671" t="s">
        <v>443</v>
      </c>
    </row>
    <row r="7672" spans="21:30">
      <c r="U7672">
        <v>14863</v>
      </c>
      <c r="V7672">
        <v>6</v>
      </c>
      <c r="W7672" t="s">
        <v>8818</v>
      </c>
      <c r="X7672">
        <v>5</v>
      </c>
      <c r="Y7672" t="s">
        <v>505</v>
      </c>
      <c r="Z7672">
        <v>5107</v>
      </c>
      <c r="AA7672" t="s">
        <v>1624</v>
      </c>
      <c r="AC7672" t="s">
        <v>713</v>
      </c>
      <c r="AD7672" t="s">
        <v>443</v>
      </c>
    </row>
    <row r="7673" spans="21:30">
      <c r="U7673">
        <v>14865</v>
      </c>
      <c r="V7673">
        <v>2</v>
      </c>
      <c r="W7673" t="s">
        <v>8819</v>
      </c>
      <c r="X7673">
        <v>5</v>
      </c>
      <c r="Y7673" t="s">
        <v>505</v>
      </c>
      <c r="Z7673">
        <v>5802</v>
      </c>
      <c r="AA7673" t="s">
        <v>1281</v>
      </c>
      <c r="AC7673" t="s">
        <v>713</v>
      </c>
      <c r="AD7673" t="s">
        <v>443</v>
      </c>
    </row>
    <row r="7674" spans="21:30">
      <c r="U7674">
        <v>14866</v>
      </c>
      <c r="V7674">
        <v>0</v>
      </c>
      <c r="W7674" t="s">
        <v>8412</v>
      </c>
      <c r="X7674">
        <v>5</v>
      </c>
      <c r="Y7674" t="s">
        <v>505</v>
      </c>
      <c r="Z7674">
        <v>5103</v>
      </c>
      <c r="AA7674" t="s">
        <v>2583</v>
      </c>
      <c r="AC7674" t="s">
        <v>713</v>
      </c>
      <c r="AD7674" t="s">
        <v>443</v>
      </c>
    </row>
    <row r="7675" spans="21:30">
      <c r="U7675">
        <v>14868</v>
      </c>
      <c r="V7675">
        <v>7</v>
      </c>
      <c r="W7675" t="s">
        <v>8820</v>
      </c>
      <c r="X7675">
        <v>5</v>
      </c>
      <c r="Y7675" t="s">
        <v>505</v>
      </c>
      <c r="Z7675">
        <v>5504</v>
      </c>
      <c r="AA7675" t="s">
        <v>1228</v>
      </c>
      <c r="AC7675" t="s">
        <v>713</v>
      </c>
      <c r="AD7675" t="s">
        <v>443</v>
      </c>
    </row>
    <row r="7676" spans="21:30">
      <c r="U7676">
        <v>14869</v>
      </c>
      <c r="V7676">
        <v>5</v>
      </c>
      <c r="W7676" t="s">
        <v>8821</v>
      </c>
      <c r="X7676">
        <v>5</v>
      </c>
      <c r="Y7676" t="s">
        <v>505</v>
      </c>
      <c r="Z7676">
        <v>5109</v>
      </c>
      <c r="AA7676" t="s">
        <v>2675</v>
      </c>
      <c r="AC7676" t="s">
        <v>725</v>
      </c>
      <c r="AD7676" t="s">
        <v>443</v>
      </c>
    </row>
    <row r="7677" spans="21:30">
      <c r="U7677">
        <v>14870</v>
      </c>
      <c r="V7677">
        <v>9</v>
      </c>
      <c r="W7677" t="s">
        <v>8822</v>
      </c>
      <c r="X7677">
        <v>5</v>
      </c>
      <c r="Y7677" t="s">
        <v>505</v>
      </c>
      <c r="Z7677">
        <v>5804</v>
      </c>
      <c r="AA7677" t="s">
        <v>751</v>
      </c>
      <c r="AC7677" t="s">
        <v>713</v>
      </c>
      <c r="AD7677" t="s">
        <v>443</v>
      </c>
    </row>
    <row r="7678" spans="21:30">
      <c r="U7678">
        <v>14871</v>
      </c>
      <c r="V7678">
        <v>7</v>
      </c>
      <c r="W7678" t="s">
        <v>8823</v>
      </c>
      <c r="X7678">
        <v>5</v>
      </c>
      <c r="Y7678" t="s">
        <v>505</v>
      </c>
      <c r="Z7678">
        <v>5101</v>
      </c>
      <c r="AA7678" t="s">
        <v>505</v>
      </c>
      <c r="AC7678" t="s">
        <v>713</v>
      </c>
      <c r="AD7678" t="s">
        <v>443</v>
      </c>
    </row>
    <row r="7679" spans="21:30">
      <c r="U7679">
        <v>14872</v>
      </c>
      <c r="V7679">
        <v>5</v>
      </c>
      <c r="W7679" t="s">
        <v>8824</v>
      </c>
      <c r="X7679">
        <v>5</v>
      </c>
      <c r="Y7679" t="s">
        <v>505</v>
      </c>
      <c r="Z7679">
        <v>5802</v>
      </c>
      <c r="AA7679" t="s">
        <v>1281</v>
      </c>
      <c r="AC7679" t="s">
        <v>713</v>
      </c>
      <c r="AD7679" t="s">
        <v>443</v>
      </c>
    </row>
    <row r="7680" spans="21:30">
      <c r="U7680">
        <v>14873</v>
      </c>
      <c r="V7680">
        <v>3</v>
      </c>
      <c r="W7680" t="s">
        <v>8825</v>
      </c>
      <c r="X7680">
        <v>5</v>
      </c>
      <c r="Y7680" t="s">
        <v>505</v>
      </c>
      <c r="Z7680">
        <v>5601</v>
      </c>
      <c r="AA7680" t="s">
        <v>855</v>
      </c>
      <c r="AC7680" t="s">
        <v>713</v>
      </c>
      <c r="AD7680" t="s">
        <v>443</v>
      </c>
    </row>
    <row r="7681" spans="21:30">
      <c r="U7681">
        <v>14874</v>
      </c>
      <c r="V7681">
        <v>1</v>
      </c>
      <c r="W7681" t="s">
        <v>8826</v>
      </c>
      <c r="X7681">
        <v>5</v>
      </c>
      <c r="Y7681" t="s">
        <v>505</v>
      </c>
      <c r="Z7681">
        <v>5102</v>
      </c>
      <c r="AA7681" t="s">
        <v>944</v>
      </c>
      <c r="AC7681" t="s">
        <v>713</v>
      </c>
      <c r="AD7681" t="s">
        <v>443</v>
      </c>
    </row>
    <row r="7682" spans="21:30">
      <c r="U7682">
        <v>14876</v>
      </c>
      <c r="V7682">
        <v>8</v>
      </c>
      <c r="W7682" t="s">
        <v>8827</v>
      </c>
      <c r="X7682">
        <v>5</v>
      </c>
      <c r="Y7682" t="s">
        <v>505</v>
      </c>
      <c r="Z7682">
        <v>5604</v>
      </c>
      <c r="AA7682" t="s">
        <v>1124</v>
      </c>
      <c r="AC7682" t="s">
        <v>713</v>
      </c>
      <c r="AD7682" t="s">
        <v>443</v>
      </c>
    </row>
    <row r="7683" spans="21:30">
      <c r="U7683">
        <v>14877</v>
      </c>
      <c r="V7683">
        <v>6</v>
      </c>
      <c r="W7683" t="s">
        <v>8828</v>
      </c>
      <c r="X7683">
        <v>5</v>
      </c>
      <c r="Y7683" t="s">
        <v>505</v>
      </c>
      <c r="Z7683">
        <v>5304</v>
      </c>
      <c r="AA7683" t="s">
        <v>1687</v>
      </c>
      <c r="AC7683" t="s">
        <v>1009</v>
      </c>
      <c r="AD7683" t="s">
        <v>443</v>
      </c>
    </row>
    <row r="7684" spans="21:30">
      <c r="U7684">
        <v>14878</v>
      </c>
      <c r="V7684">
        <v>4</v>
      </c>
      <c r="W7684" t="s">
        <v>8829</v>
      </c>
      <c r="X7684">
        <v>5</v>
      </c>
      <c r="Y7684" t="s">
        <v>505</v>
      </c>
      <c r="Z7684">
        <v>5109</v>
      </c>
      <c r="AA7684" t="s">
        <v>2675</v>
      </c>
      <c r="AC7684" t="s">
        <v>713</v>
      </c>
      <c r="AD7684" t="s">
        <v>443</v>
      </c>
    </row>
    <row r="7685" spans="21:30">
      <c r="U7685">
        <v>14879</v>
      </c>
      <c r="V7685">
        <v>2</v>
      </c>
      <c r="W7685" t="s">
        <v>8830</v>
      </c>
      <c r="X7685">
        <v>5</v>
      </c>
      <c r="Y7685" t="s">
        <v>505</v>
      </c>
      <c r="Z7685">
        <v>5701</v>
      </c>
      <c r="AA7685" t="s">
        <v>1690</v>
      </c>
      <c r="AC7685" t="s">
        <v>713</v>
      </c>
      <c r="AD7685" t="s">
        <v>443</v>
      </c>
    </row>
    <row r="7686" spans="21:30">
      <c r="U7686">
        <v>14880</v>
      </c>
      <c r="V7686">
        <v>6</v>
      </c>
      <c r="W7686" t="s">
        <v>8831</v>
      </c>
      <c r="X7686">
        <v>5</v>
      </c>
      <c r="Y7686" t="s">
        <v>505</v>
      </c>
      <c r="Z7686">
        <v>5501</v>
      </c>
      <c r="AA7686" t="s">
        <v>1181</v>
      </c>
      <c r="AC7686" t="s">
        <v>713</v>
      </c>
      <c r="AD7686" t="s">
        <v>443</v>
      </c>
    </row>
    <row r="7687" spans="21:30">
      <c r="U7687">
        <v>14881</v>
      </c>
      <c r="V7687">
        <v>4</v>
      </c>
      <c r="W7687" t="s">
        <v>8832</v>
      </c>
      <c r="X7687">
        <v>5</v>
      </c>
      <c r="Y7687" t="s">
        <v>505</v>
      </c>
      <c r="Z7687">
        <v>5201</v>
      </c>
      <c r="AA7687" t="s">
        <v>1216</v>
      </c>
      <c r="AC7687" t="s">
        <v>1009</v>
      </c>
      <c r="AD7687" t="s">
        <v>443</v>
      </c>
    </row>
    <row r="7688" spans="21:30">
      <c r="U7688">
        <v>14882</v>
      </c>
      <c r="V7688">
        <v>2</v>
      </c>
      <c r="W7688" t="s">
        <v>8833</v>
      </c>
      <c r="X7688">
        <v>5</v>
      </c>
      <c r="Y7688" t="s">
        <v>505</v>
      </c>
      <c r="Z7688">
        <v>5705</v>
      </c>
      <c r="AA7688" t="s">
        <v>1587</v>
      </c>
      <c r="AC7688" t="s">
        <v>713</v>
      </c>
      <c r="AD7688" t="s">
        <v>443</v>
      </c>
    </row>
    <row r="7689" spans="21:30">
      <c r="U7689">
        <v>14883</v>
      </c>
      <c r="V7689">
        <v>0</v>
      </c>
      <c r="W7689" t="s">
        <v>8834</v>
      </c>
      <c r="X7689">
        <v>5</v>
      </c>
      <c r="Y7689" t="s">
        <v>505</v>
      </c>
      <c r="Z7689">
        <v>5703</v>
      </c>
      <c r="AA7689" t="s">
        <v>1292</v>
      </c>
      <c r="AC7689" t="s">
        <v>713</v>
      </c>
      <c r="AD7689" t="s">
        <v>443</v>
      </c>
    </row>
    <row r="7690" spans="21:30">
      <c r="U7690">
        <v>14885</v>
      </c>
      <c r="V7690">
        <v>7</v>
      </c>
      <c r="W7690" t="s">
        <v>2535</v>
      </c>
      <c r="X7690">
        <v>5</v>
      </c>
      <c r="Y7690" t="s">
        <v>505</v>
      </c>
      <c r="Z7690">
        <v>5703</v>
      </c>
      <c r="AA7690" t="s">
        <v>1292</v>
      </c>
      <c r="AC7690" t="s">
        <v>713</v>
      </c>
      <c r="AD7690" t="s">
        <v>443</v>
      </c>
    </row>
    <row r="7691" spans="21:30">
      <c r="U7691">
        <v>14887</v>
      </c>
      <c r="V7691">
        <v>3</v>
      </c>
      <c r="W7691" t="s">
        <v>8835</v>
      </c>
      <c r="X7691">
        <v>5</v>
      </c>
      <c r="Y7691" t="s">
        <v>505</v>
      </c>
      <c r="Z7691">
        <v>5804</v>
      </c>
      <c r="AA7691" t="s">
        <v>751</v>
      </c>
      <c r="AC7691" t="s">
        <v>713</v>
      </c>
      <c r="AD7691" t="s">
        <v>443</v>
      </c>
    </row>
    <row r="7692" spans="21:30">
      <c r="U7692">
        <v>14890</v>
      </c>
      <c r="V7692">
        <v>3</v>
      </c>
      <c r="W7692" t="s">
        <v>8836</v>
      </c>
      <c r="X7692">
        <v>5</v>
      </c>
      <c r="Y7692" t="s">
        <v>505</v>
      </c>
      <c r="Z7692">
        <v>5801</v>
      </c>
      <c r="AA7692" t="s">
        <v>2747</v>
      </c>
      <c r="AC7692" t="s">
        <v>713</v>
      </c>
      <c r="AD7692" t="s">
        <v>443</v>
      </c>
    </row>
    <row r="7693" spans="21:30">
      <c r="U7693">
        <v>14891</v>
      </c>
      <c r="V7693">
        <v>1</v>
      </c>
      <c r="W7693" t="s">
        <v>8837</v>
      </c>
      <c r="X7693">
        <v>5</v>
      </c>
      <c r="Y7693" t="s">
        <v>505</v>
      </c>
      <c r="Z7693">
        <v>5801</v>
      </c>
      <c r="AA7693" t="s">
        <v>2747</v>
      </c>
      <c r="AC7693" t="s">
        <v>713</v>
      </c>
      <c r="AD7693" t="s">
        <v>443</v>
      </c>
    </row>
    <row r="7694" spans="21:30">
      <c r="U7694">
        <v>14893</v>
      </c>
      <c r="V7694">
        <v>8</v>
      </c>
      <c r="W7694" t="s">
        <v>8838</v>
      </c>
      <c r="X7694">
        <v>5</v>
      </c>
      <c r="Y7694" t="s">
        <v>505</v>
      </c>
      <c r="Z7694">
        <v>5502</v>
      </c>
      <c r="AA7694" t="s">
        <v>2468</v>
      </c>
      <c r="AC7694" t="s">
        <v>725</v>
      </c>
      <c r="AD7694" t="s">
        <v>443</v>
      </c>
    </row>
    <row r="7695" spans="21:30">
      <c r="U7695">
        <v>14894</v>
      </c>
      <c r="V7695">
        <v>6</v>
      </c>
      <c r="W7695" t="s">
        <v>8839</v>
      </c>
      <c r="X7695">
        <v>5</v>
      </c>
      <c r="Y7695" t="s">
        <v>505</v>
      </c>
      <c r="Z7695">
        <v>5501</v>
      </c>
      <c r="AA7695" t="s">
        <v>1181</v>
      </c>
      <c r="AC7695" t="s">
        <v>713</v>
      </c>
      <c r="AD7695" t="s">
        <v>443</v>
      </c>
    </row>
    <row r="7696" spans="21:30">
      <c r="U7696">
        <v>14896</v>
      </c>
      <c r="V7696">
        <v>2</v>
      </c>
      <c r="W7696" t="s">
        <v>8840</v>
      </c>
      <c r="X7696">
        <v>5</v>
      </c>
      <c r="Y7696" t="s">
        <v>505</v>
      </c>
      <c r="Z7696">
        <v>5105</v>
      </c>
      <c r="AA7696" t="s">
        <v>2788</v>
      </c>
      <c r="AC7696" t="s">
        <v>713</v>
      </c>
      <c r="AD7696" t="s">
        <v>443</v>
      </c>
    </row>
    <row r="7697" spans="21:30">
      <c r="U7697">
        <v>14897</v>
      </c>
      <c r="V7697">
        <v>0</v>
      </c>
      <c r="W7697" t="s">
        <v>8841</v>
      </c>
      <c r="X7697">
        <v>5</v>
      </c>
      <c r="Y7697" t="s">
        <v>505</v>
      </c>
      <c r="Z7697">
        <v>5804</v>
      </c>
      <c r="AA7697" t="s">
        <v>751</v>
      </c>
      <c r="AC7697" t="s">
        <v>713</v>
      </c>
      <c r="AD7697" t="s">
        <v>443</v>
      </c>
    </row>
    <row r="7698" spans="21:30">
      <c r="U7698">
        <v>14898</v>
      </c>
      <c r="V7698">
        <v>9</v>
      </c>
      <c r="W7698" t="s">
        <v>8842</v>
      </c>
      <c r="X7698">
        <v>5</v>
      </c>
      <c r="Y7698" t="s">
        <v>505</v>
      </c>
      <c r="Z7698">
        <v>5601</v>
      </c>
      <c r="AA7698" t="s">
        <v>855</v>
      </c>
      <c r="AC7698" t="s">
        <v>725</v>
      </c>
      <c r="AD7698" t="s">
        <v>443</v>
      </c>
    </row>
    <row r="7699" spans="21:30">
      <c r="U7699">
        <v>14901</v>
      </c>
      <c r="V7699">
        <v>2</v>
      </c>
      <c r="W7699" t="s">
        <v>8078</v>
      </c>
      <c r="X7699">
        <v>5</v>
      </c>
      <c r="Y7699" t="s">
        <v>505</v>
      </c>
      <c r="Z7699">
        <v>5501</v>
      </c>
      <c r="AA7699" t="s">
        <v>1181</v>
      </c>
      <c r="AC7699" t="s">
        <v>713</v>
      </c>
      <c r="AD7699" t="s">
        <v>443</v>
      </c>
    </row>
    <row r="7700" spans="21:30">
      <c r="U7700">
        <v>14902</v>
      </c>
      <c r="V7700">
        <v>0</v>
      </c>
      <c r="W7700" t="s">
        <v>8843</v>
      </c>
      <c r="X7700">
        <v>5</v>
      </c>
      <c r="Y7700" t="s">
        <v>505</v>
      </c>
      <c r="Z7700">
        <v>5502</v>
      </c>
      <c r="AA7700" t="s">
        <v>2468</v>
      </c>
      <c r="AC7700" t="s">
        <v>725</v>
      </c>
      <c r="AD7700" t="s">
        <v>443</v>
      </c>
    </row>
    <row r="7701" spans="21:30">
      <c r="U7701">
        <v>14903</v>
      </c>
      <c r="V7701">
        <v>9</v>
      </c>
      <c r="W7701" t="s">
        <v>8844</v>
      </c>
      <c r="X7701">
        <v>5</v>
      </c>
      <c r="Y7701" t="s">
        <v>505</v>
      </c>
      <c r="Z7701">
        <v>5109</v>
      </c>
      <c r="AA7701" t="s">
        <v>2675</v>
      </c>
      <c r="AC7701" t="s">
        <v>713</v>
      </c>
      <c r="AD7701" t="s">
        <v>443</v>
      </c>
    </row>
    <row r="7702" spans="21:30">
      <c r="U7702">
        <v>14904</v>
      </c>
      <c r="V7702">
        <v>7</v>
      </c>
      <c r="W7702" t="s">
        <v>8845</v>
      </c>
      <c r="X7702">
        <v>5</v>
      </c>
      <c r="Y7702" t="s">
        <v>505</v>
      </c>
      <c r="Z7702">
        <v>5109</v>
      </c>
      <c r="AA7702" t="s">
        <v>2675</v>
      </c>
      <c r="AC7702" t="s">
        <v>713</v>
      </c>
      <c r="AD7702" t="s">
        <v>443</v>
      </c>
    </row>
    <row r="7703" spans="21:30">
      <c r="U7703">
        <v>14907</v>
      </c>
      <c r="V7703">
        <v>1</v>
      </c>
      <c r="W7703" t="s">
        <v>8846</v>
      </c>
      <c r="X7703">
        <v>5</v>
      </c>
      <c r="Y7703" t="s">
        <v>505</v>
      </c>
      <c r="Z7703">
        <v>5504</v>
      </c>
      <c r="AA7703" t="s">
        <v>1228</v>
      </c>
      <c r="AC7703" t="s">
        <v>713</v>
      </c>
      <c r="AD7703" t="s">
        <v>443</v>
      </c>
    </row>
    <row r="7704" spans="21:30">
      <c r="U7704">
        <v>14909</v>
      </c>
      <c r="V7704">
        <v>8</v>
      </c>
      <c r="W7704" t="s">
        <v>8847</v>
      </c>
      <c r="X7704">
        <v>5</v>
      </c>
      <c r="Y7704" t="s">
        <v>505</v>
      </c>
      <c r="Z7704">
        <v>5601</v>
      </c>
      <c r="AA7704" t="s">
        <v>855</v>
      </c>
      <c r="AC7704" t="s">
        <v>713</v>
      </c>
      <c r="AD7704" t="s">
        <v>443</v>
      </c>
    </row>
    <row r="7705" spans="21:30">
      <c r="U7705">
        <v>14910</v>
      </c>
      <c r="V7705">
        <v>1</v>
      </c>
      <c r="W7705" t="s">
        <v>8599</v>
      </c>
      <c r="X7705">
        <v>5</v>
      </c>
      <c r="Y7705" t="s">
        <v>505</v>
      </c>
      <c r="Z7705">
        <v>5101</v>
      </c>
      <c r="AA7705" t="s">
        <v>505</v>
      </c>
      <c r="AC7705" t="s">
        <v>713</v>
      </c>
      <c r="AD7705" t="s">
        <v>443</v>
      </c>
    </row>
    <row r="7706" spans="21:30">
      <c r="U7706">
        <v>14912</v>
      </c>
      <c r="V7706">
        <v>8</v>
      </c>
      <c r="W7706" t="s">
        <v>8848</v>
      </c>
      <c r="X7706">
        <v>5</v>
      </c>
      <c r="Y7706" t="s">
        <v>505</v>
      </c>
      <c r="Z7706">
        <v>5804</v>
      </c>
      <c r="AA7706" t="s">
        <v>751</v>
      </c>
      <c r="AC7706" t="s">
        <v>713</v>
      </c>
      <c r="AD7706" t="s">
        <v>443</v>
      </c>
    </row>
    <row r="7707" spans="21:30">
      <c r="U7707">
        <v>14913</v>
      </c>
      <c r="V7707">
        <v>6</v>
      </c>
      <c r="W7707" t="s">
        <v>8849</v>
      </c>
      <c r="X7707">
        <v>5</v>
      </c>
      <c r="Y7707" t="s">
        <v>505</v>
      </c>
      <c r="Z7707">
        <v>5501</v>
      </c>
      <c r="AA7707" t="s">
        <v>1181</v>
      </c>
      <c r="AC7707" t="s">
        <v>713</v>
      </c>
      <c r="AD7707" t="s">
        <v>443</v>
      </c>
    </row>
    <row r="7708" spans="21:30">
      <c r="U7708">
        <v>14915</v>
      </c>
      <c r="V7708">
        <v>2</v>
      </c>
      <c r="W7708" t="s">
        <v>8850</v>
      </c>
      <c r="X7708">
        <v>5</v>
      </c>
      <c r="Y7708" t="s">
        <v>505</v>
      </c>
      <c r="Z7708">
        <v>5401</v>
      </c>
      <c r="AA7708" t="s">
        <v>1245</v>
      </c>
      <c r="AC7708" t="s">
        <v>713</v>
      </c>
      <c r="AD7708" t="s">
        <v>443</v>
      </c>
    </row>
    <row r="7709" spans="21:30">
      <c r="U7709">
        <v>14916</v>
      </c>
      <c r="V7709">
        <v>0</v>
      </c>
      <c r="W7709" t="s">
        <v>8851</v>
      </c>
      <c r="X7709">
        <v>5</v>
      </c>
      <c r="Y7709" t="s">
        <v>505</v>
      </c>
      <c r="Z7709">
        <v>5101</v>
      </c>
      <c r="AA7709" t="s">
        <v>505</v>
      </c>
      <c r="AC7709" t="s">
        <v>713</v>
      </c>
      <c r="AD7709" t="s">
        <v>443</v>
      </c>
    </row>
    <row r="7710" spans="21:30">
      <c r="U7710">
        <v>14917</v>
      </c>
      <c r="V7710">
        <v>9</v>
      </c>
      <c r="W7710" t="s">
        <v>8852</v>
      </c>
      <c r="X7710">
        <v>5</v>
      </c>
      <c r="Y7710" t="s">
        <v>505</v>
      </c>
      <c r="Z7710">
        <v>5109</v>
      </c>
      <c r="AA7710" t="s">
        <v>2675</v>
      </c>
      <c r="AC7710" t="s">
        <v>713</v>
      </c>
      <c r="AD7710" t="s">
        <v>443</v>
      </c>
    </row>
    <row r="7711" spans="21:30">
      <c r="U7711">
        <v>14918</v>
      </c>
      <c r="V7711">
        <v>7</v>
      </c>
      <c r="W7711" t="s">
        <v>8853</v>
      </c>
      <c r="X7711">
        <v>5</v>
      </c>
      <c r="Y7711" t="s">
        <v>505</v>
      </c>
      <c r="Z7711">
        <v>5402</v>
      </c>
      <c r="AA7711" t="s">
        <v>77</v>
      </c>
      <c r="AC7711" t="s">
        <v>713</v>
      </c>
      <c r="AD7711" t="s">
        <v>443</v>
      </c>
    </row>
    <row r="7712" spans="21:30">
      <c r="U7712">
        <v>14922</v>
      </c>
      <c r="V7712">
        <v>5</v>
      </c>
      <c r="W7712" t="s">
        <v>8854</v>
      </c>
      <c r="X7712">
        <v>5</v>
      </c>
      <c r="Y7712" t="s">
        <v>505</v>
      </c>
      <c r="Z7712">
        <v>5101</v>
      </c>
      <c r="AA7712" t="s">
        <v>505</v>
      </c>
      <c r="AC7712" t="s">
        <v>713</v>
      </c>
      <c r="AD7712" t="s">
        <v>443</v>
      </c>
    </row>
    <row r="7713" spans="21:30">
      <c r="U7713">
        <v>14923</v>
      </c>
      <c r="V7713">
        <v>3</v>
      </c>
      <c r="W7713" t="s">
        <v>8855</v>
      </c>
      <c r="X7713">
        <v>5</v>
      </c>
      <c r="Y7713" t="s">
        <v>505</v>
      </c>
      <c r="Z7713">
        <v>5109</v>
      </c>
      <c r="AA7713" t="s">
        <v>2675</v>
      </c>
      <c r="AC7713" t="s">
        <v>713</v>
      </c>
      <c r="AD7713" t="s">
        <v>443</v>
      </c>
    </row>
    <row r="7714" spans="21:30">
      <c r="U7714">
        <v>14924</v>
      </c>
      <c r="V7714">
        <v>1</v>
      </c>
      <c r="W7714" t="s">
        <v>8856</v>
      </c>
      <c r="X7714">
        <v>5</v>
      </c>
      <c r="Y7714" t="s">
        <v>505</v>
      </c>
      <c r="Z7714">
        <v>5109</v>
      </c>
      <c r="AA7714" t="s">
        <v>2675</v>
      </c>
      <c r="AC7714" t="s">
        <v>713</v>
      </c>
      <c r="AD7714" t="s">
        <v>443</v>
      </c>
    </row>
    <row r="7715" spans="21:30">
      <c r="U7715">
        <v>14926</v>
      </c>
      <c r="V7715">
        <v>8</v>
      </c>
      <c r="W7715" t="s">
        <v>8857</v>
      </c>
      <c r="X7715">
        <v>5</v>
      </c>
      <c r="Y7715" t="s">
        <v>505</v>
      </c>
      <c r="Z7715">
        <v>5801</v>
      </c>
      <c r="AA7715" t="s">
        <v>2747</v>
      </c>
      <c r="AC7715" t="s">
        <v>713</v>
      </c>
      <c r="AD7715" t="s">
        <v>443</v>
      </c>
    </row>
    <row r="7716" spans="21:30">
      <c r="U7716">
        <v>14927</v>
      </c>
      <c r="V7716">
        <v>6</v>
      </c>
      <c r="W7716" t="s">
        <v>8858</v>
      </c>
      <c r="X7716">
        <v>5</v>
      </c>
      <c r="Y7716" t="s">
        <v>505</v>
      </c>
      <c r="Z7716">
        <v>5801</v>
      </c>
      <c r="AA7716" t="s">
        <v>2747</v>
      </c>
      <c r="AC7716" t="s">
        <v>713</v>
      </c>
      <c r="AD7716" t="s">
        <v>443</v>
      </c>
    </row>
    <row r="7717" spans="21:30">
      <c r="U7717">
        <v>14928</v>
      </c>
      <c r="V7717">
        <v>6</v>
      </c>
      <c r="W7717" t="s">
        <v>8859</v>
      </c>
      <c r="X7717">
        <v>5</v>
      </c>
      <c r="Y7717" t="s">
        <v>505</v>
      </c>
      <c r="Z7717">
        <v>5804</v>
      </c>
      <c r="AA7717" t="s">
        <v>751</v>
      </c>
      <c r="AC7717" t="s">
        <v>713</v>
      </c>
      <c r="AD7717" t="s">
        <v>443</v>
      </c>
    </row>
    <row r="7718" spans="21:30">
      <c r="U7718">
        <v>14929</v>
      </c>
      <c r="V7718">
        <v>2</v>
      </c>
      <c r="W7718" t="s">
        <v>8860</v>
      </c>
      <c r="X7718">
        <v>5</v>
      </c>
      <c r="Y7718" t="s">
        <v>505</v>
      </c>
      <c r="Z7718">
        <v>5502</v>
      </c>
      <c r="AA7718" t="s">
        <v>2468</v>
      </c>
      <c r="AC7718" t="s">
        <v>713</v>
      </c>
      <c r="AD7718" t="s">
        <v>443</v>
      </c>
    </row>
    <row r="7719" spans="21:30">
      <c r="U7719">
        <v>14930</v>
      </c>
      <c r="V7719">
        <v>0</v>
      </c>
      <c r="W7719" t="s">
        <v>8861</v>
      </c>
      <c r="X7719">
        <v>5</v>
      </c>
      <c r="Y7719" t="s">
        <v>505</v>
      </c>
      <c r="Z7719">
        <v>5502</v>
      </c>
      <c r="AA7719" t="s">
        <v>2468</v>
      </c>
      <c r="AC7719" t="s">
        <v>713</v>
      </c>
      <c r="AD7719" t="s">
        <v>443</v>
      </c>
    </row>
    <row r="7720" spans="21:30">
      <c r="U7720">
        <v>14931</v>
      </c>
      <c r="V7720">
        <v>4</v>
      </c>
      <c r="W7720" t="s">
        <v>8862</v>
      </c>
      <c r="X7720">
        <v>5</v>
      </c>
      <c r="Y7720" t="s">
        <v>505</v>
      </c>
      <c r="Z7720">
        <v>5302</v>
      </c>
      <c r="AA7720" t="s">
        <v>917</v>
      </c>
      <c r="AC7720" t="s">
        <v>713</v>
      </c>
      <c r="AD7720" t="s">
        <v>443</v>
      </c>
    </row>
    <row r="7721" spans="21:30">
      <c r="U7721">
        <v>14932</v>
      </c>
      <c r="V7721">
        <v>2</v>
      </c>
      <c r="W7721" t="s">
        <v>8863</v>
      </c>
      <c r="X7721">
        <v>5</v>
      </c>
      <c r="Y7721" t="s">
        <v>505</v>
      </c>
      <c r="Z7721">
        <v>5701</v>
      </c>
      <c r="AA7721" t="s">
        <v>1690</v>
      </c>
      <c r="AC7721" t="s">
        <v>713</v>
      </c>
      <c r="AD7721" t="s">
        <v>443</v>
      </c>
    </row>
    <row r="7722" spans="21:30">
      <c r="U7722">
        <v>14933</v>
      </c>
      <c r="V7722">
        <v>0</v>
      </c>
      <c r="W7722" t="s">
        <v>8864</v>
      </c>
      <c r="X7722">
        <v>5</v>
      </c>
      <c r="Y7722" t="s">
        <v>505</v>
      </c>
      <c r="Z7722">
        <v>5701</v>
      </c>
      <c r="AA7722" t="s">
        <v>1690</v>
      </c>
      <c r="AC7722" t="s">
        <v>713</v>
      </c>
      <c r="AD7722" t="s">
        <v>443</v>
      </c>
    </row>
    <row r="7723" spans="21:30">
      <c r="U7723">
        <v>14934</v>
      </c>
      <c r="V7723">
        <v>9</v>
      </c>
      <c r="W7723" t="s">
        <v>8865</v>
      </c>
      <c r="X7723">
        <v>5</v>
      </c>
      <c r="Y7723" t="s">
        <v>505</v>
      </c>
      <c r="Z7723">
        <v>5703</v>
      </c>
      <c r="AA7723" t="s">
        <v>1292</v>
      </c>
      <c r="AC7723" t="s">
        <v>713</v>
      </c>
      <c r="AD7723" t="s">
        <v>443</v>
      </c>
    </row>
    <row r="7724" spans="21:30">
      <c r="U7724">
        <v>14935</v>
      </c>
      <c r="V7724">
        <v>7</v>
      </c>
      <c r="W7724" t="s">
        <v>8866</v>
      </c>
      <c r="X7724">
        <v>5</v>
      </c>
      <c r="Y7724" t="s">
        <v>505</v>
      </c>
      <c r="Z7724">
        <v>5502</v>
      </c>
      <c r="AA7724" t="s">
        <v>2468</v>
      </c>
      <c r="AC7724" t="s">
        <v>713</v>
      </c>
      <c r="AD7724" t="s">
        <v>443</v>
      </c>
    </row>
    <row r="7725" spans="21:30">
      <c r="U7725">
        <v>14937</v>
      </c>
      <c r="V7725">
        <v>3</v>
      </c>
      <c r="W7725" t="s">
        <v>8867</v>
      </c>
      <c r="X7725">
        <v>5</v>
      </c>
      <c r="Y7725" t="s">
        <v>505</v>
      </c>
      <c r="Z7725">
        <v>5109</v>
      </c>
      <c r="AA7725" t="s">
        <v>2675</v>
      </c>
      <c r="AC7725" t="s">
        <v>713</v>
      </c>
      <c r="AD7725" t="s">
        <v>443</v>
      </c>
    </row>
    <row r="7726" spans="21:30">
      <c r="U7726">
        <v>14938</v>
      </c>
      <c r="V7726">
        <v>1</v>
      </c>
      <c r="W7726" t="s">
        <v>8868</v>
      </c>
      <c r="X7726">
        <v>5</v>
      </c>
      <c r="Y7726" t="s">
        <v>505</v>
      </c>
      <c r="Z7726">
        <v>5502</v>
      </c>
      <c r="AA7726" t="s">
        <v>2468</v>
      </c>
      <c r="AC7726" t="s">
        <v>713</v>
      </c>
      <c r="AD7726" t="s">
        <v>443</v>
      </c>
    </row>
    <row r="7727" spans="21:30">
      <c r="U7727">
        <v>14941</v>
      </c>
      <c r="V7727">
        <v>1</v>
      </c>
      <c r="W7727" t="s">
        <v>8869</v>
      </c>
      <c r="X7727">
        <v>5</v>
      </c>
      <c r="Y7727" t="s">
        <v>505</v>
      </c>
      <c r="Z7727">
        <v>5109</v>
      </c>
      <c r="AA7727" t="s">
        <v>2675</v>
      </c>
      <c r="AC7727" t="s">
        <v>713</v>
      </c>
      <c r="AD7727" t="s">
        <v>443</v>
      </c>
    </row>
    <row r="7728" spans="21:30">
      <c r="U7728">
        <v>14944</v>
      </c>
      <c r="V7728">
        <v>6</v>
      </c>
      <c r="W7728" t="s">
        <v>8870</v>
      </c>
      <c r="X7728">
        <v>5</v>
      </c>
      <c r="Y7728" t="s">
        <v>505</v>
      </c>
      <c r="Z7728">
        <v>5101</v>
      </c>
      <c r="AA7728" t="s">
        <v>505</v>
      </c>
      <c r="AC7728" t="s">
        <v>713</v>
      </c>
      <c r="AD7728" t="s">
        <v>443</v>
      </c>
    </row>
    <row r="7729" spans="21:30">
      <c r="U7729">
        <v>14945</v>
      </c>
      <c r="V7729">
        <v>4</v>
      </c>
      <c r="W7729" t="s">
        <v>8871</v>
      </c>
      <c r="X7729">
        <v>5</v>
      </c>
      <c r="Y7729" t="s">
        <v>505</v>
      </c>
      <c r="Z7729">
        <v>5301</v>
      </c>
      <c r="AA7729" t="s">
        <v>918</v>
      </c>
      <c r="AC7729" t="s">
        <v>713</v>
      </c>
      <c r="AD7729" t="s">
        <v>443</v>
      </c>
    </row>
    <row r="7730" spans="21:30">
      <c r="U7730">
        <v>14946</v>
      </c>
      <c r="V7730">
        <v>2</v>
      </c>
      <c r="W7730" t="s">
        <v>8872</v>
      </c>
      <c r="X7730">
        <v>5</v>
      </c>
      <c r="Y7730" t="s">
        <v>505</v>
      </c>
      <c r="Z7730">
        <v>5802</v>
      </c>
      <c r="AA7730" t="s">
        <v>1281</v>
      </c>
      <c r="AC7730" t="s">
        <v>713</v>
      </c>
      <c r="AD7730" t="s">
        <v>443</v>
      </c>
    </row>
    <row r="7731" spans="21:30">
      <c r="U7731">
        <v>14947</v>
      </c>
      <c r="V7731">
        <v>0</v>
      </c>
      <c r="W7731" t="s">
        <v>8873</v>
      </c>
      <c r="X7731">
        <v>5</v>
      </c>
      <c r="Y7731" t="s">
        <v>505</v>
      </c>
      <c r="Z7731">
        <v>5801</v>
      </c>
      <c r="AA7731" t="s">
        <v>2747</v>
      </c>
      <c r="AC7731" t="s">
        <v>713</v>
      </c>
      <c r="AD7731" t="s">
        <v>443</v>
      </c>
    </row>
    <row r="7732" spans="21:30">
      <c r="U7732">
        <v>14949</v>
      </c>
      <c r="V7732">
        <v>7</v>
      </c>
      <c r="W7732" t="s">
        <v>8874</v>
      </c>
      <c r="X7732">
        <v>5</v>
      </c>
      <c r="Y7732" t="s">
        <v>505</v>
      </c>
      <c r="Z7732">
        <v>5701</v>
      </c>
      <c r="AA7732" t="s">
        <v>1690</v>
      </c>
      <c r="AC7732" t="s">
        <v>713</v>
      </c>
      <c r="AD7732" t="s">
        <v>443</v>
      </c>
    </row>
    <row r="7733" spans="21:30">
      <c r="U7733">
        <v>14950</v>
      </c>
      <c r="V7733">
        <v>0</v>
      </c>
      <c r="W7733" t="s">
        <v>8875</v>
      </c>
      <c r="X7733">
        <v>5</v>
      </c>
      <c r="Y7733" t="s">
        <v>505</v>
      </c>
      <c r="Z7733">
        <v>5603</v>
      </c>
      <c r="AA7733" t="s">
        <v>940</v>
      </c>
      <c r="AC7733" t="s">
        <v>713</v>
      </c>
      <c r="AD7733" t="s">
        <v>443</v>
      </c>
    </row>
    <row r="7734" spans="21:30">
      <c r="U7734">
        <v>14951</v>
      </c>
      <c r="V7734">
        <v>9</v>
      </c>
      <c r="W7734" t="s">
        <v>8876</v>
      </c>
      <c r="X7734">
        <v>5</v>
      </c>
      <c r="Y7734" t="s">
        <v>505</v>
      </c>
      <c r="Z7734">
        <v>5401</v>
      </c>
      <c r="AA7734" t="s">
        <v>1245</v>
      </c>
      <c r="AC7734" t="s">
        <v>713</v>
      </c>
      <c r="AD7734" t="s">
        <v>443</v>
      </c>
    </row>
    <row r="7735" spans="21:30">
      <c r="U7735">
        <v>14952</v>
      </c>
      <c r="V7735">
        <v>7</v>
      </c>
      <c r="W7735" t="s">
        <v>8877</v>
      </c>
      <c r="X7735">
        <v>5</v>
      </c>
      <c r="Y7735" t="s">
        <v>505</v>
      </c>
      <c r="Z7735">
        <v>5804</v>
      </c>
      <c r="AA7735" t="s">
        <v>751</v>
      </c>
      <c r="AC7735" t="s">
        <v>725</v>
      </c>
      <c r="AD7735" t="s">
        <v>443</v>
      </c>
    </row>
    <row r="7736" spans="21:30">
      <c r="U7736">
        <v>14953</v>
      </c>
      <c r="V7736">
        <v>5</v>
      </c>
      <c r="W7736" t="s">
        <v>8878</v>
      </c>
      <c r="X7736">
        <v>5</v>
      </c>
      <c r="Y7736" t="s">
        <v>505</v>
      </c>
      <c r="Z7736">
        <v>5603</v>
      </c>
      <c r="AA7736" t="s">
        <v>940</v>
      </c>
      <c r="AC7736" t="s">
        <v>713</v>
      </c>
      <c r="AD7736" t="s">
        <v>443</v>
      </c>
    </row>
    <row r="7737" spans="21:30">
      <c r="U7737">
        <v>14954</v>
      </c>
      <c r="V7737">
        <v>3</v>
      </c>
      <c r="W7737" t="s">
        <v>8879</v>
      </c>
      <c r="X7737">
        <v>5</v>
      </c>
      <c r="Y7737" t="s">
        <v>505</v>
      </c>
      <c r="Z7737">
        <v>5109</v>
      </c>
      <c r="AA7737" t="s">
        <v>2675</v>
      </c>
      <c r="AC7737" t="s">
        <v>713</v>
      </c>
      <c r="AD7737" t="s">
        <v>443</v>
      </c>
    </row>
    <row r="7738" spans="21:30">
      <c r="U7738">
        <v>14955</v>
      </c>
      <c r="V7738">
        <v>1</v>
      </c>
      <c r="W7738" t="s">
        <v>8880</v>
      </c>
      <c r="X7738">
        <v>5</v>
      </c>
      <c r="Y7738" t="s">
        <v>505</v>
      </c>
      <c r="Z7738">
        <v>5501</v>
      </c>
      <c r="AA7738" t="s">
        <v>1181</v>
      </c>
      <c r="AC7738" t="s">
        <v>713</v>
      </c>
      <c r="AD7738" t="s">
        <v>443</v>
      </c>
    </row>
    <row r="7739" spans="21:30">
      <c r="U7739">
        <v>15501</v>
      </c>
      <c r="V7739">
        <v>2</v>
      </c>
      <c r="W7739" t="s">
        <v>8881</v>
      </c>
      <c r="X7739">
        <v>6</v>
      </c>
      <c r="Y7739" t="s">
        <v>608</v>
      </c>
      <c r="Z7739">
        <v>6310</v>
      </c>
      <c r="AA7739" t="s">
        <v>1726</v>
      </c>
      <c r="AC7739" t="s">
        <v>713</v>
      </c>
      <c r="AD7739" t="s">
        <v>443</v>
      </c>
    </row>
    <row r="7740" spans="21:30">
      <c r="U7740">
        <v>15502</v>
      </c>
      <c r="V7740">
        <v>0</v>
      </c>
      <c r="W7740" t="s">
        <v>8882</v>
      </c>
      <c r="X7740">
        <v>6</v>
      </c>
      <c r="Y7740" t="s">
        <v>608</v>
      </c>
      <c r="Z7740">
        <v>6104</v>
      </c>
      <c r="AA7740" t="s">
        <v>1035</v>
      </c>
      <c r="AC7740" t="s">
        <v>713</v>
      </c>
      <c r="AD7740" t="s">
        <v>443</v>
      </c>
    </row>
    <row r="7741" spans="21:30">
      <c r="U7741">
        <v>15503</v>
      </c>
      <c r="V7741">
        <v>9</v>
      </c>
      <c r="W7741" t="s">
        <v>8883</v>
      </c>
      <c r="X7741">
        <v>6</v>
      </c>
      <c r="Y7741" t="s">
        <v>608</v>
      </c>
      <c r="Z7741">
        <v>6101</v>
      </c>
      <c r="AA7741" t="s">
        <v>655</v>
      </c>
      <c r="AC7741" t="s">
        <v>1111</v>
      </c>
      <c r="AD7741" t="s">
        <v>443</v>
      </c>
    </row>
    <row r="7742" spans="21:30">
      <c r="U7742">
        <v>15510</v>
      </c>
      <c r="V7742">
        <v>1</v>
      </c>
      <c r="W7742" t="s">
        <v>8884</v>
      </c>
      <c r="X7742">
        <v>6</v>
      </c>
      <c r="Y7742" t="s">
        <v>608</v>
      </c>
      <c r="Z7742">
        <v>6101</v>
      </c>
      <c r="AA7742" t="s">
        <v>655</v>
      </c>
      <c r="AC7742" t="s">
        <v>725</v>
      </c>
      <c r="AD7742" t="s">
        <v>443</v>
      </c>
    </row>
    <row r="7743" spans="21:30">
      <c r="U7743">
        <v>15513</v>
      </c>
      <c r="V7743">
        <v>6</v>
      </c>
      <c r="W7743" t="s">
        <v>8885</v>
      </c>
      <c r="X7743">
        <v>6</v>
      </c>
      <c r="Y7743" t="s">
        <v>608</v>
      </c>
      <c r="Z7743">
        <v>6101</v>
      </c>
      <c r="AA7743" t="s">
        <v>655</v>
      </c>
      <c r="AC7743" t="s">
        <v>725</v>
      </c>
      <c r="AD7743" t="s">
        <v>2682</v>
      </c>
    </row>
    <row r="7744" spans="21:30">
      <c r="U7744">
        <v>15515</v>
      </c>
      <c r="V7744">
        <v>2</v>
      </c>
      <c r="W7744" t="s">
        <v>8886</v>
      </c>
      <c r="X7744">
        <v>6</v>
      </c>
      <c r="Y7744" t="s">
        <v>608</v>
      </c>
      <c r="Z7744">
        <v>6106</v>
      </c>
      <c r="AA7744" t="s">
        <v>1177</v>
      </c>
      <c r="AC7744" t="s">
        <v>713</v>
      </c>
      <c r="AD7744" t="s">
        <v>443</v>
      </c>
    </row>
    <row r="7745" spans="21:30">
      <c r="U7745">
        <v>15518</v>
      </c>
      <c r="V7745">
        <v>7</v>
      </c>
      <c r="W7745" t="s">
        <v>8887</v>
      </c>
      <c r="X7745">
        <v>6</v>
      </c>
      <c r="Y7745" t="s">
        <v>608</v>
      </c>
      <c r="Z7745">
        <v>6301</v>
      </c>
      <c r="AA7745" t="s">
        <v>835</v>
      </c>
      <c r="AC7745" t="s">
        <v>725</v>
      </c>
      <c r="AD7745" t="s">
        <v>443</v>
      </c>
    </row>
    <row r="7746" spans="21:30">
      <c r="U7746">
        <v>15520</v>
      </c>
      <c r="V7746">
        <v>9</v>
      </c>
      <c r="W7746" t="s">
        <v>7698</v>
      </c>
      <c r="X7746">
        <v>6</v>
      </c>
      <c r="Y7746" t="s">
        <v>608</v>
      </c>
      <c r="Z7746">
        <v>6303</v>
      </c>
      <c r="AA7746" t="s">
        <v>991</v>
      </c>
      <c r="AC7746" t="s">
        <v>1009</v>
      </c>
      <c r="AD7746" t="s">
        <v>2682</v>
      </c>
    </row>
    <row r="7747" spans="21:30">
      <c r="U7747">
        <v>15521</v>
      </c>
      <c r="V7747">
        <v>7</v>
      </c>
      <c r="W7747" t="s">
        <v>8888</v>
      </c>
      <c r="X7747">
        <v>6</v>
      </c>
      <c r="Y7747" t="s">
        <v>608</v>
      </c>
      <c r="Z7747">
        <v>6101</v>
      </c>
      <c r="AA7747" t="s">
        <v>655</v>
      </c>
      <c r="AC7747" t="s">
        <v>725</v>
      </c>
      <c r="AD7747" t="s">
        <v>443</v>
      </c>
    </row>
    <row r="7748" spans="21:30">
      <c r="U7748">
        <v>15522</v>
      </c>
      <c r="V7748">
        <v>5</v>
      </c>
      <c r="W7748" t="s">
        <v>8889</v>
      </c>
      <c r="X7748">
        <v>6</v>
      </c>
      <c r="Y7748" t="s">
        <v>608</v>
      </c>
      <c r="Z7748">
        <v>6201</v>
      </c>
      <c r="AA7748" t="s">
        <v>1539</v>
      </c>
      <c r="AC7748" t="s">
        <v>713</v>
      </c>
      <c r="AD7748" t="s">
        <v>443</v>
      </c>
    </row>
    <row r="7749" spans="21:30">
      <c r="U7749">
        <v>15524</v>
      </c>
      <c r="V7749">
        <v>1</v>
      </c>
      <c r="W7749" t="s">
        <v>8890</v>
      </c>
      <c r="X7749">
        <v>6</v>
      </c>
      <c r="Y7749" t="s">
        <v>608</v>
      </c>
      <c r="Z7749">
        <v>6310</v>
      </c>
      <c r="AA7749" t="s">
        <v>1726</v>
      </c>
      <c r="AC7749" t="s">
        <v>725</v>
      </c>
      <c r="AD7749" t="s">
        <v>443</v>
      </c>
    </row>
    <row r="7750" spans="21:30">
      <c r="U7750">
        <v>15526</v>
      </c>
      <c r="V7750">
        <v>8</v>
      </c>
      <c r="W7750" t="s">
        <v>8891</v>
      </c>
      <c r="X7750">
        <v>6</v>
      </c>
      <c r="Y7750" t="s">
        <v>608</v>
      </c>
      <c r="Z7750">
        <v>6204</v>
      </c>
      <c r="AA7750" t="s">
        <v>3286</v>
      </c>
      <c r="AC7750" t="s">
        <v>1009</v>
      </c>
      <c r="AD7750" t="s">
        <v>443</v>
      </c>
    </row>
    <row r="7751" spans="21:30">
      <c r="U7751">
        <v>15531</v>
      </c>
      <c r="V7751">
        <v>4</v>
      </c>
      <c r="W7751" t="s">
        <v>8373</v>
      </c>
      <c r="X7751">
        <v>6</v>
      </c>
      <c r="Y7751" t="s">
        <v>608</v>
      </c>
      <c r="Z7751">
        <v>6117</v>
      </c>
      <c r="AA7751" t="s">
        <v>3051</v>
      </c>
      <c r="AC7751" t="s">
        <v>713</v>
      </c>
      <c r="AD7751" t="s">
        <v>443</v>
      </c>
    </row>
    <row r="7752" spans="21:30">
      <c r="U7752">
        <v>15534</v>
      </c>
      <c r="V7752">
        <v>9</v>
      </c>
      <c r="W7752" t="s">
        <v>2766</v>
      </c>
      <c r="X7752">
        <v>6</v>
      </c>
      <c r="Y7752" t="s">
        <v>608</v>
      </c>
      <c r="Z7752">
        <v>6108</v>
      </c>
      <c r="AA7752" t="s">
        <v>2996</v>
      </c>
      <c r="AC7752" t="s">
        <v>725</v>
      </c>
      <c r="AD7752" t="s">
        <v>443</v>
      </c>
    </row>
    <row r="7753" spans="21:30">
      <c r="U7753">
        <v>15535</v>
      </c>
      <c r="V7753">
        <v>7</v>
      </c>
      <c r="W7753" t="s">
        <v>8892</v>
      </c>
      <c r="X7753">
        <v>6</v>
      </c>
      <c r="Y7753" t="s">
        <v>608</v>
      </c>
      <c r="Z7753">
        <v>6115</v>
      </c>
      <c r="AA7753" t="s">
        <v>1647</v>
      </c>
      <c r="AC7753" t="s">
        <v>1009</v>
      </c>
      <c r="AD7753" t="s">
        <v>443</v>
      </c>
    </row>
    <row r="7754" spans="21:30">
      <c r="U7754">
        <v>15544</v>
      </c>
      <c r="V7754">
        <v>6</v>
      </c>
      <c r="W7754" t="s">
        <v>8893</v>
      </c>
      <c r="X7754">
        <v>6</v>
      </c>
      <c r="Y7754" t="s">
        <v>608</v>
      </c>
      <c r="Z7754">
        <v>6112</v>
      </c>
      <c r="AA7754" t="s">
        <v>1529</v>
      </c>
      <c r="AC7754" t="s">
        <v>713</v>
      </c>
      <c r="AD7754" t="s">
        <v>443</v>
      </c>
    </row>
    <row r="7755" spans="21:30">
      <c r="U7755">
        <v>15546</v>
      </c>
      <c r="V7755">
        <v>2</v>
      </c>
      <c r="W7755" t="s">
        <v>8894</v>
      </c>
      <c r="X7755">
        <v>6</v>
      </c>
      <c r="Y7755" t="s">
        <v>608</v>
      </c>
      <c r="Z7755">
        <v>6301</v>
      </c>
      <c r="AA7755" t="s">
        <v>835</v>
      </c>
      <c r="AC7755" t="s">
        <v>725</v>
      </c>
      <c r="AD7755" t="s">
        <v>443</v>
      </c>
    </row>
    <row r="7756" spans="21:30">
      <c r="U7756">
        <v>15551</v>
      </c>
      <c r="V7756">
        <v>9</v>
      </c>
      <c r="W7756" t="s">
        <v>8895</v>
      </c>
      <c r="X7756">
        <v>6</v>
      </c>
      <c r="Y7756" t="s">
        <v>608</v>
      </c>
      <c r="Z7756">
        <v>6101</v>
      </c>
      <c r="AA7756" t="s">
        <v>655</v>
      </c>
      <c r="AC7756" t="s">
        <v>713</v>
      </c>
      <c r="AD7756" t="s">
        <v>443</v>
      </c>
    </row>
    <row r="7757" spans="21:30">
      <c r="U7757">
        <v>15554</v>
      </c>
      <c r="V7757">
        <v>3</v>
      </c>
      <c r="W7757" t="s">
        <v>8896</v>
      </c>
      <c r="X7757">
        <v>6</v>
      </c>
      <c r="Y7757" t="s">
        <v>608</v>
      </c>
      <c r="Z7757">
        <v>6108</v>
      </c>
      <c r="AA7757" t="s">
        <v>2996</v>
      </c>
      <c r="AC7757" t="s">
        <v>713</v>
      </c>
      <c r="AD7757" t="s">
        <v>443</v>
      </c>
    </row>
    <row r="7758" spans="21:30">
      <c r="U7758">
        <v>15555</v>
      </c>
      <c r="V7758">
        <v>1</v>
      </c>
      <c r="W7758" t="s">
        <v>8897</v>
      </c>
      <c r="X7758">
        <v>6</v>
      </c>
      <c r="Y7758" t="s">
        <v>608</v>
      </c>
      <c r="Z7758">
        <v>6101</v>
      </c>
      <c r="AA7758" t="s">
        <v>655</v>
      </c>
      <c r="AC7758" t="s">
        <v>725</v>
      </c>
      <c r="AD7758" t="s">
        <v>2682</v>
      </c>
    </row>
    <row r="7759" spans="21:30">
      <c r="U7759">
        <v>15557</v>
      </c>
      <c r="V7759">
        <v>8</v>
      </c>
      <c r="W7759" t="s">
        <v>8898</v>
      </c>
      <c r="X7759">
        <v>6</v>
      </c>
      <c r="Y7759" t="s">
        <v>608</v>
      </c>
      <c r="Z7759">
        <v>6101</v>
      </c>
      <c r="AA7759" t="s">
        <v>655</v>
      </c>
      <c r="AC7759" t="s">
        <v>713</v>
      </c>
      <c r="AD7759" t="s">
        <v>443</v>
      </c>
    </row>
    <row r="7760" spans="21:30">
      <c r="U7760">
        <v>15561</v>
      </c>
      <c r="V7760">
        <v>6</v>
      </c>
      <c r="W7760" t="s">
        <v>8899</v>
      </c>
      <c r="X7760">
        <v>6</v>
      </c>
      <c r="Y7760" t="s">
        <v>608</v>
      </c>
      <c r="Z7760">
        <v>6101</v>
      </c>
      <c r="AA7760" t="s">
        <v>655</v>
      </c>
      <c r="AC7760" t="s">
        <v>725</v>
      </c>
      <c r="AD7760" t="s">
        <v>443</v>
      </c>
    </row>
    <row r="7761" spans="21:30">
      <c r="U7761">
        <v>15564</v>
      </c>
      <c r="V7761">
        <v>0</v>
      </c>
      <c r="W7761" t="s">
        <v>8900</v>
      </c>
      <c r="X7761">
        <v>6</v>
      </c>
      <c r="Y7761" t="s">
        <v>608</v>
      </c>
      <c r="Z7761">
        <v>6108</v>
      </c>
      <c r="AA7761" t="s">
        <v>2996</v>
      </c>
      <c r="AC7761" t="s">
        <v>725</v>
      </c>
      <c r="AD7761" t="s">
        <v>443</v>
      </c>
    </row>
    <row r="7762" spans="21:30">
      <c r="U7762">
        <v>15569</v>
      </c>
      <c r="V7762">
        <v>1</v>
      </c>
      <c r="W7762" t="s">
        <v>8901</v>
      </c>
      <c r="X7762">
        <v>6</v>
      </c>
      <c r="Y7762" t="s">
        <v>608</v>
      </c>
      <c r="Z7762">
        <v>6205</v>
      </c>
      <c r="AA7762" t="s">
        <v>1411</v>
      </c>
      <c r="AC7762" t="s">
        <v>1009</v>
      </c>
      <c r="AD7762" t="s">
        <v>443</v>
      </c>
    </row>
    <row r="7763" spans="21:30">
      <c r="U7763">
        <v>15570</v>
      </c>
      <c r="V7763">
        <v>5</v>
      </c>
      <c r="W7763" t="s">
        <v>8902</v>
      </c>
      <c r="X7763">
        <v>6</v>
      </c>
      <c r="Y7763" t="s">
        <v>608</v>
      </c>
      <c r="Z7763">
        <v>6304</v>
      </c>
      <c r="AA7763" t="s">
        <v>1300</v>
      </c>
      <c r="AC7763" t="s">
        <v>1009</v>
      </c>
      <c r="AD7763" t="s">
        <v>443</v>
      </c>
    </row>
    <row r="7764" spans="21:30">
      <c r="U7764">
        <v>15571</v>
      </c>
      <c r="V7764">
        <v>3</v>
      </c>
      <c r="W7764" t="s">
        <v>8903</v>
      </c>
      <c r="X7764">
        <v>6</v>
      </c>
      <c r="Y7764" t="s">
        <v>608</v>
      </c>
      <c r="Z7764">
        <v>6114</v>
      </c>
      <c r="AA7764" t="s">
        <v>1829</v>
      </c>
      <c r="AC7764" t="s">
        <v>713</v>
      </c>
      <c r="AD7764" t="s">
        <v>443</v>
      </c>
    </row>
    <row r="7765" spans="21:30">
      <c r="U7765">
        <v>15574</v>
      </c>
      <c r="V7765">
        <v>8</v>
      </c>
      <c r="W7765" t="s">
        <v>8904</v>
      </c>
      <c r="X7765">
        <v>6</v>
      </c>
      <c r="Y7765" t="s">
        <v>608</v>
      </c>
      <c r="Z7765">
        <v>6310</v>
      </c>
      <c r="AA7765" t="s">
        <v>1726</v>
      </c>
      <c r="AC7765" t="s">
        <v>1009</v>
      </c>
      <c r="AD7765" t="s">
        <v>443</v>
      </c>
    </row>
    <row r="7766" spans="21:30">
      <c r="U7766">
        <v>15576</v>
      </c>
      <c r="V7766">
        <v>4</v>
      </c>
      <c r="W7766" t="s">
        <v>8905</v>
      </c>
      <c r="X7766">
        <v>6</v>
      </c>
      <c r="Y7766" t="s">
        <v>608</v>
      </c>
      <c r="Z7766">
        <v>6301</v>
      </c>
      <c r="AA7766" t="s">
        <v>835</v>
      </c>
      <c r="AC7766" t="s">
        <v>725</v>
      </c>
      <c r="AD7766" t="s">
        <v>443</v>
      </c>
    </row>
    <row r="7767" spans="21:30">
      <c r="U7767">
        <v>15579</v>
      </c>
      <c r="V7767">
        <v>9</v>
      </c>
      <c r="W7767" t="s">
        <v>8906</v>
      </c>
      <c r="X7767">
        <v>6</v>
      </c>
      <c r="Y7767" t="s">
        <v>608</v>
      </c>
      <c r="Z7767">
        <v>6115</v>
      </c>
      <c r="AA7767" t="s">
        <v>1647</v>
      </c>
      <c r="AC7767" t="s">
        <v>713</v>
      </c>
      <c r="AD7767" t="s">
        <v>443</v>
      </c>
    </row>
    <row r="7768" spans="21:30">
      <c r="U7768">
        <v>15582</v>
      </c>
      <c r="V7768">
        <v>9</v>
      </c>
      <c r="W7768" t="s">
        <v>3649</v>
      </c>
      <c r="X7768">
        <v>6</v>
      </c>
      <c r="Y7768" t="s">
        <v>608</v>
      </c>
      <c r="Z7768">
        <v>6101</v>
      </c>
      <c r="AA7768" t="s">
        <v>655</v>
      </c>
      <c r="AC7768" t="s">
        <v>713</v>
      </c>
      <c r="AD7768" t="s">
        <v>443</v>
      </c>
    </row>
    <row r="7769" spans="21:30">
      <c r="U7769">
        <v>15583</v>
      </c>
      <c r="V7769">
        <v>7</v>
      </c>
      <c r="W7769" t="s">
        <v>8907</v>
      </c>
      <c r="X7769">
        <v>6</v>
      </c>
      <c r="Y7769" t="s">
        <v>608</v>
      </c>
      <c r="Z7769">
        <v>6117</v>
      </c>
      <c r="AA7769" t="s">
        <v>3051</v>
      </c>
      <c r="AC7769" t="s">
        <v>1111</v>
      </c>
      <c r="AD7769" t="s">
        <v>443</v>
      </c>
    </row>
    <row r="7770" spans="21:30">
      <c r="U7770">
        <v>15585</v>
      </c>
      <c r="V7770">
        <v>3</v>
      </c>
      <c r="W7770" t="s">
        <v>8908</v>
      </c>
      <c r="X7770">
        <v>6</v>
      </c>
      <c r="Y7770" t="s">
        <v>608</v>
      </c>
      <c r="Z7770">
        <v>6101</v>
      </c>
      <c r="AA7770" t="s">
        <v>655</v>
      </c>
      <c r="AC7770" t="s">
        <v>713</v>
      </c>
      <c r="AD7770" t="s">
        <v>443</v>
      </c>
    </row>
    <row r="7771" spans="21:30">
      <c r="U7771">
        <v>15586</v>
      </c>
      <c r="V7771">
        <v>1</v>
      </c>
      <c r="W7771" t="s">
        <v>8909</v>
      </c>
      <c r="X7771">
        <v>6</v>
      </c>
      <c r="Y7771" t="s">
        <v>608</v>
      </c>
      <c r="Z7771">
        <v>6101</v>
      </c>
      <c r="AA7771" t="s">
        <v>655</v>
      </c>
      <c r="AC7771" t="s">
        <v>713</v>
      </c>
      <c r="AD7771" t="s">
        <v>443</v>
      </c>
    </row>
    <row r="7772" spans="21:30">
      <c r="U7772">
        <v>15588</v>
      </c>
      <c r="V7772">
        <v>8</v>
      </c>
      <c r="W7772" t="s">
        <v>8910</v>
      </c>
      <c r="X7772">
        <v>6</v>
      </c>
      <c r="Y7772" t="s">
        <v>608</v>
      </c>
      <c r="Z7772">
        <v>6115</v>
      </c>
      <c r="AA7772" t="s">
        <v>1647</v>
      </c>
      <c r="AC7772" t="s">
        <v>713</v>
      </c>
      <c r="AD7772" t="s">
        <v>443</v>
      </c>
    </row>
    <row r="7773" spans="21:30">
      <c r="U7773">
        <v>15589</v>
      </c>
      <c r="V7773">
        <v>6</v>
      </c>
      <c r="W7773" t="s">
        <v>8911</v>
      </c>
      <c r="X7773">
        <v>6</v>
      </c>
      <c r="Y7773" t="s">
        <v>608</v>
      </c>
      <c r="Z7773">
        <v>6112</v>
      </c>
      <c r="AA7773" t="s">
        <v>1529</v>
      </c>
      <c r="AC7773" t="s">
        <v>713</v>
      </c>
      <c r="AD7773" t="s">
        <v>443</v>
      </c>
    </row>
    <row r="7774" spans="21:30">
      <c r="U7774">
        <v>15593</v>
      </c>
      <c r="V7774">
        <v>4</v>
      </c>
      <c r="W7774" t="s">
        <v>8345</v>
      </c>
      <c r="X7774">
        <v>6</v>
      </c>
      <c r="Y7774" t="s">
        <v>608</v>
      </c>
      <c r="Z7774">
        <v>6301</v>
      </c>
      <c r="AA7774" t="s">
        <v>835</v>
      </c>
      <c r="AC7774" t="s">
        <v>713</v>
      </c>
      <c r="AD7774" t="s">
        <v>443</v>
      </c>
    </row>
    <row r="7775" spans="21:30">
      <c r="U7775">
        <v>15594</v>
      </c>
      <c r="V7775">
        <v>2</v>
      </c>
      <c r="W7775" t="s">
        <v>8912</v>
      </c>
      <c r="X7775">
        <v>6</v>
      </c>
      <c r="Y7775" t="s">
        <v>608</v>
      </c>
      <c r="Z7775">
        <v>6110</v>
      </c>
      <c r="AA7775" t="s">
        <v>1742</v>
      </c>
      <c r="AC7775" t="s">
        <v>713</v>
      </c>
      <c r="AD7775" t="s">
        <v>443</v>
      </c>
    </row>
    <row r="7776" spans="21:30">
      <c r="U7776">
        <v>15595</v>
      </c>
      <c r="V7776">
        <v>0</v>
      </c>
      <c r="W7776" t="s">
        <v>8913</v>
      </c>
      <c r="X7776">
        <v>6</v>
      </c>
      <c r="Y7776" t="s">
        <v>608</v>
      </c>
      <c r="Z7776">
        <v>6101</v>
      </c>
      <c r="AA7776" t="s">
        <v>655</v>
      </c>
      <c r="AC7776" t="s">
        <v>713</v>
      </c>
      <c r="AD7776" t="s">
        <v>443</v>
      </c>
    </row>
    <row r="7777" spans="21:30">
      <c r="U7777">
        <v>15596</v>
      </c>
      <c r="V7777">
        <v>9</v>
      </c>
      <c r="W7777" t="s">
        <v>8914</v>
      </c>
      <c r="X7777">
        <v>6</v>
      </c>
      <c r="Y7777" t="s">
        <v>608</v>
      </c>
      <c r="Z7777">
        <v>6117</v>
      </c>
      <c r="AA7777" t="s">
        <v>3051</v>
      </c>
      <c r="AC7777" t="s">
        <v>1111</v>
      </c>
      <c r="AD7777" t="s">
        <v>443</v>
      </c>
    </row>
    <row r="7778" spans="21:30">
      <c r="U7778">
        <v>15597</v>
      </c>
      <c r="V7778">
        <v>7</v>
      </c>
      <c r="W7778" t="s">
        <v>8915</v>
      </c>
      <c r="X7778">
        <v>6</v>
      </c>
      <c r="Y7778" t="s">
        <v>608</v>
      </c>
      <c r="Z7778">
        <v>6101</v>
      </c>
      <c r="AA7778" t="s">
        <v>655</v>
      </c>
      <c r="AC7778" t="s">
        <v>725</v>
      </c>
      <c r="AD7778" t="s">
        <v>443</v>
      </c>
    </row>
    <row r="7779" spans="21:30">
      <c r="U7779">
        <v>15598</v>
      </c>
      <c r="V7779">
        <v>5</v>
      </c>
      <c r="W7779" t="s">
        <v>8916</v>
      </c>
      <c r="X7779">
        <v>6</v>
      </c>
      <c r="Y7779" t="s">
        <v>608</v>
      </c>
      <c r="Z7779">
        <v>6101</v>
      </c>
      <c r="AA7779" t="s">
        <v>655</v>
      </c>
      <c r="AC7779" t="s">
        <v>713</v>
      </c>
      <c r="AD7779" t="s">
        <v>443</v>
      </c>
    </row>
    <row r="7780" spans="21:30">
      <c r="U7780">
        <v>15600</v>
      </c>
      <c r="V7780">
        <v>0</v>
      </c>
      <c r="W7780" t="s">
        <v>8917</v>
      </c>
      <c r="X7780">
        <v>6</v>
      </c>
      <c r="Y7780" t="s">
        <v>608</v>
      </c>
      <c r="Z7780">
        <v>6105</v>
      </c>
      <c r="AA7780" t="s">
        <v>3111</v>
      </c>
      <c r="AC7780" t="s">
        <v>713</v>
      </c>
      <c r="AD7780" t="s">
        <v>443</v>
      </c>
    </row>
    <row r="7781" spans="21:30">
      <c r="U7781">
        <v>15601</v>
      </c>
      <c r="V7781">
        <v>9</v>
      </c>
      <c r="W7781" t="s">
        <v>8918</v>
      </c>
      <c r="X7781">
        <v>6</v>
      </c>
      <c r="Y7781" t="s">
        <v>608</v>
      </c>
      <c r="Z7781">
        <v>6115</v>
      </c>
      <c r="AA7781" t="s">
        <v>1647</v>
      </c>
      <c r="AC7781" t="s">
        <v>713</v>
      </c>
      <c r="AD7781" t="s">
        <v>443</v>
      </c>
    </row>
    <row r="7782" spans="21:30">
      <c r="U7782">
        <v>15605</v>
      </c>
      <c r="V7782">
        <v>1</v>
      </c>
      <c r="W7782" t="s">
        <v>8919</v>
      </c>
      <c r="X7782">
        <v>6</v>
      </c>
      <c r="Y7782" t="s">
        <v>608</v>
      </c>
      <c r="Z7782">
        <v>6101</v>
      </c>
      <c r="AA7782" t="s">
        <v>655</v>
      </c>
      <c r="AC7782" t="s">
        <v>713</v>
      </c>
      <c r="AD7782" t="s">
        <v>443</v>
      </c>
    </row>
    <row r="7783" spans="21:30">
      <c r="U7783">
        <v>15607</v>
      </c>
      <c r="V7783">
        <v>8</v>
      </c>
      <c r="W7783" t="s">
        <v>8920</v>
      </c>
      <c r="X7783">
        <v>6</v>
      </c>
      <c r="Y7783" t="s">
        <v>608</v>
      </c>
      <c r="Z7783">
        <v>6101</v>
      </c>
      <c r="AA7783" t="s">
        <v>655</v>
      </c>
      <c r="AC7783" t="s">
        <v>713</v>
      </c>
      <c r="AD7783" t="s">
        <v>443</v>
      </c>
    </row>
    <row r="7784" spans="21:30">
      <c r="U7784">
        <v>15608</v>
      </c>
      <c r="V7784">
        <v>6</v>
      </c>
      <c r="W7784" t="s">
        <v>8921</v>
      </c>
      <c r="X7784">
        <v>6</v>
      </c>
      <c r="Y7784" t="s">
        <v>608</v>
      </c>
      <c r="Z7784">
        <v>6301</v>
      </c>
      <c r="AA7784" t="s">
        <v>835</v>
      </c>
      <c r="AC7784" t="s">
        <v>412</v>
      </c>
      <c r="AD7784" t="s">
        <v>443</v>
      </c>
    </row>
    <row r="7785" spans="21:30">
      <c r="U7785">
        <v>15609</v>
      </c>
      <c r="V7785">
        <v>4</v>
      </c>
      <c r="W7785" t="s">
        <v>8922</v>
      </c>
      <c r="X7785">
        <v>6</v>
      </c>
      <c r="Y7785" t="s">
        <v>608</v>
      </c>
      <c r="Z7785">
        <v>6115</v>
      </c>
      <c r="AA7785" t="s">
        <v>1647</v>
      </c>
      <c r="AC7785" t="s">
        <v>725</v>
      </c>
      <c r="AD7785" t="s">
        <v>443</v>
      </c>
    </row>
    <row r="7786" spans="21:30">
      <c r="U7786">
        <v>15610</v>
      </c>
      <c r="V7786">
        <v>8</v>
      </c>
      <c r="W7786" t="s">
        <v>8923</v>
      </c>
      <c r="X7786">
        <v>6</v>
      </c>
      <c r="Y7786" t="s">
        <v>608</v>
      </c>
      <c r="Z7786">
        <v>6303</v>
      </c>
      <c r="AA7786" t="s">
        <v>991</v>
      </c>
      <c r="AC7786" t="s">
        <v>713</v>
      </c>
      <c r="AD7786" t="s">
        <v>443</v>
      </c>
    </row>
    <row r="7787" spans="21:30">
      <c r="U7787">
        <v>15614</v>
      </c>
      <c r="V7787">
        <v>0</v>
      </c>
      <c r="W7787" t="s">
        <v>8924</v>
      </c>
      <c r="X7787">
        <v>6</v>
      </c>
      <c r="Y7787" t="s">
        <v>608</v>
      </c>
      <c r="Z7787">
        <v>6115</v>
      </c>
      <c r="AA7787" t="s">
        <v>1647</v>
      </c>
      <c r="AC7787" t="s">
        <v>1009</v>
      </c>
      <c r="AD7787" t="s">
        <v>443</v>
      </c>
    </row>
    <row r="7788" spans="21:30">
      <c r="U7788">
        <v>15621</v>
      </c>
      <c r="V7788">
        <v>3</v>
      </c>
      <c r="W7788" t="s">
        <v>8925</v>
      </c>
      <c r="X7788">
        <v>6</v>
      </c>
      <c r="Y7788" t="s">
        <v>608</v>
      </c>
      <c r="Z7788">
        <v>6301</v>
      </c>
      <c r="AA7788" t="s">
        <v>835</v>
      </c>
      <c r="AC7788" t="s">
        <v>713</v>
      </c>
      <c r="AD7788" t="s">
        <v>443</v>
      </c>
    </row>
    <row r="7789" spans="21:30">
      <c r="U7789">
        <v>15622</v>
      </c>
      <c r="V7789">
        <v>1</v>
      </c>
      <c r="W7789" t="s">
        <v>8926</v>
      </c>
      <c r="X7789">
        <v>6</v>
      </c>
      <c r="Y7789" t="s">
        <v>608</v>
      </c>
      <c r="Z7789">
        <v>6305</v>
      </c>
      <c r="AA7789" t="s">
        <v>1407</v>
      </c>
      <c r="AC7789" t="s">
        <v>713</v>
      </c>
      <c r="AD7789" t="s">
        <v>443</v>
      </c>
    </row>
    <row r="7790" spans="21:30">
      <c r="U7790">
        <v>15624</v>
      </c>
      <c r="V7790">
        <v>8</v>
      </c>
      <c r="W7790" t="s">
        <v>8927</v>
      </c>
      <c r="X7790">
        <v>6</v>
      </c>
      <c r="Y7790" t="s">
        <v>608</v>
      </c>
      <c r="Z7790">
        <v>6107</v>
      </c>
      <c r="AA7790" t="s">
        <v>1265</v>
      </c>
      <c r="AC7790" t="s">
        <v>713</v>
      </c>
      <c r="AD7790" t="s">
        <v>443</v>
      </c>
    </row>
    <row r="7791" spans="21:30">
      <c r="U7791">
        <v>15627</v>
      </c>
      <c r="V7791">
        <v>2</v>
      </c>
      <c r="W7791" t="s">
        <v>5012</v>
      </c>
      <c r="X7791">
        <v>6</v>
      </c>
      <c r="Y7791" t="s">
        <v>608</v>
      </c>
      <c r="Z7791">
        <v>6108</v>
      </c>
      <c r="AA7791" t="s">
        <v>2996</v>
      </c>
      <c r="AC7791" t="s">
        <v>713</v>
      </c>
      <c r="AD7791" t="s">
        <v>443</v>
      </c>
    </row>
    <row r="7792" spans="21:30">
      <c r="U7792">
        <v>15628</v>
      </c>
      <c r="V7792">
        <v>0</v>
      </c>
      <c r="W7792" t="s">
        <v>8928</v>
      </c>
      <c r="X7792">
        <v>6</v>
      </c>
      <c r="Y7792" t="s">
        <v>608</v>
      </c>
      <c r="Z7792">
        <v>6101</v>
      </c>
      <c r="AA7792" t="s">
        <v>655</v>
      </c>
      <c r="AC7792" t="s">
        <v>713</v>
      </c>
      <c r="AD7792" t="s">
        <v>443</v>
      </c>
    </row>
    <row r="7793" spans="21:30">
      <c r="U7793">
        <v>15629</v>
      </c>
      <c r="V7793">
        <v>9</v>
      </c>
      <c r="W7793" t="s">
        <v>8929</v>
      </c>
      <c r="X7793">
        <v>6</v>
      </c>
      <c r="Y7793" t="s">
        <v>608</v>
      </c>
      <c r="Z7793">
        <v>6101</v>
      </c>
      <c r="AA7793" t="s">
        <v>655</v>
      </c>
      <c r="AC7793" t="s">
        <v>713</v>
      </c>
      <c r="AD7793" t="s">
        <v>443</v>
      </c>
    </row>
    <row r="7794" spans="21:30">
      <c r="U7794">
        <v>15631</v>
      </c>
      <c r="V7794">
        <v>0</v>
      </c>
      <c r="W7794" t="s">
        <v>8930</v>
      </c>
      <c r="X7794">
        <v>6</v>
      </c>
      <c r="Y7794" t="s">
        <v>608</v>
      </c>
      <c r="Z7794">
        <v>6108</v>
      </c>
      <c r="AA7794" t="s">
        <v>2996</v>
      </c>
      <c r="AC7794" t="s">
        <v>725</v>
      </c>
      <c r="AD7794" t="s">
        <v>443</v>
      </c>
    </row>
    <row r="7795" spans="21:30">
      <c r="U7795">
        <v>15632</v>
      </c>
      <c r="V7795">
        <v>9</v>
      </c>
      <c r="W7795" t="s">
        <v>8931</v>
      </c>
      <c r="X7795">
        <v>6</v>
      </c>
      <c r="Y7795" t="s">
        <v>608</v>
      </c>
      <c r="Z7795">
        <v>6101</v>
      </c>
      <c r="AA7795" t="s">
        <v>655</v>
      </c>
      <c r="AC7795" t="s">
        <v>713</v>
      </c>
      <c r="AD7795" t="s">
        <v>443</v>
      </c>
    </row>
    <row r="7796" spans="21:30">
      <c r="U7796">
        <v>15633</v>
      </c>
      <c r="V7796">
        <v>7</v>
      </c>
      <c r="W7796" t="s">
        <v>8932</v>
      </c>
      <c r="X7796">
        <v>6</v>
      </c>
      <c r="Y7796" t="s">
        <v>608</v>
      </c>
      <c r="Z7796">
        <v>6301</v>
      </c>
      <c r="AA7796" t="s">
        <v>835</v>
      </c>
      <c r="AC7796" t="s">
        <v>713</v>
      </c>
      <c r="AD7796" t="s">
        <v>443</v>
      </c>
    </row>
    <row r="7797" spans="21:30">
      <c r="U7797">
        <v>15641</v>
      </c>
      <c r="V7797">
        <v>8</v>
      </c>
      <c r="W7797" t="s">
        <v>8933</v>
      </c>
      <c r="X7797">
        <v>6</v>
      </c>
      <c r="Y7797" t="s">
        <v>608</v>
      </c>
      <c r="Z7797">
        <v>6101</v>
      </c>
      <c r="AA7797" t="s">
        <v>655</v>
      </c>
      <c r="AC7797" t="s">
        <v>713</v>
      </c>
      <c r="AD7797" t="s">
        <v>443</v>
      </c>
    </row>
    <row r="7798" spans="21:30">
      <c r="U7798">
        <v>15643</v>
      </c>
      <c r="V7798">
        <v>4</v>
      </c>
      <c r="W7798" t="s">
        <v>8934</v>
      </c>
      <c r="X7798">
        <v>6</v>
      </c>
      <c r="Y7798" t="s">
        <v>608</v>
      </c>
      <c r="Z7798">
        <v>6101</v>
      </c>
      <c r="AA7798" t="s">
        <v>655</v>
      </c>
      <c r="AC7798" t="s">
        <v>713</v>
      </c>
      <c r="AD7798" t="s">
        <v>443</v>
      </c>
    </row>
    <row r="7799" spans="21:30">
      <c r="U7799">
        <v>15644</v>
      </c>
      <c r="V7799">
        <v>2</v>
      </c>
      <c r="W7799" t="s">
        <v>8935</v>
      </c>
      <c r="X7799">
        <v>6</v>
      </c>
      <c r="Y7799" t="s">
        <v>608</v>
      </c>
      <c r="Z7799">
        <v>6301</v>
      </c>
      <c r="AA7799" t="s">
        <v>835</v>
      </c>
      <c r="AC7799" t="s">
        <v>713</v>
      </c>
      <c r="AD7799" t="s">
        <v>443</v>
      </c>
    </row>
    <row r="7800" spans="21:30">
      <c r="U7800">
        <v>15646</v>
      </c>
      <c r="V7800">
        <v>9</v>
      </c>
      <c r="W7800" t="s">
        <v>8936</v>
      </c>
      <c r="X7800">
        <v>6</v>
      </c>
      <c r="Y7800" t="s">
        <v>608</v>
      </c>
      <c r="Z7800">
        <v>6106</v>
      </c>
      <c r="AA7800" t="s">
        <v>1177</v>
      </c>
      <c r="AC7800" t="s">
        <v>713</v>
      </c>
      <c r="AD7800" t="s">
        <v>443</v>
      </c>
    </row>
    <row r="7801" spans="21:30">
      <c r="U7801">
        <v>15650</v>
      </c>
      <c r="V7801">
        <v>7</v>
      </c>
      <c r="W7801" t="s">
        <v>8937</v>
      </c>
      <c r="X7801">
        <v>6</v>
      </c>
      <c r="Y7801" t="s">
        <v>608</v>
      </c>
      <c r="Z7801">
        <v>6101</v>
      </c>
      <c r="AA7801" t="s">
        <v>655</v>
      </c>
      <c r="AC7801" t="s">
        <v>713</v>
      </c>
      <c r="AD7801" t="s">
        <v>443</v>
      </c>
    </row>
    <row r="7802" spans="21:30">
      <c r="U7802">
        <v>15653</v>
      </c>
      <c r="V7802">
        <v>1</v>
      </c>
      <c r="W7802" t="s">
        <v>8938</v>
      </c>
      <c r="X7802">
        <v>6</v>
      </c>
      <c r="Y7802" t="s">
        <v>608</v>
      </c>
      <c r="Z7802">
        <v>6110</v>
      </c>
      <c r="AA7802" t="s">
        <v>1742</v>
      </c>
      <c r="AC7802" t="s">
        <v>713</v>
      </c>
      <c r="AD7802" t="s">
        <v>443</v>
      </c>
    </row>
    <row r="7803" spans="21:30">
      <c r="U7803">
        <v>15656</v>
      </c>
      <c r="V7803">
        <v>6</v>
      </c>
      <c r="W7803" t="s">
        <v>8939</v>
      </c>
      <c r="X7803">
        <v>6</v>
      </c>
      <c r="Y7803" t="s">
        <v>608</v>
      </c>
      <c r="Z7803">
        <v>6108</v>
      </c>
      <c r="AA7803" t="s">
        <v>2996</v>
      </c>
      <c r="AC7803" t="s">
        <v>713</v>
      </c>
      <c r="AD7803" t="s">
        <v>443</v>
      </c>
    </row>
    <row r="7804" spans="21:30">
      <c r="U7804">
        <v>15657</v>
      </c>
      <c r="V7804">
        <v>4</v>
      </c>
      <c r="W7804" t="s">
        <v>8940</v>
      </c>
      <c r="X7804">
        <v>6</v>
      </c>
      <c r="Y7804" t="s">
        <v>608</v>
      </c>
      <c r="Z7804">
        <v>6117</v>
      </c>
      <c r="AA7804" t="s">
        <v>3051</v>
      </c>
      <c r="AC7804" t="s">
        <v>713</v>
      </c>
      <c r="AD7804" t="s">
        <v>443</v>
      </c>
    </row>
    <row r="7805" spans="21:30">
      <c r="U7805">
        <v>15658</v>
      </c>
      <c r="V7805">
        <v>2</v>
      </c>
      <c r="W7805" t="s">
        <v>8941</v>
      </c>
      <c r="X7805">
        <v>6</v>
      </c>
      <c r="Y7805" t="s">
        <v>608</v>
      </c>
      <c r="Z7805">
        <v>6110</v>
      </c>
      <c r="AA7805" t="s">
        <v>1742</v>
      </c>
      <c r="AC7805" t="s">
        <v>713</v>
      </c>
      <c r="AD7805" t="s">
        <v>443</v>
      </c>
    </row>
    <row r="7806" spans="21:30">
      <c r="U7806">
        <v>15660</v>
      </c>
      <c r="V7806">
        <v>4</v>
      </c>
      <c r="W7806" t="s">
        <v>8942</v>
      </c>
      <c r="X7806">
        <v>6</v>
      </c>
      <c r="Y7806" t="s">
        <v>608</v>
      </c>
      <c r="Z7806">
        <v>6101</v>
      </c>
      <c r="AA7806" t="s">
        <v>655</v>
      </c>
      <c r="AC7806" t="s">
        <v>713</v>
      </c>
      <c r="AD7806" t="s">
        <v>443</v>
      </c>
    </row>
    <row r="7807" spans="21:30">
      <c r="U7807">
        <v>15661</v>
      </c>
      <c r="V7807">
        <v>2</v>
      </c>
      <c r="W7807" t="s">
        <v>8943</v>
      </c>
      <c r="X7807">
        <v>6</v>
      </c>
      <c r="Y7807" t="s">
        <v>608</v>
      </c>
      <c r="Z7807">
        <v>6101</v>
      </c>
      <c r="AA7807" t="s">
        <v>655</v>
      </c>
      <c r="AC7807" t="s">
        <v>713</v>
      </c>
      <c r="AD7807" t="s">
        <v>443</v>
      </c>
    </row>
    <row r="7808" spans="21:30">
      <c r="U7808">
        <v>15662</v>
      </c>
      <c r="V7808">
        <v>0</v>
      </c>
      <c r="W7808" t="s">
        <v>8944</v>
      </c>
      <c r="X7808">
        <v>6</v>
      </c>
      <c r="Y7808" t="s">
        <v>608</v>
      </c>
      <c r="Z7808">
        <v>6101</v>
      </c>
      <c r="AA7808" t="s">
        <v>655</v>
      </c>
      <c r="AC7808" t="s">
        <v>713</v>
      </c>
      <c r="AD7808" t="s">
        <v>443</v>
      </c>
    </row>
    <row r="7809" spans="21:30">
      <c r="U7809">
        <v>15663</v>
      </c>
      <c r="V7809">
        <v>9</v>
      </c>
      <c r="W7809" t="s">
        <v>8945</v>
      </c>
      <c r="X7809">
        <v>6</v>
      </c>
      <c r="Y7809" t="s">
        <v>608</v>
      </c>
      <c r="Z7809">
        <v>6310</v>
      </c>
      <c r="AA7809" t="s">
        <v>1726</v>
      </c>
      <c r="AC7809" t="s">
        <v>713</v>
      </c>
      <c r="AD7809" t="s">
        <v>443</v>
      </c>
    </row>
    <row r="7810" spans="21:30">
      <c r="U7810">
        <v>15664</v>
      </c>
      <c r="V7810">
        <v>7</v>
      </c>
      <c r="W7810" t="s">
        <v>8946</v>
      </c>
      <c r="X7810">
        <v>6</v>
      </c>
      <c r="Y7810" t="s">
        <v>608</v>
      </c>
      <c r="Z7810">
        <v>6310</v>
      </c>
      <c r="AA7810" t="s">
        <v>1726</v>
      </c>
      <c r="AC7810" t="s">
        <v>713</v>
      </c>
      <c r="AD7810" t="s">
        <v>443</v>
      </c>
    </row>
    <row r="7811" spans="21:30">
      <c r="U7811">
        <v>15665</v>
      </c>
      <c r="V7811">
        <v>5</v>
      </c>
      <c r="W7811" t="s">
        <v>8947</v>
      </c>
      <c r="X7811">
        <v>6</v>
      </c>
      <c r="Y7811" t="s">
        <v>608</v>
      </c>
      <c r="Z7811">
        <v>6106</v>
      </c>
      <c r="AA7811" t="s">
        <v>1177</v>
      </c>
      <c r="AC7811" t="s">
        <v>1009</v>
      </c>
      <c r="AD7811" t="s">
        <v>443</v>
      </c>
    </row>
    <row r="7812" spans="21:30">
      <c r="U7812">
        <v>15669</v>
      </c>
      <c r="V7812">
        <v>8</v>
      </c>
      <c r="W7812" t="s">
        <v>8948</v>
      </c>
      <c r="X7812">
        <v>6</v>
      </c>
      <c r="Y7812" t="s">
        <v>608</v>
      </c>
      <c r="Z7812">
        <v>6301</v>
      </c>
      <c r="AA7812" t="s">
        <v>835</v>
      </c>
      <c r="AC7812" t="s">
        <v>725</v>
      </c>
      <c r="AD7812" t="s">
        <v>443</v>
      </c>
    </row>
    <row r="7813" spans="21:30">
      <c r="U7813">
        <v>15672</v>
      </c>
      <c r="V7813">
        <v>8</v>
      </c>
      <c r="W7813" t="s">
        <v>8949</v>
      </c>
      <c r="X7813">
        <v>6</v>
      </c>
      <c r="Y7813" t="s">
        <v>608</v>
      </c>
      <c r="Z7813">
        <v>6117</v>
      </c>
      <c r="AA7813" t="s">
        <v>3051</v>
      </c>
      <c r="AC7813" t="s">
        <v>713</v>
      </c>
      <c r="AD7813" t="s">
        <v>443</v>
      </c>
    </row>
    <row r="7814" spans="21:30">
      <c r="U7814">
        <v>15673</v>
      </c>
      <c r="V7814">
        <v>6</v>
      </c>
      <c r="W7814" t="s">
        <v>8950</v>
      </c>
      <c r="X7814">
        <v>6</v>
      </c>
      <c r="Y7814" t="s">
        <v>608</v>
      </c>
      <c r="Z7814">
        <v>6301</v>
      </c>
      <c r="AA7814" t="s">
        <v>835</v>
      </c>
      <c r="AC7814" t="s">
        <v>713</v>
      </c>
      <c r="AD7814" t="s">
        <v>443</v>
      </c>
    </row>
    <row r="7815" spans="21:30">
      <c r="U7815">
        <v>15676</v>
      </c>
      <c r="V7815">
        <v>0</v>
      </c>
      <c r="W7815" t="s">
        <v>8951</v>
      </c>
      <c r="X7815">
        <v>6</v>
      </c>
      <c r="Y7815" t="s">
        <v>608</v>
      </c>
      <c r="Z7815">
        <v>6101</v>
      </c>
      <c r="AA7815" t="s">
        <v>655</v>
      </c>
      <c r="AC7815" t="s">
        <v>713</v>
      </c>
      <c r="AD7815" t="s">
        <v>443</v>
      </c>
    </row>
    <row r="7816" spans="21:30">
      <c r="U7816">
        <v>15677</v>
      </c>
      <c r="V7816">
        <v>9</v>
      </c>
      <c r="W7816" t="s">
        <v>8952</v>
      </c>
      <c r="X7816">
        <v>6</v>
      </c>
      <c r="Y7816" t="s">
        <v>608</v>
      </c>
      <c r="Z7816">
        <v>6101</v>
      </c>
      <c r="AA7816" t="s">
        <v>655</v>
      </c>
      <c r="AC7816" t="s">
        <v>713</v>
      </c>
      <c r="AD7816" t="s">
        <v>443</v>
      </c>
    </row>
    <row r="7817" spans="21:30">
      <c r="U7817">
        <v>15678</v>
      </c>
      <c r="V7817">
        <v>7</v>
      </c>
      <c r="W7817" t="s">
        <v>8953</v>
      </c>
      <c r="X7817">
        <v>6</v>
      </c>
      <c r="Y7817" t="s">
        <v>608</v>
      </c>
      <c r="Z7817">
        <v>6101</v>
      </c>
      <c r="AA7817" t="s">
        <v>655</v>
      </c>
      <c r="AC7817" t="s">
        <v>725</v>
      </c>
      <c r="AD7817" t="s">
        <v>2682</v>
      </c>
    </row>
    <row r="7818" spans="21:30">
      <c r="U7818">
        <v>15679</v>
      </c>
      <c r="V7818">
        <v>5</v>
      </c>
      <c r="W7818" t="s">
        <v>8954</v>
      </c>
      <c r="X7818">
        <v>6</v>
      </c>
      <c r="Y7818" t="s">
        <v>608</v>
      </c>
      <c r="Z7818">
        <v>6106</v>
      </c>
      <c r="AA7818" t="s">
        <v>1177</v>
      </c>
      <c r="AC7818" t="s">
        <v>725</v>
      </c>
      <c r="AD7818" t="s">
        <v>443</v>
      </c>
    </row>
    <row r="7819" spans="21:30">
      <c r="U7819">
        <v>15681</v>
      </c>
      <c r="V7819">
        <v>7</v>
      </c>
      <c r="W7819" t="s">
        <v>8955</v>
      </c>
      <c r="X7819">
        <v>6</v>
      </c>
      <c r="Y7819" t="s">
        <v>608</v>
      </c>
      <c r="Z7819">
        <v>6301</v>
      </c>
      <c r="AA7819" t="s">
        <v>835</v>
      </c>
      <c r="AC7819" t="s">
        <v>713</v>
      </c>
      <c r="AD7819" t="s">
        <v>443</v>
      </c>
    </row>
    <row r="7820" spans="21:30">
      <c r="U7820">
        <v>15682</v>
      </c>
      <c r="V7820">
        <v>5</v>
      </c>
      <c r="W7820" t="s">
        <v>8956</v>
      </c>
      <c r="X7820">
        <v>6</v>
      </c>
      <c r="Y7820" t="s">
        <v>608</v>
      </c>
      <c r="Z7820">
        <v>6101</v>
      </c>
      <c r="AA7820" t="s">
        <v>655</v>
      </c>
      <c r="AC7820" t="s">
        <v>713</v>
      </c>
      <c r="AD7820" t="s">
        <v>443</v>
      </c>
    </row>
    <row r="7821" spans="21:30">
      <c r="U7821">
        <v>15683</v>
      </c>
      <c r="V7821">
        <v>3</v>
      </c>
      <c r="W7821" t="s">
        <v>8957</v>
      </c>
      <c r="X7821">
        <v>6</v>
      </c>
      <c r="Y7821" t="s">
        <v>608</v>
      </c>
      <c r="Z7821">
        <v>6310</v>
      </c>
      <c r="AA7821" t="s">
        <v>1726</v>
      </c>
      <c r="AC7821" t="s">
        <v>713</v>
      </c>
      <c r="AD7821" t="s">
        <v>443</v>
      </c>
    </row>
    <row r="7822" spans="21:30">
      <c r="U7822">
        <v>15684</v>
      </c>
      <c r="V7822">
        <v>1</v>
      </c>
      <c r="W7822" t="s">
        <v>8958</v>
      </c>
      <c r="X7822">
        <v>6</v>
      </c>
      <c r="Y7822" t="s">
        <v>608</v>
      </c>
      <c r="Z7822">
        <v>6301</v>
      </c>
      <c r="AA7822" t="s">
        <v>835</v>
      </c>
      <c r="AC7822" t="s">
        <v>713</v>
      </c>
      <c r="AD7822" t="s">
        <v>443</v>
      </c>
    </row>
    <row r="7823" spans="21:30">
      <c r="U7823">
        <v>15687</v>
      </c>
      <c r="V7823">
        <v>6</v>
      </c>
      <c r="W7823" t="s">
        <v>8959</v>
      </c>
      <c r="X7823">
        <v>6</v>
      </c>
      <c r="Y7823" t="s">
        <v>608</v>
      </c>
      <c r="Z7823">
        <v>6310</v>
      </c>
      <c r="AA7823" t="s">
        <v>1726</v>
      </c>
      <c r="AC7823" t="s">
        <v>1009</v>
      </c>
      <c r="AD7823" t="s">
        <v>443</v>
      </c>
    </row>
    <row r="7824" spans="21:30">
      <c r="U7824">
        <v>15690</v>
      </c>
      <c r="V7824">
        <v>6</v>
      </c>
      <c r="W7824" t="s">
        <v>8960</v>
      </c>
      <c r="X7824">
        <v>6</v>
      </c>
      <c r="Y7824" t="s">
        <v>608</v>
      </c>
      <c r="Z7824">
        <v>6105</v>
      </c>
      <c r="AA7824" t="s">
        <v>3111</v>
      </c>
      <c r="AC7824" t="s">
        <v>713</v>
      </c>
      <c r="AD7824" t="s">
        <v>443</v>
      </c>
    </row>
    <row r="7825" spans="21:30">
      <c r="U7825">
        <v>15691</v>
      </c>
      <c r="V7825">
        <v>4</v>
      </c>
      <c r="W7825" t="s">
        <v>8961</v>
      </c>
      <c r="X7825">
        <v>6</v>
      </c>
      <c r="Y7825" t="s">
        <v>608</v>
      </c>
      <c r="Z7825">
        <v>6112</v>
      </c>
      <c r="AA7825" t="s">
        <v>1529</v>
      </c>
      <c r="AC7825" t="s">
        <v>713</v>
      </c>
      <c r="AD7825" t="s">
        <v>443</v>
      </c>
    </row>
    <row r="7826" spans="21:30">
      <c r="U7826">
        <v>15694</v>
      </c>
      <c r="V7826">
        <v>9</v>
      </c>
      <c r="W7826" t="s">
        <v>8962</v>
      </c>
      <c r="X7826">
        <v>6</v>
      </c>
      <c r="Y7826" t="s">
        <v>608</v>
      </c>
      <c r="Z7826">
        <v>6101</v>
      </c>
      <c r="AA7826" t="s">
        <v>655</v>
      </c>
      <c r="AC7826" t="s">
        <v>713</v>
      </c>
      <c r="AD7826" t="s">
        <v>443</v>
      </c>
    </row>
    <row r="7827" spans="21:30">
      <c r="U7827">
        <v>15695</v>
      </c>
      <c r="V7827">
        <v>7</v>
      </c>
      <c r="W7827" t="s">
        <v>8963</v>
      </c>
      <c r="X7827">
        <v>6</v>
      </c>
      <c r="Y7827" t="s">
        <v>608</v>
      </c>
      <c r="Z7827">
        <v>6101</v>
      </c>
      <c r="AA7827" t="s">
        <v>655</v>
      </c>
      <c r="AC7827" t="s">
        <v>713</v>
      </c>
      <c r="AD7827" t="s">
        <v>443</v>
      </c>
    </row>
    <row r="7828" spans="21:30">
      <c r="U7828">
        <v>15696</v>
      </c>
      <c r="V7828">
        <v>5</v>
      </c>
      <c r="W7828" t="s">
        <v>8964</v>
      </c>
      <c r="X7828">
        <v>6</v>
      </c>
      <c r="Y7828" t="s">
        <v>608</v>
      </c>
      <c r="Z7828">
        <v>6101</v>
      </c>
      <c r="AA7828" t="s">
        <v>655</v>
      </c>
      <c r="AC7828" t="s">
        <v>713</v>
      </c>
      <c r="AD7828" t="s">
        <v>443</v>
      </c>
    </row>
    <row r="7829" spans="21:30">
      <c r="U7829">
        <v>15698</v>
      </c>
      <c r="V7829">
        <v>1</v>
      </c>
      <c r="W7829" t="s">
        <v>8965</v>
      </c>
      <c r="X7829">
        <v>6</v>
      </c>
      <c r="Y7829" t="s">
        <v>608</v>
      </c>
      <c r="Z7829">
        <v>6117</v>
      </c>
      <c r="AA7829" t="s">
        <v>3051</v>
      </c>
      <c r="AC7829" t="s">
        <v>713</v>
      </c>
      <c r="AD7829" t="s">
        <v>443</v>
      </c>
    </row>
    <row r="7830" spans="21:30">
      <c r="U7830">
        <v>15700</v>
      </c>
      <c r="V7830">
        <v>7</v>
      </c>
      <c r="W7830" t="s">
        <v>8966</v>
      </c>
      <c r="X7830">
        <v>6</v>
      </c>
      <c r="Y7830" t="s">
        <v>608</v>
      </c>
      <c r="Z7830">
        <v>6101</v>
      </c>
      <c r="AA7830" t="s">
        <v>655</v>
      </c>
      <c r="AC7830" t="s">
        <v>713</v>
      </c>
      <c r="AD7830" t="s">
        <v>443</v>
      </c>
    </row>
    <row r="7831" spans="21:30">
      <c r="U7831">
        <v>15705</v>
      </c>
      <c r="V7831">
        <v>8</v>
      </c>
      <c r="W7831" t="s">
        <v>2248</v>
      </c>
      <c r="X7831">
        <v>6</v>
      </c>
      <c r="Y7831" t="s">
        <v>608</v>
      </c>
      <c r="Z7831">
        <v>6101</v>
      </c>
      <c r="AA7831" t="s">
        <v>655</v>
      </c>
      <c r="AC7831" t="s">
        <v>713</v>
      </c>
      <c r="AD7831" t="s">
        <v>443</v>
      </c>
    </row>
    <row r="7832" spans="21:30">
      <c r="U7832">
        <v>15706</v>
      </c>
      <c r="V7832">
        <v>6</v>
      </c>
      <c r="W7832" t="s">
        <v>8967</v>
      </c>
      <c r="X7832">
        <v>6</v>
      </c>
      <c r="Y7832" t="s">
        <v>608</v>
      </c>
      <c r="Z7832">
        <v>6101</v>
      </c>
      <c r="AA7832" t="s">
        <v>655</v>
      </c>
      <c r="AC7832" t="s">
        <v>713</v>
      </c>
      <c r="AD7832" t="s">
        <v>443</v>
      </c>
    </row>
    <row r="7833" spans="21:30">
      <c r="U7833">
        <v>15707</v>
      </c>
      <c r="V7833">
        <v>4</v>
      </c>
      <c r="W7833" t="s">
        <v>8968</v>
      </c>
      <c r="X7833">
        <v>6</v>
      </c>
      <c r="Y7833" t="s">
        <v>608</v>
      </c>
      <c r="Z7833">
        <v>6101</v>
      </c>
      <c r="AA7833" t="s">
        <v>655</v>
      </c>
      <c r="AC7833" t="s">
        <v>725</v>
      </c>
      <c r="AD7833" t="s">
        <v>443</v>
      </c>
    </row>
    <row r="7834" spans="21:30">
      <c r="U7834">
        <v>15708</v>
      </c>
      <c r="V7834">
        <v>2</v>
      </c>
      <c r="W7834" t="s">
        <v>8969</v>
      </c>
      <c r="X7834">
        <v>6</v>
      </c>
      <c r="Y7834" t="s">
        <v>608</v>
      </c>
      <c r="Z7834">
        <v>6304</v>
      </c>
      <c r="AA7834" t="s">
        <v>1300</v>
      </c>
      <c r="AC7834" t="s">
        <v>1009</v>
      </c>
      <c r="AD7834" t="s">
        <v>443</v>
      </c>
    </row>
    <row r="7835" spans="21:30">
      <c r="U7835">
        <v>15711</v>
      </c>
      <c r="V7835">
        <v>2</v>
      </c>
      <c r="W7835" t="s">
        <v>8970</v>
      </c>
      <c r="X7835">
        <v>6</v>
      </c>
      <c r="Y7835" t="s">
        <v>608</v>
      </c>
      <c r="Z7835">
        <v>6117</v>
      </c>
      <c r="AA7835" t="s">
        <v>3051</v>
      </c>
      <c r="AC7835" t="s">
        <v>713</v>
      </c>
      <c r="AD7835" t="s">
        <v>443</v>
      </c>
    </row>
    <row r="7836" spans="21:30">
      <c r="U7836">
        <v>15712</v>
      </c>
      <c r="V7836">
        <v>0</v>
      </c>
      <c r="W7836" t="s">
        <v>8971</v>
      </c>
      <c r="X7836">
        <v>6</v>
      </c>
      <c r="Y7836" t="s">
        <v>608</v>
      </c>
      <c r="Z7836">
        <v>6101</v>
      </c>
      <c r="AA7836" t="s">
        <v>655</v>
      </c>
      <c r="AC7836" t="s">
        <v>713</v>
      </c>
      <c r="AD7836" t="s">
        <v>443</v>
      </c>
    </row>
    <row r="7837" spans="21:30">
      <c r="U7837">
        <v>15713</v>
      </c>
      <c r="V7837">
        <v>9</v>
      </c>
      <c r="W7837" t="s">
        <v>8972</v>
      </c>
      <c r="X7837">
        <v>6</v>
      </c>
      <c r="Y7837" t="s">
        <v>608</v>
      </c>
      <c r="Z7837">
        <v>6201</v>
      </c>
      <c r="AA7837" t="s">
        <v>1539</v>
      </c>
      <c r="AC7837" t="s">
        <v>713</v>
      </c>
      <c r="AD7837" t="s">
        <v>443</v>
      </c>
    </row>
    <row r="7838" spans="21:30">
      <c r="U7838">
        <v>15714</v>
      </c>
      <c r="V7838">
        <v>7</v>
      </c>
      <c r="W7838" t="s">
        <v>8973</v>
      </c>
      <c r="X7838">
        <v>6</v>
      </c>
      <c r="Y7838" t="s">
        <v>608</v>
      </c>
      <c r="Z7838">
        <v>6101</v>
      </c>
      <c r="AA7838" t="s">
        <v>655</v>
      </c>
      <c r="AC7838" t="s">
        <v>713</v>
      </c>
      <c r="AD7838" t="s">
        <v>443</v>
      </c>
    </row>
    <row r="7839" spans="21:30">
      <c r="U7839">
        <v>15715</v>
      </c>
      <c r="V7839">
        <v>5</v>
      </c>
      <c r="W7839" t="s">
        <v>8974</v>
      </c>
      <c r="X7839">
        <v>6</v>
      </c>
      <c r="Y7839" t="s">
        <v>608</v>
      </c>
      <c r="Z7839">
        <v>6302</v>
      </c>
      <c r="AA7839" t="s">
        <v>3197</v>
      </c>
      <c r="AC7839" t="s">
        <v>713</v>
      </c>
      <c r="AD7839" t="s">
        <v>443</v>
      </c>
    </row>
    <row r="7840" spans="21:30">
      <c r="U7840">
        <v>15716</v>
      </c>
      <c r="V7840">
        <v>3</v>
      </c>
      <c r="W7840" t="s">
        <v>8975</v>
      </c>
      <c r="X7840">
        <v>6</v>
      </c>
      <c r="Y7840" t="s">
        <v>608</v>
      </c>
      <c r="Z7840">
        <v>6303</v>
      </c>
      <c r="AA7840" t="s">
        <v>991</v>
      </c>
      <c r="AC7840" t="s">
        <v>713</v>
      </c>
      <c r="AD7840" t="s">
        <v>443</v>
      </c>
    </row>
    <row r="7841" spans="21:30">
      <c r="U7841">
        <v>15717</v>
      </c>
      <c r="V7841">
        <v>1</v>
      </c>
      <c r="W7841" t="s">
        <v>8976</v>
      </c>
      <c r="X7841">
        <v>6</v>
      </c>
      <c r="Y7841" t="s">
        <v>608</v>
      </c>
      <c r="Z7841">
        <v>6305</v>
      </c>
      <c r="AA7841" t="s">
        <v>1407</v>
      </c>
      <c r="AC7841" t="s">
        <v>713</v>
      </c>
      <c r="AD7841" t="s">
        <v>443</v>
      </c>
    </row>
    <row r="7842" spans="21:30">
      <c r="U7842">
        <v>15719</v>
      </c>
      <c r="V7842">
        <v>8</v>
      </c>
      <c r="W7842" t="s">
        <v>8977</v>
      </c>
      <c r="X7842">
        <v>6</v>
      </c>
      <c r="Y7842" t="s">
        <v>608</v>
      </c>
      <c r="Z7842">
        <v>6101</v>
      </c>
      <c r="AA7842" t="s">
        <v>655</v>
      </c>
      <c r="AC7842" t="s">
        <v>713</v>
      </c>
      <c r="AD7842" t="s">
        <v>443</v>
      </c>
    </row>
    <row r="7843" spans="21:30">
      <c r="U7843">
        <v>15720</v>
      </c>
      <c r="V7843">
        <v>1</v>
      </c>
      <c r="W7843" t="s">
        <v>8978</v>
      </c>
      <c r="X7843">
        <v>6</v>
      </c>
      <c r="Y7843" t="s">
        <v>608</v>
      </c>
      <c r="Z7843">
        <v>6109</v>
      </c>
      <c r="AA7843" t="s">
        <v>1360</v>
      </c>
      <c r="AC7843" t="s">
        <v>1009</v>
      </c>
      <c r="AD7843" t="s">
        <v>443</v>
      </c>
    </row>
    <row r="7844" spans="21:30">
      <c r="U7844">
        <v>15722</v>
      </c>
      <c r="V7844">
        <v>8</v>
      </c>
      <c r="W7844" t="s">
        <v>8979</v>
      </c>
      <c r="X7844">
        <v>6</v>
      </c>
      <c r="Y7844" t="s">
        <v>608</v>
      </c>
      <c r="Z7844">
        <v>6305</v>
      </c>
      <c r="AA7844" t="s">
        <v>1407</v>
      </c>
      <c r="AC7844" t="s">
        <v>713</v>
      </c>
      <c r="AD7844" t="s">
        <v>443</v>
      </c>
    </row>
    <row r="7845" spans="21:30">
      <c r="U7845">
        <v>15723</v>
      </c>
      <c r="V7845">
        <v>6</v>
      </c>
      <c r="W7845" t="s">
        <v>8980</v>
      </c>
      <c r="X7845">
        <v>6</v>
      </c>
      <c r="Y7845" t="s">
        <v>608</v>
      </c>
      <c r="Z7845">
        <v>6101</v>
      </c>
      <c r="AA7845" t="s">
        <v>655</v>
      </c>
      <c r="AC7845" t="s">
        <v>713</v>
      </c>
      <c r="AD7845" t="s">
        <v>443</v>
      </c>
    </row>
    <row r="7846" spans="21:30">
      <c r="U7846">
        <v>15724</v>
      </c>
      <c r="V7846">
        <v>4</v>
      </c>
      <c r="W7846" t="s">
        <v>8981</v>
      </c>
      <c r="X7846">
        <v>6</v>
      </c>
      <c r="Y7846" t="s">
        <v>608</v>
      </c>
      <c r="Z7846">
        <v>6115</v>
      </c>
      <c r="AA7846" t="s">
        <v>1647</v>
      </c>
      <c r="AC7846" t="s">
        <v>1009</v>
      </c>
      <c r="AD7846" t="s">
        <v>443</v>
      </c>
    </row>
    <row r="7847" spans="21:30">
      <c r="U7847">
        <v>15726</v>
      </c>
      <c r="V7847">
        <v>0</v>
      </c>
      <c r="W7847" t="s">
        <v>8982</v>
      </c>
      <c r="X7847">
        <v>6</v>
      </c>
      <c r="Y7847" t="s">
        <v>608</v>
      </c>
      <c r="Z7847">
        <v>6101</v>
      </c>
      <c r="AA7847" t="s">
        <v>655</v>
      </c>
      <c r="AC7847" t="s">
        <v>713</v>
      </c>
      <c r="AD7847" t="s">
        <v>443</v>
      </c>
    </row>
    <row r="7848" spans="21:30">
      <c r="U7848">
        <v>15728</v>
      </c>
      <c r="V7848">
        <v>7</v>
      </c>
      <c r="W7848" t="s">
        <v>8983</v>
      </c>
      <c r="X7848">
        <v>6</v>
      </c>
      <c r="Y7848" t="s">
        <v>608</v>
      </c>
      <c r="Z7848">
        <v>6103</v>
      </c>
      <c r="AA7848" t="s">
        <v>1018</v>
      </c>
      <c r="AC7848" t="s">
        <v>1009</v>
      </c>
      <c r="AD7848" t="s">
        <v>443</v>
      </c>
    </row>
    <row r="7849" spans="21:30">
      <c r="U7849">
        <v>15729</v>
      </c>
      <c r="V7849">
        <v>5</v>
      </c>
      <c r="W7849" t="s">
        <v>8984</v>
      </c>
      <c r="X7849">
        <v>6</v>
      </c>
      <c r="Y7849" t="s">
        <v>608</v>
      </c>
      <c r="Z7849">
        <v>6101</v>
      </c>
      <c r="AA7849" t="s">
        <v>655</v>
      </c>
      <c r="AC7849" t="s">
        <v>713</v>
      </c>
      <c r="AD7849" t="s">
        <v>443</v>
      </c>
    </row>
    <row r="7850" spans="21:30">
      <c r="U7850">
        <v>15731</v>
      </c>
      <c r="V7850">
        <v>7</v>
      </c>
      <c r="W7850" t="s">
        <v>947</v>
      </c>
      <c r="X7850">
        <v>6</v>
      </c>
      <c r="Y7850" t="s">
        <v>608</v>
      </c>
      <c r="Z7850">
        <v>6117</v>
      </c>
      <c r="AA7850" t="s">
        <v>3051</v>
      </c>
      <c r="AC7850" t="s">
        <v>713</v>
      </c>
      <c r="AD7850" t="s">
        <v>443</v>
      </c>
    </row>
    <row r="7851" spans="21:30">
      <c r="U7851">
        <v>15732</v>
      </c>
      <c r="V7851">
        <v>5</v>
      </c>
      <c r="W7851" t="s">
        <v>8985</v>
      </c>
      <c r="X7851">
        <v>6</v>
      </c>
      <c r="Y7851" t="s">
        <v>608</v>
      </c>
      <c r="Z7851">
        <v>6101</v>
      </c>
      <c r="AA7851" t="s">
        <v>655</v>
      </c>
      <c r="AC7851" t="s">
        <v>713</v>
      </c>
      <c r="AD7851" t="s">
        <v>443</v>
      </c>
    </row>
    <row r="7852" spans="21:30">
      <c r="U7852">
        <v>15734</v>
      </c>
      <c r="V7852">
        <v>1</v>
      </c>
      <c r="W7852" t="s">
        <v>8986</v>
      </c>
      <c r="X7852">
        <v>6</v>
      </c>
      <c r="Y7852" t="s">
        <v>608</v>
      </c>
      <c r="Z7852">
        <v>6108</v>
      </c>
      <c r="AA7852" t="s">
        <v>2996</v>
      </c>
      <c r="AC7852" t="s">
        <v>713</v>
      </c>
      <c r="AD7852" t="s">
        <v>443</v>
      </c>
    </row>
    <row r="7853" spans="21:30">
      <c r="U7853">
        <v>15736</v>
      </c>
      <c r="V7853">
        <v>8</v>
      </c>
      <c r="W7853" t="s">
        <v>8987</v>
      </c>
      <c r="X7853">
        <v>6</v>
      </c>
      <c r="Y7853" t="s">
        <v>608</v>
      </c>
      <c r="Z7853">
        <v>6109</v>
      </c>
      <c r="AA7853" t="s">
        <v>1360</v>
      </c>
      <c r="AC7853" t="s">
        <v>713</v>
      </c>
      <c r="AD7853" t="s">
        <v>443</v>
      </c>
    </row>
    <row r="7854" spans="21:30">
      <c r="U7854">
        <v>15737</v>
      </c>
      <c r="V7854">
        <v>6</v>
      </c>
      <c r="W7854" t="s">
        <v>8988</v>
      </c>
      <c r="X7854">
        <v>6</v>
      </c>
      <c r="Y7854" t="s">
        <v>608</v>
      </c>
      <c r="Z7854">
        <v>6301</v>
      </c>
      <c r="AA7854" t="s">
        <v>835</v>
      </c>
      <c r="AC7854" t="s">
        <v>725</v>
      </c>
      <c r="AD7854" t="s">
        <v>443</v>
      </c>
    </row>
    <row r="7855" spans="21:30">
      <c r="U7855">
        <v>15738</v>
      </c>
      <c r="V7855">
        <v>4</v>
      </c>
      <c r="W7855" t="s">
        <v>8989</v>
      </c>
      <c r="X7855">
        <v>6</v>
      </c>
      <c r="Y7855" t="s">
        <v>608</v>
      </c>
      <c r="Z7855">
        <v>6115</v>
      </c>
      <c r="AA7855" t="s">
        <v>1647</v>
      </c>
      <c r="AC7855" t="s">
        <v>713</v>
      </c>
      <c r="AD7855" t="s">
        <v>443</v>
      </c>
    </row>
    <row r="7856" spans="21:30">
      <c r="U7856">
        <v>15739</v>
      </c>
      <c r="V7856">
        <v>2</v>
      </c>
      <c r="W7856" t="s">
        <v>8990</v>
      </c>
      <c r="X7856">
        <v>6</v>
      </c>
      <c r="Y7856" t="s">
        <v>608</v>
      </c>
      <c r="Z7856">
        <v>6303</v>
      </c>
      <c r="AA7856" t="s">
        <v>991</v>
      </c>
      <c r="AC7856" t="s">
        <v>713</v>
      </c>
      <c r="AD7856" t="s">
        <v>443</v>
      </c>
    </row>
    <row r="7857" spans="21:30">
      <c r="U7857">
        <v>15740</v>
      </c>
      <c r="V7857">
        <v>6</v>
      </c>
      <c r="W7857" t="s">
        <v>8991</v>
      </c>
      <c r="X7857">
        <v>6</v>
      </c>
      <c r="Y7857" t="s">
        <v>608</v>
      </c>
      <c r="Z7857">
        <v>6117</v>
      </c>
      <c r="AA7857" t="s">
        <v>3051</v>
      </c>
      <c r="AC7857" t="s">
        <v>713</v>
      </c>
      <c r="AD7857" t="s">
        <v>443</v>
      </c>
    </row>
    <row r="7858" spans="21:30">
      <c r="U7858">
        <v>15741</v>
      </c>
      <c r="V7858">
        <v>4</v>
      </c>
      <c r="W7858" t="s">
        <v>8992</v>
      </c>
      <c r="X7858">
        <v>6</v>
      </c>
      <c r="Y7858" t="s">
        <v>608</v>
      </c>
      <c r="Z7858">
        <v>6308</v>
      </c>
      <c r="AA7858" t="s">
        <v>3182</v>
      </c>
      <c r="AC7858" t="s">
        <v>713</v>
      </c>
      <c r="AD7858" t="s">
        <v>443</v>
      </c>
    </row>
    <row r="7859" spans="21:30">
      <c r="U7859">
        <v>15742</v>
      </c>
      <c r="V7859">
        <v>2</v>
      </c>
      <c r="W7859" t="s">
        <v>8993</v>
      </c>
      <c r="X7859">
        <v>6</v>
      </c>
      <c r="Y7859" t="s">
        <v>608</v>
      </c>
      <c r="Z7859">
        <v>6116</v>
      </c>
      <c r="AA7859" t="s">
        <v>3011</v>
      </c>
      <c r="AC7859" t="s">
        <v>713</v>
      </c>
      <c r="AD7859" t="s">
        <v>443</v>
      </c>
    </row>
    <row r="7860" spans="21:30">
      <c r="U7860">
        <v>15744</v>
      </c>
      <c r="V7860">
        <v>9</v>
      </c>
      <c r="W7860" t="s">
        <v>8994</v>
      </c>
      <c r="X7860">
        <v>6</v>
      </c>
      <c r="Y7860" t="s">
        <v>608</v>
      </c>
      <c r="Z7860">
        <v>6117</v>
      </c>
      <c r="AA7860" t="s">
        <v>3051</v>
      </c>
      <c r="AC7860" t="s">
        <v>713</v>
      </c>
      <c r="AD7860" t="s">
        <v>443</v>
      </c>
    </row>
    <row r="7861" spans="21:30">
      <c r="U7861">
        <v>15745</v>
      </c>
      <c r="V7861">
        <v>7</v>
      </c>
      <c r="W7861" t="s">
        <v>8995</v>
      </c>
      <c r="X7861">
        <v>6</v>
      </c>
      <c r="Y7861" t="s">
        <v>608</v>
      </c>
      <c r="Z7861">
        <v>6301</v>
      </c>
      <c r="AA7861" t="s">
        <v>835</v>
      </c>
      <c r="AC7861" t="s">
        <v>713</v>
      </c>
      <c r="AD7861" t="s">
        <v>443</v>
      </c>
    </row>
    <row r="7862" spans="21:30">
      <c r="U7862">
        <v>15746</v>
      </c>
      <c r="V7862">
        <v>5</v>
      </c>
      <c r="W7862" t="s">
        <v>8996</v>
      </c>
      <c r="X7862">
        <v>6</v>
      </c>
      <c r="Y7862" t="s">
        <v>608</v>
      </c>
      <c r="Z7862">
        <v>6101</v>
      </c>
      <c r="AA7862" t="s">
        <v>655</v>
      </c>
      <c r="AC7862" t="s">
        <v>713</v>
      </c>
      <c r="AD7862" t="s">
        <v>443</v>
      </c>
    </row>
    <row r="7863" spans="21:30">
      <c r="U7863">
        <v>15747</v>
      </c>
      <c r="V7863">
        <v>3</v>
      </c>
      <c r="W7863" t="s">
        <v>8997</v>
      </c>
      <c r="X7863">
        <v>6</v>
      </c>
      <c r="Y7863" t="s">
        <v>608</v>
      </c>
      <c r="Z7863">
        <v>6110</v>
      </c>
      <c r="AA7863" t="s">
        <v>1742</v>
      </c>
      <c r="AC7863" t="s">
        <v>713</v>
      </c>
      <c r="AD7863" t="s">
        <v>443</v>
      </c>
    </row>
    <row r="7864" spans="21:30">
      <c r="U7864">
        <v>15748</v>
      </c>
      <c r="V7864">
        <v>1</v>
      </c>
      <c r="W7864" t="s">
        <v>8998</v>
      </c>
      <c r="X7864">
        <v>6</v>
      </c>
      <c r="Y7864" t="s">
        <v>608</v>
      </c>
      <c r="Z7864">
        <v>6110</v>
      </c>
      <c r="AA7864" t="s">
        <v>1742</v>
      </c>
      <c r="AC7864" t="s">
        <v>1009</v>
      </c>
      <c r="AD7864" t="s">
        <v>443</v>
      </c>
    </row>
    <row r="7865" spans="21:30">
      <c r="U7865">
        <v>15750</v>
      </c>
      <c r="V7865">
        <v>3</v>
      </c>
      <c r="W7865" t="s">
        <v>8725</v>
      </c>
      <c r="X7865">
        <v>6</v>
      </c>
      <c r="Y7865" t="s">
        <v>608</v>
      </c>
      <c r="Z7865">
        <v>6101</v>
      </c>
      <c r="AA7865" t="s">
        <v>655</v>
      </c>
      <c r="AC7865" t="s">
        <v>713</v>
      </c>
      <c r="AD7865" t="s">
        <v>443</v>
      </c>
    </row>
    <row r="7866" spans="21:30">
      <c r="U7866">
        <v>15751</v>
      </c>
      <c r="V7866">
        <v>1</v>
      </c>
      <c r="W7866" t="s">
        <v>8974</v>
      </c>
      <c r="X7866">
        <v>6</v>
      </c>
      <c r="Y7866" t="s">
        <v>608</v>
      </c>
      <c r="Z7866">
        <v>6111</v>
      </c>
      <c r="AA7866" t="s">
        <v>1429</v>
      </c>
      <c r="AC7866" t="s">
        <v>713</v>
      </c>
      <c r="AD7866" t="s">
        <v>443</v>
      </c>
    </row>
    <row r="7867" spans="21:30">
      <c r="U7867">
        <v>15753</v>
      </c>
      <c r="V7867">
        <v>8</v>
      </c>
      <c r="W7867" t="s">
        <v>8999</v>
      </c>
      <c r="X7867">
        <v>6</v>
      </c>
      <c r="Y7867" t="s">
        <v>608</v>
      </c>
      <c r="Z7867">
        <v>6101</v>
      </c>
      <c r="AA7867" t="s">
        <v>655</v>
      </c>
      <c r="AC7867" t="s">
        <v>1111</v>
      </c>
      <c r="AD7867" t="s">
        <v>443</v>
      </c>
    </row>
    <row r="7868" spans="21:30">
      <c r="U7868">
        <v>15754</v>
      </c>
      <c r="V7868">
        <v>6</v>
      </c>
      <c r="W7868" t="s">
        <v>9000</v>
      </c>
      <c r="X7868">
        <v>6</v>
      </c>
      <c r="Y7868" t="s">
        <v>608</v>
      </c>
      <c r="Z7868">
        <v>6302</v>
      </c>
      <c r="AA7868" t="s">
        <v>3197</v>
      </c>
      <c r="AC7868" t="s">
        <v>1009</v>
      </c>
      <c r="AD7868" t="s">
        <v>443</v>
      </c>
    </row>
    <row r="7869" spans="21:30">
      <c r="U7869">
        <v>15755</v>
      </c>
      <c r="V7869">
        <v>4</v>
      </c>
      <c r="W7869" t="s">
        <v>8350</v>
      </c>
      <c r="X7869">
        <v>6</v>
      </c>
      <c r="Y7869" t="s">
        <v>608</v>
      </c>
      <c r="Z7869">
        <v>6303</v>
      </c>
      <c r="AA7869" t="s">
        <v>991</v>
      </c>
      <c r="AC7869" t="s">
        <v>713</v>
      </c>
      <c r="AD7869" t="s">
        <v>443</v>
      </c>
    </row>
    <row r="7870" spans="21:30">
      <c r="U7870">
        <v>15756</v>
      </c>
      <c r="V7870">
        <v>2</v>
      </c>
      <c r="W7870" t="s">
        <v>9001</v>
      </c>
      <c r="X7870">
        <v>6</v>
      </c>
      <c r="Y7870" t="s">
        <v>608</v>
      </c>
      <c r="Z7870">
        <v>6101</v>
      </c>
      <c r="AA7870" t="s">
        <v>655</v>
      </c>
      <c r="AC7870" t="s">
        <v>713</v>
      </c>
      <c r="AD7870" t="s">
        <v>443</v>
      </c>
    </row>
    <row r="7871" spans="21:30">
      <c r="U7871">
        <v>15757</v>
      </c>
      <c r="V7871">
        <v>0</v>
      </c>
      <c r="W7871" t="s">
        <v>9002</v>
      </c>
      <c r="X7871">
        <v>6</v>
      </c>
      <c r="Y7871" t="s">
        <v>608</v>
      </c>
      <c r="Z7871">
        <v>6301</v>
      </c>
      <c r="AA7871" t="s">
        <v>835</v>
      </c>
      <c r="AC7871" t="s">
        <v>713</v>
      </c>
      <c r="AD7871" t="s">
        <v>443</v>
      </c>
    </row>
    <row r="7872" spans="21:30">
      <c r="U7872">
        <v>15758</v>
      </c>
      <c r="V7872">
        <v>9</v>
      </c>
      <c r="W7872" t="s">
        <v>9003</v>
      </c>
      <c r="X7872">
        <v>6</v>
      </c>
      <c r="Y7872" t="s">
        <v>608</v>
      </c>
      <c r="Z7872">
        <v>6301</v>
      </c>
      <c r="AA7872" t="s">
        <v>835</v>
      </c>
      <c r="AC7872" t="s">
        <v>713</v>
      </c>
      <c r="AD7872" t="s">
        <v>443</v>
      </c>
    </row>
    <row r="7873" spans="21:30">
      <c r="U7873">
        <v>15759</v>
      </c>
      <c r="V7873">
        <v>7</v>
      </c>
      <c r="W7873" t="s">
        <v>9004</v>
      </c>
      <c r="X7873">
        <v>6</v>
      </c>
      <c r="Y7873" t="s">
        <v>608</v>
      </c>
      <c r="Z7873">
        <v>6108</v>
      </c>
      <c r="AA7873" t="s">
        <v>2996</v>
      </c>
      <c r="AC7873" t="s">
        <v>1009</v>
      </c>
      <c r="AD7873" t="s">
        <v>443</v>
      </c>
    </row>
    <row r="7874" spans="21:30">
      <c r="U7874">
        <v>15760</v>
      </c>
      <c r="V7874">
        <v>0</v>
      </c>
      <c r="W7874" t="s">
        <v>9005</v>
      </c>
      <c r="X7874">
        <v>6</v>
      </c>
      <c r="Y7874" t="s">
        <v>608</v>
      </c>
      <c r="Z7874">
        <v>6101</v>
      </c>
      <c r="AA7874" t="s">
        <v>655</v>
      </c>
      <c r="AC7874" t="s">
        <v>713</v>
      </c>
      <c r="AD7874" t="s">
        <v>443</v>
      </c>
    </row>
    <row r="7875" spans="21:30">
      <c r="U7875">
        <v>15761</v>
      </c>
      <c r="V7875">
        <v>9</v>
      </c>
      <c r="W7875" t="s">
        <v>9006</v>
      </c>
      <c r="X7875">
        <v>6</v>
      </c>
      <c r="Y7875" t="s">
        <v>608</v>
      </c>
      <c r="Z7875">
        <v>6114</v>
      </c>
      <c r="AA7875" t="s">
        <v>1829</v>
      </c>
      <c r="AC7875" t="s">
        <v>713</v>
      </c>
      <c r="AD7875" t="s">
        <v>443</v>
      </c>
    </row>
    <row r="7876" spans="21:30">
      <c r="U7876">
        <v>15762</v>
      </c>
      <c r="V7876">
        <v>7</v>
      </c>
      <c r="W7876" t="s">
        <v>9007</v>
      </c>
      <c r="X7876">
        <v>6</v>
      </c>
      <c r="Y7876" t="s">
        <v>608</v>
      </c>
      <c r="Z7876">
        <v>6106</v>
      </c>
      <c r="AA7876" t="s">
        <v>1177</v>
      </c>
      <c r="AC7876" t="s">
        <v>1009</v>
      </c>
      <c r="AD7876" t="s">
        <v>443</v>
      </c>
    </row>
    <row r="7877" spans="21:30">
      <c r="U7877">
        <v>15763</v>
      </c>
      <c r="V7877">
        <v>5</v>
      </c>
      <c r="W7877" t="s">
        <v>9008</v>
      </c>
      <c r="X7877">
        <v>6</v>
      </c>
      <c r="Y7877" t="s">
        <v>608</v>
      </c>
      <c r="Z7877">
        <v>6106</v>
      </c>
      <c r="AA7877" t="s">
        <v>1177</v>
      </c>
      <c r="AC7877" t="s">
        <v>1009</v>
      </c>
      <c r="AD7877" t="s">
        <v>443</v>
      </c>
    </row>
    <row r="7878" spans="21:30">
      <c r="U7878">
        <v>15764</v>
      </c>
      <c r="V7878">
        <v>3</v>
      </c>
      <c r="W7878" t="s">
        <v>9009</v>
      </c>
      <c r="X7878">
        <v>6</v>
      </c>
      <c r="Y7878" t="s">
        <v>608</v>
      </c>
      <c r="Z7878">
        <v>6113</v>
      </c>
      <c r="AA7878" t="s">
        <v>103</v>
      </c>
      <c r="AC7878" t="s">
        <v>713</v>
      </c>
      <c r="AD7878" t="s">
        <v>443</v>
      </c>
    </row>
    <row r="7879" spans="21:30">
      <c r="U7879">
        <v>15765</v>
      </c>
      <c r="V7879">
        <v>1</v>
      </c>
      <c r="W7879" t="s">
        <v>9010</v>
      </c>
      <c r="X7879">
        <v>6</v>
      </c>
      <c r="Y7879" t="s">
        <v>608</v>
      </c>
      <c r="Z7879">
        <v>6107</v>
      </c>
      <c r="AA7879" t="s">
        <v>1265</v>
      </c>
      <c r="AC7879" t="s">
        <v>713</v>
      </c>
      <c r="AD7879" t="s">
        <v>443</v>
      </c>
    </row>
    <row r="7880" spans="21:30">
      <c r="U7880">
        <v>15767</v>
      </c>
      <c r="V7880">
        <v>8</v>
      </c>
      <c r="W7880" t="s">
        <v>9011</v>
      </c>
      <c r="X7880">
        <v>6</v>
      </c>
      <c r="Y7880" t="s">
        <v>608</v>
      </c>
      <c r="Z7880">
        <v>6108</v>
      </c>
      <c r="AA7880" t="s">
        <v>2996</v>
      </c>
      <c r="AC7880" t="s">
        <v>713</v>
      </c>
      <c r="AD7880" t="s">
        <v>443</v>
      </c>
    </row>
    <row r="7881" spans="21:30">
      <c r="U7881">
        <v>15768</v>
      </c>
      <c r="V7881">
        <v>6</v>
      </c>
      <c r="W7881" t="s">
        <v>2785</v>
      </c>
      <c r="X7881">
        <v>6</v>
      </c>
      <c r="Y7881" t="s">
        <v>608</v>
      </c>
      <c r="Z7881">
        <v>6101</v>
      </c>
      <c r="AA7881" t="s">
        <v>655</v>
      </c>
      <c r="AC7881" t="s">
        <v>1111</v>
      </c>
      <c r="AD7881" t="s">
        <v>443</v>
      </c>
    </row>
    <row r="7882" spans="21:30">
      <c r="U7882">
        <v>15769</v>
      </c>
      <c r="V7882">
        <v>4</v>
      </c>
      <c r="W7882" t="s">
        <v>9012</v>
      </c>
      <c r="X7882">
        <v>6</v>
      </c>
      <c r="Y7882" t="s">
        <v>608</v>
      </c>
      <c r="Z7882">
        <v>6101</v>
      </c>
      <c r="AA7882" t="s">
        <v>655</v>
      </c>
      <c r="AC7882" t="s">
        <v>1111</v>
      </c>
      <c r="AD7882" t="s">
        <v>443</v>
      </c>
    </row>
    <row r="7883" spans="21:30">
      <c r="U7883">
        <v>15770</v>
      </c>
      <c r="V7883">
        <v>8</v>
      </c>
      <c r="W7883" t="s">
        <v>9013</v>
      </c>
      <c r="X7883">
        <v>6</v>
      </c>
      <c r="Y7883" t="s">
        <v>608</v>
      </c>
      <c r="Z7883">
        <v>6201</v>
      </c>
      <c r="AA7883" t="s">
        <v>1539</v>
      </c>
      <c r="AC7883" t="s">
        <v>1009</v>
      </c>
      <c r="AD7883" t="s">
        <v>443</v>
      </c>
    </row>
    <row r="7884" spans="21:30">
      <c r="U7884">
        <v>15774</v>
      </c>
      <c r="V7884">
        <v>0</v>
      </c>
      <c r="W7884" t="s">
        <v>9014</v>
      </c>
      <c r="X7884">
        <v>6</v>
      </c>
      <c r="Y7884" t="s">
        <v>608</v>
      </c>
      <c r="Z7884">
        <v>6303</v>
      </c>
      <c r="AA7884" t="s">
        <v>991</v>
      </c>
      <c r="AC7884" t="s">
        <v>713</v>
      </c>
      <c r="AD7884" t="s">
        <v>443</v>
      </c>
    </row>
    <row r="7885" spans="21:30">
      <c r="U7885">
        <v>15775</v>
      </c>
      <c r="V7885">
        <v>9</v>
      </c>
      <c r="W7885" t="s">
        <v>9015</v>
      </c>
      <c r="X7885">
        <v>6</v>
      </c>
      <c r="Y7885" t="s">
        <v>608</v>
      </c>
      <c r="Z7885">
        <v>6101</v>
      </c>
      <c r="AA7885" t="s">
        <v>655</v>
      </c>
      <c r="AC7885" t="s">
        <v>713</v>
      </c>
      <c r="AD7885" t="s">
        <v>443</v>
      </c>
    </row>
    <row r="7886" spans="21:30">
      <c r="U7886">
        <v>15776</v>
      </c>
      <c r="V7886">
        <v>7</v>
      </c>
      <c r="W7886" t="s">
        <v>9016</v>
      </c>
      <c r="X7886">
        <v>6</v>
      </c>
      <c r="Y7886" t="s">
        <v>608</v>
      </c>
      <c r="Z7886">
        <v>6101</v>
      </c>
      <c r="AA7886" t="s">
        <v>655</v>
      </c>
      <c r="AC7886" t="s">
        <v>713</v>
      </c>
      <c r="AD7886" t="s">
        <v>443</v>
      </c>
    </row>
    <row r="7887" spans="21:30">
      <c r="U7887">
        <v>15777</v>
      </c>
      <c r="V7887">
        <v>5</v>
      </c>
      <c r="W7887" t="s">
        <v>8573</v>
      </c>
      <c r="X7887">
        <v>6</v>
      </c>
      <c r="Y7887" t="s">
        <v>608</v>
      </c>
      <c r="Z7887">
        <v>6101</v>
      </c>
      <c r="AA7887" t="s">
        <v>655</v>
      </c>
      <c r="AC7887" t="s">
        <v>713</v>
      </c>
      <c r="AD7887" t="s">
        <v>443</v>
      </c>
    </row>
    <row r="7888" spans="21:30">
      <c r="U7888">
        <v>15778</v>
      </c>
      <c r="V7888">
        <v>3</v>
      </c>
      <c r="W7888" t="s">
        <v>9017</v>
      </c>
      <c r="X7888">
        <v>6</v>
      </c>
      <c r="Y7888" t="s">
        <v>608</v>
      </c>
      <c r="Z7888">
        <v>6305</v>
      </c>
      <c r="AA7888" t="s">
        <v>1407</v>
      </c>
      <c r="AC7888" t="s">
        <v>713</v>
      </c>
      <c r="AD7888" t="s">
        <v>443</v>
      </c>
    </row>
    <row r="7889" spans="21:30">
      <c r="U7889">
        <v>15779</v>
      </c>
      <c r="V7889">
        <v>1</v>
      </c>
      <c r="W7889" t="s">
        <v>9018</v>
      </c>
      <c r="X7889">
        <v>6</v>
      </c>
      <c r="Y7889" t="s">
        <v>608</v>
      </c>
      <c r="Z7889">
        <v>6301</v>
      </c>
      <c r="AA7889" t="s">
        <v>835</v>
      </c>
      <c r="AC7889" t="s">
        <v>713</v>
      </c>
      <c r="AD7889" t="s">
        <v>443</v>
      </c>
    </row>
    <row r="7890" spans="21:30">
      <c r="U7890">
        <v>15780</v>
      </c>
      <c r="V7890">
        <v>5</v>
      </c>
      <c r="W7890" t="s">
        <v>9019</v>
      </c>
      <c r="X7890">
        <v>6</v>
      </c>
      <c r="Y7890" t="s">
        <v>608</v>
      </c>
      <c r="Z7890">
        <v>6113</v>
      </c>
      <c r="AA7890" t="s">
        <v>103</v>
      </c>
      <c r="AC7890" t="s">
        <v>1009</v>
      </c>
      <c r="AD7890" t="s">
        <v>443</v>
      </c>
    </row>
    <row r="7891" spans="21:30">
      <c r="U7891">
        <v>15781</v>
      </c>
      <c r="V7891">
        <v>3</v>
      </c>
      <c r="W7891" t="s">
        <v>9020</v>
      </c>
      <c r="X7891">
        <v>6</v>
      </c>
      <c r="Y7891" t="s">
        <v>608</v>
      </c>
      <c r="Z7891">
        <v>6102</v>
      </c>
      <c r="AA7891" t="s">
        <v>1010</v>
      </c>
      <c r="AC7891" t="s">
        <v>1009</v>
      </c>
      <c r="AD7891" t="s">
        <v>443</v>
      </c>
    </row>
    <row r="7892" spans="21:30">
      <c r="U7892">
        <v>15782</v>
      </c>
      <c r="V7892">
        <v>1</v>
      </c>
      <c r="W7892" t="s">
        <v>9021</v>
      </c>
      <c r="X7892">
        <v>6</v>
      </c>
      <c r="Y7892" t="s">
        <v>608</v>
      </c>
      <c r="Z7892">
        <v>6301</v>
      </c>
      <c r="AA7892" t="s">
        <v>835</v>
      </c>
      <c r="AC7892" t="s">
        <v>713</v>
      </c>
      <c r="AD7892" t="s">
        <v>443</v>
      </c>
    </row>
    <row r="7893" spans="21:30">
      <c r="U7893">
        <v>15784</v>
      </c>
      <c r="V7893">
        <v>8</v>
      </c>
      <c r="W7893" t="s">
        <v>9022</v>
      </c>
      <c r="X7893">
        <v>6</v>
      </c>
      <c r="Y7893" t="s">
        <v>608</v>
      </c>
      <c r="Z7893">
        <v>6102</v>
      </c>
      <c r="AA7893" t="s">
        <v>1010</v>
      </c>
      <c r="AC7893" t="s">
        <v>713</v>
      </c>
      <c r="AD7893" t="s">
        <v>443</v>
      </c>
    </row>
    <row r="7894" spans="21:30">
      <c r="U7894">
        <v>15785</v>
      </c>
      <c r="V7894">
        <v>6</v>
      </c>
      <c r="W7894" t="s">
        <v>9023</v>
      </c>
      <c r="X7894">
        <v>6</v>
      </c>
      <c r="Y7894" t="s">
        <v>608</v>
      </c>
      <c r="Z7894">
        <v>6115</v>
      </c>
      <c r="AA7894" t="s">
        <v>1647</v>
      </c>
      <c r="AC7894" t="s">
        <v>713</v>
      </c>
      <c r="AD7894" t="s">
        <v>443</v>
      </c>
    </row>
    <row r="7895" spans="21:30">
      <c r="U7895">
        <v>15786</v>
      </c>
      <c r="V7895">
        <v>4</v>
      </c>
      <c r="W7895" t="s">
        <v>9024</v>
      </c>
      <c r="X7895">
        <v>6</v>
      </c>
      <c r="Y7895" t="s">
        <v>608</v>
      </c>
      <c r="Z7895">
        <v>6101</v>
      </c>
      <c r="AA7895" t="s">
        <v>655</v>
      </c>
      <c r="AC7895" t="s">
        <v>713</v>
      </c>
      <c r="AD7895" t="s">
        <v>443</v>
      </c>
    </row>
    <row r="7896" spans="21:30">
      <c r="U7896">
        <v>15787</v>
      </c>
      <c r="V7896">
        <v>2</v>
      </c>
      <c r="W7896" t="s">
        <v>9025</v>
      </c>
      <c r="X7896">
        <v>6</v>
      </c>
      <c r="Y7896" t="s">
        <v>608</v>
      </c>
      <c r="Z7896">
        <v>6301</v>
      </c>
      <c r="AA7896" t="s">
        <v>835</v>
      </c>
      <c r="AC7896" t="s">
        <v>713</v>
      </c>
      <c r="AD7896" t="s">
        <v>443</v>
      </c>
    </row>
    <row r="7897" spans="21:30">
      <c r="U7897">
        <v>15788</v>
      </c>
      <c r="V7897">
        <v>0</v>
      </c>
      <c r="W7897" t="s">
        <v>9026</v>
      </c>
      <c r="X7897">
        <v>6</v>
      </c>
      <c r="Y7897" t="s">
        <v>608</v>
      </c>
      <c r="Z7897">
        <v>6101</v>
      </c>
      <c r="AA7897" t="s">
        <v>655</v>
      </c>
      <c r="AC7897" t="s">
        <v>713</v>
      </c>
      <c r="AD7897" t="s">
        <v>443</v>
      </c>
    </row>
    <row r="7898" spans="21:30">
      <c r="U7898">
        <v>15789</v>
      </c>
      <c r="V7898">
        <v>9</v>
      </c>
      <c r="W7898" t="s">
        <v>9027</v>
      </c>
      <c r="X7898">
        <v>6</v>
      </c>
      <c r="Y7898" t="s">
        <v>608</v>
      </c>
      <c r="Z7898">
        <v>6108</v>
      </c>
      <c r="AA7898" t="s">
        <v>2996</v>
      </c>
      <c r="AC7898" t="s">
        <v>713</v>
      </c>
      <c r="AD7898" t="s">
        <v>443</v>
      </c>
    </row>
    <row r="7899" spans="21:30">
      <c r="U7899">
        <v>15790</v>
      </c>
      <c r="V7899">
        <v>2</v>
      </c>
      <c r="W7899" t="s">
        <v>9028</v>
      </c>
      <c r="X7899">
        <v>6</v>
      </c>
      <c r="Y7899" t="s">
        <v>608</v>
      </c>
      <c r="Z7899">
        <v>6303</v>
      </c>
      <c r="AA7899" t="s">
        <v>991</v>
      </c>
      <c r="AC7899" t="s">
        <v>412</v>
      </c>
      <c r="AD7899" t="s">
        <v>443</v>
      </c>
    </row>
    <row r="7900" spans="21:30">
      <c r="U7900">
        <v>15791</v>
      </c>
      <c r="V7900">
        <v>0</v>
      </c>
      <c r="W7900" t="s">
        <v>9029</v>
      </c>
      <c r="X7900">
        <v>6</v>
      </c>
      <c r="Y7900" t="s">
        <v>608</v>
      </c>
      <c r="Z7900">
        <v>6201</v>
      </c>
      <c r="AA7900" t="s">
        <v>1539</v>
      </c>
      <c r="AC7900" t="s">
        <v>713</v>
      </c>
      <c r="AD7900" t="s">
        <v>443</v>
      </c>
    </row>
    <row r="7901" spans="21:30">
      <c r="U7901">
        <v>15792</v>
      </c>
      <c r="V7901">
        <v>9</v>
      </c>
      <c r="W7901" t="s">
        <v>9030</v>
      </c>
      <c r="X7901">
        <v>6</v>
      </c>
      <c r="Y7901" t="s">
        <v>608</v>
      </c>
      <c r="Z7901">
        <v>6108</v>
      </c>
      <c r="AA7901" t="s">
        <v>2996</v>
      </c>
      <c r="AC7901" t="s">
        <v>713</v>
      </c>
      <c r="AD7901" t="s">
        <v>443</v>
      </c>
    </row>
    <row r="7902" spans="21:30">
      <c r="U7902">
        <v>15793</v>
      </c>
      <c r="V7902">
        <v>7</v>
      </c>
      <c r="W7902" t="s">
        <v>9031</v>
      </c>
      <c r="X7902">
        <v>6</v>
      </c>
      <c r="Y7902" t="s">
        <v>608</v>
      </c>
      <c r="Z7902">
        <v>6101</v>
      </c>
      <c r="AA7902" t="s">
        <v>655</v>
      </c>
      <c r="AC7902" t="s">
        <v>713</v>
      </c>
      <c r="AD7902" t="s">
        <v>443</v>
      </c>
    </row>
    <row r="7903" spans="21:30">
      <c r="U7903">
        <v>15795</v>
      </c>
      <c r="V7903">
        <v>3</v>
      </c>
      <c r="W7903" t="s">
        <v>9032</v>
      </c>
      <c r="X7903">
        <v>6</v>
      </c>
      <c r="Y7903" t="s">
        <v>608</v>
      </c>
      <c r="Z7903">
        <v>6101</v>
      </c>
      <c r="AA7903" t="s">
        <v>655</v>
      </c>
      <c r="AC7903" t="s">
        <v>713</v>
      </c>
      <c r="AD7903" t="s">
        <v>443</v>
      </c>
    </row>
    <row r="7904" spans="21:30">
      <c r="U7904">
        <v>15796</v>
      </c>
      <c r="V7904">
        <v>1</v>
      </c>
      <c r="W7904" t="s">
        <v>9033</v>
      </c>
      <c r="X7904">
        <v>6</v>
      </c>
      <c r="Y7904" t="s">
        <v>608</v>
      </c>
      <c r="Z7904">
        <v>6106</v>
      </c>
      <c r="AA7904" t="s">
        <v>1177</v>
      </c>
      <c r="AC7904" t="s">
        <v>713</v>
      </c>
      <c r="AD7904" t="s">
        <v>443</v>
      </c>
    </row>
    <row r="7905" spans="21:30">
      <c r="U7905">
        <v>15798</v>
      </c>
      <c r="V7905">
        <v>8</v>
      </c>
      <c r="W7905" t="s">
        <v>9034</v>
      </c>
      <c r="X7905">
        <v>6</v>
      </c>
      <c r="Y7905" t="s">
        <v>608</v>
      </c>
      <c r="Z7905">
        <v>6109</v>
      </c>
      <c r="AA7905" t="s">
        <v>1360</v>
      </c>
      <c r="AC7905" t="s">
        <v>713</v>
      </c>
      <c r="AD7905" t="s">
        <v>443</v>
      </c>
    </row>
    <row r="7906" spans="21:30">
      <c r="U7906">
        <v>15799</v>
      </c>
      <c r="V7906">
        <v>6</v>
      </c>
      <c r="W7906" t="s">
        <v>9035</v>
      </c>
      <c r="X7906">
        <v>6</v>
      </c>
      <c r="Y7906" t="s">
        <v>608</v>
      </c>
      <c r="Z7906">
        <v>6310</v>
      </c>
      <c r="AA7906" t="s">
        <v>1726</v>
      </c>
      <c r="AC7906" t="s">
        <v>713</v>
      </c>
      <c r="AD7906" t="s">
        <v>443</v>
      </c>
    </row>
    <row r="7907" spans="21:30">
      <c r="U7907">
        <v>15800</v>
      </c>
      <c r="V7907">
        <v>3</v>
      </c>
      <c r="W7907" t="s">
        <v>9036</v>
      </c>
      <c r="X7907">
        <v>6</v>
      </c>
      <c r="Y7907" t="s">
        <v>608</v>
      </c>
      <c r="Z7907">
        <v>6105</v>
      </c>
      <c r="AA7907" t="s">
        <v>3111</v>
      </c>
      <c r="AC7907" t="s">
        <v>713</v>
      </c>
      <c r="AD7907" t="s">
        <v>443</v>
      </c>
    </row>
    <row r="7908" spans="21:30">
      <c r="U7908">
        <v>15801</v>
      </c>
      <c r="V7908">
        <v>1</v>
      </c>
      <c r="W7908" t="s">
        <v>9037</v>
      </c>
      <c r="X7908">
        <v>6</v>
      </c>
      <c r="Y7908" t="s">
        <v>608</v>
      </c>
      <c r="Z7908">
        <v>6101</v>
      </c>
      <c r="AA7908" t="s">
        <v>655</v>
      </c>
      <c r="AC7908" t="s">
        <v>713</v>
      </c>
      <c r="AD7908" t="s">
        <v>443</v>
      </c>
    </row>
    <row r="7909" spans="21:30">
      <c r="U7909">
        <v>15803</v>
      </c>
      <c r="V7909">
        <v>8</v>
      </c>
      <c r="W7909" t="s">
        <v>9038</v>
      </c>
      <c r="X7909">
        <v>6</v>
      </c>
      <c r="Y7909" t="s">
        <v>608</v>
      </c>
      <c r="Z7909">
        <v>6101</v>
      </c>
      <c r="AA7909" t="s">
        <v>655</v>
      </c>
      <c r="AC7909" t="s">
        <v>713</v>
      </c>
      <c r="AD7909" t="s">
        <v>443</v>
      </c>
    </row>
    <row r="7910" spans="21:30">
      <c r="U7910">
        <v>15804</v>
      </c>
      <c r="V7910">
        <v>6</v>
      </c>
      <c r="W7910" t="s">
        <v>9039</v>
      </c>
      <c r="X7910">
        <v>6</v>
      </c>
      <c r="Y7910" t="s">
        <v>608</v>
      </c>
      <c r="Z7910">
        <v>6106</v>
      </c>
      <c r="AA7910" t="s">
        <v>1177</v>
      </c>
      <c r="AC7910" t="s">
        <v>713</v>
      </c>
      <c r="AD7910" t="s">
        <v>443</v>
      </c>
    </row>
    <row r="7911" spans="21:30">
      <c r="U7911">
        <v>15805</v>
      </c>
      <c r="V7911">
        <v>4</v>
      </c>
      <c r="W7911" t="s">
        <v>9040</v>
      </c>
      <c r="X7911">
        <v>6</v>
      </c>
      <c r="Y7911" t="s">
        <v>608</v>
      </c>
      <c r="Z7911">
        <v>6106</v>
      </c>
      <c r="AA7911" t="s">
        <v>1177</v>
      </c>
      <c r="AC7911" t="s">
        <v>713</v>
      </c>
      <c r="AD7911" t="s">
        <v>443</v>
      </c>
    </row>
    <row r="7912" spans="21:30">
      <c r="U7912">
        <v>15806</v>
      </c>
      <c r="V7912">
        <v>2</v>
      </c>
      <c r="W7912" t="s">
        <v>9041</v>
      </c>
      <c r="X7912">
        <v>6</v>
      </c>
      <c r="Y7912" t="s">
        <v>608</v>
      </c>
      <c r="Z7912">
        <v>6101</v>
      </c>
      <c r="AA7912" t="s">
        <v>655</v>
      </c>
      <c r="AC7912" t="s">
        <v>713</v>
      </c>
      <c r="AD7912" t="s">
        <v>443</v>
      </c>
    </row>
    <row r="7913" spans="21:30">
      <c r="U7913">
        <v>15807</v>
      </c>
      <c r="V7913">
        <v>0</v>
      </c>
      <c r="W7913" t="s">
        <v>7826</v>
      </c>
      <c r="X7913">
        <v>6</v>
      </c>
      <c r="Y7913" t="s">
        <v>608</v>
      </c>
      <c r="Z7913">
        <v>6303</v>
      </c>
      <c r="AA7913" t="s">
        <v>991</v>
      </c>
      <c r="AC7913" t="s">
        <v>713</v>
      </c>
      <c r="AD7913" t="s">
        <v>443</v>
      </c>
    </row>
    <row r="7914" spans="21:30">
      <c r="U7914">
        <v>15808</v>
      </c>
      <c r="V7914">
        <v>9</v>
      </c>
      <c r="W7914" t="s">
        <v>9042</v>
      </c>
      <c r="X7914">
        <v>6</v>
      </c>
      <c r="Y7914" t="s">
        <v>608</v>
      </c>
      <c r="Z7914">
        <v>6206</v>
      </c>
      <c r="AA7914" t="s">
        <v>1483</v>
      </c>
      <c r="AC7914" t="s">
        <v>1009</v>
      </c>
      <c r="AD7914" t="s">
        <v>443</v>
      </c>
    </row>
    <row r="7915" spans="21:30">
      <c r="U7915">
        <v>15809</v>
      </c>
      <c r="V7915">
        <v>7</v>
      </c>
      <c r="W7915" t="s">
        <v>9043</v>
      </c>
      <c r="X7915">
        <v>6</v>
      </c>
      <c r="Y7915" t="s">
        <v>608</v>
      </c>
      <c r="Z7915">
        <v>6111</v>
      </c>
      <c r="AA7915" t="s">
        <v>1429</v>
      </c>
      <c r="AC7915" t="s">
        <v>713</v>
      </c>
      <c r="AD7915" t="s">
        <v>443</v>
      </c>
    </row>
    <row r="7916" spans="21:30">
      <c r="U7916">
        <v>15811</v>
      </c>
      <c r="V7916">
        <v>9</v>
      </c>
      <c r="W7916" t="s">
        <v>9044</v>
      </c>
      <c r="X7916">
        <v>6</v>
      </c>
      <c r="Y7916" t="s">
        <v>608</v>
      </c>
      <c r="Z7916">
        <v>6301</v>
      </c>
      <c r="AA7916" t="s">
        <v>835</v>
      </c>
      <c r="AC7916" t="s">
        <v>713</v>
      </c>
      <c r="AD7916" t="s">
        <v>443</v>
      </c>
    </row>
    <row r="7917" spans="21:30">
      <c r="U7917">
        <v>15812</v>
      </c>
      <c r="V7917">
        <v>7</v>
      </c>
      <c r="W7917" t="s">
        <v>9045</v>
      </c>
      <c r="X7917">
        <v>6</v>
      </c>
      <c r="Y7917" t="s">
        <v>608</v>
      </c>
      <c r="Z7917">
        <v>6307</v>
      </c>
      <c r="AA7917" t="s">
        <v>1518</v>
      </c>
      <c r="AC7917" t="s">
        <v>1009</v>
      </c>
      <c r="AD7917" t="s">
        <v>443</v>
      </c>
    </row>
    <row r="7918" spans="21:30">
      <c r="U7918">
        <v>15814</v>
      </c>
      <c r="V7918">
        <v>3</v>
      </c>
      <c r="W7918" t="s">
        <v>9046</v>
      </c>
      <c r="X7918">
        <v>6</v>
      </c>
      <c r="Y7918" t="s">
        <v>608</v>
      </c>
      <c r="Z7918">
        <v>6101</v>
      </c>
      <c r="AA7918" t="s">
        <v>655</v>
      </c>
      <c r="AC7918" t="s">
        <v>725</v>
      </c>
      <c r="AD7918" t="s">
        <v>443</v>
      </c>
    </row>
    <row r="7919" spans="21:30">
      <c r="U7919">
        <v>15815</v>
      </c>
      <c r="V7919">
        <v>1</v>
      </c>
      <c r="W7919" t="s">
        <v>9047</v>
      </c>
      <c r="X7919">
        <v>6</v>
      </c>
      <c r="Y7919" t="s">
        <v>608</v>
      </c>
      <c r="Z7919">
        <v>6101</v>
      </c>
      <c r="AA7919" t="s">
        <v>655</v>
      </c>
      <c r="AC7919" t="s">
        <v>713</v>
      </c>
      <c r="AD7919" t="s">
        <v>443</v>
      </c>
    </row>
    <row r="7920" spans="21:30">
      <c r="U7920">
        <v>15817</v>
      </c>
      <c r="V7920">
        <v>8</v>
      </c>
      <c r="W7920" t="s">
        <v>9048</v>
      </c>
      <c r="X7920">
        <v>6</v>
      </c>
      <c r="Y7920" t="s">
        <v>608</v>
      </c>
      <c r="Z7920">
        <v>6108</v>
      </c>
      <c r="AA7920" t="s">
        <v>2996</v>
      </c>
      <c r="AC7920" t="s">
        <v>713</v>
      </c>
      <c r="AD7920" t="s">
        <v>443</v>
      </c>
    </row>
    <row r="7921" spans="21:30">
      <c r="U7921">
        <v>15818</v>
      </c>
      <c r="V7921">
        <v>6</v>
      </c>
      <c r="W7921" t="s">
        <v>9049</v>
      </c>
      <c r="X7921">
        <v>6</v>
      </c>
      <c r="Y7921" t="s">
        <v>608</v>
      </c>
      <c r="Z7921">
        <v>6301</v>
      </c>
      <c r="AA7921" t="s">
        <v>835</v>
      </c>
      <c r="AC7921" t="s">
        <v>713</v>
      </c>
      <c r="AD7921" t="s">
        <v>443</v>
      </c>
    </row>
    <row r="7922" spans="21:30">
      <c r="U7922">
        <v>15819</v>
      </c>
      <c r="V7922">
        <v>4</v>
      </c>
      <c r="W7922" t="s">
        <v>9050</v>
      </c>
      <c r="X7922">
        <v>6</v>
      </c>
      <c r="Y7922" t="s">
        <v>608</v>
      </c>
      <c r="Z7922">
        <v>6307</v>
      </c>
      <c r="AA7922" t="s">
        <v>1518</v>
      </c>
      <c r="AC7922" t="s">
        <v>713</v>
      </c>
      <c r="AD7922" t="s">
        <v>443</v>
      </c>
    </row>
    <row r="7923" spans="21:30">
      <c r="U7923">
        <v>15820</v>
      </c>
      <c r="V7923">
        <v>8</v>
      </c>
      <c r="W7923" t="s">
        <v>9051</v>
      </c>
      <c r="X7923">
        <v>6</v>
      </c>
      <c r="Y7923" t="s">
        <v>608</v>
      </c>
      <c r="Z7923">
        <v>6117</v>
      </c>
      <c r="AA7923" t="s">
        <v>3051</v>
      </c>
      <c r="AC7923" t="s">
        <v>713</v>
      </c>
      <c r="AD7923" t="s">
        <v>443</v>
      </c>
    </row>
    <row r="7924" spans="21:30">
      <c r="U7924">
        <v>15821</v>
      </c>
      <c r="V7924">
        <v>6</v>
      </c>
      <c r="W7924" t="s">
        <v>9052</v>
      </c>
      <c r="X7924">
        <v>6</v>
      </c>
      <c r="Y7924" t="s">
        <v>608</v>
      </c>
      <c r="Z7924">
        <v>6107</v>
      </c>
      <c r="AA7924" t="s">
        <v>1265</v>
      </c>
      <c r="AC7924" t="s">
        <v>713</v>
      </c>
      <c r="AD7924" t="s">
        <v>443</v>
      </c>
    </row>
    <row r="7925" spans="21:30">
      <c r="U7925">
        <v>15822</v>
      </c>
      <c r="V7925">
        <v>4</v>
      </c>
      <c r="W7925" t="s">
        <v>9053</v>
      </c>
      <c r="X7925">
        <v>6</v>
      </c>
      <c r="Y7925" t="s">
        <v>608</v>
      </c>
      <c r="Z7925">
        <v>6115</v>
      </c>
      <c r="AA7925" t="s">
        <v>1647</v>
      </c>
      <c r="AC7925" t="s">
        <v>713</v>
      </c>
      <c r="AD7925" t="s">
        <v>443</v>
      </c>
    </row>
    <row r="7926" spans="21:30">
      <c r="U7926">
        <v>15823</v>
      </c>
      <c r="V7926">
        <v>2</v>
      </c>
      <c r="W7926" t="s">
        <v>9054</v>
      </c>
      <c r="X7926">
        <v>6</v>
      </c>
      <c r="Y7926" t="s">
        <v>608</v>
      </c>
      <c r="Z7926">
        <v>6307</v>
      </c>
      <c r="AA7926" t="s">
        <v>1518</v>
      </c>
      <c r="AC7926" t="s">
        <v>713</v>
      </c>
      <c r="AD7926" t="s">
        <v>443</v>
      </c>
    </row>
    <row r="7927" spans="21:30">
      <c r="U7927">
        <v>15824</v>
      </c>
      <c r="V7927">
        <v>0</v>
      </c>
      <c r="W7927" t="s">
        <v>9055</v>
      </c>
      <c r="X7927">
        <v>6</v>
      </c>
      <c r="Y7927" t="s">
        <v>608</v>
      </c>
      <c r="Z7927">
        <v>6105</v>
      </c>
      <c r="AA7927" t="s">
        <v>3111</v>
      </c>
      <c r="AC7927" t="s">
        <v>713</v>
      </c>
      <c r="AD7927" t="s">
        <v>443</v>
      </c>
    </row>
    <row r="7928" spans="21:30">
      <c r="U7928">
        <v>15825</v>
      </c>
      <c r="V7928">
        <v>9</v>
      </c>
      <c r="W7928" t="s">
        <v>9056</v>
      </c>
      <c r="X7928">
        <v>6</v>
      </c>
      <c r="Y7928" t="s">
        <v>608</v>
      </c>
      <c r="Z7928">
        <v>6305</v>
      </c>
      <c r="AA7928" t="s">
        <v>1407</v>
      </c>
      <c r="AC7928" t="s">
        <v>713</v>
      </c>
      <c r="AD7928" t="s">
        <v>443</v>
      </c>
    </row>
    <row r="7929" spans="21:30">
      <c r="U7929">
        <v>15826</v>
      </c>
      <c r="V7929">
        <v>7</v>
      </c>
      <c r="W7929" t="s">
        <v>9057</v>
      </c>
      <c r="X7929">
        <v>6</v>
      </c>
      <c r="Y7929" t="s">
        <v>608</v>
      </c>
      <c r="Z7929">
        <v>6104</v>
      </c>
      <c r="AA7929" t="s">
        <v>1035</v>
      </c>
      <c r="AC7929" t="s">
        <v>713</v>
      </c>
      <c r="AD7929" t="s">
        <v>443</v>
      </c>
    </row>
    <row r="7930" spans="21:30">
      <c r="U7930">
        <v>15827</v>
      </c>
      <c r="V7930">
        <v>5</v>
      </c>
      <c r="W7930" t="s">
        <v>9058</v>
      </c>
      <c r="X7930">
        <v>6</v>
      </c>
      <c r="Y7930" t="s">
        <v>608</v>
      </c>
      <c r="Z7930">
        <v>6101</v>
      </c>
      <c r="AA7930" t="s">
        <v>655</v>
      </c>
      <c r="AC7930" t="s">
        <v>713</v>
      </c>
      <c r="AD7930" t="s">
        <v>443</v>
      </c>
    </row>
    <row r="7931" spans="21:30">
      <c r="U7931">
        <v>15828</v>
      </c>
      <c r="V7931">
        <v>3</v>
      </c>
      <c r="W7931" t="s">
        <v>9059</v>
      </c>
      <c r="X7931">
        <v>6</v>
      </c>
      <c r="Y7931" t="s">
        <v>608</v>
      </c>
      <c r="Z7931">
        <v>6101</v>
      </c>
      <c r="AA7931" t="s">
        <v>655</v>
      </c>
      <c r="AC7931" t="s">
        <v>713</v>
      </c>
      <c r="AD7931" t="s">
        <v>443</v>
      </c>
    </row>
    <row r="7932" spans="21:30">
      <c r="U7932">
        <v>15829</v>
      </c>
      <c r="V7932">
        <v>5</v>
      </c>
      <c r="W7932" t="s">
        <v>9060</v>
      </c>
      <c r="X7932">
        <v>6</v>
      </c>
      <c r="Y7932" t="s">
        <v>608</v>
      </c>
      <c r="Z7932">
        <v>6117</v>
      </c>
      <c r="AA7932" t="s">
        <v>3051</v>
      </c>
      <c r="AC7932" t="s">
        <v>713</v>
      </c>
      <c r="AD7932" t="s">
        <v>443</v>
      </c>
    </row>
    <row r="7933" spans="21:30">
      <c r="U7933">
        <v>15830</v>
      </c>
      <c r="V7933">
        <v>5</v>
      </c>
      <c r="W7933" t="s">
        <v>9061</v>
      </c>
      <c r="X7933">
        <v>6</v>
      </c>
      <c r="Y7933" t="s">
        <v>608</v>
      </c>
      <c r="Z7933">
        <v>6110</v>
      </c>
      <c r="AA7933" t="s">
        <v>1742</v>
      </c>
      <c r="AC7933" t="s">
        <v>713</v>
      </c>
      <c r="AD7933" t="s">
        <v>443</v>
      </c>
    </row>
    <row r="7934" spans="21:30">
      <c r="U7934">
        <v>15831</v>
      </c>
      <c r="V7934">
        <v>3</v>
      </c>
      <c r="W7934" t="s">
        <v>9062</v>
      </c>
      <c r="X7934">
        <v>6</v>
      </c>
      <c r="Y7934" t="s">
        <v>608</v>
      </c>
      <c r="Z7934">
        <v>6301</v>
      </c>
      <c r="AA7934" t="s">
        <v>835</v>
      </c>
      <c r="AC7934" t="s">
        <v>713</v>
      </c>
      <c r="AD7934" t="s">
        <v>443</v>
      </c>
    </row>
    <row r="7935" spans="21:30">
      <c r="U7935">
        <v>15832</v>
      </c>
      <c r="V7935">
        <v>1</v>
      </c>
      <c r="W7935" t="s">
        <v>9063</v>
      </c>
      <c r="X7935">
        <v>6</v>
      </c>
      <c r="Y7935" t="s">
        <v>608</v>
      </c>
      <c r="Z7935">
        <v>6117</v>
      </c>
      <c r="AA7935" t="s">
        <v>3051</v>
      </c>
      <c r="AC7935" t="s">
        <v>713</v>
      </c>
      <c r="AD7935" t="s">
        <v>443</v>
      </c>
    </row>
    <row r="7936" spans="21:30">
      <c r="U7936">
        <v>15834</v>
      </c>
      <c r="V7936">
        <v>8</v>
      </c>
      <c r="W7936" t="s">
        <v>9064</v>
      </c>
      <c r="X7936">
        <v>6</v>
      </c>
      <c r="Y7936" t="s">
        <v>608</v>
      </c>
      <c r="Z7936">
        <v>6101</v>
      </c>
      <c r="AA7936" t="s">
        <v>655</v>
      </c>
      <c r="AC7936" t="s">
        <v>713</v>
      </c>
      <c r="AD7936" t="s">
        <v>443</v>
      </c>
    </row>
    <row r="7937" spans="21:30">
      <c r="U7937">
        <v>15835</v>
      </c>
      <c r="V7937">
        <v>6</v>
      </c>
      <c r="W7937" t="s">
        <v>9065</v>
      </c>
      <c r="X7937">
        <v>6</v>
      </c>
      <c r="Y7937" t="s">
        <v>608</v>
      </c>
      <c r="Z7937">
        <v>6303</v>
      </c>
      <c r="AA7937" t="s">
        <v>991</v>
      </c>
      <c r="AC7937" t="s">
        <v>713</v>
      </c>
      <c r="AD7937" t="s">
        <v>443</v>
      </c>
    </row>
    <row r="7938" spans="21:30">
      <c r="U7938">
        <v>15836</v>
      </c>
      <c r="V7938">
        <v>4</v>
      </c>
      <c r="W7938" t="s">
        <v>9066</v>
      </c>
      <c r="X7938">
        <v>6</v>
      </c>
      <c r="Y7938" t="s">
        <v>608</v>
      </c>
      <c r="Z7938">
        <v>6101</v>
      </c>
      <c r="AA7938" t="s">
        <v>655</v>
      </c>
      <c r="AC7938" t="s">
        <v>713</v>
      </c>
      <c r="AD7938" t="s">
        <v>443</v>
      </c>
    </row>
    <row r="7939" spans="21:30">
      <c r="U7939">
        <v>15838</v>
      </c>
      <c r="V7939">
        <v>0</v>
      </c>
      <c r="W7939" t="s">
        <v>9067</v>
      </c>
      <c r="X7939">
        <v>6</v>
      </c>
      <c r="Y7939" t="s">
        <v>608</v>
      </c>
      <c r="Z7939">
        <v>6113</v>
      </c>
      <c r="AA7939" t="s">
        <v>103</v>
      </c>
      <c r="AC7939" t="s">
        <v>713</v>
      </c>
      <c r="AD7939" t="s">
        <v>443</v>
      </c>
    </row>
    <row r="7940" spans="21:30">
      <c r="U7940">
        <v>15839</v>
      </c>
      <c r="V7940">
        <v>9</v>
      </c>
      <c r="W7940" t="s">
        <v>9068</v>
      </c>
      <c r="X7940">
        <v>6</v>
      </c>
      <c r="Y7940" t="s">
        <v>608</v>
      </c>
      <c r="Z7940">
        <v>6110</v>
      </c>
      <c r="AA7940" t="s">
        <v>1742</v>
      </c>
      <c r="AC7940" t="s">
        <v>713</v>
      </c>
      <c r="AD7940" t="s">
        <v>443</v>
      </c>
    </row>
    <row r="7941" spans="21:30">
      <c r="U7941">
        <v>15840</v>
      </c>
      <c r="V7941">
        <v>2</v>
      </c>
      <c r="W7941" t="s">
        <v>9069</v>
      </c>
      <c r="X7941">
        <v>6</v>
      </c>
      <c r="Y7941" t="s">
        <v>608</v>
      </c>
      <c r="Z7941">
        <v>6101</v>
      </c>
      <c r="AA7941" t="s">
        <v>655</v>
      </c>
      <c r="AC7941" t="s">
        <v>713</v>
      </c>
      <c r="AD7941" t="s">
        <v>443</v>
      </c>
    </row>
    <row r="7942" spans="21:30">
      <c r="U7942">
        <v>15841</v>
      </c>
      <c r="V7942">
        <v>0</v>
      </c>
      <c r="W7942" t="s">
        <v>9070</v>
      </c>
      <c r="X7942">
        <v>6</v>
      </c>
      <c r="Y7942" t="s">
        <v>608</v>
      </c>
      <c r="Z7942">
        <v>6115</v>
      </c>
      <c r="AA7942" t="s">
        <v>1647</v>
      </c>
      <c r="AC7942" t="s">
        <v>713</v>
      </c>
      <c r="AD7942" t="s">
        <v>443</v>
      </c>
    </row>
    <row r="7943" spans="21:30">
      <c r="U7943">
        <v>15842</v>
      </c>
      <c r="V7943">
        <v>9</v>
      </c>
      <c r="W7943" t="s">
        <v>9071</v>
      </c>
      <c r="X7943">
        <v>6</v>
      </c>
      <c r="Y7943" t="s">
        <v>608</v>
      </c>
      <c r="Z7943">
        <v>6101</v>
      </c>
      <c r="AA7943" t="s">
        <v>655</v>
      </c>
      <c r="AC7943" t="s">
        <v>713</v>
      </c>
      <c r="AD7943" t="s">
        <v>443</v>
      </c>
    </row>
    <row r="7944" spans="21:30">
      <c r="U7944">
        <v>15843</v>
      </c>
      <c r="V7944">
        <v>7</v>
      </c>
      <c r="W7944" t="s">
        <v>9072</v>
      </c>
      <c r="X7944">
        <v>6</v>
      </c>
      <c r="Y7944" t="s">
        <v>608</v>
      </c>
      <c r="Z7944">
        <v>6115</v>
      </c>
      <c r="AA7944" t="s">
        <v>1647</v>
      </c>
      <c r="AC7944" t="s">
        <v>1009</v>
      </c>
      <c r="AD7944" t="s">
        <v>443</v>
      </c>
    </row>
    <row r="7945" spans="21:30">
      <c r="U7945">
        <v>15844</v>
      </c>
      <c r="V7945">
        <v>5</v>
      </c>
      <c r="W7945" t="s">
        <v>9073</v>
      </c>
      <c r="X7945">
        <v>6</v>
      </c>
      <c r="Y7945" t="s">
        <v>608</v>
      </c>
      <c r="Z7945">
        <v>6101</v>
      </c>
      <c r="AA7945" t="s">
        <v>655</v>
      </c>
      <c r="AC7945" t="s">
        <v>713</v>
      </c>
      <c r="AD7945" t="s">
        <v>443</v>
      </c>
    </row>
    <row r="7946" spans="21:30">
      <c r="U7946">
        <v>15845</v>
      </c>
      <c r="V7946">
        <v>3</v>
      </c>
      <c r="W7946" t="s">
        <v>9074</v>
      </c>
      <c r="X7946">
        <v>6</v>
      </c>
      <c r="Y7946" t="s">
        <v>608</v>
      </c>
      <c r="Z7946">
        <v>6304</v>
      </c>
      <c r="AA7946" t="s">
        <v>1300</v>
      </c>
      <c r="AC7946" t="s">
        <v>713</v>
      </c>
      <c r="AD7946" t="s">
        <v>443</v>
      </c>
    </row>
    <row r="7947" spans="21:30">
      <c r="U7947">
        <v>15846</v>
      </c>
      <c r="V7947">
        <v>1</v>
      </c>
      <c r="W7947" t="s">
        <v>9075</v>
      </c>
      <c r="X7947">
        <v>6</v>
      </c>
      <c r="Y7947" t="s">
        <v>608</v>
      </c>
      <c r="Z7947">
        <v>6204</v>
      </c>
      <c r="AA7947" t="s">
        <v>3286</v>
      </c>
      <c r="AC7947" t="s">
        <v>713</v>
      </c>
      <c r="AD7947" t="s">
        <v>443</v>
      </c>
    </row>
    <row r="7948" spans="21:30">
      <c r="U7948">
        <v>15848</v>
      </c>
      <c r="V7948">
        <v>8</v>
      </c>
      <c r="W7948" t="s">
        <v>6607</v>
      </c>
      <c r="X7948">
        <v>6</v>
      </c>
      <c r="Y7948" t="s">
        <v>608</v>
      </c>
      <c r="Z7948">
        <v>6301</v>
      </c>
      <c r="AA7948" t="s">
        <v>835</v>
      </c>
      <c r="AC7948" t="s">
        <v>713</v>
      </c>
      <c r="AD7948" t="s">
        <v>443</v>
      </c>
    </row>
    <row r="7949" spans="21:30">
      <c r="U7949">
        <v>15851</v>
      </c>
      <c r="V7949">
        <v>8</v>
      </c>
      <c r="W7949" t="s">
        <v>9076</v>
      </c>
      <c r="X7949">
        <v>6</v>
      </c>
      <c r="Y7949" t="s">
        <v>608</v>
      </c>
      <c r="Z7949">
        <v>6117</v>
      </c>
      <c r="AA7949" t="s">
        <v>3051</v>
      </c>
      <c r="AC7949" t="s">
        <v>713</v>
      </c>
      <c r="AD7949" t="s">
        <v>443</v>
      </c>
    </row>
    <row r="7950" spans="21:30">
      <c r="U7950">
        <v>15852</v>
      </c>
      <c r="V7950">
        <v>6</v>
      </c>
      <c r="W7950" t="s">
        <v>9077</v>
      </c>
      <c r="X7950">
        <v>6</v>
      </c>
      <c r="Y7950" t="s">
        <v>608</v>
      </c>
      <c r="Z7950">
        <v>6104</v>
      </c>
      <c r="AA7950" t="s">
        <v>1035</v>
      </c>
      <c r="AC7950" t="s">
        <v>713</v>
      </c>
      <c r="AD7950" t="s">
        <v>443</v>
      </c>
    </row>
    <row r="7951" spans="21:30">
      <c r="U7951">
        <v>15853</v>
      </c>
      <c r="V7951">
        <v>4</v>
      </c>
      <c r="W7951" t="s">
        <v>9078</v>
      </c>
      <c r="X7951">
        <v>6</v>
      </c>
      <c r="Y7951" t="s">
        <v>608</v>
      </c>
      <c r="Z7951">
        <v>6101</v>
      </c>
      <c r="AA7951" t="s">
        <v>655</v>
      </c>
      <c r="AC7951" t="s">
        <v>713</v>
      </c>
      <c r="AD7951" t="s">
        <v>443</v>
      </c>
    </row>
    <row r="7952" spans="21:30">
      <c r="U7952">
        <v>15854</v>
      </c>
      <c r="V7952">
        <v>2</v>
      </c>
      <c r="W7952" t="s">
        <v>9079</v>
      </c>
      <c r="X7952">
        <v>6</v>
      </c>
      <c r="Y7952" t="s">
        <v>608</v>
      </c>
      <c r="Z7952">
        <v>6101</v>
      </c>
      <c r="AA7952" t="s">
        <v>655</v>
      </c>
      <c r="AC7952" t="s">
        <v>713</v>
      </c>
      <c r="AD7952" t="s">
        <v>443</v>
      </c>
    </row>
    <row r="7953" spans="21:30">
      <c r="U7953">
        <v>15855</v>
      </c>
      <c r="V7953">
        <v>0</v>
      </c>
      <c r="W7953" t="s">
        <v>9080</v>
      </c>
      <c r="X7953">
        <v>6</v>
      </c>
      <c r="Y7953" t="s">
        <v>608</v>
      </c>
      <c r="Z7953">
        <v>6106</v>
      </c>
      <c r="AA7953" t="s">
        <v>1177</v>
      </c>
      <c r="AC7953" t="s">
        <v>713</v>
      </c>
      <c r="AD7953" t="s">
        <v>443</v>
      </c>
    </row>
    <row r="7954" spans="21:30">
      <c r="U7954">
        <v>15856</v>
      </c>
      <c r="V7954">
        <v>9</v>
      </c>
      <c r="W7954" t="s">
        <v>9081</v>
      </c>
      <c r="X7954">
        <v>6</v>
      </c>
      <c r="Y7954" t="s">
        <v>608</v>
      </c>
      <c r="Z7954">
        <v>6206</v>
      </c>
      <c r="AA7954" t="s">
        <v>1483</v>
      </c>
      <c r="AC7954" t="s">
        <v>713</v>
      </c>
      <c r="AD7954" t="s">
        <v>443</v>
      </c>
    </row>
    <row r="7955" spans="21:30">
      <c r="U7955">
        <v>15857</v>
      </c>
      <c r="V7955">
        <v>7</v>
      </c>
      <c r="W7955" t="s">
        <v>9082</v>
      </c>
      <c r="X7955">
        <v>6</v>
      </c>
      <c r="Y7955" t="s">
        <v>608</v>
      </c>
      <c r="Z7955">
        <v>6303</v>
      </c>
      <c r="AA7955" t="s">
        <v>991</v>
      </c>
      <c r="AC7955" t="s">
        <v>713</v>
      </c>
      <c r="AD7955" t="s">
        <v>443</v>
      </c>
    </row>
    <row r="7956" spans="21:30">
      <c r="U7956">
        <v>15858</v>
      </c>
      <c r="V7956">
        <v>5</v>
      </c>
      <c r="W7956" t="s">
        <v>9083</v>
      </c>
      <c r="X7956">
        <v>6</v>
      </c>
      <c r="Y7956" t="s">
        <v>608</v>
      </c>
      <c r="Z7956">
        <v>6115</v>
      </c>
      <c r="AA7956" t="s">
        <v>1647</v>
      </c>
      <c r="AC7956" t="s">
        <v>713</v>
      </c>
      <c r="AD7956" t="s">
        <v>443</v>
      </c>
    </row>
    <row r="7957" spans="21:30">
      <c r="U7957">
        <v>15859</v>
      </c>
      <c r="V7957">
        <v>3</v>
      </c>
      <c r="W7957" t="s">
        <v>9084</v>
      </c>
      <c r="X7957">
        <v>6</v>
      </c>
      <c r="Y7957" t="s">
        <v>608</v>
      </c>
      <c r="Z7957">
        <v>6305</v>
      </c>
      <c r="AA7957" t="s">
        <v>1407</v>
      </c>
      <c r="AC7957" t="s">
        <v>713</v>
      </c>
      <c r="AD7957" t="s">
        <v>443</v>
      </c>
    </row>
    <row r="7958" spans="21:30">
      <c r="U7958">
        <v>16406</v>
      </c>
      <c r="V7958">
        <v>2</v>
      </c>
      <c r="W7958" t="s">
        <v>9085</v>
      </c>
      <c r="X7958">
        <v>7</v>
      </c>
      <c r="Y7958" t="s">
        <v>953</v>
      </c>
      <c r="Z7958">
        <v>7307</v>
      </c>
      <c r="AA7958" t="s">
        <v>1676</v>
      </c>
      <c r="AC7958" t="s">
        <v>1009</v>
      </c>
      <c r="AD7958" t="s">
        <v>443</v>
      </c>
    </row>
    <row r="7959" spans="21:30">
      <c r="U7959">
        <v>16410</v>
      </c>
      <c r="V7959">
        <v>0</v>
      </c>
      <c r="W7959" t="s">
        <v>9086</v>
      </c>
      <c r="X7959">
        <v>7</v>
      </c>
      <c r="Y7959" t="s">
        <v>953</v>
      </c>
      <c r="Z7959">
        <v>7403</v>
      </c>
      <c r="AA7959" t="s">
        <v>3681</v>
      </c>
      <c r="AC7959" t="s">
        <v>713</v>
      </c>
      <c r="AD7959" t="s">
        <v>443</v>
      </c>
    </row>
    <row r="7960" spans="21:30">
      <c r="U7960">
        <v>16415</v>
      </c>
      <c r="V7960">
        <v>1</v>
      </c>
      <c r="W7960" t="s">
        <v>9087</v>
      </c>
      <c r="X7960">
        <v>7</v>
      </c>
      <c r="Y7960" t="s">
        <v>953</v>
      </c>
      <c r="Z7960">
        <v>7301</v>
      </c>
      <c r="AA7960" t="s">
        <v>1103</v>
      </c>
      <c r="AC7960" t="s">
        <v>713</v>
      </c>
      <c r="AD7960" t="s">
        <v>443</v>
      </c>
    </row>
    <row r="7961" spans="21:30">
      <c r="U7961">
        <v>16417</v>
      </c>
      <c r="V7961">
        <v>8</v>
      </c>
      <c r="W7961" t="s">
        <v>9088</v>
      </c>
      <c r="X7961">
        <v>7</v>
      </c>
      <c r="Y7961" t="s">
        <v>953</v>
      </c>
      <c r="Z7961">
        <v>7301</v>
      </c>
      <c r="AA7961" t="s">
        <v>1103</v>
      </c>
      <c r="AC7961" t="s">
        <v>713</v>
      </c>
      <c r="AD7961" t="s">
        <v>443</v>
      </c>
    </row>
    <row r="7962" spans="21:30">
      <c r="U7962">
        <v>16424</v>
      </c>
      <c r="V7962">
        <v>0</v>
      </c>
      <c r="W7962" t="s">
        <v>9089</v>
      </c>
      <c r="X7962">
        <v>7</v>
      </c>
      <c r="Y7962" t="s">
        <v>953</v>
      </c>
      <c r="Z7962">
        <v>7304</v>
      </c>
      <c r="AA7962" t="s">
        <v>1391</v>
      </c>
      <c r="AC7962" t="s">
        <v>1009</v>
      </c>
      <c r="AD7962" t="s">
        <v>443</v>
      </c>
    </row>
    <row r="7963" spans="21:30">
      <c r="U7963">
        <v>16427</v>
      </c>
      <c r="V7963">
        <v>5</v>
      </c>
      <c r="W7963" t="s">
        <v>9090</v>
      </c>
      <c r="X7963">
        <v>7</v>
      </c>
      <c r="Y7963" t="s">
        <v>953</v>
      </c>
      <c r="Z7963">
        <v>7101</v>
      </c>
      <c r="AA7963" t="s">
        <v>1054</v>
      </c>
      <c r="AC7963" t="s">
        <v>713</v>
      </c>
      <c r="AD7963" t="s">
        <v>443</v>
      </c>
    </row>
    <row r="7964" spans="21:30">
      <c r="U7964">
        <v>16428</v>
      </c>
      <c r="V7964">
        <v>3</v>
      </c>
      <c r="W7964" t="s">
        <v>9091</v>
      </c>
      <c r="X7964">
        <v>7</v>
      </c>
      <c r="Y7964" t="s">
        <v>953</v>
      </c>
      <c r="Z7964">
        <v>7302</v>
      </c>
      <c r="AA7964" t="s">
        <v>3406</v>
      </c>
      <c r="AC7964" t="s">
        <v>1009</v>
      </c>
      <c r="AD7964" t="s">
        <v>443</v>
      </c>
    </row>
    <row r="7965" spans="21:30">
      <c r="U7965">
        <v>16429</v>
      </c>
      <c r="V7965">
        <v>1</v>
      </c>
      <c r="W7965" t="s">
        <v>9092</v>
      </c>
      <c r="X7965">
        <v>7</v>
      </c>
      <c r="Y7965" t="s">
        <v>953</v>
      </c>
      <c r="Z7965">
        <v>7301</v>
      </c>
      <c r="AA7965" t="s">
        <v>1103</v>
      </c>
      <c r="AC7965" t="s">
        <v>713</v>
      </c>
      <c r="AD7965" t="s">
        <v>443</v>
      </c>
    </row>
    <row r="7966" spans="21:30">
      <c r="U7966">
        <v>16431</v>
      </c>
      <c r="V7966">
        <v>3</v>
      </c>
      <c r="W7966" t="s">
        <v>9093</v>
      </c>
      <c r="X7966">
        <v>7</v>
      </c>
      <c r="Y7966" t="s">
        <v>953</v>
      </c>
      <c r="Z7966">
        <v>7301</v>
      </c>
      <c r="AA7966" t="s">
        <v>1103</v>
      </c>
      <c r="AC7966" t="s">
        <v>725</v>
      </c>
      <c r="AD7966" t="s">
        <v>443</v>
      </c>
    </row>
    <row r="7967" spans="21:30">
      <c r="U7967">
        <v>16432</v>
      </c>
      <c r="V7967">
        <v>1</v>
      </c>
      <c r="W7967" t="s">
        <v>9094</v>
      </c>
      <c r="X7967">
        <v>7</v>
      </c>
      <c r="Y7967" t="s">
        <v>953</v>
      </c>
      <c r="Z7967">
        <v>7304</v>
      </c>
      <c r="AA7967" t="s">
        <v>1391</v>
      </c>
      <c r="AC7967" t="s">
        <v>713</v>
      </c>
      <c r="AD7967" t="s">
        <v>443</v>
      </c>
    </row>
    <row r="7968" spans="21:30">
      <c r="U7968">
        <v>16434</v>
      </c>
      <c r="V7968">
        <v>8</v>
      </c>
      <c r="W7968" t="s">
        <v>9095</v>
      </c>
      <c r="X7968">
        <v>7</v>
      </c>
      <c r="Y7968" t="s">
        <v>953</v>
      </c>
      <c r="Z7968">
        <v>7101</v>
      </c>
      <c r="AA7968" t="s">
        <v>1054</v>
      </c>
      <c r="AC7968" t="s">
        <v>713</v>
      </c>
      <c r="AD7968" t="s">
        <v>443</v>
      </c>
    </row>
    <row r="7969" spans="21:30">
      <c r="U7969">
        <v>16441</v>
      </c>
      <c r="V7969">
        <v>0</v>
      </c>
      <c r="W7969" t="s">
        <v>9096</v>
      </c>
      <c r="X7969">
        <v>7</v>
      </c>
      <c r="Y7969" t="s">
        <v>953</v>
      </c>
      <c r="Z7969">
        <v>7101</v>
      </c>
      <c r="AA7969" t="s">
        <v>1054</v>
      </c>
      <c r="AC7969" t="s">
        <v>713</v>
      </c>
      <c r="AD7969" t="s">
        <v>443</v>
      </c>
    </row>
    <row r="7970" spans="21:30">
      <c r="U7970">
        <v>16443</v>
      </c>
      <c r="V7970">
        <v>7</v>
      </c>
      <c r="W7970" t="s">
        <v>9097</v>
      </c>
      <c r="X7970">
        <v>7</v>
      </c>
      <c r="Y7970" t="s">
        <v>953</v>
      </c>
      <c r="Z7970">
        <v>7101</v>
      </c>
      <c r="AA7970" t="s">
        <v>1054</v>
      </c>
      <c r="AC7970" t="s">
        <v>713</v>
      </c>
      <c r="AD7970" t="s">
        <v>443</v>
      </c>
    </row>
    <row r="7971" spans="21:30">
      <c r="U7971">
        <v>16444</v>
      </c>
      <c r="V7971">
        <v>5</v>
      </c>
      <c r="W7971" t="s">
        <v>9098</v>
      </c>
      <c r="X7971">
        <v>7</v>
      </c>
      <c r="Y7971" t="s">
        <v>953</v>
      </c>
      <c r="Z7971">
        <v>7102</v>
      </c>
      <c r="AA7971" t="s">
        <v>3565</v>
      </c>
      <c r="AC7971" t="s">
        <v>713</v>
      </c>
      <c r="AD7971" t="s">
        <v>443</v>
      </c>
    </row>
    <row r="7972" spans="21:30">
      <c r="U7972">
        <v>16446</v>
      </c>
      <c r="V7972">
        <v>1</v>
      </c>
      <c r="W7972" t="s">
        <v>9099</v>
      </c>
      <c r="X7972">
        <v>7</v>
      </c>
      <c r="Y7972" t="s">
        <v>953</v>
      </c>
      <c r="Z7972">
        <v>7101</v>
      </c>
      <c r="AA7972" t="s">
        <v>1054</v>
      </c>
      <c r="AC7972" t="s">
        <v>713</v>
      </c>
      <c r="AD7972" t="s">
        <v>443</v>
      </c>
    </row>
    <row r="7973" spans="21:30">
      <c r="U7973">
        <v>16448</v>
      </c>
      <c r="V7973">
        <v>8</v>
      </c>
      <c r="W7973" t="s">
        <v>9100</v>
      </c>
      <c r="X7973">
        <v>7</v>
      </c>
      <c r="Y7973" t="s">
        <v>953</v>
      </c>
      <c r="Z7973">
        <v>7301</v>
      </c>
      <c r="AA7973" t="s">
        <v>1103</v>
      </c>
      <c r="AC7973" t="s">
        <v>713</v>
      </c>
      <c r="AD7973" t="s">
        <v>443</v>
      </c>
    </row>
    <row r="7974" spans="21:30">
      <c r="U7974">
        <v>16449</v>
      </c>
      <c r="V7974">
        <v>6</v>
      </c>
      <c r="W7974" t="s">
        <v>9101</v>
      </c>
      <c r="X7974">
        <v>7</v>
      </c>
      <c r="Y7974" t="s">
        <v>953</v>
      </c>
      <c r="Z7974">
        <v>7301</v>
      </c>
      <c r="AA7974" t="s">
        <v>1103</v>
      </c>
      <c r="AC7974" t="s">
        <v>725</v>
      </c>
      <c r="AD7974" t="s">
        <v>443</v>
      </c>
    </row>
    <row r="7975" spans="21:30">
      <c r="U7975">
        <v>16452</v>
      </c>
      <c r="V7975">
        <v>6</v>
      </c>
      <c r="W7975" t="s">
        <v>9102</v>
      </c>
      <c r="X7975">
        <v>7</v>
      </c>
      <c r="Y7975" t="s">
        <v>953</v>
      </c>
      <c r="Z7975">
        <v>7301</v>
      </c>
      <c r="AA7975" t="s">
        <v>1103</v>
      </c>
      <c r="AC7975" t="s">
        <v>1009</v>
      </c>
      <c r="AD7975" t="s">
        <v>443</v>
      </c>
    </row>
    <row r="7976" spans="21:30">
      <c r="U7976">
        <v>16453</v>
      </c>
      <c r="V7976">
        <v>4</v>
      </c>
      <c r="W7976" t="s">
        <v>9103</v>
      </c>
      <c r="X7976">
        <v>7</v>
      </c>
      <c r="Y7976" t="s">
        <v>953</v>
      </c>
      <c r="Z7976">
        <v>7401</v>
      </c>
      <c r="AA7976" t="s">
        <v>1023</v>
      </c>
      <c r="AC7976" t="s">
        <v>725</v>
      </c>
      <c r="AD7976" t="s">
        <v>443</v>
      </c>
    </row>
    <row r="7977" spans="21:30">
      <c r="U7977">
        <v>16454</v>
      </c>
      <c r="V7977">
        <v>2</v>
      </c>
      <c r="W7977" t="s">
        <v>9104</v>
      </c>
      <c r="X7977">
        <v>7</v>
      </c>
      <c r="Y7977" t="s">
        <v>953</v>
      </c>
      <c r="Z7977">
        <v>7202</v>
      </c>
      <c r="AA7977" t="s">
        <v>971</v>
      </c>
      <c r="AC7977" t="s">
        <v>1009</v>
      </c>
      <c r="AD7977" t="s">
        <v>443</v>
      </c>
    </row>
    <row r="7978" spans="21:30">
      <c r="U7978">
        <v>16455</v>
      </c>
      <c r="V7978">
        <v>0</v>
      </c>
      <c r="W7978" t="s">
        <v>4971</v>
      </c>
      <c r="X7978">
        <v>7</v>
      </c>
      <c r="Y7978" t="s">
        <v>953</v>
      </c>
      <c r="Z7978">
        <v>7403</v>
      </c>
      <c r="AA7978" t="s">
        <v>3681</v>
      </c>
      <c r="AC7978" t="s">
        <v>1009</v>
      </c>
      <c r="AD7978" t="s">
        <v>443</v>
      </c>
    </row>
    <row r="7979" spans="21:30">
      <c r="U7979">
        <v>16456</v>
      </c>
      <c r="V7979">
        <v>9</v>
      </c>
      <c r="W7979" t="s">
        <v>9105</v>
      </c>
      <c r="X7979">
        <v>7</v>
      </c>
      <c r="Y7979" t="s">
        <v>953</v>
      </c>
      <c r="Z7979">
        <v>7404</v>
      </c>
      <c r="AA7979" t="s">
        <v>1487</v>
      </c>
      <c r="AC7979" t="s">
        <v>713</v>
      </c>
      <c r="AD7979" t="s">
        <v>443</v>
      </c>
    </row>
    <row r="7980" spans="21:30">
      <c r="U7980">
        <v>16457</v>
      </c>
      <c r="V7980">
        <v>7</v>
      </c>
      <c r="W7980" t="s">
        <v>9106</v>
      </c>
      <c r="X7980">
        <v>7</v>
      </c>
      <c r="Y7980" t="s">
        <v>953</v>
      </c>
      <c r="Z7980">
        <v>7301</v>
      </c>
      <c r="AA7980" t="s">
        <v>1103</v>
      </c>
      <c r="AC7980" t="s">
        <v>713</v>
      </c>
      <c r="AD7980" t="s">
        <v>443</v>
      </c>
    </row>
    <row r="7981" spans="21:30">
      <c r="U7981">
        <v>16458</v>
      </c>
      <c r="V7981">
        <v>5</v>
      </c>
      <c r="W7981" t="s">
        <v>9107</v>
      </c>
      <c r="X7981">
        <v>7</v>
      </c>
      <c r="Y7981" t="s">
        <v>953</v>
      </c>
      <c r="Z7981">
        <v>7301</v>
      </c>
      <c r="AA7981" t="s">
        <v>1103</v>
      </c>
      <c r="AC7981" t="s">
        <v>725</v>
      </c>
      <c r="AD7981" t="s">
        <v>443</v>
      </c>
    </row>
    <row r="7982" spans="21:30">
      <c r="U7982">
        <v>16459</v>
      </c>
      <c r="V7982">
        <v>3</v>
      </c>
      <c r="W7982" t="s">
        <v>9108</v>
      </c>
      <c r="X7982">
        <v>7</v>
      </c>
      <c r="Y7982" t="s">
        <v>953</v>
      </c>
      <c r="Z7982">
        <v>7102</v>
      </c>
      <c r="AA7982" t="s">
        <v>3565</v>
      </c>
      <c r="AC7982" t="s">
        <v>713</v>
      </c>
      <c r="AD7982" t="s">
        <v>443</v>
      </c>
    </row>
    <row r="7983" spans="21:30">
      <c r="U7983">
        <v>16460</v>
      </c>
      <c r="V7983">
        <v>7</v>
      </c>
      <c r="W7983" t="s">
        <v>7613</v>
      </c>
      <c r="X7983">
        <v>7</v>
      </c>
      <c r="Y7983" t="s">
        <v>953</v>
      </c>
      <c r="Z7983">
        <v>7301</v>
      </c>
      <c r="AA7983" t="s">
        <v>1103</v>
      </c>
      <c r="AC7983" t="s">
        <v>1009</v>
      </c>
      <c r="AD7983" t="s">
        <v>443</v>
      </c>
    </row>
    <row r="7984" spans="21:30">
      <c r="U7984">
        <v>16461</v>
      </c>
      <c r="V7984">
        <v>5</v>
      </c>
      <c r="W7984" t="s">
        <v>9109</v>
      </c>
      <c r="X7984">
        <v>7</v>
      </c>
      <c r="Y7984" t="s">
        <v>953</v>
      </c>
      <c r="Z7984">
        <v>7101</v>
      </c>
      <c r="AA7984" t="s">
        <v>1054</v>
      </c>
      <c r="AC7984" t="s">
        <v>713</v>
      </c>
      <c r="AD7984" t="s">
        <v>443</v>
      </c>
    </row>
    <row r="7985" spans="21:30">
      <c r="U7985">
        <v>16462</v>
      </c>
      <c r="V7985">
        <v>3</v>
      </c>
      <c r="W7985" t="s">
        <v>9110</v>
      </c>
      <c r="X7985">
        <v>7</v>
      </c>
      <c r="Y7985" t="s">
        <v>953</v>
      </c>
      <c r="Z7985">
        <v>7101</v>
      </c>
      <c r="AA7985" t="s">
        <v>1054</v>
      </c>
      <c r="AC7985" t="s">
        <v>713</v>
      </c>
      <c r="AD7985" t="s">
        <v>443</v>
      </c>
    </row>
    <row r="7986" spans="21:30">
      <c r="U7986">
        <v>16467</v>
      </c>
      <c r="V7986">
        <v>4</v>
      </c>
      <c r="W7986" t="s">
        <v>9111</v>
      </c>
      <c r="X7986">
        <v>7</v>
      </c>
      <c r="Y7986" t="s">
        <v>953</v>
      </c>
      <c r="Z7986">
        <v>7101</v>
      </c>
      <c r="AA7986" t="s">
        <v>1054</v>
      </c>
      <c r="AC7986" t="s">
        <v>713</v>
      </c>
      <c r="AD7986" t="s">
        <v>443</v>
      </c>
    </row>
    <row r="7987" spans="21:30">
      <c r="U7987">
        <v>16468</v>
      </c>
      <c r="V7987">
        <v>2</v>
      </c>
      <c r="W7987" t="s">
        <v>9112</v>
      </c>
      <c r="X7987">
        <v>7</v>
      </c>
      <c r="Y7987" t="s">
        <v>953</v>
      </c>
      <c r="Z7987">
        <v>7402</v>
      </c>
      <c r="AA7987" t="s">
        <v>3667</v>
      </c>
      <c r="AC7987" t="s">
        <v>1009</v>
      </c>
      <c r="AD7987" t="s">
        <v>443</v>
      </c>
    </row>
    <row r="7988" spans="21:30">
      <c r="U7988">
        <v>16469</v>
      </c>
      <c r="V7988">
        <v>0</v>
      </c>
      <c r="W7988" t="s">
        <v>1995</v>
      </c>
      <c r="X7988">
        <v>7</v>
      </c>
      <c r="Y7988" t="s">
        <v>953</v>
      </c>
      <c r="Z7988">
        <v>7404</v>
      </c>
      <c r="AA7988" t="s">
        <v>1487</v>
      </c>
      <c r="AC7988" t="s">
        <v>1009</v>
      </c>
      <c r="AD7988" t="s">
        <v>443</v>
      </c>
    </row>
    <row r="7989" spans="21:30">
      <c r="U7989">
        <v>16470</v>
      </c>
      <c r="V7989">
        <v>4</v>
      </c>
      <c r="W7989" t="s">
        <v>9113</v>
      </c>
      <c r="X7989">
        <v>7</v>
      </c>
      <c r="Y7989" t="s">
        <v>953</v>
      </c>
      <c r="Z7989">
        <v>7101</v>
      </c>
      <c r="AA7989" t="s">
        <v>1054</v>
      </c>
      <c r="AC7989" t="s">
        <v>725</v>
      </c>
      <c r="AD7989" t="s">
        <v>443</v>
      </c>
    </row>
    <row r="7990" spans="21:30">
      <c r="U7990">
        <v>16472</v>
      </c>
      <c r="V7990">
        <v>0</v>
      </c>
      <c r="W7990" t="s">
        <v>9114</v>
      </c>
      <c r="X7990">
        <v>7</v>
      </c>
      <c r="Y7990" t="s">
        <v>953</v>
      </c>
      <c r="Z7990">
        <v>7401</v>
      </c>
      <c r="AA7990" t="s">
        <v>1023</v>
      </c>
      <c r="AC7990" t="s">
        <v>713</v>
      </c>
      <c r="AD7990" t="s">
        <v>443</v>
      </c>
    </row>
    <row r="7991" spans="21:30">
      <c r="U7991">
        <v>16476</v>
      </c>
      <c r="V7991">
        <v>3</v>
      </c>
      <c r="W7991" t="s">
        <v>9115</v>
      </c>
      <c r="X7991">
        <v>7</v>
      </c>
      <c r="Y7991" t="s">
        <v>953</v>
      </c>
      <c r="Z7991">
        <v>7102</v>
      </c>
      <c r="AA7991" t="s">
        <v>3565</v>
      </c>
      <c r="AC7991" t="s">
        <v>713</v>
      </c>
      <c r="AD7991" t="s">
        <v>443</v>
      </c>
    </row>
    <row r="7992" spans="21:30">
      <c r="U7992">
        <v>16477</v>
      </c>
      <c r="V7992">
        <v>1</v>
      </c>
      <c r="W7992" t="s">
        <v>9116</v>
      </c>
      <c r="X7992">
        <v>7</v>
      </c>
      <c r="Y7992" t="s">
        <v>953</v>
      </c>
      <c r="Z7992">
        <v>7308</v>
      </c>
      <c r="AA7992" t="s">
        <v>1754</v>
      </c>
      <c r="AC7992" t="s">
        <v>713</v>
      </c>
      <c r="AD7992" t="s">
        <v>443</v>
      </c>
    </row>
    <row r="7993" spans="21:30">
      <c r="U7993">
        <v>16479</v>
      </c>
      <c r="V7993">
        <v>8</v>
      </c>
      <c r="W7993" t="s">
        <v>9117</v>
      </c>
      <c r="X7993">
        <v>7</v>
      </c>
      <c r="Y7993" t="s">
        <v>953</v>
      </c>
      <c r="Z7993">
        <v>7101</v>
      </c>
      <c r="AA7993" t="s">
        <v>1054</v>
      </c>
      <c r="AC7993" t="s">
        <v>713</v>
      </c>
      <c r="AD7993" t="s">
        <v>443</v>
      </c>
    </row>
    <row r="7994" spans="21:30">
      <c r="U7994">
        <v>16484</v>
      </c>
      <c r="V7994">
        <v>4</v>
      </c>
      <c r="W7994" t="s">
        <v>9118</v>
      </c>
      <c r="X7994">
        <v>7</v>
      </c>
      <c r="Y7994" t="s">
        <v>953</v>
      </c>
      <c r="Z7994">
        <v>7201</v>
      </c>
      <c r="AA7994" t="s">
        <v>952</v>
      </c>
      <c r="AC7994" t="s">
        <v>713</v>
      </c>
      <c r="AD7994" t="s">
        <v>443</v>
      </c>
    </row>
    <row r="7995" spans="21:30">
      <c r="U7995">
        <v>16485</v>
      </c>
      <c r="V7995">
        <v>2</v>
      </c>
      <c r="W7995" t="s">
        <v>9119</v>
      </c>
      <c r="X7995">
        <v>7</v>
      </c>
      <c r="Y7995" t="s">
        <v>953</v>
      </c>
      <c r="Z7995">
        <v>7201</v>
      </c>
      <c r="AA7995" t="s">
        <v>952</v>
      </c>
      <c r="AC7995" t="s">
        <v>713</v>
      </c>
      <c r="AD7995" t="s">
        <v>443</v>
      </c>
    </row>
    <row r="7996" spans="21:30">
      <c r="U7996">
        <v>16488</v>
      </c>
      <c r="V7996">
        <v>7</v>
      </c>
      <c r="W7996" t="s">
        <v>9120</v>
      </c>
      <c r="X7996">
        <v>7</v>
      </c>
      <c r="Y7996" t="s">
        <v>953</v>
      </c>
      <c r="Z7996">
        <v>7101</v>
      </c>
      <c r="AA7996" t="s">
        <v>1054</v>
      </c>
      <c r="AC7996" t="s">
        <v>713</v>
      </c>
      <c r="AD7996" t="s">
        <v>443</v>
      </c>
    </row>
    <row r="7997" spans="21:30">
      <c r="U7997">
        <v>16489</v>
      </c>
      <c r="V7997">
        <v>5</v>
      </c>
      <c r="W7997" t="s">
        <v>9121</v>
      </c>
      <c r="X7997">
        <v>7</v>
      </c>
      <c r="Y7997" t="s">
        <v>953</v>
      </c>
      <c r="Z7997">
        <v>7101</v>
      </c>
      <c r="AA7997" t="s">
        <v>1054</v>
      </c>
      <c r="AC7997" t="s">
        <v>713</v>
      </c>
      <c r="AD7997" t="s">
        <v>443</v>
      </c>
    </row>
    <row r="7998" spans="21:30">
      <c r="U7998">
        <v>16490</v>
      </c>
      <c r="V7998">
        <v>9</v>
      </c>
      <c r="W7998" t="s">
        <v>9122</v>
      </c>
      <c r="X7998">
        <v>7</v>
      </c>
      <c r="Y7998" t="s">
        <v>953</v>
      </c>
      <c r="Z7998">
        <v>7101</v>
      </c>
      <c r="AA7998" t="s">
        <v>1054</v>
      </c>
      <c r="AC7998" t="s">
        <v>713</v>
      </c>
      <c r="AD7998" t="s">
        <v>443</v>
      </c>
    </row>
    <row r="7999" spans="21:30">
      <c r="U7999">
        <v>16491</v>
      </c>
      <c r="V7999">
        <v>7</v>
      </c>
      <c r="W7999" t="s">
        <v>8348</v>
      </c>
      <c r="X7999">
        <v>7</v>
      </c>
      <c r="Y7999" t="s">
        <v>953</v>
      </c>
      <c r="Z7999">
        <v>7301</v>
      </c>
      <c r="AA7999" t="s">
        <v>1103</v>
      </c>
      <c r="AC7999" t="s">
        <v>713</v>
      </c>
      <c r="AD7999" t="s">
        <v>443</v>
      </c>
    </row>
    <row r="8000" spans="21:30">
      <c r="U8000">
        <v>16492</v>
      </c>
      <c r="V8000">
        <v>5</v>
      </c>
      <c r="W8000" t="s">
        <v>9123</v>
      </c>
      <c r="X8000">
        <v>7</v>
      </c>
      <c r="Y8000" t="s">
        <v>953</v>
      </c>
      <c r="Z8000">
        <v>7401</v>
      </c>
      <c r="AA8000" t="s">
        <v>1023</v>
      </c>
      <c r="AC8000" t="s">
        <v>713</v>
      </c>
      <c r="AD8000" t="s">
        <v>443</v>
      </c>
    </row>
    <row r="8001" spans="21:30">
      <c r="U8001">
        <v>16494</v>
      </c>
      <c r="V8001">
        <v>1</v>
      </c>
      <c r="W8001" t="s">
        <v>9124</v>
      </c>
      <c r="X8001">
        <v>7</v>
      </c>
      <c r="Y8001" t="s">
        <v>953</v>
      </c>
      <c r="Z8001">
        <v>7301</v>
      </c>
      <c r="AA8001" t="s">
        <v>1103</v>
      </c>
      <c r="AC8001" t="s">
        <v>713</v>
      </c>
      <c r="AD8001" t="s">
        <v>443</v>
      </c>
    </row>
    <row r="8002" spans="21:30">
      <c r="U8002">
        <v>16497</v>
      </c>
      <c r="V8002">
        <v>6</v>
      </c>
      <c r="W8002" t="s">
        <v>9125</v>
      </c>
      <c r="X8002">
        <v>7</v>
      </c>
      <c r="Y8002" t="s">
        <v>953</v>
      </c>
      <c r="Z8002">
        <v>7101</v>
      </c>
      <c r="AA8002" t="s">
        <v>1054</v>
      </c>
      <c r="AC8002" t="s">
        <v>725</v>
      </c>
      <c r="AD8002" t="s">
        <v>443</v>
      </c>
    </row>
    <row r="8003" spans="21:30">
      <c r="U8003">
        <v>16501</v>
      </c>
      <c r="V8003">
        <v>8</v>
      </c>
      <c r="W8003" t="s">
        <v>9126</v>
      </c>
      <c r="X8003">
        <v>7</v>
      </c>
      <c r="Y8003" t="s">
        <v>953</v>
      </c>
      <c r="Z8003">
        <v>7101</v>
      </c>
      <c r="AA8003" t="s">
        <v>1054</v>
      </c>
      <c r="AC8003" t="s">
        <v>725</v>
      </c>
      <c r="AD8003" t="s">
        <v>443</v>
      </c>
    </row>
    <row r="8004" spans="21:30">
      <c r="U8004">
        <v>16502</v>
      </c>
      <c r="V8004">
        <v>6</v>
      </c>
      <c r="W8004" t="s">
        <v>7407</v>
      </c>
      <c r="X8004">
        <v>7</v>
      </c>
      <c r="Y8004" t="s">
        <v>953</v>
      </c>
      <c r="Z8004">
        <v>7304</v>
      </c>
      <c r="AA8004" t="s">
        <v>1391</v>
      </c>
      <c r="AC8004" t="s">
        <v>713</v>
      </c>
      <c r="AD8004" t="s">
        <v>443</v>
      </c>
    </row>
    <row r="8005" spans="21:30">
      <c r="U8005">
        <v>16504</v>
      </c>
      <c r="V8005">
        <v>2</v>
      </c>
      <c r="W8005" t="s">
        <v>9127</v>
      </c>
      <c r="X8005">
        <v>7</v>
      </c>
      <c r="Y8005" t="s">
        <v>953</v>
      </c>
      <c r="Z8005">
        <v>7308</v>
      </c>
      <c r="AA8005" t="s">
        <v>1754</v>
      </c>
      <c r="AC8005" t="s">
        <v>713</v>
      </c>
      <c r="AD8005" t="s">
        <v>443</v>
      </c>
    </row>
    <row r="8006" spans="21:30">
      <c r="U8006">
        <v>16506</v>
      </c>
      <c r="V8006">
        <v>9</v>
      </c>
      <c r="W8006" t="s">
        <v>9128</v>
      </c>
      <c r="X8006">
        <v>7</v>
      </c>
      <c r="Y8006" t="s">
        <v>953</v>
      </c>
      <c r="Z8006">
        <v>7102</v>
      </c>
      <c r="AA8006" t="s">
        <v>3565</v>
      </c>
      <c r="AC8006" t="s">
        <v>1009</v>
      </c>
      <c r="AD8006" t="s">
        <v>443</v>
      </c>
    </row>
    <row r="8007" spans="21:30">
      <c r="U8007">
        <v>16507</v>
      </c>
      <c r="V8007">
        <v>7</v>
      </c>
      <c r="W8007" t="s">
        <v>9129</v>
      </c>
      <c r="X8007">
        <v>7</v>
      </c>
      <c r="Y8007" t="s">
        <v>953</v>
      </c>
      <c r="Z8007">
        <v>7406</v>
      </c>
      <c r="AA8007" t="s">
        <v>1696</v>
      </c>
      <c r="AC8007" t="s">
        <v>713</v>
      </c>
      <c r="AD8007" t="s">
        <v>443</v>
      </c>
    </row>
    <row r="8008" spans="21:30">
      <c r="U8008">
        <v>16508</v>
      </c>
      <c r="V8008">
        <v>5</v>
      </c>
      <c r="W8008" t="s">
        <v>9130</v>
      </c>
      <c r="X8008">
        <v>7</v>
      </c>
      <c r="Y8008" t="s">
        <v>953</v>
      </c>
      <c r="Z8008">
        <v>7301</v>
      </c>
      <c r="AA8008" t="s">
        <v>1103</v>
      </c>
      <c r="AC8008" t="s">
        <v>713</v>
      </c>
      <c r="AD8008" t="s">
        <v>443</v>
      </c>
    </row>
    <row r="8009" spans="21:30">
      <c r="U8009">
        <v>16509</v>
      </c>
      <c r="V8009">
        <v>3</v>
      </c>
      <c r="W8009" t="s">
        <v>9131</v>
      </c>
      <c r="X8009">
        <v>7</v>
      </c>
      <c r="Y8009" t="s">
        <v>953</v>
      </c>
      <c r="Z8009">
        <v>7301</v>
      </c>
      <c r="AA8009" t="s">
        <v>1103</v>
      </c>
      <c r="AC8009" t="s">
        <v>713</v>
      </c>
      <c r="AD8009" t="s">
        <v>443</v>
      </c>
    </row>
    <row r="8010" spans="21:30">
      <c r="U8010">
        <v>16510</v>
      </c>
      <c r="V8010">
        <v>7</v>
      </c>
      <c r="W8010" t="s">
        <v>9132</v>
      </c>
      <c r="X8010">
        <v>7</v>
      </c>
      <c r="Y8010" t="s">
        <v>953</v>
      </c>
      <c r="Z8010">
        <v>7401</v>
      </c>
      <c r="AA8010" t="s">
        <v>1023</v>
      </c>
      <c r="AC8010" t="s">
        <v>713</v>
      </c>
      <c r="AD8010" t="s">
        <v>443</v>
      </c>
    </row>
    <row r="8011" spans="21:30">
      <c r="U8011">
        <v>16512</v>
      </c>
      <c r="V8011">
        <v>3</v>
      </c>
      <c r="W8011" t="s">
        <v>9133</v>
      </c>
      <c r="X8011">
        <v>7</v>
      </c>
      <c r="Y8011" t="s">
        <v>953</v>
      </c>
      <c r="Z8011">
        <v>7301</v>
      </c>
      <c r="AA8011" t="s">
        <v>1103</v>
      </c>
      <c r="AC8011" t="s">
        <v>713</v>
      </c>
      <c r="AD8011" t="s">
        <v>443</v>
      </c>
    </row>
    <row r="8012" spans="21:30">
      <c r="U8012">
        <v>16513</v>
      </c>
      <c r="V8012">
        <v>1</v>
      </c>
      <c r="W8012" t="s">
        <v>9134</v>
      </c>
      <c r="X8012">
        <v>7</v>
      </c>
      <c r="Y8012" t="s">
        <v>953</v>
      </c>
      <c r="Z8012">
        <v>7301</v>
      </c>
      <c r="AA8012" t="s">
        <v>1103</v>
      </c>
      <c r="AC8012" t="s">
        <v>713</v>
      </c>
      <c r="AD8012" t="s">
        <v>443</v>
      </c>
    </row>
    <row r="8013" spans="21:30">
      <c r="U8013">
        <v>16518</v>
      </c>
      <c r="V8013">
        <v>2</v>
      </c>
      <c r="W8013" t="s">
        <v>9135</v>
      </c>
      <c r="X8013">
        <v>7</v>
      </c>
      <c r="Y8013" t="s">
        <v>953</v>
      </c>
      <c r="Z8013">
        <v>7401</v>
      </c>
      <c r="AA8013" t="s">
        <v>1023</v>
      </c>
      <c r="AC8013" t="s">
        <v>713</v>
      </c>
      <c r="AD8013" t="s">
        <v>443</v>
      </c>
    </row>
    <row r="8014" spans="21:30">
      <c r="U8014">
        <v>16520</v>
      </c>
      <c r="V8014">
        <v>4</v>
      </c>
      <c r="W8014" t="s">
        <v>9136</v>
      </c>
      <c r="X8014">
        <v>7</v>
      </c>
      <c r="Y8014" t="s">
        <v>953</v>
      </c>
      <c r="Z8014">
        <v>7301</v>
      </c>
      <c r="AA8014" t="s">
        <v>1103</v>
      </c>
      <c r="AC8014" t="s">
        <v>713</v>
      </c>
      <c r="AD8014" t="s">
        <v>443</v>
      </c>
    </row>
    <row r="8015" spans="21:30">
      <c r="U8015">
        <v>16521</v>
      </c>
      <c r="V8015">
        <v>2</v>
      </c>
      <c r="W8015" t="s">
        <v>9137</v>
      </c>
      <c r="X8015">
        <v>7</v>
      </c>
      <c r="Y8015" t="s">
        <v>953</v>
      </c>
      <c r="Z8015">
        <v>7101</v>
      </c>
      <c r="AA8015" t="s">
        <v>1054</v>
      </c>
      <c r="AC8015" t="s">
        <v>713</v>
      </c>
      <c r="AD8015" t="s">
        <v>443</v>
      </c>
    </row>
    <row r="8016" spans="21:30">
      <c r="U8016">
        <v>16523</v>
      </c>
      <c r="V8016">
        <v>9</v>
      </c>
      <c r="W8016" t="s">
        <v>9138</v>
      </c>
      <c r="X8016">
        <v>7</v>
      </c>
      <c r="Y8016" t="s">
        <v>953</v>
      </c>
      <c r="Z8016">
        <v>7301</v>
      </c>
      <c r="AA8016" t="s">
        <v>1103</v>
      </c>
      <c r="AC8016" t="s">
        <v>713</v>
      </c>
      <c r="AD8016" t="s">
        <v>443</v>
      </c>
    </row>
    <row r="8017" spans="21:30">
      <c r="U8017">
        <v>16526</v>
      </c>
      <c r="V8017">
        <v>3</v>
      </c>
      <c r="W8017" t="s">
        <v>9139</v>
      </c>
      <c r="X8017">
        <v>7</v>
      </c>
      <c r="Y8017" t="s">
        <v>953</v>
      </c>
      <c r="Z8017">
        <v>7101</v>
      </c>
      <c r="AA8017" t="s">
        <v>1054</v>
      </c>
      <c r="AC8017" t="s">
        <v>713</v>
      </c>
      <c r="AD8017" t="s">
        <v>443</v>
      </c>
    </row>
    <row r="8018" spans="21:30">
      <c r="U8018">
        <v>16530</v>
      </c>
      <c r="V8018">
        <v>1</v>
      </c>
      <c r="W8018" t="s">
        <v>9140</v>
      </c>
      <c r="X8018">
        <v>7</v>
      </c>
      <c r="Y8018" t="s">
        <v>953</v>
      </c>
      <c r="Z8018">
        <v>7102</v>
      </c>
      <c r="AA8018" t="s">
        <v>3565</v>
      </c>
      <c r="AC8018" t="s">
        <v>713</v>
      </c>
      <c r="AD8018" t="s">
        <v>443</v>
      </c>
    </row>
    <row r="8019" spans="21:30">
      <c r="U8019">
        <v>16533</v>
      </c>
      <c r="V8019">
        <v>6</v>
      </c>
      <c r="W8019" t="s">
        <v>9141</v>
      </c>
      <c r="X8019">
        <v>7</v>
      </c>
      <c r="Y8019" t="s">
        <v>953</v>
      </c>
      <c r="Z8019">
        <v>7101</v>
      </c>
      <c r="AA8019" t="s">
        <v>1054</v>
      </c>
      <c r="AC8019" t="s">
        <v>713</v>
      </c>
      <c r="AD8019" t="s">
        <v>443</v>
      </c>
    </row>
    <row r="8020" spans="21:30">
      <c r="U8020">
        <v>16535</v>
      </c>
      <c r="V8020">
        <v>2</v>
      </c>
      <c r="W8020" t="s">
        <v>6799</v>
      </c>
      <c r="X8020">
        <v>7</v>
      </c>
      <c r="Y8020" t="s">
        <v>953</v>
      </c>
      <c r="Z8020">
        <v>7301</v>
      </c>
      <c r="AA8020" t="s">
        <v>1103</v>
      </c>
      <c r="AC8020" t="s">
        <v>713</v>
      </c>
      <c r="AD8020" t="s">
        <v>443</v>
      </c>
    </row>
    <row r="8021" spans="21:30">
      <c r="U8021">
        <v>16536</v>
      </c>
      <c r="V8021">
        <v>0</v>
      </c>
      <c r="W8021" t="s">
        <v>8069</v>
      </c>
      <c r="X8021">
        <v>7</v>
      </c>
      <c r="Y8021" t="s">
        <v>953</v>
      </c>
      <c r="Z8021">
        <v>7304</v>
      </c>
      <c r="AA8021" t="s">
        <v>1391</v>
      </c>
      <c r="AC8021" t="s">
        <v>713</v>
      </c>
      <c r="AD8021" t="s">
        <v>443</v>
      </c>
    </row>
    <row r="8022" spans="21:30">
      <c r="U8022">
        <v>16537</v>
      </c>
      <c r="V8022">
        <v>9</v>
      </c>
      <c r="W8022" t="s">
        <v>9142</v>
      </c>
      <c r="X8022">
        <v>7</v>
      </c>
      <c r="Y8022" t="s">
        <v>953</v>
      </c>
      <c r="Z8022">
        <v>7301</v>
      </c>
      <c r="AA8022" t="s">
        <v>1103</v>
      </c>
      <c r="AC8022" t="s">
        <v>713</v>
      </c>
      <c r="AD8022" t="s">
        <v>443</v>
      </c>
    </row>
    <row r="8023" spans="21:30">
      <c r="U8023">
        <v>16541</v>
      </c>
      <c r="V8023">
        <v>7</v>
      </c>
      <c r="W8023" t="s">
        <v>9143</v>
      </c>
      <c r="X8023">
        <v>7</v>
      </c>
      <c r="Y8023" t="s">
        <v>953</v>
      </c>
      <c r="Z8023">
        <v>7301</v>
      </c>
      <c r="AA8023" t="s">
        <v>1103</v>
      </c>
      <c r="AC8023" t="s">
        <v>713</v>
      </c>
      <c r="AD8023" t="s">
        <v>443</v>
      </c>
    </row>
    <row r="8024" spans="21:30">
      <c r="U8024">
        <v>16542</v>
      </c>
      <c r="V8024">
        <v>5</v>
      </c>
      <c r="W8024" t="s">
        <v>9144</v>
      </c>
      <c r="X8024">
        <v>7</v>
      </c>
      <c r="Y8024" t="s">
        <v>953</v>
      </c>
      <c r="Z8024">
        <v>7301</v>
      </c>
      <c r="AA8024" t="s">
        <v>1103</v>
      </c>
      <c r="AC8024" t="s">
        <v>713</v>
      </c>
      <c r="AD8024" t="s">
        <v>443</v>
      </c>
    </row>
    <row r="8025" spans="21:30">
      <c r="U8025">
        <v>16543</v>
      </c>
      <c r="V8025">
        <v>3</v>
      </c>
      <c r="W8025" t="s">
        <v>9145</v>
      </c>
      <c r="X8025">
        <v>7</v>
      </c>
      <c r="Y8025" t="s">
        <v>953</v>
      </c>
      <c r="Z8025">
        <v>7101</v>
      </c>
      <c r="AA8025" t="s">
        <v>1054</v>
      </c>
      <c r="AC8025" t="s">
        <v>713</v>
      </c>
      <c r="AD8025" t="s">
        <v>443</v>
      </c>
    </row>
    <row r="8026" spans="21:30">
      <c r="U8026">
        <v>16544</v>
      </c>
      <c r="V8026">
        <v>1</v>
      </c>
      <c r="W8026" t="s">
        <v>9146</v>
      </c>
      <c r="X8026">
        <v>7</v>
      </c>
      <c r="Y8026" t="s">
        <v>953</v>
      </c>
      <c r="Z8026">
        <v>7308</v>
      </c>
      <c r="AA8026" t="s">
        <v>1754</v>
      </c>
      <c r="AC8026" t="s">
        <v>713</v>
      </c>
      <c r="AD8026" t="s">
        <v>443</v>
      </c>
    </row>
    <row r="8027" spans="21:30">
      <c r="U8027">
        <v>16548</v>
      </c>
      <c r="V8027">
        <v>4</v>
      </c>
      <c r="W8027" t="s">
        <v>9147</v>
      </c>
      <c r="X8027">
        <v>7</v>
      </c>
      <c r="Y8027" t="s">
        <v>953</v>
      </c>
      <c r="Z8027">
        <v>7101</v>
      </c>
      <c r="AA8027" t="s">
        <v>1054</v>
      </c>
      <c r="AC8027" t="s">
        <v>713</v>
      </c>
      <c r="AD8027" t="s">
        <v>443</v>
      </c>
    </row>
    <row r="8028" spans="21:30">
      <c r="U8028">
        <v>16549</v>
      </c>
      <c r="V8028">
        <v>2</v>
      </c>
      <c r="W8028" t="s">
        <v>9148</v>
      </c>
      <c r="X8028">
        <v>7</v>
      </c>
      <c r="Y8028" t="s">
        <v>953</v>
      </c>
      <c r="Z8028">
        <v>7301</v>
      </c>
      <c r="AA8028" t="s">
        <v>1103</v>
      </c>
      <c r="AC8028" t="s">
        <v>713</v>
      </c>
      <c r="AD8028" t="s">
        <v>443</v>
      </c>
    </row>
    <row r="8029" spans="21:30">
      <c r="U8029">
        <v>16550</v>
      </c>
      <c r="V8029">
        <v>6</v>
      </c>
      <c r="W8029" t="s">
        <v>750</v>
      </c>
      <c r="X8029">
        <v>7</v>
      </c>
      <c r="Y8029" t="s">
        <v>953</v>
      </c>
      <c r="Z8029">
        <v>7101</v>
      </c>
      <c r="AA8029" t="s">
        <v>1054</v>
      </c>
      <c r="AC8029" t="s">
        <v>725</v>
      </c>
      <c r="AD8029" t="s">
        <v>443</v>
      </c>
    </row>
    <row r="8030" spans="21:30">
      <c r="U8030">
        <v>16551</v>
      </c>
      <c r="V8030">
        <v>4</v>
      </c>
      <c r="W8030" t="s">
        <v>9149</v>
      </c>
      <c r="X8030">
        <v>7</v>
      </c>
      <c r="Y8030" t="s">
        <v>953</v>
      </c>
      <c r="Z8030">
        <v>7305</v>
      </c>
      <c r="AA8030" t="s">
        <v>1636</v>
      </c>
      <c r="AC8030" t="s">
        <v>1009</v>
      </c>
      <c r="AD8030" t="s">
        <v>443</v>
      </c>
    </row>
    <row r="8031" spans="21:30">
      <c r="U8031">
        <v>16552</v>
      </c>
      <c r="V8031">
        <v>2</v>
      </c>
      <c r="W8031" t="s">
        <v>9150</v>
      </c>
      <c r="X8031">
        <v>7</v>
      </c>
      <c r="Y8031" t="s">
        <v>953</v>
      </c>
      <c r="Z8031">
        <v>7101</v>
      </c>
      <c r="AA8031" t="s">
        <v>1054</v>
      </c>
      <c r="AC8031" t="s">
        <v>713</v>
      </c>
      <c r="AD8031" t="s">
        <v>443</v>
      </c>
    </row>
    <row r="8032" spans="21:30">
      <c r="U8032">
        <v>16553</v>
      </c>
      <c r="V8032">
        <v>0</v>
      </c>
      <c r="W8032" t="s">
        <v>9151</v>
      </c>
      <c r="X8032">
        <v>7</v>
      </c>
      <c r="Y8032" t="s">
        <v>953</v>
      </c>
      <c r="Z8032">
        <v>7101</v>
      </c>
      <c r="AA8032" t="s">
        <v>1054</v>
      </c>
      <c r="AC8032" t="s">
        <v>713</v>
      </c>
      <c r="AD8032" t="s">
        <v>443</v>
      </c>
    </row>
    <row r="8033" spans="21:30">
      <c r="U8033">
        <v>16554</v>
      </c>
      <c r="V8033">
        <v>9</v>
      </c>
      <c r="W8033" t="s">
        <v>9142</v>
      </c>
      <c r="X8033">
        <v>7</v>
      </c>
      <c r="Y8033" t="s">
        <v>953</v>
      </c>
      <c r="Z8033">
        <v>7304</v>
      </c>
      <c r="AA8033" t="s">
        <v>1391</v>
      </c>
      <c r="AC8033" t="s">
        <v>713</v>
      </c>
      <c r="AD8033" t="s">
        <v>443</v>
      </c>
    </row>
    <row r="8034" spans="21:30">
      <c r="U8034">
        <v>16556</v>
      </c>
      <c r="V8034">
        <v>5</v>
      </c>
      <c r="W8034" t="s">
        <v>7407</v>
      </c>
      <c r="X8034">
        <v>7</v>
      </c>
      <c r="Y8034" t="s">
        <v>953</v>
      </c>
      <c r="Z8034">
        <v>7401</v>
      </c>
      <c r="AA8034" t="s">
        <v>1023</v>
      </c>
      <c r="AC8034" t="s">
        <v>713</v>
      </c>
      <c r="AD8034" t="s">
        <v>443</v>
      </c>
    </row>
    <row r="8035" spans="21:30">
      <c r="U8035">
        <v>16557</v>
      </c>
      <c r="V8035">
        <v>3</v>
      </c>
      <c r="W8035" t="s">
        <v>9152</v>
      </c>
      <c r="X8035">
        <v>7</v>
      </c>
      <c r="Y8035" t="s">
        <v>953</v>
      </c>
      <c r="Z8035">
        <v>7201</v>
      </c>
      <c r="AA8035" t="s">
        <v>952</v>
      </c>
      <c r="AC8035" t="s">
        <v>713</v>
      </c>
      <c r="AD8035" t="s">
        <v>443</v>
      </c>
    </row>
    <row r="8036" spans="21:30">
      <c r="U8036">
        <v>16558</v>
      </c>
      <c r="V8036">
        <v>1</v>
      </c>
      <c r="W8036" t="s">
        <v>9153</v>
      </c>
      <c r="X8036">
        <v>7</v>
      </c>
      <c r="Y8036" t="s">
        <v>953</v>
      </c>
      <c r="Z8036">
        <v>7101</v>
      </c>
      <c r="AA8036" t="s">
        <v>1054</v>
      </c>
      <c r="AC8036" t="s">
        <v>713</v>
      </c>
      <c r="AD8036" t="s">
        <v>443</v>
      </c>
    </row>
    <row r="8037" spans="21:30">
      <c r="U8037">
        <v>16560</v>
      </c>
      <c r="V8037">
        <v>3</v>
      </c>
      <c r="W8037" t="s">
        <v>9154</v>
      </c>
      <c r="X8037">
        <v>7</v>
      </c>
      <c r="Y8037" t="s">
        <v>953</v>
      </c>
      <c r="Z8037">
        <v>7406</v>
      </c>
      <c r="AA8037" t="s">
        <v>1696</v>
      </c>
      <c r="AC8037" t="s">
        <v>713</v>
      </c>
      <c r="AD8037" t="s">
        <v>443</v>
      </c>
    </row>
    <row r="8038" spans="21:30">
      <c r="U8038">
        <v>16561</v>
      </c>
      <c r="V8038">
        <v>1</v>
      </c>
      <c r="W8038" t="s">
        <v>9155</v>
      </c>
      <c r="X8038">
        <v>7</v>
      </c>
      <c r="Y8038" t="s">
        <v>953</v>
      </c>
      <c r="Z8038">
        <v>7401</v>
      </c>
      <c r="AA8038" t="s">
        <v>1023</v>
      </c>
      <c r="AC8038" t="s">
        <v>713</v>
      </c>
      <c r="AD8038" t="s">
        <v>443</v>
      </c>
    </row>
    <row r="8039" spans="21:30">
      <c r="U8039">
        <v>16563</v>
      </c>
      <c r="V8039">
        <v>8</v>
      </c>
      <c r="W8039" t="s">
        <v>9156</v>
      </c>
      <c r="X8039">
        <v>7</v>
      </c>
      <c r="Y8039" t="s">
        <v>953</v>
      </c>
      <c r="Z8039">
        <v>7404</v>
      </c>
      <c r="AA8039" t="s">
        <v>1487</v>
      </c>
      <c r="AC8039" t="s">
        <v>713</v>
      </c>
      <c r="AD8039" t="s">
        <v>443</v>
      </c>
    </row>
    <row r="8040" spans="21:30">
      <c r="U8040">
        <v>16564</v>
      </c>
      <c r="V8040">
        <v>6</v>
      </c>
      <c r="W8040" t="s">
        <v>9157</v>
      </c>
      <c r="X8040">
        <v>7</v>
      </c>
      <c r="Y8040" t="s">
        <v>953</v>
      </c>
      <c r="Z8040">
        <v>7301</v>
      </c>
      <c r="AA8040" t="s">
        <v>1103</v>
      </c>
      <c r="AC8040" t="s">
        <v>713</v>
      </c>
      <c r="AD8040" t="s">
        <v>443</v>
      </c>
    </row>
    <row r="8041" spans="21:30">
      <c r="U8041">
        <v>16565</v>
      </c>
      <c r="V8041">
        <v>4</v>
      </c>
      <c r="W8041" t="s">
        <v>9158</v>
      </c>
      <c r="X8041">
        <v>7</v>
      </c>
      <c r="Y8041" t="s">
        <v>953</v>
      </c>
      <c r="Z8041">
        <v>7304</v>
      </c>
      <c r="AA8041" t="s">
        <v>1391</v>
      </c>
      <c r="AC8041" t="s">
        <v>713</v>
      </c>
      <c r="AD8041" t="s">
        <v>443</v>
      </c>
    </row>
    <row r="8042" spans="21:30">
      <c r="U8042">
        <v>16566</v>
      </c>
      <c r="V8042">
        <v>2</v>
      </c>
      <c r="W8042" t="s">
        <v>9159</v>
      </c>
      <c r="X8042">
        <v>7</v>
      </c>
      <c r="Y8042" t="s">
        <v>953</v>
      </c>
      <c r="Z8042">
        <v>7301</v>
      </c>
      <c r="AA8042" t="s">
        <v>1103</v>
      </c>
      <c r="AC8042" t="s">
        <v>713</v>
      </c>
      <c r="AD8042" t="s">
        <v>443</v>
      </c>
    </row>
    <row r="8043" spans="21:30">
      <c r="U8043">
        <v>16568</v>
      </c>
      <c r="V8043">
        <v>9</v>
      </c>
      <c r="W8043" t="s">
        <v>9160</v>
      </c>
      <c r="X8043">
        <v>7</v>
      </c>
      <c r="Y8043" t="s">
        <v>953</v>
      </c>
      <c r="Z8043">
        <v>7401</v>
      </c>
      <c r="AA8043" t="s">
        <v>1023</v>
      </c>
      <c r="AC8043" t="s">
        <v>713</v>
      </c>
      <c r="AD8043" t="s">
        <v>443</v>
      </c>
    </row>
    <row r="8044" spans="21:30">
      <c r="U8044">
        <v>16569</v>
      </c>
      <c r="V8044">
        <v>7</v>
      </c>
      <c r="W8044" t="s">
        <v>9161</v>
      </c>
      <c r="X8044">
        <v>7</v>
      </c>
      <c r="Y8044" t="s">
        <v>953</v>
      </c>
      <c r="Z8044">
        <v>7301</v>
      </c>
      <c r="AA8044" t="s">
        <v>1103</v>
      </c>
      <c r="AC8044" t="s">
        <v>713</v>
      </c>
      <c r="AD8044" t="s">
        <v>443</v>
      </c>
    </row>
    <row r="8045" spans="21:30">
      <c r="U8045">
        <v>16570</v>
      </c>
      <c r="V8045">
        <v>0</v>
      </c>
      <c r="W8045" t="s">
        <v>9162</v>
      </c>
      <c r="X8045">
        <v>7</v>
      </c>
      <c r="Y8045" t="s">
        <v>953</v>
      </c>
      <c r="Z8045">
        <v>7306</v>
      </c>
      <c r="AA8045" t="s">
        <v>1673</v>
      </c>
      <c r="AC8045" t="s">
        <v>713</v>
      </c>
      <c r="AD8045" t="s">
        <v>443</v>
      </c>
    </row>
    <row r="8046" spans="21:30">
      <c r="U8046">
        <v>16572</v>
      </c>
      <c r="V8046">
        <v>7</v>
      </c>
      <c r="W8046" t="s">
        <v>9163</v>
      </c>
      <c r="X8046">
        <v>7</v>
      </c>
      <c r="Y8046" t="s">
        <v>953</v>
      </c>
      <c r="Z8046">
        <v>7401</v>
      </c>
      <c r="AA8046" t="s">
        <v>1023</v>
      </c>
      <c r="AC8046" t="s">
        <v>713</v>
      </c>
      <c r="AD8046" t="s">
        <v>443</v>
      </c>
    </row>
    <row r="8047" spans="21:30">
      <c r="U8047">
        <v>16574</v>
      </c>
      <c r="V8047">
        <v>3</v>
      </c>
      <c r="W8047" t="s">
        <v>9164</v>
      </c>
      <c r="X8047">
        <v>7</v>
      </c>
      <c r="Y8047" t="s">
        <v>953</v>
      </c>
      <c r="Z8047">
        <v>7101</v>
      </c>
      <c r="AA8047" t="s">
        <v>1054</v>
      </c>
      <c r="AC8047" t="s">
        <v>713</v>
      </c>
      <c r="AD8047" t="s">
        <v>443</v>
      </c>
    </row>
    <row r="8048" spans="21:30">
      <c r="U8048">
        <v>16575</v>
      </c>
      <c r="V8048">
        <v>1</v>
      </c>
      <c r="W8048" t="s">
        <v>9165</v>
      </c>
      <c r="X8048">
        <v>7</v>
      </c>
      <c r="Y8048" t="s">
        <v>953</v>
      </c>
      <c r="Z8048">
        <v>7101</v>
      </c>
      <c r="AA8048" t="s">
        <v>1054</v>
      </c>
      <c r="AC8048" t="s">
        <v>713</v>
      </c>
      <c r="AD8048" t="s">
        <v>443</v>
      </c>
    </row>
    <row r="8049" spans="21:30">
      <c r="U8049">
        <v>16577</v>
      </c>
      <c r="V8049">
        <v>8</v>
      </c>
      <c r="W8049" t="s">
        <v>9166</v>
      </c>
      <c r="X8049">
        <v>7</v>
      </c>
      <c r="Y8049" t="s">
        <v>953</v>
      </c>
      <c r="Z8049">
        <v>7407</v>
      </c>
      <c r="AA8049" t="s">
        <v>1797</v>
      </c>
      <c r="AC8049" t="s">
        <v>713</v>
      </c>
      <c r="AD8049" t="s">
        <v>443</v>
      </c>
    </row>
    <row r="8050" spans="21:30">
      <c r="U8050">
        <v>16580</v>
      </c>
      <c r="V8050">
        <v>8</v>
      </c>
      <c r="W8050" t="s">
        <v>9167</v>
      </c>
      <c r="X8050">
        <v>7</v>
      </c>
      <c r="Y8050" t="s">
        <v>953</v>
      </c>
      <c r="Z8050">
        <v>7109</v>
      </c>
      <c r="AA8050" t="s">
        <v>1684</v>
      </c>
      <c r="AC8050" t="s">
        <v>1009</v>
      </c>
      <c r="AD8050" t="s">
        <v>443</v>
      </c>
    </row>
    <row r="8051" spans="21:30">
      <c r="U8051">
        <v>16581</v>
      </c>
      <c r="V8051">
        <v>6</v>
      </c>
      <c r="W8051" t="s">
        <v>9168</v>
      </c>
      <c r="X8051">
        <v>7</v>
      </c>
      <c r="Y8051" t="s">
        <v>953</v>
      </c>
      <c r="Z8051">
        <v>7301</v>
      </c>
      <c r="AA8051" t="s">
        <v>1103</v>
      </c>
      <c r="AC8051" t="s">
        <v>713</v>
      </c>
      <c r="AD8051" t="s">
        <v>443</v>
      </c>
    </row>
    <row r="8052" spans="21:30">
      <c r="U8052">
        <v>16582</v>
      </c>
      <c r="V8052">
        <v>4</v>
      </c>
      <c r="W8052" t="s">
        <v>9169</v>
      </c>
      <c r="X8052">
        <v>7</v>
      </c>
      <c r="Y8052" t="s">
        <v>953</v>
      </c>
      <c r="Z8052">
        <v>7301</v>
      </c>
      <c r="AA8052" t="s">
        <v>1103</v>
      </c>
      <c r="AC8052" t="s">
        <v>713</v>
      </c>
      <c r="AD8052" t="s">
        <v>443</v>
      </c>
    </row>
    <row r="8053" spans="21:30">
      <c r="U8053">
        <v>16583</v>
      </c>
      <c r="V8053">
        <v>2</v>
      </c>
      <c r="W8053" t="s">
        <v>9170</v>
      </c>
      <c r="X8053">
        <v>7</v>
      </c>
      <c r="Y8053" t="s">
        <v>953</v>
      </c>
      <c r="Z8053">
        <v>7301</v>
      </c>
      <c r="AA8053" t="s">
        <v>1103</v>
      </c>
      <c r="AC8053" t="s">
        <v>713</v>
      </c>
      <c r="AD8053" t="s">
        <v>443</v>
      </c>
    </row>
    <row r="8054" spans="21:30">
      <c r="U8054">
        <v>16584</v>
      </c>
      <c r="V8054">
        <v>0</v>
      </c>
      <c r="W8054" t="s">
        <v>9171</v>
      </c>
      <c r="X8054">
        <v>7</v>
      </c>
      <c r="Y8054" t="s">
        <v>953</v>
      </c>
      <c r="Z8054">
        <v>7302</v>
      </c>
      <c r="AA8054" t="s">
        <v>3406</v>
      </c>
      <c r="AC8054" t="s">
        <v>713</v>
      </c>
      <c r="AD8054" t="s">
        <v>443</v>
      </c>
    </row>
    <row r="8055" spans="21:30">
      <c r="U8055">
        <v>16585</v>
      </c>
      <c r="V8055">
        <v>9</v>
      </c>
      <c r="W8055" t="s">
        <v>9172</v>
      </c>
      <c r="X8055">
        <v>7</v>
      </c>
      <c r="Y8055" t="s">
        <v>953</v>
      </c>
      <c r="Z8055">
        <v>7101</v>
      </c>
      <c r="AA8055" t="s">
        <v>1054</v>
      </c>
      <c r="AC8055" t="s">
        <v>713</v>
      </c>
      <c r="AD8055" t="s">
        <v>443</v>
      </c>
    </row>
    <row r="8056" spans="21:30">
      <c r="U8056">
        <v>16586</v>
      </c>
      <c r="V8056">
        <v>7</v>
      </c>
      <c r="W8056" t="s">
        <v>9047</v>
      </c>
      <c r="X8056">
        <v>7</v>
      </c>
      <c r="Y8056" t="s">
        <v>953</v>
      </c>
      <c r="Z8056">
        <v>7305</v>
      </c>
      <c r="AA8056" t="s">
        <v>1636</v>
      </c>
      <c r="AC8056" t="s">
        <v>713</v>
      </c>
      <c r="AD8056" t="s">
        <v>443</v>
      </c>
    </row>
    <row r="8057" spans="21:30">
      <c r="U8057">
        <v>16587</v>
      </c>
      <c r="V8057">
        <v>5</v>
      </c>
      <c r="W8057" t="s">
        <v>9173</v>
      </c>
      <c r="X8057">
        <v>7</v>
      </c>
      <c r="Y8057" t="s">
        <v>953</v>
      </c>
      <c r="Z8057">
        <v>7307</v>
      </c>
      <c r="AA8057" t="s">
        <v>1676</v>
      </c>
      <c r="AC8057" t="s">
        <v>1009</v>
      </c>
      <c r="AD8057" t="s">
        <v>443</v>
      </c>
    </row>
    <row r="8058" spans="21:30">
      <c r="U8058">
        <v>16588</v>
      </c>
      <c r="V8058">
        <v>3</v>
      </c>
      <c r="W8058" t="s">
        <v>9174</v>
      </c>
      <c r="X8058">
        <v>7</v>
      </c>
      <c r="Y8058" t="s">
        <v>953</v>
      </c>
      <c r="Z8058">
        <v>7301</v>
      </c>
      <c r="AA8058" t="s">
        <v>1103</v>
      </c>
      <c r="AC8058" t="s">
        <v>713</v>
      </c>
      <c r="AD8058" t="s">
        <v>443</v>
      </c>
    </row>
    <row r="8059" spans="21:30">
      <c r="U8059">
        <v>16589</v>
      </c>
      <c r="V8059">
        <v>1</v>
      </c>
      <c r="W8059" t="s">
        <v>9175</v>
      </c>
      <c r="X8059">
        <v>7</v>
      </c>
      <c r="Y8059" t="s">
        <v>953</v>
      </c>
      <c r="Z8059">
        <v>7301</v>
      </c>
      <c r="AA8059" t="s">
        <v>1103</v>
      </c>
      <c r="AC8059" t="s">
        <v>713</v>
      </c>
      <c r="AD8059" t="s">
        <v>443</v>
      </c>
    </row>
    <row r="8060" spans="21:30">
      <c r="U8060">
        <v>16590</v>
      </c>
      <c r="V8060">
        <v>5</v>
      </c>
      <c r="W8060" t="s">
        <v>9176</v>
      </c>
      <c r="X8060">
        <v>7</v>
      </c>
      <c r="Y8060" t="s">
        <v>953</v>
      </c>
      <c r="Z8060">
        <v>7101</v>
      </c>
      <c r="AA8060" t="s">
        <v>1054</v>
      </c>
      <c r="AC8060" t="s">
        <v>713</v>
      </c>
      <c r="AD8060" t="s">
        <v>443</v>
      </c>
    </row>
    <row r="8061" spans="21:30">
      <c r="U8061">
        <v>16591</v>
      </c>
      <c r="V8061">
        <v>3</v>
      </c>
      <c r="W8061" t="s">
        <v>9177</v>
      </c>
      <c r="X8061">
        <v>7</v>
      </c>
      <c r="Y8061" t="s">
        <v>953</v>
      </c>
      <c r="Z8061">
        <v>7101</v>
      </c>
      <c r="AA8061" t="s">
        <v>1054</v>
      </c>
      <c r="AC8061" t="s">
        <v>713</v>
      </c>
      <c r="AD8061" t="s">
        <v>443</v>
      </c>
    </row>
    <row r="8062" spans="21:30">
      <c r="U8062">
        <v>16592</v>
      </c>
      <c r="V8062">
        <v>1</v>
      </c>
      <c r="W8062" t="s">
        <v>9178</v>
      </c>
      <c r="X8062">
        <v>7</v>
      </c>
      <c r="Y8062" t="s">
        <v>953</v>
      </c>
      <c r="Z8062">
        <v>7109</v>
      </c>
      <c r="AA8062" t="s">
        <v>1684</v>
      </c>
      <c r="AC8062" t="s">
        <v>713</v>
      </c>
      <c r="AD8062" t="s">
        <v>443</v>
      </c>
    </row>
    <row r="8063" spans="21:30">
      <c r="U8063">
        <v>16594</v>
      </c>
      <c r="V8063">
        <v>8</v>
      </c>
      <c r="W8063" t="s">
        <v>7991</v>
      </c>
      <c r="X8063">
        <v>7</v>
      </c>
      <c r="Y8063" t="s">
        <v>953</v>
      </c>
      <c r="Z8063">
        <v>7301</v>
      </c>
      <c r="AA8063" t="s">
        <v>1103</v>
      </c>
      <c r="AC8063" t="s">
        <v>713</v>
      </c>
      <c r="AD8063" t="s">
        <v>443</v>
      </c>
    </row>
    <row r="8064" spans="21:30">
      <c r="U8064">
        <v>16595</v>
      </c>
      <c r="V8064">
        <v>6</v>
      </c>
      <c r="W8064" t="s">
        <v>9179</v>
      </c>
      <c r="X8064">
        <v>7</v>
      </c>
      <c r="Y8064" t="s">
        <v>953</v>
      </c>
      <c r="Z8064">
        <v>7403</v>
      </c>
      <c r="AA8064" t="s">
        <v>3681</v>
      </c>
      <c r="AC8064" t="s">
        <v>713</v>
      </c>
      <c r="AD8064" t="s">
        <v>443</v>
      </c>
    </row>
    <row r="8065" spans="21:30">
      <c r="U8065">
        <v>16597</v>
      </c>
      <c r="V8065">
        <v>2</v>
      </c>
      <c r="W8065" t="s">
        <v>9180</v>
      </c>
      <c r="X8065">
        <v>7</v>
      </c>
      <c r="Y8065" t="s">
        <v>953</v>
      </c>
      <c r="Z8065">
        <v>7101</v>
      </c>
      <c r="AA8065" t="s">
        <v>1054</v>
      </c>
      <c r="AC8065" t="s">
        <v>713</v>
      </c>
      <c r="AD8065" t="s">
        <v>443</v>
      </c>
    </row>
    <row r="8066" spans="21:30">
      <c r="U8066">
        <v>16598</v>
      </c>
      <c r="V8066">
        <v>0</v>
      </c>
      <c r="W8066" t="s">
        <v>9181</v>
      </c>
      <c r="X8066">
        <v>7</v>
      </c>
      <c r="Y8066" t="s">
        <v>953</v>
      </c>
      <c r="Z8066">
        <v>7301</v>
      </c>
      <c r="AA8066" t="s">
        <v>1103</v>
      </c>
      <c r="AC8066" t="s">
        <v>713</v>
      </c>
      <c r="AD8066" t="s">
        <v>443</v>
      </c>
    </row>
    <row r="8067" spans="21:30">
      <c r="U8067">
        <v>16599</v>
      </c>
      <c r="V8067">
        <v>9</v>
      </c>
      <c r="W8067" t="s">
        <v>9182</v>
      </c>
      <c r="X8067">
        <v>7</v>
      </c>
      <c r="Y8067" t="s">
        <v>953</v>
      </c>
      <c r="Z8067">
        <v>7101</v>
      </c>
      <c r="AA8067" t="s">
        <v>1054</v>
      </c>
      <c r="AC8067" t="s">
        <v>713</v>
      </c>
      <c r="AD8067" t="s">
        <v>443</v>
      </c>
    </row>
    <row r="8068" spans="21:30">
      <c r="U8068">
        <v>16600</v>
      </c>
      <c r="V8068">
        <v>6</v>
      </c>
      <c r="W8068" t="s">
        <v>9183</v>
      </c>
      <c r="X8068">
        <v>7</v>
      </c>
      <c r="Y8068" t="s">
        <v>953</v>
      </c>
      <c r="Z8068">
        <v>7301</v>
      </c>
      <c r="AA8068" t="s">
        <v>1103</v>
      </c>
      <c r="AC8068" t="s">
        <v>713</v>
      </c>
      <c r="AD8068" t="s">
        <v>443</v>
      </c>
    </row>
    <row r="8069" spans="21:30">
      <c r="U8069">
        <v>16601</v>
      </c>
      <c r="V8069">
        <v>4</v>
      </c>
      <c r="W8069" t="s">
        <v>9184</v>
      </c>
      <c r="X8069">
        <v>7</v>
      </c>
      <c r="Y8069" t="s">
        <v>953</v>
      </c>
      <c r="Z8069">
        <v>7401</v>
      </c>
      <c r="AA8069" t="s">
        <v>1023</v>
      </c>
      <c r="AC8069" t="s">
        <v>713</v>
      </c>
      <c r="AD8069" t="s">
        <v>443</v>
      </c>
    </row>
    <row r="8070" spans="21:30">
      <c r="U8070">
        <v>16602</v>
      </c>
      <c r="V8070">
        <v>2</v>
      </c>
      <c r="W8070" t="s">
        <v>9185</v>
      </c>
      <c r="X8070">
        <v>7</v>
      </c>
      <c r="Y8070" t="s">
        <v>953</v>
      </c>
      <c r="Z8070">
        <v>7109</v>
      </c>
      <c r="AA8070" t="s">
        <v>1684</v>
      </c>
      <c r="AC8070" t="s">
        <v>713</v>
      </c>
      <c r="AD8070" t="s">
        <v>443</v>
      </c>
    </row>
    <row r="8071" spans="21:30">
      <c r="U8071">
        <v>16603</v>
      </c>
      <c r="V8071">
        <v>0</v>
      </c>
      <c r="W8071" t="s">
        <v>9186</v>
      </c>
      <c r="X8071">
        <v>7</v>
      </c>
      <c r="Y8071" t="s">
        <v>953</v>
      </c>
      <c r="Z8071">
        <v>7109</v>
      </c>
      <c r="AA8071" t="s">
        <v>1684</v>
      </c>
      <c r="AC8071" t="s">
        <v>713</v>
      </c>
      <c r="AD8071" t="s">
        <v>443</v>
      </c>
    </row>
    <row r="8072" spans="21:30">
      <c r="U8072">
        <v>16604</v>
      </c>
      <c r="V8072">
        <v>9</v>
      </c>
      <c r="W8072" t="s">
        <v>9187</v>
      </c>
      <c r="X8072">
        <v>7</v>
      </c>
      <c r="Y8072" t="s">
        <v>953</v>
      </c>
      <c r="Z8072">
        <v>7101</v>
      </c>
      <c r="AA8072" t="s">
        <v>1054</v>
      </c>
      <c r="AC8072" t="s">
        <v>713</v>
      </c>
      <c r="AD8072" t="s">
        <v>443</v>
      </c>
    </row>
    <row r="8073" spans="21:30">
      <c r="U8073">
        <v>16606</v>
      </c>
      <c r="V8073">
        <v>5</v>
      </c>
      <c r="W8073" t="s">
        <v>9188</v>
      </c>
      <c r="X8073">
        <v>7</v>
      </c>
      <c r="Y8073" t="s">
        <v>953</v>
      </c>
      <c r="Z8073">
        <v>7101</v>
      </c>
      <c r="AA8073" t="s">
        <v>1054</v>
      </c>
      <c r="AC8073" t="s">
        <v>713</v>
      </c>
      <c r="AD8073" t="s">
        <v>443</v>
      </c>
    </row>
    <row r="8074" spans="21:30">
      <c r="U8074">
        <v>16607</v>
      </c>
      <c r="V8074">
        <v>3</v>
      </c>
      <c r="W8074" t="s">
        <v>9189</v>
      </c>
      <c r="X8074">
        <v>7</v>
      </c>
      <c r="Y8074" t="s">
        <v>953</v>
      </c>
      <c r="Z8074">
        <v>7301</v>
      </c>
      <c r="AA8074" t="s">
        <v>1103</v>
      </c>
      <c r="AC8074" t="s">
        <v>713</v>
      </c>
      <c r="AD8074" t="s">
        <v>443</v>
      </c>
    </row>
    <row r="8075" spans="21:30">
      <c r="U8075">
        <v>16608</v>
      </c>
      <c r="V8075">
        <v>1</v>
      </c>
      <c r="W8075" t="s">
        <v>9190</v>
      </c>
      <c r="X8075">
        <v>7</v>
      </c>
      <c r="Y8075" t="s">
        <v>953</v>
      </c>
      <c r="Z8075">
        <v>7304</v>
      </c>
      <c r="AA8075" t="s">
        <v>1391</v>
      </c>
      <c r="AC8075" t="s">
        <v>713</v>
      </c>
      <c r="AD8075" t="s">
        <v>443</v>
      </c>
    </row>
    <row r="8076" spans="21:30">
      <c r="U8076">
        <v>16610</v>
      </c>
      <c r="V8076">
        <v>3</v>
      </c>
      <c r="W8076" t="s">
        <v>9191</v>
      </c>
      <c r="X8076">
        <v>7</v>
      </c>
      <c r="Y8076" t="s">
        <v>953</v>
      </c>
      <c r="Z8076">
        <v>7307</v>
      </c>
      <c r="AA8076" t="s">
        <v>1676</v>
      </c>
      <c r="AC8076" t="s">
        <v>713</v>
      </c>
      <c r="AD8076" t="s">
        <v>443</v>
      </c>
    </row>
    <row r="8077" spans="21:30">
      <c r="U8077">
        <v>16613</v>
      </c>
      <c r="V8077">
        <v>8</v>
      </c>
      <c r="W8077" t="s">
        <v>9192</v>
      </c>
      <c r="X8077">
        <v>7</v>
      </c>
      <c r="Y8077" t="s">
        <v>953</v>
      </c>
      <c r="Z8077">
        <v>7404</v>
      </c>
      <c r="AA8077" t="s">
        <v>1487</v>
      </c>
      <c r="AC8077" t="s">
        <v>713</v>
      </c>
      <c r="AD8077" t="s">
        <v>443</v>
      </c>
    </row>
    <row r="8078" spans="21:30">
      <c r="U8078">
        <v>16615</v>
      </c>
      <c r="V8078">
        <v>4</v>
      </c>
      <c r="W8078" t="s">
        <v>9193</v>
      </c>
      <c r="X8078">
        <v>7</v>
      </c>
      <c r="Y8078" t="s">
        <v>953</v>
      </c>
      <c r="Z8078">
        <v>7102</v>
      </c>
      <c r="AA8078" t="s">
        <v>3565</v>
      </c>
      <c r="AC8078" t="s">
        <v>713</v>
      </c>
      <c r="AD8078" t="s">
        <v>443</v>
      </c>
    </row>
    <row r="8079" spans="21:30">
      <c r="U8079">
        <v>16616</v>
      </c>
      <c r="V8079">
        <v>2</v>
      </c>
      <c r="W8079" t="s">
        <v>9194</v>
      </c>
      <c r="X8079">
        <v>7</v>
      </c>
      <c r="Y8079" t="s">
        <v>953</v>
      </c>
      <c r="Z8079">
        <v>7301</v>
      </c>
      <c r="AA8079" t="s">
        <v>1103</v>
      </c>
      <c r="AC8079" t="s">
        <v>713</v>
      </c>
      <c r="AD8079" t="s">
        <v>443</v>
      </c>
    </row>
    <row r="8080" spans="21:30">
      <c r="U8080">
        <v>16617</v>
      </c>
      <c r="V8080">
        <v>0</v>
      </c>
      <c r="W8080" t="s">
        <v>9195</v>
      </c>
      <c r="X8080">
        <v>7</v>
      </c>
      <c r="Y8080" t="s">
        <v>953</v>
      </c>
      <c r="Z8080">
        <v>7109</v>
      </c>
      <c r="AA8080" t="s">
        <v>1684</v>
      </c>
      <c r="AC8080" t="s">
        <v>713</v>
      </c>
      <c r="AD8080" t="s">
        <v>443</v>
      </c>
    </row>
    <row r="8081" spans="21:30">
      <c r="U8081">
        <v>16619</v>
      </c>
      <c r="V8081">
        <v>7</v>
      </c>
      <c r="W8081" t="s">
        <v>9196</v>
      </c>
      <c r="X8081">
        <v>7</v>
      </c>
      <c r="Y8081" t="s">
        <v>953</v>
      </c>
      <c r="Z8081">
        <v>7103</v>
      </c>
      <c r="AA8081" t="s">
        <v>1097</v>
      </c>
      <c r="AC8081" t="s">
        <v>713</v>
      </c>
      <c r="AD8081" t="s">
        <v>443</v>
      </c>
    </row>
    <row r="8082" spans="21:30">
      <c r="U8082">
        <v>16621</v>
      </c>
      <c r="V8082">
        <v>9</v>
      </c>
      <c r="W8082" t="s">
        <v>9197</v>
      </c>
      <c r="X8082">
        <v>7</v>
      </c>
      <c r="Y8082" t="s">
        <v>953</v>
      </c>
      <c r="Z8082">
        <v>7101</v>
      </c>
      <c r="AA8082" t="s">
        <v>1054</v>
      </c>
      <c r="AC8082" t="s">
        <v>725</v>
      </c>
      <c r="AD8082" t="s">
        <v>443</v>
      </c>
    </row>
    <row r="8083" spans="21:30">
      <c r="U8083">
        <v>16622</v>
      </c>
      <c r="V8083">
        <v>7</v>
      </c>
      <c r="W8083" t="s">
        <v>9198</v>
      </c>
      <c r="X8083">
        <v>7</v>
      </c>
      <c r="Y8083" t="s">
        <v>953</v>
      </c>
      <c r="Z8083">
        <v>7101</v>
      </c>
      <c r="AA8083" t="s">
        <v>1054</v>
      </c>
      <c r="AC8083" t="s">
        <v>713</v>
      </c>
      <c r="AD8083" t="s">
        <v>443</v>
      </c>
    </row>
    <row r="8084" spans="21:30">
      <c r="U8084">
        <v>16623</v>
      </c>
      <c r="V8084">
        <v>5</v>
      </c>
      <c r="W8084" t="s">
        <v>9199</v>
      </c>
      <c r="X8084">
        <v>7</v>
      </c>
      <c r="Y8084" t="s">
        <v>953</v>
      </c>
      <c r="Z8084">
        <v>7101</v>
      </c>
      <c r="AA8084" t="s">
        <v>1054</v>
      </c>
      <c r="AC8084" t="s">
        <v>713</v>
      </c>
      <c r="AD8084" t="s">
        <v>443</v>
      </c>
    </row>
    <row r="8085" spans="21:30">
      <c r="U8085">
        <v>16624</v>
      </c>
      <c r="V8085">
        <v>3</v>
      </c>
      <c r="W8085" t="s">
        <v>9200</v>
      </c>
      <c r="X8085">
        <v>7</v>
      </c>
      <c r="Y8085" t="s">
        <v>953</v>
      </c>
      <c r="Z8085">
        <v>7106</v>
      </c>
      <c r="AA8085" t="s">
        <v>1495</v>
      </c>
      <c r="AC8085" t="s">
        <v>713</v>
      </c>
      <c r="AD8085" t="s">
        <v>443</v>
      </c>
    </row>
    <row r="8086" spans="21:30">
      <c r="U8086">
        <v>16625</v>
      </c>
      <c r="V8086">
        <v>1</v>
      </c>
      <c r="W8086" t="s">
        <v>9201</v>
      </c>
      <c r="X8086">
        <v>7</v>
      </c>
      <c r="Y8086" t="s">
        <v>953</v>
      </c>
      <c r="Z8086">
        <v>7406</v>
      </c>
      <c r="AA8086" t="s">
        <v>1696</v>
      </c>
      <c r="AC8086" t="s">
        <v>713</v>
      </c>
      <c r="AD8086" t="s">
        <v>443</v>
      </c>
    </row>
    <row r="8087" spans="21:30">
      <c r="U8087">
        <v>16627</v>
      </c>
      <c r="V8087">
        <v>8</v>
      </c>
      <c r="W8087" t="s">
        <v>9202</v>
      </c>
      <c r="X8087">
        <v>7</v>
      </c>
      <c r="Y8087" t="s">
        <v>953</v>
      </c>
      <c r="Z8087">
        <v>7101</v>
      </c>
      <c r="AA8087" t="s">
        <v>1054</v>
      </c>
      <c r="AC8087" t="s">
        <v>713</v>
      </c>
      <c r="AD8087" t="s">
        <v>443</v>
      </c>
    </row>
    <row r="8088" spans="21:30">
      <c r="U8088">
        <v>16630</v>
      </c>
      <c r="V8088">
        <v>8</v>
      </c>
      <c r="W8088" t="s">
        <v>9203</v>
      </c>
      <c r="X8088">
        <v>7</v>
      </c>
      <c r="Y8088" t="s">
        <v>953</v>
      </c>
      <c r="Z8088">
        <v>7301</v>
      </c>
      <c r="AA8088" t="s">
        <v>1103</v>
      </c>
      <c r="AC8088" t="s">
        <v>713</v>
      </c>
      <c r="AD8088" t="s">
        <v>443</v>
      </c>
    </row>
    <row r="8089" spans="21:30">
      <c r="U8089">
        <v>16631</v>
      </c>
      <c r="V8089">
        <v>6</v>
      </c>
      <c r="W8089" t="s">
        <v>9204</v>
      </c>
      <c r="X8089">
        <v>7</v>
      </c>
      <c r="Y8089" t="s">
        <v>953</v>
      </c>
      <c r="Z8089">
        <v>7406</v>
      </c>
      <c r="AA8089" t="s">
        <v>1696</v>
      </c>
      <c r="AC8089" t="s">
        <v>713</v>
      </c>
      <c r="AD8089" t="s">
        <v>443</v>
      </c>
    </row>
    <row r="8090" spans="21:30">
      <c r="U8090">
        <v>16633</v>
      </c>
      <c r="V8090">
        <v>2</v>
      </c>
      <c r="W8090" t="s">
        <v>9205</v>
      </c>
      <c r="X8090">
        <v>7</v>
      </c>
      <c r="Y8090" t="s">
        <v>953</v>
      </c>
      <c r="Z8090">
        <v>7101</v>
      </c>
      <c r="AA8090" t="s">
        <v>1054</v>
      </c>
      <c r="AC8090" t="s">
        <v>713</v>
      </c>
      <c r="AD8090" t="s">
        <v>443</v>
      </c>
    </row>
    <row r="8091" spans="21:30">
      <c r="U8091">
        <v>16634</v>
      </c>
      <c r="V8091">
        <v>0</v>
      </c>
      <c r="W8091" t="s">
        <v>9206</v>
      </c>
      <c r="X8091">
        <v>7</v>
      </c>
      <c r="Y8091" t="s">
        <v>953</v>
      </c>
      <c r="Z8091">
        <v>7308</v>
      </c>
      <c r="AA8091" t="s">
        <v>1754</v>
      </c>
      <c r="AC8091" t="s">
        <v>713</v>
      </c>
      <c r="AD8091" t="s">
        <v>443</v>
      </c>
    </row>
    <row r="8092" spans="21:30">
      <c r="U8092">
        <v>16636</v>
      </c>
      <c r="V8092">
        <v>7</v>
      </c>
      <c r="W8092" t="s">
        <v>9207</v>
      </c>
      <c r="X8092">
        <v>7</v>
      </c>
      <c r="Y8092" t="s">
        <v>953</v>
      </c>
      <c r="Z8092">
        <v>7101</v>
      </c>
      <c r="AA8092" t="s">
        <v>1054</v>
      </c>
      <c r="AC8092" t="s">
        <v>713</v>
      </c>
      <c r="AD8092" t="s">
        <v>443</v>
      </c>
    </row>
    <row r="8093" spans="21:30">
      <c r="U8093">
        <v>16639</v>
      </c>
      <c r="V8093">
        <v>1</v>
      </c>
      <c r="W8093" t="s">
        <v>9208</v>
      </c>
      <c r="X8093">
        <v>7</v>
      </c>
      <c r="Y8093" t="s">
        <v>953</v>
      </c>
      <c r="Z8093">
        <v>7101</v>
      </c>
      <c r="AA8093" t="s">
        <v>1054</v>
      </c>
      <c r="AC8093" t="s">
        <v>713</v>
      </c>
      <c r="AD8093" t="s">
        <v>443</v>
      </c>
    </row>
    <row r="8094" spans="21:30">
      <c r="U8094">
        <v>16640</v>
      </c>
      <c r="V8094">
        <v>5</v>
      </c>
      <c r="W8094" t="s">
        <v>9209</v>
      </c>
      <c r="X8094">
        <v>7</v>
      </c>
      <c r="Y8094" t="s">
        <v>953</v>
      </c>
      <c r="Z8094">
        <v>7101</v>
      </c>
      <c r="AA8094" t="s">
        <v>1054</v>
      </c>
      <c r="AC8094" t="s">
        <v>713</v>
      </c>
      <c r="AD8094" t="s">
        <v>443</v>
      </c>
    </row>
    <row r="8095" spans="21:30">
      <c r="U8095">
        <v>16642</v>
      </c>
      <c r="V8095">
        <v>1</v>
      </c>
      <c r="W8095" t="s">
        <v>9210</v>
      </c>
      <c r="X8095">
        <v>7</v>
      </c>
      <c r="Y8095" t="s">
        <v>953</v>
      </c>
      <c r="Z8095">
        <v>7401</v>
      </c>
      <c r="AA8095" t="s">
        <v>1023</v>
      </c>
      <c r="AC8095" t="s">
        <v>713</v>
      </c>
      <c r="AD8095" t="s">
        <v>443</v>
      </c>
    </row>
    <row r="8096" spans="21:30">
      <c r="U8096">
        <v>16644</v>
      </c>
      <c r="V8096">
        <v>8</v>
      </c>
      <c r="W8096" t="s">
        <v>2535</v>
      </c>
      <c r="X8096">
        <v>7</v>
      </c>
      <c r="Y8096" t="s">
        <v>953</v>
      </c>
      <c r="Z8096">
        <v>7406</v>
      </c>
      <c r="AA8096" t="s">
        <v>1696</v>
      </c>
      <c r="AC8096" t="s">
        <v>713</v>
      </c>
      <c r="AD8096" t="s">
        <v>443</v>
      </c>
    </row>
    <row r="8097" spans="21:30">
      <c r="U8097">
        <v>16645</v>
      </c>
      <c r="V8097">
        <v>6</v>
      </c>
      <c r="W8097" t="s">
        <v>9211</v>
      </c>
      <c r="X8097">
        <v>7</v>
      </c>
      <c r="Y8097" t="s">
        <v>953</v>
      </c>
      <c r="Z8097">
        <v>7402</v>
      </c>
      <c r="AA8097" t="s">
        <v>3667</v>
      </c>
      <c r="AC8097" t="s">
        <v>713</v>
      </c>
      <c r="AD8097" t="s">
        <v>443</v>
      </c>
    </row>
    <row r="8098" spans="21:30">
      <c r="U8098">
        <v>16646</v>
      </c>
      <c r="V8098">
        <v>4</v>
      </c>
      <c r="W8098" t="s">
        <v>8781</v>
      </c>
      <c r="X8098">
        <v>7</v>
      </c>
      <c r="Y8098" t="s">
        <v>953</v>
      </c>
      <c r="Z8098">
        <v>7304</v>
      </c>
      <c r="AA8098" t="s">
        <v>1391</v>
      </c>
      <c r="AC8098" t="s">
        <v>713</v>
      </c>
      <c r="AD8098" t="s">
        <v>443</v>
      </c>
    </row>
    <row r="8099" spans="21:30">
      <c r="U8099">
        <v>16647</v>
      </c>
      <c r="V8099">
        <v>2</v>
      </c>
      <c r="W8099" t="s">
        <v>9212</v>
      </c>
      <c r="X8099">
        <v>7</v>
      </c>
      <c r="Y8099" t="s">
        <v>953</v>
      </c>
      <c r="Z8099">
        <v>7101</v>
      </c>
      <c r="AA8099" t="s">
        <v>1054</v>
      </c>
      <c r="AC8099" t="s">
        <v>713</v>
      </c>
      <c r="AD8099" t="s">
        <v>443</v>
      </c>
    </row>
    <row r="8100" spans="21:30">
      <c r="U8100">
        <v>16649</v>
      </c>
      <c r="V8100">
        <v>9</v>
      </c>
      <c r="W8100" t="s">
        <v>9213</v>
      </c>
      <c r="X8100">
        <v>7</v>
      </c>
      <c r="Y8100" t="s">
        <v>953</v>
      </c>
      <c r="Z8100">
        <v>7308</v>
      </c>
      <c r="AA8100" t="s">
        <v>1754</v>
      </c>
      <c r="AC8100" t="s">
        <v>713</v>
      </c>
      <c r="AD8100" t="s">
        <v>443</v>
      </c>
    </row>
    <row r="8101" spans="21:30">
      <c r="U8101">
        <v>16652</v>
      </c>
      <c r="V8101">
        <v>9</v>
      </c>
      <c r="W8101" t="s">
        <v>9214</v>
      </c>
      <c r="X8101">
        <v>7</v>
      </c>
      <c r="Y8101" t="s">
        <v>953</v>
      </c>
      <c r="Z8101">
        <v>7301</v>
      </c>
      <c r="AA8101" t="s">
        <v>1103</v>
      </c>
      <c r="AC8101" t="s">
        <v>713</v>
      </c>
      <c r="AD8101" t="s">
        <v>443</v>
      </c>
    </row>
    <row r="8102" spans="21:30">
      <c r="U8102">
        <v>16654</v>
      </c>
      <c r="V8102">
        <v>5</v>
      </c>
      <c r="W8102" t="s">
        <v>9215</v>
      </c>
      <c r="X8102">
        <v>7</v>
      </c>
      <c r="Y8102" t="s">
        <v>953</v>
      </c>
      <c r="Z8102">
        <v>7101</v>
      </c>
      <c r="AA8102" t="s">
        <v>1054</v>
      </c>
      <c r="AC8102" t="s">
        <v>713</v>
      </c>
      <c r="AD8102" t="s">
        <v>443</v>
      </c>
    </row>
    <row r="8103" spans="21:30">
      <c r="U8103">
        <v>16656</v>
      </c>
      <c r="V8103">
        <v>1</v>
      </c>
      <c r="W8103" t="s">
        <v>9216</v>
      </c>
      <c r="X8103">
        <v>7</v>
      </c>
      <c r="Y8103" t="s">
        <v>953</v>
      </c>
      <c r="Z8103">
        <v>7101</v>
      </c>
      <c r="AA8103" t="s">
        <v>1054</v>
      </c>
      <c r="AC8103" t="s">
        <v>713</v>
      </c>
      <c r="AD8103" t="s">
        <v>443</v>
      </c>
    </row>
    <row r="8104" spans="21:30">
      <c r="U8104">
        <v>16658</v>
      </c>
      <c r="V8104">
        <v>8</v>
      </c>
      <c r="W8104" t="s">
        <v>7410</v>
      </c>
      <c r="X8104">
        <v>7</v>
      </c>
      <c r="Y8104" t="s">
        <v>953</v>
      </c>
      <c r="Z8104">
        <v>7201</v>
      </c>
      <c r="AA8104" t="s">
        <v>952</v>
      </c>
      <c r="AC8104" t="s">
        <v>713</v>
      </c>
      <c r="AD8104" t="s">
        <v>443</v>
      </c>
    </row>
    <row r="8105" spans="21:30">
      <c r="U8105">
        <v>16659</v>
      </c>
      <c r="V8105">
        <v>6</v>
      </c>
      <c r="W8105" t="s">
        <v>9217</v>
      </c>
      <c r="X8105">
        <v>7</v>
      </c>
      <c r="Y8105" t="s">
        <v>953</v>
      </c>
      <c r="Z8105">
        <v>7107</v>
      </c>
      <c r="AA8105" t="s">
        <v>1510</v>
      </c>
      <c r="AC8105" t="s">
        <v>713</v>
      </c>
      <c r="AD8105" t="s">
        <v>443</v>
      </c>
    </row>
    <row r="8106" spans="21:30">
      <c r="U8106">
        <v>16661</v>
      </c>
      <c r="V8106">
        <v>8</v>
      </c>
      <c r="W8106" t="s">
        <v>9218</v>
      </c>
      <c r="X8106">
        <v>7</v>
      </c>
      <c r="Y8106" t="s">
        <v>953</v>
      </c>
      <c r="Z8106">
        <v>7307</v>
      </c>
      <c r="AA8106" t="s">
        <v>1676</v>
      </c>
      <c r="AC8106" t="s">
        <v>713</v>
      </c>
      <c r="AD8106" t="s">
        <v>443</v>
      </c>
    </row>
    <row r="8107" spans="21:30">
      <c r="U8107">
        <v>16662</v>
      </c>
      <c r="V8107">
        <v>6</v>
      </c>
      <c r="W8107" t="s">
        <v>9219</v>
      </c>
      <c r="X8107">
        <v>7</v>
      </c>
      <c r="Y8107" t="s">
        <v>953</v>
      </c>
      <c r="Z8107">
        <v>7101</v>
      </c>
      <c r="AA8107" t="s">
        <v>1054</v>
      </c>
      <c r="AC8107" t="s">
        <v>713</v>
      </c>
      <c r="AD8107" t="s">
        <v>443</v>
      </c>
    </row>
    <row r="8108" spans="21:30">
      <c r="U8108">
        <v>16663</v>
      </c>
      <c r="V8108">
        <v>4</v>
      </c>
      <c r="W8108" t="s">
        <v>9220</v>
      </c>
      <c r="X8108">
        <v>7</v>
      </c>
      <c r="Y8108" t="s">
        <v>953</v>
      </c>
      <c r="Z8108">
        <v>7101</v>
      </c>
      <c r="AA8108" t="s">
        <v>1054</v>
      </c>
      <c r="AC8108" t="s">
        <v>713</v>
      </c>
      <c r="AD8108" t="s">
        <v>443</v>
      </c>
    </row>
    <row r="8109" spans="21:30">
      <c r="U8109">
        <v>16664</v>
      </c>
      <c r="V8109">
        <v>2</v>
      </c>
      <c r="W8109" t="s">
        <v>9221</v>
      </c>
      <c r="X8109">
        <v>7</v>
      </c>
      <c r="Y8109" t="s">
        <v>953</v>
      </c>
      <c r="Z8109">
        <v>7101</v>
      </c>
      <c r="AA8109" t="s">
        <v>1054</v>
      </c>
      <c r="AC8109" t="s">
        <v>713</v>
      </c>
      <c r="AD8109" t="s">
        <v>443</v>
      </c>
    </row>
    <row r="8110" spans="21:30">
      <c r="U8110">
        <v>16665</v>
      </c>
      <c r="V8110">
        <v>0</v>
      </c>
      <c r="W8110" t="s">
        <v>9222</v>
      </c>
      <c r="X8110">
        <v>7</v>
      </c>
      <c r="Y8110" t="s">
        <v>953</v>
      </c>
      <c r="Z8110">
        <v>7101</v>
      </c>
      <c r="AA8110" t="s">
        <v>1054</v>
      </c>
      <c r="AC8110" t="s">
        <v>713</v>
      </c>
      <c r="AD8110" t="s">
        <v>443</v>
      </c>
    </row>
    <row r="8111" spans="21:30">
      <c r="U8111">
        <v>16666</v>
      </c>
      <c r="V8111">
        <v>9</v>
      </c>
      <c r="W8111" t="s">
        <v>8413</v>
      </c>
      <c r="X8111">
        <v>7</v>
      </c>
      <c r="Y8111" t="s">
        <v>953</v>
      </c>
      <c r="Z8111">
        <v>7101</v>
      </c>
      <c r="AA8111" t="s">
        <v>1054</v>
      </c>
      <c r="AC8111" t="s">
        <v>713</v>
      </c>
      <c r="AD8111" t="s">
        <v>443</v>
      </c>
    </row>
    <row r="8112" spans="21:30">
      <c r="U8112">
        <v>16667</v>
      </c>
      <c r="V8112">
        <v>7</v>
      </c>
      <c r="W8112" t="s">
        <v>9223</v>
      </c>
      <c r="X8112">
        <v>7</v>
      </c>
      <c r="Y8112" t="s">
        <v>953</v>
      </c>
      <c r="Z8112">
        <v>7101</v>
      </c>
      <c r="AA8112" t="s">
        <v>1054</v>
      </c>
      <c r="AC8112" t="s">
        <v>713</v>
      </c>
      <c r="AD8112" t="s">
        <v>443</v>
      </c>
    </row>
    <row r="8113" spans="21:30">
      <c r="U8113">
        <v>16668</v>
      </c>
      <c r="V8113">
        <v>5</v>
      </c>
      <c r="W8113" t="s">
        <v>9224</v>
      </c>
      <c r="X8113">
        <v>7</v>
      </c>
      <c r="Y8113" t="s">
        <v>953</v>
      </c>
      <c r="Z8113">
        <v>7201</v>
      </c>
      <c r="AA8113" t="s">
        <v>952</v>
      </c>
      <c r="AC8113" t="s">
        <v>713</v>
      </c>
      <c r="AD8113" t="s">
        <v>443</v>
      </c>
    </row>
    <row r="8114" spans="21:30">
      <c r="U8114">
        <v>16671</v>
      </c>
      <c r="V8114">
        <v>5</v>
      </c>
      <c r="W8114" t="s">
        <v>9225</v>
      </c>
      <c r="X8114">
        <v>7</v>
      </c>
      <c r="Y8114" t="s">
        <v>953</v>
      </c>
      <c r="Z8114">
        <v>7101</v>
      </c>
      <c r="AA8114" t="s">
        <v>1054</v>
      </c>
      <c r="AC8114" t="s">
        <v>713</v>
      </c>
      <c r="AD8114" t="s">
        <v>443</v>
      </c>
    </row>
    <row r="8115" spans="21:30">
      <c r="U8115">
        <v>16672</v>
      </c>
      <c r="V8115">
        <v>3</v>
      </c>
      <c r="W8115" t="s">
        <v>9226</v>
      </c>
      <c r="X8115">
        <v>7</v>
      </c>
      <c r="Y8115" t="s">
        <v>953</v>
      </c>
      <c r="Z8115">
        <v>7101</v>
      </c>
      <c r="AA8115" t="s">
        <v>1054</v>
      </c>
      <c r="AC8115" t="s">
        <v>713</v>
      </c>
      <c r="AD8115" t="s">
        <v>443</v>
      </c>
    </row>
    <row r="8116" spans="21:30">
      <c r="U8116">
        <v>16673</v>
      </c>
      <c r="V8116">
        <v>1</v>
      </c>
      <c r="W8116" t="s">
        <v>9227</v>
      </c>
      <c r="X8116">
        <v>7</v>
      </c>
      <c r="Y8116" t="s">
        <v>953</v>
      </c>
      <c r="Z8116">
        <v>7101</v>
      </c>
      <c r="AA8116" t="s">
        <v>1054</v>
      </c>
      <c r="AC8116" t="s">
        <v>713</v>
      </c>
      <c r="AD8116" t="s">
        <v>443</v>
      </c>
    </row>
    <row r="8117" spans="21:30">
      <c r="U8117">
        <v>16675</v>
      </c>
      <c r="V8117">
        <v>8</v>
      </c>
      <c r="W8117" t="s">
        <v>9228</v>
      </c>
      <c r="X8117">
        <v>7</v>
      </c>
      <c r="Y8117" t="s">
        <v>953</v>
      </c>
      <c r="Z8117">
        <v>7404</v>
      </c>
      <c r="AA8117" t="s">
        <v>1487</v>
      </c>
      <c r="AC8117" t="s">
        <v>713</v>
      </c>
      <c r="AD8117" t="s">
        <v>443</v>
      </c>
    </row>
    <row r="8118" spans="21:30">
      <c r="U8118">
        <v>16676</v>
      </c>
      <c r="V8118">
        <v>6</v>
      </c>
      <c r="W8118" t="s">
        <v>9229</v>
      </c>
      <c r="X8118">
        <v>7</v>
      </c>
      <c r="Y8118" t="s">
        <v>953</v>
      </c>
      <c r="Z8118">
        <v>7101</v>
      </c>
      <c r="AA8118" t="s">
        <v>1054</v>
      </c>
      <c r="AC8118" t="s">
        <v>1009</v>
      </c>
      <c r="AD8118" t="s">
        <v>443</v>
      </c>
    </row>
    <row r="8119" spans="21:30">
      <c r="U8119">
        <v>16677</v>
      </c>
      <c r="V8119">
        <v>4</v>
      </c>
      <c r="W8119" t="s">
        <v>9230</v>
      </c>
      <c r="X8119">
        <v>7</v>
      </c>
      <c r="Y8119" t="s">
        <v>953</v>
      </c>
      <c r="Z8119">
        <v>7405</v>
      </c>
      <c r="AA8119" t="s">
        <v>1655</v>
      </c>
      <c r="AC8119" t="s">
        <v>713</v>
      </c>
      <c r="AD8119" t="s">
        <v>443</v>
      </c>
    </row>
    <row r="8120" spans="21:30">
      <c r="U8120">
        <v>16678</v>
      </c>
      <c r="V8120">
        <v>2</v>
      </c>
      <c r="W8120" t="s">
        <v>9231</v>
      </c>
      <c r="X8120">
        <v>7</v>
      </c>
      <c r="Y8120" t="s">
        <v>953</v>
      </c>
      <c r="Z8120">
        <v>7101</v>
      </c>
      <c r="AA8120" t="s">
        <v>1054</v>
      </c>
      <c r="AC8120" t="s">
        <v>713</v>
      </c>
      <c r="AD8120" t="s">
        <v>443</v>
      </c>
    </row>
    <row r="8121" spans="21:30">
      <c r="U8121">
        <v>16679</v>
      </c>
      <c r="V8121">
        <v>0</v>
      </c>
      <c r="W8121" t="s">
        <v>9232</v>
      </c>
      <c r="X8121">
        <v>7</v>
      </c>
      <c r="Y8121" t="s">
        <v>953</v>
      </c>
      <c r="Z8121">
        <v>7406</v>
      </c>
      <c r="AA8121" t="s">
        <v>1696</v>
      </c>
      <c r="AC8121" t="s">
        <v>713</v>
      </c>
      <c r="AD8121" t="s">
        <v>443</v>
      </c>
    </row>
    <row r="8122" spans="21:30">
      <c r="U8122">
        <v>16680</v>
      </c>
      <c r="V8122">
        <v>4</v>
      </c>
      <c r="W8122" t="s">
        <v>9233</v>
      </c>
      <c r="X8122">
        <v>7</v>
      </c>
      <c r="Y8122" t="s">
        <v>953</v>
      </c>
      <c r="Z8122">
        <v>7305</v>
      </c>
      <c r="AA8122" t="s">
        <v>1636</v>
      </c>
      <c r="AC8122" t="s">
        <v>713</v>
      </c>
      <c r="AD8122" t="s">
        <v>443</v>
      </c>
    </row>
    <row r="8123" spans="21:30">
      <c r="U8123">
        <v>16682</v>
      </c>
      <c r="V8123">
        <v>0</v>
      </c>
      <c r="W8123" t="s">
        <v>9234</v>
      </c>
      <c r="X8123">
        <v>7</v>
      </c>
      <c r="Y8123" t="s">
        <v>953</v>
      </c>
      <c r="Z8123">
        <v>7401</v>
      </c>
      <c r="AA8123" t="s">
        <v>1023</v>
      </c>
      <c r="AC8123" t="s">
        <v>713</v>
      </c>
      <c r="AD8123" t="s">
        <v>443</v>
      </c>
    </row>
    <row r="8124" spans="21:30">
      <c r="U8124">
        <v>16683</v>
      </c>
      <c r="V8124">
        <v>9</v>
      </c>
      <c r="W8124" t="s">
        <v>9235</v>
      </c>
      <c r="X8124">
        <v>7</v>
      </c>
      <c r="Y8124" t="s">
        <v>953</v>
      </c>
      <c r="Z8124">
        <v>7301</v>
      </c>
      <c r="AA8124" t="s">
        <v>1103</v>
      </c>
      <c r="AC8124" t="s">
        <v>713</v>
      </c>
      <c r="AD8124" t="s">
        <v>443</v>
      </c>
    </row>
    <row r="8125" spans="21:30">
      <c r="U8125">
        <v>16685</v>
      </c>
      <c r="V8125">
        <v>5</v>
      </c>
      <c r="W8125" t="s">
        <v>9236</v>
      </c>
      <c r="X8125">
        <v>7</v>
      </c>
      <c r="Y8125" t="s">
        <v>953</v>
      </c>
      <c r="Z8125">
        <v>7304</v>
      </c>
      <c r="AA8125" t="s">
        <v>1391</v>
      </c>
      <c r="AC8125" t="s">
        <v>713</v>
      </c>
      <c r="AD8125" t="s">
        <v>443</v>
      </c>
    </row>
    <row r="8126" spans="21:30">
      <c r="U8126">
        <v>16686</v>
      </c>
      <c r="V8126">
        <v>3</v>
      </c>
      <c r="W8126" t="s">
        <v>9237</v>
      </c>
      <c r="X8126">
        <v>7</v>
      </c>
      <c r="Y8126" t="s">
        <v>953</v>
      </c>
      <c r="Z8126">
        <v>7101</v>
      </c>
      <c r="AA8126" t="s">
        <v>1054</v>
      </c>
      <c r="AC8126" t="s">
        <v>713</v>
      </c>
      <c r="AD8126" t="s">
        <v>443</v>
      </c>
    </row>
    <row r="8127" spans="21:30">
      <c r="U8127">
        <v>16687</v>
      </c>
      <c r="V8127">
        <v>1</v>
      </c>
      <c r="W8127" t="s">
        <v>9238</v>
      </c>
      <c r="X8127">
        <v>7</v>
      </c>
      <c r="Y8127" t="s">
        <v>953</v>
      </c>
      <c r="Z8127">
        <v>7105</v>
      </c>
      <c r="AA8127" t="s">
        <v>953</v>
      </c>
      <c r="AC8127" t="s">
        <v>713</v>
      </c>
      <c r="AD8127" t="s">
        <v>443</v>
      </c>
    </row>
    <row r="8128" spans="21:30">
      <c r="U8128">
        <v>16689</v>
      </c>
      <c r="V8128">
        <v>8</v>
      </c>
      <c r="W8128" t="s">
        <v>9239</v>
      </c>
      <c r="X8128">
        <v>7</v>
      </c>
      <c r="Y8128" t="s">
        <v>953</v>
      </c>
      <c r="Z8128">
        <v>7101</v>
      </c>
      <c r="AA8128" t="s">
        <v>1054</v>
      </c>
      <c r="AC8128" t="s">
        <v>713</v>
      </c>
      <c r="AD8128" t="s">
        <v>443</v>
      </c>
    </row>
    <row r="8129" spans="21:30">
      <c r="U8129">
        <v>16690</v>
      </c>
      <c r="V8129">
        <v>1</v>
      </c>
      <c r="W8129" t="s">
        <v>9240</v>
      </c>
      <c r="X8129">
        <v>7</v>
      </c>
      <c r="Y8129" t="s">
        <v>953</v>
      </c>
      <c r="Z8129">
        <v>7105</v>
      </c>
      <c r="AA8129" t="s">
        <v>953</v>
      </c>
      <c r="AC8129" t="s">
        <v>713</v>
      </c>
      <c r="AD8129" t="s">
        <v>443</v>
      </c>
    </row>
    <row r="8130" spans="21:30">
      <c r="U8130">
        <v>16692</v>
      </c>
      <c r="V8130">
        <v>8</v>
      </c>
      <c r="W8130" t="s">
        <v>9241</v>
      </c>
      <c r="X8130">
        <v>7</v>
      </c>
      <c r="Y8130" t="s">
        <v>953</v>
      </c>
      <c r="Z8130">
        <v>7406</v>
      </c>
      <c r="AA8130" t="s">
        <v>1696</v>
      </c>
      <c r="AC8130" t="s">
        <v>713</v>
      </c>
      <c r="AD8130" t="s">
        <v>443</v>
      </c>
    </row>
    <row r="8131" spans="21:30">
      <c r="U8131">
        <v>16693</v>
      </c>
      <c r="V8131">
        <v>6</v>
      </c>
      <c r="W8131" t="s">
        <v>9242</v>
      </c>
      <c r="X8131">
        <v>7</v>
      </c>
      <c r="Y8131" t="s">
        <v>953</v>
      </c>
      <c r="Z8131">
        <v>7301</v>
      </c>
      <c r="AA8131" t="s">
        <v>1103</v>
      </c>
      <c r="AC8131" t="s">
        <v>713</v>
      </c>
      <c r="AD8131" t="s">
        <v>443</v>
      </c>
    </row>
    <row r="8132" spans="21:30">
      <c r="U8132">
        <v>16694</v>
      </c>
      <c r="V8132">
        <v>4</v>
      </c>
      <c r="W8132" t="s">
        <v>9243</v>
      </c>
      <c r="X8132">
        <v>7</v>
      </c>
      <c r="Y8132" t="s">
        <v>953</v>
      </c>
      <c r="Z8132">
        <v>7109</v>
      </c>
      <c r="AA8132" t="s">
        <v>1684</v>
      </c>
      <c r="AC8132" t="s">
        <v>713</v>
      </c>
      <c r="AD8132" t="s">
        <v>443</v>
      </c>
    </row>
    <row r="8133" spans="21:30">
      <c r="U8133">
        <v>16695</v>
      </c>
      <c r="V8133">
        <v>2</v>
      </c>
      <c r="W8133" t="s">
        <v>9244</v>
      </c>
      <c r="X8133">
        <v>7</v>
      </c>
      <c r="Y8133" t="s">
        <v>953</v>
      </c>
      <c r="Z8133">
        <v>7301</v>
      </c>
      <c r="AA8133" t="s">
        <v>1103</v>
      </c>
      <c r="AC8133" t="s">
        <v>713</v>
      </c>
      <c r="AD8133" t="s">
        <v>443</v>
      </c>
    </row>
    <row r="8134" spans="21:30">
      <c r="U8134">
        <v>16696</v>
      </c>
      <c r="V8134">
        <v>0</v>
      </c>
      <c r="W8134" t="s">
        <v>9245</v>
      </c>
      <c r="X8134">
        <v>7</v>
      </c>
      <c r="Y8134" t="s">
        <v>953</v>
      </c>
      <c r="Z8134">
        <v>7401</v>
      </c>
      <c r="AA8134" t="s">
        <v>1023</v>
      </c>
      <c r="AC8134" t="s">
        <v>713</v>
      </c>
      <c r="AD8134" t="s">
        <v>443</v>
      </c>
    </row>
    <row r="8135" spans="21:30">
      <c r="U8135">
        <v>16697</v>
      </c>
      <c r="V8135">
        <v>9</v>
      </c>
      <c r="W8135" t="s">
        <v>9246</v>
      </c>
      <c r="X8135">
        <v>7</v>
      </c>
      <c r="Y8135" t="s">
        <v>953</v>
      </c>
      <c r="Z8135">
        <v>7301</v>
      </c>
      <c r="AA8135" t="s">
        <v>1103</v>
      </c>
      <c r="AC8135" t="s">
        <v>713</v>
      </c>
      <c r="AD8135" t="s">
        <v>443</v>
      </c>
    </row>
    <row r="8136" spans="21:30">
      <c r="U8136">
        <v>16698</v>
      </c>
      <c r="V8136">
        <v>7</v>
      </c>
      <c r="W8136" t="s">
        <v>9247</v>
      </c>
      <c r="X8136">
        <v>7</v>
      </c>
      <c r="Y8136" t="s">
        <v>953</v>
      </c>
      <c r="Z8136">
        <v>7301</v>
      </c>
      <c r="AA8136" t="s">
        <v>1103</v>
      </c>
      <c r="AC8136" t="s">
        <v>713</v>
      </c>
      <c r="AD8136" t="s">
        <v>443</v>
      </c>
    </row>
    <row r="8137" spans="21:30">
      <c r="U8137">
        <v>16699</v>
      </c>
      <c r="V8137">
        <v>5</v>
      </c>
      <c r="W8137" t="s">
        <v>9248</v>
      </c>
      <c r="X8137">
        <v>7</v>
      </c>
      <c r="Y8137" t="s">
        <v>953</v>
      </c>
      <c r="Z8137">
        <v>7101</v>
      </c>
      <c r="AA8137" t="s">
        <v>1054</v>
      </c>
      <c r="AC8137" t="s">
        <v>713</v>
      </c>
      <c r="AD8137" t="s">
        <v>443</v>
      </c>
    </row>
    <row r="8138" spans="21:30">
      <c r="U8138">
        <v>16701</v>
      </c>
      <c r="V8138">
        <v>0</v>
      </c>
      <c r="W8138" t="s">
        <v>9249</v>
      </c>
      <c r="X8138">
        <v>7</v>
      </c>
      <c r="Y8138" t="s">
        <v>953</v>
      </c>
      <c r="Z8138">
        <v>7105</v>
      </c>
      <c r="AA8138" t="s">
        <v>953</v>
      </c>
      <c r="AC8138" t="s">
        <v>713</v>
      </c>
      <c r="AD8138" t="s">
        <v>443</v>
      </c>
    </row>
    <row r="8139" spans="21:30">
      <c r="U8139">
        <v>16702</v>
      </c>
      <c r="V8139">
        <v>9</v>
      </c>
      <c r="W8139" t="s">
        <v>9250</v>
      </c>
      <c r="X8139">
        <v>7</v>
      </c>
      <c r="Y8139" t="s">
        <v>953</v>
      </c>
      <c r="Z8139">
        <v>7101</v>
      </c>
      <c r="AA8139" t="s">
        <v>1054</v>
      </c>
      <c r="AC8139" t="s">
        <v>713</v>
      </c>
      <c r="AD8139" t="s">
        <v>443</v>
      </c>
    </row>
    <row r="8140" spans="21:30">
      <c r="U8140">
        <v>16703</v>
      </c>
      <c r="V8140">
        <v>7</v>
      </c>
      <c r="W8140" t="s">
        <v>9251</v>
      </c>
      <c r="X8140">
        <v>7</v>
      </c>
      <c r="Y8140" t="s">
        <v>953</v>
      </c>
      <c r="Z8140">
        <v>7105</v>
      </c>
      <c r="AA8140" t="s">
        <v>953</v>
      </c>
      <c r="AC8140" t="s">
        <v>713</v>
      </c>
      <c r="AD8140" t="s">
        <v>443</v>
      </c>
    </row>
    <row r="8141" spans="21:30">
      <c r="U8141">
        <v>16704</v>
      </c>
      <c r="V8141">
        <v>5</v>
      </c>
      <c r="W8141" t="s">
        <v>9252</v>
      </c>
      <c r="X8141">
        <v>7</v>
      </c>
      <c r="Y8141" t="s">
        <v>953</v>
      </c>
      <c r="Z8141">
        <v>7109</v>
      </c>
      <c r="AA8141" t="s">
        <v>1684</v>
      </c>
      <c r="AC8141" t="s">
        <v>713</v>
      </c>
      <c r="AD8141" t="s">
        <v>443</v>
      </c>
    </row>
    <row r="8142" spans="21:30">
      <c r="U8142">
        <v>16705</v>
      </c>
      <c r="V8142">
        <v>3</v>
      </c>
      <c r="W8142" t="s">
        <v>9253</v>
      </c>
      <c r="X8142">
        <v>7</v>
      </c>
      <c r="Y8142" t="s">
        <v>953</v>
      </c>
      <c r="Z8142">
        <v>7301</v>
      </c>
      <c r="AA8142" t="s">
        <v>1103</v>
      </c>
      <c r="AC8142" t="s">
        <v>713</v>
      </c>
      <c r="AD8142" t="s">
        <v>443</v>
      </c>
    </row>
    <row r="8143" spans="21:30">
      <c r="U8143">
        <v>16708</v>
      </c>
      <c r="V8143">
        <v>8</v>
      </c>
      <c r="W8143" t="s">
        <v>9254</v>
      </c>
      <c r="X8143">
        <v>7</v>
      </c>
      <c r="Y8143" t="s">
        <v>953</v>
      </c>
      <c r="Z8143">
        <v>7401</v>
      </c>
      <c r="AA8143" t="s">
        <v>1023</v>
      </c>
      <c r="AC8143" t="s">
        <v>713</v>
      </c>
      <c r="AD8143" t="s">
        <v>443</v>
      </c>
    </row>
    <row r="8144" spans="21:30">
      <c r="U8144">
        <v>16709</v>
      </c>
      <c r="V8144">
        <v>6</v>
      </c>
      <c r="W8144" t="s">
        <v>9255</v>
      </c>
      <c r="X8144">
        <v>7</v>
      </c>
      <c r="Y8144" t="s">
        <v>953</v>
      </c>
      <c r="Z8144">
        <v>7105</v>
      </c>
      <c r="AA8144" t="s">
        <v>953</v>
      </c>
      <c r="AC8144" t="s">
        <v>713</v>
      </c>
      <c r="AD8144" t="s">
        <v>443</v>
      </c>
    </row>
    <row r="8145" spans="21:30">
      <c r="U8145">
        <v>16711</v>
      </c>
      <c r="V8145">
        <v>8</v>
      </c>
      <c r="W8145" t="s">
        <v>9256</v>
      </c>
      <c r="X8145">
        <v>7</v>
      </c>
      <c r="Y8145" t="s">
        <v>953</v>
      </c>
      <c r="Z8145">
        <v>7303</v>
      </c>
      <c r="AA8145" t="s">
        <v>3417</v>
      </c>
      <c r="AC8145" t="s">
        <v>713</v>
      </c>
      <c r="AD8145" t="s">
        <v>443</v>
      </c>
    </row>
    <row r="8146" spans="21:30">
      <c r="U8146">
        <v>16712</v>
      </c>
      <c r="V8146">
        <v>6</v>
      </c>
      <c r="W8146" t="s">
        <v>9257</v>
      </c>
      <c r="X8146">
        <v>7</v>
      </c>
      <c r="Y8146" t="s">
        <v>953</v>
      </c>
      <c r="Z8146">
        <v>7308</v>
      </c>
      <c r="AA8146" t="s">
        <v>1754</v>
      </c>
      <c r="AC8146" t="s">
        <v>713</v>
      </c>
      <c r="AD8146" t="s">
        <v>443</v>
      </c>
    </row>
    <row r="8147" spans="21:30">
      <c r="U8147">
        <v>16713</v>
      </c>
      <c r="V8147">
        <v>4</v>
      </c>
      <c r="W8147" t="s">
        <v>8583</v>
      </c>
      <c r="X8147">
        <v>7</v>
      </c>
      <c r="Y8147" t="s">
        <v>953</v>
      </c>
      <c r="Z8147">
        <v>7301</v>
      </c>
      <c r="AA8147" t="s">
        <v>1103</v>
      </c>
      <c r="AC8147" t="s">
        <v>713</v>
      </c>
      <c r="AD8147" t="s">
        <v>443</v>
      </c>
    </row>
    <row r="8148" spans="21:30">
      <c r="U8148">
        <v>16715</v>
      </c>
      <c r="V8148">
        <v>0</v>
      </c>
      <c r="W8148" t="s">
        <v>9258</v>
      </c>
      <c r="X8148">
        <v>7</v>
      </c>
      <c r="Y8148" t="s">
        <v>953</v>
      </c>
      <c r="Z8148">
        <v>7301</v>
      </c>
      <c r="AA8148" t="s">
        <v>1103</v>
      </c>
      <c r="AC8148" t="s">
        <v>1009</v>
      </c>
      <c r="AD8148" t="s">
        <v>443</v>
      </c>
    </row>
    <row r="8149" spans="21:30">
      <c r="U8149">
        <v>16716</v>
      </c>
      <c r="V8149">
        <v>9</v>
      </c>
      <c r="W8149" t="s">
        <v>9259</v>
      </c>
      <c r="X8149">
        <v>7</v>
      </c>
      <c r="Y8149" t="s">
        <v>953</v>
      </c>
      <c r="Z8149">
        <v>7301</v>
      </c>
      <c r="AA8149" t="s">
        <v>1103</v>
      </c>
      <c r="AC8149" t="s">
        <v>1009</v>
      </c>
      <c r="AD8149" t="s">
        <v>443</v>
      </c>
    </row>
    <row r="8150" spans="21:30">
      <c r="U8150">
        <v>16717</v>
      </c>
      <c r="V8150">
        <v>7</v>
      </c>
      <c r="W8150" t="s">
        <v>9260</v>
      </c>
      <c r="X8150">
        <v>7</v>
      </c>
      <c r="Y8150" t="s">
        <v>953</v>
      </c>
      <c r="Z8150">
        <v>7110</v>
      </c>
      <c r="AA8150" t="s">
        <v>1714</v>
      </c>
      <c r="AC8150" t="s">
        <v>713</v>
      </c>
      <c r="AD8150" t="s">
        <v>443</v>
      </c>
    </row>
    <row r="8151" spans="21:30">
      <c r="U8151">
        <v>16718</v>
      </c>
      <c r="V8151">
        <v>5</v>
      </c>
      <c r="W8151" t="s">
        <v>9261</v>
      </c>
      <c r="X8151">
        <v>7</v>
      </c>
      <c r="Y8151" t="s">
        <v>953</v>
      </c>
      <c r="Z8151">
        <v>7401</v>
      </c>
      <c r="AA8151" t="s">
        <v>1023</v>
      </c>
      <c r="AC8151" t="s">
        <v>713</v>
      </c>
      <c r="AD8151" t="s">
        <v>443</v>
      </c>
    </row>
    <row r="8152" spans="21:30">
      <c r="U8152">
        <v>16721</v>
      </c>
      <c r="V8152">
        <v>5</v>
      </c>
      <c r="W8152" t="s">
        <v>9262</v>
      </c>
      <c r="X8152">
        <v>7</v>
      </c>
      <c r="Y8152" t="s">
        <v>953</v>
      </c>
      <c r="Z8152">
        <v>7404</v>
      </c>
      <c r="AA8152" t="s">
        <v>1487</v>
      </c>
      <c r="AC8152" t="s">
        <v>713</v>
      </c>
      <c r="AD8152" t="s">
        <v>443</v>
      </c>
    </row>
    <row r="8153" spans="21:30">
      <c r="U8153">
        <v>16722</v>
      </c>
      <c r="V8153">
        <v>3</v>
      </c>
      <c r="W8153" t="s">
        <v>9263</v>
      </c>
      <c r="X8153">
        <v>7</v>
      </c>
      <c r="Y8153" t="s">
        <v>953</v>
      </c>
      <c r="Z8153">
        <v>7101</v>
      </c>
      <c r="AA8153" t="s">
        <v>1054</v>
      </c>
      <c r="AC8153" t="s">
        <v>713</v>
      </c>
      <c r="AD8153" t="s">
        <v>443</v>
      </c>
    </row>
    <row r="8154" spans="21:30">
      <c r="U8154">
        <v>16723</v>
      </c>
      <c r="V8154">
        <v>1</v>
      </c>
      <c r="W8154" t="s">
        <v>9264</v>
      </c>
      <c r="X8154">
        <v>7</v>
      </c>
      <c r="Y8154" t="s">
        <v>953</v>
      </c>
      <c r="Z8154">
        <v>7201</v>
      </c>
      <c r="AA8154" t="s">
        <v>952</v>
      </c>
      <c r="AC8154" t="s">
        <v>713</v>
      </c>
      <c r="AD8154" t="s">
        <v>443</v>
      </c>
    </row>
    <row r="8155" spans="21:30">
      <c r="U8155">
        <v>16725</v>
      </c>
      <c r="V8155">
        <v>8</v>
      </c>
      <c r="W8155" t="s">
        <v>9265</v>
      </c>
      <c r="X8155">
        <v>7</v>
      </c>
      <c r="Y8155" t="s">
        <v>953</v>
      </c>
      <c r="Z8155">
        <v>7406</v>
      </c>
      <c r="AA8155" t="s">
        <v>1696</v>
      </c>
      <c r="AC8155" t="s">
        <v>713</v>
      </c>
      <c r="AD8155" t="s">
        <v>443</v>
      </c>
    </row>
    <row r="8156" spans="21:30">
      <c r="U8156">
        <v>16727</v>
      </c>
      <c r="V8156">
        <v>4</v>
      </c>
      <c r="W8156" t="s">
        <v>9266</v>
      </c>
      <c r="X8156">
        <v>7</v>
      </c>
      <c r="Y8156" t="s">
        <v>953</v>
      </c>
      <c r="Z8156">
        <v>7201</v>
      </c>
      <c r="AA8156" t="s">
        <v>952</v>
      </c>
      <c r="AC8156" t="s">
        <v>713</v>
      </c>
      <c r="AD8156" t="s">
        <v>443</v>
      </c>
    </row>
    <row r="8157" spans="21:30">
      <c r="U8157">
        <v>16728</v>
      </c>
      <c r="V8157">
        <v>2</v>
      </c>
      <c r="W8157" t="s">
        <v>9267</v>
      </c>
      <c r="X8157">
        <v>7</v>
      </c>
      <c r="Y8157" t="s">
        <v>953</v>
      </c>
      <c r="Z8157">
        <v>7105</v>
      </c>
      <c r="AA8157" t="s">
        <v>953</v>
      </c>
      <c r="AC8157" t="s">
        <v>713</v>
      </c>
      <c r="AD8157" t="s">
        <v>443</v>
      </c>
    </row>
    <row r="8158" spans="21:30">
      <c r="U8158">
        <v>16729</v>
      </c>
      <c r="V8158">
        <v>0</v>
      </c>
      <c r="W8158" t="s">
        <v>9268</v>
      </c>
      <c r="X8158">
        <v>7</v>
      </c>
      <c r="Y8158" t="s">
        <v>953</v>
      </c>
      <c r="Z8158">
        <v>7301</v>
      </c>
      <c r="AA8158" t="s">
        <v>1103</v>
      </c>
      <c r="AC8158" t="s">
        <v>1009</v>
      </c>
      <c r="AD8158" t="s">
        <v>443</v>
      </c>
    </row>
    <row r="8159" spans="21:30">
      <c r="U8159">
        <v>16730</v>
      </c>
      <c r="V8159">
        <v>7</v>
      </c>
      <c r="W8159" t="s">
        <v>9269</v>
      </c>
      <c r="X8159">
        <v>7</v>
      </c>
      <c r="Y8159" t="s">
        <v>953</v>
      </c>
      <c r="Z8159">
        <v>7301</v>
      </c>
      <c r="AA8159" t="s">
        <v>1103</v>
      </c>
      <c r="AC8159" t="s">
        <v>713</v>
      </c>
      <c r="AD8159" t="s">
        <v>443</v>
      </c>
    </row>
    <row r="8160" spans="21:30">
      <c r="U8160">
        <v>16731</v>
      </c>
      <c r="V8160">
        <v>2</v>
      </c>
      <c r="W8160" t="s">
        <v>9270</v>
      </c>
      <c r="X8160">
        <v>7</v>
      </c>
      <c r="Y8160" t="s">
        <v>953</v>
      </c>
      <c r="Z8160">
        <v>7201</v>
      </c>
      <c r="AA8160" t="s">
        <v>952</v>
      </c>
      <c r="AC8160" t="s">
        <v>713</v>
      </c>
      <c r="AD8160" t="s">
        <v>443</v>
      </c>
    </row>
    <row r="8161" spans="21:30">
      <c r="U8161">
        <v>16732</v>
      </c>
      <c r="V8161">
        <v>0</v>
      </c>
      <c r="W8161" t="s">
        <v>9271</v>
      </c>
      <c r="X8161">
        <v>7</v>
      </c>
      <c r="Y8161" t="s">
        <v>953</v>
      </c>
      <c r="Z8161">
        <v>7101</v>
      </c>
      <c r="AA8161" t="s">
        <v>1054</v>
      </c>
      <c r="AC8161" t="s">
        <v>713</v>
      </c>
      <c r="AD8161" t="s">
        <v>443</v>
      </c>
    </row>
    <row r="8162" spans="21:30">
      <c r="U8162">
        <v>16733</v>
      </c>
      <c r="V8162">
        <v>9</v>
      </c>
      <c r="W8162" t="s">
        <v>9272</v>
      </c>
      <c r="X8162">
        <v>7</v>
      </c>
      <c r="Y8162" t="s">
        <v>953</v>
      </c>
      <c r="Z8162">
        <v>7109</v>
      </c>
      <c r="AA8162" t="s">
        <v>1684</v>
      </c>
      <c r="AC8162" t="s">
        <v>713</v>
      </c>
      <c r="AD8162" t="s">
        <v>443</v>
      </c>
    </row>
    <row r="8163" spans="21:30">
      <c r="U8163">
        <v>16734</v>
      </c>
      <c r="V8163">
        <v>7</v>
      </c>
      <c r="W8163" t="s">
        <v>9273</v>
      </c>
      <c r="X8163">
        <v>7</v>
      </c>
      <c r="Y8163" t="s">
        <v>953</v>
      </c>
      <c r="Z8163">
        <v>7308</v>
      </c>
      <c r="AA8163" t="s">
        <v>1754</v>
      </c>
      <c r="AC8163" t="s">
        <v>713</v>
      </c>
      <c r="AD8163" t="s">
        <v>443</v>
      </c>
    </row>
    <row r="8164" spans="21:30">
      <c r="U8164">
        <v>16735</v>
      </c>
      <c r="V8164">
        <v>5</v>
      </c>
      <c r="W8164" t="s">
        <v>9274</v>
      </c>
      <c r="X8164">
        <v>7</v>
      </c>
      <c r="Y8164" t="s">
        <v>953</v>
      </c>
      <c r="Z8164">
        <v>7301</v>
      </c>
      <c r="AA8164" t="s">
        <v>1103</v>
      </c>
      <c r="AC8164" t="s">
        <v>713</v>
      </c>
      <c r="AD8164" t="s">
        <v>443</v>
      </c>
    </row>
    <row r="8165" spans="21:30">
      <c r="U8165">
        <v>16736</v>
      </c>
      <c r="V8165">
        <v>3</v>
      </c>
      <c r="W8165" t="s">
        <v>9275</v>
      </c>
      <c r="X8165">
        <v>7</v>
      </c>
      <c r="Y8165" t="s">
        <v>953</v>
      </c>
      <c r="Z8165">
        <v>7101</v>
      </c>
      <c r="AA8165" t="s">
        <v>1054</v>
      </c>
      <c r="AC8165" t="s">
        <v>725</v>
      </c>
      <c r="AD8165" t="s">
        <v>443</v>
      </c>
    </row>
    <row r="8166" spans="21:30">
      <c r="U8166">
        <v>16739</v>
      </c>
      <c r="V8166">
        <v>8</v>
      </c>
      <c r="W8166" t="s">
        <v>9276</v>
      </c>
      <c r="X8166">
        <v>7</v>
      </c>
      <c r="Y8166" t="s">
        <v>953</v>
      </c>
      <c r="Z8166">
        <v>7408</v>
      </c>
      <c r="AA8166" t="s">
        <v>1805</v>
      </c>
      <c r="AC8166" t="s">
        <v>713</v>
      </c>
      <c r="AD8166" t="s">
        <v>443</v>
      </c>
    </row>
    <row r="8167" spans="21:30">
      <c r="U8167">
        <v>16740</v>
      </c>
      <c r="V8167">
        <v>1</v>
      </c>
      <c r="W8167" t="s">
        <v>9277</v>
      </c>
      <c r="X8167">
        <v>7</v>
      </c>
      <c r="Y8167" t="s">
        <v>953</v>
      </c>
      <c r="Z8167">
        <v>7404</v>
      </c>
      <c r="AA8167" t="s">
        <v>1487</v>
      </c>
      <c r="AC8167" t="s">
        <v>713</v>
      </c>
      <c r="AD8167" t="s">
        <v>443</v>
      </c>
    </row>
    <row r="8168" spans="21:30">
      <c r="U8168">
        <v>16743</v>
      </c>
      <c r="V8168">
        <v>6</v>
      </c>
      <c r="W8168" t="s">
        <v>9278</v>
      </c>
      <c r="X8168">
        <v>7</v>
      </c>
      <c r="Y8168" t="s">
        <v>953</v>
      </c>
      <c r="Z8168">
        <v>7403</v>
      </c>
      <c r="AA8168" t="s">
        <v>3681</v>
      </c>
      <c r="AC8168" t="s">
        <v>713</v>
      </c>
      <c r="AD8168" t="s">
        <v>443</v>
      </c>
    </row>
    <row r="8169" spans="21:30">
      <c r="U8169">
        <v>16744</v>
      </c>
      <c r="V8169">
        <v>4</v>
      </c>
      <c r="W8169" t="s">
        <v>9279</v>
      </c>
      <c r="X8169">
        <v>7</v>
      </c>
      <c r="Y8169" t="s">
        <v>953</v>
      </c>
      <c r="Z8169">
        <v>7105</v>
      </c>
      <c r="AA8169" t="s">
        <v>953</v>
      </c>
      <c r="AC8169" t="s">
        <v>713</v>
      </c>
      <c r="AD8169" t="s">
        <v>443</v>
      </c>
    </row>
    <row r="8170" spans="21:30">
      <c r="U8170">
        <v>16745</v>
      </c>
      <c r="V8170">
        <v>2</v>
      </c>
      <c r="W8170" t="s">
        <v>9280</v>
      </c>
      <c r="X8170">
        <v>7</v>
      </c>
      <c r="Y8170" t="s">
        <v>953</v>
      </c>
      <c r="Z8170">
        <v>7105</v>
      </c>
      <c r="AA8170" t="s">
        <v>953</v>
      </c>
      <c r="AC8170" t="s">
        <v>713</v>
      </c>
      <c r="AD8170" t="s">
        <v>443</v>
      </c>
    </row>
    <row r="8171" spans="21:30">
      <c r="U8171">
        <v>16747</v>
      </c>
      <c r="V8171">
        <v>9</v>
      </c>
      <c r="W8171" t="s">
        <v>2997</v>
      </c>
      <c r="X8171">
        <v>7</v>
      </c>
      <c r="Y8171" t="s">
        <v>953</v>
      </c>
      <c r="Z8171">
        <v>7301</v>
      </c>
      <c r="AA8171" t="s">
        <v>1103</v>
      </c>
      <c r="AC8171" t="s">
        <v>1009</v>
      </c>
      <c r="AD8171" t="s">
        <v>443</v>
      </c>
    </row>
    <row r="8172" spans="21:30">
      <c r="U8172">
        <v>16748</v>
      </c>
      <c r="V8172">
        <v>7</v>
      </c>
      <c r="W8172" t="s">
        <v>9281</v>
      </c>
      <c r="X8172">
        <v>7</v>
      </c>
      <c r="Y8172" t="s">
        <v>953</v>
      </c>
      <c r="Z8172">
        <v>7101</v>
      </c>
      <c r="AA8172" t="s">
        <v>1054</v>
      </c>
      <c r="AC8172" t="s">
        <v>1009</v>
      </c>
      <c r="AD8172" t="s">
        <v>443</v>
      </c>
    </row>
    <row r="8173" spans="21:30">
      <c r="U8173">
        <v>16749</v>
      </c>
      <c r="V8173">
        <v>5</v>
      </c>
      <c r="W8173" t="s">
        <v>9282</v>
      </c>
      <c r="X8173">
        <v>7</v>
      </c>
      <c r="Y8173" t="s">
        <v>953</v>
      </c>
      <c r="Z8173">
        <v>7101</v>
      </c>
      <c r="AA8173" t="s">
        <v>1054</v>
      </c>
      <c r="AC8173" t="s">
        <v>713</v>
      </c>
      <c r="AD8173" t="s">
        <v>443</v>
      </c>
    </row>
    <row r="8174" spans="21:30">
      <c r="U8174">
        <v>16751</v>
      </c>
      <c r="V8174">
        <v>7</v>
      </c>
      <c r="W8174" t="s">
        <v>9283</v>
      </c>
      <c r="X8174">
        <v>7</v>
      </c>
      <c r="Y8174" t="s">
        <v>953</v>
      </c>
      <c r="Z8174">
        <v>7201</v>
      </c>
      <c r="AA8174" t="s">
        <v>952</v>
      </c>
      <c r="AC8174" t="s">
        <v>1009</v>
      </c>
      <c r="AD8174" t="s">
        <v>443</v>
      </c>
    </row>
    <row r="8175" spans="21:30">
      <c r="U8175">
        <v>16752</v>
      </c>
      <c r="V8175">
        <v>5</v>
      </c>
      <c r="W8175" t="s">
        <v>9284</v>
      </c>
      <c r="X8175">
        <v>7</v>
      </c>
      <c r="Y8175" t="s">
        <v>953</v>
      </c>
      <c r="Z8175">
        <v>7101</v>
      </c>
      <c r="AA8175" t="s">
        <v>1054</v>
      </c>
      <c r="AC8175" t="s">
        <v>713</v>
      </c>
      <c r="AD8175" t="s">
        <v>443</v>
      </c>
    </row>
    <row r="8176" spans="21:30">
      <c r="U8176">
        <v>16753</v>
      </c>
      <c r="V8176">
        <v>3</v>
      </c>
      <c r="W8176" t="s">
        <v>9285</v>
      </c>
      <c r="X8176">
        <v>7</v>
      </c>
      <c r="Y8176" t="s">
        <v>953</v>
      </c>
      <c r="Z8176">
        <v>7401</v>
      </c>
      <c r="AA8176" t="s">
        <v>1023</v>
      </c>
      <c r="AC8176" t="s">
        <v>713</v>
      </c>
      <c r="AD8176" t="s">
        <v>443</v>
      </c>
    </row>
    <row r="8177" spans="21:30">
      <c r="U8177">
        <v>16754</v>
      </c>
      <c r="V8177">
        <v>1</v>
      </c>
      <c r="W8177" t="s">
        <v>3680</v>
      </c>
      <c r="X8177">
        <v>7</v>
      </c>
      <c r="Y8177" t="s">
        <v>953</v>
      </c>
      <c r="Z8177">
        <v>7306</v>
      </c>
      <c r="AA8177" t="s">
        <v>1673</v>
      </c>
      <c r="AC8177" t="s">
        <v>1009</v>
      </c>
      <c r="AD8177" t="s">
        <v>443</v>
      </c>
    </row>
    <row r="8178" spans="21:30">
      <c r="U8178">
        <v>16756</v>
      </c>
      <c r="V8178">
        <v>8</v>
      </c>
      <c r="W8178" t="s">
        <v>9286</v>
      </c>
      <c r="X8178">
        <v>7</v>
      </c>
      <c r="Y8178" t="s">
        <v>953</v>
      </c>
      <c r="Z8178">
        <v>7105</v>
      </c>
      <c r="AA8178" t="s">
        <v>953</v>
      </c>
      <c r="AC8178" t="s">
        <v>713</v>
      </c>
      <c r="AD8178" t="s">
        <v>443</v>
      </c>
    </row>
    <row r="8179" spans="21:30">
      <c r="U8179">
        <v>16757</v>
      </c>
      <c r="V8179">
        <v>6</v>
      </c>
      <c r="W8179" t="s">
        <v>9287</v>
      </c>
      <c r="X8179">
        <v>7</v>
      </c>
      <c r="Y8179" t="s">
        <v>953</v>
      </c>
      <c r="Z8179">
        <v>7303</v>
      </c>
      <c r="AA8179" t="s">
        <v>3417</v>
      </c>
      <c r="AC8179" t="s">
        <v>713</v>
      </c>
      <c r="AD8179" t="s">
        <v>443</v>
      </c>
    </row>
    <row r="8180" spans="21:30">
      <c r="U8180">
        <v>16758</v>
      </c>
      <c r="V8180">
        <v>4</v>
      </c>
      <c r="W8180" t="s">
        <v>9288</v>
      </c>
      <c r="X8180">
        <v>7</v>
      </c>
      <c r="Y8180" t="s">
        <v>953</v>
      </c>
      <c r="Z8180">
        <v>7101</v>
      </c>
      <c r="AA8180" t="s">
        <v>1054</v>
      </c>
      <c r="AC8180" t="s">
        <v>713</v>
      </c>
      <c r="AD8180" t="s">
        <v>443</v>
      </c>
    </row>
    <row r="8181" spans="21:30">
      <c r="U8181">
        <v>16759</v>
      </c>
      <c r="V8181">
        <v>2</v>
      </c>
      <c r="W8181" t="s">
        <v>9289</v>
      </c>
      <c r="X8181">
        <v>7</v>
      </c>
      <c r="Y8181" t="s">
        <v>953</v>
      </c>
      <c r="Z8181">
        <v>7404</v>
      </c>
      <c r="AA8181" t="s">
        <v>1487</v>
      </c>
      <c r="AC8181" t="s">
        <v>713</v>
      </c>
      <c r="AD8181" t="s">
        <v>443</v>
      </c>
    </row>
    <row r="8182" spans="21:30">
      <c r="U8182">
        <v>16761</v>
      </c>
      <c r="V8182">
        <v>4</v>
      </c>
      <c r="W8182" t="s">
        <v>9290</v>
      </c>
      <c r="X8182">
        <v>7</v>
      </c>
      <c r="Y8182" t="s">
        <v>953</v>
      </c>
      <c r="Z8182">
        <v>7301</v>
      </c>
      <c r="AA8182" t="s">
        <v>1103</v>
      </c>
      <c r="AC8182" t="s">
        <v>713</v>
      </c>
      <c r="AD8182" t="s">
        <v>443</v>
      </c>
    </row>
    <row r="8183" spans="21:30">
      <c r="U8183">
        <v>16762</v>
      </c>
      <c r="V8183">
        <v>2</v>
      </c>
      <c r="W8183" t="s">
        <v>9291</v>
      </c>
      <c r="X8183">
        <v>7</v>
      </c>
      <c r="Y8183" t="s">
        <v>953</v>
      </c>
      <c r="Z8183">
        <v>7301</v>
      </c>
      <c r="AA8183" t="s">
        <v>1103</v>
      </c>
      <c r="AC8183" t="s">
        <v>713</v>
      </c>
      <c r="AD8183" t="s">
        <v>443</v>
      </c>
    </row>
    <row r="8184" spans="21:30">
      <c r="U8184">
        <v>16763</v>
      </c>
      <c r="V8184">
        <v>0</v>
      </c>
      <c r="W8184" t="s">
        <v>9292</v>
      </c>
      <c r="X8184">
        <v>2</v>
      </c>
      <c r="Y8184" t="s">
        <v>631</v>
      </c>
      <c r="Z8184">
        <v>2101</v>
      </c>
      <c r="AA8184" t="s">
        <v>631</v>
      </c>
      <c r="AC8184" t="s">
        <v>725</v>
      </c>
      <c r="AD8184" t="s">
        <v>443</v>
      </c>
    </row>
    <row r="8185" spans="21:30">
      <c r="U8185">
        <v>16765</v>
      </c>
      <c r="V8185">
        <v>7</v>
      </c>
      <c r="W8185" t="s">
        <v>9293</v>
      </c>
      <c r="X8185">
        <v>10</v>
      </c>
      <c r="Y8185" t="s">
        <v>5531</v>
      </c>
      <c r="Z8185">
        <v>10107</v>
      </c>
      <c r="AA8185" t="s">
        <v>909</v>
      </c>
      <c r="AC8185" t="s">
        <v>713</v>
      </c>
      <c r="AD8185" t="s">
        <v>443</v>
      </c>
    </row>
    <row r="8186" spans="21:30">
      <c r="U8186">
        <v>16766</v>
      </c>
      <c r="V8186">
        <v>5</v>
      </c>
      <c r="W8186" t="s">
        <v>9294</v>
      </c>
      <c r="X8186">
        <v>10</v>
      </c>
      <c r="Y8186" t="s">
        <v>5531</v>
      </c>
      <c r="Z8186">
        <v>10301</v>
      </c>
      <c r="AA8186" t="s">
        <v>1441</v>
      </c>
      <c r="AC8186" t="s">
        <v>713</v>
      </c>
      <c r="AD8186" t="s">
        <v>443</v>
      </c>
    </row>
    <row r="8187" spans="21:30">
      <c r="U8187">
        <v>16767</v>
      </c>
      <c r="V8187">
        <v>3</v>
      </c>
      <c r="W8187" t="s">
        <v>9295</v>
      </c>
      <c r="X8187">
        <v>10</v>
      </c>
      <c r="Y8187" t="s">
        <v>5531</v>
      </c>
      <c r="Z8187">
        <v>10101</v>
      </c>
      <c r="AA8187" t="s">
        <v>1559</v>
      </c>
      <c r="AC8187" t="s">
        <v>713</v>
      </c>
      <c r="AD8187" t="s">
        <v>443</v>
      </c>
    </row>
    <row r="8188" spans="21:30">
      <c r="U8188">
        <v>16768</v>
      </c>
      <c r="V8188">
        <v>5</v>
      </c>
      <c r="W8188" t="s">
        <v>9296</v>
      </c>
      <c r="X8188">
        <v>10</v>
      </c>
      <c r="Y8188" t="s">
        <v>5531</v>
      </c>
      <c r="Z8188">
        <v>10202</v>
      </c>
      <c r="AA8188" t="s">
        <v>785</v>
      </c>
      <c r="AC8188" t="s">
        <v>713</v>
      </c>
      <c r="AD8188" t="s">
        <v>443</v>
      </c>
    </row>
    <row r="8189" spans="21:30">
      <c r="U8189">
        <v>16770</v>
      </c>
      <c r="V8189">
        <v>3</v>
      </c>
      <c r="W8189" t="s">
        <v>9297</v>
      </c>
      <c r="X8189">
        <v>8</v>
      </c>
      <c r="Y8189" t="s">
        <v>434</v>
      </c>
      <c r="Z8189">
        <v>8102</v>
      </c>
      <c r="AA8189" t="s">
        <v>1069</v>
      </c>
      <c r="AC8189" t="s">
        <v>713</v>
      </c>
      <c r="AD8189" t="s">
        <v>443</v>
      </c>
    </row>
    <row r="8190" spans="21:30">
      <c r="U8190">
        <v>16773</v>
      </c>
      <c r="V8190">
        <v>8</v>
      </c>
      <c r="W8190" t="s">
        <v>9298</v>
      </c>
      <c r="X8190">
        <v>13</v>
      </c>
      <c r="Y8190" t="s">
        <v>6457</v>
      </c>
      <c r="Z8190">
        <v>13122</v>
      </c>
      <c r="AA8190" t="s">
        <v>6722</v>
      </c>
      <c r="AC8190" t="s">
        <v>713</v>
      </c>
      <c r="AD8190" t="s">
        <v>443</v>
      </c>
    </row>
    <row r="8191" spans="21:30">
      <c r="U8191">
        <v>16774</v>
      </c>
      <c r="V8191">
        <v>6</v>
      </c>
      <c r="W8191" t="s">
        <v>9299</v>
      </c>
      <c r="X8191">
        <v>16</v>
      </c>
      <c r="Y8191" t="s">
        <v>3835</v>
      </c>
      <c r="Z8191">
        <v>16108</v>
      </c>
      <c r="AA8191" t="s">
        <v>1693</v>
      </c>
      <c r="AC8191" t="s">
        <v>713</v>
      </c>
      <c r="AD8191" t="s">
        <v>443</v>
      </c>
    </row>
    <row r="8192" spans="21:30">
      <c r="U8192">
        <v>16775</v>
      </c>
      <c r="V8192">
        <v>4</v>
      </c>
      <c r="W8192" t="s">
        <v>9300</v>
      </c>
      <c r="X8192">
        <v>15</v>
      </c>
      <c r="Y8192" t="s">
        <v>441</v>
      </c>
      <c r="Z8192">
        <v>15101</v>
      </c>
      <c r="AA8192" t="s">
        <v>442</v>
      </c>
      <c r="AC8192" t="s">
        <v>713</v>
      </c>
      <c r="AD8192" t="s">
        <v>443</v>
      </c>
    </row>
    <row r="8193" spans="21:30">
      <c r="U8193">
        <v>16776</v>
      </c>
      <c r="V8193">
        <v>2</v>
      </c>
      <c r="W8193" t="s">
        <v>9301</v>
      </c>
      <c r="X8193">
        <v>13</v>
      </c>
      <c r="Y8193" t="s">
        <v>6457</v>
      </c>
      <c r="Z8193">
        <v>13301</v>
      </c>
      <c r="AA8193" t="s">
        <v>623</v>
      </c>
      <c r="AC8193" t="s">
        <v>725</v>
      </c>
      <c r="AD8193" t="s">
        <v>443</v>
      </c>
    </row>
    <row r="8194" spans="21:30">
      <c r="U8194">
        <v>16777</v>
      </c>
      <c r="V8194">
        <v>0</v>
      </c>
      <c r="W8194" t="s">
        <v>9302</v>
      </c>
      <c r="X8194">
        <v>13</v>
      </c>
      <c r="Y8194" t="s">
        <v>6457</v>
      </c>
      <c r="Z8194">
        <v>13602</v>
      </c>
      <c r="AA8194" t="s">
        <v>1120</v>
      </c>
      <c r="AC8194" t="s">
        <v>713</v>
      </c>
      <c r="AD8194" t="s">
        <v>443</v>
      </c>
    </row>
    <row r="8195" spans="21:30">
      <c r="U8195">
        <v>16778</v>
      </c>
      <c r="V8195">
        <v>9</v>
      </c>
      <c r="W8195" t="s">
        <v>9303</v>
      </c>
      <c r="X8195">
        <v>8</v>
      </c>
      <c r="Y8195" t="s">
        <v>434</v>
      </c>
      <c r="Z8195">
        <v>8102</v>
      </c>
      <c r="AA8195" t="s">
        <v>1069</v>
      </c>
      <c r="AC8195" t="s">
        <v>713</v>
      </c>
      <c r="AD8195" t="s">
        <v>443</v>
      </c>
    </row>
    <row r="8196" spans="21:30">
      <c r="U8196">
        <v>16779</v>
      </c>
      <c r="V8196">
        <v>7</v>
      </c>
      <c r="W8196" t="s">
        <v>9304</v>
      </c>
      <c r="X8196">
        <v>8</v>
      </c>
      <c r="Y8196" t="s">
        <v>434</v>
      </c>
      <c r="Z8196">
        <v>8102</v>
      </c>
      <c r="AA8196" t="s">
        <v>1069</v>
      </c>
      <c r="AC8196" t="s">
        <v>713</v>
      </c>
      <c r="AD8196" t="s">
        <v>443</v>
      </c>
    </row>
    <row r="8197" spans="21:30">
      <c r="U8197">
        <v>16780</v>
      </c>
      <c r="V8197">
        <v>0</v>
      </c>
      <c r="W8197" t="s">
        <v>9305</v>
      </c>
      <c r="X8197">
        <v>8</v>
      </c>
      <c r="Y8197" t="s">
        <v>434</v>
      </c>
      <c r="Z8197">
        <v>8301</v>
      </c>
      <c r="AA8197" t="s">
        <v>4127</v>
      </c>
      <c r="AC8197" t="s">
        <v>713</v>
      </c>
      <c r="AD8197" t="s">
        <v>443</v>
      </c>
    </row>
    <row r="8198" spans="21:30">
      <c r="U8198">
        <v>16781</v>
      </c>
      <c r="V8198">
        <v>9</v>
      </c>
      <c r="W8198" t="s">
        <v>9306</v>
      </c>
      <c r="X8198">
        <v>8</v>
      </c>
      <c r="Y8198" t="s">
        <v>434</v>
      </c>
      <c r="Z8198">
        <v>8301</v>
      </c>
      <c r="AA8198" t="s">
        <v>4127</v>
      </c>
      <c r="AC8198" t="s">
        <v>713</v>
      </c>
      <c r="AD8198" t="s">
        <v>443</v>
      </c>
    </row>
    <row r="8199" spans="21:30">
      <c r="U8199">
        <v>16782</v>
      </c>
      <c r="V8199">
        <v>7</v>
      </c>
      <c r="W8199" t="s">
        <v>9307</v>
      </c>
      <c r="X8199">
        <v>8</v>
      </c>
      <c r="Y8199" t="s">
        <v>434</v>
      </c>
      <c r="Z8199">
        <v>8108</v>
      </c>
      <c r="AA8199" t="s">
        <v>1832</v>
      </c>
      <c r="AC8199" t="s">
        <v>713</v>
      </c>
      <c r="AD8199" t="s">
        <v>443</v>
      </c>
    </row>
    <row r="8200" spans="21:30">
      <c r="U8200">
        <v>16783</v>
      </c>
      <c r="V8200">
        <v>5</v>
      </c>
      <c r="W8200" t="s">
        <v>9308</v>
      </c>
      <c r="X8200">
        <v>13</v>
      </c>
      <c r="Y8200" t="s">
        <v>6457</v>
      </c>
      <c r="Z8200">
        <v>13401</v>
      </c>
      <c r="AA8200" t="s">
        <v>667</v>
      </c>
      <c r="AC8200" t="s">
        <v>713</v>
      </c>
      <c r="AD8200" t="s">
        <v>443</v>
      </c>
    </row>
    <row r="8201" spans="21:30">
      <c r="U8201">
        <v>16784</v>
      </c>
      <c r="V8201">
        <v>3</v>
      </c>
      <c r="W8201" t="s">
        <v>9309</v>
      </c>
      <c r="X8201">
        <v>8</v>
      </c>
      <c r="Y8201" t="s">
        <v>434</v>
      </c>
      <c r="Z8201">
        <v>8102</v>
      </c>
      <c r="AA8201" t="s">
        <v>1069</v>
      </c>
      <c r="AC8201" t="s">
        <v>713</v>
      </c>
      <c r="AD8201" t="s">
        <v>443</v>
      </c>
    </row>
    <row r="8202" spans="21:30">
      <c r="U8202">
        <v>16785</v>
      </c>
      <c r="V8202">
        <v>1</v>
      </c>
      <c r="W8202" t="s">
        <v>9310</v>
      </c>
      <c r="X8202">
        <v>13</v>
      </c>
      <c r="Y8202" t="s">
        <v>6457</v>
      </c>
      <c r="Z8202">
        <v>13302</v>
      </c>
      <c r="AA8202" t="s">
        <v>98</v>
      </c>
      <c r="AC8202" t="s">
        <v>713</v>
      </c>
      <c r="AD8202" t="s">
        <v>443</v>
      </c>
    </row>
    <row r="8203" spans="21:30">
      <c r="U8203">
        <v>16787</v>
      </c>
      <c r="V8203">
        <v>8</v>
      </c>
      <c r="W8203" t="s">
        <v>9311</v>
      </c>
      <c r="X8203">
        <v>13</v>
      </c>
      <c r="Y8203" t="s">
        <v>6457</v>
      </c>
      <c r="Z8203">
        <v>13601</v>
      </c>
      <c r="AA8203" t="s">
        <v>777</v>
      </c>
      <c r="AC8203" t="s">
        <v>725</v>
      </c>
      <c r="AD8203" t="s">
        <v>443</v>
      </c>
    </row>
    <row r="8204" spans="21:30">
      <c r="U8204">
        <v>16788</v>
      </c>
      <c r="V8204">
        <v>6</v>
      </c>
      <c r="W8204" t="s">
        <v>9312</v>
      </c>
      <c r="X8204">
        <v>13</v>
      </c>
      <c r="Y8204" t="s">
        <v>6457</v>
      </c>
      <c r="Z8204">
        <v>13402</v>
      </c>
      <c r="AA8204" t="s">
        <v>766</v>
      </c>
      <c r="AC8204" t="s">
        <v>713</v>
      </c>
      <c r="AD8204" t="s">
        <v>443</v>
      </c>
    </row>
    <row r="8205" spans="21:30">
      <c r="U8205">
        <v>16789</v>
      </c>
      <c r="V8205">
        <v>4</v>
      </c>
      <c r="W8205" t="s">
        <v>9313</v>
      </c>
      <c r="X8205">
        <v>13</v>
      </c>
      <c r="Y8205" t="s">
        <v>6457</v>
      </c>
      <c r="Z8205">
        <v>13119</v>
      </c>
      <c r="AA8205" t="s">
        <v>6482</v>
      </c>
      <c r="AC8205" t="s">
        <v>713</v>
      </c>
      <c r="AD8205" t="s">
        <v>443</v>
      </c>
    </row>
    <row r="8206" spans="21:30">
      <c r="U8206">
        <v>16790</v>
      </c>
      <c r="V8206">
        <v>8</v>
      </c>
      <c r="W8206" t="s">
        <v>9314</v>
      </c>
      <c r="X8206">
        <v>13</v>
      </c>
      <c r="Y8206" t="s">
        <v>6457</v>
      </c>
      <c r="Z8206">
        <v>13110</v>
      </c>
      <c r="AA8206" t="s">
        <v>741</v>
      </c>
      <c r="AC8206" t="s">
        <v>713</v>
      </c>
      <c r="AD8206" t="s">
        <v>443</v>
      </c>
    </row>
    <row r="8207" spans="21:30">
      <c r="U8207">
        <v>16791</v>
      </c>
      <c r="V8207">
        <v>6</v>
      </c>
      <c r="W8207" t="s">
        <v>9315</v>
      </c>
      <c r="X8207">
        <v>5</v>
      </c>
      <c r="Y8207" t="s">
        <v>505</v>
      </c>
      <c r="Z8207">
        <v>5101</v>
      </c>
      <c r="AA8207" t="s">
        <v>505</v>
      </c>
      <c r="AC8207" t="s">
        <v>713</v>
      </c>
      <c r="AD8207" t="s">
        <v>443</v>
      </c>
    </row>
    <row r="8208" spans="21:30">
      <c r="U8208">
        <v>16792</v>
      </c>
      <c r="V8208">
        <v>4</v>
      </c>
      <c r="W8208" t="s">
        <v>9316</v>
      </c>
      <c r="X8208">
        <v>16</v>
      </c>
      <c r="Y8208" t="s">
        <v>3835</v>
      </c>
      <c r="Z8208">
        <v>16104</v>
      </c>
      <c r="AA8208" t="s">
        <v>1116</v>
      </c>
      <c r="AC8208" t="s">
        <v>713</v>
      </c>
      <c r="AD8208" t="s">
        <v>443</v>
      </c>
    </row>
    <row r="8209" spans="21:30">
      <c r="U8209">
        <v>16793</v>
      </c>
      <c r="V8209">
        <v>2</v>
      </c>
      <c r="W8209" t="s">
        <v>9317</v>
      </c>
      <c r="X8209">
        <v>8</v>
      </c>
      <c r="Y8209" t="s">
        <v>434</v>
      </c>
      <c r="Z8209">
        <v>8101</v>
      </c>
      <c r="AA8209" t="s">
        <v>433</v>
      </c>
      <c r="AC8209" t="s">
        <v>713</v>
      </c>
      <c r="AD8209" t="s">
        <v>443</v>
      </c>
    </row>
    <row r="8210" spans="21:30">
      <c r="U8210">
        <v>16794</v>
      </c>
      <c r="V8210">
        <v>0</v>
      </c>
      <c r="W8210" t="s">
        <v>9318</v>
      </c>
      <c r="X8210">
        <v>9</v>
      </c>
      <c r="Y8210" t="s">
        <v>559</v>
      </c>
      <c r="Z8210">
        <v>9106</v>
      </c>
      <c r="AA8210" t="s">
        <v>1168</v>
      </c>
      <c r="AC8210" t="s">
        <v>713</v>
      </c>
      <c r="AD8210" t="s">
        <v>443</v>
      </c>
    </row>
    <row r="8211" spans="21:30">
      <c r="U8211">
        <v>16797</v>
      </c>
      <c r="V8211">
        <v>5</v>
      </c>
      <c r="W8211" t="s">
        <v>9319</v>
      </c>
      <c r="X8211">
        <v>5</v>
      </c>
      <c r="Y8211" t="s">
        <v>505</v>
      </c>
      <c r="Z8211">
        <v>5703</v>
      </c>
      <c r="AA8211" t="s">
        <v>1292</v>
      </c>
      <c r="AC8211" t="s">
        <v>713</v>
      </c>
      <c r="AD8211" t="s">
        <v>443</v>
      </c>
    </row>
    <row r="8212" spans="21:30">
      <c r="U8212">
        <v>16798</v>
      </c>
      <c r="V8212">
        <v>3</v>
      </c>
      <c r="W8212" t="s">
        <v>9320</v>
      </c>
      <c r="X8212">
        <v>5</v>
      </c>
      <c r="Y8212" t="s">
        <v>505</v>
      </c>
      <c r="Z8212">
        <v>5804</v>
      </c>
      <c r="AA8212" t="s">
        <v>751</v>
      </c>
      <c r="AC8212" t="s">
        <v>713</v>
      </c>
      <c r="AD8212" t="s">
        <v>443</v>
      </c>
    </row>
    <row r="8213" spans="21:30">
      <c r="U8213">
        <v>16799</v>
      </c>
      <c r="V8213">
        <v>1</v>
      </c>
      <c r="W8213" t="s">
        <v>9321</v>
      </c>
      <c r="X8213">
        <v>13</v>
      </c>
      <c r="Y8213" t="s">
        <v>6457</v>
      </c>
      <c r="Z8213">
        <v>13401</v>
      </c>
      <c r="AA8213" t="s">
        <v>667</v>
      </c>
      <c r="AC8213" t="s">
        <v>713</v>
      </c>
      <c r="AD8213" t="s">
        <v>443</v>
      </c>
    </row>
    <row r="8214" spans="21:30">
      <c r="U8214">
        <v>16800</v>
      </c>
      <c r="V8214">
        <v>9</v>
      </c>
      <c r="W8214" t="s">
        <v>9322</v>
      </c>
      <c r="X8214">
        <v>8</v>
      </c>
      <c r="Y8214" t="s">
        <v>434</v>
      </c>
      <c r="Z8214">
        <v>8303</v>
      </c>
      <c r="AA8214" t="s">
        <v>904</v>
      </c>
      <c r="AC8214" t="s">
        <v>713</v>
      </c>
      <c r="AD8214" t="s">
        <v>443</v>
      </c>
    </row>
    <row r="8215" spans="21:30">
      <c r="U8215">
        <v>16802</v>
      </c>
      <c r="V8215">
        <v>4</v>
      </c>
      <c r="W8215" t="s">
        <v>9323</v>
      </c>
      <c r="X8215">
        <v>16</v>
      </c>
      <c r="Y8215" t="s">
        <v>3835</v>
      </c>
      <c r="Z8215">
        <v>16207</v>
      </c>
      <c r="AA8215" t="s">
        <v>1777</v>
      </c>
      <c r="AC8215" t="s">
        <v>1009</v>
      </c>
      <c r="AD8215" t="s">
        <v>443</v>
      </c>
    </row>
    <row r="8216" spans="21:30">
      <c r="U8216">
        <v>16803</v>
      </c>
      <c r="V8216">
        <v>5</v>
      </c>
      <c r="W8216" t="s">
        <v>9324</v>
      </c>
      <c r="X8216">
        <v>8</v>
      </c>
      <c r="Y8216" t="s">
        <v>434</v>
      </c>
      <c r="Z8216">
        <v>8301</v>
      </c>
      <c r="AA8216" t="s">
        <v>4127</v>
      </c>
      <c r="AC8216" t="s">
        <v>713</v>
      </c>
      <c r="AD8216" t="s">
        <v>443</v>
      </c>
    </row>
    <row r="8217" spans="21:30">
      <c r="U8217">
        <v>16806</v>
      </c>
      <c r="V8217">
        <v>8</v>
      </c>
      <c r="W8217" t="s">
        <v>9325</v>
      </c>
      <c r="X8217">
        <v>5</v>
      </c>
      <c r="Y8217" t="s">
        <v>505</v>
      </c>
      <c r="Z8217">
        <v>5109</v>
      </c>
      <c r="AA8217" t="s">
        <v>2675</v>
      </c>
      <c r="AC8217" t="s">
        <v>713</v>
      </c>
      <c r="AD8217" t="s">
        <v>443</v>
      </c>
    </row>
    <row r="8218" spans="21:30">
      <c r="U8218">
        <v>16807</v>
      </c>
      <c r="V8218">
        <v>6</v>
      </c>
      <c r="W8218" t="s">
        <v>9326</v>
      </c>
      <c r="X8218">
        <v>13</v>
      </c>
      <c r="Y8218" t="s">
        <v>6457</v>
      </c>
      <c r="Z8218">
        <v>13601</v>
      </c>
      <c r="AA8218" t="s">
        <v>777</v>
      </c>
      <c r="AC8218" t="s">
        <v>713</v>
      </c>
      <c r="AD8218" t="s">
        <v>443</v>
      </c>
    </row>
    <row r="8219" spans="21:30">
      <c r="U8219">
        <v>16808</v>
      </c>
      <c r="V8219">
        <v>4</v>
      </c>
      <c r="W8219" t="s">
        <v>9327</v>
      </c>
      <c r="X8219">
        <v>13</v>
      </c>
      <c r="Y8219" t="s">
        <v>6457</v>
      </c>
      <c r="Z8219">
        <v>13201</v>
      </c>
      <c r="AA8219" t="s">
        <v>114</v>
      </c>
      <c r="AC8219" t="s">
        <v>713</v>
      </c>
      <c r="AD8219" t="s">
        <v>443</v>
      </c>
    </row>
    <row r="8220" spans="21:30">
      <c r="U8220">
        <v>16809</v>
      </c>
      <c r="V8220">
        <v>2</v>
      </c>
      <c r="W8220" t="s">
        <v>9328</v>
      </c>
      <c r="X8220">
        <v>13</v>
      </c>
      <c r="Y8220" t="s">
        <v>6457</v>
      </c>
      <c r="Z8220">
        <v>13402</v>
      </c>
      <c r="AA8220" t="s">
        <v>766</v>
      </c>
      <c r="AC8220" t="s">
        <v>713</v>
      </c>
      <c r="AD8220" t="s">
        <v>443</v>
      </c>
    </row>
    <row r="8221" spans="21:30">
      <c r="U8221">
        <v>16810</v>
      </c>
      <c r="V8221">
        <v>6</v>
      </c>
      <c r="W8221" t="s">
        <v>9329</v>
      </c>
      <c r="X8221">
        <v>13</v>
      </c>
      <c r="Y8221" t="s">
        <v>6457</v>
      </c>
      <c r="Z8221">
        <v>13401</v>
      </c>
      <c r="AA8221" t="s">
        <v>667</v>
      </c>
      <c r="AC8221" t="s">
        <v>713</v>
      </c>
      <c r="AD8221" t="s">
        <v>443</v>
      </c>
    </row>
    <row r="8222" spans="21:30">
      <c r="U8222">
        <v>16811</v>
      </c>
      <c r="V8222">
        <v>4</v>
      </c>
      <c r="W8222" t="s">
        <v>9330</v>
      </c>
      <c r="X8222">
        <v>13</v>
      </c>
      <c r="Y8222" t="s">
        <v>6457</v>
      </c>
      <c r="Z8222">
        <v>13101</v>
      </c>
      <c r="AA8222" t="s">
        <v>452</v>
      </c>
      <c r="AC8222" t="s">
        <v>713</v>
      </c>
      <c r="AD8222" t="s">
        <v>443</v>
      </c>
    </row>
    <row r="8223" spans="21:30">
      <c r="U8223">
        <v>16812</v>
      </c>
      <c r="V8223">
        <v>2</v>
      </c>
      <c r="W8223" t="s">
        <v>9331</v>
      </c>
      <c r="X8223">
        <v>13</v>
      </c>
      <c r="Y8223" t="s">
        <v>6457</v>
      </c>
      <c r="Z8223">
        <v>13131</v>
      </c>
      <c r="AA8223" t="s">
        <v>6925</v>
      </c>
      <c r="AC8223" t="s">
        <v>713</v>
      </c>
      <c r="AD8223" t="s">
        <v>443</v>
      </c>
    </row>
    <row r="8224" spans="21:30">
      <c r="U8224">
        <v>16813</v>
      </c>
      <c r="V8224">
        <v>0</v>
      </c>
      <c r="W8224" t="s">
        <v>9332</v>
      </c>
      <c r="X8224">
        <v>5</v>
      </c>
      <c r="Y8224" t="s">
        <v>505</v>
      </c>
      <c r="Z8224">
        <v>5303</v>
      </c>
      <c r="AA8224" t="s">
        <v>1658</v>
      </c>
      <c r="AC8224" t="s">
        <v>713</v>
      </c>
      <c r="AD8224" t="s">
        <v>443</v>
      </c>
    </row>
    <row r="8225" spans="21:30">
      <c r="U8225">
        <v>16814</v>
      </c>
      <c r="V8225">
        <v>9</v>
      </c>
      <c r="W8225" t="s">
        <v>9333</v>
      </c>
      <c r="X8225">
        <v>13</v>
      </c>
      <c r="Y8225" t="s">
        <v>6457</v>
      </c>
      <c r="Z8225">
        <v>13605</v>
      </c>
      <c r="AA8225" t="s">
        <v>7569</v>
      </c>
      <c r="AC8225" t="s">
        <v>713</v>
      </c>
      <c r="AD8225" t="s">
        <v>443</v>
      </c>
    </row>
    <row r="8226" spans="21:30">
      <c r="U8226">
        <v>16815</v>
      </c>
      <c r="V8226">
        <v>7</v>
      </c>
      <c r="W8226" t="s">
        <v>9334</v>
      </c>
      <c r="X8226">
        <v>13</v>
      </c>
      <c r="Y8226" t="s">
        <v>6457</v>
      </c>
      <c r="Z8226">
        <v>13402</v>
      </c>
      <c r="AA8226" t="s">
        <v>766</v>
      </c>
      <c r="AC8226" t="s">
        <v>725</v>
      </c>
      <c r="AD8226" t="s">
        <v>443</v>
      </c>
    </row>
    <row r="8227" spans="21:30">
      <c r="U8227">
        <v>16816</v>
      </c>
      <c r="V8227">
        <v>5</v>
      </c>
      <c r="W8227" t="s">
        <v>9335</v>
      </c>
      <c r="X8227">
        <v>13</v>
      </c>
      <c r="Y8227" t="s">
        <v>6457</v>
      </c>
      <c r="Z8227">
        <v>13401</v>
      </c>
      <c r="AA8227" t="s">
        <v>667</v>
      </c>
      <c r="AC8227" t="s">
        <v>713</v>
      </c>
      <c r="AD8227" t="s">
        <v>443</v>
      </c>
    </row>
    <row r="8228" spans="21:30">
      <c r="U8228">
        <v>16817</v>
      </c>
      <c r="V8228">
        <v>3</v>
      </c>
      <c r="W8228" t="s">
        <v>9336</v>
      </c>
      <c r="X8228">
        <v>7</v>
      </c>
      <c r="Y8228" t="s">
        <v>953</v>
      </c>
      <c r="Z8228">
        <v>7301</v>
      </c>
      <c r="AA8228" t="s">
        <v>1103</v>
      </c>
      <c r="AC8228" t="s">
        <v>713</v>
      </c>
      <c r="AD8228" t="s">
        <v>443</v>
      </c>
    </row>
    <row r="8229" spans="21:30">
      <c r="U8229">
        <v>16818</v>
      </c>
      <c r="V8229">
        <v>1</v>
      </c>
      <c r="W8229" t="s">
        <v>9337</v>
      </c>
      <c r="X8229">
        <v>4</v>
      </c>
      <c r="Y8229" t="s">
        <v>846</v>
      </c>
      <c r="Z8229">
        <v>4101</v>
      </c>
      <c r="AA8229" t="s">
        <v>844</v>
      </c>
      <c r="AC8229" t="s">
        <v>725</v>
      </c>
      <c r="AD8229" t="s">
        <v>443</v>
      </c>
    </row>
    <row r="8230" spans="21:30">
      <c r="U8230">
        <v>16820</v>
      </c>
      <c r="V8230">
        <v>3</v>
      </c>
      <c r="W8230" t="s">
        <v>9338</v>
      </c>
      <c r="X8230">
        <v>13</v>
      </c>
      <c r="Y8230" t="s">
        <v>6457</v>
      </c>
      <c r="Z8230">
        <v>13130</v>
      </c>
      <c r="AA8230" t="s">
        <v>840</v>
      </c>
      <c r="AC8230" t="s">
        <v>713</v>
      </c>
      <c r="AD8230" t="s">
        <v>443</v>
      </c>
    </row>
    <row r="8231" spans="21:30">
      <c r="U8231">
        <v>16821</v>
      </c>
      <c r="V8231">
        <v>1</v>
      </c>
      <c r="W8231" t="s">
        <v>9339</v>
      </c>
      <c r="X8231">
        <v>13</v>
      </c>
      <c r="Y8231" t="s">
        <v>6457</v>
      </c>
      <c r="Z8231">
        <v>13109</v>
      </c>
      <c r="AA8231" t="s">
        <v>1224</v>
      </c>
      <c r="AC8231" t="s">
        <v>713</v>
      </c>
      <c r="AD8231" t="s">
        <v>443</v>
      </c>
    </row>
    <row r="8232" spans="21:30">
      <c r="U8232">
        <v>16823</v>
      </c>
      <c r="V8232">
        <v>8</v>
      </c>
      <c r="W8232" t="s">
        <v>9340</v>
      </c>
      <c r="X8232">
        <v>13</v>
      </c>
      <c r="Y8232" t="s">
        <v>6457</v>
      </c>
      <c r="Z8232">
        <v>13112</v>
      </c>
      <c r="AA8232" t="s">
        <v>1249</v>
      </c>
      <c r="AC8232" t="s">
        <v>713</v>
      </c>
      <c r="AD8232" t="s">
        <v>443</v>
      </c>
    </row>
    <row r="8233" spans="21:30">
      <c r="U8233">
        <v>16825</v>
      </c>
      <c r="V8233">
        <v>4</v>
      </c>
      <c r="W8233" t="s">
        <v>9341</v>
      </c>
      <c r="X8233">
        <v>13</v>
      </c>
      <c r="Y8233" t="s">
        <v>6457</v>
      </c>
      <c r="Z8233">
        <v>13605</v>
      </c>
      <c r="AA8233" t="s">
        <v>7569</v>
      </c>
      <c r="AC8233" t="s">
        <v>713</v>
      </c>
      <c r="AD8233" t="s">
        <v>443</v>
      </c>
    </row>
    <row r="8234" spans="21:30">
      <c r="U8234">
        <v>16826</v>
      </c>
      <c r="V8234">
        <v>2</v>
      </c>
      <c r="W8234" t="s">
        <v>9342</v>
      </c>
      <c r="X8234">
        <v>13</v>
      </c>
      <c r="Y8234" t="s">
        <v>6457</v>
      </c>
      <c r="Z8234">
        <v>13106</v>
      </c>
      <c r="AA8234" t="s">
        <v>6487</v>
      </c>
      <c r="AC8234" t="s">
        <v>713</v>
      </c>
      <c r="AD8234" t="s">
        <v>443</v>
      </c>
    </row>
    <row r="8235" spans="21:30">
      <c r="U8235">
        <v>16827</v>
      </c>
      <c r="V8235">
        <v>0</v>
      </c>
      <c r="W8235" t="s">
        <v>9343</v>
      </c>
      <c r="X8235">
        <v>13</v>
      </c>
      <c r="Y8235" t="s">
        <v>6457</v>
      </c>
      <c r="Z8235">
        <v>13109</v>
      </c>
      <c r="AA8235" t="s">
        <v>1224</v>
      </c>
      <c r="AC8235" t="s">
        <v>713</v>
      </c>
      <c r="AD8235" t="s">
        <v>443</v>
      </c>
    </row>
    <row r="8236" spans="21:30">
      <c r="U8236">
        <v>16828</v>
      </c>
      <c r="V8236">
        <v>9</v>
      </c>
      <c r="W8236" t="s">
        <v>9344</v>
      </c>
      <c r="X8236">
        <v>13</v>
      </c>
      <c r="Y8236" t="s">
        <v>6457</v>
      </c>
      <c r="Z8236">
        <v>13403</v>
      </c>
      <c r="AA8236" t="s">
        <v>731</v>
      </c>
      <c r="AC8236" t="s">
        <v>713</v>
      </c>
      <c r="AD8236" t="s">
        <v>443</v>
      </c>
    </row>
    <row r="8237" spans="21:30">
      <c r="U8237">
        <v>16829</v>
      </c>
      <c r="V8237">
        <v>7</v>
      </c>
      <c r="W8237" t="s">
        <v>9345</v>
      </c>
      <c r="X8237">
        <v>13</v>
      </c>
      <c r="Y8237" t="s">
        <v>6457</v>
      </c>
      <c r="Z8237">
        <v>13301</v>
      </c>
      <c r="AA8237" t="s">
        <v>623</v>
      </c>
      <c r="AC8237" t="s">
        <v>725</v>
      </c>
      <c r="AD8237" t="s">
        <v>443</v>
      </c>
    </row>
    <row r="8238" spans="21:30">
      <c r="U8238">
        <v>16830</v>
      </c>
      <c r="V8238">
        <v>0</v>
      </c>
      <c r="W8238" t="s">
        <v>9346</v>
      </c>
      <c r="X8238">
        <v>13</v>
      </c>
      <c r="Y8238" t="s">
        <v>6457</v>
      </c>
      <c r="Z8238">
        <v>13403</v>
      </c>
      <c r="AA8238" t="s">
        <v>731</v>
      </c>
      <c r="AC8238" t="s">
        <v>713</v>
      </c>
      <c r="AD8238" t="s">
        <v>443</v>
      </c>
    </row>
    <row r="8239" spans="21:30">
      <c r="U8239">
        <v>16831</v>
      </c>
      <c r="V8239">
        <v>9</v>
      </c>
      <c r="W8239" t="s">
        <v>9347</v>
      </c>
      <c r="X8239">
        <v>6</v>
      </c>
      <c r="Y8239" t="s">
        <v>608</v>
      </c>
      <c r="Z8239">
        <v>6308</v>
      </c>
      <c r="AA8239" t="s">
        <v>3182</v>
      </c>
      <c r="AC8239" t="s">
        <v>713</v>
      </c>
      <c r="AD8239" t="s">
        <v>443</v>
      </c>
    </row>
    <row r="8240" spans="21:30">
      <c r="U8240">
        <v>16832</v>
      </c>
      <c r="V8240">
        <v>7</v>
      </c>
      <c r="W8240" t="s">
        <v>9348</v>
      </c>
      <c r="X8240">
        <v>13</v>
      </c>
      <c r="Y8240" t="s">
        <v>6457</v>
      </c>
      <c r="Z8240">
        <v>13302</v>
      </c>
      <c r="AA8240" t="s">
        <v>98</v>
      </c>
      <c r="AC8240" t="s">
        <v>713</v>
      </c>
      <c r="AD8240" t="s">
        <v>443</v>
      </c>
    </row>
    <row r="8241" spans="21:30">
      <c r="U8241">
        <v>16833</v>
      </c>
      <c r="V8241">
        <v>5</v>
      </c>
      <c r="W8241" t="s">
        <v>9349</v>
      </c>
      <c r="X8241">
        <v>1</v>
      </c>
      <c r="Y8241" t="s">
        <v>594</v>
      </c>
      <c r="Z8241">
        <v>1101</v>
      </c>
      <c r="AA8241" t="s">
        <v>593</v>
      </c>
      <c r="AC8241" t="s">
        <v>725</v>
      </c>
      <c r="AD8241" t="s">
        <v>443</v>
      </c>
    </row>
    <row r="8242" spans="21:30">
      <c r="U8242">
        <v>16834</v>
      </c>
      <c r="V8242">
        <v>3</v>
      </c>
      <c r="W8242" t="s">
        <v>9350</v>
      </c>
      <c r="X8242">
        <v>13</v>
      </c>
      <c r="Y8242" t="s">
        <v>6457</v>
      </c>
      <c r="Z8242">
        <v>13201</v>
      </c>
      <c r="AA8242" t="s">
        <v>114</v>
      </c>
      <c r="AC8242" t="s">
        <v>713</v>
      </c>
      <c r="AD8242" t="s">
        <v>443</v>
      </c>
    </row>
    <row r="8243" spans="21:30">
      <c r="U8243">
        <v>16835</v>
      </c>
      <c r="V8243">
        <v>1</v>
      </c>
      <c r="W8243" t="s">
        <v>9351</v>
      </c>
      <c r="X8243">
        <v>10</v>
      </c>
      <c r="Y8243" t="s">
        <v>5531</v>
      </c>
      <c r="Z8243">
        <v>10201</v>
      </c>
      <c r="AA8243" t="s">
        <v>120</v>
      </c>
      <c r="AC8243" t="s">
        <v>713</v>
      </c>
      <c r="AD8243" t="s">
        <v>443</v>
      </c>
    </row>
    <row r="8244" spans="21:30">
      <c r="U8244">
        <v>16837</v>
      </c>
      <c r="V8244">
        <v>8</v>
      </c>
      <c r="W8244" t="s">
        <v>9352</v>
      </c>
      <c r="X8244">
        <v>13</v>
      </c>
      <c r="Y8244" t="s">
        <v>6457</v>
      </c>
      <c r="Z8244">
        <v>13303</v>
      </c>
      <c r="AA8244" t="s">
        <v>726</v>
      </c>
      <c r="AC8244" t="s">
        <v>713</v>
      </c>
      <c r="AD8244" t="s">
        <v>443</v>
      </c>
    </row>
    <row r="8245" spans="21:30">
      <c r="U8245">
        <v>16838</v>
      </c>
      <c r="V8245">
        <v>6</v>
      </c>
      <c r="W8245" t="s">
        <v>9353</v>
      </c>
      <c r="X8245">
        <v>8</v>
      </c>
      <c r="Y8245" t="s">
        <v>434</v>
      </c>
      <c r="Z8245">
        <v>8111</v>
      </c>
      <c r="AA8245" t="s">
        <v>4496</v>
      </c>
      <c r="AC8245" t="s">
        <v>713</v>
      </c>
      <c r="AD8245" t="s">
        <v>443</v>
      </c>
    </row>
    <row r="8246" spans="21:30">
      <c r="U8246">
        <v>16839</v>
      </c>
      <c r="V8246">
        <v>4</v>
      </c>
      <c r="W8246" t="s">
        <v>9354</v>
      </c>
      <c r="X8246">
        <v>6</v>
      </c>
      <c r="Y8246" t="s">
        <v>608</v>
      </c>
      <c r="Z8246">
        <v>6117</v>
      </c>
      <c r="AA8246" t="s">
        <v>3051</v>
      </c>
      <c r="AC8246" t="s">
        <v>713</v>
      </c>
      <c r="AD8246" t="s">
        <v>443</v>
      </c>
    </row>
    <row r="8247" spans="21:30">
      <c r="U8247">
        <v>16840</v>
      </c>
      <c r="V8247">
        <v>8</v>
      </c>
      <c r="W8247" t="s">
        <v>9355</v>
      </c>
      <c r="X8247">
        <v>6</v>
      </c>
      <c r="Y8247" t="s">
        <v>608</v>
      </c>
      <c r="Z8247">
        <v>6112</v>
      </c>
      <c r="AA8247" t="s">
        <v>1529</v>
      </c>
      <c r="AC8247" t="s">
        <v>713</v>
      </c>
      <c r="AD8247" t="s">
        <v>443</v>
      </c>
    </row>
    <row r="8248" spans="21:30">
      <c r="U8248">
        <v>16843</v>
      </c>
      <c r="V8248">
        <v>2</v>
      </c>
      <c r="W8248" t="s">
        <v>9356</v>
      </c>
      <c r="X8248">
        <v>14</v>
      </c>
      <c r="Y8248" t="s">
        <v>5517</v>
      </c>
      <c r="Z8248">
        <v>14108</v>
      </c>
      <c r="AA8248" t="s">
        <v>816</v>
      </c>
      <c r="AC8248" t="s">
        <v>713</v>
      </c>
      <c r="AD8248" t="s">
        <v>443</v>
      </c>
    </row>
    <row r="8249" spans="21:30">
      <c r="U8249">
        <v>16844</v>
      </c>
      <c r="V8249">
        <v>0</v>
      </c>
      <c r="W8249" t="s">
        <v>9357</v>
      </c>
      <c r="X8249">
        <v>14</v>
      </c>
      <c r="Y8249" t="s">
        <v>5517</v>
      </c>
      <c r="Z8249">
        <v>14108</v>
      </c>
      <c r="AA8249" t="s">
        <v>816</v>
      </c>
      <c r="AC8249" t="s">
        <v>713</v>
      </c>
      <c r="AD8249" t="s">
        <v>443</v>
      </c>
    </row>
    <row r="8250" spans="21:30">
      <c r="U8250">
        <v>16845</v>
      </c>
      <c r="V8250">
        <v>9</v>
      </c>
      <c r="W8250" t="s">
        <v>9358</v>
      </c>
      <c r="X8250">
        <v>7</v>
      </c>
      <c r="Y8250" t="s">
        <v>953</v>
      </c>
      <c r="Z8250">
        <v>7405</v>
      </c>
      <c r="AA8250" t="s">
        <v>1655</v>
      </c>
      <c r="AC8250" t="s">
        <v>713</v>
      </c>
      <c r="AD8250" t="s">
        <v>443</v>
      </c>
    </row>
    <row r="8251" spans="21:30">
      <c r="U8251">
        <v>16846</v>
      </c>
      <c r="V8251">
        <v>7</v>
      </c>
      <c r="W8251" t="s">
        <v>9359</v>
      </c>
      <c r="X8251">
        <v>7</v>
      </c>
      <c r="Y8251" t="s">
        <v>953</v>
      </c>
      <c r="Z8251">
        <v>7304</v>
      </c>
      <c r="AA8251" t="s">
        <v>1391</v>
      </c>
      <c r="AC8251" t="s">
        <v>713</v>
      </c>
      <c r="AD8251" t="s">
        <v>443</v>
      </c>
    </row>
    <row r="8252" spans="21:30">
      <c r="U8252">
        <v>16847</v>
      </c>
      <c r="V8252">
        <v>5</v>
      </c>
      <c r="W8252" t="s">
        <v>9360</v>
      </c>
      <c r="X8252">
        <v>7</v>
      </c>
      <c r="Y8252" t="s">
        <v>953</v>
      </c>
      <c r="Z8252">
        <v>7304</v>
      </c>
      <c r="AA8252" t="s">
        <v>1391</v>
      </c>
      <c r="AC8252" t="s">
        <v>713</v>
      </c>
      <c r="AD8252" t="s">
        <v>443</v>
      </c>
    </row>
    <row r="8253" spans="21:30">
      <c r="U8253">
        <v>16848</v>
      </c>
      <c r="V8253">
        <v>3</v>
      </c>
      <c r="W8253" t="s">
        <v>9361</v>
      </c>
      <c r="X8253">
        <v>7</v>
      </c>
      <c r="Y8253" t="s">
        <v>953</v>
      </c>
      <c r="Z8253">
        <v>7304</v>
      </c>
      <c r="AA8253" t="s">
        <v>1391</v>
      </c>
      <c r="AC8253" t="s">
        <v>713</v>
      </c>
      <c r="AD8253" t="s">
        <v>443</v>
      </c>
    </row>
    <row r="8254" spans="21:30">
      <c r="U8254">
        <v>16849</v>
      </c>
      <c r="V8254">
        <v>1</v>
      </c>
      <c r="W8254" t="s">
        <v>9362</v>
      </c>
      <c r="X8254">
        <v>7</v>
      </c>
      <c r="Y8254" t="s">
        <v>953</v>
      </c>
      <c r="Z8254">
        <v>7402</v>
      </c>
      <c r="AA8254" t="s">
        <v>3667</v>
      </c>
      <c r="AC8254" t="s">
        <v>713</v>
      </c>
      <c r="AD8254" t="s">
        <v>443</v>
      </c>
    </row>
    <row r="8255" spans="21:30">
      <c r="U8255">
        <v>16850</v>
      </c>
      <c r="V8255">
        <v>5</v>
      </c>
      <c r="W8255" t="s">
        <v>9363</v>
      </c>
      <c r="X8255">
        <v>10</v>
      </c>
      <c r="Y8255" t="s">
        <v>5531</v>
      </c>
      <c r="Z8255">
        <v>10101</v>
      </c>
      <c r="AA8255" t="s">
        <v>1559</v>
      </c>
      <c r="AC8255" t="s">
        <v>725</v>
      </c>
      <c r="AD8255" t="s">
        <v>443</v>
      </c>
    </row>
    <row r="8256" spans="21:30">
      <c r="U8256">
        <v>16851</v>
      </c>
      <c r="V8256">
        <v>3</v>
      </c>
      <c r="W8256" t="s">
        <v>9364</v>
      </c>
      <c r="X8256">
        <v>5</v>
      </c>
      <c r="Y8256" t="s">
        <v>505</v>
      </c>
      <c r="Z8256">
        <v>5601</v>
      </c>
      <c r="AA8256" t="s">
        <v>855</v>
      </c>
      <c r="AC8256" t="s">
        <v>1009</v>
      </c>
      <c r="AD8256" t="s">
        <v>443</v>
      </c>
    </row>
    <row r="8257" spans="21:30">
      <c r="U8257">
        <v>16852</v>
      </c>
      <c r="V8257">
        <v>1</v>
      </c>
      <c r="W8257" t="s">
        <v>9365</v>
      </c>
      <c r="X8257">
        <v>10</v>
      </c>
      <c r="Y8257" t="s">
        <v>5531</v>
      </c>
      <c r="Z8257">
        <v>10101</v>
      </c>
      <c r="AA8257" t="s">
        <v>1559</v>
      </c>
      <c r="AC8257" t="s">
        <v>725</v>
      </c>
      <c r="AD8257" t="s">
        <v>443</v>
      </c>
    </row>
    <row r="8258" spans="21:30">
      <c r="U8258">
        <v>16854</v>
      </c>
      <c r="V8258">
        <v>8</v>
      </c>
      <c r="W8258" t="s">
        <v>9366</v>
      </c>
      <c r="X8258">
        <v>7</v>
      </c>
      <c r="Y8258" t="s">
        <v>953</v>
      </c>
      <c r="Z8258">
        <v>7105</v>
      </c>
      <c r="AA8258" t="s">
        <v>953</v>
      </c>
      <c r="AC8258" t="s">
        <v>713</v>
      </c>
      <c r="AD8258" t="s">
        <v>443</v>
      </c>
    </row>
    <row r="8259" spans="21:30">
      <c r="U8259">
        <v>16855</v>
      </c>
      <c r="V8259">
        <v>6</v>
      </c>
      <c r="W8259" t="s">
        <v>9367</v>
      </c>
      <c r="X8259">
        <v>7</v>
      </c>
      <c r="Y8259" t="s">
        <v>953</v>
      </c>
      <c r="Z8259">
        <v>7304</v>
      </c>
      <c r="AA8259" t="s">
        <v>1391</v>
      </c>
      <c r="AC8259" t="s">
        <v>1009</v>
      </c>
      <c r="AD8259" t="s">
        <v>443</v>
      </c>
    </row>
    <row r="8260" spans="21:30">
      <c r="U8260">
        <v>16856</v>
      </c>
      <c r="V8260">
        <v>4</v>
      </c>
      <c r="W8260" t="s">
        <v>9368</v>
      </c>
      <c r="X8260">
        <v>7</v>
      </c>
      <c r="Y8260" t="s">
        <v>953</v>
      </c>
      <c r="Z8260">
        <v>7105</v>
      </c>
      <c r="AA8260" t="s">
        <v>953</v>
      </c>
      <c r="AC8260" t="s">
        <v>713</v>
      </c>
      <c r="AD8260" t="s">
        <v>443</v>
      </c>
    </row>
    <row r="8261" spans="21:30">
      <c r="U8261">
        <v>16857</v>
      </c>
      <c r="V8261">
        <v>2</v>
      </c>
      <c r="W8261" t="s">
        <v>9369</v>
      </c>
      <c r="X8261">
        <v>13</v>
      </c>
      <c r="Y8261" t="s">
        <v>6457</v>
      </c>
      <c r="Z8261">
        <v>13602</v>
      </c>
      <c r="AA8261" t="s">
        <v>1120</v>
      </c>
      <c r="AC8261" t="s">
        <v>713</v>
      </c>
      <c r="AD8261" t="s">
        <v>443</v>
      </c>
    </row>
    <row r="8262" spans="21:30">
      <c r="U8262">
        <v>16858</v>
      </c>
      <c r="V8262">
        <v>0</v>
      </c>
      <c r="W8262" t="s">
        <v>9370</v>
      </c>
      <c r="X8262">
        <v>10</v>
      </c>
      <c r="Y8262" t="s">
        <v>5531</v>
      </c>
      <c r="Z8262">
        <v>10202</v>
      </c>
      <c r="AA8262" t="s">
        <v>785</v>
      </c>
      <c r="AC8262" t="s">
        <v>713</v>
      </c>
      <c r="AD8262" t="s">
        <v>443</v>
      </c>
    </row>
    <row r="8263" spans="21:30">
      <c r="U8263">
        <v>16859</v>
      </c>
      <c r="V8263">
        <v>9</v>
      </c>
      <c r="W8263" t="s">
        <v>9371</v>
      </c>
      <c r="X8263">
        <v>13</v>
      </c>
      <c r="Y8263" t="s">
        <v>6457</v>
      </c>
      <c r="Z8263">
        <v>13501</v>
      </c>
      <c r="AA8263" t="s">
        <v>809</v>
      </c>
      <c r="AC8263" t="s">
        <v>713</v>
      </c>
      <c r="AD8263" t="s">
        <v>443</v>
      </c>
    </row>
    <row r="8264" spans="21:30">
      <c r="U8264">
        <v>16860</v>
      </c>
      <c r="V8264">
        <v>2</v>
      </c>
      <c r="W8264" t="s">
        <v>9372</v>
      </c>
      <c r="X8264">
        <v>10</v>
      </c>
      <c r="Y8264" t="s">
        <v>5531</v>
      </c>
      <c r="Z8264">
        <v>10101</v>
      </c>
      <c r="AA8264" t="s">
        <v>1559</v>
      </c>
      <c r="AC8264" t="s">
        <v>713</v>
      </c>
      <c r="AD8264" t="s">
        <v>443</v>
      </c>
    </row>
    <row r="8265" spans="21:30">
      <c r="U8265">
        <v>16861</v>
      </c>
      <c r="V8265">
        <v>0</v>
      </c>
      <c r="W8265" t="s">
        <v>9373</v>
      </c>
      <c r="X8265">
        <v>6</v>
      </c>
      <c r="Y8265" t="s">
        <v>608</v>
      </c>
      <c r="Z8265">
        <v>6203</v>
      </c>
      <c r="AA8265" t="s">
        <v>1288</v>
      </c>
      <c r="AC8265" t="s">
        <v>713</v>
      </c>
      <c r="AD8265" t="s">
        <v>443</v>
      </c>
    </row>
    <row r="8266" spans="21:30">
      <c r="U8266">
        <v>16862</v>
      </c>
      <c r="V8266">
        <v>9</v>
      </c>
      <c r="W8266" t="s">
        <v>9374</v>
      </c>
      <c r="X8266">
        <v>7</v>
      </c>
      <c r="Y8266" t="s">
        <v>953</v>
      </c>
      <c r="Z8266">
        <v>7101</v>
      </c>
      <c r="AA8266" t="s">
        <v>1054</v>
      </c>
      <c r="AC8266" t="s">
        <v>713</v>
      </c>
      <c r="AD8266" t="s">
        <v>443</v>
      </c>
    </row>
    <row r="8267" spans="21:30">
      <c r="U8267">
        <v>16863</v>
      </c>
      <c r="V8267">
        <v>7</v>
      </c>
      <c r="W8267" t="s">
        <v>9375</v>
      </c>
      <c r="X8267">
        <v>8</v>
      </c>
      <c r="Y8267" t="s">
        <v>434</v>
      </c>
      <c r="Z8267">
        <v>8101</v>
      </c>
      <c r="AA8267" t="s">
        <v>433</v>
      </c>
      <c r="AC8267" t="s">
        <v>725</v>
      </c>
      <c r="AD8267" t="s">
        <v>443</v>
      </c>
    </row>
    <row r="8268" spans="21:30">
      <c r="U8268">
        <v>16864</v>
      </c>
      <c r="V8268">
        <v>5</v>
      </c>
      <c r="W8268" t="s">
        <v>9376</v>
      </c>
      <c r="X8268">
        <v>8</v>
      </c>
      <c r="Y8268" t="s">
        <v>434</v>
      </c>
      <c r="Z8268">
        <v>8102</v>
      </c>
      <c r="AA8268" t="s">
        <v>1069</v>
      </c>
      <c r="AC8268" t="s">
        <v>713</v>
      </c>
      <c r="AD8268" t="s">
        <v>443</v>
      </c>
    </row>
    <row r="8269" spans="21:30">
      <c r="U8269">
        <v>16865</v>
      </c>
      <c r="V8269">
        <v>3</v>
      </c>
      <c r="W8269" t="s">
        <v>9377</v>
      </c>
      <c r="X8269">
        <v>16</v>
      </c>
      <c r="Y8269" t="s">
        <v>3835</v>
      </c>
      <c r="Z8269">
        <v>16101</v>
      </c>
      <c r="AA8269" t="s">
        <v>3836</v>
      </c>
      <c r="AC8269" t="s">
        <v>713</v>
      </c>
      <c r="AD8269" t="s">
        <v>443</v>
      </c>
    </row>
    <row r="8270" spans="21:30">
      <c r="U8270">
        <v>16866</v>
      </c>
      <c r="V8270">
        <v>1</v>
      </c>
      <c r="W8270" t="s">
        <v>9378</v>
      </c>
      <c r="X8270">
        <v>13</v>
      </c>
      <c r="Y8270" t="s">
        <v>6457</v>
      </c>
      <c r="Z8270">
        <v>13107</v>
      </c>
      <c r="AA8270" t="s">
        <v>1204</v>
      </c>
      <c r="AC8270" t="s">
        <v>713</v>
      </c>
      <c r="AD8270" t="s">
        <v>443</v>
      </c>
    </row>
    <row r="8271" spans="21:30">
      <c r="U8271">
        <v>16868</v>
      </c>
      <c r="V8271">
        <v>8</v>
      </c>
      <c r="W8271" t="s">
        <v>9379</v>
      </c>
      <c r="X8271">
        <v>10</v>
      </c>
      <c r="Y8271" t="s">
        <v>5531</v>
      </c>
      <c r="Z8271">
        <v>10301</v>
      </c>
      <c r="AA8271" t="s">
        <v>1441</v>
      </c>
      <c r="AC8271" t="s">
        <v>713</v>
      </c>
      <c r="AD8271" t="s">
        <v>443</v>
      </c>
    </row>
    <row r="8272" spans="21:30">
      <c r="U8272">
        <v>16869</v>
      </c>
      <c r="V8272">
        <v>6</v>
      </c>
      <c r="W8272" t="s">
        <v>9380</v>
      </c>
      <c r="X8272">
        <v>6</v>
      </c>
      <c r="Y8272" t="s">
        <v>608</v>
      </c>
      <c r="Z8272">
        <v>6101</v>
      </c>
      <c r="AA8272" t="s">
        <v>655</v>
      </c>
      <c r="AC8272" t="s">
        <v>713</v>
      </c>
      <c r="AD8272" t="s">
        <v>443</v>
      </c>
    </row>
    <row r="8273" spans="21:30">
      <c r="U8273">
        <v>16872</v>
      </c>
      <c r="V8273">
        <v>6</v>
      </c>
      <c r="W8273" t="s">
        <v>9381</v>
      </c>
      <c r="X8273">
        <v>1</v>
      </c>
      <c r="Y8273" t="s">
        <v>594</v>
      </c>
      <c r="Z8273">
        <v>1101</v>
      </c>
      <c r="AA8273" t="s">
        <v>593</v>
      </c>
      <c r="AC8273" t="s">
        <v>725</v>
      </c>
      <c r="AD8273" t="s">
        <v>443</v>
      </c>
    </row>
    <row r="8274" spans="21:30">
      <c r="U8274">
        <v>16873</v>
      </c>
      <c r="V8274">
        <v>4</v>
      </c>
      <c r="W8274" t="s">
        <v>9382</v>
      </c>
      <c r="X8274">
        <v>14</v>
      </c>
      <c r="Y8274" t="s">
        <v>5517</v>
      </c>
      <c r="Z8274">
        <v>14201</v>
      </c>
      <c r="AA8274" t="s">
        <v>5694</v>
      </c>
      <c r="AC8274" t="s">
        <v>713</v>
      </c>
      <c r="AD8274" t="s">
        <v>443</v>
      </c>
    </row>
    <row r="8275" spans="21:30">
      <c r="U8275">
        <v>16874</v>
      </c>
      <c r="V8275">
        <v>1</v>
      </c>
      <c r="W8275" t="s">
        <v>9383</v>
      </c>
      <c r="X8275">
        <v>8</v>
      </c>
      <c r="Y8275" t="s">
        <v>434</v>
      </c>
      <c r="Z8275">
        <v>8313</v>
      </c>
      <c r="AA8275" t="s">
        <v>1808</v>
      </c>
      <c r="AC8275" t="s">
        <v>1009</v>
      </c>
      <c r="AD8275" t="s">
        <v>443</v>
      </c>
    </row>
    <row r="8276" spans="21:30">
      <c r="U8276">
        <v>16876</v>
      </c>
      <c r="V8276">
        <v>9</v>
      </c>
      <c r="W8276" t="s">
        <v>9384</v>
      </c>
      <c r="X8276">
        <v>6</v>
      </c>
      <c r="Y8276" t="s">
        <v>608</v>
      </c>
      <c r="Z8276">
        <v>6306</v>
      </c>
      <c r="AA8276" t="s">
        <v>1471</v>
      </c>
      <c r="AC8276" t="s">
        <v>713</v>
      </c>
      <c r="AD8276" t="s">
        <v>443</v>
      </c>
    </row>
    <row r="8277" spans="21:30">
      <c r="U8277">
        <v>16877</v>
      </c>
      <c r="V8277">
        <v>7</v>
      </c>
      <c r="W8277" t="s">
        <v>9385</v>
      </c>
      <c r="X8277">
        <v>6</v>
      </c>
      <c r="Y8277" t="s">
        <v>608</v>
      </c>
      <c r="Z8277">
        <v>6101</v>
      </c>
      <c r="AA8277" t="s">
        <v>655</v>
      </c>
      <c r="AC8277" t="s">
        <v>713</v>
      </c>
      <c r="AD8277" t="s">
        <v>443</v>
      </c>
    </row>
    <row r="8278" spans="21:30">
      <c r="U8278">
        <v>16878</v>
      </c>
      <c r="V8278">
        <v>5</v>
      </c>
      <c r="W8278" t="s">
        <v>9386</v>
      </c>
      <c r="X8278">
        <v>13</v>
      </c>
      <c r="Y8278" t="s">
        <v>6457</v>
      </c>
      <c r="Z8278">
        <v>13130</v>
      </c>
      <c r="AA8278" t="s">
        <v>840</v>
      </c>
      <c r="AC8278" t="s">
        <v>713</v>
      </c>
      <c r="AD8278" t="s">
        <v>443</v>
      </c>
    </row>
    <row r="8279" spans="21:30">
      <c r="U8279">
        <v>16879</v>
      </c>
      <c r="V8279">
        <v>3</v>
      </c>
      <c r="W8279" t="s">
        <v>9387</v>
      </c>
      <c r="X8279">
        <v>13</v>
      </c>
      <c r="Y8279" t="s">
        <v>6457</v>
      </c>
      <c r="Z8279">
        <v>13107</v>
      </c>
      <c r="AA8279" t="s">
        <v>1204</v>
      </c>
      <c r="AC8279" t="s">
        <v>1009</v>
      </c>
      <c r="AD8279" t="s">
        <v>443</v>
      </c>
    </row>
    <row r="8280" spans="21:30">
      <c r="U8280">
        <v>16880</v>
      </c>
      <c r="V8280">
        <v>7</v>
      </c>
      <c r="W8280" t="s">
        <v>9388</v>
      </c>
      <c r="X8280">
        <v>13</v>
      </c>
      <c r="Y8280" t="s">
        <v>6457</v>
      </c>
      <c r="Z8280">
        <v>13402</v>
      </c>
      <c r="AA8280" t="s">
        <v>766</v>
      </c>
      <c r="AC8280" t="s">
        <v>713</v>
      </c>
      <c r="AD8280" t="s">
        <v>443</v>
      </c>
    </row>
    <row r="8281" spans="21:30">
      <c r="U8281">
        <v>16881</v>
      </c>
      <c r="V8281">
        <v>5</v>
      </c>
      <c r="W8281" t="s">
        <v>9389</v>
      </c>
      <c r="X8281">
        <v>5</v>
      </c>
      <c r="Y8281" t="s">
        <v>505</v>
      </c>
      <c r="Z8281">
        <v>5101</v>
      </c>
      <c r="AA8281" t="s">
        <v>505</v>
      </c>
      <c r="AC8281" t="s">
        <v>713</v>
      </c>
      <c r="AD8281" t="s">
        <v>443</v>
      </c>
    </row>
    <row r="8282" spans="21:30">
      <c r="U8282">
        <v>16882</v>
      </c>
      <c r="V8282">
        <v>3</v>
      </c>
      <c r="W8282" t="s">
        <v>9390</v>
      </c>
      <c r="X8282">
        <v>5</v>
      </c>
      <c r="Y8282" t="s">
        <v>505</v>
      </c>
      <c r="Z8282">
        <v>5804</v>
      </c>
      <c r="AA8282" t="s">
        <v>751</v>
      </c>
      <c r="AC8282" t="s">
        <v>713</v>
      </c>
      <c r="AD8282" t="s">
        <v>443</v>
      </c>
    </row>
    <row r="8283" spans="21:30">
      <c r="U8283">
        <v>16883</v>
      </c>
      <c r="V8283">
        <v>1</v>
      </c>
      <c r="W8283" t="s">
        <v>9391</v>
      </c>
      <c r="X8283">
        <v>5</v>
      </c>
      <c r="Y8283" t="s">
        <v>505</v>
      </c>
      <c r="Z8283">
        <v>5109</v>
      </c>
      <c r="AA8283" t="s">
        <v>2675</v>
      </c>
      <c r="AC8283" t="s">
        <v>713</v>
      </c>
      <c r="AD8283" t="s">
        <v>443</v>
      </c>
    </row>
    <row r="8284" spans="21:30">
      <c r="U8284">
        <v>16886</v>
      </c>
      <c r="V8284">
        <v>6</v>
      </c>
      <c r="W8284" t="s">
        <v>9392</v>
      </c>
      <c r="X8284">
        <v>13</v>
      </c>
      <c r="Y8284" t="s">
        <v>6457</v>
      </c>
      <c r="Z8284">
        <v>13401</v>
      </c>
      <c r="AA8284" t="s">
        <v>667</v>
      </c>
      <c r="AC8284" t="s">
        <v>713</v>
      </c>
      <c r="AD8284" t="s">
        <v>443</v>
      </c>
    </row>
    <row r="8285" spans="21:30">
      <c r="U8285">
        <v>16887</v>
      </c>
      <c r="V8285">
        <v>4</v>
      </c>
      <c r="W8285" t="s">
        <v>9393</v>
      </c>
      <c r="X8285">
        <v>5</v>
      </c>
      <c r="Y8285" t="s">
        <v>505</v>
      </c>
      <c r="Z8285">
        <v>5101</v>
      </c>
      <c r="AA8285" t="s">
        <v>505</v>
      </c>
      <c r="AC8285" t="s">
        <v>713</v>
      </c>
      <c r="AD8285" t="s">
        <v>443</v>
      </c>
    </row>
    <row r="8286" spans="21:30">
      <c r="U8286">
        <v>16888</v>
      </c>
      <c r="V8286">
        <v>2</v>
      </c>
      <c r="W8286" t="s">
        <v>9394</v>
      </c>
      <c r="X8286">
        <v>13</v>
      </c>
      <c r="Y8286" t="s">
        <v>6457</v>
      </c>
      <c r="Z8286">
        <v>13119</v>
      </c>
      <c r="AA8286" t="s">
        <v>6482</v>
      </c>
      <c r="AC8286" t="s">
        <v>713</v>
      </c>
      <c r="AD8286" t="s">
        <v>443</v>
      </c>
    </row>
    <row r="8287" spans="21:30">
      <c r="U8287">
        <v>16889</v>
      </c>
      <c r="V8287">
        <v>0</v>
      </c>
      <c r="W8287" t="s">
        <v>9395</v>
      </c>
      <c r="X8287">
        <v>13</v>
      </c>
      <c r="Y8287" t="s">
        <v>6457</v>
      </c>
      <c r="Z8287">
        <v>13104</v>
      </c>
      <c r="AA8287" t="s">
        <v>6569</v>
      </c>
      <c r="AC8287" t="s">
        <v>713</v>
      </c>
      <c r="AD8287" t="s">
        <v>443</v>
      </c>
    </row>
    <row r="8288" spans="21:30">
      <c r="U8288">
        <v>16892</v>
      </c>
      <c r="V8288">
        <v>0</v>
      </c>
      <c r="W8288" t="s">
        <v>9396</v>
      </c>
      <c r="X8288">
        <v>12</v>
      </c>
      <c r="Y8288" t="s">
        <v>1837</v>
      </c>
      <c r="Z8288">
        <v>12101</v>
      </c>
      <c r="AA8288" t="s">
        <v>6412</v>
      </c>
      <c r="AC8288" t="s">
        <v>713</v>
      </c>
      <c r="AD8288" t="s">
        <v>443</v>
      </c>
    </row>
    <row r="8289" spans="21:30">
      <c r="U8289">
        <v>16893</v>
      </c>
      <c r="V8289">
        <v>9</v>
      </c>
      <c r="W8289" t="s">
        <v>9397</v>
      </c>
      <c r="X8289">
        <v>13</v>
      </c>
      <c r="Y8289" t="s">
        <v>6457</v>
      </c>
      <c r="Z8289">
        <v>13112</v>
      </c>
      <c r="AA8289" t="s">
        <v>1249</v>
      </c>
      <c r="AC8289" t="s">
        <v>713</v>
      </c>
      <c r="AD8289" t="s">
        <v>443</v>
      </c>
    </row>
    <row r="8290" spans="21:30">
      <c r="U8290">
        <v>16894</v>
      </c>
      <c r="V8290">
        <v>7</v>
      </c>
      <c r="W8290" t="s">
        <v>9398</v>
      </c>
      <c r="X8290">
        <v>13</v>
      </c>
      <c r="Y8290" t="s">
        <v>6457</v>
      </c>
      <c r="Z8290">
        <v>13401</v>
      </c>
      <c r="AA8290" t="s">
        <v>667</v>
      </c>
      <c r="AC8290" t="s">
        <v>713</v>
      </c>
      <c r="AD8290" t="s">
        <v>443</v>
      </c>
    </row>
    <row r="8291" spans="21:30">
      <c r="U8291">
        <v>16895</v>
      </c>
      <c r="V8291">
        <v>5</v>
      </c>
      <c r="W8291" t="s">
        <v>2402</v>
      </c>
      <c r="X8291">
        <v>12</v>
      </c>
      <c r="Y8291" t="s">
        <v>1837</v>
      </c>
      <c r="Z8291">
        <v>12301</v>
      </c>
      <c r="AA8291" t="s">
        <v>9399</v>
      </c>
      <c r="AC8291" t="s">
        <v>713</v>
      </c>
      <c r="AD8291" t="s">
        <v>443</v>
      </c>
    </row>
    <row r="8292" spans="21:30">
      <c r="U8292">
        <v>16897</v>
      </c>
      <c r="V8292">
        <v>2</v>
      </c>
      <c r="W8292" t="s">
        <v>9400</v>
      </c>
      <c r="X8292">
        <v>2</v>
      </c>
      <c r="Y8292" t="s">
        <v>631</v>
      </c>
      <c r="Z8292">
        <v>2201</v>
      </c>
      <c r="AA8292" t="s">
        <v>714</v>
      </c>
      <c r="AC8292" t="s">
        <v>713</v>
      </c>
      <c r="AD8292" t="s">
        <v>443</v>
      </c>
    </row>
    <row r="8293" spans="21:30">
      <c r="U8293">
        <v>16899</v>
      </c>
      <c r="V8293">
        <v>8</v>
      </c>
      <c r="W8293" t="s">
        <v>9401</v>
      </c>
      <c r="X8293">
        <v>8</v>
      </c>
      <c r="Y8293" t="s">
        <v>434</v>
      </c>
      <c r="Z8293">
        <v>8301</v>
      </c>
      <c r="AA8293" t="s">
        <v>4127</v>
      </c>
      <c r="AC8293" t="s">
        <v>713</v>
      </c>
      <c r="AD8293" t="s">
        <v>443</v>
      </c>
    </row>
    <row r="8294" spans="21:30">
      <c r="U8294">
        <v>16900</v>
      </c>
      <c r="V8294">
        <v>5</v>
      </c>
      <c r="W8294" t="s">
        <v>9402</v>
      </c>
      <c r="X8294">
        <v>5</v>
      </c>
      <c r="Y8294" t="s">
        <v>505</v>
      </c>
      <c r="Z8294">
        <v>5103</v>
      </c>
      <c r="AA8294" t="s">
        <v>2583</v>
      </c>
      <c r="AC8294" t="s">
        <v>713</v>
      </c>
      <c r="AD8294" t="s">
        <v>443</v>
      </c>
    </row>
    <row r="8295" spans="21:30">
      <c r="U8295">
        <v>16901</v>
      </c>
      <c r="V8295">
        <v>3</v>
      </c>
      <c r="W8295" t="s">
        <v>9403</v>
      </c>
      <c r="X8295">
        <v>8</v>
      </c>
      <c r="Y8295" t="s">
        <v>434</v>
      </c>
      <c r="Z8295">
        <v>8110</v>
      </c>
      <c r="AA8295" t="s">
        <v>1747</v>
      </c>
      <c r="AC8295" t="s">
        <v>713</v>
      </c>
      <c r="AD8295" t="s">
        <v>443</v>
      </c>
    </row>
    <row r="8296" spans="21:30">
      <c r="U8296">
        <v>16902</v>
      </c>
      <c r="V8296">
        <v>1</v>
      </c>
      <c r="W8296" t="s">
        <v>9404</v>
      </c>
      <c r="X8296">
        <v>8</v>
      </c>
      <c r="Y8296" t="s">
        <v>434</v>
      </c>
      <c r="Z8296">
        <v>8101</v>
      </c>
      <c r="AA8296" t="s">
        <v>433</v>
      </c>
      <c r="AC8296" t="s">
        <v>713</v>
      </c>
      <c r="AD8296" t="s">
        <v>443</v>
      </c>
    </row>
    <row r="8297" spans="21:30">
      <c r="U8297">
        <v>16904</v>
      </c>
      <c r="V8297">
        <v>8</v>
      </c>
      <c r="W8297" t="s">
        <v>9405</v>
      </c>
      <c r="X8297">
        <v>13</v>
      </c>
      <c r="Y8297" t="s">
        <v>6457</v>
      </c>
      <c r="Z8297">
        <v>13110</v>
      </c>
      <c r="AA8297" t="s">
        <v>741</v>
      </c>
      <c r="AC8297" t="s">
        <v>713</v>
      </c>
      <c r="AD8297" t="s">
        <v>443</v>
      </c>
    </row>
    <row r="8298" spans="21:30">
      <c r="U8298">
        <v>16905</v>
      </c>
      <c r="V8298">
        <v>6</v>
      </c>
      <c r="W8298" t="s">
        <v>9406</v>
      </c>
      <c r="X8298">
        <v>13</v>
      </c>
      <c r="Y8298" t="s">
        <v>6457</v>
      </c>
      <c r="Z8298">
        <v>13122</v>
      </c>
      <c r="AA8298" t="s">
        <v>6722</v>
      </c>
      <c r="AC8298" t="s">
        <v>713</v>
      </c>
      <c r="AD8298" t="s">
        <v>443</v>
      </c>
    </row>
    <row r="8299" spans="21:30">
      <c r="U8299">
        <v>16906</v>
      </c>
      <c r="V8299">
        <v>4</v>
      </c>
      <c r="W8299" t="s">
        <v>9407</v>
      </c>
      <c r="X8299">
        <v>5</v>
      </c>
      <c r="Y8299" t="s">
        <v>505</v>
      </c>
      <c r="Z8299">
        <v>5101</v>
      </c>
      <c r="AA8299" t="s">
        <v>505</v>
      </c>
      <c r="AC8299" t="s">
        <v>713</v>
      </c>
      <c r="AD8299" t="s">
        <v>443</v>
      </c>
    </row>
    <row r="8300" spans="21:30">
      <c r="U8300">
        <v>16907</v>
      </c>
      <c r="V8300">
        <v>2</v>
      </c>
      <c r="W8300" t="s">
        <v>9408</v>
      </c>
      <c r="X8300">
        <v>5</v>
      </c>
      <c r="Y8300" t="s">
        <v>505</v>
      </c>
      <c r="Z8300">
        <v>5109</v>
      </c>
      <c r="AA8300" t="s">
        <v>2675</v>
      </c>
      <c r="AC8300" t="s">
        <v>725</v>
      </c>
      <c r="AD8300" t="s">
        <v>443</v>
      </c>
    </row>
    <row r="8301" spans="21:30">
      <c r="U8301">
        <v>16908</v>
      </c>
      <c r="V8301">
        <v>0</v>
      </c>
      <c r="W8301" t="s">
        <v>9409</v>
      </c>
      <c r="X8301">
        <v>4</v>
      </c>
      <c r="Y8301" t="s">
        <v>846</v>
      </c>
      <c r="Z8301">
        <v>4301</v>
      </c>
      <c r="AA8301" t="s">
        <v>112</v>
      </c>
      <c r="AC8301" t="s">
        <v>713</v>
      </c>
      <c r="AD8301" t="s">
        <v>443</v>
      </c>
    </row>
    <row r="8302" spans="21:30">
      <c r="U8302">
        <v>16909</v>
      </c>
      <c r="V8302">
        <v>9</v>
      </c>
      <c r="W8302" t="s">
        <v>9410</v>
      </c>
      <c r="X8302">
        <v>6</v>
      </c>
      <c r="Y8302" t="s">
        <v>608</v>
      </c>
      <c r="Z8302">
        <v>6106</v>
      </c>
      <c r="AA8302" t="s">
        <v>1177</v>
      </c>
      <c r="AC8302" t="s">
        <v>713</v>
      </c>
      <c r="AD8302" t="s">
        <v>443</v>
      </c>
    </row>
    <row r="8303" spans="21:30">
      <c r="U8303">
        <v>16910</v>
      </c>
      <c r="V8303">
        <v>2</v>
      </c>
      <c r="W8303" t="s">
        <v>9411</v>
      </c>
      <c r="X8303">
        <v>9</v>
      </c>
      <c r="Y8303" t="s">
        <v>559</v>
      </c>
      <c r="Z8303">
        <v>9120</v>
      </c>
      <c r="AA8303" t="s">
        <v>1800</v>
      </c>
      <c r="AC8303" t="s">
        <v>713</v>
      </c>
      <c r="AD8303" t="s">
        <v>443</v>
      </c>
    </row>
    <row r="8304" spans="21:30">
      <c r="U8304">
        <v>16911</v>
      </c>
      <c r="V8304">
        <v>0</v>
      </c>
      <c r="W8304" t="s">
        <v>9412</v>
      </c>
      <c r="X8304">
        <v>8</v>
      </c>
      <c r="Y8304" t="s">
        <v>434</v>
      </c>
      <c r="Z8304">
        <v>8306</v>
      </c>
      <c r="AA8304" t="s">
        <v>1403</v>
      </c>
      <c r="AC8304" t="s">
        <v>713</v>
      </c>
      <c r="AD8304" t="s">
        <v>443</v>
      </c>
    </row>
    <row r="8305" spans="21:30">
      <c r="U8305">
        <v>16912</v>
      </c>
      <c r="V8305">
        <v>9</v>
      </c>
      <c r="W8305" t="s">
        <v>9413</v>
      </c>
      <c r="X8305">
        <v>4</v>
      </c>
      <c r="Y8305" t="s">
        <v>846</v>
      </c>
      <c r="Z8305">
        <v>4101</v>
      </c>
      <c r="AA8305" t="s">
        <v>844</v>
      </c>
      <c r="AC8305" t="s">
        <v>713</v>
      </c>
      <c r="AD8305" t="s">
        <v>443</v>
      </c>
    </row>
    <row r="8306" spans="21:30">
      <c r="U8306">
        <v>16913</v>
      </c>
      <c r="V8306">
        <v>7</v>
      </c>
      <c r="W8306" t="s">
        <v>9414</v>
      </c>
      <c r="X8306">
        <v>4</v>
      </c>
      <c r="Y8306" t="s">
        <v>846</v>
      </c>
      <c r="Z8306">
        <v>4102</v>
      </c>
      <c r="AA8306" t="s">
        <v>846</v>
      </c>
      <c r="AC8306" t="s">
        <v>713</v>
      </c>
      <c r="AD8306" t="s">
        <v>443</v>
      </c>
    </row>
    <row r="8307" spans="21:30">
      <c r="U8307">
        <v>16914</v>
      </c>
      <c r="V8307">
        <v>5</v>
      </c>
      <c r="W8307" t="s">
        <v>9415</v>
      </c>
      <c r="X8307">
        <v>5</v>
      </c>
      <c r="Y8307" t="s">
        <v>505</v>
      </c>
      <c r="Z8307">
        <v>5804</v>
      </c>
      <c r="AA8307" t="s">
        <v>751</v>
      </c>
      <c r="AC8307" t="s">
        <v>713</v>
      </c>
      <c r="AD8307" t="s">
        <v>443</v>
      </c>
    </row>
    <row r="8308" spans="21:30">
      <c r="U8308">
        <v>16915</v>
      </c>
      <c r="V8308">
        <v>3</v>
      </c>
      <c r="W8308" t="s">
        <v>9416</v>
      </c>
      <c r="X8308">
        <v>8</v>
      </c>
      <c r="Y8308" t="s">
        <v>434</v>
      </c>
      <c r="Z8308">
        <v>8303</v>
      </c>
      <c r="AA8308" t="s">
        <v>904</v>
      </c>
      <c r="AC8308" t="s">
        <v>713</v>
      </c>
      <c r="AD8308" t="s">
        <v>443</v>
      </c>
    </row>
    <row r="8309" spans="21:30">
      <c r="U8309">
        <v>16916</v>
      </c>
      <c r="V8309">
        <v>1</v>
      </c>
      <c r="W8309" t="s">
        <v>9417</v>
      </c>
      <c r="X8309">
        <v>4</v>
      </c>
      <c r="Y8309" t="s">
        <v>846</v>
      </c>
      <c r="Z8309">
        <v>4101</v>
      </c>
      <c r="AA8309" t="s">
        <v>844</v>
      </c>
      <c r="AC8309" t="s">
        <v>713</v>
      </c>
      <c r="AD8309" t="s">
        <v>443</v>
      </c>
    </row>
    <row r="8310" spans="21:30">
      <c r="U8310">
        <v>16918</v>
      </c>
      <c r="V8310">
        <v>8</v>
      </c>
      <c r="W8310" t="s">
        <v>9418</v>
      </c>
      <c r="X8310">
        <v>8</v>
      </c>
      <c r="Y8310" t="s">
        <v>434</v>
      </c>
      <c r="Z8310">
        <v>8108</v>
      </c>
      <c r="AA8310" t="s">
        <v>1832</v>
      </c>
      <c r="AC8310" t="s">
        <v>713</v>
      </c>
      <c r="AD8310" t="s">
        <v>443</v>
      </c>
    </row>
    <row r="8311" spans="21:30">
      <c r="U8311">
        <v>16919</v>
      </c>
      <c r="V8311">
        <v>6</v>
      </c>
      <c r="W8311" t="s">
        <v>9419</v>
      </c>
      <c r="X8311">
        <v>16</v>
      </c>
      <c r="Y8311" t="s">
        <v>3835</v>
      </c>
      <c r="Z8311">
        <v>16302</v>
      </c>
      <c r="AA8311" t="s">
        <v>89</v>
      </c>
      <c r="AC8311" t="s">
        <v>713</v>
      </c>
      <c r="AD8311" t="s">
        <v>443</v>
      </c>
    </row>
    <row r="8312" spans="21:30">
      <c r="U8312">
        <v>16921</v>
      </c>
      <c r="V8312">
        <v>8</v>
      </c>
      <c r="W8312" t="s">
        <v>9420</v>
      </c>
      <c r="X8312">
        <v>13</v>
      </c>
      <c r="Y8312" t="s">
        <v>6457</v>
      </c>
      <c r="Z8312">
        <v>13124</v>
      </c>
      <c r="AA8312" t="s">
        <v>688</v>
      </c>
      <c r="AC8312" t="s">
        <v>713</v>
      </c>
      <c r="AD8312" t="s">
        <v>443</v>
      </c>
    </row>
    <row r="8313" spans="21:30">
      <c r="U8313">
        <v>16922</v>
      </c>
      <c r="V8313">
        <v>6</v>
      </c>
      <c r="W8313" t="s">
        <v>9421</v>
      </c>
      <c r="X8313">
        <v>10</v>
      </c>
      <c r="Y8313" t="s">
        <v>5531</v>
      </c>
      <c r="Z8313">
        <v>10201</v>
      </c>
      <c r="AA8313" t="s">
        <v>120</v>
      </c>
      <c r="AC8313" t="s">
        <v>713</v>
      </c>
      <c r="AD8313" t="s">
        <v>443</v>
      </c>
    </row>
    <row r="8314" spans="21:30">
      <c r="U8314">
        <v>16923</v>
      </c>
      <c r="V8314">
        <v>4</v>
      </c>
      <c r="W8314" t="s">
        <v>9422</v>
      </c>
      <c r="X8314">
        <v>10</v>
      </c>
      <c r="Y8314" t="s">
        <v>5531</v>
      </c>
      <c r="Z8314">
        <v>10101</v>
      </c>
      <c r="AA8314" t="s">
        <v>1559</v>
      </c>
      <c r="AC8314" t="s">
        <v>713</v>
      </c>
      <c r="AD8314" t="s">
        <v>443</v>
      </c>
    </row>
    <row r="8315" spans="21:30">
      <c r="U8315">
        <v>16924</v>
      </c>
      <c r="V8315">
        <v>2</v>
      </c>
      <c r="W8315" t="s">
        <v>9423</v>
      </c>
      <c r="X8315">
        <v>5</v>
      </c>
      <c r="Y8315" t="s">
        <v>505</v>
      </c>
      <c r="Z8315">
        <v>5801</v>
      </c>
      <c r="AA8315" t="s">
        <v>2747</v>
      </c>
      <c r="AC8315" t="s">
        <v>713</v>
      </c>
      <c r="AD8315" t="s">
        <v>443</v>
      </c>
    </row>
    <row r="8316" spans="21:30">
      <c r="U8316">
        <v>16925</v>
      </c>
      <c r="V8316">
        <v>0</v>
      </c>
      <c r="W8316" t="s">
        <v>9424</v>
      </c>
      <c r="X8316">
        <v>16</v>
      </c>
      <c r="Y8316" t="s">
        <v>3835</v>
      </c>
      <c r="Z8316">
        <v>16305</v>
      </c>
      <c r="AA8316" t="s">
        <v>3867</v>
      </c>
      <c r="AC8316" t="s">
        <v>713</v>
      </c>
      <c r="AD8316" t="s">
        <v>443</v>
      </c>
    </row>
    <row r="8317" spans="21:30">
      <c r="U8317">
        <v>16926</v>
      </c>
      <c r="V8317">
        <v>9</v>
      </c>
      <c r="W8317" t="s">
        <v>9425</v>
      </c>
      <c r="X8317">
        <v>16</v>
      </c>
      <c r="Y8317" t="s">
        <v>3835</v>
      </c>
      <c r="Z8317">
        <v>16109</v>
      </c>
      <c r="AA8317" t="s">
        <v>1811</v>
      </c>
      <c r="AC8317" t="s">
        <v>713</v>
      </c>
      <c r="AD8317" t="s">
        <v>443</v>
      </c>
    </row>
    <row r="8318" spans="21:30">
      <c r="U8318">
        <v>16928</v>
      </c>
      <c r="V8318">
        <v>5</v>
      </c>
      <c r="W8318" t="s">
        <v>9426</v>
      </c>
      <c r="X8318">
        <v>2</v>
      </c>
      <c r="Y8318" t="s">
        <v>631</v>
      </c>
      <c r="Z8318">
        <v>2101</v>
      </c>
      <c r="AA8318" t="s">
        <v>631</v>
      </c>
      <c r="AC8318" t="s">
        <v>713</v>
      </c>
      <c r="AD8318" t="s">
        <v>443</v>
      </c>
    </row>
    <row r="8319" spans="21:30">
      <c r="U8319">
        <v>16931</v>
      </c>
      <c r="V8319">
        <v>5</v>
      </c>
      <c r="W8319" t="s">
        <v>9427</v>
      </c>
      <c r="X8319">
        <v>1</v>
      </c>
      <c r="Y8319" t="s">
        <v>594</v>
      </c>
      <c r="Z8319">
        <v>1101</v>
      </c>
      <c r="AA8319" t="s">
        <v>593</v>
      </c>
      <c r="AC8319" t="s">
        <v>725</v>
      </c>
      <c r="AD8319" t="s">
        <v>443</v>
      </c>
    </row>
    <row r="8320" spans="21:30">
      <c r="U8320">
        <v>16932</v>
      </c>
      <c r="V8320">
        <v>3</v>
      </c>
      <c r="W8320" t="s">
        <v>9428</v>
      </c>
      <c r="X8320">
        <v>6</v>
      </c>
      <c r="Y8320" t="s">
        <v>608</v>
      </c>
      <c r="Z8320">
        <v>6111</v>
      </c>
      <c r="AA8320" t="s">
        <v>1429</v>
      </c>
      <c r="AC8320" t="s">
        <v>713</v>
      </c>
      <c r="AD8320" t="s">
        <v>443</v>
      </c>
    </row>
    <row r="8321" spans="21:30">
      <c r="U8321">
        <v>16933</v>
      </c>
      <c r="V8321">
        <v>1</v>
      </c>
      <c r="W8321" t="s">
        <v>9429</v>
      </c>
      <c r="X8321">
        <v>8</v>
      </c>
      <c r="Y8321" t="s">
        <v>434</v>
      </c>
      <c r="Z8321">
        <v>8103</v>
      </c>
      <c r="AA8321" t="s">
        <v>979</v>
      </c>
      <c r="AC8321" t="s">
        <v>713</v>
      </c>
      <c r="AD8321" t="s">
        <v>443</v>
      </c>
    </row>
    <row r="8322" spans="21:30">
      <c r="U8322">
        <v>16935</v>
      </c>
      <c r="V8322">
        <v>8</v>
      </c>
      <c r="W8322" t="s">
        <v>9430</v>
      </c>
      <c r="X8322">
        <v>2</v>
      </c>
      <c r="Y8322" t="s">
        <v>631</v>
      </c>
      <c r="Z8322">
        <v>2101</v>
      </c>
      <c r="AA8322" t="s">
        <v>631</v>
      </c>
      <c r="AC8322" t="s">
        <v>713</v>
      </c>
      <c r="AD8322" t="s">
        <v>443</v>
      </c>
    </row>
    <row r="8323" spans="21:30">
      <c r="U8323">
        <v>16936</v>
      </c>
      <c r="V8323">
        <v>6</v>
      </c>
      <c r="W8323" t="s">
        <v>9431</v>
      </c>
      <c r="X8323">
        <v>10</v>
      </c>
      <c r="Y8323" t="s">
        <v>5531</v>
      </c>
      <c r="Z8323">
        <v>10305</v>
      </c>
      <c r="AA8323" t="s">
        <v>5888</v>
      </c>
      <c r="AC8323" t="s">
        <v>713</v>
      </c>
      <c r="AD8323" t="s">
        <v>443</v>
      </c>
    </row>
    <row r="8324" spans="21:30">
      <c r="U8324">
        <v>16937</v>
      </c>
      <c r="V8324">
        <v>4</v>
      </c>
      <c r="W8324" t="s">
        <v>9432</v>
      </c>
      <c r="X8324">
        <v>8</v>
      </c>
      <c r="Y8324" t="s">
        <v>434</v>
      </c>
      <c r="Z8324">
        <v>8112</v>
      </c>
      <c r="AA8324" t="s">
        <v>4426</v>
      </c>
      <c r="AC8324" t="s">
        <v>713</v>
      </c>
      <c r="AD8324" t="s">
        <v>443</v>
      </c>
    </row>
    <row r="8325" spans="21:30">
      <c r="U8325">
        <v>16938</v>
      </c>
      <c r="V8325">
        <v>2</v>
      </c>
      <c r="W8325" t="s">
        <v>9433</v>
      </c>
      <c r="X8325">
        <v>16</v>
      </c>
      <c r="Y8325" t="s">
        <v>3835</v>
      </c>
      <c r="Z8325">
        <v>16101</v>
      </c>
      <c r="AA8325" t="s">
        <v>3836</v>
      </c>
      <c r="AC8325" t="s">
        <v>713</v>
      </c>
      <c r="AD8325" t="s">
        <v>443</v>
      </c>
    </row>
    <row r="8326" spans="21:30">
      <c r="U8326">
        <v>16939</v>
      </c>
      <c r="V8326">
        <v>0</v>
      </c>
      <c r="W8326" t="s">
        <v>9434</v>
      </c>
      <c r="X8326">
        <v>2</v>
      </c>
      <c r="Y8326" t="s">
        <v>631</v>
      </c>
      <c r="Z8326">
        <v>2201</v>
      </c>
      <c r="AA8326" t="s">
        <v>714</v>
      </c>
      <c r="AC8326" t="s">
        <v>713</v>
      </c>
      <c r="AD8326" t="s">
        <v>443</v>
      </c>
    </row>
    <row r="8327" spans="21:30">
      <c r="U8327">
        <v>16940</v>
      </c>
      <c r="V8327">
        <v>4</v>
      </c>
      <c r="W8327" t="s">
        <v>9435</v>
      </c>
      <c r="X8327">
        <v>2</v>
      </c>
      <c r="Y8327" t="s">
        <v>631</v>
      </c>
      <c r="Z8327">
        <v>2201</v>
      </c>
      <c r="AA8327" t="s">
        <v>714</v>
      </c>
      <c r="AC8327" t="s">
        <v>725</v>
      </c>
      <c r="AD8327" t="s">
        <v>443</v>
      </c>
    </row>
    <row r="8328" spans="21:30">
      <c r="U8328">
        <v>16941</v>
      </c>
      <c r="V8328">
        <v>2</v>
      </c>
      <c r="W8328" t="s">
        <v>9436</v>
      </c>
      <c r="X8328">
        <v>9</v>
      </c>
      <c r="Y8328" t="s">
        <v>559</v>
      </c>
      <c r="Z8328">
        <v>9106</v>
      </c>
      <c r="AA8328" t="s">
        <v>1168</v>
      </c>
      <c r="AC8328" t="s">
        <v>713</v>
      </c>
      <c r="AD8328" t="s">
        <v>443</v>
      </c>
    </row>
    <row r="8329" spans="21:30">
      <c r="U8329">
        <v>16942</v>
      </c>
      <c r="V8329">
        <v>0</v>
      </c>
      <c r="W8329" t="s">
        <v>9437</v>
      </c>
      <c r="X8329">
        <v>9</v>
      </c>
      <c r="Y8329" t="s">
        <v>559</v>
      </c>
      <c r="Z8329">
        <v>9117</v>
      </c>
      <c r="AA8329" t="s">
        <v>1757</v>
      </c>
      <c r="AC8329" t="s">
        <v>713</v>
      </c>
      <c r="AD8329" t="s">
        <v>443</v>
      </c>
    </row>
    <row r="8330" spans="21:30">
      <c r="U8330">
        <v>16943</v>
      </c>
      <c r="V8330">
        <v>9</v>
      </c>
      <c r="W8330" t="s">
        <v>9438</v>
      </c>
      <c r="X8330">
        <v>5</v>
      </c>
      <c r="Y8330" t="s">
        <v>505</v>
      </c>
      <c r="Z8330">
        <v>5109</v>
      </c>
      <c r="AA8330" t="s">
        <v>2675</v>
      </c>
      <c r="AC8330" t="s">
        <v>725</v>
      </c>
      <c r="AD8330" t="s">
        <v>443</v>
      </c>
    </row>
    <row r="8331" spans="21:30">
      <c r="U8331">
        <v>16944</v>
      </c>
      <c r="V8331">
        <v>7</v>
      </c>
      <c r="W8331" t="s">
        <v>9439</v>
      </c>
      <c r="X8331">
        <v>16</v>
      </c>
      <c r="Y8331" t="s">
        <v>3835</v>
      </c>
      <c r="Z8331">
        <v>16104</v>
      </c>
      <c r="AA8331" t="s">
        <v>1116</v>
      </c>
      <c r="AC8331" t="s">
        <v>713</v>
      </c>
      <c r="AD8331" t="s">
        <v>443</v>
      </c>
    </row>
    <row r="8332" spans="21:30">
      <c r="U8332">
        <v>16945</v>
      </c>
      <c r="V8332">
        <v>5</v>
      </c>
      <c r="W8332" t="s">
        <v>8606</v>
      </c>
      <c r="X8332">
        <v>5</v>
      </c>
      <c r="Y8332" t="s">
        <v>505</v>
      </c>
      <c r="Z8332">
        <v>5501</v>
      </c>
      <c r="AA8332" t="s">
        <v>1181</v>
      </c>
      <c r="AC8332" t="s">
        <v>713</v>
      </c>
      <c r="AD8332" t="s">
        <v>443</v>
      </c>
    </row>
    <row r="8333" spans="21:30">
      <c r="U8333">
        <v>16946</v>
      </c>
      <c r="V8333">
        <v>3</v>
      </c>
      <c r="W8333" t="s">
        <v>9440</v>
      </c>
      <c r="X8333">
        <v>13</v>
      </c>
      <c r="Y8333" t="s">
        <v>6457</v>
      </c>
      <c r="Z8333">
        <v>13101</v>
      </c>
      <c r="AA8333" t="s">
        <v>452</v>
      </c>
      <c r="AC8333" t="s">
        <v>713</v>
      </c>
      <c r="AD8333" t="s">
        <v>443</v>
      </c>
    </row>
    <row r="8334" spans="21:30">
      <c r="U8334">
        <v>16947</v>
      </c>
      <c r="V8334">
        <v>1</v>
      </c>
      <c r="W8334" t="s">
        <v>9441</v>
      </c>
      <c r="X8334">
        <v>10</v>
      </c>
      <c r="Y8334" t="s">
        <v>5531</v>
      </c>
      <c r="Z8334">
        <v>10104</v>
      </c>
      <c r="AA8334" t="s">
        <v>1151</v>
      </c>
      <c r="AC8334" t="s">
        <v>713</v>
      </c>
      <c r="AD8334" t="s">
        <v>443</v>
      </c>
    </row>
    <row r="8335" spans="21:30">
      <c r="U8335">
        <v>16949</v>
      </c>
      <c r="V8335">
        <v>8</v>
      </c>
      <c r="W8335" t="s">
        <v>9442</v>
      </c>
      <c r="X8335">
        <v>10</v>
      </c>
      <c r="Y8335" t="s">
        <v>5531</v>
      </c>
      <c r="Z8335">
        <v>10101</v>
      </c>
      <c r="AA8335" t="s">
        <v>1559</v>
      </c>
      <c r="AC8335" t="s">
        <v>713</v>
      </c>
      <c r="AD8335" t="s">
        <v>443</v>
      </c>
    </row>
    <row r="8336" spans="21:30">
      <c r="U8336">
        <v>16950</v>
      </c>
      <c r="V8336">
        <v>1</v>
      </c>
      <c r="W8336" t="s">
        <v>9443</v>
      </c>
      <c r="X8336">
        <v>10</v>
      </c>
      <c r="Y8336" t="s">
        <v>5531</v>
      </c>
      <c r="Z8336">
        <v>10208</v>
      </c>
      <c r="AA8336" t="s">
        <v>6288</v>
      </c>
      <c r="AC8336" t="s">
        <v>713</v>
      </c>
      <c r="AD8336" t="s">
        <v>443</v>
      </c>
    </row>
    <row r="8337" spans="21:30">
      <c r="U8337">
        <v>16952</v>
      </c>
      <c r="V8337">
        <v>8</v>
      </c>
      <c r="W8337" t="s">
        <v>9444</v>
      </c>
      <c r="X8337">
        <v>9</v>
      </c>
      <c r="Y8337" t="s">
        <v>559</v>
      </c>
      <c r="Z8337">
        <v>9101</v>
      </c>
      <c r="AA8337" t="s">
        <v>133</v>
      </c>
      <c r="AC8337" t="s">
        <v>713</v>
      </c>
      <c r="AD8337" t="s">
        <v>443</v>
      </c>
    </row>
    <row r="8338" spans="21:30">
      <c r="U8338">
        <v>16953</v>
      </c>
      <c r="V8338">
        <v>6</v>
      </c>
      <c r="W8338" t="s">
        <v>9445</v>
      </c>
      <c r="X8338">
        <v>13</v>
      </c>
      <c r="Y8338" t="s">
        <v>6457</v>
      </c>
      <c r="Z8338">
        <v>13201</v>
      </c>
      <c r="AA8338" t="s">
        <v>114</v>
      </c>
      <c r="AC8338" t="s">
        <v>713</v>
      </c>
      <c r="AD8338" t="s">
        <v>443</v>
      </c>
    </row>
    <row r="8339" spans="21:30">
      <c r="U8339">
        <v>16954</v>
      </c>
      <c r="V8339">
        <v>4</v>
      </c>
      <c r="W8339" t="s">
        <v>9446</v>
      </c>
      <c r="X8339">
        <v>10</v>
      </c>
      <c r="Y8339" t="s">
        <v>5531</v>
      </c>
      <c r="Z8339">
        <v>10101</v>
      </c>
      <c r="AA8339" t="s">
        <v>1559</v>
      </c>
      <c r="AC8339" t="s">
        <v>713</v>
      </c>
      <c r="AD8339" t="s">
        <v>443</v>
      </c>
    </row>
    <row r="8340" spans="21:30">
      <c r="U8340">
        <v>16955</v>
      </c>
      <c r="V8340">
        <v>2</v>
      </c>
      <c r="W8340" t="s">
        <v>9447</v>
      </c>
      <c r="X8340">
        <v>13</v>
      </c>
      <c r="Y8340" t="s">
        <v>6457</v>
      </c>
      <c r="Z8340">
        <v>13302</v>
      </c>
      <c r="AA8340" t="s">
        <v>98</v>
      </c>
      <c r="AC8340" t="s">
        <v>713</v>
      </c>
      <c r="AD8340" t="s">
        <v>443</v>
      </c>
    </row>
    <row r="8341" spans="21:30">
      <c r="U8341">
        <v>16956</v>
      </c>
      <c r="V8341">
        <v>0</v>
      </c>
      <c r="W8341" t="s">
        <v>9448</v>
      </c>
      <c r="X8341">
        <v>13</v>
      </c>
      <c r="Y8341" t="s">
        <v>6457</v>
      </c>
      <c r="Z8341">
        <v>13128</v>
      </c>
      <c r="AA8341" t="s">
        <v>831</v>
      </c>
      <c r="AC8341" t="s">
        <v>713</v>
      </c>
      <c r="AD8341" t="s">
        <v>443</v>
      </c>
    </row>
    <row r="8342" spans="21:30">
      <c r="U8342">
        <v>16957</v>
      </c>
      <c r="V8342">
        <v>9</v>
      </c>
      <c r="W8342" t="s">
        <v>9449</v>
      </c>
      <c r="X8342">
        <v>13</v>
      </c>
      <c r="Y8342" t="s">
        <v>6457</v>
      </c>
      <c r="Z8342">
        <v>13128</v>
      </c>
      <c r="AA8342" t="s">
        <v>831</v>
      </c>
      <c r="AC8342" t="s">
        <v>713</v>
      </c>
      <c r="AD8342" t="s">
        <v>443</v>
      </c>
    </row>
    <row r="8343" spans="21:30">
      <c r="U8343">
        <v>16958</v>
      </c>
      <c r="V8343">
        <v>7</v>
      </c>
      <c r="W8343" t="s">
        <v>9450</v>
      </c>
      <c r="X8343">
        <v>13</v>
      </c>
      <c r="Y8343" t="s">
        <v>6457</v>
      </c>
      <c r="Z8343">
        <v>13110</v>
      </c>
      <c r="AA8343" t="s">
        <v>741</v>
      </c>
      <c r="AC8343" t="s">
        <v>1111</v>
      </c>
      <c r="AD8343" t="s">
        <v>443</v>
      </c>
    </row>
    <row r="8344" spans="21:30">
      <c r="U8344">
        <v>16959</v>
      </c>
      <c r="V8344">
        <v>5</v>
      </c>
      <c r="W8344" t="s">
        <v>9451</v>
      </c>
      <c r="X8344">
        <v>10</v>
      </c>
      <c r="Y8344" t="s">
        <v>5531</v>
      </c>
      <c r="Z8344">
        <v>10101</v>
      </c>
      <c r="AA8344" t="s">
        <v>1559</v>
      </c>
      <c r="AC8344" t="s">
        <v>713</v>
      </c>
      <c r="AD8344" t="s">
        <v>443</v>
      </c>
    </row>
    <row r="8345" spans="21:30">
      <c r="U8345">
        <v>16960</v>
      </c>
      <c r="V8345">
        <v>9</v>
      </c>
      <c r="W8345" t="s">
        <v>9452</v>
      </c>
      <c r="X8345">
        <v>8</v>
      </c>
      <c r="Y8345" t="s">
        <v>434</v>
      </c>
      <c r="Z8345">
        <v>8108</v>
      </c>
      <c r="AA8345" t="s">
        <v>1832</v>
      </c>
      <c r="AC8345" t="s">
        <v>713</v>
      </c>
      <c r="AD8345" t="s">
        <v>443</v>
      </c>
    </row>
    <row r="8346" spans="21:30">
      <c r="U8346">
        <v>16961</v>
      </c>
      <c r="V8346">
        <v>7</v>
      </c>
      <c r="W8346" t="s">
        <v>9453</v>
      </c>
      <c r="X8346">
        <v>9</v>
      </c>
      <c r="Y8346" t="s">
        <v>559</v>
      </c>
      <c r="Z8346">
        <v>9121</v>
      </c>
      <c r="AA8346" t="s">
        <v>995</v>
      </c>
      <c r="AC8346" t="s">
        <v>713</v>
      </c>
      <c r="AD8346" t="s">
        <v>443</v>
      </c>
    </row>
    <row r="8347" spans="21:30">
      <c r="U8347">
        <v>16962</v>
      </c>
      <c r="V8347">
        <v>5</v>
      </c>
      <c r="W8347" t="s">
        <v>9454</v>
      </c>
      <c r="X8347">
        <v>9</v>
      </c>
      <c r="Y8347" t="s">
        <v>559</v>
      </c>
      <c r="Z8347">
        <v>9102</v>
      </c>
      <c r="AA8347" t="s">
        <v>936</v>
      </c>
      <c r="AC8347" t="s">
        <v>713</v>
      </c>
      <c r="AD8347" t="s">
        <v>443</v>
      </c>
    </row>
    <row r="8348" spans="21:30">
      <c r="U8348">
        <v>16963</v>
      </c>
      <c r="V8348">
        <v>3</v>
      </c>
      <c r="W8348" t="s">
        <v>9455</v>
      </c>
      <c r="X8348">
        <v>13</v>
      </c>
      <c r="Y8348" t="s">
        <v>6457</v>
      </c>
      <c r="Z8348">
        <v>13112</v>
      </c>
      <c r="AA8348" t="s">
        <v>1249</v>
      </c>
      <c r="AC8348" t="s">
        <v>713</v>
      </c>
      <c r="AD8348" t="s">
        <v>443</v>
      </c>
    </row>
    <row r="8349" spans="21:30">
      <c r="U8349">
        <v>16964</v>
      </c>
      <c r="V8349">
        <v>1</v>
      </c>
      <c r="W8349" t="s">
        <v>9456</v>
      </c>
      <c r="X8349">
        <v>5</v>
      </c>
      <c r="Y8349" t="s">
        <v>505</v>
      </c>
      <c r="Z8349">
        <v>5101</v>
      </c>
      <c r="AA8349" t="s">
        <v>505</v>
      </c>
      <c r="AC8349" t="s">
        <v>713</v>
      </c>
      <c r="AD8349" t="s">
        <v>443</v>
      </c>
    </row>
    <row r="8350" spans="21:30">
      <c r="U8350">
        <v>16966</v>
      </c>
      <c r="V8350">
        <v>8</v>
      </c>
      <c r="W8350" t="s">
        <v>9457</v>
      </c>
      <c r="X8350">
        <v>8</v>
      </c>
      <c r="Y8350" t="s">
        <v>434</v>
      </c>
      <c r="Z8350">
        <v>8110</v>
      </c>
      <c r="AA8350" t="s">
        <v>1747</v>
      </c>
      <c r="AC8350" t="s">
        <v>713</v>
      </c>
      <c r="AD8350" t="s">
        <v>443</v>
      </c>
    </row>
    <row r="8351" spans="21:30">
      <c r="U8351">
        <v>16967</v>
      </c>
      <c r="V8351">
        <v>6</v>
      </c>
      <c r="W8351" t="s">
        <v>9458</v>
      </c>
      <c r="X8351">
        <v>10</v>
      </c>
      <c r="Y8351" t="s">
        <v>5531</v>
      </c>
      <c r="Z8351">
        <v>10102</v>
      </c>
      <c r="AA8351" t="s">
        <v>908</v>
      </c>
      <c r="AC8351" t="s">
        <v>1009</v>
      </c>
      <c r="AD8351" t="s">
        <v>443</v>
      </c>
    </row>
    <row r="8352" spans="21:30">
      <c r="U8352">
        <v>16968</v>
      </c>
      <c r="V8352">
        <v>4</v>
      </c>
      <c r="W8352" t="s">
        <v>9459</v>
      </c>
      <c r="X8352">
        <v>8</v>
      </c>
      <c r="Y8352" t="s">
        <v>434</v>
      </c>
      <c r="Z8352">
        <v>8301</v>
      </c>
      <c r="AA8352" t="s">
        <v>4127</v>
      </c>
      <c r="AC8352" t="s">
        <v>713</v>
      </c>
      <c r="AD8352" t="s">
        <v>443</v>
      </c>
    </row>
    <row r="8353" spans="21:30">
      <c r="U8353">
        <v>16969</v>
      </c>
      <c r="V8353">
        <v>2</v>
      </c>
      <c r="W8353" t="s">
        <v>9460</v>
      </c>
      <c r="X8353">
        <v>4</v>
      </c>
      <c r="Y8353" t="s">
        <v>846</v>
      </c>
      <c r="Z8353">
        <v>4102</v>
      </c>
      <c r="AA8353" t="s">
        <v>846</v>
      </c>
      <c r="AC8353" t="s">
        <v>725</v>
      </c>
      <c r="AD8353" t="s">
        <v>443</v>
      </c>
    </row>
    <row r="8354" spans="21:30">
      <c r="U8354">
        <v>16970</v>
      </c>
      <c r="V8354">
        <v>6</v>
      </c>
      <c r="W8354" t="s">
        <v>9461</v>
      </c>
      <c r="X8354">
        <v>9</v>
      </c>
      <c r="Y8354" t="s">
        <v>559</v>
      </c>
      <c r="Z8354">
        <v>9114</v>
      </c>
      <c r="AA8354" t="s">
        <v>5272</v>
      </c>
      <c r="AC8354" t="s">
        <v>713</v>
      </c>
      <c r="AD8354" t="s">
        <v>443</v>
      </c>
    </row>
    <row r="8355" spans="21:30">
      <c r="U8355">
        <v>16971</v>
      </c>
      <c r="V8355">
        <v>4</v>
      </c>
      <c r="W8355" t="s">
        <v>9462</v>
      </c>
      <c r="X8355">
        <v>13</v>
      </c>
      <c r="Y8355" t="s">
        <v>6457</v>
      </c>
      <c r="Z8355">
        <v>13401</v>
      </c>
      <c r="AA8355" t="s">
        <v>667</v>
      </c>
      <c r="AC8355" t="s">
        <v>713</v>
      </c>
      <c r="AD8355" t="s">
        <v>443</v>
      </c>
    </row>
    <row r="8356" spans="21:30">
      <c r="U8356">
        <v>16972</v>
      </c>
      <c r="V8356">
        <v>2</v>
      </c>
      <c r="W8356" t="s">
        <v>9463</v>
      </c>
      <c r="X8356">
        <v>13</v>
      </c>
      <c r="Y8356" t="s">
        <v>6457</v>
      </c>
      <c r="Z8356">
        <v>13106</v>
      </c>
      <c r="AA8356" t="s">
        <v>6487</v>
      </c>
      <c r="AC8356" t="s">
        <v>713</v>
      </c>
      <c r="AD8356" t="s">
        <v>443</v>
      </c>
    </row>
    <row r="8357" spans="21:30">
      <c r="U8357">
        <v>16973</v>
      </c>
      <c r="V8357">
        <v>0</v>
      </c>
      <c r="W8357" t="s">
        <v>9464</v>
      </c>
      <c r="X8357">
        <v>8</v>
      </c>
      <c r="Y8357" t="s">
        <v>434</v>
      </c>
      <c r="Z8357">
        <v>8301</v>
      </c>
      <c r="AA8357" t="s">
        <v>4127</v>
      </c>
      <c r="AC8357" t="s">
        <v>713</v>
      </c>
      <c r="AD8357" t="s">
        <v>443</v>
      </c>
    </row>
    <row r="8358" spans="21:30">
      <c r="U8358">
        <v>16974</v>
      </c>
      <c r="V8358">
        <v>9</v>
      </c>
      <c r="W8358" t="s">
        <v>9465</v>
      </c>
      <c r="X8358">
        <v>8</v>
      </c>
      <c r="Y8358" t="s">
        <v>434</v>
      </c>
      <c r="Z8358">
        <v>8102</v>
      </c>
      <c r="AA8358" t="s">
        <v>1069</v>
      </c>
      <c r="AC8358" t="s">
        <v>713</v>
      </c>
      <c r="AD8358" t="s">
        <v>443</v>
      </c>
    </row>
    <row r="8359" spans="21:30">
      <c r="U8359">
        <v>16975</v>
      </c>
      <c r="V8359">
        <v>7</v>
      </c>
      <c r="W8359" t="s">
        <v>9466</v>
      </c>
      <c r="X8359">
        <v>11</v>
      </c>
      <c r="Y8359" t="s">
        <v>1843</v>
      </c>
      <c r="Z8359">
        <v>11101</v>
      </c>
      <c r="AA8359" t="s">
        <v>1842</v>
      </c>
      <c r="AC8359" t="s">
        <v>713</v>
      </c>
      <c r="AD8359" t="s">
        <v>443</v>
      </c>
    </row>
    <row r="8360" spans="21:30">
      <c r="U8360">
        <v>16978</v>
      </c>
      <c r="V8360">
        <v>1</v>
      </c>
      <c r="W8360" t="s">
        <v>9467</v>
      </c>
      <c r="X8360">
        <v>10</v>
      </c>
      <c r="Y8360" t="s">
        <v>5531</v>
      </c>
      <c r="Z8360">
        <v>10105</v>
      </c>
      <c r="AA8360" t="s">
        <v>1155</v>
      </c>
      <c r="AC8360" t="s">
        <v>725</v>
      </c>
      <c r="AD8360" t="s">
        <v>443</v>
      </c>
    </row>
    <row r="8361" spans="21:30">
      <c r="U8361">
        <v>16980</v>
      </c>
      <c r="V8361">
        <v>3</v>
      </c>
      <c r="W8361" t="s">
        <v>9468</v>
      </c>
      <c r="X8361">
        <v>13</v>
      </c>
      <c r="Y8361" t="s">
        <v>6457</v>
      </c>
      <c r="Z8361">
        <v>13404</v>
      </c>
      <c r="AA8361" t="s">
        <v>1464</v>
      </c>
      <c r="AC8361" t="s">
        <v>713</v>
      </c>
      <c r="AD8361" t="s">
        <v>443</v>
      </c>
    </row>
    <row r="8362" spans="21:30">
      <c r="U8362">
        <v>16981</v>
      </c>
      <c r="V8362">
        <v>1</v>
      </c>
      <c r="W8362" t="s">
        <v>9469</v>
      </c>
      <c r="X8362">
        <v>13</v>
      </c>
      <c r="Y8362" t="s">
        <v>6457</v>
      </c>
      <c r="Z8362">
        <v>13401</v>
      </c>
      <c r="AA8362" t="s">
        <v>667</v>
      </c>
      <c r="AC8362" t="s">
        <v>713</v>
      </c>
      <c r="AD8362" t="s">
        <v>443</v>
      </c>
    </row>
    <row r="8363" spans="21:30">
      <c r="U8363">
        <v>16984</v>
      </c>
      <c r="V8363">
        <v>6</v>
      </c>
      <c r="W8363" t="s">
        <v>9470</v>
      </c>
      <c r="X8363">
        <v>5</v>
      </c>
      <c r="Y8363" t="s">
        <v>505</v>
      </c>
      <c r="Z8363">
        <v>5804</v>
      </c>
      <c r="AA8363" t="s">
        <v>751</v>
      </c>
      <c r="AC8363" t="s">
        <v>713</v>
      </c>
      <c r="AD8363" t="s">
        <v>443</v>
      </c>
    </row>
    <row r="8364" spans="21:30">
      <c r="U8364">
        <v>16985</v>
      </c>
      <c r="V8364">
        <v>4</v>
      </c>
      <c r="W8364" t="s">
        <v>9471</v>
      </c>
      <c r="X8364">
        <v>10</v>
      </c>
      <c r="Y8364" t="s">
        <v>5531</v>
      </c>
      <c r="Z8364">
        <v>10208</v>
      </c>
      <c r="AA8364" t="s">
        <v>6288</v>
      </c>
      <c r="AC8364" t="s">
        <v>1111</v>
      </c>
      <c r="AD8364" t="s">
        <v>443</v>
      </c>
    </row>
    <row r="8365" spans="21:30">
      <c r="U8365">
        <v>16987</v>
      </c>
      <c r="V8365">
        <v>0</v>
      </c>
      <c r="W8365" t="s">
        <v>9472</v>
      </c>
      <c r="X8365">
        <v>13</v>
      </c>
      <c r="Y8365" t="s">
        <v>6457</v>
      </c>
      <c r="Z8365">
        <v>13111</v>
      </c>
      <c r="AA8365" t="s">
        <v>1237</v>
      </c>
      <c r="AC8365" t="s">
        <v>713</v>
      </c>
      <c r="AD8365" t="s">
        <v>443</v>
      </c>
    </row>
    <row r="8366" spans="21:30">
      <c r="U8366">
        <v>16988</v>
      </c>
      <c r="V8366">
        <v>9</v>
      </c>
      <c r="W8366" t="s">
        <v>9473</v>
      </c>
      <c r="X8366">
        <v>5</v>
      </c>
      <c r="Y8366" t="s">
        <v>505</v>
      </c>
      <c r="Z8366">
        <v>5301</v>
      </c>
      <c r="AA8366" t="s">
        <v>918</v>
      </c>
      <c r="AC8366" t="s">
        <v>713</v>
      </c>
      <c r="AD8366" t="s">
        <v>443</v>
      </c>
    </row>
    <row r="8367" spans="21:30">
      <c r="U8367">
        <v>16989</v>
      </c>
      <c r="V8367">
        <v>7</v>
      </c>
      <c r="W8367" t="s">
        <v>9474</v>
      </c>
      <c r="X8367">
        <v>5</v>
      </c>
      <c r="Y8367" t="s">
        <v>505</v>
      </c>
      <c r="Z8367">
        <v>5301</v>
      </c>
      <c r="AA8367" t="s">
        <v>918</v>
      </c>
      <c r="AC8367" t="s">
        <v>725</v>
      </c>
      <c r="AD8367" t="s">
        <v>443</v>
      </c>
    </row>
    <row r="8368" spans="21:30">
      <c r="U8368">
        <v>16990</v>
      </c>
      <c r="V8368">
        <v>0</v>
      </c>
      <c r="W8368" t="s">
        <v>9475</v>
      </c>
      <c r="X8368">
        <v>5</v>
      </c>
      <c r="Y8368" t="s">
        <v>505</v>
      </c>
      <c r="Z8368">
        <v>5701</v>
      </c>
      <c r="AA8368" t="s">
        <v>1690</v>
      </c>
      <c r="AC8368" t="s">
        <v>713</v>
      </c>
      <c r="AD8368" t="s">
        <v>443</v>
      </c>
    </row>
    <row r="8369" spans="21:30">
      <c r="U8369">
        <v>16991</v>
      </c>
      <c r="V8369">
        <v>9</v>
      </c>
      <c r="W8369" t="s">
        <v>9476</v>
      </c>
      <c r="X8369">
        <v>5</v>
      </c>
      <c r="Y8369" t="s">
        <v>505</v>
      </c>
      <c r="Z8369">
        <v>5802</v>
      </c>
      <c r="AA8369" t="s">
        <v>1281</v>
      </c>
      <c r="AC8369" t="s">
        <v>713</v>
      </c>
      <c r="AD8369" t="s">
        <v>443</v>
      </c>
    </row>
    <row r="8370" spans="21:30">
      <c r="U8370">
        <v>16992</v>
      </c>
      <c r="V8370">
        <v>7</v>
      </c>
      <c r="W8370" t="s">
        <v>9477</v>
      </c>
      <c r="X8370">
        <v>5</v>
      </c>
      <c r="Y8370" t="s">
        <v>505</v>
      </c>
      <c r="Z8370">
        <v>5101</v>
      </c>
      <c r="AA8370" t="s">
        <v>505</v>
      </c>
      <c r="AC8370" t="s">
        <v>713</v>
      </c>
      <c r="AD8370" t="s">
        <v>443</v>
      </c>
    </row>
    <row r="8371" spans="21:30">
      <c r="U8371">
        <v>16993</v>
      </c>
      <c r="V8371">
        <v>5</v>
      </c>
      <c r="W8371" t="s">
        <v>9478</v>
      </c>
      <c r="X8371">
        <v>5</v>
      </c>
      <c r="Y8371" t="s">
        <v>505</v>
      </c>
      <c r="Z8371">
        <v>5101</v>
      </c>
      <c r="AA8371" t="s">
        <v>505</v>
      </c>
      <c r="AC8371" t="s">
        <v>713</v>
      </c>
      <c r="AD8371" t="s">
        <v>443</v>
      </c>
    </row>
    <row r="8372" spans="21:30">
      <c r="U8372">
        <v>16994</v>
      </c>
      <c r="V8372">
        <v>3</v>
      </c>
      <c r="W8372" t="s">
        <v>9479</v>
      </c>
      <c r="X8372">
        <v>13</v>
      </c>
      <c r="Y8372" t="s">
        <v>6457</v>
      </c>
      <c r="Z8372">
        <v>13201</v>
      </c>
      <c r="AA8372" t="s">
        <v>114</v>
      </c>
      <c r="AC8372" t="s">
        <v>713</v>
      </c>
      <c r="AD8372" t="s">
        <v>443</v>
      </c>
    </row>
    <row r="8373" spans="21:30">
      <c r="U8373">
        <v>16995</v>
      </c>
      <c r="V8373">
        <v>1</v>
      </c>
      <c r="W8373" t="s">
        <v>9480</v>
      </c>
      <c r="X8373">
        <v>13</v>
      </c>
      <c r="Y8373" t="s">
        <v>6457</v>
      </c>
      <c r="Z8373">
        <v>13301</v>
      </c>
      <c r="AA8373" t="s">
        <v>623</v>
      </c>
      <c r="AC8373" t="s">
        <v>713</v>
      </c>
      <c r="AD8373" t="s">
        <v>443</v>
      </c>
    </row>
    <row r="8374" spans="21:30">
      <c r="U8374">
        <v>16997</v>
      </c>
      <c r="V8374">
        <v>8</v>
      </c>
      <c r="W8374" t="s">
        <v>9481</v>
      </c>
      <c r="X8374">
        <v>13</v>
      </c>
      <c r="Y8374" t="s">
        <v>6457</v>
      </c>
      <c r="Z8374">
        <v>13605</v>
      </c>
      <c r="AA8374" t="s">
        <v>7569</v>
      </c>
      <c r="AC8374" t="s">
        <v>713</v>
      </c>
      <c r="AD8374" t="s">
        <v>443</v>
      </c>
    </row>
    <row r="8375" spans="21:30">
      <c r="U8375">
        <v>16998</v>
      </c>
      <c r="V8375">
        <v>4</v>
      </c>
      <c r="W8375" t="s">
        <v>9482</v>
      </c>
      <c r="X8375">
        <v>8</v>
      </c>
      <c r="Y8375" t="s">
        <v>434</v>
      </c>
      <c r="Z8375">
        <v>8301</v>
      </c>
      <c r="AA8375" t="s">
        <v>4127</v>
      </c>
      <c r="AC8375" t="s">
        <v>713</v>
      </c>
      <c r="AD8375" t="s">
        <v>443</v>
      </c>
    </row>
    <row r="8376" spans="21:30">
      <c r="U8376">
        <v>16999</v>
      </c>
      <c r="V8376">
        <v>4</v>
      </c>
      <c r="W8376" t="s">
        <v>9483</v>
      </c>
      <c r="X8376">
        <v>8</v>
      </c>
      <c r="Y8376" t="s">
        <v>434</v>
      </c>
      <c r="Z8376">
        <v>8102</v>
      </c>
      <c r="AA8376" t="s">
        <v>1069</v>
      </c>
      <c r="AC8376" t="s">
        <v>713</v>
      </c>
      <c r="AD8376" t="s">
        <v>443</v>
      </c>
    </row>
    <row r="8377" spans="21:30">
      <c r="U8377">
        <v>17000</v>
      </c>
      <c r="V8377">
        <v>3</v>
      </c>
      <c r="W8377" t="s">
        <v>9183</v>
      </c>
      <c r="X8377">
        <v>5</v>
      </c>
      <c r="Y8377" t="s">
        <v>505</v>
      </c>
      <c r="Z8377">
        <v>5301</v>
      </c>
      <c r="AA8377" t="s">
        <v>918</v>
      </c>
      <c r="AC8377" t="s">
        <v>713</v>
      </c>
      <c r="AD8377" t="s">
        <v>443</v>
      </c>
    </row>
    <row r="8378" spans="21:30">
      <c r="U8378">
        <v>17001</v>
      </c>
      <c r="V8378">
        <v>1</v>
      </c>
      <c r="W8378" t="s">
        <v>9484</v>
      </c>
      <c r="X8378">
        <v>8</v>
      </c>
      <c r="Y8378" t="s">
        <v>434</v>
      </c>
      <c r="Z8378">
        <v>8308</v>
      </c>
      <c r="AA8378" t="s">
        <v>1603</v>
      </c>
      <c r="AC8378" t="s">
        <v>713</v>
      </c>
      <c r="AD8378" t="s">
        <v>443</v>
      </c>
    </row>
    <row r="8379" spans="21:30">
      <c r="U8379">
        <v>17600</v>
      </c>
      <c r="V8379">
        <v>1</v>
      </c>
      <c r="W8379" t="s">
        <v>9485</v>
      </c>
      <c r="X8379">
        <v>8</v>
      </c>
      <c r="Y8379" t="s">
        <v>434</v>
      </c>
      <c r="Z8379">
        <v>8301</v>
      </c>
      <c r="AA8379" t="s">
        <v>4127</v>
      </c>
      <c r="AC8379" t="s">
        <v>713</v>
      </c>
      <c r="AD8379" t="s">
        <v>443</v>
      </c>
    </row>
    <row r="8380" spans="21:30">
      <c r="U8380">
        <v>17602</v>
      </c>
      <c r="V8380">
        <v>8</v>
      </c>
      <c r="W8380" t="s">
        <v>9486</v>
      </c>
      <c r="X8380">
        <v>8</v>
      </c>
      <c r="Y8380" t="s">
        <v>434</v>
      </c>
      <c r="Z8380">
        <v>8101</v>
      </c>
      <c r="AA8380" t="s">
        <v>433</v>
      </c>
      <c r="AC8380" t="s">
        <v>725</v>
      </c>
      <c r="AD8380" t="s">
        <v>443</v>
      </c>
    </row>
    <row r="8381" spans="21:30">
      <c r="U8381">
        <v>17605</v>
      </c>
      <c r="V8381">
        <v>2</v>
      </c>
      <c r="W8381" t="s">
        <v>9487</v>
      </c>
      <c r="X8381">
        <v>8</v>
      </c>
      <c r="Y8381" t="s">
        <v>434</v>
      </c>
      <c r="Z8381">
        <v>8301</v>
      </c>
      <c r="AA8381" t="s">
        <v>4127</v>
      </c>
      <c r="AC8381" t="s">
        <v>713</v>
      </c>
      <c r="AD8381" t="s">
        <v>443</v>
      </c>
    </row>
    <row r="8382" spans="21:30">
      <c r="U8382">
        <v>17606</v>
      </c>
      <c r="V8382">
        <v>0</v>
      </c>
      <c r="W8382" t="s">
        <v>9488</v>
      </c>
      <c r="X8382">
        <v>8</v>
      </c>
      <c r="Y8382" t="s">
        <v>434</v>
      </c>
      <c r="Z8382">
        <v>8108</v>
      </c>
      <c r="AA8382" t="s">
        <v>1832</v>
      </c>
      <c r="AC8382" t="s">
        <v>725</v>
      </c>
      <c r="AD8382" t="s">
        <v>443</v>
      </c>
    </row>
    <row r="8383" spans="21:30">
      <c r="U8383">
        <v>17607</v>
      </c>
      <c r="V8383">
        <v>9</v>
      </c>
      <c r="W8383" t="s">
        <v>9489</v>
      </c>
      <c r="X8383">
        <v>8</v>
      </c>
      <c r="Y8383" t="s">
        <v>434</v>
      </c>
      <c r="Z8383">
        <v>8101</v>
      </c>
      <c r="AA8383" t="s">
        <v>433</v>
      </c>
      <c r="AC8383" t="s">
        <v>713</v>
      </c>
      <c r="AD8383" t="s">
        <v>443</v>
      </c>
    </row>
    <row r="8384" spans="21:30">
      <c r="U8384">
        <v>17634</v>
      </c>
      <c r="V8384">
        <v>6</v>
      </c>
      <c r="W8384" t="s">
        <v>9490</v>
      </c>
      <c r="X8384">
        <v>8</v>
      </c>
      <c r="Y8384" t="s">
        <v>434</v>
      </c>
      <c r="Z8384">
        <v>8108</v>
      </c>
      <c r="AA8384" t="s">
        <v>1832</v>
      </c>
      <c r="AC8384" t="s">
        <v>725</v>
      </c>
      <c r="AD8384" t="s">
        <v>443</v>
      </c>
    </row>
    <row r="8385" spans="21:30">
      <c r="U8385">
        <v>17635</v>
      </c>
      <c r="V8385">
        <v>4</v>
      </c>
      <c r="W8385" t="s">
        <v>9491</v>
      </c>
      <c r="X8385">
        <v>8</v>
      </c>
      <c r="Y8385" t="s">
        <v>434</v>
      </c>
      <c r="Z8385">
        <v>8101</v>
      </c>
      <c r="AA8385" t="s">
        <v>433</v>
      </c>
      <c r="AC8385" t="s">
        <v>713</v>
      </c>
      <c r="AD8385" t="s">
        <v>443</v>
      </c>
    </row>
    <row r="8386" spans="21:30">
      <c r="U8386">
        <v>17636</v>
      </c>
      <c r="V8386">
        <v>2</v>
      </c>
      <c r="W8386" t="s">
        <v>9492</v>
      </c>
      <c r="X8386">
        <v>16</v>
      </c>
      <c r="Y8386" t="s">
        <v>3835</v>
      </c>
      <c r="Z8386">
        <v>16106</v>
      </c>
      <c r="AA8386" t="s">
        <v>3961</v>
      </c>
      <c r="AC8386" t="s">
        <v>412</v>
      </c>
      <c r="AD8386" t="s">
        <v>443</v>
      </c>
    </row>
    <row r="8387" spans="21:30">
      <c r="U8387">
        <v>17637</v>
      </c>
      <c r="V8387">
        <v>0</v>
      </c>
      <c r="W8387" t="s">
        <v>9493</v>
      </c>
      <c r="X8387">
        <v>16</v>
      </c>
      <c r="Y8387" t="s">
        <v>3835</v>
      </c>
      <c r="Z8387">
        <v>16302</v>
      </c>
      <c r="AA8387" t="s">
        <v>89</v>
      </c>
      <c r="AC8387" t="s">
        <v>1009</v>
      </c>
      <c r="AD8387" t="s">
        <v>443</v>
      </c>
    </row>
    <row r="8388" spans="21:30">
      <c r="U8388">
        <v>17638</v>
      </c>
      <c r="V8388">
        <v>9</v>
      </c>
      <c r="W8388" t="s">
        <v>9494</v>
      </c>
      <c r="X8388">
        <v>8</v>
      </c>
      <c r="Y8388" t="s">
        <v>434</v>
      </c>
      <c r="Z8388">
        <v>8301</v>
      </c>
      <c r="AA8388" t="s">
        <v>4127</v>
      </c>
      <c r="AC8388" t="s">
        <v>713</v>
      </c>
      <c r="AD8388" t="s">
        <v>443</v>
      </c>
    </row>
    <row r="8389" spans="21:30">
      <c r="U8389">
        <v>17640</v>
      </c>
      <c r="V8389">
        <v>0</v>
      </c>
      <c r="W8389" t="s">
        <v>9495</v>
      </c>
      <c r="X8389">
        <v>16</v>
      </c>
      <c r="Y8389" t="s">
        <v>3835</v>
      </c>
      <c r="Z8389">
        <v>16201</v>
      </c>
      <c r="AA8389" t="s">
        <v>1628</v>
      </c>
      <c r="AC8389" t="s">
        <v>1009</v>
      </c>
      <c r="AD8389" t="s">
        <v>443</v>
      </c>
    </row>
    <row r="8390" spans="21:30">
      <c r="U8390">
        <v>17641</v>
      </c>
      <c r="V8390">
        <v>9</v>
      </c>
      <c r="W8390" t="s">
        <v>9496</v>
      </c>
      <c r="X8390">
        <v>16</v>
      </c>
      <c r="Y8390" t="s">
        <v>3835</v>
      </c>
      <c r="Z8390">
        <v>16207</v>
      </c>
      <c r="AA8390" t="s">
        <v>1777</v>
      </c>
      <c r="AC8390" t="s">
        <v>1009</v>
      </c>
      <c r="AD8390" t="s">
        <v>443</v>
      </c>
    </row>
    <row r="8391" spans="21:30">
      <c r="U8391">
        <v>17642</v>
      </c>
      <c r="V8391">
        <v>7</v>
      </c>
      <c r="W8391" t="s">
        <v>9497</v>
      </c>
      <c r="X8391">
        <v>8</v>
      </c>
      <c r="Y8391" t="s">
        <v>434</v>
      </c>
      <c r="Z8391">
        <v>8101</v>
      </c>
      <c r="AA8391" t="s">
        <v>433</v>
      </c>
      <c r="AC8391" t="s">
        <v>713</v>
      </c>
      <c r="AD8391" t="s">
        <v>443</v>
      </c>
    </row>
    <row r="8392" spans="21:30">
      <c r="U8392">
        <v>17643</v>
      </c>
      <c r="V8392">
        <v>5</v>
      </c>
      <c r="W8392" t="s">
        <v>9498</v>
      </c>
      <c r="X8392">
        <v>8</v>
      </c>
      <c r="Y8392" t="s">
        <v>434</v>
      </c>
      <c r="Z8392">
        <v>8307</v>
      </c>
      <c r="AA8392" t="s">
        <v>1415</v>
      </c>
      <c r="AC8392" t="s">
        <v>713</v>
      </c>
      <c r="AD8392" t="s">
        <v>443</v>
      </c>
    </row>
    <row r="8393" spans="21:30">
      <c r="U8393">
        <v>17647</v>
      </c>
      <c r="V8393">
        <v>8</v>
      </c>
      <c r="W8393" t="s">
        <v>9499</v>
      </c>
      <c r="X8393">
        <v>8</v>
      </c>
      <c r="Y8393" t="s">
        <v>434</v>
      </c>
      <c r="Z8393">
        <v>8301</v>
      </c>
      <c r="AA8393" t="s">
        <v>4127</v>
      </c>
      <c r="AC8393" t="s">
        <v>713</v>
      </c>
      <c r="AD8393" t="s">
        <v>443</v>
      </c>
    </row>
    <row r="8394" spans="21:30">
      <c r="U8394">
        <v>17648</v>
      </c>
      <c r="V8394">
        <v>6</v>
      </c>
      <c r="W8394" t="s">
        <v>9500</v>
      </c>
      <c r="X8394">
        <v>8</v>
      </c>
      <c r="Y8394" t="s">
        <v>434</v>
      </c>
      <c r="Z8394">
        <v>8103</v>
      </c>
      <c r="AA8394" t="s">
        <v>979</v>
      </c>
      <c r="AC8394" t="s">
        <v>713</v>
      </c>
      <c r="AD8394" t="s">
        <v>443</v>
      </c>
    </row>
    <row r="8395" spans="21:30">
      <c r="U8395">
        <v>17650</v>
      </c>
      <c r="V8395">
        <v>8</v>
      </c>
      <c r="W8395" t="s">
        <v>9501</v>
      </c>
      <c r="X8395">
        <v>8</v>
      </c>
      <c r="Y8395" t="s">
        <v>434</v>
      </c>
      <c r="Z8395">
        <v>8101</v>
      </c>
      <c r="AA8395" t="s">
        <v>433</v>
      </c>
      <c r="AC8395" t="s">
        <v>713</v>
      </c>
      <c r="AD8395" t="s">
        <v>443</v>
      </c>
    </row>
    <row r="8396" spans="21:30">
      <c r="U8396">
        <v>17652</v>
      </c>
      <c r="V8396">
        <v>4</v>
      </c>
      <c r="W8396" t="s">
        <v>9502</v>
      </c>
      <c r="X8396">
        <v>8</v>
      </c>
      <c r="Y8396" t="s">
        <v>434</v>
      </c>
      <c r="Z8396">
        <v>8313</v>
      </c>
      <c r="AA8396" t="s">
        <v>1808</v>
      </c>
      <c r="AC8396" t="s">
        <v>713</v>
      </c>
      <c r="AD8396" t="s">
        <v>443</v>
      </c>
    </row>
    <row r="8397" spans="21:30">
      <c r="U8397">
        <v>17653</v>
      </c>
      <c r="V8397">
        <v>2</v>
      </c>
      <c r="W8397" t="s">
        <v>9503</v>
      </c>
      <c r="X8397">
        <v>16</v>
      </c>
      <c r="Y8397" t="s">
        <v>3835</v>
      </c>
      <c r="Z8397">
        <v>16101</v>
      </c>
      <c r="AA8397" t="s">
        <v>3836</v>
      </c>
      <c r="AC8397" t="s">
        <v>725</v>
      </c>
      <c r="AD8397" t="s">
        <v>443</v>
      </c>
    </row>
    <row r="8398" spans="21:30">
      <c r="U8398">
        <v>17654</v>
      </c>
      <c r="V8398">
        <v>0</v>
      </c>
      <c r="W8398" t="s">
        <v>9504</v>
      </c>
      <c r="X8398">
        <v>8</v>
      </c>
      <c r="Y8398" t="s">
        <v>434</v>
      </c>
      <c r="Z8398">
        <v>8102</v>
      </c>
      <c r="AA8398" t="s">
        <v>1069</v>
      </c>
      <c r="AC8398" t="s">
        <v>1009</v>
      </c>
      <c r="AD8398" t="s">
        <v>443</v>
      </c>
    </row>
    <row r="8399" spans="21:30">
      <c r="U8399">
        <v>17655</v>
      </c>
      <c r="V8399">
        <v>9</v>
      </c>
      <c r="W8399" t="s">
        <v>9505</v>
      </c>
      <c r="X8399">
        <v>8</v>
      </c>
      <c r="Y8399" t="s">
        <v>434</v>
      </c>
      <c r="Z8399">
        <v>8306</v>
      </c>
      <c r="AA8399" t="s">
        <v>1403</v>
      </c>
      <c r="AC8399" t="s">
        <v>1009</v>
      </c>
      <c r="AD8399" t="s">
        <v>443</v>
      </c>
    </row>
    <row r="8400" spans="21:30">
      <c r="U8400">
        <v>17657</v>
      </c>
      <c r="V8400">
        <v>5</v>
      </c>
      <c r="W8400" t="s">
        <v>9506</v>
      </c>
      <c r="X8400">
        <v>8</v>
      </c>
      <c r="Y8400" t="s">
        <v>434</v>
      </c>
      <c r="Z8400">
        <v>8102</v>
      </c>
      <c r="AA8400" t="s">
        <v>1069</v>
      </c>
      <c r="AC8400" t="s">
        <v>713</v>
      </c>
      <c r="AD8400" t="s">
        <v>443</v>
      </c>
    </row>
    <row r="8401" spans="21:30">
      <c r="U8401">
        <v>17658</v>
      </c>
      <c r="V8401">
        <v>3</v>
      </c>
      <c r="W8401" t="s">
        <v>9507</v>
      </c>
      <c r="X8401">
        <v>8</v>
      </c>
      <c r="Y8401" t="s">
        <v>434</v>
      </c>
      <c r="Z8401">
        <v>8101</v>
      </c>
      <c r="AA8401" t="s">
        <v>433</v>
      </c>
      <c r="AC8401" t="s">
        <v>725</v>
      </c>
      <c r="AD8401" t="s">
        <v>443</v>
      </c>
    </row>
    <row r="8402" spans="21:30">
      <c r="U8402">
        <v>17660</v>
      </c>
      <c r="V8402">
        <v>5</v>
      </c>
      <c r="W8402" t="s">
        <v>9508</v>
      </c>
      <c r="X8402">
        <v>8</v>
      </c>
      <c r="Y8402" t="s">
        <v>434</v>
      </c>
      <c r="Z8402">
        <v>8102</v>
      </c>
      <c r="AA8402" t="s">
        <v>1069</v>
      </c>
      <c r="AC8402" t="s">
        <v>713</v>
      </c>
      <c r="AD8402" t="s">
        <v>443</v>
      </c>
    </row>
    <row r="8403" spans="21:30">
      <c r="U8403">
        <v>17662</v>
      </c>
      <c r="V8403">
        <v>1</v>
      </c>
      <c r="W8403" t="s">
        <v>9509</v>
      </c>
      <c r="X8403">
        <v>16</v>
      </c>
      <c r="Y8403" t="s">
        <v>3835</v>
      </c>
      <c r="Z8403">
        <v>16302</v>
      </c>
      <c r="AA8403" t="s">
        <v>89</v>
      </c>
      <c r="AC8403" t="s">
        <v>412</v>
      </c>
      <c r="AD8403" t="s">
        <v>443</v>
      </c>
    </row>
    <row r="8404" spans="21:30">
      <c r="U8404">
        <v>17687</v>
      </c>
      <c r="V8404">
        <v>7</v>
      </c>
      <c r="W8404" t="s">
        <v>9510</v>
      </c>
      <c r="X8404">
        <v>8</v>
      </c>
      <c r="Y8404" t="s">
        <v>434</v>
      </c>
      <c r="Z8404">
        <v>8301</v>
      </c>
      <c r="AA8404" t="s">
        <v>4127</v>
      </c>
      <c r="AC8404" t="s">
        <v>713</v>
      </c>
      <c r="AD8404" t="s">
        <v>443</v>
      </c>
    </row>
    <row r="8405" spans="21:30">
      <c r="U8405">
        <v>17689</v>
      </c>
      <c r="V8405">
        <v>3</v>
      </c>
      <c r="W8405" t="s">
        <v>9511</v>
      </c>
      <c r="X8405">
        <v>8</v>
      </c>
      <c r="Y8405" t="s">
        <v>434</v>
      </c>
      <c r="Z8405">
        <v>8103</v>
      </c>
      <c r="AA8405" t="s">
        <v>979</v>
      </c>
      <c r="AC8405" t="s">
        <v>713</v>
      </c>
      <c r="AD8405" t="s">
        <v>443</v>
      </c>
    </row>
    <row r="8406" spans="21:30">
      <c r="U8406">
        <v>17690</v>
      </c>
      <c r="V8406">
        <v>7</v>
      </c>
      <c r="W8406" t="s">
        <v>9512</v>
      </c>
      <c r="X8406">
        <v>8</v>
      </c>
      <c r="Y8406" t="s">
        <v>434</v>
      </c>
      <c r="Z8406">
        <v>8301</v>
      </c>
      <c r="AA8406" t="s">
        <v>4127</v>
      </c>
      <c r="AC8406" t="s">
        <v>713</v>
      </c>
      <c r="AD8406" t="s">
        <v>443</v>
      </c>
    </row>
    <row r="8407" spans="21:30">
      <c r="U8407">
        <v>17692</v>
      </c>
      <c r="V8407">
        <v>3</v>
      </c>
      <c r="W8407" t="s">
        <v>9513</v>
      </c>
      <c r="X8407">
        <v>8</v>
      </c>
      <c r="Y8407" t="s">
        <v>434</v>
      </c>
      <c r="Z8407">
        <v>8103</v>
      </c>
      <c r="AA8407" t="s">
        <v>979</v>
      </c>
      <c r="AC8407" t="s">
        <v>713</v>
      </c>
      <c r="AD8407" t="s">
        <v>443</v>
      </c>
    </row>
    <row r="8408" spans="21:30">
      <c r="U8408">
        <v>17693</v>
      </c>
      <c r="V8408">
        <v>1</v>
      </c>
      <c r="W8408" t="s">
        <v>9514</v>
      </c>
      <c r="X8408">
        <v>8</v>
      </c>
      <c r="Y8408" t="s">
        <v>434</v>
      </c>
      <c r="Z8408">
        <v>8110</v>
      </c>
      <c r="AA8408" t="s">
        <v>1747</v>
      </c>
      <c r="AC8408" t="s">
        <v>1009</v>
      </c>
      <c r="AD8408" t="s">
        <v>443</v>
      </c>
    </row>
    <row r="8409" spans="21:30">
      <c r="U8409">
        <v>17696</v>
      </c>
      <c r="V8409">
        <v>6</v>
      </c>
      <c r="W8409" t="s">
        <v>9515</v>
      </c>
      <c r="X8409">
        <v>8</v>
      </c>
      <c r="Y8409" t="s">
        <v>434</v>
      </c>
      <c r="Z8409">
        <v>8202</v>
      </c>
      <c r="AA8409" t="s">
        <v>886</v>
      </c>
      <c r="AC8409" t="s">
        <v>713</v>
      </c>
      <c r="AD8409" t="s">
        <v>443</v>
      </c>
    </row>
    <row r="8410" spans="21:30">
      <c r="U8410">
        <v>17697</v>
      </c>
      <c r="V8410">
        <v>4</v>
      </c>
      <c r="W8410" t="s">
        <v>9516</v>
      </c>
      <c r="X8410">
        <v>8</v>
      </c>
      <c r="Y8410" t="s">
        <v>434</v>
      </c>
      <c r="Z8410">
        <v>8101</v>
      </c>
      <c r="AA8410" t="s">
        <v>433</v>
      </c>
      <c r="AC8410" t="s">
        <v>725</v>
      </c>
      <c r="AD8410" t="s">
        <v>443</v>
      </c>
    </row>
    <row r="8411" spans="21:30">
      <c r="U8411">
        <v>17698</v>
      </c>
      <c r="V8411">
        <v>2</v>
      </c>
      <c r="W8411" t="s">
        <v>9517</v>
      </c>
      <c r="X8411">
        <v>16</v>
      </c>
      <c r="Y8411" t="s">
        <v>3835</v>
      </c>
      <c r="Z8411">
        <v>16101</v>
      </c>
      <c r="AA8411" t="s">
        <v>3836</v>
      </c>
      <c r="AC8411" t="s">
        <v>1009</v>
      </c>
      <c r="AD8411" t="s">
        <v>443</v>
      </c>
    </row>
    <row r="8412" spans="21:30">
      <c r="U8412">
        <v>17699</v>
      </c>
      <c r="V8412">
        <v>0</v>
      </c>
      <c r="W8412" t="s">
        <v>9518</v>
      </c>
      <c r="X8412">
        <v>16</v>
      </c>
      <c r="Y8412" t="s">
        <v>3835</v>
      </c>
      <c r="Z8412">
        <v>16101</v>
      </c>
      <c r="AA8412" t="s">
        <v>3836</v>
      </c>
      <c r="AC8412" t="s">
        <v>713</v>
      </c>
      <c r="AD8412" t="s">
        <v>443</v>
      </c>
    </row>
    <row r="8413" spans="21:30">
      <c r="U8413">
        <v>17701</v>
      </c>
      <c r="V8413">
        <v>6</v>
      </c>
      <c r="W8413" t="s">
        <v>9519</v>
      </c>
      <c r="X8413">
        <v>8</v>
      </c>
      <c r="Y8413" t="s">
        <v>434</v>
      </c>
      <c r="Z8413">
        <v>8101</v>
      </c>
      <c r="AA8413" t="s">
        <v>433</v>
      </c>
      <c r="AC8413" t="s">
        <v>713</v>
      </c>
      <c r="AD8413" t="s">
        <v>443</v>
      </c>
    </row>
    <row r="8414" spans="21:30">
      <c r="U8414">
        <v>17703</v>
      </c>
      <c r="V8414">
        <v>2</v>
      </c>
      <c r="W8414" t="s">
        <v>8552</v>
      </c>
      <c r="X8414">
        <v>8</v>
      </c>
      <c r="Y8414" t="s">
        <v>434</v>
      </c>
      <c r="Z8414">
        <v>8110</v>
      </c>
      <c r="AA8414" t="s">
        <v>1747</v>
      </c>
      <c r="AC8414" t="s">
        <v>713</v>
      </c>
      <c r="AD8414" t="s">
        <v>443</v>
      </c>
    </row>
    <row r="8415" spans="21:30">
      <c r="U8415">
        <v>17704</v>
      </c>
      <c r="V8415">
        <v>0</v>
      </c>
      <c r="W8415" t="s">
        <v>9520</v>
      </c>
      <c r="X8415">
        <v>8</v>
      </c>
      <c r="Y8415" t="s">
        <v>434</v>
      </c>
      <c r="Z8415">
        <v>8304</v>
      </c>
      <c r="AA8415" t="s">
        <v>1257</v>
      </c>
      <c r="AC8415" t="s">
        <v>1009</v>
      </c>
      <c r="AD8415" t="s">
        <v>443</v>
      </c>
    </row>
    <row r="8416" spans="21:30">
      <c r="U8416">
        <v>17708</v>
      </c>
      <c r="V8416">
        <v>3</v>
      </c>
      <c r="W8416" t="s">
        <v>9521</v>
      </c>
      <c r="X8416">
        <v>8</v>
      </c>
      <c r="Y8416" t="s">
        <v>434</v>
      </c>
      <c r="Z8416">
        <v>8110</v>
      </c>
      <c r="AA8416" t="s">
        <v>1747</v>
      </c>
      <c r="AC8416" t="s">
        <v>713</v>
      </c>
      <c r="AD8416" t="s">
        <v>443</v>
      </c>
    </row>
    <row r="8417" spans="21:30">
      <c r="U8417">
        <v>17709</v>
      </c>
      <c r="V8417">
        <v>1</v>
      </c>
      <c r="W8417" t="s">
        <v>9522</v>
      </c>
      <c r="X8417">
        <v>8</v>
      </c>
      <c r="Y8417" t="s">
        <v>434</v>
      </c>
      <c r="Z8417">
        <v>8103</v>
      </c>
      <c r="AA8417" t="s">
        <v>979</v>
      </c>
      <c r="AC8417" t="s">
        <v>412</v>
      </c>
      <c r="AD8417" t="s">
        <v>443</v>
      </c>
    </row>
    <row r="8418" spans="21:30">
      <c r="U8418">
        <v>17710</v>
      </c>
      <c r="V8418">
        <v>5</v>
      </c>
      <c r="W8418" t="s">
        <v>9523</v>
      </c>
      <c r="X8418">
        <v>8</v>
      </c>
      <c r="Y8418" t="s">
        <v>434</v>
      </c>
      <c r="Z8418">
        <v>8111</v>
      </c>
      <c r="AA8418" t="s">
        <v>4496</v>
      </c>
      <c r="AC8418" t="s">
        <v>1009</v>
      </c>
      <c r="AD8418" t="s">
        <v>443</v>
      </c>
    </row>
    <row r="8419" spans="21:30">
      <c r="U8419">
        <v>17711</v>
      </c>
      <c r="V8419">
        <v>3</v>
      </c>
      <c r="W8419" t="s">
        <v>9524</v>
      </c>
      <c r="X8419">
        <v>8</v>
      </c>
      <c r="Y8419" t="s">
        <v>434</v>
      </c>
      <c r="Z8419">
        <v>8111</v>
      </c>
      <c r="AA8419" t="s">
        <v>4496</v>
      </c>
      <c r="AC8419" t="s">
        <v>1009</v>
      </c>
      <c r="AD8419" t="s">
        <v>443</v>
      </c>
    </row>
    <row r="8420" spans="21:30">
      <c r="U8420">
        <v>17715</v>
      </c>
      <c r="V8420">
        <v>6</v>
      </c>
      <c r="W8420" t="s">
        <v>9525</v>
      </c>
      <c r="X8420">
        <v>8</v>
      </c>
      <c r="Y8420" t="s">
        <v>434</v>
      </c>
      <c r="Z8420">
        <v>8305</v>
      </c>
      <c r="AA8420" t="s">
        <v>4261</v>
      </c>
      <c r="AC8420" t="s">
        <v>713</v>
      </c>
      <c r="AD8420" t="s">
        <v>443</v>
      </c>
    </row>
    <row r="8421" spans="21:30">
      <c r="U8421">
        <v>17718</v>
      </c>
      <c r="V8421">
        <v>0</v>
      </c>
      <c r="W8421" t="s">
        <v>9526</v>
      </c>
      <c r="X8421">
        <v>8</v>
      </c>
      <c r="Y8421" t="s">
        <v>434</v>
      </c>
      <c r="Z8421">
        <v>8110</v>
      </c>
      <c r="AA8421" t="s">
        <v>1747</v>
      </c>
      <c r="AC8421" t="s">
        <v>713</v>
      </c>
      <c r="AD8421" t="s">
        <v>443</v>
      </c>
    </row>
    <row r="8422" spans="21:30">
      <c r="U8422">
        <v>17719</v>
      </c>
      <c r="V8422">
        <v>9</v>
      </c>
      <c r="W8422" t="s">
        <v>9527</v>
      </c>
      <c r="X8422">
        <v>8</v>
      </c>
      <c r="Y8422" t="s">
        <v>434</v>
      </c>
      <c r="Z8422">
        <v>8205</v>
      </c>
      <c r="AA8422" t="s">
        <v>1089</v>
      </c>
      <c r="AC8422" t="s">
        <v>713</v>
      </c>
      <c r="AD8422" t="s">
        <v>443</v>
      </c>
    </row>
    <row r="8423" spans="21:30">
      <c r="U8423">
        <v>17723</v>
      </c>
      <c r="V8423">
        <v>7</v>
      </c>
      <c r="W8423" t="s">
        <v>2339</v>
      </c>
      <c r="X8423">
        <v>8</v>
      </c>
      <c r="Y8423" t="s">
        <v>434</v>
      </c>
      <c r="Z8423">
        <v>8109</v>
      </c>
      <c r="AA8423" t="s">
        <v>1729</v>
      </c>
      <c r="AC8423" t="s">
        <v>1009</v>
      </c>
      <c r="AD8423" t="s">
        <v>443</v>
      </c>
    </row>
    <row r="8424" spans="21:30">
      <c r="U8424">
        <v>17724</v>
      </c>
      <c r="V8424">
        <v>5</v>
      </c>
      <c r="W8424" t="s">
        <v>5267</v>
      </c>
      <c r="X8424">
        <v>8</v>
      </c>
      <c r="Y8424" t="s">
        <v>434</v>
      </c>
      <c r="Z8424">
        <v>8204</v>
      </c>
      <c r="AA8424" t="s">
        <v>1058</v>
      </c>
      <c r="AC8424" t="s">
        <v>713</v>
      </c>
      <c r="AD8424" t="s">
        <v>443</v>
      </c>
    </row>
    <row r="8425" spans="21:30">
      <c r="U8425">
        <v>17725</v>
      </c>
      <c r="V8425">
        <v>3</v>
      </c>
      <c r="W8425" t="s">
        <v>9528</v>
      </c>
      <c r="X8425">
        <v>16</v>
      </c>
      <c r="Y8425" t="s">
        <v>3835</v>
      </c>
      <c r="Z8425">
        <v>16102</v>
      </c>
      <c r="AA8425" t="s">
        <v>894</v>
      </c>
      <c r="AC8425" t="s">
        <v>713</v>
      </c>
      <c r="AD8425" t="s">
        <v>443</v>
      </c>
    </row>
    <row r="8426" spans="21:30">
      <c r="U8426">
        <v>17726</v>
      </c>
      <c r="V8426">
        <v>1</v>
      </c>
      <c r="W8426" t="s">
        <v>9529</v>
      </c>
      <c r="X8426">
        <v>8</v>
      </c>
      <c r="Y8426" t="s">
        <v>434</v>
      </c>
      <c r="Z8426">
        <v>8301</v>
      </c>
      <c r="AA8426" t="s">
        <v>4127</v>
      </c>
      <c r="AC8426" t="s">
        <v>713</v>
      </c>
      <c r="AD8426" t="s">
        <v>443</v>
      </c>
    </row>
    <row r="8427" spans="21:30">
      <c r="U8427">
        <v>17728</v>
      </c>
      <c r="V8427">
        <v>8</v>
      </c>
      <c r="W8427" t="s">
        <v>9530</v>
      </c>
      <c r="X8427">
        <v>8</v>
      </c>
      <c r="Y8427" t="s">
        <v>434</v>
      </c>
      <c r="Z8427">
        <v>8202</v>
      </c>
      <c r="AA8427" t="s">
        <v>886</v>
      </c>
      <c r="AC8427" t="s">
        <v>713</v>
      </c>
      <c r="AD8427" t="s">
        <v>443</v>
      </c>
    </row>
    <row r="8428" spans="21:30">
      <c r="U8428">
        <v>17732</v>
      </c>
      <c r="V8428">
        <v>6</v>
      </c>
      <c r="W8428" t="s">
        <v>9531</v>
      </c>
      <c r="X8428">
        <v>8</v>
      </c>
      <c r="Y8428" t="s">
        <v>434</v>
      </c>
      <c r="Z8428">
        <v>8305</v>
      </c>
      <c r="AA8428" t="s">
        <v>4261</v>
      </c>
      <c r="AC8428" t="s">
        <v>713</v>
      </c>
      <c r="AD8428" t="s">
        <v>443</v>
      </c>
    </row>
    <row r="8429" spans="21:30">
      <c r="U8429">
        <v>17733</v>
      </c>
      <c r="V8429">
        <v>4</v>
      </c>
      <c r="W8429" t="s">
        <v>3477</v>
      </c>
      <c r="X8429">
        <v>8</v>
      </c>
      <c r="Y8429" t="s">
        <v>434</v>
      </c>
      <c r="Z8429">
        <v>8101</v>
      </c>
      <c r="AA8429" t="s">
        <v>433</v>
      </c>
      <c r="AC8429" t="s">
        <v>713</v>
      </c>
      <c r="AD8429" t="s">
        <v>443</v>
      </c>
    </row>
    <row r="8430" spans="21:30">
      <c r="U8430">
        <v>17734</v>
      </c>
      <c r="V8430">
        <v>2</v>
      </c>
      <c r="W8430" t="s">
        <v>9532</v>
      </c>
      <c r="X8430">
        <v>16</v>
      </c>
      <c r="Y8430" t="s">
        <v>3835</v>
      </c>
      <c r="Z8430">
        <v>16101</v>
      </c>
      <c r="AA8430" t="s">
        <v>3836</v>
      </c>
      <c r="AC8430" t="s">
        <v>713</v>
      </c>
      <c r="AD8430" t="s">
        <v>443</v>
      </c>
    </row>
    <row r="8431" spans="21:30">
      <c r="U8431">
        <v>17735</v>
      </c>
      <c r="V8431">
        <v>0</v>
      </c>
      <c r="W8431" t="s">
        <v>9533</v>
      </c>
      <c r="X8431">
        <v>16</v>
      </c>
      <c r="Y8431" t="s">
        <v>3835</v>
      </c>
      <c r="Z8431">
        <v>16103</v>
      </c>
      <c r="AA8431" t="s">
        <v>3847</v>
      </c>
      <c r="AC8431" t="s">
        <v>713</v>
      </c>
      <c r="AD8431" t="s">
        <v>443</v>
      </c>
    </row>
    <row r="8432" spans="21:30">
      <c r="U8432">
        <v>17736</v>
      </c>
      <c r="V8432">
        <v>9</v>
      </c>
      <c r="W8432" t="s">
        <v>2766</v>
      </c>
      <c r="X8432">
        <v>8</v>
      </c>
      <c r="Y8432" t="s">
        <v>434</v>
      </c>
      <c r="Z8432">
        <v>8301</v>
      </c>
      <c r="AA8432" t="s">
        <v>4127</v>
      </c>
      <c r="AC8432" t="s">
        <v>713</v>
      </c>
      <c r="AD8432" t="s">
        <v>443</v>
      </c>
    </row>
    <row r="8433" spans="21:30">
      <c r="U8433">
        <v>17737</v>
      </c>
      <c r="V8433">
        <v>7</v>
      </c>
      <c r="W8433" t="s">
        <v>9534</v>
      </c>
      <c r="X8433">
        <v>16</v>
      </c>
      <c r="Y8433" t="s">
        <v>3835</v>
      </c>
      <c r="Z8433">
        <v>16101</v>
      </c>
      <c r="AA8433" t="s">
        <v>3836</v>
      </c>
      <c r="AC8433" t="s">
        <v>713</v>
      </c>
      <c r="AD8433" t="s">
        <v>443</v>
      </c>
    </row>
    <row r="8434" spans="21:30">
      <c r="U8434">
        <v>17739</v>
      </c>
      <c r="V8434">
        <v>3</v>
      </c>
      <c r="W8434" t="s">
        <v>9535</v>
      </c>
      <c r="X8434">
        <v>8</v>
      </c>
      <c r="Y8434" t="s">
        <v>434</v>
      </c>
      <c r="Z8434">
        <v>8102</v>
      </c>
      <c r="AA8434" t="s">
        <v>1069</v>
      </c>
      <c r="AC8434" t="s">
        <v>713</v>
      </c>
      <c r="AD8434" t="s">
        <v>443</v>
      </c>
    </row>
    <row r="8435" spans="21:30">
      <c r="U8435">
        <v>17741</v>
      </c>
      <c r="V8435">
        <v>5</v>
      </c>
      <c r="W8435" t="s">
        <v>9536</v>
      </c>
      <c r="X8435">
        <v>16</v>
      </c>
      <c r="Y8435" t="s">
        <v>3835</v>
      </c>
      <c r="Z8435">
        <v>16202</v>
      </c>
      <c r="AA8435" t="s">
        <v>999</v>
      </c>
      <c r="AC8435" t="s">
        <v>1009</v>
      </c>
      <c r="AD8435" t="s">
        <v>443</v>
      </c>
    </row>
    <row r="8436" spans="21:30">
      <c r="U8436">
        <v>17742</v>
      </c>
      <c r="V8436">
        <v>3</v>
      </c>
      <c r="W8436" t="s">
        <v>9537</v>
      </c>
      <c r="X8436">
        <v>16</v>
      </c>
      <c r="Y8436" t="s">
        <v>3835</v>
      </c>
      <c r="Z8436">
        <v>16102</v>
      </c>
      <c r="AA8436" t="s">
        <v>894</v>
      </c>
      <c r="AC8436" t="s">
        <v>1009</v>
      </c>
      <c r="AD8436" t="s">
        <v>443</v>
      </c>
    </row>
    <row r="8437" spans="21:30">
      <c r="U8437">
        <v>17745</v>
      </c>
      <c r="V8437">
        <v>8</v>
      </c>
      <c r="W8437" t="s">
        <v>9538</v>
      </c>
      <c r="X8437">
        <v>8</v>
      </c>
      <c r="Y8437" t="s">
        <v>434</v>
      </c>
      <c r="Z8437">
        <v>8301</v>
      </c>
      <c r="AA8437" t="s">
        <v>4127</v>
      </c>
      <c r="AC8437" t="s">
        <v>713</v>
      </c>
      <c r="AD8437" t="s">
        <v>443</v>
      </c>
    </row>
    <row r="8438" spans="21:30">
      <c r="U8438">
        <v>17746</v>
      </c>
      <c r="V8438">
        <v>6</v>
      </c>
      <c r="W8438" t="s">
        <v>9539</v>
      </c>
      <c r="X8438">
        <v>8</v>
      </c>
      <c r="Y8438" t="s">
        <v>434</v>
      </c>
      <c r="Z8438">
        <v>8103</v>
      </c>
      <c r="AA8438" t="s">
        <v>979</v>
      </c>
      <c r="AC8438" t="s">
        <v>713</v>
      </c>
      <c r="AD8438" t="s">
        <v>443</v>
      </c>
    </row>
    <row r="8439" spans="21:30">
      <c r="U8439">
        <v>17747</v>
      </c>
      <c r="V8439">
        <v>4</v>
      </c>
      <c r="W8439" t="s">
        <v>9540</v>
      </c>
      <c r="X8439">
        <v>8</v>
      </c>
      <c r="Y8439" t="s">
        <v>434</v>
      </c>
      <c r="Z8439">
        <v>8112</v>
      </c>
      <c r="AA8439" t="s">
        <v>4426</v>
      </c>
      <c r="AC8439" t="s">
        <v>713</v>
      </c>
      <c r="AD8439" t="s">
        <v>443</v>
      </c>
    </row>
    <row r="8440" spans="21:30">
      <c r="U8440">
        <v>17749</v>
      </c>
      <c r="V8440">
        <v>0</v>
      </c>
      <c r="W8440" t="s">
        <v>9541</v>
      </c>
      <c r="X8440">
        <v>8</v>
      </c>
      <c r="Y8440" t="s">
        <v>434</v>
      </c>
      <c r="Z8440">
        <v>8101</v>
      </c>
      <c r="AA8440" t="s">
        <v>433</v>
      </c>
      <c r="AC8440" t="s">
        <v>713</v>
      </c>
      <c r="AD8440" t="s">
        <v>443</v>
      </c>
    </row>
    <row r="8441" spans="21:30">
      <c r="U8441">
        <v>17750</v>
      </c>
      <c r="V8441">
        <v>4</v>
      </c>
      <c r="W8441" t="s">
        <v>9542</v>
      </c>
      <c r="X8441">
        <v>8</v>
      </c>
      <c r="Y8441" t="s">
        <v>434</v>
      </c>
      <c r="Z8441">
        <v>8101</v>
      </c>
      <c r="AA8441" t="s">
        <v>433</v>
      </c>
      <c r="AC8441" t="s">
        <v>713</v>
      </c>
      <c r="AD8441" t="s">
        <v>443</v>
      </c>
    </row>
    <row r="8442" spans="21:30">
      <c r="U8442">
        <v>17751</v>
      </c>
      <c r="V8442">
        <v>2</v>
      </c>
      <c r="W8442" t="s">
        <v>9543</v>
      </c>
      <c r="X8442">
        <v>8</v>
      </c>
      <c r="Y8442" t="s">
        <v>434</v>
      </c>
      <c r="Z8442">
        <v>8305</v>
      </c>
      <c r="AA8442" t="s">
        <v>4261</v>
      </c>
      <c r="AC8442" t="s">
        <v>1009</v>
      </c>
      <c r="AD8442" t="s">
        <v>443</v>
      </c>
    </row>
    <row r="8443" spans="21:30">
      <c r="U8443">
        <v>17753</v>
      </c>
      <c r="V8443">
        <v>9</v>
      </c>
      <c r="W8443" t="s">
        <v>9544</v>
      </c>
      <c r="X8443">
        <v>8</v>
      </c>
      <c r="Y8443" t="s">
        <v>434</v>
      </c>
      <c r="Z8443">
        <v>8108</v>
      </c>
      <c r="AA8443" t="s">
        <v>1832</v>
      </c>
      <c r="AC8443" t="s">
        <v>713</v>
      </c>
      <c r="AD8443" t="s">
        <v>443</v>
      </c>
    </row>
    <row r="8444" spans="21:30">
      <c r="U8444">
        <v>17754</v>
      </c>
      <c r="V8444">
        <v>7</v>
      </c>
      <c r="W8444" t="s">
        <v>9545</v>
      </c>
      <c r="X8444">
        <v>16</v>
      </c>
      <c r="Y8444" t="s">
        <v>3835</v>
      </c>
      <c r="Z8444">
        <v>16101</v>
      </c>
      <c r="AA8444" t="s">
        <v>3836</v>
      </c>
      <c r="AC8444" t="s">
        <v>713</v>
      </c>
      <c r="AD8444" t="s">
        <v>443</v>
      </c>
    </row>
    <row r="8445" spans="21:30">
      <c r="U8445">
        <v>17756</v>
      </c>
      <c r="V8445">
        <v>3</v>
      </c>
      <c r="W8445" t="s">
        <v>9546</v>
      </c>
      <c r="X8445">
        <v>8</v>
      </c>
      <c r="Y8445" t="s">
        <v>434</v>
      </c>
      <c r="Z8445">
        <v>8301</v>
      </c>
      <c r="AA8445" t="s">
        <v>4127</v>
      </c>
      <c r="AC8445" t="s">
        <v>713</v>
      </c>
      <c r="AD8445" t="s">
        <v>443</v>
      </c>
    </row>
    <row r="8446" spans="21:30">
      <c r="U8446">
        <v>17762</v>
      </c>
      <c r="V8446">
        <v>8</v>
      </c>
      <c r="W8446" t="s">
        <v>9547</v>
      </c>
      <c r="X8446">
        <v>8</v>
      </c>
      <c r="Y8446" t="s">
        <v>434</v>
      </c>
      <c r="Z8446">
        <v>8207</v>
      </c>
      <c r="AA8446" t="s">
        <v>4755</v>
      </c>
      <c r="AC8446" t="s">
        <v>713</v>
      </c>
      <c r="AD8446" t="s">
        <v>443</v>
      </c>
    </row>
    <row r="8447" spans="21:30">
      <c r="U8447">
        <v>17763</v>
      </c>
      <c r="V8447">
        <v>6</v>
      </c>
      <c r="W8447" t="s">
        <v>9548</v>
      </c>
      <c r="X8447">
        <v>8</v>
      </c>
      <c r="Y8447" t="s">
        <v>434</v>
      </c>
      <c r="Z8447">
        <v>8203</v>
      </c>
      <c r="AA8447" t="s">
        <v>4709</v>
      </c>
      <c r="AC8447" t="s">
        <v>713</v>
      </c>
      <c r="AD8447" t="s">
        <v>443</v>
      </c>
    </row>
    <row r="8448" spans="21:30">
      <c r="U8448">
        <v>17764</v>
      </c>
      <c r="V8448">
        <v>4</v>
      </c>
      <c r="W8448" t="s">
        <v>9549</v>
      </c>
      <c r="X8448">
        <v>8</v>
      </c>
      <c r="Y8448" t="s">
        <v>434</v>
      </c>
      <c r="Z8448">
        <v>8309</v>
      </c>
      <c r="AA8448" t="s">
        <v>1612</v>
      </c>
      <c r="AC8448" t="s">
        <v>713</v>
      </c>
      <c r="AD8448" t="s">
        <v>443</v>
      </c>
    </row>
    <row r="8449" spans="21:30">
      <c r="U8449">
        <v>17765</v>
      </c>
      <c r="V8449">
        <v>2</v>
      </c>
      <c r="W8449" t="s">
        <v>9550</v>
      </c>
      <c r="X8449">
        <v>8</v>
      </c>
      <c r="Y8449" t="s">
        <v>434</v>
      </c>
      <c r="Z8449">
        <v>8103</v>
      </c>
      <c r="AA8449" t="s">
        <v>979</v>
      </c>
      <c r="AC8449" t="s">
        <v>713</v>
      </c>
      <c r="AD8449" t="s">
        <v>443</v>
      </c>
    </row>
    <row r="8450" spans="21:30">
      <c r="U8450">
        <v>17766</v>
      </c>
      <c r="V8450">
        <v>0</v>
      </c>
      <c r="W8450" t="s">
        <v>3726</v>
      </c>
      <c r="X8450">
        <v>16</v>
      </c>
      <c r="Y8450" t="s">
        <v>3835</v>
      </c>
      <c r="Z8450">
        <v>16301</v>
      </c>
      <c r="AA8450" t="s">
        <v>3894</v>
      </c>
      <c r="AC8450" t="s">
        <v>713</v>
      </c>
      <c r="AD8450" t="s">
        <v>443</v>
      </c>
    </row>
    <row r="8451" spans="21:30">
      <c r="U8451">
        <v>17767</v>
      </c>
      <c r="V8451">
        <v>9</v>
      </c>
      <c r="W8451" t="s">
        <v>9551</v>
      </c>
      <c r="X8451">
        <v>8</v>
      </c>
      <c r="Y8451" t="s">
        <v>434</v>
      </c>
      <c r="Z8451">
        <v>8110</v>
      </c>
      <c r="AA8451" t="s">
        <v>1747</v>
      </c>
      <c r="AC8451" t="s">
        <v>713</v>
      </c>
      <c r="AD8451" t="s">
        <v>443</v>
      </c>
    </row>
    <row r="8452" spans="21:30">
      <c r="U8452">
        <v>17768</v>
      </c>
      <c r="V8452">
        <v>7</v>
      </c>
      <c r="W8452" t="s">
        <v>9552</v>
      </c>
      <c r="X8452">
        <v>8</v>
      </c>
      <c r="Y8452" t="s">
        <v>434</v>
      </c>
      <c r="Z8452">
        <v>8101</v>
      </c>
      <c r="AA8452" t="s">
        <v>433</v>
      </c>
      <c r="AC8452" t="s">
        <v>713</v>
      </c>
      <c r="AD8452" t="s">
        <v>443</v>
      </c>
    </row>
    <row r="8453" spans="21:30">
      <c r="U8453">
        <v>17771</v>
      </c>
      <c r="V8453">
        <v>7</v>
      </c>
      <c r="W8453" t="s">
        <v>9553</v>
      </c>
      <c r="X8453">
        <v>8</v>
      </c>
      <c r="Y8453" t="s">
        <v>434</v>
      </c>
      <c r="Z8453">
        <v>8301</v>
      </c>
      <c r="AA8453" t="s">
        <v>4127</v>
      </c>
      <c r="AC8453" t="s">
        <v>713</v>
      </c>
      <c r="AD8453" t="s">
        <v>443</v>
      </c>
    </row>
    <row r="8454" spans="21:30">
      <c r="U8454">
        <v>17772</v>
      </c>
      <c r="V8454">
        <v>5</v>
      </c>
      <c r="W8454" t="s">
        <v>9554</v>
      </c>
      <c r="X8454">
        <v>8</v>
      </c>
      <c r="Y8454" t="s">
        <v>434</v>
      </c>
      <c r="Z8454">
        <v>8203</v>
      </c>
      <c r="AA8454" t="s">
        <v>4709</v>
      </c>
      <c r="AC8454" t="s">
        <v>713</v>
      </c>
      <c r="AD8454" t="s">
        <v>443</v>
      </c>
    </row>
    <row r="8455" spans="21:30">
      <c r="U8455">
        <v>17774</v>
      </c>
      <c r="V8455">
        <v>1</v>
      </c>
      <c r="W8455" t="s">
        <v>9555</v>
      </c>
      <c r="X8455">
        <v>8</v>
      </c>
      <c r="Y8455" t="s">
        <v>434</v>
      </c>
      <c r="Z8455">
        <v>8301</v>
      </c>
      <c r="AA8455" t="s">
        <v>4127</v>
      </c>
      <c r="AC8455" t="s">
        <v>713</v>
      </c>
      <c r="AD8455" t="s">
        <v>443</v>
      </c>
    </row>
    <row r="8456" spans="21:30">
      <c r="U8456">
        <v>17776</v>
      </c>
      <c r="V8456">
        <v>8</v>
      </c>
      <c r="W8456" t="s">
        <v>9556</v>
      </c>
      <c r="X8456">
        <v>8</v>
      </c>
      <c r="Y8456" t="s">
        <v>434</v>
      </c>
      <c r="Z8456">
        <v>8301</v>
      </c>
      <c r="AA8456" t="s">
        <v>4127</v>
      </c>
      <c r="AC8456" t="s">
        <v>713</v>
      </c>
      <c r="AD8456" t="s">
        <v>443</v>
      </c>
    </row>
    <row r="8457" spans="21:30">
      <c r="U8457">
        <v>17778</v>
      </c>
      <c r="V8457">
        <v>4</v>
      </c>
      <c r="W8457" t="s">
        <v>9557</v>
      </c>
      <c r="X8457">
        <v>8</v>
      </c>
      <c r="Y8457" t="s">
        <v>434</v>
      </c>
      <c r="Z8457">
        <v>8306</v>
      </c>
      <c r="AA8457" t="s">
        <v>1403</v>
      </c>
      <c r="AC8457" t="s">
        <v>713</v>
      </c>
      <c r="AD8457" t="s">
        <v>443</v>
      </c>
    </row>
    <row r="8458" spans="21:30">
      <c r="U8458">
        <v>17779</v>
      </c>
      <c r="V8458">
        <v>2</v>
      </c>
      <c r="W8458" t="s">
        <v>9558</v>
      </c>
      <c r="X8458">
        <v>8</v>
      </c>
      <c r="Y8458" t="s">
        <v>434</v>
      </c>
      <c r="Z8458">
        <v>8103</v>
      </c>
      <c r="AA8458" t="s">
        <v>979</v>
      </c>
      <c r="AC8458" t="s">
        <v>713</v>
      </c>
      <c r="AD8458" t="s">
        <v>443</v>
      </c>
    </row>
    <row r="8459" spans="21:30">
      <c r="U8459">
        <v>17781</v>
      </c>
      <c r="V8459">
        <v>4</v>
      </c>
      <c r="W8459" t="s">
        <v>9559</v>
      </c>
      <c r="X8459">
        <v>8</v>
      </c>
      <c r="Y8459" t="s">
        <v>434</v>
      </c>
      <c r="Z8459">
        <v>8103</v>
      </c>
      <c r="AA8459" t="s">
        <v>979</v>
      </c>
      <c r="AC8459" t="s">
        <v>713</v>
      </c>
      <c r="AD8459" t="s">
        <v>443</v>
      </c>
    </row>
    <row r="8460" spans="21:30">
      <c r="U8460">
        <v>17782</v>
      </c>
      <c r="V8460">
        <v>2</v>
      </c>
      <c r="W8460" t="s">
        <v>9560</v>
      </c>
      <c r="X8460">
        <v>8</v>
      </c>
      <c r="Y8460" t="s">
        <v>434</v>
      </c>
      <c r="Z8460">
        <v>8107</v>
      </c>
      <c r="AA8460" t="s">
        <v>1514</v>
      </c>
      <c r="AC8460" t="s">
        <v>1009</v>
      </c>
      <c r="AD8460" t="s">
        <v>443</v>
      </c>
    </row>
    <row r="8461" spans="21:30">
      <c r="U8461">
        <v>17784</v>
      </c>
      <c r="V8461">
        <v>9</v>
      </c>
      <c r="W8461" t="s">
        <v>9561</v>
      </c>
      <c r="X8461">
        <v>16</v>
      </c>
      <c r="Y8461" t="s">
        <v>3835</v>
      </c>
      <c r="Z8461">
        <v>16101</v>
      </c>
      <c r="AA8461" t="s">
        <v>3836</v>
      </c>
      <c r="AC8461" t="s">
        <v>713</v>
      </c>
      <c r="AD8461" t="s">
        <v>443</v>
      </c>
    </row>
    <row r="8462" spans="21:30">
      <c r="U8462">
        <v>17785</v>
      </c>
      <c r="V8462">
        <v>7</v>
      </c>
      <c r="W8462" t="s">
        <v>9562</v>
      </c>
      <c r="X8462">
        <v>8</v>
      </c>
      <c r="Y8462" t="s">
        <v>434</v>
      </c>
      <c r="Z8462">
        <v>8110</v>
      </c>
      <c r="AA8462" t="s">
        <v>1747</v>
      </c>
      <c r="AC8462" t="s">
        <v>1009</v>
      </c>
      <c r="AD8462" t="s">
        <v>443</v>
      </c>
    </row>
    <row r="8463" spans="21:30">
      <c r="U8463">
        <v>17786</v>
      </c>
      <c r="V8463">
        <v>5</v>
      </c>
      <c r="W8463" t="s">
        <v>8583</v>
      </c>
      <c r="X8463">
        <v>8</v>
      </c>
      <c r="Y8463" t="s">
        <v>434</v>
      </c>
      <c r="Z8463">
        <v>8301</v>
      </c>
      <c r="AA8463" t="s">
        <v>4127</v>
      </c>
      <c r="AC8463" t="s">
        <v>713</v>
      </c>
      <c r="AD8463" t="s">
        <v>443</v>
      </c>
    </row>
    <row r="8464" spans="21:30">
      <c r="U8464">
        <v>17787</v>
      </c>
      <c r="V8464">
        <v>3</v>
      </c>
      <c r="W8464" t="s">
        <v>9563</v>
      </c>
      <c r="X8464">
        <v>8</v>
      </c>
      <c r="Y8464" t="s">
        <v>434</v>
      </c>
      <c r="Z8464">
        <v>8303</v>
      </c>
      <c r="AA8464" t="s">
        <v>904</v>
      </c>
      <c r="AC8464" t="s">
        <v>1009</v>
      </c>
      <c r="AD8464" t="s">
        <v>443</v>
      </c>
    </row>
    <row r="8465" spans="21:30">
      <c r="U8465">
        <v>17788</v>
      </c>
      <c r="V8465">
        <v>1</v>
      </c>
      <c r="W8465" t="s">
        <v>9564</v>
      </c>
      <c r="X8465">
        <v>8</v>
      </c>
      <c r="Y8465" t="s">
        <v>434</v>
      </c>
      <c r="Z8465">
        <v>8102</v>
      </c>
      <c r="AA8465" t="s">
        <v>1069</v>
      </c>
      <c r="AC8465" t="s">
        <v>713</v>
      </c>
      <c r="AD8465" t="s">
        <v>443</v>
      </c>
    </row>
    <row r="8466" spans="21:30">
      <c r="U8466">
        <v>17790</v>
      </c>
      <c r="V8466">
        <v>3</v>
      </c>
      <c r="W8466" t="s">
        <v>9565</v>
      </c>
      <c r="X8466">
        <v>8</v>
      </c>
      <c r="Y8466" t="s">
        <v>434</v>
      </c>
      <c r="Z8466">
        <v>8305</v>
      </c>
      <c r="AA8466" t="s">
        <v>4261</v>
      </c>
      <c r="AC8466" t="s">
        <v>1009</v>
      </c>
      <c r="AD8466" t="s">
        <v>443</v>
      </c>
    </row>
    <row r="8467" spans="21:30">
      <c r="U8467">
        <v>17791</v>
      </c>
      <c r="V8467">
        <v>1</v>
      </c>
      <c r="W8467" t="s">
        <v>9566</v>
      </c>
      <c r="X8467">
        <v>8</v>
      </c>
      <c r="Y8467" t="s">
        <v>434</v>
      </c>
      <c r="Z8467">
        <v>8301</v>
      </c>
      <c r="AA8467" t="s">
        <v>4127</v>
      </c>
      <c r="AC8467" t="s">
        <v>713</v>
      </c>
      <c r="AD8467" t="s">
        <v>443</v>
      </c>
    </row>
    <row r="8468" spans="21:30">
      <c r="U8468">
        <v>17793</v>
      </c>
      <c r="V8468">
        <v>8</v>
      </c>
      <c r="W8468" t="s">
        <v>9567</v>
      </c>
      <c r="X8468">
        <v>16</v>
      </c>
      <c r="Y8468" t="s">
        <v>3835</v>
      </c>
      <c r="Z8468">
        <v>16301</v>
      </c>
      <c r="AA8468" t="s">
        <v>3894</v>
      </c>
      <c r="AC8468" t="s">
        <v>713</v>
      </c>
      <c r="AD8468" t="s">
        <v>443</v>
      </c>
    </row>
    <row r="8469" spans="21:30">
      <c r="U8469">
        <v>17794</v>
      </c>
      <c r="V8469">
        <v>6</v>
      </c>
      <c r="W8469" t="s">
        <v>9568</v>
      </c>
      <c r="X8469">
        <v>16</v>
      </c>
      <c r="Y8469" t="s">
        <v>3835</v>
      </c>
      <c r="Z8469">
        <v>16101</v>
      </c>
      <c r="AA8469" t="s">
        <v>3836</v>
      </c>
      <c r="AC8469" t="s">
        <v>713</v>
      </c>
      <c r="AD8469" t="s">
        <v>443</v>
      </c>
    </row>
    <row r="8470" spans="21:30">
      <c r="U8470">
        <v>17795</v>
      </c>
      <c r="V8470">
        <v>4</v>
      </c>
      <c r="W8470" t="s">
        <v>9569</v>
      </c>
      <c r="X8470">
        <v>8</v>
      </c>
      <c r="Y8470" t="s">
        <v>434</v>
      </c>
      <c r="Z8470">
        <v>8301</v>
      </c>
      <c r="AA8470" t="s">
        <v>4127</v>
      </c>
      <c r="AC8470" t="s">
        <v>713</v>
      </c>
      <c r="AD8470" t="s">
        <v>443</v>
      </c>
    </row>
    <row r="8471" spans="21:30">
      <c r="U8471">
        <v>17796</v>
      </c>
      <c r="V8471">
        <v>2</v>
      </c>
      <c r="W8471" t="s">
        <v>9570</v>
      </c>
      <c r="X8471">
        <v>8</v>
      </c>
      <c r="Y8471" t="s">
        <v>434</v>
      </c>
      <c r="Z8471">
        <v>8101</v>
      </c>
      <c r="AA8471" t="s">
        <v>433</v>
      </c>
      <c r="AC8471" t="s">
        <v>713</v>
      </c>
      <c r="AD8471" t="s">
        <v>443</v>
      </c>
    </row>
    <row r="8472" spans="21:30">
      <c r="U8472">
        <v>17797</v>
      </c>
      <c r="V8472">
        <v>0</v>
      </c>
      <c r="W8472" t="s">
        <v>9571</v>
      </c>
      <c r="X8472">
        <v>8</v>
      </c>
      <c r="Y8472" t="s">
        <v>434</v>
      </c>
      <c r="Z8472">
        <v>8311</v>
      </c>
      <c r="AA8472" t="s">
        <v>4230</v>
      </c>
      <c r="AC8472" t="s">
        <v>713</v>
      </c>
      <c r="AD8472" t="s">
        <v>443</v>
      </c>
    </row>
    <row r="8473" spans="21:30">
      <c r="U8473">
        <v>17798</v>
      </c>
      <c r="V8473">
        <v>9</v>
      </c>
      <c r="W8473" t="s">
        <v>9572</v>
      </c>
      <c r="X8473">
        <v>8</v>
      </c>
      <c r="Y8473" t="s">
        <v>434</v>
      </c>
      <c r="Z8473">
        <v>8307</v>
      </c>
      <c r="AA8473" t="s">
        <v>1415</v>
      </c>
      <c r="AC8473" t="s">
        <v>713</v>
      </c>
      <c r="AD8473" t="s">
        <v>443</v>
      </c>
    </row>
    <row r="8474" spans="21:30">
      <c r="U8474">
        <v>17799</v>
      </c>
      <c r="V8474">
        <v>7</v>
      </c>
      <c r="W8474" t="s">
        <v>9573</v>
      </c>
      <c r="X8474">
        <v>8</v>
      </c>
      <c r="Y8474" t="s">
        <v>434</v>
      </c>
      <c r="Z8474">
        <v>8101</v>
      </c>
      <c r="AA8474" t="s">
        <v>433</v>
      </c>
      <c r="AC8474" t="s">
        <v>713</v>
      </c>
      <c r="AD8474" t="s">
        <v>443</v>
      </c>
    </row>
    <row r="8475" spans="21:30">
      <c r="U8475">
        <v>17800</v>
      </c>
      <c r="V8475">
        <v>4</v>
      </c>
      <c r="W8475" t="s">
        <v>9574</v>
      </c>
      <c r="X8475">
        <v>16</v>
      </c>
      <c r="Y8475" t="s">
        <v>3835</v>
      </c>
      <c r="Z8475">
        <v>16101</v>
      </c>
      <c r="AA8475" t="s">
        <v>3836</v>
      </c>
      <c r="AC8475" t="s">
        <v>713</v>
      </c>
      <c r="AD8475" t="s">
        <v>443</v>
      </c>
    </row>
    <row r="8476" spans="21:30">
      <c r="U8476">
        <v>17802</v>
      </c>
      <c r="V8476">
        <v>0</v>
      </c>
      <c r="W8476" t="s">
        <v>9575</v>
      </c>
      <c r="X8476">
        <v>8</v>
      </c>
      <c r="Y8476" t="s">
        <v>434</v>
      </c>
      <c r="Z8476">
        <v>8101</v>
      </c>
      <c r="AA8476" t="s">
        <v>433</v>
      </c>
      <c r="AC8476" t="s">
        <v>713</v>
      </c>
      <c r="AD8476" t="s">
        <v>443</v>
      </c>
    </row>
    <row r="8477" spans="21:30">
      <c r="U8477">
        <v>17805</v>
      </c>
      <c r="V8477">
        <v>5</v>
      </c>
      <c r="W8477" t="s">
        <v>9576</v>
      </c>
      <c r="X8477">
        <v>8</v>
      </c>
      <c r="Y8477" t="s">
        <v>434</v>
      </c>
      <c r="Z8477">
        <v>8103</v>
      </c>
      <c r="AA8477" t="s">
        <v>979</v>
      </c>
      <c r="AC8477" t="s">
        <v>725</v>
      </c>
      <c r="AD8477" t="s">
        <v>443</v>
      </c>
    </row>
    <row r="8478" spans="21:30">
      <c r="U8478">
        <v>17806</v>
      </c>
      <c r="V8478">
        <v>3</v>
      </c>
      <c r="W8478" t="s">
        <v>8025</v>
      </c>
      <c r="X8478">
        <v>8</v>
      </c>
      <c r="Y8478" t="s">
        <v>434</v>
      </c>
      <c r="Z8478">
        <v>8301</v>
      </c>
      <c r="AA8478" t="s">
        <v>4127</v>
      </c>
      <c r="AC8478" t="s">
        <v>713</v>
      </c>
      <c r="AD8478" t="s">
        <v>443</v>
      </c>
    </row>
    <row r="8479" spans="21:30">
      <c r="U8479">
        <v>17807</v>
      </c>
      <c r="V8479">
        <v>1</v>
      </c>
      <c r="W8479" t="s">
        <v>9577</v>
      </c>
      <c r="X8479">
        <v>8</v>
      </c>
      <c r="Y8479" t="s">
        <v>434</v>
      </c>
      <c r="Z8479">
        <v>8306</v>
      </c>
      <c r="AA8479" t="s">
        <v>1403</v>
      </c>
      <c r="AC8479" t="s">
        <v>713</v>
      </c>
      <c r="AD8479" t="s">
        <v>443</v>
      </c>
    </row>
    <row r="8480" spans="21:30">
      <c r="U8480">
        <v>17809</v>
      </c>
      <c r="V8480">
        <v>8</v>
      </c>
      <c r="W8480" t="s">
        <v>9578</v>
      </c>
      <c r="X8480">
        <v>8</v>
      </c>
      <c r="Y8480" t="s">
        <v>434</v>
      </c>
      <c r="Z8480">
        <v>8301</v>
      </c>
      <c r="AA8480" t="s">
        <v>4127</v>
      </c>
      <c r="AC8480" t="s">
        <v>713</v>
      </c>
      <c r="AD8480" t="s">
        <v>443</v>
      </c>
    </row>
    <row r="8481" spans="21:30">
      <c r="U8481">
        <v>17810</v>
      </c>
      <c r="V8481">
        <v>1</v>
      </c>
      <c r="W8481" t="s">
        <v>9579</v>
      </c>
      <c r="X8481">
        <v>8</v>
      </c>
      <c r="Y8481" t="s">
        <v>434</v>
      </c>
      <c r="Z8481">
        <v>8203</v>
      </c>
      <c r="AA8481" t="s">
        <v>4709</v>
      </c>
      <c r="AC8481" t="s">
        <v>713</v>
      </c>
      <c r="AD8481" t="s">
        <v>443</v>
      </c>
    </row>
    <row r="8482" spans="21:30">
      <c r="U8482">
        <v>17812</v>
      </c>
      <c r="V8482">
        <v>8</v>
      </c>
      <c r="W8482" t="s">
        <v>9580</v>
      </c>
      <c r="X8482">
        <v>8</v>
      </c>
      <c r="Y8482" t="s">
        <v>434</v>
      </c>
      <c r="Z8482">
        <v>8103</v>
      </c>
      <c r="AA8482" t="s">
        <v>979</v>
      </c>
      <c r="AC8482" t="s">
        <v>713</v>
      </c>
      <c r="AD8482" t="s">
        <v>443</v>
      </c>
    </row>
    <row r="8483" spans="21:30">
      <c r="U8483">
        <v>17813</v>
      </c>
      <c r="V8483">
        <v>6</v>
      </c>
      <c r="W8483" t="s">
        <v>9581</v>
      </c>
      <c r="X8483">
        <v>8</v>
      </c>
      <c r="Y8483" t="s">
        <v>434</v>
      </c>
      <c r="Z8483">
        <v>8311</v>
      </c>
      <c r="AA8483" t="s">
        <v>4230</v>
      </c>
      <c r="AC8483" t="s">
        <v>1009</v>
      </c>
      <c r="AD8483" t="s">
        <v>443</v>
      </c>
    </row>
    <row r="8484" spans="21:30">
      <c r="U8484">
        <v>17814</v>
      </c>
      <c r="V8484">
        <v>4</v>
      </c>
      <c r="W8484" t="s">
        <v>9582</v>
      </c>
      <c r="X8484">
        <v>8</v>
      </c>
      <c r="Y8484" t="s">
        <v>434</v>
      </c>
      <c r="Z8484">
        <v>8303</v>
      </c>
      <c r="AA8484" t="s">
        <v>904</v>
      </c>
      <c r="AC8484" t="s">
        <v>1009</v>
      </c>
      <c r="AD8484" t="s">
        <v>443</v>
      </c>
    </row>
    <row r="8485" spans="21:30">
      <c r="U8485">
        <v>17815</v>
      </c>
      <c r="V8485">
        <v>2</v>
      </c>
      <c r="W8485" t="s">
        <v>9507</v>
      </c>
      <c r="X8485">
        <v>8</v>
      </c>
      <c r="Y8485" t="s">
        <v>434</v>
      </c>
      <c r="Z8485">
        <v>8102</v>
      </c>
      <c r="AA8485" t="s">
        <v>1069</v>
      </c>
      <c r="AC8485" t="s">
        <v>725</v>
      </c>
      <c r="AD8485" t="s">
        <v>443</v>
      </c>
    </row>
    <row r="8486" spans="21:30">
      <c r="U8486">
        <v>17816</v>
      </c>
      <c r="V8486">
        <v>0</v>
      </c>
      <c r="W8486" t="s">
        <v>9583</v>
      </c>
      <c r="X8486">
        <v>8</v>
      </c>
      <c r="Y8486" t="s">
        <v>434</v>
      </c>
      <c r="Z8486">
        <v>8301</v>
      </c>
      <c r="AA8486" t="s">
        <v>4127</v>
      </c>
      <c r="AC8486" t="s">
        <v>713</v>
      </c>
      <c r="AD8486" t="s">
        <v>443</v>
      </c>
    </row>
    <row r="8487" spans="21:30">
      <c r="U8487">
        <v>17817</v>
      </c>
      <c r="V8487">
        <v>9</v>
      </c>
      <c r="W8487" t="s">
        <v>9584</v>
      </c>
      <c r="X8487">
        <v>8</v>
      </c>
      <c r="Y8487" t="s">
        <v>434</v>
      </c>
      <c r="Z8487">
        <v>8202</v>
      </c>
      <c r="AA8487" t="s">
        <v>886</v>
      </c>
      <c r="AC8487" t="s">
        <v>713</v>
      </c>
      <c r="AD8487" t="s">
        <v>443</v>
      </c>
    </row>
    <row r="8488" spans="21:30">
      <c r="U8488">
        <v>17818</v>
      </c>
      <c r="V8488">
        <v>7</v>
      </c>
      <c r="W8488" t="s">
        <v>9585</v>
      </c>
      <c r="X8488">
        <v>8</v>
      </c>
      <c r="Y8488" t="s">
        <v>434</v>
      </c>
      <c r="Z8488">
        <v>8102</v>
      </c>
      <c r="AA8488" t="s">
        <v>1069</v>
      </c>
      <c r="AC8488" t="s">
        <v>713</v>
      </c>
      <c r="AD8488" t="s">
        <v>443</v>
      </c>
    </row>
    <row r="8489" spans="21:30">
      <c r="U8489">
        <v>17821</v>
      </c>
      <c r="V8489">
        <v>7</v>
      </c>
      <c r="W8489" t="s">
        <v>9586</v>
      </c>
      <c r="X8489">
        <v>8</v>
      </c>
      <c r="Y8489" t="s">
        <v>434</v>
      </c>
      <c r="Z8489">
        <v>8108</v>
      </c>
      <c r="AA8489" t="s">
        <v>1832</v>
      </c>
      <c r="AC8489" t="s">
        <v>713</v>
      </c>
      <c r="AD8489" t="s">
        <v>443</v>
      </c>
    </row>
    <row r="8490" spans="21:30">
      <c r="U8490">
        <v>17822</v>
      </c>
      <c r="V8490">
        <v>5</v>
      </c>
      <c r="W8490" t="s">
        <v>9587</v>
      </c>
      <c r="X8490">
        <v>8</v>
      </c>
      <c r="Y8490" t="s">
        <v>434</v>
      </c>
      <c r="Z8490">
        <v>8102</v>
      </c>
      <c r="AA8490" t="s">
        <v>1069</v>
      </c>
      <c r="AC8490" t="s">
        <v>713</v>
      </c>
      <c r="AD8490" t="s">
        <v>443</v>
      </c>
    </row>
    <row r="8491" spans="21:30">
      <c r="U8491">
        <v>17823</v>
      </c>
      <c r="V8491">
        <v>3</v>
      </c>
      <c r="W8491" t="s">
        <v>9588</v>
      </c>
      <c r="X8491">
        <v>8</v>
      </c>
      <c r="Y8491" t="s">
        <v>434</v>
      </c>
      <c r="Z8491">
        <v>8106</v>
      </c>
      <c r="AA8491" t="s">
        <v>1344</v>
      </c>
      <c r="AC8491" t="s">
        <v>713</v>
      </c>
      <c r="AD8491" t="s">
        <v>443</v>
      </c>
    </row>
    <row r="8492" spans="21:30">
      <c r="U8492">
        <v>17824</v>
      </c>
      <c r="V8492">
        <v>1</v>
      </c>
      <c r="W8492" t="s">
        <v>9589</v>
      </c>
      <c r="X8492">
        <v>8</v>
      </c>
      <c r="Y8492" t="s">
        <v>434</v>
      </c>
      <c r="Z8492">
        <v>8110</v>
      </c>
      <c r="AA8492" t="s">
        <v>1747</v>
      </c>
      <c r="AC8492" t="s">
        <v>713</v>
      </c>
      <c r="AD8492" t="s">
        <v>443</v>
      </c>
    </row>
    <row r="8493" spans="21:30">
      <c r="U8493">
        <v>17828</v>
      </c>
      <c r="V8493">
        <v>4</v>
      </c>
      <c r="W8493" t="s">
        <v>9590</v>
      </c>
      <c r="X8493">
        <v>16</v>
      </c>
      <c r="Y8493" t="s">
        <v>3835</v>
      </c>
      <c r="Z8493">
        <v>16101</v>
      </c>
      <c r="AA8493" t="s">
        <v>3836</v>
      </c>
      <c r="AC8493" t="s">
        <v>713</v>
      </c>
      <c r="AD8493" t="s">
        <v>443</v>
      </c>
    </row>
    <row r="8494" spans="21:30">
      <c r="U8494">
        <v>17830</v>
      </c>
      <c r="V8494">
        <v>6</v>
      </c>
      <c r="W8494" t="s">
        <v>9591</v>
      </c>
      <c r="X8494">
        <v>8</v>
      </c>
      <c r="Y8494" t="s">
        <v>434</v>
      </c>
      <c r="Z8494">
        <v>8301</v>
      </c>
      <c r="AA8494" t="s">
        <v>4127</v>
      </c>
      <c r="AC8494" t="s">
        <v>713</v>
      </c>
      <c r="AD8494" t="s">
        <v>443</v>
      </c>
    </row>
    <row r="8495" spans="21:30">
      <c r="U8495">
        <v>17832</v>
      </c>
      <c r="V8495">
        <v>2</v>
      </c>
      <c r="W8495" t="s">
        <v>9592</v>
      </c>
      <c r="X8495">
        <v>8</v>
      </c>
      <c r="Y8495" t="s">
        <v>434</v>
      </c>
      <c r="Z8495">
        <v>8108</v>
      </c>
      <c r="AA8495" t="s">
        <v>1832</v>
      </c>
      <c r="AC8495" t="s">
        <v>713</v>
      </c>
      <c r="AD8495" t="s">
        <v>443</v>
      </c>
    </row>
    <row r="8496" spans="21:30">
      <c r="U8496">
        <v>17833</v>
      </c>
      <c r="V8496">
        <v>0</v>
      </c>
      <c r="W8496" t="s">
        <v>9593</v>
      </c>
      <c r="X8496">
        <v>8</v>
      </c>
      <c r="Y8496" t="s">
        <v>434</v>
      </c>
      <c r="Z8496">
        <v>8110</v>
      </c>
      <c r="AA8496" t="s">
        <v>1747</v>
      </c>
      <c r="AC8496" t="s">
        <v>713</v>
      </c>
      <c r="AD8496" t="s">
        <v>443</v>
      </c>
    </row>
    <row r="8497" spans="21:30">
      <c r="U8497">
        <v>17834</v>
      </c>
      <c r="V8497">
        <v>9</v>
      </c>
      <c r="W8497" t="s">
        <v>9594</v>
      </c>
      <c r="X8497">
        <v>16</v>
      </c>
      <c r="Y8497" t="s">
        <v>3835</v>
      </c>
      <c r="Z8497">
        <v>16101</v>
      </c>
      <c r="AA8497" t="s">
        <v>3836</v>
      </c>
      <c r="AC8497" t="s">
        <v>713</v>
      </c>
      <c r="AD8497" t="s">
        <v>443</v>
      </c>
    </row>
    <row r="8498" spans="21:30">
      <c r="U8498">
        <v>17835</v>
      </c>
      <c r="V8498">
        <v>7</v>
      </c>
      <c r="W8498" t="s">
        <v>9595</v>
      </c>
      <c r="X8498">
        <v>8</v>
      </c>
      <c r="Y8498" t="s">
        <v>434</v>
      </c>
      <c r="Z8498">
        <v>8102</v>
      </c>
      <c r="AA8498" t="s">
        <v>1069</v>
      </c>
      <c r="AC8498" t="s">
        <v>713</v>
      </c>
      <c r="AD8498" t="s">
        <v>443</v>
      </c>
    </row>
    <row r="8499" spans="21:30">
      <c r="U8499">
        <v>17836</v>
      </c>
      <c r="V8499">
        <v>5</v>
      </c>
      <c r="W8499" t="s">
        <v>9596</v>
      </c>
      <c r="X8499">
        <v>8</v>
      </c>
      <c r="Y8499" t="s">
        <v>434</v>
      </c>
      <c r="Z8499">
        <v>8110</v>
      </c>
      <c r="AA8499" t="s">
        <v>1747</v>
      </c>
      <c r="AC8499" t="s">
        <v>1009</v>
      </c>
      <c r="AD8499" t="s">
        <v>443</v>
      </c>
    </row>
    <row r="8500" spans="21:30">
      <c r="U8500">
        <v>17837</v>
      </c>
      <c r="V8500">
        <v>3</v>
      </c>
      <c r="W8500" t="s">
        <v>9597</v>
      </c>
      <c r="X8500">
        <v>8</v>
      </c>
      <c r="Y8500" t="s">
        <v>434</v>
      </c>
      <c r="Z8500">
        <v>8110</v>
      </c>
      <c r="AA8500" t="s">
        <v>1747</v>
      </c>
      <c r="AC8500" t="s">
        <v>1009</v>
      </c>
      <c r="AD8500" t="s">
        <v>443</v>
      </c>
    </row>
    <row r="8501" spans="21:30">
      <c r="U8501">
        <v>17838</v>
      </c>
      <c r="V8501">
        <v>1</v>
      </c>
      <c r="W8501" t="s">
        <v>9598</v>
      </c>
      <c r="X8501">
        <v>16</v>
      </c>
      <c r="Y8501" t="s">
        <v>3835</v>
      </c>
      <c r="Z8501">
        <v>16103</v>
      </c>
      <c r="AA8501" t="s">
        <v>3847</v>
      </c>
      <c r="AC8501" t="s">
        <v>713</v>
      </c>
      <c r="AD8501" t="s">
        <v>443</v>
      </c>
    </row>
    <row r="8502" spans="21:30">
      <c r="U8502">
        <v>17840</v>
      </c>
      <c r="V8502">
        <v>3</v>
      </c>
      <c r="W8502" t="s">
        <v>4778</v>
      </c>
      <c r="X8502">
        <v>8</v>
      </c>
      <c r="Y8502" t="s">
        <v>434</v>
      </c>
      <c r="Z8502">
        <v>8108</v>
      </c>
      <c r="AA8502" t="s">
        <v>1832</v>
      </c>
      <c r="AC8502" t="s">
        <v>713</v>
      </c>
      <c r="AD8502" t="s">
        <v>443</v>
      </c>
    </row>
    <row r="8503" spans="21:30">
      <c r="U8503">
        <v>17843</v>
      </c>
      <c r="V8503">
        <v>8</v>
      </c>
      <c r="W8503" t="s">
        <v>9599</v>
      </c>
      <c r="X8503">
        <v>8</v>
      </c>
      <c r="Y8503" t="s">
        <v>434</v>
      </c>
      <c r="Z8503">
        <v>8103</v>
      </c>
      <c r="AA8503" t="s">
        <v>979</v>
      </c>
      <c r="AC8503" t="s">
        <v>713</v>
      </c>
      <c r="AD8503" t="s">
        <v>443</v>
      </c>
    </row>
    <row r="8504" spans="21:30">
      <c r="U8504">
        <v>17846</v>
      </c>
      <c r="V8504">
        <v>2</v>
      </c>
      <c r="W8504" t="s">
        <v>5874</v>
      </c>
      <c r="X8504">
        <v>8</v>
      </c>
      <c r="Y8504" t="s">
        <v>434</v>
      </c>
      <c r="Z8504">
        <v>8313</v>
      </c>
      <c r="AA8504" t="s">
        <v>1808</v>
      </c>
      <c r="AC8504" t="s">
        <v>1009</v>
      </c>
      <c r="AD8504" t="s">
        <v>443</v>
      </c>
    </row>
    <row r="8505" spans="21:30">
      <c r="U8505">
        <v>17847</v>
      </c>
      <c r="V8505">
        <v>0</v>
      </c>
      <c r="W8505" t="s">
        <v>9600</v>
      </c>
      <c r="X8505">
        <v>8</v>
      </c>
      <c r="Y8505" t="s">
        <v>434</v>
      </c>
      <c r="Z8505">
        <v>8304</v>
      </c>
      <c r="AA8505" t="s">
        <v>1257</v>
      </c>
      <c r="AC8505" t="s">
        <v>1009</v>
      </c>
      <c r="AD8505" t="s">
        <v>443</v>
      </c>
    </row>
    <row r="8506" spans="21:30">
      <c r="U8506">
        <v>17848</v>
      </c>
      <c r="V8506">
        <v>9</v>
      </c>
      <c r="W8506" t="s">
        <v>9601</v>
      </c>
      <c r="X8506">
        <v>16</v>
      </c>
      <c r="Y8506" t="s">
        <v>3835</v>
      </c>
      <c r="Z8506">
        <v>16302</v>
      </c>
      <c r="AA8506" t="s">
        <v>89</v>
      </c>
      <c r="AC8506" t="s">
        <v>713</v>
      </c>
      <c r="AD8506" t="s">
        <v>443</v>
      </c>
    </row>
    <row r="8507" spans="21:30">
      <c r="U8507">
        <v>17850</v>
      </c>
      <c r="V8507">
        <v>0</v>
      </c>
      <c r="W8507" t="s">
        <v>9602</v>
      </c>
      <c r="X8507">
        <v>8</v>
      </c>
      <c r="Y8507" t="s">
        <v>434</v>
      </c>
      <c r="Z8507">
        <v>8106</v>
      </c>
      <c r="AA8507" t="s">
        <v>1344</v>
      </c>
      <c r="AC8507" t="s">
        <v>713</v>
      </c>
      <c r="AD8507" t="s">
        <v>443</v>
      </c>
    </row>
    <row r="8508" spans="21:30">
      <c r="U8508">
        <v>17852</v>
      </c>
      <c r="V8508">
        <v>7</v>
      </c>
      <c r="W8508" t="s">
        <v>9603</v>
      </c>
      <c r="X8508">
        <v>8</v>
      </c>
      <c r="Y8508" t="s">
        <v>434</v>
      </c>
      <c r="Z8508">
        <v>8301</v>
      </c>
      <c r="AA8508" t="s">
        <v>4127</v>
      </c>
      <c r="AC8508" t="s">
        <v>713</v>
      </c>
      <c r="AD8508" t="s">
        <v>443</v>
      </c>
    </row>
    <row r="8509" spans="21:30">
      <c r="U8509">
        <v>17854</v>
      </c>
      <c r="V8509">
        <v>3</v>
      </c>
      <c r="W8509" t="s">
        <v>9604</v>
      </c>
      <c r="X8509">
        <v>8</v>
      </c>
      <c r="Y8509" t="s">
        <v>434</v>
      </c>
      <c r="Z8509">
        <v>8101</v>
      </c>
      <c r="AA8509" t="s">
        <v>433</v>
      </c>
      <c r="AC8509" t="s">
        <v>713</v>
      </c>
      <c r="AD8509" t="s">
        <v>443</v>
      </c>
    </row>
    <row r="8510" spans="21:30">
      <c r="U8510">
        <v>17855</v>
      </c>
      <c r="V8510">
        <v>1</v>
      </c>
      <c r="W8510" t="s">
        <v>3141</v>
      </c>
      <c r="X8510">
        <v>8</v>
      </c>
      <c r="Y8510" t="s">
        <v>434</v>
      </c>
      <c r="Z8510">
        <v>8101</v>
      </c>
      <c r="AA8510" t="s">
        <v>433</v>
      </c>
      <c r="AC8510" t="s">
        <v>713</v>
      </c>
      <c r="AD8510" t="s">
        <v>443</v>
      </c>
    </row>
    <row r="8511" spans="21:30">
      <c r="U8511">
        <v>17857</v>
      </c>
      <c r="V8511">
        <v>8</v>
      </c>
      <c r="W8511" t="s">
        <v>9605</v>
      </c>
      <c r="X8511">
        <v>8</v>
      </c>
      <c r="Y8511" t="s">
        <v>434</v>
      </c>
      <c r="Z8511">
        <v>8103</v>
      </c>
      <c r="AA8511" t="s">
        <v>979</v>
      </c>
      <c r="AC8511" t="s">
        <v>713</v>
      </c>
      <c r="AD8511" t="s">
        <v>443</v>
      </c>
    </row>
    <row r="8512" spans="21:30">
      <c r="U8512">
        <v>17858</v>
      </c>
      <c r="V8512">
        <v>6</v>
      </c>
      <c r="W8512" t="s">
        <v>9606</v>
      </c>
      <c r="X8512">
        <v>8</v>
      </c>
      <c r="Y8512" t="s">
        <v>434</v>
      </c>
      <c r="Z8512">
        <v>8110</v>
      </c>
      <c r="AA8512" t="s">
        <v>1747</v>
      </c>
      <c r="AC8512" t="s">
        <v>713</v>
      </c>
      <c r="AD8512" t="s">
        <v>443</v>
      </c>
    </row>
    <row r="8513" spans="21:30">
      <c r="U8513">
        <v>17859</v>
      </c>
      <c r="V8513">
        <v>4</v>
      </c>
      <c r="W8513" t="s">
        <v>9607</v>
      </c>
      <c r="X8513">
        <v>8</v>
      </c>
      <c r="Y8513" t="s">
        <v>434</v>
      </c>
      <c r="Z8513">
        <v>8108</v>
      </c>
      <c r="AA8513" t="s">
        <v>1832</v>
      </c>
      <c r="AC8513" t="s">
        <v>713</v>
      </c>
      <c r="AD8513" t="s">
        <v>443</v>
      </c>
    </row>
    <row r="8514" spans="21:30">
      <c r="U8514">
        <v>17860</v>
      </c>
      <c r="V8514">
        <v>8</v>
      </c>
      <c r="W8514" t="s">
        <v>8491</v>
      </c>
      <c r="X8514">
        <v>8</v>
      </c>
      <c r="Y8514" t="s">
        <v>434</v>
      </c>
      <c r="Z8514">
        <v>8110</v>
      </c>
      <c r="AA8514" t="s">
        <v>1747</v>
      </c>
      <c r="AC8514" t="s">
        <v>713</v>
      </c>
      <c r="AD8514" t="s">
        <v>443</v>
      </c>
    </row>
    <row r="8515" spans="21:30">
      <c r="U8515">
        <v>17862</v>
      </c>
      <c r="V8515">
        <v>4</v>
      </c>
      <c r="W8515" t="s">
        <v>9608</v>
      </c>
      <c r="X8515">
        <v>8</v>
      </c>
      <c r="Y8515" t="s">
        <v>434</v>
      </c>
      <c r="Z8515">
        <v>8110</v>
      </c>
      <c r="AA8515" t="s">
        <v>1747</v>
      </c>
      <c r="AC8515" t="s">
        <v>713</v>
      </c>
      <c r="AD8515" t="s">
        <v>443</v>
      </c>
    </row>
    <row r="8516" spans="21:30">
      <c r="U8516">
        <v>17863</v>
      </c>
      <c r="V8516">
        <v>2</v>
      </c>
      <c r="W8516" t="s">
        <v>9609</v>
      </c>
      <c r="X8516">
        <v>16</v>
      </c>
      <c r="Y8516" t="s">
        <v>3835</v>
      </c>
      <c r="Z8516">
        <v>16101</v>
      </c>
      <c r="AA8516" t="s">
        <v>3836</v>
      </c>
      <c r="AC8516" t="s">
        <v>713</v>
      </c>
      <c r="AD8516" t="s">
        <v>443</v>
      </c>
    </row>
    <row r="8517" spans="21:30">
      <c r="U8517">
        <v>17865</v>
      </c>
      <c r="V8517">
        <v>9</v>
      </c>
      <c r="W8517" t="s">
        <v>9610</v>
      </c>
      <c r="X8517">
        <v>8</v>
      </c>
      <c r="Y8517" t="s">
        <v>434</v>
      </c>
      <c r="Z8517">
        <v>8107</v>
      </c>
      <c r="AA8517" t="s">
        <v>1514</v>
      </c>
      <c r="AC8517" t="s">
        <v>713</v>
      </c>
      <c r="AD8517" t="s">
        <v>443</v>
      </c>
    </row>
    <row r="8518" spans="21:30">
      <c r="U8518">
        <v>17868</v>
      </c>
      <c r="V8518">
        <v>3</v>
      </c>
      <c r="W8518" t="s">
        <v>9611</v>
      </c>
      <c r="X8518">
        <v>8</v>
      </c>
      <c r="Y8518" t="s">
        <v>434</v>
      </c>
      <c r="Z8518">
        <v>8101</v>
      </c>
      <c r="AA8518" t="s">
        <v>433</v>
      </c>
      <c r="AC8518" t="s">
        <v>725</v>
      </c>
      <c r="AD8518" t="s">
        <v>443</v>
      </c>
    </row>
    <row r="8519" spans="21:30">
      <c r="U8519">
        <v>17869</v>
      </c>
      <c r="V8519">
        <v>1</v>
      </c>
      <c r="W8519" t="s">
        <v>9612</v>
      </c>
      <c r="X8519">
        <v>8</v>
      </c>
      <c r="Y8519" t="s">
        <v>434</v>
      </c>
      <c r="Z8519">
        <v>8103</v>
      </c>
      <c r="AA8519" t="s">
        <v>979</v>
      </c>
      <c r="AC8519" t="s">
        <v>725</v>
      </c>
      <c r="AD8519" t="s">
        <v>443</v>
      </c>
    </row>
    <row r="8520" spans="21:30">
      <c r="U8520">
        <v>17870</v>
      </c>
      <c r="V8520">
        <v>5</v>
      </c>
      <c r="W8520" t="s">
        <v>9613</v>
      </c>
      <c r="X8520">
        <v>8</v>
      </c>
      <c r="Y8520" t="s">
        <v>434</v>
      </c>
      <c r="Z8520">
        <v>8108</v>
      </c>
      <c r="AA8520" t="s">
        <v>1832</v>
      </c>
      <c r="AC8520" t="s">
        <v>713</v>
      </c>
      <c r="AD8520" t="s">
        <v>443</v>
      </c>
    </row>
    <row r="8521" spans="21:30">
      <c r="U8521">
        <v>17871</v>
      </c>
      <c r="V8521">
        <v>3</v>
      </c>
      <c r="W8521" t="s">
        <v>9614</v>
      </c>
      <c r="X8521">
        <v>8</v>
      </c>
      <c r="Y8521" t="s">
        <v>434</v>
      </c>
      <c r="Z8521">
        <v>8102</v>
      </c>
      <c r="AA8521" t="s">
        <v>1069</v>
      </c>
      <c r="AC8521" t="s">
        <v>713</v>
      </c>
      <c r="AD8521" t="s">
        <v>443</v>
      </c>
    </row>
    <row r="8522" spans="21:30">
      <c r="U8522">
        <v>17872</v>
      </c>
      <c r="V8522">
        <v>1</v>
      </c>
      <c r="W8522" t="s">
        <v>9615</v>
      </c>
      <c r="X8522">
        <v>8</v>
      </c>
      <c r="Y8522" t="s">
        <v>434</v>
      </c>
      <c r="Z8522">
        <v>8111</v>
      </c>
      <c r="AA8522" t="s">
        <v>4496</v>
      </c>
      <c r="AC8522" t="s">
        <v>713</v>
      </c>
      <c r="AD8522" t="s">
        <v>443</v>
      </c>
    </row>
    <row r="8523" spans="21:30">
      <c r="U8523">
        <v>17874</v>
      </c>
      <c r="V8523">
        <v>8</v>
      </c>
      <c r="W8523" t="s">
        <v>9616</v>
      </c>
      <c r="X8523">
        <v>8</v>
      </c>
      <c r="Y8523" t="s">
        <v>434</v>
      </c>
      <c r="Z8523">
        <v>8202</v>
      </c>
      <c r="AA8523" t="s">
        <v>886</v>
      </c>
      <c r="AC8523" t="s">
        <v>1009</v>
      </c>
      <c r="AD8523" t="s">
        <v>443</v>
      </c>
    </row>
    <row r="8524" spans="21:30">
      <c r="U8524">
        <v>17875</v>
      </c>
      <c r="V8524">
        <v>6</v>
      </c>
      <c r="W8524" t="s">
        <v>8384</v>
      </c>
      <c r="X8524">
        <v>8</v>
      </c>
      <c r="Y8524" t="s">
        <v>434</v>
      </c>
      <c r="Z8524">
        <v>8101</v>
      </c>
      <c r="AA8524" t="s">
        <v>433</v>
      </c>
      <c r="AC8524" t="s">
        <v>713</v>
      </c>
      <c r="AD8524" t="s">
        <v>443</v>
      </c>
    </row>
    <row r="8525" spans="21:30">
      <c r="U8525">
        <v>17876</v>
      </c>
      <c r="V8525">
        <v>4</v>
      </c>
      <c r="W8525" t="s">
        <v>9617</v>
      </c>
      <c r="X8525">
        <v>8</v>
      </c>
      <c r="Y8525" t="s">
        <v>434</v>
      </c>
      <c r="Z8525">
        <v>8102</v>
      </c>
      <c r="AA8525" t="s">
        <v>1069</v>
      </c>
      <c r="AC8525" t="s">
        <v>713</v>
      </c>
      <c r="AD8525" t="s">
        <v>443</v>
      </c>
    </row>
    <row r="8526" spans="21:30">
      <c r="U8526">
        <v>17877</v>
      </c>
      <c r="V8526">
        <v>2</v>
      </c>
      <c r="W8526" t="s">
        <v>9618</v>
      </c>
      <c r="X8526">
        <v>8</v>
      </c>
      <c r="Y8526" t="s">
        <v>434</v>
      </c>
      <c r="Z8526">
        <v>8301</v>
      </c>
      <c r="AA8526" t="s">
        <v>4127</v>
      </c>
      <c r="AC8526" t="s">
        <v>713</v>
      </c>
      <c r="AD8526" t="s">
        <v>443</v>
      </c>
    </row>
    <row r="8527" spans="21:30">
      <c r="U8527">
        <v>17878</v>
      </c>
      <c r="V8527">
        <v>0</v>
      </c>
      <c r="W8527" t="s">
        <v>9619</v>
      </c>
      <c r="X8527">
        <v>8</v>
      </c>
      <c r="Y8527" t="s">
        <v>434</v>
      </c>
      <c r="Z8527">
        <v>8101</v>
      </c>
      <c r="AA8527" t="s">
        <v>433</v>
      </c>
      <c r="AC8527" t="s">
        <v>713</v>
      </c>
      <c r="AD8527" t="s">
        <v>443</v>
      </c>
    </row>
    <row r="8528" spans="21:30">
      <c r="U8528">
        <v>17879</v>
      </c>
      <c r="V8528">
        <v>9</v>
      </c>
      <c r="W8528" t="s">
        <v>9620</v>
      </c>
      <c r="X8528">
        <v>8</v>
      </c>
      <c r="Y8528" t="s">
        <v>434</v>
      </c>
      <c r="Z8528">
        <v>8101</v>
      </c>
      <c r="AA8528" t="s">
        <v>433</v>
      </c>
      <c r="AC8528" t="s">
        <v>713</v>
      </c>
      <c r="AD8528" t="s">
        <v>443</v>
      </c>
    </row>
    <row r="8529" spans="21:30">
      <c r="U8529">
        <v>17880</v>
      </c>
      <c r="V8529">
        <v>2</v>
      </c>
      <c r="W8529" t="s">
        <v>9621</v>
      </c>
      <c r="X8529">
        <v>8</v>
      </c>
      <c r="Y8529" t="s">
        <v>434</v>
      </c>
      <c r="Z8529">
        <v>8312</v>
      </c>
      <c r="AA8529" t="s">
        <v>1780</v>
      </c>
      <c r="AC8529" t="s">
        <v>1009</v>
      </c>
      <c r="AD8529" t="s">
        <v>443</v>
      </c>
    </row>
    <row r="8530" spans="21:30">
      <c r="U8530">
        <v>17881</v>
      </c>
      <c r="V8530">
        <v>0</v>
      </c>
      <c r="W8530" t="s">
        <v>9622</v>
      </c>
      <c r="X8530">
        <v>8</v>
      </c>
      <c r="Y8530" t="s">
        <v>434</v>
      </c>
      <c r="Z8530">
        <v>8205</v>
      </c>
      <c r="AA8530" t="s">
        <v>1089</v>
      </c>
      <c r="AC8530" t="s">
        <v>1009</v>
      </c>
      <c r="AD8530" t="s">
        <v>443</v>
      </c>
    </row>
    <row r="8531" spans="21:30">
      <c r="U8531">
        <v>17882</v>
      </c>
      <c r="V8531">
        <v>9</v>
      </c>
      <c r="W8531" t="s">
        <v>9623</v>
      </c>
      <c r="X8531">
        <v>8</v>
      </c>
      <c r="Y8531" t="s">
        <v>434</v>
      </c>
      <c r="Z8531">
        <v>8304</v>
      </c>
      <c r="AA8531" t="s">
        <v>1257</v>
      </c>
      <c r="AC8531" t="s">
        <v>713</v>
      </c>
      <c r="AD8531" t="s">
        <v>443</v>
      </c>
    </row>
    <row r="8532" spans="21:30">
      <c r="U8532">
        <v>17883</v>
      </c>
      <c r="V8532">
        <v>7</v>
      </c>
      <c r="W8532" t="s">
        <v>9624</v>
      </c>
      <c r="X8532">
        <v>8</v>
      </c>
      <c r="Y8532" t="s">
        <v>434</v>
      </c>
      <c r="Z8532">
        <v>8301</v>
      </c>
      <c r="AA8532" t="s">
        <v>4127</v>
      </c>
      <c r="AC8532" t="s">
        <v>713</v>
      </c>
      <c r="AD8532" t="s">
        <v>443</v>
      </c>
    </row>
    <row r="8533" spans="21:30">
      <c r="U8533">
        <v>17884</v>
      </c>
      <c r="V8533">
        <v>5</v>
      </c>
      <c r="W8533" t="s">
        <v>9625</v>
      </c>
      <c r="X8533">
        <v>8</v>
      </c>
      <c r="Y8533" t="s">
        <v>434</v>
      </c>
      <c r="Z8533">
        <v>8101</v>
      </c>
      <c r="AA8533" t="s">
        <v>433</v>
      </c>
      <c r="AC8533" t="s">
        <v>713</v>
      </c>
      <c r="AD8533" t="s">
        <v>443</v>
      </c>
    </row>
    <row r="8534" spans="21:30">
      <c r="U8534">
        <v>17885</v>
      </c>
      <c r="V8534">
        <v>3</v>
      </c>
      <c r="W8534" t="s">
        <v>9626</v>
      </c>
      <c r="X8534">
        <v>8</v>
      </c>
      <c r="Y8534" t="s">
        <v>434</v>
      </c>
      <c r="Z8534">
        <v>8111</v>
      </c>
      <c r="AA8534" t="s">
        <v>4496</v>
      </c>
      <c r="AC8534" t="s">
        <v>1009</v>
      </c>
      <c r="AD8534" t="s">
        <v>443</v>
      </c>
    </row>
    <row r="8535" spans="21:30">
      <c r="U8535">
        <v>17886</v>
      </c>
      <c r="V8535">
        <v>1</v>
      </c>
      <c r="W8535" t="s">
        <v>9627</v>
      </c>
      <c r="X8535">
        <v>16</v>
      </c>
      <c r="Y8535" t="s">
        <v>3835</v>
      </c>
      <c r="Z8535">
        <v>16301</v>
      </c>
      <c r="AA8535" t="s">
        <v>3894</v>
      </c>
      <c r="AC8535" t="s">
        <v>713</v>
      </c>
      <c r="AD8535" t="s">
        <v>443</v>
      </c>
    </row>
    <row r="8536" spans="21:30">
      <c r="U8536">
        <v>17888</v>
      </c>
      <c r="V8536">
        <v>8</v>
      </c>
      <c r="W8536" t="s">
        <v>9628</v>
      </c>
      <c r="X8536">
        <v>8</v>
      </c>
      <c r="Y8536" t="s">
        <v>434</v>
      </c>
      <c r="Z8536">
        <v>8301</v>
      </c>
      <c r="AA8536" t="s">
        <v>4127</v>
      </c>
      <c r="AC8536" t="s">
        <v>713</v>
      </c>
      <c r="AD8536" t="s">
        <v>443</v>
      </c>
    </row>
    <row r="8537" spans="21:30">
      <c r="U8537">
        <v>17889</v>
      </c>
      <c r="V8537">
        <v>6</v>
      </c>
      <c r="W8537" t="s">
        <v>9629</v>
      </c>
      <c r="X8537">
        <v>8</v>
      </c>
      <c r="Y8537" t="s">
        <v>434</v>
      </c>
      <c r="Z8537">
        <v>8101</v>
      </c>
      <c r="AA8537" t="s">
        <v>433</v>
      </c>
      <c r="AC8537" t="s">
        <v>713</v>
      </c>
      <c r="AD8537" t="s">
        <v>443</v>
      </c>
    </row>
    <row r="8538" spans="21:30">
      <c r="U8538">
        <v>17892</v>
      </c>
      <c r="V8538">
        <v>6</v>
      </c>
      <c r="W8538" t="s">
        <v>9630</v>
      </c>
      <c r="X8538">
        <v>16</v>
      </c>
      <c r="Y8538" t="s">
        <v>3835</v>
      </c>
      <c r="Z8538">
        <v>16101</v>
      </c>
      <c r="AA8538" t="s">
        <v>3836</v>
      </c>
      <c r="AC8538" t="s">
        <v>1009</v>
      </c>
      <c r="AD8538" t="s">
        <v>443</v>
      </c>
    </row>
    <row r="8539" spans="21:30">
      <c r="U8539">
        <v>17893</v>
      </c>
      <c r="V8539">
        <v>4</v>
      </c>
      <c r="W8539" t="s">
        <v>9631</v>
      </c>
      <c r="X8539">
        <v>16</v>
      </c>
      <c r="Y8539" t="s">
        <v>3835</v>
      </c>
      <c r="Z8539">
        <v>16101</v>
      </c>
      <c r="AA8539" t="s">
        <v>3836</v>
      </c>
      <c r="AC8539" t="s">
        <v>725</v>
      </c>
      <c r="AD8539" t="s">
        <v>443</v>
      </c>
    </row>
    <row r="8540" spans="21:30">
      <c r="U8540">
        <v>17894</v>
      </c>
      <c r="V8540">
        <v>2</v>
      </c>
      <c r="W8540" t="s">
        <v>9632</v>
      </c>
      <c r="X8540">
        <v>16</v>
      </c>
      <c r="Y8540" t="s">
        <v>3835</v>
      </c>
      <c r="Z8540">
        <v>16301</v>
      </c>
      <c r="AA8540" t="s">
        <v>3894</v>
      </c>
      <c r="AC8540" t="s">
        <v>713</v>
      </c>
      <c r="AD8540" t="s">
        <v>443</v>
      </c>
    </row>
    <row r="8541" spans="21:30">
      <c r="U8541">
        <v>17895</v>
      </c>
      <c r="V8541">
        <v>0</v>
      </c>
      <c r="W8541" t="s">
        <v>9594</v>
      </c>
      <c r="X8541">
        <v>16</v>
      </c>
      <c r="Y8541" t="s">
        <v>3835</v>
      </c>
      <c r="Z8541">
        <v>16101</v>
      </c>
      <c r="AA8541" t="s">
        <v>3836</v>
      </c>
      <c r="AC8541" t="s">
        <v>713</v>
      </c>
      <c r="AD8541" t="s">
        <v>443</v>
      </c>
    </row>
    <row r="8542" spans="21:30">
      <c r="U8542">
        <v>17897</v>
      </c>
      <c r="V8542">
        <v>7</v>
      </c>
      <c r="W8542" t="s">
        <v>9633</v>
      </c>
      <c r="X8542">
        <v>16</v>
      </c>
      <c r="Y8542" t="s">
        <v>3835</v>
      </c>
      <c r="Z8542">
        <v>16204</v>
      </c>
      <c r="AA8542" t="s">
        <v>1419</v>
      </c>
      <c r="AC8542" t="s">
        <v>1009</v>
      </c>
      <c r="AD8542" t="s">
        <v>443</v>
      </c>
    </row>
    <row r="8543" spans="21:30">
      <c r="U8543">
        <v>17899</v>
      </c>
      <c r="V8543">
        <v>3</v>
      </c>
      <c r="W8543" t="s">
        <v>9634</v>
      </c>
      <c r="X8543">
        <v>8</v>
      </c>
      <c r="Y8543" t="s">
        <v>434</v>
      </c>
      <c r="Z8543">
        <v>8101</v>
      </c>
      <c r="AA8543" t="s">
        <v>433</v>
      </c>
      <c r="AC8543" t="s">
        <v>713</v>
      </c>
      <c r="AD8543" t="s">
        <v>443</v>
      </c>
    </row>
    <row r="8544" spans="21:30">
      <c r="U8544">
        <v>17900</v>
      </c>
      <c r="V8544">
        <v>0</v>
      </c>
      <c r="W8544" t="s">
        <v>9635</v>
      </c>
      <c r="X8544">
        <v>8</v>
      </c>
      <c r="Y8544" t="s">
        <v>434</v>
      </c>
      <c r="Z8544">
        <v>8101</v>
      </c>
      <c r="AA8544" t="s">
        <v>433</v>
      </c>
      <c r="AC8544" t="s">
        <v>713</v>
      </c>
      <c r="AD8544" t="s">
        <v>443</v>
      </c>
    </row>
    <row r="8545" spans="21:30">
      <c r="U8545">
        <v>17901</v>
      </c>
      <c r="V8545">
        <v>9</v>
      </c>
      <c r="W8545" t="s">
        <v>9636</v>
      </c>
      <c r="X8545">
        <v>8</v>
      </c>
      <c r="Y8545" t="s">
        <v>434</v>
      </c>
      <c r="Z8545">
        <v>8101</v>
      </c>
      <c r="AA8545" t="s">
        <v>433</v>
      </c>
      <c r="AC8545" t="s">
        <v>713</v>
      </c>
      <c r="AD8545" t="s">
        <v>443</v>
      </c>
    </row>
    <row r="8546" spans="21:30">
      <c r="U8546">
        <v>17902</v>
      </c>
      <c r="V8546">
        <v>7</v>
      </c>
      <c r="W8546" t="s">
        <v>9637</v>
      </c>
      <c r="X8546">
        <v>16</v>
      </c>
      <c r="Y8546" t="s">
        <v>3835</v>
      </c>
      <c r="Z8546">
        <v>16102</v>
      </c>
      <c r="AA8546" t="s">
        <v>894</v>
      </c>
      <c r="AC8546" t="s">
        <v>713</v>
      </c>
      <c r="AD8546" t="s">
        <v>443</v>
      </c>
    </row>
    <row r="8547" spans="21:30">
      <c r="U8547">
        <v>17903</v>
      </c>
      <c r="V8547">
        <v>5</v>
      </c>
      <c r="W8547" t="s">
        <v>9638</v>
      </c>
      <c r="X8547">
        <v>16</v>
      </c>
      <c r="Y8547" t="s">
        <v>3835</v>
      </c>
      <c r="Z8547">
        <v>16101</v>
      </c>
      <c r="AA8547" t="s">
        <v>3836</v>
      </c>
      <c r="AC8547" t="s">
        <v>713</v>
      </c>
      <c r="AD8547" t="s">
        <v>443</v>
      </c>
    </row>
    <row r="8548" spans="21:30">
      <c r="U8548">
        <v>17907</v>
      </c>
      <c r="V8548">
        <v>8</v>
      </c>
      <c r="W8548" t="s">
        <v>9639</v>
      </c>
      <c r="X8548">
        <v>16</v>
      </c>
      <c r="Y8548" t="s">
        <v>3835</v>
      </c>
      <c r="Z8548">
        <v>16101</v>
      </c>
      <c r="AA8548" t="s">
        <v>3836</v>
      </c>
      <c r="AC8548" t="s">
        <v>713</v>
      </c>
      <c r="AD8548" t="s">
        <v>443</v>
      </c>
    </row>
    <row r="8549" spans="21:30">
      <c r="U8549">
        <v>17908</v>
      </c>
      <c r="V8549">
        <v>6</v>
      </c>
      <c r="W8549" t="s">
        <v>9640</v>
      </c>
      <c r="X8549">
        <v>16</v>
      </c>
      <c r="Y8549" t="s">
        <v>3835</v>
      </c>
      <c r="Z8549">
        <v>16101</v>
      </c>
      <c r="AA8549" t="s">
        <v>3836</v>
      </c>
      <c r="AC8549" t="s">
        <v>713</v>
      </c>
      <c r="AD8549" t="s">
        <v>443</v>
      </c>
    </row>
    <row r="8550" spans="21:30">
      <c r="U8550">
        <v>17910</v>
      </c>
      <c r="V8550">
        <v>8</v>
      </c>
      <c r="W8550" t="s">
        <v>9641</v>
      </c>
      <c r="X8550">
        <v>8</v>
      </c>
      <c r="Y8550" t="s">
        <v>434</v>
      </c>
      <c r="Z8550">
        <v>8112</v>
      </c>
      <c r="AA8550" t="s">
        <v>4426</v>
      </c>
      <c r="AC8550" t="s">
        <v>713</v>
      </c>
      <c r="AD8550" t="s">
        <v>443</v>
      </c>
    </row>
    <row r="8551" spans="21:30">
      <c r="U8551">
        <v>17911</v>
      </c>
      <c r="V8551">
        <v>6</v>
      </c>
      <c r="W8551" t="s">
        <v>9642</v>
      </c>
      <c r="X8551">
        <v>8</v>
      </c>
      <c r="Y8551" t="s">
        <v>434</v>
      </c>
      <c r="Z8551">
        <v>8106</v>
      </c>
      <c r="AA8551" t="s">
        <v>1344</v>
      </c>
      <c r="AC8551" t="s">
        <v>713</v>
      </c>
      <c r="AD8551" t="s">
        <v>443</v>
      </c>
    </row>
    <row r="8552" spans="21:30">
      <c r="U8552">
        <v>17912</v>
      </c>
      <c r="V8552">
        <v>4</v>
      </c>
      <c r="W8552" t="s">
        <v>9643</v>
      </c>
      <c r="X8552">
        <v>8</v>
      </c>
      <c r="Y8552" t="s">
        <v>434</v>
      </c>
      <c r="Z8552">
        <v>8101</v>
      </c>
      <c r="AA8552" t="s">
        <v>433</v>
      </c>
      <c r="AC8552" t="s">
        <v>713</v>
      </c>
      <c r="AD8552" t="s">
        <v>443</v>
      </c>
    </row>
    <row r="8553" spans="21:30">
      <c r="U8553">
        <v>17914</v>
      </c>
      <c r="V8553">
        <v>0</v>
      </c>
      <c r="W8553" t="s">
        <v>9644</v>
      </c>
      <c r="X8553">
        <v>16</v>
      </c>
      <c r="Y8553" t="s">
        <v>3835</v>
      </c>
      <c r="Z8553">
        <v>16101</v>
      </c>
      <c r="AA8553" t="s">
        <v>3836</v>
      </c>
      <c r="AC8553" t="s">
        <v>713</v>
      </c>
      <c r="AD8553" t="s">
        <v>443</v>
      </c>
    </row>
    <row r="8554" spans="21:30">
      <c r="U8554">
        <v>17915</v>
      </c>
      <c r="V8554">
        <v>9</v>
      </c>
      <c r="W8554" t="s">
        <v>9645</v>
      </c>
      <c r="X8554">
        <v>8</v>
      </c>
      <c r="Y8554" t="s">
        <v>434</v>
      </c>
      <c r="Z8554">
        <v>8102</v>
      </c>
      <c r="AA8554" t="s">
        <v>1069</v>
      </c>
      <c r="AC8554" t="s">
        <v>713</v>
      </c>
      <c r="AD8554" t="s">
        <v>443</v>
      </c>
    </row>
    <row r="8555" spans="21:30">
      <c r="U8555">
        <v>17916</v>
      </c>
      <c r="V8555">
        <v>7</v>
      </c>
      <c r="W8555" t="s">
        <v>9646</v>
      </c>
      <c r="X8555">
        <v>16</v>
      </c>
      <c r="Y8555" t="s">
        <v>3835</v>
      </c>
      <c r="Z8555">
        <v>16105</v>
      </c>
      <c r="AA8555" t="s">
        <v>1503</v>
      </c>
      <c r="AC8555" t="s">
        <v>1009</v>
      </c>
      <c r="AD8555" t="s">
        <v>443</v>
      </c>
    </row>
    <row r="8556" spans="21:30">
      <c r="U8556">
        <v>17917</v>
      </c>
      <c r="V8556">
        <v>5</v>
      </c>
      <c r="W8556" t="s">
        <v>9647</v>
      </c>
      <c r="X8556">
        <v>16</v>
      </c>
      <c r="Y8556" t="s">
        <v>3835</v>
      </c>
      <c r="Z8556">
        <v>16101</v>
      </c>
      <c r="AA8556" t="s">
        <v>3836</v>
      </c>
      <c r="AC8556" t="s">
        <v>713</v>
      </c>
      <c r="AD8556" t="s">
        <v>443</v>
      </c>
    </row>
    <row r="8557" spans="21:30">
      <c r="U8557">
        <v>17918</v>
      </c>
      <c r="V8557">
        <v>3</v>
      </c>
      <c r="W8557" t="s">
        <v>9648</v>
      </c>
      <c r="X8557">
        <v>8</v>
      </c>
      <c r="Y8557" t="s">
        <v>434</v>
      </c>
      <c r="Z8557">
        <v>8301</v>
      </c>
      <c r="AA8557" t="s">
        <v>4127</v>
      </c>
      <c r="AC8557" t="s">
        <v>713</v>
      </c>
      <c r="AD8557" t="s">
        <v>443</v>
      </c>
    </row>
    <row r="8558" spans="21:30">
      <c r="U8558">
        <v>17920</v>
      </c>
      <c r="V8558">
        <v>5</v>
      </c>
      <c r="W8558" t="s">
        <v>9649</v>
      </c>
      <c r="X8558">
        <v>16</v>
      </c>
      <c r="Y8558" t="s">
        <v>3835</v>
      </c>
      <c r="Z8558">
        <v>16101</v>
      </c>
      <c r="AA8558" t="s">
        <v>3836</v>
      </c>
      <c r="AC8558" t="s">
        <v>713</v>
      </c>
      <c r="AD8558" t="s">
        <v>443</v>
      </c>
    </row>
    <row r="8559" spans="21:30">
      <c r="U8559">
        <v>17924</v>
      </c>
      <c r="V8559">
        <v>8</v>
      </c>
      <c r="W8559" t="s">
        <v>9650</v>
      </c>
      <c r="X8559">
        <v>8</v>
      </c>
      <c r="Y8559" t="s">
        <v>434</v>
      </c>
      <c r="Z8559">
        <v>8306</v>
      </c>
      <c r="AA8559" t="s">
        <v>1403</v>
      </c>
      <c r="AC8559" t="s">
        <v>1009</v>
      </c>
      <c r="AD8559" t="s">
        <v>443</v>
      </c>
    </row>
    <row r="8560" spans="21:30">
      <c r="U8560">
        <v>17925</v>
      </c>
      <c r="V8560">
        <v>6</v>
      </c>
      <c r="W8560" t="s">
        <v>9651</v>
      </c>
      <c r="X8560">
        <v>8</v>
      </c>
      <c r="Y8560" t="s">
        <v>434</v>
      </c>
      <c r="Z8560">
        <v>8102</v>
      </c>
      <c r="AA8560" t="s">
        <v>1069</v>
      </c>
      <c r="AC8560" t="s">
        <v>713</v>
      </c>
      <c r="AD8560" t="s">
        <v>443</v>
      </c>
    </row>
    <row r="8561" spans="21:30">
      <c r="U8561">
        <v>17926</v>
      </c>
      <c r="V8561">
        <v>4</v>
      </c>
      <c r="W8561" t="s">
        <v>9652</v>
      </c>
      <c r="X8561">
        <v>16</v>
      </c>
      <c r="Y8561" t="s">
        <v>3835</v>
      </c>
      <c r="Z8561">
        <v>16103</v>
      </c>
      <c r="AA8561" t="s">
        <v>3847</v>
      </c>
      <c r="AC8561" t="s">
        <v>713</v>
      </c>
      <c r="AD8561" t="s">
        <v>443</v>
      </c>
    </row>
    <row r="8562" spans="21:30">
      <c r="U8562">
        <v>17927</v>
      </c>
      <c r="V8562">
        <v>2</v>
      </c>
      <c r="W8562" t="s">
        <v>8033</v>
      </c>
      <c r="X8562">
        <v>16</v>
      </c>
      <c r="Y8562" t="s">
        <v>3835</v>
      </c>
      <c r="Z8562">
        <v>16101</v>
      </c>
      <c r="AA8562" t="s">
        <v>3836</v>
      </c>
      <c r="AC8562" t="s">
        <v>725</v>
      </c>
      <c r="AD8562" t="s">
        <v>443</v>
      </c>
    </row>
    <row r="8563" spans="21:30">
      <c r="U8563">
        <v>17928</v>
      </c>
      <c r="V8563">
        <v>0</v>
      </c>
      <c r="W8563" t="s">
        <v>9653</v>
      </c>
      <c r="X8563">
        <v>16</v>
      </c>
      <c r="Y8563" t="s">
        <v>3835</v>
      </c>
      <c r="Z8563">
        <v>16101</v>
      </c>
      <c r="AA8563" t="s">
        <v>3836</v>
      </c>
      <c r="AC8563" t="s">
        <v>713</v>
      </c>
      <c r="AD8563" t="s">
        <v>443</v>
      </c>
    </row>
    <row r="8564" spans="21:30">
      <c r="U8564">
        <v>17930</v>
      </c>
      <c r="V8564">
        <v>2</v>
      </c>
      <c r="W8564" t="s">
        <v>9654</v>
      </c>
      <c r="X8564">
        <v>16</v>
      </c>
      <c r="Y8564" t="s">
        <v>3835</v>
      </c>
      <c r="Z8564">
        <v>16201</v>
      </c>
      <c r="AA8564" t="s">
        <v>1628</v>
      </c>
      <c r="AC8564" t="s">
        <v>1009</v>
      </c>
      <c r="AD8564" t="s">
        <v>443</v>
      </c>
    </row>
    <row r="8565" spans="21:30">
      <c r="U8565">
        <v>18001</v>
      </c>
      <c r="V8565">
        <v>7</v>
      </c>
      <c r="W8565" t="s">
        <v>9655</v>
      </c>
      <c r="X8565">
        <v>8</v>
      </c>
      <c r="Y8565" t="s">
        <v>434</v>
      </c>
      <c r="Z8565">
        <v>8101</v>
      </c>
      <c r="AA8565" t="s">
        <v>433</v>
      </c>
      <c r="AC8565" t="s">
        <v>713</v>
      </c>
      <c r="AD8565" t="s">
        <v>443</v>
      </c>
    </row>
    <row r="8566" spans="21:30">
      <c r="U8566">
        <v>18002</v>
      </c>
      <c r="V8566">
        <v>5</v>
      </c>
      <c r="W8566" t="s">
        <v>9656</v>
      </c>
      <c r="X8566">
        <v>16</v>
      </c>
      <c r="Y8566" t="s">
        <v>3835</v>
      </c>
      <c r="Z8566">
        <v>16203</v>
      </c>
      <c r="AA8566" t="s">
        <v>1014</v>
      </c>
      <c r="AC8566" t="s">
        <v>1009</v>
      </c>
      <c r="AD8566" t="s">
        <v>443</v>
      </c>
    </row>
    <row r="8567" spans="21:30">
      <c r="U8567">
        <v>18003</v>
      </c>
      <c r="V8567">
        <v>3</v>
      </c>
      <c r="W8567" t="s">
        <v>9160</v>
      </c>
      <c r="X8567">
        <v>8</v>
      </c>
      <c r="Y8567" t="s">
        <v>434</v>
      </c>
      <c r="Z8567">
        <v>8107</v>
      </c>
      <c r="AA8567" t="s">
        <v>1514</v>
      </c>
      <c r="AC8567" t="s">
        <v>713</v>
      </c>
      <c r="AD8567" t="s">
        <v>443</v>
      </c>
    </row>
    <row r="8568" spans="21:30">
      <c r="U8568">
        <v>18004</v>
      </c>
      <c r="V8568">
        <v>1</v>
      </c>
      <c r="W8568" t="s">
        <v>9657</v>
      </c>
      <c r="X8568">
        <v>8</v>
      </c>
      <c r="Y8568" t="s">
        <v>434</v>
      </c>
      <c r="Z8568">
        <v>8203</v>
      </c>
      <c r="AA8568" t="s">
        <v>4709</v>
      </c>
      <c r="AC8568" t="s">
        <v>1009</v>
      </c>
      <c r="AD8568" t="s">
        <v>443</v>
      </c>
    </row>
    <row r="8569" spans="21:30">
      <c r="U8569">
        <v>18006</v>
      </c>
      <c r="V8569">
        <v>8</v>
      </c>
      <c r="W8569" t="s">
        <v>9658</v>
      </c>
      <c r="X8569">
        <v>16</v>
      </c>
      <c r="Y8569" t="s">
        <v>3835</v>
      </c>
      <c r="Z8569">
        <v>16104</v>
      </c>
      <c r="AA8569" t="s">
        <v>1116</v>
      </c>
      <c r="AC8569" t="s">
        <v>1009</v>
      </c>
      <c r="AD8569" t="s">
        <v>443</v>
      </c>
    </row>
    <row r="8570" spans="21:30">
      <c r="U8570">
        <v>18007</v>
      </c>
      <c r="V8570">
        <v>6</v>
      </c>
      <c r="W8570" t="s">
        <v>9659</v>
      </c>
      <c r="X8570">
        <v>8</v>
      </c>
      <c r="Y8570" t="s">
        <v>434</v>
      </c>
      <c r="Z8570">
        <v>8101</v>
      </c>
      <c r="AA8570" t="s">
        <v>433</v>
      </c>
      <c r="AC8570" t="s">
        <v>725</v>
      </c>
      <c r="AD8570" t="s">
        <v>443</v>
      </c>
    </row>
    <row r="8571" spans="21:30">
      <c r="U8571">
        <v>18008</v>
      </c>
      <c r="V8571">
        <v>4</v>
      </c>
      <c r="W8571" t="s">
        <v>9660</v>
      </c>
      <c r="X8571">
        <v>8</v>
      </c>
      <c r="Y8571" t="s">
        <v>434</v>
      </c>
      <c r="Z8571">
        <v>8306</v>
      </c>
      <c r="AA8571" t="s">
        <v>1403</v>
      </c>
      <c r="AC8571" t="s">
        <v>713</v>
      </c>
      <c r="AD8571" t="s">
        <v>443</v>
      </c>
    </row>
    <row r="8572" spans="21:30">
      <c r="U8572">
        <v>18009</v>
      </c>
      <c r="V8572">
        <v>2</v>
      </c>
      <c r="W8572" t="s">
        <v>9661</v>
      </c>
      <c r="X8572">
        <v>8</v>
      </c>
      <c r="Y8572" t="s">
        <v>434</v>
      </c>
      <c r="Z8572">
        <v>8202</v>
      </c>
      <c r="AA8572" t="s">
        <v>886</v>
      </c>
      <c r="AC8572" t="s">
        <v>1009</v>
      </c>
      <c r="AD8572" t="s">
        <v>443</v>
      </c>
    </row>
    <row r="8573" spans="21:30">
      <c r="U8573">
        <v>18010</v>
      </c>
      <c r="V8573">
        <v>6</v>
      </c>
      <c r="W8573" t="s">
        <v>9662</v>
      </c>
      <c r="X8573">
        <v>16</v>
      </c>
      <c r="Y8573" t="s">
        <v>3835</v>
      </c>
      <c r="Z8573">
        <v>16103</v>
      </c>
      <c r="AA8573" t="s">
        <v>3847</v>
      </c>
      <c r="AC8573" t="s">
        <v>713</v>
      </c>
      <c r="AD8573" t="s">
        <v>443</v>
      </c>
    </row>
    <row r="8574" spans="21:30">
      <c r="U8574">
        <v>18011</v>
      </c>
      <c r="V8574">
        <v>4</v>
      </c>
      <c r="W8574" t="s">
        <v>9663</v>
      </c>
      <c r="X8574">
        <v>8</v>
      </c>
      <c r="Y8574" t="s">
        <v>434</v>
      </c>
      <c r="Z8574">
        <v>8108</v>
      </c>
      <c r="AA8574" t="s">
        <v>1832</v>
      </c>
      <c r="AC8574" t="s">
        <v>713</v>
      </c>
      <c r="AD8574" t="s">
        <v>443</v>
      </c>
    </row>
    <row r="8575" spans="21:30">
      <c r="U8575">
        <v>18012</v>
      </c>
      <c r="V8575">
        <v>2</v>
      </c>
      <c r="W8575" t="s">
        <v>9664</v>
      </c>
      <c r="X8575">
        <v>16</v>
      </c>
      <c r="Y8575" t="s">
        <v>3835</v>
      </c>
      <c r="Z8575">
        <v>16302</v>
      </c>
      <c r="AA8575" t="s">
        <v>89</v>
      </c>
      <c r="AC8575" t="s">
        <v>412</v>
      </c>
      <c r="AD8575" t="s">
        <v>443</v>
      </c>
    </row>
    <row r="8576" spans="21:30">
      <c r="U8576">
        <v>18014</v>
      </c>
      <c r="V8576">
        <v>9</v>
      </c>
      <c r="W8576" t="s">
        <v>9665</v>
      </c>
      <c r="X8576">
        <v>8</v>
      </c>
      <c r="Y8576" t="s">
        <v>434</v>
      </c>
      <c r="Z8576">
        <v>8107</v>
      </c>
      <c r="AA8576" t="s">
        <v>1514</v>
      </c>
      <c r="AC8576" t="s">
        <v>1009</v>
      </c>
      <c r="AD8576" t="s">
        <v>443</v>
      </c>
    </row>
    <row r="8577" spans="21:30">
      <c r="U8577">
        <v>18015</v>
      </c>
      <c r="V8577">
        <v>7</v>
      </c>
      <c r="W8577" t="s">
        <v>2299</v>
      </c>
      <c r="X8577">
        <v>8</v>
      </c>
      <c r="Y8577" t="s">
        <v>434</v>
      </c>
      <c r="Z8577">
        <v>8107</v>
      </c>
      <c r="AA8577" t="s">
        <v>1514</v>
      </c>
      <c r="AC8577" t="s">
        <v>1009</v>
      </c>
      <c r="AD8577" t="s">
        <v>443</v>
      </c>
    </row>
    <row r="8578" spans="21:30">
      <c r="U8578">
        <v>18016</v>
      </c>
      <c r="V8578">
        <v>5</v>
      </c>
      <c r="W8578" t="s">
        <v>9666</v>
      </c>
      <c r="X8578">
        <v>16</v>
      </c>
      <c r="Y8578" t="s">
        <v>3835</v>
      </c>
      <c r="Z8578">
        <v>16108</v>
      </c>
      <c r="AA8578" t="s">
        <v>1693</v>
      </c>
      <c r="AC8578" t="s">
        <v>1009</v>
      </c>
      <c r="AD8578" t="s">
        <v>443</v>
      </c>
    </row>
    <row r="8579" spans="21:30">
      <c r="U8579">
        <v>18017</v>
      </c>
      <c r="V8579">
        <v>3</v>
      </c>
      <c r="W8579" t="s">
        <v>9667</v>
      </c>
      <c r="X8579">
        <v>16</v>
      </c>
      <c r="Y8579" t="s">
        <v>3835</v>
      </c>
      <c r="Z8579">
        <v>16301</v>
      </c>
      <c r="AA8579" t="s">
        <v>3894</v>
      </c>
      <c r="AC8579" t="s">
        <v>412</v>
      </c>
      <c r="AD8579" t="s">
        <v>443</v>
      </c>
    </row>
    <row r="8580" spans="21:30">
      <c r="U8580">
        <v>18020</v>
      </c>
      <c r="V8580">
        <v>3</v>
      </c>
      <c r="W8580" t="s">
        <v>9668</v>
      </c>
      <c r="X8580">
        <v>8</v>
      </c>
      <c r="Y8580" t="s">
        <v>434</v>
      </c>
      <c r="Z8580">
        <v>8103</v>
      </c>
      <c r="AA8580" t="s">
        <v>979</v>
      </c>
      <c r="AC8580" t="s">
        <v>713</v>
      </c>
      <c r="AD8580" t="s">
        <v>443</v>
      </c>
    </row>
    <row r="8581" spans="21:30">
      <c r="U8581">
        <v>18021</v>
      </c>
      <c r="V8581">
        <v>1</v>
      </c>
      <c r="W8581" t="s">
        <v>2630</v>
      </c>
      <c r="X8581">
        <v>8</v>
      </c>
      <c r="Y8581" t="s">
        <v>434</v>
      </c>
      <c r="Z8581">
        <v>8313</v>
      </c>
      <c r="AA8581" t="s">
        <v>1808</v>
      </c>
      <c r="AC8581" t="s">
        <v>1009</v>
      </c>
      <c r="AD8581" t="s">
        <v>443</v>
      </c>
    </row>
    <row r="8582" spans="21:30">
      <c r="U8582">
        <v>18023</v>
      </c>
      <c r="V8582">
        <v>8</v>
      </c>
      <c r="W8582" t="s">
        <v>9669</v>
      </c>
      <c r="X8582">
        <v>8</v>
      </c>
      <c r="Y8582" t="s">
        <v>434</v>
      </c>
      <c r="Z8582">
        <v>8103</v>
      </c>
      <c r="AA8582" t="s">
        <v>979</v>
      </c>
      <c r="AC8582" t="s">
        <v>713</v>
      </c>
      <c r="AD8582" t="s">
        <v>443</v>
      </c>
    </row>
    <row r="8583" spans="21:30">
      <c r="U8583">
        <v>18024</v>
      </c>
      <c r="V8583">
        <v>6</v>
      </c>
      <c r="W8583" t="s">
        <v>9670</v>
      </c>
      <c r="X8583">
        <v>8</v>
      </c>
      <c r="Y8583" t="s">
        <v>434</v>
      </c>
      <c r="Z8583">
        <v>8101</v>
      </c>
      <c r="AA8583" t="s">
        <v>433</v>
      </c>
      <c r="AC8583" t="s">
        <v>713</v>
      </c>
      <c r="AD8583" t="s">
        <v>443</v>
      </c>
    </row>
    <row r="8584" spans="21:30">
      <c r="U8584">
        <v>18025</v>
      </c>
      <c r="V8584">
        <v>4</v>
      </c>
      <c r="W8584" t="s">
        <v>9671</v>
      </c>
      <c r="X8584">
        <v>8</v>
      </c>
      <c r="Y8584" t="s">
        <v>434</v>
      </c>
      <c r="Z8584">
        <v>8110</v>
      </c>
      <c r="AA8584" t="s">
        <v>1747</v>
      </c>
      <c r="AC8584" t="s">
        <v>713</v>
      </c>
      <c r="AD8584" t="s">
        <v>443</v>
      </c>
    </row>
    <row r="8585" spans="21:30">
      <c r="U8585">
        <v>18026</v>
      </c>
      <c r="V8585">
        <v>2</v>
      </c>
      <c r="W8585" t="s">
        <v>9672</v>
      </c>
      <c r="X8585">
        <v>8</v>
      </c>
      <c r="Y8585" t="s">
        <v>434</v>
      </c>
      <c r="Z8585">
        <v>8313</v>
      </c>
      <c r="AA8585" t="s">
        <v>1808</v>
      </c>
      <c r="AC8585" t="s">
        <v>713</v>
      </c>
      <c r="AD8585" t="s">
        <v>443</v>
      </c>
    </row>
    <row r="8586" spans="21:30">
      <c r="U8586">
        <v>18027</v>
      </c>
      <c r="V8586">
        <v>0</v>
      </c>
      <c r="W8586" t="s">
        <v>9673</v>
      </c>
      <c r="X8586">
        <v>8</v>
      </c>
      <c r="Y8586" t="s">
        <v>434</v>
      </c>
      <c r="Z8586">
        <v>8102</v>
      </c>
      <c r="AA8586" t="s">
        <v>1069</v>
      </c>
      <c r="AC8586" t="s">
        <v>713</v>
      </c>
      <c r="AD8586" t="s">
        <v>443</v>
      </c>
    </row>
    <row r="8587" spans="21:30">
      <c r="U8587">
        <v>18028</v>
      </c>
      <c r="V8587">
        <v>9</v>
      </c>
      <c r="W8587" t="s">
        <v>9674</v>
      </c>
      <c r="X8587">
        <v>16</v>
      </c>
      <c r="Y8587" t="s">
        <v>3835</v>
      </c>
      <c r="Z8587">
        <v>16101</v>
      </c>
      <c r="AA8587" t="s">
        <v>3836</v>
      </c>
      <c r="AC8587" t="s">
        <v>713</v>
      </c>
      <c r="AD8587" t="s">
        <v>443</v>
      </c>
    </row>
    <row r="8588" spans="21:30">
      <c r="U8588">
        <v>18029</v>
      </c>
      <c r="V8588">
        <v>7</v>
      </c>
      <c r="W8588" t="s">
        <v>9675</v>
      </c>
      <c r="X8588">
        <v>8</v>
      </c>
      <c r="Y8588" t="s">
        <v>434</v>
      </c>
      <c r="Z8588">
        <v>8110</v>
      </c>
      <c r="AA8588" t="s">
        <v>1747</v>
      </c>
      <c r="AC8588" t="s">
        <v>713</v>
      </c>
      <c r="AD8588" t="s">
        <v>443</v>
      </c>
    </row>
    <row r="8589" spans="21:30">
      <c r="U8589">
        <v>18030</v>
      </c>
      <c r="V8589">
        <v>0</v>
      </c>
      <c r="W8589" t="s">
        <v>9676</v>
      </c>
      <c r="X8589">
        <v>8</v>
      </c>
      <c r="Y8589" t="s">
        <v>434</v>
      </c>
      <c r="Z8589">
        <v>8101</v>
      </c>
      <c r="AA8589" t="s">
        <v>433</v>
      </c>
      <c r="AC8589" t="s">
        <v>713</v>
      </c>
      <c r="AD8589" t="s">
        <v>443</v>
      </c>
    </row>
    <row r="8590" spans="21:30">
      <c r="U8590">
        <v>18031</v>
      </c>
      <c r="V8590">
        <v>9</v>
      </c>
      <c r="W8590" t="s">
        <v>9677</v>
      </c>
      <c r="X8590">
        <v>8</v>
      </c>
      <c r="Y8590" t="s">
        <v>434</v>
      </c>
      <c r="Z8590">
        <v>8104</v>
      </c>
      <c r="AA8590" t="s">
        <v>1141</v>
      </c>
      <c r="AC8590" t="s">
        <v>713</v>
      </c>
      <c r="AD8590" t="s">
        <v>443</v>
      </c>
    </row>
    <row r="8591" spans="21:30">
      <c r="U8591">
        <v>18032</v>
      </c>
      <c r="V8591">
        <v>7</v>
      </c>
      <c r="W8591" t="s">
        <v>9678</v>
      </c>
      <c r="X8591">
        <v>8</v>
      </c>
      <c r="Y8591" t="s">
        <v>434</v>
      </c>
      <c r="Z8591">
        <v>8101</v>
      </c>
      <c r="AA8591" t="s">
        <v>433</v>
      </c>
      <c r="AC8591" t="s">
        <v>713</v>
      </c>
      <c r="AD8591" t="s">
        <v>443</v>
      </c>
    </row>
    <row r="8592" spans="21:30">
      <c r="U8592">
        <v>18034</v>
      </c>
      <c r="V8592">
        <v>3</v>
      </c>
      <c r="W8592" t="s">
        <v>9679</v>
      </c>
      <c r="X8592">
        <v>8</v>
      </c>
      <c r="Y8592" t="s">
        <v>434</v>
      </c>
      <c r="Z8592">
        <v>8301</v>
      </c>
      <c r="AA8592" t="s">
        <v>4127</v>
      </c>
      <c r="AC8592" t="s">
        <v>713</v>
      </c>
      <c r="AD8592" t="s">
        <v>443</v>
      </c>
    </row>
    <row r="8593" spans="21:30">
      <c r="U8593">
        <v>18035</v>
      </c>
      <c r="V8593">
        <v>1</v>
      </c>
      <c r="W8593" t="s">
        <v>2735</v>
      </c>
      <c r="X8593">
        <v>16</v>
      </c>
      <c r="Y8593" t="s">
        <v>3835</v>
      </c>
      <c r="Z8593">
        <v>16201</v>
      </c>
      <c r="AA8593" t="s">
        <v>1628</v>
      </c>
      <c r="AC8593" t="s">
        <v>713</v>
      </c>
      <c r="AD8593" t="s">
        <v>443</v>
      </c>
    </row>
    <row r="8594" spans="21:30">
      <c r="U8594">
        <v>18037</v>
      </c>
      <c r="V8594">
        <v>8</v>
      </c>
      <c r="W8594" t="s">
        <v>9680</v>
      </c>
      <c r="X8594">
        <v>8</v>
      </c>
      <c r="Y8594" t="s">
        <v>434</v>
      </c>
      <c r="Z8594">
        <v>8314</v>
      </c>
      <c r="AA8594" t="s">
        <v>4233</v>
      </c>
      <c r="AC8594" t="s">
        <v>1009</v>
      </c>
      <c r="AD8594" t="s">
        <v>443</v>
      </c>
    </row>
    <row r="8595" spans="21:30">
      <c r="U8595">
        <v>18038</v>
      </c>
      <c r="V8595">
        <v>6</v>
      </c>
      <c r="W8595" t="s">
        <v>9681</v>
      </c>
      <c r="X8595">
        <v>8</v>
      </c>
      <c r="Y8595" t="s">
        <v>434</v>
      </c>
      <c r="Z8595">
        <v>8102</v>
      </c>
      <c r="AA8595" t="s">
        <v>1069</v>
      </c>
      <c r="AC8595" t="s">
        <v>713</v>
      </c>
      <c r="AD8595" t="s">
        <v>443</v>
      </c>
    </row>
    <row r="8596" spans="21:30">
      <c r="U8596">
        <v>18039</v>
      </c>
      <c r="V8596">
        <v>4</v>
      </c>
      <c r="W8596" t="s">
        <v>9682</v>
      </c>
      <c r="X8596">
        <v>8</v>
      </c>
      <c r="Y8596" t="s">
        <v>434</v>
      </c>
      <c r="Z8596">
        <v>8101</v>
      </c>
      <c r="AA8596" t="s">
        <v>433</v>
      </c>
      <c r="AC8596" t="s">
        <v>713</v>
      </c>
      <c r="AD8596" t="s">
        <v>443</v>
      </c>
    </row>
    <row r="8597" spans="21:30">
      <c r="U8597">
        <v>18040</v>
      </c>
      <c r="V8597">
        <v>8</v>
      </c>
      <c r="W8597" t="s">
        <v>9683</v>
      </c>
      <c r="X8597">
        <v>8</v>
      </c>
      <c r="Y8597" t="s">
        <v>434</v>
      </c>
      <c r="Z8597">
        <v>8103</v>
      </c>
      <c r="AA8597" t="s">
        <v>979</v>
      </c>
      <c r="AC8597" t="s">
        <v>713</v>
      </c>
      <c r="AD8597" t="s">
        <v>443</v>
      </c>
    </row>
    <row r="8598" spans="21:30">
      <c r="U8598">
        <v>18042</v>
      </c>
      <c r="V8598">
        <v>4</v>
      </c>
      <c r="W8598" t="s">
        <v>9684</v>
      </c>
      <c r="X8598">
        <v>8</v>
      </c>
      <c r="Y8598" t="s">
        <v>434</v>
      </c>
      <c r="Z8598">
        <v>8102</v>
      </c>
      <c r="AA8598" t="s">
        <v>1069</v>
      </c>
      <c r="AC8598" t="s">
        <v>713</v>
      </c>
      <c r="AD8598" t="s">
        <v>443</v>
      </c>
    </row>
    <row r="8599" spans="21:30">
      <c r="U8599">
        <v>18043</v>
      </c>
      <c r="V8599">
        <v>2</v>
      </c>
      <c r="W8599" t="s">
        <v>9685</v>
      </c>
      <c r="X8599">
        <v>8</v>
      </c>
      <c r="Y8599" t="s">
        <v>434</v>
      </c>
      <c r="Z8599">
        <v>8108</v>
      </c>
      <c r="AA8599" t="s">
        <v>1832</v>
      </c>
      <c r="AC8599" t="s">
        <v>713</v>
      </c>
      <c r="AD8599" t="s">
        <v>443</v>
      </c>
    </row>
    <row r="8600" spans="21:30">
      <c r="U8600">
        <v>18044</v>
      </c>
      <c r="V8600">
        <v>0</v>
      </c>
      <c r="W8600" t="s">
        <v>9686</v>
      </c>
      <c r="X8600">
        <v>8</v>
      </c>
      <c r="Y8600" t="s">
        <v>434</v>
      </c>
      <c r="Z8600">
        <v>8101</v>
      </c>
      <c r="AA8600" t="s">
        <v>433</v>
      </c>
      <c r="AC8600" t="s">
        <v>713</v>
      </c>
      <c r="AD8600" t="s">
        <v>443</v>
      </c>
    </row>
    <row r="8601" spans="21:30">
      <c r="U8601">
        <v>18045</v>
      </c>
      <c r="V8601">
        <v>9</v>
      </c>
      <c r="W8601" t="s">
        <v>9687</v>
      </c>
      <c r="X8601">
        <v>16</v>
      </c>
      <c r="Y8601" t="s">
        <v>3835</v>
      </c>
      <c r="Z8601">
        <v>16103</v>
      </c>
      <c r="AA8601" t="s">
        <v>3847</v>
      </c>
      <c r="AC8601" t="s">
        <v>713</v>
      </c>
      <c r="AD8601" t="s">
        <v>443</v>
      </c>
    </row>
    <row r="8602" spans="21:30">
      <c r="U8602">
        <v>18047</v>
      </c>
      <c r="V8602">
        <v>5</v>
      </c>
      <c r="W8602" t="s">
        <v>9688</v>
      </c>
      <c r="X8602">
        <v>8</v>
      </c>
      <c r="Y8602" t="s">
        <v>434</v>
      </c>
      <c r="Z8602">
        <v>8112</v>
      </c>
      <c r="AA8602" t="s">
        <v>4426</v>
      </c>
      <c r="AC8602" t="s">
        <v>713</v>
      </c>
      <c r="AD8602" t="s">
        <v>443</v>
      </c>
    </row>
    <row r="8603" spans="21:30">
      <c r="U8603">
        <v>18049</v>
      </c>
      <c r="V8603">
        <v>1</v>
      </c>
      <c r="W8603" t="s">
        <v>4403</v>
      </c>
      <c r="X8603">
        <v>8</v>
      </c>
      <c r="Y8603" t="s">
        <v>434</v>
      </c>
      <c r="Z8603">
        <v>8110</v>
      </c>
      <c r="AA8603" t="s">
        <v>1747</v>
      </c>
      <c r="AC8603" t="s">
        <v>713</v>
      </c>
      <c r="AD8603" t="s">
        <v>443</v>
      </c>
    </row>
    <row r="8604" spans="21:30">
      <c r="U8604">
        <v>18050</v>
      </c>
      <c r="V8604">
        <v>5</v>
      </c>
      <c r="W8604" t="s">
        <v>9689</v>
      </c>
      <c r="X8604">
        <v>8</v>
      </c>
      <c r="Y8604" t="s">
        <v>434</v>
      </c>
      <c r="Z8604">
        <v>8301</v>
      </c>
      <c r="AA8604" t="s">
        <v>4127</v>
      </c>
      <c r="AC8604" t="s">
        <v>713</v>
      </c>
      <c r="AD8604" t="s">
        <v>443</v>
      </c>
    </row>
    <row r="8605" spans="21:30">
      <c r="U8605">
        <v>18051</v>
      </c>
      <c r="V8605">
        <v>3</v>
      </c>
      <c r="W8605" t="s">
        <v>9690</v>
      </c>
      <c r="X8605">
        <v>8</v>
      </c>
      <c r="Y8605" t="s">
        <v>434</v>
      </c>
      <c r="Z8605">
        <v>8301</v>
      </c>
      <c r="AA8605" t="s">
        <v>4127</v>
      </c>
      <c r="AC8605" t="s">
        <v>713</v>
      </c>
      <c r="AD8605" t="s">
        <v>443</v>
      </c>
    </row>
    <row r="8606" spans="21:30">
      <c r="U8606">
        <v>18052</v>
      </c>
      <c r="V8606">
        <v>1</v>
      </c>
      <c r="W8606" t="s">
        <v>9691</v>
      </c>
      <c r="X8606">
        <v>8</v>
      </c>
      <c r="Y8606" t="s">
        <v>434</v>
      </c>
      <c r="Z8606">
        <v>8103</v>
      </c>
      <c r="AA8606" t="s">
        <v>979</v>
      </c>
      <c r="AC8606" t="s">
        <v>713</v>
      </c>
      <c r="AD8606" t="s">
        <v>443</v>
      </c>
    </row>
    <row r="8607" spans="21:30">
      <c r="U8607">
        <v>18054</v>
      </c>
      <c r="V8607">
        <v>8</v>
      </c>
      <c r="W8607" t="s">
        <v>9692</v>
      </c>
      <c r="X8607">
        <v>8</v>
      </c>
      <c r="Y8607" t="s">
        <v>434</v>
      </c>
      <c r="Z8607">
        <v>8103</v>
      </c>
      <c r="AA8607" t="s">
        <v>979</v>
      </c>
      <c r="AC8607" t="s">
        <v>713</v>
      </c>
      <c r="AD8607" t="s">
        <v>443</v>
      </c>
    </row>
    <row r="8608" spans="21:30">
      <c r="U8608">
        <v>18055</v>
      </c>
      <c r="V8608">
        <v>6</v>
      </c>
      <c r="W8608" t="s">
        <v>9693</v>
      </c>
      <c r="X8608">
        <v>8</v>
      </c>
      <c r="Y8608" t="s">
        <v>434</v>
      </c>
      <c r="Z8608">
        <v>8101</v>
      </c>
      <c r="AA8608" t="s">
        <v>433</v>
      </c>
      <c r="AC8608" t="s">
        <v>725</v>
      </c>
      <c r="AD8608" t="s">
        <v>443</v>
      </c>
    </row>
    <row r="8609" spans="21:30">
      <c r="U8609">
        <v>18061</v>
      </c>
      <c r="V8609">
        <v>0</v>
      </c>
      <c r="W8609" t="s">
        <v>9694</v>
      </c>
      <c r="X8609">
        <v>16</v>
      </c>
      <c r="Y8609" t="s">
        <v>3835</v>
      </c>
      <c r="Z8609">
        <v>16102</v>
      </c>
      <c r="AA8609" t="s">
        <v>894</v>
      </c>
      <c r="AC8609" t="s">
        <v>713</v>
      </c>
      <c r="AD8609" t="s">
        <v>443</v>
      </c>
    </row>
    <row r="8610" spans="21:30">
      <c r="U8610">
        <v>18062</v>
      </c>
      <c r="V8610">
        <v>9</v>
      </c>
      <c r="W8610" t="s">
        <v>9695</v>
      </c>
      <c r="X8610">
        <v>8</v>
      </c>
      <c r="Y8610" t="s">
        <v>434</v>
      </c>
      <c r="Z8610">
        <v>8110</v>
      </c>
      <c r="AA8610" t="s">
        <v>1747</v>
      </c>
      <c r="AC8610" t="s">
        <v>713</v>
      </c>
      <c r="AD8610" t="s">
        <v>443</v>
      </c>
    </row>
    <row r="8611" spans="21:30">
      <c r="U8611">
        <v>18063</v>
      </c>
      <c r="V8611">
        <v>7</v>
      </c>
      <c r="W8611" t="s">
        <v>9192</v>
      </c>
      <c r="X8611">
        <v>8</v>
      </c>
      <c r="Y8611" t="s">
        <v>434</v>
      </c>
      <c r="Z8611">
        <v>8103</v>
      </c>
      <c r="AA8611" t="s">
        <v>979</v>
      </c>
      <c r="AC8611" t="s">
        <v>713</v>
      </c>
      <c r="AD8611" t="s">
        <v>443</v>
      </c>
    </row>
    <row r="8612" spans="21:30">
      <c r="U8612">
        <v>18064</v>
      </c>
      <c r="V8612">
        <v>5</v>
      </c>
      <c r="W8612" t="s">
        <v>9696</v>
      </c>
      <c r="X8612">
        <v>8</v>
      </c>
      <c r="Y8612" t="s">
        <v>434</v>
      </c>
      <c r="Z8612">
        <v>8108</v>
      </c>
      <c r="AA8612" t="s">
        <v>1832</v>
      </c>
      <c r="AC8612" t="s">
        <v>713</v>
      </c>
      <c r="AD8612" t="s">
        <v>443</v>
      </c>
    </row>
    <row r="8613" spans="21:30">
      <c r="U8613">
        <v>18065</v>
      </c>
      <c r="V8613">
        <v>3</v>
      </c>
      <c r="W8613" t="s">
        <v>9697</v>
      </c>
      <c r="X8613">
        <v>8</v>
      </c>
      <c r="Y8613" t="s">
        <v>434</v>
      </c>
      <c r="Z8613">
        <v>8105</v>
      </c>
      <c r="AA8613" t="s">
        <v>1197</v>
      </c>
      <c r="AC8613" t="s">
        <v>412</v>
      </c>
      <c r="AD8613" t="s">
        <v>443</v>
      </c>
    </row>
    <row r="8614" spans="21:30">
      <c r="U8614">
        <v>18066</v>
      </c>
      <c r="V8614">
        <v>1</v>
      </c>
      <c r="W8614" t="s">
        <v>9698</v>
      </c>
      <c r="X8614">
        <v>8</v>
      </c>
      <c r="Y8614" t="s">
        <v>434</v>
      </c>
      <c r="Z8614">
        <v>8103</v>
      </c>
      <c r="AA8614" t="s">
        <v>979</v>
      </c>
      <c r="AC8614" t="s">
        <v>713</v>
      </c>
      <c r="AD8614" t="s">
        <v>443</v>
      </c>
    </row>
    <row r="8615" spans="21:30">
      <c r="U8615">
        <v>18069</v>
      </c>
      <c r="V8615">
        <v>6</v>
      </c>
      <c r="W8615" t="s">
        <v>9699</v>
      </c>
      <c r="X8615">
        <v>8</v>
      </c>
      <c r="Y8615" t="s">
        <v>434</v>
      </c>
      <c r="Z8615">
        <v>8112</v>
      </c>
      <c r="AA8615" t="s">
        <v>4426</v>
      </c>
      <c r="AC8615" t="s">
        <v>713</v>
      </c>
      <c r="AD8615" t="s">
        <v>443</v>
      </c>
    </row>
    <row r="8616" spans="21:30">
      <c r="U8616">
        <v>18073</v>
      </c>
      <c r="V8616">
        <v>4</v>
      </c>
      <c r="W8616" t="s">
        <v>9700</v>
      </c>
      <c r="X8616">
        <v>8</v>
      </c>
      <c r="Y8616" t="s">
        <v>434</v>
      </c>
      <c r="Z8616">
        <v>8202</v>
      </c>
      <c r="AA8616" t="s">
        <v>886</v>
      </c>
      <c r="AC8616" t="s">
        <v>713</v>
      </c>
      <c r="AD8616" t="s">
        <v>443</v>
      </c>
    </row>
    <row r="8617" spans="21:30">
      <c r="U8617">
        <v>18074</v>
      </c>
      <c r="V8617">
        <v>2</v>
      </c>
      <c r="W8617" t="s">
        <v>9701</v>
      </c>
      <c r="X8617">
        <v>8</v>
      </c>
      <c r="Y8617" t="s">
        <v>434</v>
      </c>
      <c r="Z8617">
        <v>8109</v>
      </c>
      <c r="AA8617" t="s">
        <v>1729</v>
      </c>
      <c r="AC8617" t="s">
        <v>713</v>
      </c>
      <c r="AD8617" t="s">
        <v>443</v>
      </c>
    </row>
    <row r="8618" spans="21:30">
      <c r="U8618">
        <v>18075</v>
      </c>
      <c r="V8618">
        <v>0</v>
      </c>
      <c r="W8618" t="s">
        <v>9702</v>
      </c>
      <c r="X8618">
        <v>8</v>
      </c>
      <c r="Y8618" t="s">
        <v>434</v>
      </c>
      <c r="Z8618">
        <v>8109</v>
      </c>
      <c r="AA8618" t="s">
        <v>1729</v>
      </c>
      <c r="AC8618" t="s">
        <v>713</v>
      </c>
      <c r="AD8618" t="s">
        <v>443</v>
      </c>
    </row>
    <row r="8619" spans="21:30">
      <c r="U8619">
        <v>18076</v>
      </c>
      <c r="V8619">
        <v>9</v>
      </c>
      <c r="W8619" t="s">
        <v>9703</v>
      </c>
      <c r="X8619">
        <v>8</v>
      </c>
      <c r="Y8619" t="s">
        <v>434</v>
      </c>
      <c r="Z8619">
        <v>8305</v>
      </c>
      <c r="AA8619" t="s">
        <v>4261</v>
      </c>
      <c r="AC8619" t="s">
        <v>713</v>
      </c>
      <c r="AD8619" t="s">
        <v>443</v>
      </c>
    </row>
    <row r="8620" spans="21:30">
      <c r="U8620">
        <v>18077</v>
      </c>
      <c r="V8620">
        <v>7</v>
      </c>
      <c r="W8620" t="s">
        <v>9704</v>
      </c>
      <c r="X8620">
        <v>16</v>
      </c>
      <c r="Y8620" t="s">
        <v>3835</v>
      </c>
      <c r="Z8620">
        <v>16101</v>
      </c>
      <c r="AA8620" t="s">
        <v>3836</v>
      </c>
      <c r="AC8620" t="s">
        <v>713</v>
      </c>
      <c r="AD8620" t="s">
        <v>443</v>
      </c>
    </row>
    <row r="8621" spans="21:30">
      <c r="U8621">
        <v>18078</v>
      </c>
      <c r="V8621">
        <v>5</v>
      </c>
      <c r="W8621" t="s">
        <v>9705</v>
      </c>
      <c r="X8621">
        <v>16</v>
      </c>
      <c r="Y8621" t="s">
        <v>3835</v>
      </c>
      <c r="Z8621">
        <v>16107</v>
      </c>
      <c r="AA8621" t="s">
        <v>4040</v>
      </c>
      <c r="AC8621" t="s">
        <v>713</v>
      </c>
      <c r="AD8621" t="s">
        <v>443</v>
      </c>
    </row>
    <row r="8622" spans="21:30">
      <c r="U8622">
        <v>18079</v>
      </c>
      <c r="V8622">
        <v>3</v>
      </c>
      <c r="W8622" t="s">
        <v>9706</v>
      </c>
      <c r="X8622">
        <v>8</v>
      </c>
      <c r="Y8622" t="s">
        <v>434</v>
      </c>
      <c r="Z8622">
        <v>8108</v>
      </c>
      <c r="AA8622" t="s">
        <v>1832</v>
      </c>
      <c r="AC8622" t="s">
        <v>713</v>
      </c>
      <c r="AD8622" t="s">
        <v>443</v>
      </c>
    </row>
    <row r="8623" spans="21:30">
      <c r="U8623">
        <v>18080</v>
      </c>
      <c r="V8623">
        <v>7</v>
      </c>
      <c r="W8623" t="s">
        <v>9707</v>
      </c>
      <c r="X8623">
        <v>8</v>
      </c>
      <c r="Y8623" t="s">
        <v>434</v>
      </c>
      <c r="Z8623">
        <v>8202</v>
      </c>
      <c r="AA8623" t="s">
        <v>886</v>
      </c>
      <c r="AC8623" t="s">
        <v>1009</v>
      </c>
      <c r="AD8623" t="s">
        <v>443</v>
      </c>
    </row>
    <row r="8624" spans="21:30">
      <c r="U8624">
        <v>18081</v>
      </c>
      <c r="V8624">
        <v>5</v>
      </c>
      <c r="W8624" t="s">
        <v>9708</v>
      </c>
      <c r="X8624">
        <v>8</v>
      </c>
      <c r="Y8624" t="s">
        <v>434</v>
      </c>
      <c r="Z8624">
        <v>8105</v>
      </c>
      <c r="AA8624" t="s">
        <v>1197</v>
      </c>
      <c r="AC8624" t="s">
        <v>713</v>
      </c>
      <c r="AD8624" t="s">
        <v>443</v>
      </c>
    </row>
    <row r="8625" spans="21:30">
      <c r="U8625">
        <v>18082</v>
      </c>
      <c r="V8625">
        <v>3</v>
      </c>
      <c r="W8625" t="s">
        <v>9709</v>
      </c>
      <c r="X8625">
        <v>8</v>
      </c>
      <c r="Y8625" t="s">
        <v>434</v>
      </c>
      <c r="Z8625">
        <v>8301</v>
      </c>
      <c r="AA8625" t="s">
        <v>4127</v>
      </c>
      <c r="AC8625" t="s">
        <v>713</v>
      </c>
      <c r="AD8625" t="s">
        <v>443</v>
      </c>
    </row>
    <row r="8626" spans="21:30">
      <c r="U8626">
        <v>18085</v>
      </c>
      <c r="V8626">
        <v>8</v>
      </c>
      <c r="W8626" t="s">
        <v>9710</v>
      </c>
      <c r="X8626">
        <v>16</v>
      </c>
      <c r="Y8626" t="s">
        <v>3835</v>
      </c>
      <c r="Z8626">
        <v>16203</v>
      </c>
      <c r="AA8626" t="s">
        <v>1014</v>
      </c>
      <c r="AC8626" t="s">
        <v>713</v>
      </c>
      <c r="AD8626" t="s">
        <v>443</v>
      </c>
    </row>
    <row r="8627" spans="21:30">
      <c r="U8627">
        <v>18087</v>
      </c>
      <c r="V8627">
        <v>4</v>
      </c>
      <c r="W8627" t="s">
        <v>9711</v>
      </c>
      <c r="X8627">
        <v>16</v>
      </c>
      <c r="Y8627" t="s">
        <v>3835</v>
      </c>
      <c r="Z8627">
        <v>16301</v>
      </c>
      <c r="AA8627" t="s">
        <v>3894</v>
      </c>
      <c r="AC8627" t="s">
        <v>713</v>
      </c>
      <c r="AD8627" t="s">
        <v>443</v>
      </c>
    </row>
    <row r="8628" spans="21:30">
      <c r="U8628">
        <v>18088</v>
      </c>
      <c r="V8628">
        <v>2</v>
      </c>
      <c r="W8628" t="s">
        <v>9712</v>
      </c>
      <c r="X8628">
        <v>8</v>
      </c>
      <c r="Y8628" t="s">
        <v>434</v>
      </c>
      <c r="Z8628">
        <v>8102</v>
      </c>
      <c r="AA8628" t="s">
        <v>1069</v>
      </c>
      <c r="AC8628" t="s">
        <v>713</v>
      </c>
      <c r="AD8628" t="s">
        <v>443</v>
      </c>
    </row>
    <row r="8629" spans="21:30">
      <c r="U8629">
        <v>18089</v>
      </c>
      <c r="V8629">
        <v>0</v>
      </c>
      <c r="W8629" t="s">
        <v>9196</v>
      </c>
      <c r="X8629">
        <v>8</v>
      </c>
      <c r="Y8629" t="s">
        <v>434</v>
      </c>
      <c r="Z8629">
        <v>8203</v>
      </c>
      <c r="AA8629" t="s">
        <v>4709</v>
      </c>
      <c r="AC8629" t="s">
        <v>1009</v>
      </c>
      <c r="AD8629" t="s">
        <v>443</v>
      </c>
    </row>
    <row r="8630" spans="21:30">
      <c r="U8630">
        <v>18090</v>
      </c>
      <c r="V8630">
        <v>4</v>
      </c>
      <c r="W8630" t="s">
        <v>8420</v>
      </c>
      <c r="X8630">
        <v>8</v>
      </c>
      <c r="Y8630" t="s">
        <v>434</v>
      </c>
      <c r="Z8630">
        <v>8301</v>
      </c>
      <c r="AA8630" t="s">
        <v>4127</v>
      </c>
      <c r="AC8630" t="s">
        <v>713</v>
      </c>
      <c r="AD8630" t="s">
        <v>443</v>
      </c>
    </row>
    <row r="8631" spans="21:30">
      <c r="U8631">
        <v>18091</v>
      </c>
      <c r="V8631">
        <v>2</v>
      </c>
      <c r="W8631" t="s">
        <v>9713</v>
      </c>
      <c r="X8631">
        <v>8</v>
      </c>
      <c r="Y8631" t="s">
        <v>434</v>
      </c>
      <c r="Z8631">
        <v>8311</v>
      </c>
      <c r="AA8631" t="s">
        <v>4230</v>
      </c>
      <c r="AC8631" t="s">
        <v>713</v>
      </c>
      <c r="AD8631" t="s">
        <v>443</v>
      </c>
    </row>
    <row r="8632" spans="21:30">
      <c r="U8632">
        <v>18092</v>
      </c>
      <c r="V8632">
        <v>0</v>
      </c>
      <c r="W8632" t="s">
        <v>9714</v>
      </c>
      <c r="X8632">
        <v>8</v>
      </c>
      <c r="Y8632" t="s">
        <v>434</v>
      </c>
      <c r="Z8632">
        <v>8202</v>
      </c>
      <c r="AA8632" t="s">
        <v>886</v>
      </c>
      <c r="AC8632" t="s">
        <v>713</v>
      </c>
      <c r="AD8632" t="s">
        <v>443</v>
      </c>
    </row>
    <row r="8633" spans="21:30">
      <c r="U8633">
        <v>18093</v>
      </c>
      <c r="V8633">
        <v>9</v>
      </c>
      <c r="W8633" t="s">
        <v>9715</v>
      </c>
      <c r="X8633">
        <v>8</v>
      </c>
      <c r="Y8633" t="s">
        <v>434</v>
      </c>
      <c r="Z8633">
        <v>8105</v>
      </c>
      <c r="AA8633" t="s">
        <v>1197</v>
      </c>
      <c r="AC8633" t="s">
        <v>713</v>
      </c>
      <c r="AD8633" t="s">
        <v>443</v>
      </c>
    </row>
    <row r="8634" spans="21:30">
      <c r="U8634">
        <v>18094</v>
      </c>
      <c r="V8634">
        <v>7</v>
      </c>
      <c r="W8634" t="s">
        <v>9716</v>
      </c>
      <c r="X8634">
        <v>8</v>
      </c>
      <c r="Y8634" t="s">
        <v>434</v>
      </c>
      <c r="Z8634">
        <v>8105</v>
      </c>
      <c r="AA8634" t="s">
        <v>1197</v>
      </c>
      <c r="AC8634" t="s">
        <v>713</v>
      </c>
      <c r="AD8634" t="s">
        <v>443</v>
      </c>
    </row>
    <row r="8635" spans="21:30">
      <c r="U8635">
        <v>18095</v>
      </c>
      <c r="V8635">
        <v>5</v>
      </c>
      <c r="W8635" t="s">
        <v>9717</v>
      </c>
      <c r="X8635">
        <v>8</v>
      </c>
      <c r="Y8635" t="s">
        <v>434</v>
      </c>
      <c r="Z8635">
        <v>8201</v>
      </c>
      <c r="AA8635" t="s">
        <v>1273</v>
      </c>
      <c r="AC8635" t="s">
        <v>713</v>
      </c>
      <c r="AD8635" t="s">
        <v>443</v>
      </c>
    </row>
    <row r="8636" spans="21:30">
      <c r="U8636">
        <v>18096</v>
      </c>
      <c r="V8636">
        <v>3</v>
      </c>
      <c r="W8636" t="s">
        <v>9189</v>
      </c>
      <c r="X8636">
        <v>8</v>
      </c>
      <c r="Y8636" t="s">
        <v>434</v>
      </c>
      <c r="Z8636">
        <v>8311</v>
      </c>
      <c r="AA8636" t="s">
        <v>4230</v>
      </c>
      <c r="AC8636" t="s">
        <v>713</v>
      </c>
      <c r="AD8636" t="s">
        <v>443</v>
      </c>
    </row>
    <row r="8637" spans="21:30">
      <c r="U8637">
        <v>18097</v>
      </c>
      <c r="V8637">
        <v>1</v>
      </c>
      <c r="W8637" t="s">
        <v>9718</v>
      </c>
      <c r="X8637">
        <v>8</v>
      </c>
      <c r="Y8637" t="s">
        <v>434</v>
      </c>
      <c r="Z8637">
        <v>8101</v>
      </c>
      <c r="AA8637" t="s">
        <v>433</v>
      </c>
      <c r="AC8637" t="s">
        <v>713</v>
      </c>
      <c r="AD8637" t="s">
        <v>443</v>
      </c>
    </row>
    <row r="8638" spans="21:30">
      <c r="U8638">
        <v>18099</v>
      </c>
      <c r="V8638">
        <v>8</v>
      </c>
      <c r="W8638" t="s">
        <v>9719</v>
      </c>
      <c r="X8638">
        <v>16</v>
      </c>
      <c r="Y8638" t="s">
        <v>3835</v>
      </c>
      <c r="Z8638">
        <v>16103</v>
      </c>
      <c r="AA8638" t="s">
        <v>3847</v>
      </c>
      <c r="AC8638" t="s">
        <v>1009</v>
      </c>
      <c r="AD8638" t="s">
        <v>443</v>
      </c>
    </row>
    <row r="8639" spans="21:30">
      <c r="U8639">
        <v>18100</v>
      </c>
      <c r="V8639">
        <v>5</v>
      </c>
      <c r="W8639" t="s">
        <v>9720</v>
      </c>
      <c r="X8639">
        <v>8</v>
      </c>
      <c r="Y8639" t="s">
        <v>434</v>
      </c>
      <c r="Z8639">
        <v>8105</v>
      </c>
      <c r="AA8639" t="s">
        <v>1197</v>
      </c>
      <c r="AC8639" t="s">
        <v>713</v>
      </c>
      <c r="AD8639" t="s">
        <v>443</v>
      </c>
    </row>
    <row r="8640" spans="21:30">
      <c r="U8640">
        <v>18101</v>
      </c>
      <c r="V8640">
        <v>3</v>
      </c>
      <c r="W8640" t="s">
        <v>9721</v>
      </c>
      <c r="X8640">
        <v>8</v>
      </c>
      <c r="Y8640" t="s">
        <v>434</v>
      </c>
      <c r="Z8640">
        <v>8305</v>
      </c>
      <c r="AA8640" t="s">
        <v>4261</v>
      </c>
      <c r="AC8640" t="s">
        <v>713</v>
      </c>
      <c r="AD8640" t="s">
        <v>443</v>
      </c>
    </row>
    <row r="8641" spans="21:30">
      <c r="U8641">
        <v>18102</v>
      </c>
      <c r="V8641">
        <v>1</v>
      </c>
      <c r="W8641" t="s">
        <v>8466</v>
      </c>
      <c r="X8641">
        <v>8</v>
      </c>
      <c r="Y8641" t="s">
        <v>434</v>
      </c>
      <c r="Z8641">
        <v>8108</v>
      </c>
      <c r="AA8641" t="s">
        <v>1832</v>
      </c>
      <c r="AC8641" t="s">
        <v>713</v>
      </c>
      <c r="AD8641" t="s">
        <v>443</v>
      </c>
    </row>
    <row r="8642" spans="21:30">
      <c r="U8642">
        <v>18104</v>
      </c>
      <c r="V8642">
        <v>8</v>
      </c>
      <c r="W8642" t="s">
        <v>9722</v>
      </c>
      <c r="X8642">
        <v>16</v>
      </c>
      <c r="Y8642" t="s">
        <v>3835</v>
      </c>
      <c r="Z8642">
        <v>16101</v>
      </c>
      <c r="AA8642" t="s">
        <v>3836</v>
      </c>
      <c r="AC8642" t="s">
        <v>713</v>
      </c>
      <c r="AD8642" t="s">
        <v>443</v>
      </c>
    </row>
    <row r="8643" spans="21:30">
      <c r="U8643">
        <v>18105</v>
      </c>
      <c r="V8643">
        <v>6</v>
      </c>
      <c r="W8643" t="s">
        <v>9171</v>
      </c>
      <c r="X8643">
        <v>8</v>
      </c>
      <c r="Y8643" t="s">
        <v>434</v>
      </c>
      <c r="Z8643">
        <v>8101</v>
      </c>
      <c r="AA8643" t="s">
        <v>433</v>
      </c>
      <c r="AC8643" t="s">
        <v>713</v>
      </c>
      <c r="AD8643" t="s">
        <v>443</v>
      </c>
    </row>
    <row r="8644" spans="21:30">
      <c r="U8644">
        <v>18106</v>
      </c>
      <c r="V8644">
        <v>4</v>
      </c>
      <c r="W8644" t="s">
        <v>9723</v>
      </c>
      <c r="X8644">
        <v>8</v>
      </c>
      <c r="Y8644" t="s">
        <v>434</v>
      </c>
      <c r="Z8644">
        <v>8110</v>
      </c>
      <c r="AA8644" t="s">
        <v>1747</v>
      </c>
      <c r="AC8644" t="s">
        <v>713</v>
      </c>
      <c r="AD8644" t="s">
        <v>443</v>
      </c>
    </row>
    <row r="8645" spans="21:30">
      <c r="U8645">
        <v>18107</v>
      </c>
      <c r="V8645">
        <v>2</v>
      </c>
      <c r="W8645" t="s">
        <v>9724</v>
      </c>
      <c r="X8645">
        <v>8</v>
      </c>
      <c r="Y8645" t="s">
        <v>434</v>
      </c>
      <c r="Z8645">
        <v>8112</v>
      </c>
      <c r="AA8645" t="s">
        <v>4426</v>
      </c>
      <c r="AC8645" t="s">
        <v>713</v>
      </c>
      <c r="AD8645" t="s">
        <v>443</v>
      </c>
    </row>
    <row r="8646" spans="21:30">
      <c r="U8646">
        <v>18108</v>
      </c>
      <c r="V8646">
        <v>0</v>
      </c>
      <c r="W8646" t="s">
        <v>9725</v>
      </c>
      <c r="X8646">
        <v>16</v>
      </c>
      <c r="Y8646" t="s">
        <v>3835</v>
      </c>
      <c r="Z8646">
        <v>16201</v>
      </c>
      <c r="AA8646" t="s">
        <v>1628</v>
      </c>
      <c r="AC8646" t="s">
        <v>713</v>
      </c>
      <c r="AD8646" t="s">
        <v>443</v>
      </c>
    </row>
    <row r="8647" spans="21:30">
      <c r="U8647">
        <v>18109</v>
      </c>
      <c r="V8647">
        <v>9</v>
      </c>
      <c r="W8647" t="s">
        <v>9726</v>
      </c>
      <c r="X8647">
        <v>8</v>
      </c>
      <c r="Y8647" t="s">
        <v>434</v>
      </c>
      <c r="Z8647">
        <v>8102</v>
      </c>
      <c r="AA8647" t="s">
        <v>1069</v>
      </c>
      <c r="AC8647" t="s">
        <v>713</v>
      </c>
      <c r="AD8647" t="s">
        <v>443</v>
      </c>
    </row>
    <row r="8648" spans="21:30">
      <c r="U8648">
        <v>18110</v>
      </c>
      <c r="V8648">
        <v>2</v>
      </c>
      <c r="W8648" t="s">
        <v>8023</v>
      </c>
      <c r="X8648">
        <v>16</v>
      </c>
      <c r="Y8648" t="s">
        <v>3835</v>
      </c>
      <c r="Z8648">
        <v>16101</v>
      </c>
      <c r="AA8648" t="s">
        <v>3836</v>
      </c>
      <c r="AC8648" t="s">
        <v>713</v>
      </c>
      <c r="AD8648" t="s">
        <v>443</v>
      </c>
    </row>
    <row r="8649" spans="21:30">
      <c r="U8649">
        <v>18111</v>
      </c>
      <c r="V8649">
        <v>0</v>
      </c>
      <c r="W8649" t="s">
        <v>9727</v>
      </c>
      <c r="X8649">
        <v>8</v>
      </c>
      <c r="Y8649" t="s">
        <v>434</v>
      </c>
      <c r="Z8649">
        <v>8107</v>
      </c>
      <c r="AA8649" t="s">
        <v>1514</v>
      </c>
      <c r="AC8649" t="s">
        <v>713</v>
      </c>
      <c r="AD8649" t="s">
        <v>443</v>
      </c>
    </row>
    <row r="8650" spans="21:30">
      <c r="U8650">
        <v>18112</v>
      </c>
      <c r="V8650">
        <v>9</v>
      </c>
      <c r="W8650" t="s">
        <v>9728</v>
      </c>
      <c r="X8650">
        <v>8</v>
      </c>
      <c r="Y8650" t="s">
        <v>434</v>
      </c>
      <c r="Z8650">
        <v>8104</v>
      </c>
      <c r="AA8650" t="s">
        <v>1141</v>
      </c>
      <c r="AC8650" t="s">
        <v>412</v>
      </c>
      <c r="AD8650" t="s">
        <v>443</v>
      </c>
    </row>
    <row r="8651" spans="21:30">
      <c r="U8651">
        <v>18113</v>
      </c>
      <c r="V8651">
        <v>7</v>
      </c>
      <c r="W8651" t="s">
        <v>9729</v>
      </c>
      <c r="X8651">
        <v>8</v>
      </c>
      <c r="Y8651" t="s">
        <v>434</v>
      </c>
      <c r="Z8651">
        <v>8307</v>
      </c>
      <c r="AA8651" t="s">
        <v>1415</v>
      </c>
      <c r="AC8651" t="s">
        <v>713</v>
      </c>
      <c r="AD8651" t="s">
        <v>443</v>
      </c>
    </row>
    <row r="8652" spans="21:30">
      <c r="U8652">
        <v>18114</v>
      </c>
      <c r="V8652">
        <v>5</v>
      </c>
      <c r="W8652" t="s">
        <v>9730</v>
      </c>
      <c r="X8652">
        <v>8</v>
      </c>
      <c r="Y8652" t="s">
        <v>434</v>
      </c>
      <c r="Z8652">
        <v>8107</v>
      </c>
      <c r="AA8652" t="s">
        <v>1514</v>
      </c>
      <c r="AC8652" t="s">
        <v>713</v>
      </c>
      <c r="AD8652" t="s">
        <v>443</v>
      </c>
    </row>
    <row r="8653" spans="21:30">
      <c r="U8653">
        <v>18116</v>
      </c>
      <c r="V8653">
        <v>1</v>
      </c>
      <c r="W8653" t="s">
        <v>9731</v>
      </c>
      <c r="X8653">
        <v>8</v>
      </c>
      <c r="Y8653" t="s">
        <v>434</v>
      </c>
      <c r="Z8653">
        <v>8101</v>
      </c>
      <c r="AA8653" t="s">
        <v>433</v>
      </c>
      <c r="AC8653" t="s">
        <v>713</v>
      </c>
      <c r="AD8653" t="s">
        <v>443</v>
      </c>
    </row>
    <row r="8654" spans="21:30">
      <c r="U8654">
        <v>18119</v>
      </c>
      <c r="V8654">
        <v>6</v>
      </c>
      <c r="W8654" t="s">
        <v>9732</v>
      </c>
      <c r="X8654">
        <v>8</v>
      </c>
      <c r="Y8654" t="s">
        <v>434</v>
      </c>
      <c r="Z8654">
        <v>8101</v>
      </c>
      <c r="AA8654" t="s">
        <v>433</v>
      </c>
      <c r="AC8654" t="s">
        <v>713</v>
      </c>
      <c r="AD8654" t="s">
        <v>443</v>
      </c>
    </row>
    <row r="8655" spans="21:30">
      <c r="U8655">
        <v>18121</v>
      </c>
      <c r="V8655">
        <v>8</v>
      </c>
      <c r="W8655" t="s">
        <v>9733</v>
      </c>
      <c r="X8655">
        <v>8</v>
      </c>
      <c r="Y8655" t="s">
        <v>434</v>
      </c>
      <c r="Z8655">
        <v>8112</v>
      </c>
      <c r="AA8655" t="s">
        <v>4426</v>
      </c>
      <c r="AC8655" t="s">
        <v>713</v>
      </c>
      <c r="AD8655" t="s">
        <v>443</v>
      </c>
    </row>
    <row r="8656" spans="21:30">
      <c r="U8656">
        <v>18122</v>
      </c>
      <c r="V8656">
        <v>6</v>
      </c>
      <c r="W8656" t="s">
        <v>9734</v>
      </c>
      <c r="X8656">
        <v>8</v>
      </c>
      <c r="Y8656" t="s">
        <v>434</v>
      </c>
      <c r="Z8656">
        <v>8102</v>
      </c>
      <c r="AA8656" t="s">
        <v>1069</v>
      </c>
      <c r="AC8656" t="s">
        <v>713</v>
      </c>
      <c r="AD8656" t="s">
        <v>443</v>
      </c>
    </row>
    <row r="8657" spans="21:30">
      <c r="U8657">
        <v>18123</v>
      </c>
      <c r="V8657">
        <v>4</v>
      </c>
      <c r="W8657" t="s">
        <v>9735</v>
      </c>
      <c r="X8657">
        <v>8</v>
      </c>
      <c r="Y8657" t="s">
        <v>434</v>
      </c>
      <c r="Z8657">
        <v>8303</v>
      </c>
      <c r="AA8657" t="s">
        <v>904</v>
      </c>
      <c r="AC8657" t="s">
        <v>713</v>
      </c>
      <c r="AD8657" t="s">
        <v>443</v>
      </c>
    </row>
    <row r="8658" spans="21:30">
      <c r="U8658">
        <v>18124</v>
      </c>
      <c r="V8658">
        <v>2</v>
      </c>
      <c r="W8658" t="s">
        <v>1525</v>
      </c>
      <c r="X8658">
        <v>16</v>
      </c>
      <c r="Y8658" t="s">
        <v>3835</v>
      </c>
      <c r="Z8658">
        <v>16203</v>
      </c>
      <c r="AA8658" t="s">
        <v>1014</v>
      </c>
      <c r="AC8658" t="s">
        <v>713</v>
      </c>
      <c r="AD8658" t="s">
        <v>443</v>
      </c>
    </row>
    <row r="8659" spans="21:30">
      <c r="U8659">
        <v>18126</v>
      </c>
      <c r="V8659">
        <v>9</v>
      </c>
      <c r="W8659" t="s">
        <v>9736</v>
      </c>
      <c r="X8659">
        <v>8</v>
      </c>
      <c r="Y8659" t="s">
        <v>434</v>
      </c>
      <c r="Z8659">
        <v>8103</v>
      </c>
      <c r="AA8659" t="s">
        <v>979</v>
      </c>
      <c r="AC8659" t="s">
        <v>713</v>
      </c>
      <c r="AD8659" t="s">
        <v>443</v>
      </c>
    </row>
    <row r="8660" spans="21:30">
      <c r="U8660">
        <v>18127</v>
      </c>
      <c r="V8660">
        <v>7</v>
      </c>
      <c r="W8660" t="s">
        <v>9737</v>
      </c>
      <c r="X8660">
        <v>8</v>
      </c>
      <c r="Y8660" t="s">
        <v>434</v>
      </c>
      <c r="Z8660">
        <v>8107</v>
      </c>
      <c r="AA8660" t="s">
        <v>1514</v>
      </c>
      <c r="AC8660" t="s">
        <v>713</v>
      </c>
      <c r="AD8660" t="s">
        <v>443</v>
      </c>
    </row>
    <row r="8661" spans="21:30">
      <c r="U8661">
        <v>18128</v>
      </c>
      <c r="V8661">
        <v>5</v>
      </c>
      <c r="W8661" t="s">
        <v>9738</v>
      </c>
      <c r="X8661">
        <v>8</v>
      </c>
      <c r="Y8661" t="s">
        <v>434</v>
      </c>
      <c r="Z8661">
        <v>8301</v>
      </c>
      <c r="AA8661" t="s">
        <v>4127</v>
      </c>
      <c r="AC8661" t="s">
        <v>713</v>
      </c>
      <c r="AD8661" t="s">
        <v>443</v>
      </c>
    </row>
    <row r="8662" spans="21:30">
      <c r="U8662">
        <v>18130</v>
      </c>
      <c r="V8662">
        <v>7</v>
      </c>
      <c r="W8662" t="s">
        <v>9739</v>
      </c>
      <c r="X8662">
        <v>8</v>
      </c>
      <c r="Y8662" t="s">
        <v>434</v>
      </c>
      <c r="Z8662">
        <v>8110</v>
      </c>
      <c r="AA8662" t="s">
        <v>1747</v>
      </c>
      <c r="AC8662" t="s">
        <v>713</v>
      </c>
      <c r="AD8662" t="s">
        <v>443</v>
      </c>
    </row>
    <row r="8663" spans="21:30">
      <c r="U8663">
        <v>18131</v>
      </c>
      <c r="V8663">
        <v>5</v>
      </c>
      <c r="W8663" t="s">
        <v>9740</v>
      </c>
      <c r="X8663">
        <v>8</v>
      </c>
      <c r="Y8663" t="s">
        <v>434</v>
      </c>
      <c r="Z8663">
        <v>8101</v>
      </c>
      <c r="AA8663" t="s">
        <v>433</v>
      </c>
      <c r="AC8663" t="s">
        <v>713</v>
      </c>
      <c r="AD8663" t="s">
        <v>443</v>
      </c>
    </row>
    <row r="8664" spans="21:30">
      <c r="U8664">
        <v>18132</v>
      </c>
      <c r="V8664">
        <v>3</v>
      </c>
      <c r="W8664" t="s">
        <v>9741</v>
      </c>
      <c r="X8664">
        <v>8</v>
      </c>
      <c r="Y8664" t="s">
        <v>434</v>
      </c>
      <c r="Z8664">
        <v>8110</v>
      </c>
      <c r="AA8664" t="s">
        <v>1747</v>
      </c>
      <c r="AC8664" t="s">
        <v>713</v>
      </c>
      <c r="AD8664" t="s">
        <v>443</v>
      </c>
    </row>
    <row r="8665" spans="21:30">
      <c r="U8665">
        <v>18133</v>
      </c>
      <c r="V8665">
        <v>1</v>
      </c>
      <c r="W8665" t="s">
        <v>9742</v>
      </c>
      <c r="X8665">
        <v>16</v>
      </c>
      <c r="Y8665" t="s">
        <v>3835</v>
      </c>
      <c r="Z8665">
        <v>16101</v>
      </c>
      <c r="AA8665" t="s">
        <v>3836</v>
      </c>
      <c r="AC8665" t="s">
        <v>713</v>
      </c>
      <c r="AD8665" t="s">
        <v>443</v>
      </c>
    </row>
    <row r="8666" spans="21:30">
      <c r="U8666">
        <v>18138</v>
      </c>
      <c r="V8666">
        <v>2</v>
      </c>
      <c r="W8666" t="s">
        <v>9743</v>
      </c>
      <c r="X8666">
        <v>8</v>
      </c>
      <c r="Y8666" t="s">
        <v>434</v>
      </c>
      <c r="Z8666">
        <v>8108</v>
      </c>
      <c r="AA8666" t="s">
        <v>1832</v>
      </c>
      <c r="AC8666" t="s">
        <v>713</v>
      </c>
      <c r="AD8666" t="s">
        <v>443</v>
      </c>
    </row>
    <row r="8667" spans="21:30">
      <c r="U8667">
        <v>18139</v>
      </c>
      <c r="V8667">
        <v>0</v>
      </c>
      <c r="W8667" t="s">
        <v>9744</v>
      </c>
      <c r="X8667">
        <v>8</v>
      </c>
      <c r="Y8667" t="s">
        <v>434</v>
      </c>
      <c r="Z8667">
        <v>8205</v>
      </c>
      <c r="AA8667" t="s">
        <v>1089</v>
      </c>
      <c r="AC8667" t="s">
        <v>1009</v>
      </c>
      <c r="AD8667" t="s">
        <v>443</v>
      </c>
    </row>
    <row r="8668" spans="21:30">
      <c r="U8668">
        <v>18140</v>
      </c>
      <c r="V8668">
        <v>4</v>
      </c>
      <c r="W8668" t="s">
        <v>9745</v>
      </c>
      <c r="X8668">
        <v>16</v>
      </c>
      <c r="Y8668" t="s">
        <v>3835</v>
      </c>
      <c r="Z8668">
        <v>16101</v>
      </c>
      <c r="AA8668" t="s">
        <v>3836</v>
      </c>
      <c r="AC8668" t="s">
        <v>713</v>
      </c>
      <c r="AD8668" t="s">
        <v>443</v>
      </c>
    </row>
    <row r="8669" spans="21:30">
      <c r="U8669">
        <v>18142</v>
      </c>
      <c r="V8669">
        <v>0</v>
      </c>
      <c r="W8669" t="s">
        <v>9746</v>
      </c>
      <c r="X8669">
        <v>8</v>
      </c>
      <c r="Y8669" t="s">
        <v>434</v>
      </c>
      <c r="Z8669">
        <v>8306</v>
      </c>
      <c r="AA8669" t="s">
        <v>1403</v>
      </c>
      <c r="AC8669" t="s">
        <v>713</v>
      </c>
      <c r="AD8669" t="s">
        <v>443</v>
      </c>
    </row>
    <row r="8670" spans="21:30">
      <c r="U8670">
        <v>18143</v>
      </c>
      <c r="V8670">
        <v>9</v>
      </c>
      <c r="W8670" t="s">
        <v>9747</v>
      </c>
      <c r="X8670">
        <v>8</v>
      </c>
      <c r="Y8670" t="s">
        <v>434</v>
      </c>
      <c r="Z8670">
        <v>8301</v>
      </c>
      <c r="AA8670" t="s">
        <v>4127</v>
      </c>
      <c r="AC8670" t="s">
        <v>713</v>
      </c>
      <c r="AD8670" t="s">
        <v>443</v>
      </c>
    </row>
    <row r="8671" spans="21:30">
      <c r="U8671">
        <v>18144</v>
      </c>
      <c r="V8671">
        <v>7</v>
      </c>
      <c r="W8671" t="s">
        <v>9748</v>
      </c>
      <c r="X8671">
        <v>8</v>
      </c>
      <c r="Y8671" t="s">
        <v>434</v>
      </c>
      <c r="Z8671">
        <v>8205</v>
      </c>
      <c r="AA8671" t="s">
        <v>1089</v>
      </c>
      <c r="AC8671" t="s">
        <v>713</v>
      </c>
      <c r="AD8671" t="s">
        <v>443</v>
      </c>
    </row>
    <row r="8672" spans="21:30">
      <c r="U8672">
        <v>18145</v>
      </c>
      <c r="V8672">
        <v>5</v>
      </c>
      <c r="W8672" t="s">
        <v>9749</v>
      </c>
      <c r="X8672">
        <v>8</v>
      </c>
      <c r="Y8672" t="s">
        <v>434</v>
      </c>
      <c r="Z8672">
        <v>8101</v>
      </c>
      <c r="AA8672" t="s">
        <v>433</v>
      </c>
      <c r="AC8672" t="s">
        <v>713</v>
      </c>
      <c r="AD8672" t="s">
        <v>443</v>
      </c>
    </row>
    <row r="8673" spans="21:30">
      <c r="U8673">
        <v>18146</v>
      </c>
      <c r="V8673">
        <v>3</v>
      </c>
      <c r="W8673" t="s">
        <v>9750</v>
      </c>
      <c r="X8673">
        <v>8</v>
      </c>
      <c r="Y8673" t="s">
        <v>434</v>
      </c>
      <c r="Z8673">
        <v>8101</v>
      </c>
      <c r="AA8673" t="s">
        <v>433</v>
      </c>
      <c r="AC8673" t="s">
        <v>713</v>
      </c>
      <c r="AD8673" t="s">
        <v>443</v>
      </c>
    </row>
    <row r="8674" spans="21:30">
      <c r="U8674">
        <v>18147</v>
      </c>
      <c r="V8674">
        <v>1</v>
      </c>
      <c r="W8674" t="s">
        <v>9751</v>
      </c>
      <c r="X8674">
        <v>8</v>
      </c>
      <c r="Y8674" t="s">
        <v>434</v>
      </c>
      <c r="Z8674">
        <v>8108</v>
      </c>
      <c r="AA8674" t="s">
        <v>1832</v>
      </c>
      <c r="AC8674" t="s">
        <v>713</v>
      </c>
      <c r="AD8674" t="s">
        <v>443</v>
      </c>
    </row>
    <row r="8675" spans="21:30">
      <c r="U8675">
        <v>18149</v>
      </c>
      <c r="V8675">
        <v>8</v>
      </c>
      <c r="W8675" t="s">
        <v>9752</v>
      </c>
      <c r="X8675">
        <v>8</v>
      </c>
      <c r="Y8675" t="s">
        <v>434</v>
      </c>
      <c r="Z8675">
        <v>8112</v>
      </c>
      <c r="AA8675" t="s">
        <v>4426</v>
      </c>
      <c r="AC8675" t="s">
        <v>713</v>
      </c>
      <c r="AD8675" t="s">
        <v>443</v>
      </c>
    </row>
    <row r="8676" spans="21:30">
      <c r="U8676">
        <v>18150</v>
      </c>
      <c r="V8676">
        <v>1</v>
      </c>
      <c r="W8676" t="s">
        <v>9753</v>
      </c>
      <c r="X8676">
        <v>8</v>
      </c>
      <c r="Y8676" t="s">
        <v>434</v>
      </c>
      <c r="Z8676">
        <v>8103</v>
      </c>
      <c r="AA8676" t="s">
        <v>979</v>
      </c>
      <c r="AC8676" t="s">
        <v>713</v>
      </c>
      <c r="AD8676" t="s">
        <v>443</v>
      </c>
    </row>
    <row r="8677" spans="21:30">
      <c r="U8677">
        <v>18152</v>
      </c>
      <c r="V8677">
        <v>8</v>
      </c>
      <c r="W8677" t="s">
        <v>9754</v>
      </c>
      <c r="X8677">
        <v>8</v>
      </c>
      <c r="Y8677" t="s">
        <v>434</v>
      </c>
      <c r="Z8677">
        <v>8201</v>
      </c>
      <c r="AA8677" t="s">
        <v>1273</v>
      </c>
      <c r="AC8677" t="s">
        <v>713</v>
      </c>
      <c r="AD8677" t="s">
        <v>443</v>
      </c>
    </row>
    <row r="8678" spans="21:30">
      <c r="U8678">
        <v>18153</v>
      </c>
      <c r="V8678">
        <v>6</v>
      </c>
      <c r="W8678" t="s">
        <v>9755</v>
      </c>
      <c r="X8678">
        <v>8</v>
      </c>
      <c r="Y8678" t="s">
        <v>434</v>
      </c>
      <c r="Z8678">
        <v>8108</v>
      </c>
      <c r="AA8678" t="s">
        <v>1832</v>
      </c>
      <c r="AC8678" t="s">
        <v>713</v>
      </c>
      <c r="AD8678" t="s">
        <v>443</v>
      </c>
    </row>
    <row r="8679" spans="21:30">
      <c r="U8679">
        <v>18154</v>
      </c>
      <c r="V8679">
        <v>4</v>
      </c>
      <c r="W8679" t="s">
        <v>9756</v>
      </c>
      <c r="X8679">
        <v>8</v>
      </c>
      <c r="Y8679" t="s">
        <v>434</v>
      </c>
      <c r="Z8679">
        <v>8102</v>
      </c>
      <c r="AA8679" t="s">
        <v>1069</v>
      </c>
      <c r="AC8679" t="s">
        <v>713</v>
      </c>
      <c r="AD8679" t="s">
        <v>443</v>
      </c>
    </row>
    <row r="8680" spans="21:30">
      <c r="U8680">
        <v>18155</v>
      </c>
      <c r="V8680">
        <v>2</v>
      </c>
      <c r="W8680" t="s">
        <v>9757</v>
      </c>
      <c r="X8680">
        <v>8</v>
      </c>
      <c r="Y8680" t="s">
        <v>434</v>
      </c>
      <c r="Z8680">
        <v>8202</v>
      </c>
      <c r="AA8680" t="s">
        <v>886</v>
      </c>
      <c r="AC8680" t="s">
        <v>1009</v>
      </c>
      <c r="AD8680" t="s">
        <v>443</v>
      </c>
    </row>
    <row r="8681" spans="21:30">
      <c r="U8681">
        <v>18156</v>
      </c>
      <c r="V8681">
        <v>0</v>
      </c>
      <c r="W8681" t="s">
        <v>9758</v>
      </c>
      <c r="X8681">
        <v>16</v>
      </c>
      <c r="Y8681" t="s">
        <v>3835</v>
      </c>
      <c r="Z8681">
        <v>16105</v>
      </c>
      <c r="AA8681" t="s">
        <v>1503</v>
      </c>
      <c r="AC8681" t="s">
        <v>713</v>
      </c>
      <c r="AD8681" t="s">
        <v>443</v>
      </c>
    </row>
    <row r="8682" spans="21:30">
      <c r="U8682">
        <v>18157</v>
      </c>
      <c r="V8682">
        <v>9</v>
      </c>
      <c r="W8682" t="s">
        <v>9759</v>
      </c>
      <c r="X8682">
        <v>8</v>
      </c>
      <c r="Y8682" t="s">
        <v>434</v>
      </c>
      <c r="Z8682">
        <v>8310</v>
      </c>
      <c r="AA8682" t="s">
        <v>1720</v>
      </c>
      <c r="AC8682" t="s">
        <v>713</v>
      </c>
      <c r="AD8682" t="s">
        <v>443</v>
      </c>
    </row>
    <row r="8683" spans="21:30">
      <c r="U8683">
        <v>18158</v>
      </c>
      <c r="V8683">
        <v>7</v>
      </c>
      <c r="W8683" t="s">
        <v>9760</v>
      </c>
      <c r="X8683">
        <v>8</v>
      </c>
      <c r="Y8683" t="s">
        <v>434</v>
      </c>
      <c r="Z8683">
        <v>8108</v>
      </c>
      <c r="AA8683" t="s">
        <v>1832</v>
      </c>
      <c r="AC8683" t="s">
        <v>713</v>
      </c>
      <c r="AD8683" t="s">
        <v>443</v>
      </c>
    </row>
    <row r="8684" spans="21:30">
      <c r="U8684">
        <v>18159</v>
      </c>
      <c r="V8684">
        <v>5</v>
      </c>
      <c r="W8684" t="s">
        <v>9761</v>
      </c>
      <c r="X8684">
        <v>16</v>
      </c>
      <c r="Y8684" t="s">
        <v>3835</v>
      </c>
      <c r="Z8684">
        <v>16107</v>
      </c>
      <c r="AA8684" t="s">
        <v>4040</v>
      </c>
      <c r="AC8684" t="s">
        <v>713</v>
      </c>
      <c r="AD8684" t="s">
        <v>443</v>
      </c>
    </row>
    <row r="8685" spans="21:30">
      <c r="U8685">
        <v>18160</v>
      </c>
      <c r="V8685">
        <v>9</v>
      </c>
      <c r="W8685" t="s">
        <v>9762</v>
      </c>
      <c r="X8685">
        <v>8</v>
      </c>
      <c r="Y8685" t="s">
        <v>434</v>
      </c>
      <c r="Z8685">
        <v>8111</v>
      </c>
      <c r="AA8685" t="s">
        <v>4496</v>
      </c>
      <c r="AC8685" t="s">
        <v>713</v>
      </c>
      <c r="AD8685" t="s">
        <v>443</v>
      </c>
    </row>
    <row r="8686" spans="21:30">
      <c r="U8686">
        <v>18162</v>
      </c>
      <c r="V8686">
        <v>5</v>
      </c>
      <c r="W8686" t="s">
        <v>9763</v>
      </c>
      <c r="X8686">
        <v>8</v>
      </c>
      <c r="Y8686" t="s">
        <v>434</v>
      </c>
      <c r="Z8686">
        <v>8307</v>
      </c>
      <c r="AA8686" t="s">
        <v>1415</v>
      </c>
      <c r="AC8686" t="s">
        <v>713</v>
      </c>
      <c r="AD8686" t="s">
        <v>443</v>
      </c>
    </row>
    <row r="8687" spans="21:30">
      <c r="U8687">
        <v>18163</v>
      </c>
      <c r="V8687">
        <v>3</v>
      </c>
      <c r="W8687" t="s">
        <v>9764</v>
      </c>
      <c r="X8687">
        <v>8</v>
      </c>
      <c r="Y8687" t="s">
        <v>434</v>
      </c>
      <c r="Z8687">
        <v>8112</v>
      </c>
      <c r="AA8687" t="s">
        <v>4426</v>
      </c>
      <c r="AC8687" t="s">
        <v>725</v>
      </c>
      <c r="AD8687" t="s">
        <v>443</v>
      </c>
    </row>
    <row r="8688" spans="21:30">
      <c r="U8688">
        <v>18164</v>
      </c>
      <c r="V8688">
        <v>1</v>
      </c>
      <c r="W8688" t="s">
        <v>9765</v>
      </c>
      <c r="X8688">
        <v>8</v>
      </c>
      <c r="Y8688" t="s">
        <v>434</v>
      </c>
      <c r="Z8688">
        <v>8112</v>
      </c>
      <c r="AA8688" t="s">
        <v>4426</v>
      </c>
      <c r="AC8688" t="s">
        <v>713</v>
      </c>
      <c r="AD8688" t="s">
        <v>443</v>
      </c>
    </row>
    <row r="8689" spans="21:30">
      <c r="U8689">
        <v>18166</v>
      </c>
      <c r="V8689">
        <v>8</v>
      </c>
      <c r="W8689" t="s">
        <v>9766</v>
      </c>
      <c r="X8689">
        <v>8</v>
      </c>
      <c r="Y8689" t="s">
        <v>434</v>
      </c>
      <c r="Z8689">
        <v>8108</v>
      </c>
      <c r="AA8689" t="s">
        <v>1832</v>
      </c>
      <c r="AC8689" t="s">
        <v>713</v>
      </c>
      <c r="AD8689" t="s">
        <v>443</v>
      </c>
    </row>
    <row r="8690" spans="21:30">
      <c r="U8690">
        <v>18167</v>
      </c>
      <c r="V8690">
        <v>6</v>
      </c>
      <c r="W8690" t="s">
        <v>9767</v>
      </c>
      <c r="X8690">
        <v>8</v>
      </c>
      <c r="Y8690" t="s">
        <v>434</v>
      </c>
      <c r="Z8690">
        <v>8101</v>
      </c>
      <c r="AA8690" t="s">
        <v>433</v>
      </c>
      <c r="AC8690" t="s">
        <v>713</v>
      </c>
      <c r="AD8690" t="s">
        <v>443</v>
      </c>
    </row>
    <row r="8691" spans="21:30">
      <c r="U8691">
        <v>18168</v>
      </c>
      <c r="V8691">
        <v>4</v>
      </c>
      <c r="W8691" t="s">
        <v>9768</v>
      </c>
      <c r="X8691">
        <v>8</v>
      </c>
      <c r="Y8691" t="s">
        <v>434</v>
      </c>
      <c r="Z8691">
        <v>8102</v>
      </c>
      <c r="AA8691" t="s">
        <v>1069</v>
      </c>
      <c r="AC8691" t="s">
        <v>713</v>
      </c>
      <c r="AD8691" t="s">
        <v>443</v>
      </c>
    </row>
    <row r="8692" spans="21:30">
      <c r="U8692">
        <v>18169</v>
      </c>
      <c r="V8692">
        <v>2</v>
      </c>
      <c r="W8692" t="s">
        <v>9769</v>
      </c>
      <c r="X8692">
        <v>8</v>
      </c>
      <c r="Y8692" t="s">
        <v>434</v>
      </c>
      <c r="Z8692">
        <v>8301</v>
      </c>
      <c r="AA8692" t="s">
        <v>4127</v>
      </c>
      <c r="AC8692" t="s">
        <v>713</v>
      </c>
      <c r="AD8692" t="s">
        <v>443</v>
      </c>
    </row>
    <row r="8693" spans="21:30">
      <c r="U8693">
        <v>18170</v>
      </c>
      <c r="V8693">
        <v>6</v>
      </c>
      <c r="W8693" t="s">
        <v>9770</v>
      </c>
      <c r="X8693">
        <v>8</v>
      </c>
      <c r="Y8693" t="s">
        <v>434</v>
      </c>
      <c r="Z8693">
        <v>8303</v>
      </c>
      <c r="AA8693" t="s">
        <v>904</v>
      </c>
      <c r="AC8693" t="s">
        <v>713</v>
      </c>
      <c r="AD8693" t="s">
        <v>443</v>
      </c>
    </row>
    <row r="8694" spans="21:30">
      <c r="U8694">
        <v>18172</v>
      </c>
      <c r="V8694">
        <v>2</v>
      </c>
      <c r="W8694" t="s">
        <v>9771</v>
      </c>
      <c r="X8694">
        <v>8</v>
      </c>
      <c r="Y8694" t="s">
        <v>434</v>
      </c>
      <c r="Z8694">
        <v>8110</v>
      </c>
      <c r="AA8694" t="s">
        <v>1747</v>
      </c>
      <c r="AC8694" t="s">
        <v>713</v>
      </c>
      <c r="AD8694" t="s">
        <v>443</v>
      </c>
    </row>
    <row r="8695" spans="21:30">
      <c r="U8695">
        <v>18173</v>
      </c>
      <c r="V8695">
        <v>0</v>
      </c>
      <c r="W8695" t="s">
        <v>9772</v>
      </c>
      <c r="X8695">
        <v>8</v>
      </c>
      <c r="Y8695" t="s">
        <v>434</v>
      </c>
      <c r="Z8695">
        <v>8101</v>
      </c>
      <c r="AA8695" t="s">
        <v>433</v>
      </c>
      <c r="AC8695" t="s">
        <v>713</v>
      </c>
      <c r="AD8695" t="s">
        <v>443</v>
      </c>
    </row>
    <row r="8696" spans="21:30">
      <c r="U8696">
        <v>18175</v>
      </c>
      <c r="V8696">
        <v>7</v>
      </c>
      <c r="W8696" t="s">
        <v>9773</v>
      </c>
      <c r="X8696">
        <v>8</v>
      </c>
      <c r="Y8696" t="s">
        <v>434</v>
      </c>
      <c r="Z8696">
        <v>8101</v>
      </c>
      <c r="AA8696" t="s">
        <v>433</v>
      </c>
      <c r="AC8696" t="s">
        <v>713</v>
      </c>
      <c r="AD8696" t="s">
        <v>443</v>
      </c>
    </row>
    <row r="8697" spans="21:30">
      <c r="U8697">
        <v>18176</v>
      </c>
      <c r="V8697">
        <v>5</v>
      </c>
      <c r="W8697" t="s">
        <v>9774</v>
      </c>
      <c r="X8697">
        <v>8</v>
      </c>
      <c r="Y8697" t="s">
        <v>434</v>
      </c>
      <c r="Z8697">
        <v>8107</v>
      </c>
      <c r="AA8697" t="s">
        <v>1514</v>
      </c>
      <c r="AC8697" t="s">
        <v>713</v>
      </c>
      <c r="AD8697" t="s">
        <v>443</v>
      </c>
    </row>
    <row r="8698" spans="21:30">
      <c r="U8698">
        <v>18177</v>
      </c>
      <c r="V8698">
        <v>3</v>
      </c>
      <c r="W8698" t="s">
        <v>9775</v>
      </c>
      <c r="X8698">
        <v>8</v>
      </c>
      <c r="Y8698" t="s">
        <v>434</v>
      </c>
      <c r="Z8698">
        <v>8301</v>
      </c>
      <c r="AA8698" t="s">
        <v>4127</v>
      </c>
      <c r="AC8698" t="s">
        <v>713</v>
      </c>
      <c r="AD8698" t="s">
        <v>443</v>
      </c>
    </row>
    <row r="8699" spans="21:30">
      <c r="U8699">
        <v>18178</v>
      </c>
      <c r="V8699">
        <v>1</v>
      </c>
      <c r="W8699" t="s">
        <v>9776</v>
      </c>
      <c r="X8699">
        <v>8</v>
      </c>
      <c r="Y8699" t="s">
        <v>434</v>
      </c>
      <c r="Z8699">
        <v>8107</v>
      </c>
      <c r="AA8699" t="s">
        <v>1514</v>
      </c>
      <c r="AC8699" t="s">
        <v>713</v>
      </c>
      <c r="AD8699" t="s">
        <v>443</v>
      </c>
    </row>
    <row r="8700" spans="21:30">
      <c r="U8700">
        <v>18181</v>
      </c>
      <c r="V8700">
        <v>1</v>
      </c>
      <c r="W8700" t="s">
        <v>9777</v>
      </c>
      <c r="X8700">
        <v>8</v>
      </c>
      <c r="Y8700" t="s">
        <v>434</v>
      </c>
      <c r="Z8700">
        <v>8103</v>
      </c>
      <c r="AA8700" t="s">
        <v>979</v>
      </c>
      <c r="AC8700" t="s">
        <v>713</v>
      </c>
      <c r="AD8700" t="s">
        <v>443</v>
      </c>
    </row>
    <row r="8701" spans="21:30">
      <c r="U8701">
        <v>18183</v>
      </c>
      <c r="V8701">
        <v>8</v>
      </c>
      <c r="W8701" t="s">
        <v>9778</v>
      </c>
      <c r="X8701">
        <v>8</v>
      </c>
      <c r="Y8701" t="s">
        <v>434</v>
      </c>
      <c r="Z8701">
        <v>8101</v>
      </c>
      <c r="AA8701" t="s">
        <v>433</v>
      </c>
      <c r="AC8701" t="s">
        <v>713</v>
      </c>
      <c r="AD8701" t="s">
        <v>443</v>
      </c>
    </row>
    <row r="8702" spans="21:30">
      <c r="U8702">
        <v>18184</v>
      </c>
      <c r="V8702">
        <v>6</v>
      </c>
      <c r="W8702" t="s">
        <v>9779</v>
      </c>
      <c r="X8702">
        <v>8</v>
      </c>
      <c r="Y8702" t="s">
        <v>434</v>
      </c>
      <c r="Z8702">
        <v>8305</v>
      </c>
      <c r="AA8702" t="s">
        <v>4261</v>
      </c>
      <c r="AC8702" t="s">
        <v>713</v>
      </c>
      <c r="AD8702" t="s">
        <v>443</v>
      </c>
    </row>
    <row r="8703" spans="21:30">
      <c r="U8703">
        <v>18185</v>
      </c>
      <c r="V8703">
        <v>4</v>
      </c>
      <c r="W8703" t="s">
        <v>9780</v>
      </c>
      <c r="X8703">
        <v>8</v>
      </c>
      <c r="Y8703" t="s">
        <v>434</v>
      </c>
      <c r="Z8703">
        <v>8103</v>
      </c>
      <c r="AA8703" t="s">
        <v>979</v>
      </c>
      <c r="AC8703" t="s">
        <v>713</v>
      </c>
      <c r="AD8703" t="s">
        <v>443</v>
      </c>
    </row>
    <row r="8704" spans="21:30">
      <c r="U8704">
        <v>18186</v>
      </c>
      <c r="V8704">
        <v>2</v>
      </c>
      <c r="W8704" t="s">
        <v>9781</v>
      </c>
      <c r="X8704">
        <v>8</v>
      </c>
      <c r="Y8704" t="s">
        <v>434</v>
      </c>
      <c r="Z8704">
        <v>8301</v>
      </c>
      <c r="AA8704" t="s">
        <v>4127</v>
      </c>
      <c r="AC8704" t="s">
        <v>713</v>
      </c>
      <c r="AD8704" t="s">
        <v>443</v>
      </c>
    </row>
    <row r="8705" spans="21:30">
      <c r="U8705">
        <v>18187</v>
      </c>
      <c r="V8705">
        <v>0</v>
      </c>
      <c r="W8705" t="s">
        <v>9782</v>
      </c>
      <c r="X8705">
        <v>8</v>
      </c>
      <c r="Y8705" t="s">
        <v>434</v>
      </c>
      <c r="Z8705">
        <v>8303</v>
      </c>
      <c r="AA8705" t="s">
        <v>904</v>
      </c>
      <c r="AC8705" t="s">
        <v>713</v>
      </c>
      <c r="AD8705" t="s">
        <v>443</v>
      </c>
    </row>
    <row r="8706" spans="21:30">
      <c r="U8706">
        <v>18188</v>
      </c>
      <c r="V8706">
        <v>9</v>
      </c>
      <c r="W8706" t="s">
        <v>9783</v>
      </c>
      <c r="X8706">
        <v>8</v>
      </c>
      <c r="Y8706" t="s">
        <v>434</v>
      </c>
      <c r="Z8706">
        <v>8108</v>
      </c>
      <c r="AA8706" t="s">
        <v>1832</v>
      </c>
      <c r="AC8706" t="s">
        <v>713</v>
      </c>
      <c r="AD8706" t="s">
        <v>443</v>
      </c>
    </row>
    <row r="8707" spans="21:30">
      <c r="U8707">
        <v>18189</v>
      </c>
      <c r="V8707">
        <v>7</v>
      </c>
      <c r="W8707" t="s">
        <v>9784</v>
      </c>
      <c r="X8707">
        <v>8</v>
      </c>
      <c r="Y8707" t="s">
        <v>434</v>
      </c>
      <c r="Z8707">
        <v>8109</v>
      </c>
      <c r="AA8707" t="s">
        <v>1729</v>
      </c>
      <c r="AC8707" t="s">
        <v>713</v>
      </c>
      <c r="AD8707" t="s">
        <v>443</v>
      </c>
    </row>
    <row r="8708" spans="21:30">
      <c r="U8708">
        <v>18190</v>
      </c>
      <c r="V8708">
        <v>0</v>
      </c>
      <c r="W8708" t="s">
        <v>9785</v>
      </c>
      <c r="X8708">
        <v>8</v>
      </c>
      <c r="Y8708" t="s">
        <v>434</v>
      </c>
      <c r="Z8708">
        <v>8107</v>
      </c>
      <c r="AA8708" t="s">
        <v>1514</v>
      </c>
      <c r="AC8708" t="s">
        <v>713</v>
      </c>
      <c r="AD8708" t="s">
        <v>443</v>
      </c>
    </row>
    <row r="8709" spans="21:30">
      <c r="U8709">
        <v>18191</v>
      </c>
      <c r="V8709">
        <v>9</v>
      </c>
      <c r="W8709" t="s">
        <v>9060</v>
      </c>
      <c r="X8709">
        <v>16</v>
      </c>
      <c r="Y8709" t="s">
        <v>3835</v>
      </c>
      <c r="Z8709">
        <v>16302</v>
      </c>
      <c r="AA8709" t="s">
        <v>89</v>
      </c>
      <c r="AC8709" t="s">
        <v>713</v>
      </c>
      <c r="AD8709" t="s">
        <v>443</v>
      </c>
    </row>
    <row r="8710" spans="21:30">
      <c r="U8710">
        <v>18192</v>
      </c>
      <c r="V8710">
        <v>7</v>
      </c>
      <c r="W8710" t="s">
        <v>9786</v>
      </c>
      <c r="X8710">
        <v>8</v>
      </c>
      <c r="Y8710" t="s">
        <v>434</v>
      </c>
      <c r="Z8710">
        <v>8312</v>
      </c>
      <c r="AA8710" t="s">
        <v>1780</v>
      </c>
      <c r="AC8710" t="s">
        <v>713</v>
      </c>
      <c r="AD8710" t="s">
        <v>443</v>
      </c>
    </row>
    <row r="8711" spans="21:30">
      <c r="U8711">
        <v>18193</v>
      </c>
      <c r="V8711">
        <v>5</v>
      </c>
      <c r="W8711" t="s">
        <v>9787</v>
      </c>
      <c r="X8711">
        <v>8</v>
      </c>
      <c r="Y8711" t="s">
        <v>434</v>
      </c>
      <c r="Z8711">
        <v>8101</v>
      </c>
      <c r="AA8711" t="s">
        <v>433</v>
      </c>
      <c r="AC8711" t="s">
        <v>713</v>
      </c>
      <c r="AD8711" t="s">
        <v>443</v>
      </c>
    </row>
    <row r="8712" spans="21:30">
      <c r="U8712">
        <v>18194</v>
      </c>
      <c r="V8712">
        <v>3</v>
      </c>
      <c r="W8712" t="s">
        <v>9788</v>
      </c>
      <c r="X8712">
        <v>8</v>
      </c>
      <c r="Y8712" t="s">
        <v>434</v>
      </c>
      <c r="Z8712">
        <v>8101</v>
      </c>
      <c r="AA8712" t="s">
        <v>433</v>
      </c>
      <c r="AC8712" t="s">
        <v>713</v>
      </c>
      <c r="AD8712" t="s">
        <v>443</v>
      </c>
    </row>
    <row r="8713" spans="21:30">
      <c r="U8713">
        <v>18195</v>
      </c>
      <c r="V8713">
        <v>1</v>
      </c>
      <c r="W8713" t="s">
        <v>9789</v>
      </c>
      <c r="X8713">
        <v>16</v>
      </c>
      <c r="Y8713" t="s">
        <v>3835</v>
      </c>
      <c r="Z8713">
        <v>16302</v>
      </c>
      <c r="AA8713" t="s">
        <v>89</v>
      </c>
      <c r="AC8713" t="s">
        <v>713</v>
      </c>
      <c r="AD8713" t="s">
        <v>443</v>
      </c>
    </row>
    <row r="8714" spans="21:30">
      <c r="U8714">
        <v>18197</v>
      </c>
      <c r="V8714">
        <v>8</v>
      </c>
      <c r="W8714" t="s">
        <v>9790</v>
      </c>
      <c r="X8714">
        <v>16</v>
      </c>
      <c r="Y8714" t="s">
        <v>3835</v>
      </c>
      <c r="Z8714">
        <v>16201</v>
      </c>
      <c r="AA8714" t="s">
        <v>1628</v>
      </c>
      <c r="AC8714" t="s">
        <v>713</v>
      </c>
      <c r="AD8714" t="s">
        <v>443</v>
      </c>
    </row>
    <row r="8715" spans="21:30">
      <c r="U8715">
        <v>18199</v>
      </c>
      <c r="V8715">
        <v>4</v>
      </c>
      <c r="W8715" t="s">
        <v>9791</v>
      </c>
      <c r="X8715">
        <v>16</v>
      </c>
      <c r="Y8715" t="s">
        <v>3835</v>
      </c>
      <c r="Z8715">
        <v>16107</v>
      </c>
      <c r="AA8715" t="s">
        <v>4040</v>
      </c>
      <c r="AC8715" t="s">
        <v>713</v>
      </c>
      <c r="AD8715" t="s">
        <v>443</v>
      </c>
    </row>
    <row r="8716" spans="21:30">
      <c r="U8716">
        <v>18200</v>
      </c>
      <c r="V8716">
        <v>1</v>
      </c>
      <c r="W8716" t="s">
        <v>9792</v>
      </c>
      <c r="X8716">
        <v>8</v>
      </c>
      <c r="Y8716" t="s">
        <v>434</v>
      </c>
      <c r="Z8716">
        <v>8301</v>
      </c>
      <c r="AA8716" t="s">
        <v>4127</v>
      </c>
      <c r="AC8716" t="s">
        <v>713</v>
      </c>
      <c r="AD8716" t="s">
        <v>443</v>
      </c>
    </row>
    <row r="8717" spans="21:30">
      <c r="U8717">
        <v>18202</v>
      </c>
      <c r="V8717">
        <v>8</v>
      </c>
      <c r="W8717" t="s">
        <v>9793</v>
      </c>
      <c r="X8717">
        <v>8</v>
      </c>
      <c r="Y8717" t="s">
        <v>434</v>
      </c>
      <c r="Z8717">
        <v>8108</v>
      </c>
      <c r="AA8717" t="s">
        <v>1832</v>
      </c>
      <c r="AC8717" t="s">
        <v>713</v>
      </c>
      <c r="AD8717" t="s">
        <v>443</v>
      </c>
    </row>
    <row r="8718" spans="21:30">
      <c r="U8718">
        <v>18203</v>
      </c>
      <c r="V8718">
        <v>6</v>
      </c>
      <c r="W8718" t="s">
        <v>9794</v>
      </c>
      <c r="X8718">
        <v>8</v>
      </c>
      <c r="Y8718" t="s">
        <v>434</v>
      </c>
      <c r="Z8718">
        <v>8107</v>
      </c>
      <c r="AA8718" t="s">
        <v>1514</v>
      </c>
      <c r="AC8718" t="s">
        <v>713</v>
      </c>
      <c r="AD8718" t="s">
        <v>443</v>
      </c>
    </row>
    <row r="8719" spans="21:30">
      <c r="U8719">
        <v>18204</v>
      </c>
      <c r="V8719">
        <v>4</v>
      </c>
      <c r="W8719" t="s">
        <v>9795</v>
      </c>
      <c r="X8719">
        <v>16</v>
      </c>
      <c r="Y8719" t="s">
        <v>3835</v>
      </c>
      <c r="Z8719">
        <v>16101</v>
      </c>
      <c r="AA8719" t="s">
        <v>3836</v>
      </c>
      <c r="AC8719" t="s">
        <v>713</v>
      </c>
      <c r="AD8719" t="s">
        <v>443</v>
      </c>
    </row>
    <row r="8720" spans="21:30">
      <c r="U8720">
        <v>18205</v>
      </c>
      <c r="V8720">
        <v>2</v>
      </c>
      <c r="W8720" t="s">
        <v>9796</v>
      </c>
      <c r="X8720">
        <v>8</v>
      </c>
      <c r="Y8720" t="s">
        <v>434</v>
      </c>
      <c r="Z8720">
        <v>8108</v>
      </c>
      <c r="AA8720" t="s">
        <v>1832</v>
      </c>
      <c r="AC8720" t="s">
        <v>713</v>
      </c>
      <c r="AD8720" t="s">
        <v>443</v>
      </c>
    </row>
    <row r="8721" spans="21:30">
      <c r="U8721">
        <v>18206</v>
      </c>
      <c r="V8721">
        <v>0</v>
      </c>
      <c r="W8721" t="s">
        <v>9401</v>
      </c>
      <c r="X8721">
        <v>8</v>
      </c>
      <c r="Y8721" t="s">
        <v>434</v>
      </c>
      <c r="Z8721">
        <v>8101</v>
      </c>
      <c r="AA8721" t="s">
        <v>433</v>
      </c>
      <c r="AC8721" t="s">
        <v>713</v>
      </c>
      <c r="AD8721" t="s">
        <v>443</v>
      </c>
    </row>
    <row r="8722" spans="21:30">
      <c r="U8722">
        <v>18207</v>
      </c>
      <c r="V8722">
        <v>9</v>
      </c>
      <c r="W8722" t="s">
        <v>9797</v>
      </c>
      <c r="X8722">
        <v>16</v>
      </c>
      <c r="Y8722" t="s">
        <v>3835</v>
      </c>
      <c r="Z8722">
        <v>16106</v>
      </c>
      <c r="AA8722" t="s">
        <v>3961</v>
      </c>
      <c r="AC8722" t="s">
        <v>713</v>
      </c>
      <c r="AD8722" t="s">
        <v>443</v>
      </c>
    </row>
    <row r="8723" spans="21:30">
      <c r="U8723">
        <v>18208</v>
      </c>
      <c r="V8723">
        <v>7</v>
      </c>
      <c r="W8723" t="s">
        <v>9798</v>
      </c>
      <c r="X8723">
        <v>8</v>
      </c>
      <c r="Y8723" t="s">
        <v>434</v>
      </c>
      <c r="Z8723">
        <v>8304</v>
      </c>
      <c r="AA8723" t="s">
        <v>1257</v>
      </c>
      <c r="AC8723" t="s">
        <v>713</v>
      </c>
      <c r="AD8723" t="s">
        <v>443</v>
      </c>
    </row>
    <row r="8724" spans="21:30">
      <c r="U8724">
        <v>18209</v>
      </c>
      <c r="V8724">
        <v>5</v>
      </c>
      <c r="W8724" t="s">
        <v>9799</v>
      </c>
      <c r="X8724">
        <v>8</v>
      </c>
      <c r="Y8724" t="s">
        <v>434</v>
      </c>
      <c r="Z8724">
        <v>8110</v>
      </c>
      <c r="AA8724" t="s">
        <v>1747</v>
      </c>
      <c r="AC8724" t="s">
        <v>713</v>
      </c>
      <c r="AD8724" t="s">
        <v>443</v>
      </c>
    </row>
    <row r="8725" spans="21:30">
      <c r="U8725">
        <v>18210</v>
      </c>
      <c r="V8725">
        <v>9</v>
      </c>
      <c r="W8725" t="s">
        <v>9800</v>
      </c>
      <c r="X8725">
        <v>8</v>
      </c>
      <c r="Y8725" t="s">
        <v>434</v>
      </c>
      <c r="Z8725">
        <v>8110</v>
      </c>
      <c r="AA8725" t="s">
        <v>1747</v>
      </c>
      <c r="AC8725" t="s">
        <v>713</v>
      </c>
      <c r="AD8725" t="s">
        <v>443</v>
      </c>
    </row>
    <row r="8726" spans="21:30">
      <c r="U8726">
        <v>18211</v>
      </c>
      <c r="V8726">
        <v>7</v>
      </c>
      <c r="W8726" t="s">
        <v>9801</v>
      </c>
      <c r="X8726">
        <v>8</v>
      </c>
      <c r="Y8726" t="s">
        <v>434</v>
      </c>
      <c r="Z8726">
        <v>8108</v>
      </c>
      <c r="AA8726" t="s">
        <v>1832</v>
      </c>
      <c r="AC8726" t="s">
        <v>713</v>
      </c>
      <c r="AD8726" t="s">
        <v>443</v>
      </c>
    </row>
    <row r="8727" spans="21:30">
      <c r="U8727">
        <v>18213</v>
      </c>
      <c r="V8727">
        <v>3</v>
      </c>
      <c r="W8727" t="s">
        <v>9802</v>
      </c>
      <c r="X8727">
        <v>8</v>
      </c>
      <c r="Y8727" t="s">
        <v>434</v>
      </c>
      <c r="Z8727">
        <v>8305</v>
      </c>
      <c r="AA8727" t="s">
        <v>4261</v>
      </c>
      <c r="AC8727" t="s">
        <v>713</v>
      </c>
      <c r="AD8727" t="s">
        <v>443</v>
      </c>
    </row>
    <row r="8728" spans="21:30">
      <c r="U8728">
        <v>18214</v>
      </c>
      <c r="V8728">
        <v>1</v>
      </c>
      <c r="W8728" t="s">
        <v>9803</v>
      </c>
      <c r="X8728">
        <v>16</v>
      </c>
      <c r="Y8728" t="s">
        <v>3835</v>
      </c>
      <c r="Z8728">
        <v>16101</v>
      </c>
      <c r="AA8728" t="s">
        <v>3836</v>
      </c>
      <c r="AC8728" t="s">
        <v>713</v>
      </c>
      <c r="AD8728" t="s">
        <v>443</v>
      </c>
    </row>
    <row r="8729" spans="21:30">
      <c r="U8729">
        <v>18216</v>
      </c>
      <c r="V8729">
        <v>8</v>
      </c>
      <c r="W8729" t="s">
        <v>9564</v>
      </c>
      <c r="X8729">
        <v>16</v>
      </c>
      <c r="Y8729" t="s">
        <v>3835</v>
      </c>
      <c r="Z8729">
        <v>16102</v>
      </c>
      <c r="AA8729" t="s">
        <v>894</v>
      </c>
      <c r="AC8729" t="s">
        <v>713</v>
      </c>
      <c r="AD8729" t="s">
        <v>443</v>
      </c>
    </row>
    <row r="8730" spans="21:30">
      <c r="U8730">
        <v>18218</v>
      </c>
      <c r="V8730">
        <v>4</v>
      </c>
      <c r="W8730" t="s">
        <v>9804</v>
      </c>
      <c r="X8730">
        <v>8</v>
      </c>
      <c r="Y8730" t="s">
        <v>434</v>
      </c>
      <c r="Z8730">
        <v>8108</v>
      </c>
      <c r="AA8730" t="s">
        <v>1832</v>
      </c>
      <c r="AC8730" t="s">
        <v>1009</v>
      </c>
      <c r="AD8730" t="s">
        <v>443</v>
      </c>
    </row>
    <row r="8731" spans="21:30">
      <c r="U8731">
        <v>18219</v>
      </c>
      <c r="V8731">
        <v>2</v>
      </c>
      <c r="W8731" t="s">
        <v>9805</v>
      </c>
      <c r="X8731">
        <v>16</v>
      </c>
      <c r="Y8731" t="s">
        <v>3835</v>
      </c>
      <c r="Z8731">
        <v>16203</v>
      </c>
      <c r="AA8731" t="s">
        <v>1014</v>
      </c>
      <c r="AC8731" t="s">
        <v>713</v>
      </c>
      <c r="AD8731" t="s">
        <v>443</v>
      </c>
    </row>
    <row r="8732" spans="21:30">
      <c r="U8732">
        <v>18220</v>
      </c>
      <c r="V8732">
        <v>6</v>
      </c>
      <c r="W8732" t="s">
        <v>9806</v>
      </c>
      <c r="X8732">
        <v>16</v>
      </c>
      <c r="Y8732" t="s">
        <v>3835</v>
      </c>
      <c r="Z8732">
        <v>16109</v>
      </c>
      <c r="AA8732" t="s">
        <v>1811</v>
      </c>
      <c r="AC8732" t="s">
        <v>713</v>
      </c>
      <c r="AD8732" t="s">
        <v>443</v>
      </c>
    </row>
    <row r="8733" spans="21:30">
      <c r="U8733">
        <v>18222</v>
      </c>
      <c r="V8733">
        <v>2</v>
      </c>
      <c r="W8733" t="s">
        <v>9807</v>
      </c>
      <c r="X8733">
        <v>8</v>
      </c>
      <c r="Y8733" t="s">
        <v>434</v>
      </c>
      <c r="Z8733">
        <v>8301</v>
      </c>
      <c r="AA8733" t="s">
        <v>4127</v>
      </c>
      <c r="AC8733" t="s">
        <v>713</v>
      </c>
      <c r="AD8733" t="s">
        <v>443</v>
      </c>
    </row>
    <row r="8734" spans="21:30">
      <c r="U8734">
        <v>18223</v>
      </c>
      <c r="V8734">
        <v>0</v>
      </c>
      <c r="W8734" t="s">
        <v>9808</v>
      </c>
      <c r="X8734">
        <v>8</v>
      </c>
      <c r="Y8734" t="s">
        <v>434</v>
      </c>
      <c r="Z8734">
        <v>8101</v>
      </c>
      <c r="AA8734" t="s">
        <v>433</v>
      </c>
      <c r="AC8734" t="s">
        <v>713</v>
      </c>
      <c r="AD8734" t="s">
        <v>443</v>
      </c>
    </row>
    <row r="8735" spans="21:30">
      <c r="U8735">
        <v>18224</v>
      </c>
      <c r="V8735">
        <v>9</v>
      </c>
      <c r="W8735" t="s">
        <v>9809</v>
      </c>
      <c r="X8735">
        <v>8</v>
      </c>
      <c r="Y8735" t="s">
        <v>434</v>
      </c>
      <c r="Z8735">
        <v>8108</v>
      </c>
      <c r="AA8735" t="s">
        <v>1832</v>
      </c>
      <c r="AC8735" t="s">
        <v>713</v>
      </c>
      <c r="AD8735" t="s">
        <v>443</v>
      </c>
    </row>
    <row r="8736" spans="21:30">
      <c r="U8736">
        <v>18225</v>
      </c>
      <c r="V8736">
        <v>7</v>
      </c>
      <c r="W8736" t="s">
        <v>9810</v>
      </c>
      <c r="X8736">
        <v>16</v>
      </c>
      <c r="Y8736" t="s">
        <v>3835</v>
      </c>
      <c r="Z8736">
        <v>16301</v>
      </c>
      <c r="AA8736" t="s">
        <v>3894</v>
      </c>
      <c r="AC8736" t="s">
        <v>713</v>
      </c>
      <c r="AD8736" t="s">
        <v>443</v>
      </c>
    </row>
    <row r="8737" spans="21:30">
      <c r="U8737">
        <v>18226</v>
      </c>
      <c r="V8737">
        <v>5</v>
      </c>
      <c r="W8737" t="s">
        <v>9811</v>
      </c>
      <c r="X8737">
        <v>8</v>
      </c>
      <c r="Y8737" t="s">
        <v>434</v>
      </c>
      <c r="Z8737">
        <v>8301</v>
      </c>
      <c r="AA8737" t="s">
        <v>4127</v>
      </c>
      <c r="AC8737" t="s">
        <v>713</v>
      </c>
      <c r="AD8737" t="s">
        <v>443</v>
      </c>
    </row>
    <row r="8738" spans="21:30">
      <c r="U8738">
        <v>18227</v>
      </c>
      <c r="V8738">
        <v>3</v>
      </c>
      <c r="W8738" t="s">
        <v>9812</v>
      </c>
      <c r="X8738">
        <v>8</v>
      </c>
      <c r="Y8738" t="s">
        <v>434</v>
      </c>
      <c r="Z8738">
        <v>8203</v>
      </c>
      <c r="AA8738" t="s">
        <v>4709</v>
      </c>
      <c r="AC8738" t="s">
        <v>713</v>
      </c>
      <c r="AD8738" t="s">
        <v>443</v>
      </c>
    </row>
    <row r="8739" spans="21:30">
      <c r="U8739">
        <v>18228</v>
      </c>
      <c r="V8739">
        <v>1</v>
      </c>
      <c r="W8739" t="s">
        <v>9813</v>
      </c>
      <c r="X8739">
        <v>8</v>
      </c>
      <c r="Y8739" t="s">
        <v>434</v>
      </c>
      <c r="Z8739">
        <v>8301</v>
      </c>
      <c r="AA8739" t="s">
        <v>4127</v>
      </c>
      <c r="AC8739" t="s">
        <v>713</v>
      </c>
      <c r="AD8739" t="s">
        <v>443</v>
      </c>
    </row>
    <row r="8740" spans="21:30">
      <c r="U8740">
        <v>18230</v>
      </c>
      <c r="V8740">
        <v>3</v>
      </c>
      <c r="W8740" t="s">
        <v>9814</v>
      </c>
      <c r="X8740">
        <v>8</v>
      </c>
      <c r="Y8740" t="s">
        <v>434</v>
      </c>
      <c r="Z8740">
        <v>8313</v>
      </c>
      <c r="AA8740" t="s">
        <v>1808</v>
      </c>
      <c r="AC8740" t="s">
        <v>713</v>
      </c>
      <c r="AD8740" t="s">
        <v>443</v>
      </c>
    </row>
    <row r="8741" spans="21:30">
      <c r="U8741">
        <v>18231</v>
      </c>
      <c r="V8741">
        <v>1</v>
      </c>
      <c r="W8741" t="s">
        <v>9815</v>
      </c>
      <c r="X8741">
        <v>16</v>
      </c>
      <c r="Y8741" t="s">
        <v>3835</v>
      </c>
      <c r="Z8741">
        <v>16108</v>
      </c>
      <c r="AA8741" t="s">
        <v>1693</v>
      </c>
      <c r="AC8741" t="s">
        <v>713</v>
      </c>
      <c r="AD8741" t="s">
        <v>443</v>
      </c>
    </row>
    <row r="8742" spans="21:30">
      <c r="U8742">
        <v>18233</v>
      </c>
      <c r="V8742">
        <v>8</v>
      </c>
      <c r="W8742" t="s">
        <v>9451</v>
      </c>
      <c r="X8742">
        <v>8</v>
      </c>
      <c r="Y8742" t="s">
        <v>434</v>
      </c>
      <c r="Z8742">
        <v>8102</v>
      </c>
      <c r="AA8742" t="s">
        <v>1069</v>
      </c>
      <c r="AC8742" t="s">
        <v>713</v>
      </c>
      <c r="AD8742" t="s">
        <v>443</v>
      </c>
    </row>
    <row r="8743" spans="21:30">
      <c r="U8743">
        <v>18234</v>
      </c>
      <c r="V8743">
        <v>6</v>
      </c>
      <c r="W8743" t="s">
        <v>8412</v>
      </c>
      <c r="X8743">
        <v>8</v>
      </c>
      <c r="Y8743" t="s">
        <v>434</v>
      </c>
      <c r="Z8743">
        <v>8302</v>
      </c>
      <c r="AA8743" t="s">
        <v>882</v>
      </c>
      <c r="AC8743" t="s">
        <v>713</v>
      </c>
      <c r="AD8743" t="s">
        <v>443</v>
      </c>
    </row>
    <row r="8744" spans="21:30">
      <c r="U8744">
        <v>18235</v>
      </c>
      <c r="V8744">
        <v>4</v>
      </c>
      <c r="W8744" t="s">
        <v>9816</v>
      </c>
      <c r="X8744">
        <v>8</v>
      </c>
      <c r="Y8744" t="s">
        <v>434</v>
      </c>
      <c r="Z8744">
        <v>8110</v>
      </c>
      <c r="AA8744" t="s">
        <v>1747</v>
      </c>
      <c r="AC8744" t="s">
        <v>713</v>
      </c>
      <c r="AD8744" t="s">
        <v>443</v>
      </c>
    </row>
    <row r="8745" spans="21:30">
      <c r="U8745">
        <v>18236</v>
      </c>
      <c r="V8745">
        <v>2</v>
      </c>
      <c r="W8745" t="s">
        <v>9817</v>
      </c>
      <c r="X8745">
        <v>8</v>
      </c>
      <c r="Y8745" t="s">
        <v>434</v>
      </c>
      <c r="Z8745">
        <v>8101</v>
      </c>
      <c r="AA8745" t="s">
        <v>433</v>
      </c>
      <c r="AC8745" t="s">
        <v>713</v>
      </c>
      <c r="AD8745" t="s">
        <v>443</v>
      </c>
    </row>
    <row r="8746" spans="21:30">
      <c r="U8746">
        <v>18237</v>
      </c>
      <c r="V8746">
        <v>0</v>
      </c>
      <c r="W8746" t="s">
        <v>9818</v>
      </c>
      <c r="X8746">
        <v>8</v>
      </c>
      <c r="Y8746" t="s">
        <v>434</v>
      </c>
      <c r="Z8746">
        <v>8108</v>
      </c>
      <c r="AA8746" t="s">
        <v>1832</v>
      </c>
      <c r="AC8746" t="s">
        <v>713</v>
      </c>
      <c r="AD8746" t="s">
        <v>443</v>
      </c>
    </row>
    <row r="8747" spans="21:30">
      <c r="U8747">
        <v>18238</v>
      </c>
      <c r="V8747">
        <v>9</v>
      </c>
      <c r="W8747" t="s">
        <v>9189</v>
      </c>
      <c r="X8747">
        <v>8</v>
      </c>
      <c r="Y8747" t="s">
        <v>434</v>
      </c>
      <c r="Z8747">
        <v>8108</v>
      </c>
      <c r="AA8747" t="s">
        <v>1832</v>
      </c>
      <c r="AC8747" t="s">
        <v>713</v>
      </c>
      <c r="AD8747" t="s">
        <v>443</v>
      </c>
    </row>
    <row r="8748" spans="21:30">
      <c r="U8748">
        <v>18239</v>
      </c>
      <c r="V8748">
        <v>7</v>
      </c>
      <c r="W8748" t="s">
        <v>9819</v>
      </c>
      <c r="X8748">
        <v>8</v>
      </c>
      <c r="Y8748" t="s">
        <v>434</v>
      </c>
      <c r="Z8748">
        <v>8103</v>
      </c>
      <c r="AA8748" t="s">
        <v>979</v>
      </c>
      <c r="AC8748" t="s">
        <v>713</v>
      </c>
      <c r="AD8748" t="s">
        <v>443</v>
      </c>
    </row>
    <row r="8749" spans="21:30">
      <c r="U8749">
        <v>18240</v>
      </c>
      <c r="V8749">
        <v>0</v>
      </c>
      <c r="W8749" t="s">
        <v>9820</v>
      </c>
      <c r="X8749">
        <v>8</v>
      </c>
      <c r="Y8749" t="s">
        <v>434</v>
      </c>
      <c r="Z8749">
        <v>8112</v>
      </c>
      <c r="AA8749" t="s">
        <v>4426</v>
      </c>
      <c r="AC8749" t="s">
        <v>713</v>
      </c>
      <c r="AD8749" t="s">
        <v>443</v>
      </c>
    </row>
    <row r="8750" spans="21:30">
      <c r="U8750">
        <v>18241</v>
      </c>
      <c r="V8750">
        <v>9</v>
      </c>
      <c r="W8750" t="s">
        <v>9821</v>
      </c>
      <c r="X8750">
        <v>8</v>
      </c>
      <c r="Y8750" t="s">
        <v>434</v>
      </c>
      <c r="Z8750">
        <v>8110</v>
      </c>
      <c r="AA8750" t="s">
        <v>1747</v>
      </c>
      <c r="AC8750" t="s">
        <v>713</v>
      </c>
      <c r="AD8750" t="s">
        <v>443</v>
      </c>
    </row>
    <row r="8751" spans="21:30">
      <c r="U8751">
        <v>18243</v>
      </c>
      <c r="V8751">
        <v>5</v>
      </c>
      <c r="W8751" t="s">
        <v>9822</v>
      </c>
      <c r="X8751">
        <v>16</v>
      </c>
      <c r="Y8751" t="s">
        <v>3835</v>
      </c>
      <c r="Z8751">
        <v>16302</v>
      </c>
      <c r="AA8751" t="s">
        <v>89</v>
      </c>
      <c r="AC8751" t="s">
        <v>713</v>
      </c>
      <c r="AD8751" t="s">
        <v>443</v>
      </c>
    </row>
    <row r="8752" spans="21:30">
      <c r="U8752">
        <v>18244</v>
      </c>
      <c r="V8752">
        <v>3</v>
      </c>
      <c r="W8752" t="s">
        <v>9823</v>
      </c>
      <c r="X8752">
        <v>8</v>
      </c>
      <c r="Y8752" t="s">
        <v>434</v>
      </c>
      <c r="Z8752">
        <v>8102</v>
      </c>
      <c r="AA8752" t="s">
        <v>1069</v>
      </c>
      <c r="AC8752" t="s">
        <v>713</v>
      </c>
      <c r="AD8752" t="s">
        <v>443</v>
      </c>
    </row>
    <row r="8753" spans="21:30">
      <c r="U8753">
        <v>18245</v>
      </c>
      <c r="V8753">
        <v>1</v>
      </c>
      <c r="W8753" t="s">
        <v>9824</v>
      </c>
      <c r="X8753">
        <v>16</v>
      </c>
      <c r="Y8753" t="s">
        <v>3835</v>
      </c>
      <c r="Z8753">
        <v>16203</v>
      </c>
      <c r="AA8753" t="s">
        <v>1014</v>
      </c>
      <c r="AC8753" t="s">
        <v>713</v>
      </c>
      <c r="AD8753" t="s">
        <v>443</v>
      </c>
    </row>
    <row r="8754" spans="21:30">
      <c r="U8754">
        <v>18247</v>
      </c>
      <c r="V8754">
        <v>8</v>
      </c>
      <c r="W8754" t="s">
        <v>4170</v>
      </c>
      <c r="X8754">
        <v>8</v>
      </c>
      <c r="Y8754" t="s">
        <v>434</v>
      </c>
      <c r="Z8754">
        <v>8101</v>
      </c>
      <c r="AA8754" t="s">
        <v>433</v>
      </c>
      <c r="AC8754" t="s">
        <v>713</v>
      </c>
      <c r="AD8754" t="s">
        <v>443</v>
      </c>
    </row>
    <row r="8755" spans="21:30">
      <c r="U8755">
        <v>18248</v>
      </c>
      <c r="V8755">
        <v>6</v>
      </c>
      <c r="W8755" t="s">
        <v>9825</v>
      </c>
      <c r="X8755">
        <v>8</v>
      </c>
      <c r="Y8755" t="s">
        <v>434</v>
      </c>
      <c r="Z8755">
        <v>8102</v>
      </c>
      <c r="AA8755" t="s">
        <v>1069</v>
      </c>
      <c r="AC8755" t="s">
        <v>713</v>
      </c>
      <c r="AD8755" t="s">
        <v>443</v>
      </c>
    </row>
    <row r="8756" spans="21:30">
      <c r="U8756">
        <v>18249</v>
      </c>
      <c r="V8756">
        <v>4</v>
      </c>
      <c r="W8756" t="s">
        <v>9826</v>
      </c>
      <c r="X8756">
        <v>8</v>
      </c>
      <c r="Y8756" t="s">
        <v>434</v>
      </c>
      <c r="Z8756">
        <v>8301</v>
      </c>
      <c r="AA8756" t="s">
        <v>4127</v>
      </c>
      <c r="AC8756" t="s">
        <v>713</v>
      </c>
      <c r="AD8756" t="s">
        <v>443</v>
      </c>
    </row>
    <row r="8757" spans="21:30">
      <c r="U8757">
        <v>18250</v>
      </c>
      <c r="V8757">
        <v>8</v>
      </c>
      <c r="W8757" t="s">
        <v>9827</v>
      </c>
      <c r="X8757">
        <v>8</v>
      </c>
      <c r="Y8757" t="s">
        <v>434</v>
      </c>
      <c r="Z8757">
        <v>8105</v>
      </c>
      <c r="AA8757" t="s">
        <v>1197</v>
      </c>
      <c r="AC8757" t="s">
        <v>713</v>
      </c>
      <c r="AD8757" t="s">
        <v>443</v>
      </c>
    </row>
    <row r="8758" spans="21:30">
      <c r="U8758">
        <v>18251</v>
      </c>
      <c r="V8758">
        <v>6</v>
      </c>
      <c r="W8758" t="s">
        <v>9828</v>
      </c>
      <c r="X8758">
        <v>16</v>
      </c>
      <c r="Y8758" t="s">
        <v>3835</v>
      </c>
      <c r="Z8758">
        <v>16101</v>
      </c>
      <c r="AA8758" t="s">
        <v>3836</v>
      </c>
      <c r="AC8758" t="s">
        <v>713</v>
      </c>
      <c r="AD8758" t="s">
        <v>443</v>
      </c>
    </row>
    <row r="8759" spans="21:30">
      <c r="U8759">
        <v>18252</v>
      </c>
      <c r="V8759">
        <v>4</v>
      </c>
      <c r="W8759" t="s">
        <v>9829</v>
      </c>
      <c r="X8759">
        <v>16</v>
      </c>
      <c r="Y8759" t="s">
        <v>3835</v>
      </c>
      <c r="Z8759">
        <v>16104</v>
      </c>
      <c r="AA8759" t="s">
        <v>1116</v>
      </c>
      <c r="AC8759" t="s">
        <v>713</v>
      </c>
      <c r="AD8759" t="s">
        <v>443</v>
      </c>
    </row>
    <row r="8760" spans="21:30">
      <c r="U8760">
        <v>18253</v>
      </c>
      <c r="V8760">
        <v>2</v>
      </c>
      <c r="W8760" t="s">
        <v>9830</v>
      </c>
      <c r="X8760">
        <v>8</v>
      </c>
      <c r="Y8760" t="s">
        <v>434</v>
      </c>
      <c r="Z8760">
        <v>8301</v>
      </c>
      <c r="AA8760" t="s">
        <v>4127</v>
      </c>
      <c r="AC8760" t="s">
        <v>713</v>
      </c>
      <c r="AD8760" t="s">
        <v>443</v>
      </c>
    </row>
    <row r="8761" spans="21:30">
      <c r="U8761">
        <v>18254</v>
      </c>
      <c r="V8761">
        <v>0</v>
      </c>
      <c r="W8761" t="s">
        <v>9831</v>
      </c>
      <c r="X8761">
        <v>8</v>
      </c>
      <c r="Y8761" t="s">
        <v>434</v>
      </c>
      <c r="Z8761">
        <v>8110</v>
      </c>
      <c r="AA8761" t="s">
        <v>1747</v>
      </c>
      <c r="AC8761" t="s">
        <v>713</v>
      </c>
      <c r="AD8761" t="s">
        <v>443</v>
      </c>
    </row>
    <row r="8762" spans="21:30">
      <c r="U8762">
        <v>18255</v>
      </c>
      <c r="V8762">
        <v>9</v>
      </c>
      <c r="W8762" t="s">
        <v>9832</v>
      </c>
      <c r="X8762">
        <v>8</v>
      </c>
      <c r="Y8762" t="s">
        <v>434</v>
      </c>
      <c r="Z8762">
        <v>8102</v>
      </c>
      <c r="AA8762" t="s">
        <v>1069</v>
      </c>
      <c r="AC8762" t="s">
        <v>713</v>
      </c>
      <c r="AD8762" t="s">
        <v>443</v>
      </c>
    </row>
    <row r="8763" spans="21:30">
      <c r="U8763">
        <v>19630</v>
      </c>
      <c r="V8763">
        <v>7</v>
      </c>
      <c r="W8763" t="s">
        <v>9833</v>
      </c>
      <c r="X8763">
        <v>8</v>
      </c>
      <c r="Y8763" t="s">
        <v>434</v>
      </c>
      <c r="Z8763">
        <v>8102</v>
      </c>
      <c r="AA8763" t="s">
        <v>1069</v>
      </c>
      <c r="AC8763" t="s">
        <v>713</v>
      </c>
      <c r="AD8763" t="s">
        <v>443</v>
      </c>
    </row>
    <row r="8764" spans="21:30">
      <c r="U8764">
        <v>19902</v>
      </c>
      <c r="V8764">
        <v>8</v>
      </c>
      <c r="W8764" t="s">
        <v>9834</v>
      </c>
      <c r="X8764">
        <v>9</v>
      </c>
      <c r="Y8764" t="s">
        <v>559</v>
      </c>
      <c r="Z8764">
        <v>9206</v>
      </c>
      <c r="AA8764" t="s">
        <v>1336</v>
      </c>
      <c r="AC8764" t="s">
        <v>1009</v>
      </c>
      <c r="AD8764" t="s">
        <v>443</v>
      </c>
    </row>
    <row r="8765" spans="21:30">
      <c r="U8765">
        <v>19906</v>
      </c>
      <c r="V8765">
        <v>0</v>
      </c>
      <c r="W8765" t="s">
        <v>9835</v>
      </c>
      <c r="X8765">
        <v>9</v>
      </c>
      <c r="Y8765" t="s">
        <v>559</v>
      </c>
      <c r="Z8765">
        <v>9108</v>
      </c>
      <c r="AA8765" t="s">
        <v>1269</v>
      </c>
      <c r="AC8765" t="s">
        <v>1009</v>
      </c>
      <c r="AD8765" t="s">
        <v>443</v>
      </c>
    </row>
    <row r="8766" spans="21:30">
      <c r="U8766">
        <v>19907</v>
      </c>
      <c r="V8766">
        <v>9</v>
      </c>
      <c r="W8766" t="s">
        <v>9836</v>
      </c>
      <c r="X8766">
        <v>9</v>
      </c>
      <c r="Y8766" t="s">
        <v>559</v>
      </c>
      <c r="Z8766">
        <v>9101</v>
      </c>
      <c r="AA8766" t="s">
        <v>133</v>
      </c>
      <c r="AC8766" t="s">
        <v>713</v>
      </c>
      <c r="AD8766" t="s">
        <v>443</v>
      </c>
    </row>
    <row r="8767" spans="21:30">
      <c r="U8767">
        <v>19908</v>
      </c>
      <c r="V8767">
        <v>7</v>
      </c>
      <c r="W8767" t="s">
        <v>9837</v>
      </c>
      <c r="X8767">
        <v>9</v>
      </c>
      <c r="Y8767" t="s">
        <v>559</v>
      </c>
      <c r="Z8767">
        <v>9101</v>
      </c>
      <c r="AA8767" t="s">
        <v>133</v>
      </c>
      <c r="AC8767" t="s">
        <v>725</v>
      </c>
      <c r="AD8767" t="s">
        <v>443</v>
      </c>
    </row>
    <row r="8768" spans="21:30">
      <c r="U8768">
        <v>19910</v>
      </c>
      <c r="V8768">
        <v>9</v>
      </c>
      <c r="W8768" t="s">
        <v>3004</v>
      </c>
      <c r="X8768">
        <v>9</v>
      </c>
      <c r="Y8768" t="s">
        <v>559</v>
      </c>
      <c r="Z8768">
        <v>9121</v>
      </c>
      <c r="AA8768" t="s">
        <v>995</v>
      </c>
      <c r="AC8768" t="s">
        <v>713</v>
      </c>
      <c r="AD8768" t="s">
        <v>443</v>
      </c>
    </row>
    <row r="8769" spans="21:30">
      <c r="U8769">
        <v>19911</v>
      </c>
      <c r="V8769">
        <v>7</v>
      </c>
      <c r="W8769" t="s">
        <v>4878</v>
      </c>
      <c r="X8769">
        <v>9</v>
      </c>
      <c r="Y8769" t="s">
        <v>559</v>
      </c>
      <c r="Z8769">
        <v>9111</v>
      </c>
      <c r="AA8769" t="s">
        <v>1425</v>
      </c>
      <c r="AC8769" t="s">
        <v>713</v>
      </c>
      <c r="AD8769" t="s">
        <v>443</v>
      </c>
    </row>
    <row r="8770" spans="21:30">
      <c r="U8770">
        <v>19912</v>
      </c>
      <c r="V8770">
        <v>5</v>
      </c>
      <c r="W8770" t="s">
        <v>9838</v>
      </c>
      <c r="X8770">
        <v>9</v>
      </c>
      <c r="Y8770" t="s">
        <v>559</v>
      </c>
      <c r="Z8770">
        <v>9119</v>
      </c>
      <c r="AA8770" t="s">
        <v>4968</v>
      </c>
      <c r="AC8770" t="s">
        <v>1009</v>
      </c>
      <c r="AD8770" t="s">
        <v>443</v>
      </c>
    </row>
    <row r="8771" spans="21:30">
      <c r="U8771">
        <v>19913</v>
      </c>
      <c r="V8771">
        <v>3</v>
      </c>
      <c r="W8771" t="s">
        <v>9839</v>
      </c>
      <c r="X8771">
        <v>9</v>
      </c>
      <c r="Y8771" t="s">
        <v>559</v>
      </c>
      <c r="Z8771">
        <v>9206</v>
      </c>
      <c r="AA8771" t="s">
        <v>1336</v>
      </c>
      <c r="AC8771" t="s">
        <v>1009</v>
      </c>
      <c r="AD8771" t="s">
        <v>443</v>
      </c>
    </row>
    <row r="8772" spans="21:30">
      <c r="U8772">
        <v>19914</v>
      </c>
      <c r="V8772">
        <v>1</v>
      </c>
      <c r="W8772" t="s">
        <v>9840</v>
      </c>
      <c r="X8772">
        <v>9</v>
      </c>
      <c r="Y8772" t="s">
        <v>559</v>
      </c>
      <c r="Z8772">
        <v>9119</v>
      </c>
      <c r="AA8772" t="s">
        <v>4968</v>
      </c>
      <c r="AC8772" t="s">
        <v>1009</v>
      </c>
      <c r="AD8772" t="s">
        <v>443</v>
      </c>
    </row>
    <row r="8773" spans="21:30">
      <c r="U8773">
        <v>19918</v>
      </c>
      <c r="V8773">
        <v>4</v>
      </c>
      <c r="W8773" t="s">
        <v>9841</v>
      </c>
      <c r="X8773">
        <v>9</v>
      </c>
      <c r="Y8773" t="s">
        <v>559</v>
      </c>
      <c r="Z8773">
        <v>9202</v>
      </c>
      <c r="AA8773" t="s">
        <v>1031</v>
      </c>
      <c r="AC8773" t="s">
        <v>1009</v>
      </c>
      <c r="AD8773" t="s">
        <v>443</v>
      </c>
    </row>
    <row r="8774" spans="21:30">
      <c r="U8774">
        <v>19919</v>
      </c>
      <c r="V8774">
        <v>2</v>
      </c>
      <c r="W8774" t="s">
        <v>9842</v>
      </c>
      <c r="X8774">
        <v>9</v>
      </c>
      <c r="Y8774" t="s">
        <v>559</v>
      </c>
      <c r="Z8774">
        <v>9102</v>
      </c>
      <c r="AA8774" t="s">
        <v>936</v>
      </c>
      <c r="AC8774" t="s">
        <v>713</v>
      </c>
      <c r="AD8774" t="s">
        <v>443</v>
      </c>
    </row>
    <row r="8775" spans="21:30">
      <c r="U8775">
        <v>19921</v>
      </c>
      <c r="V8775">
        <v>4</v>
      </c>
      <c r="W8775" t="s">
        <v>9843</v>
      </c>
      <c r="X8775">
        <v>9</v>
      </c>
      <c r="Y8775" t="s">
        <v>559</v>
      </c>
      <c r="Z8775">
        <v>9120</v>
      </c>
      <c r="AA8775" t="s">
        <v>1800</v>
      </c>
      <c r="AC8775" t="s">
        <v>713</v>
      </c>
      <c r="AD8775" t="s">
        <v>443</v>
      </c>
    </row>
    <row r="8776" spans="21:30">
      <c r="U8776">
        <v>19922</v>
      </c>
      <c r="V8776">
        <v>2</v>
      </c>
      <c r="W8776" t="s">
        <v>9844</v>
      </c>
      <c r="X8776">
        <v>9</v>
      </c>
      <c r="Y8776" t="s">
        <v>559</v>
      </c>
      <c r="Z8776">
        <v>9108</v>
      </c>
      <c r="AA8776" t="s">
        <v>1269</v>
      </c>
      <c r="AC8776" t="s">
        <v>713</v>
      </c>
      <c r="AD8776" t="s">
        <v>443</v>
      </c>
    </row>
    <row r="8777" spans="21:30">
      <c r="U8777">
        <v>19923</v>
      </c>
      <c r="V8777">
        <v>0</v>
      </c>
      <c r="W8777" t="s">
        <v>9845</v>
      </c>
      <c r="X8777">
        <v>9</v>
      </c>
      <c r="Y8777" t="s">
        <v>559</v>
      </c>
      <c r="Z8777">
        <v>9101</v>
      </c>
      <c r="AA8777" t="s">
        <v>133</v>
      </c>
      <c r="AC8777" t="s">
        <v>713</v>
      </c>
      <c r="AD8777" t="s">
        <v>443</v>
      </c>
    </row>
    <row r="8778" spans="21:30">
      <c r="U8778">
        <v>19925</v>
      </c>
      <c r="V8778">
        <v>7</v>
      </c>
      <c r="W8778" t="s">
        <v>9846</v>
      </c>
      <c r="X8778">
        <v>9</v>
      </c>
      <c r="Y8778" t="s">
        <v>559</v>
      </c>
      <c r="Z8778">
        <v>9102</v>
      </c>
      <c r="AA8778" t="s">
        <v>936</v>
      </c>
      <c r="AC8778" t="s">
        <v>713</v>
      </c>
      <c r="AD8778" t="s">
        <v>443</v>
      </c>
    </row>
    <row r="8779" spans="21:30">
      <c r="U8779">
        <v>19926</v>
      </c>
      <c r="V8779">
        <v>5</v>
      </c>
      <c r="W8779" t="s">
        <v>9847</v>
      </c>
      <c r="X8779">
        <v>9</v>
      </c>
      <c r="Y8779" t="s">
        <v>559</v>
      </c>
      <c r="Z8779">
        <v>9101</v>
      </c>
      <c r="AA8779" t="s">
        <v>133</v>
      </c>
      <c r="AC8779" t="s">
        <v>713</v>
      </c>
      <c r="AD8779" t="s">
        <v>443</v>
      </c>
    </row>
    <row r="8780" spans="21:30">
      <c r="U8780">
        <v>19927</v>
      </c>
      <c r="V8780">
        <v>3</v>
      </c>
      <c r="W8780" t="s">
        <v>9848</v>
      </c>
      <c r="X8780">
        <v>9</v>
      </c>
      <c r="Y8780" t="s">
        <v>559</v>
      </c>
      <c r="Z8780">
        <v>9110</v>
      </c>
      <c r="AA8780" t="s">
        <v>1387</v>
      </c>
      <c r="AC8780" t="s">
        <v>1009</v>
      </c>
      <c r="AD8780" t="s">
        <v>443</v>
      </c>
    </row>
    <row r="8781" spans="21:30">
      <c r="U8781">
        <v>19928</v>
      </c>
      <c r="V8781">
        <v>1</v>
      </c>
      <c r="W8781" t="s">
        <v>7534</v>
      </c>
      <c r="X8781">
        <v>9</v>
      </c>
      <c r="Y8781" t="s">
        <v>559</v>
      </c>
      <c r="Z8781">
        <v>9102</v>
      </c>
      <c r="AA8781" t="s">
        <v>936</v>
      </c>
      <c r="AC8781" t="s">
        <v>713</v>
      </c>
      <c r="AD8781" t="s">
        <v>443</v>
      </c>
    </row>
    <row r="8782" spans="21:30">
      <c r="U8782">
        <v>19930</v>
      </c>
      <c r="V8782">
        <v>3</v>
      </c>
      <c r="W8782" t="s">
        <v>9849</v>
      </c>
      <c r="X8782">
        <v>9</v>
      </c>
      <c r="Y8782" t="s">
        <v>559</v>
      </c>
      <c r="Z8782">
        <v>9117</v>
      </c>
      <c r="AA8782" t="s">
        <v>1757</v>
      </c>
      <c r="AC8782" t="s">
        <v>713</v>
      </c>
      <c r="AD8782" t="s">
        <v>443</v>
      </c>
    </row>
    <row r="8783" spans="21:30">
      <c r="U8783">
        <v>19931</v>
      </c>
      <c r="V8783">
        <v>1</v>
      </c>
      <c r="W8783" t="s">
        <v>9850</v>
      </c>
      <c r="X8783">
        <v>9</v>
      </c>
      <c r="Y8783" t="s">
        <v>559</v>
      </c>
      <c r="Z8783">
        <v>9106</v>
      </c>
      <c r="AA8783" t="s">
        <v>1168</v>
      </c>
      <c r="AC8783" t="s">
        <v>1009</v>
      </c>
      <c r="AD8783" t="s">
        <v>443</v>
      </c>
    </row>
    <row r="8784" spans="21:30">
      <c r="U8784">
        <v>19934</v>
      </c>
      <c r="V8784">
        <v>6</v>
      </c>
      <c r="W8784" t="s">
        <v>9851</v>
      </c>
      <c r="X8784">
        <v>9</v>
      </c>
      <c r="Y8784" t="s">
        <v>559</v>
      </c>
      <c r="Z8784">
        <v>9112</v>
      </c>
      <c r="AA8784" t="s">
        <v>1452</v>
      </c>
      <c r="AC8784" t="s">
        <v>713</v>
      </c>
      <c r="AD8784" t="s">
        <v>443</v>
      </c>
    </row>
    <row r="8785" spans="21:30">
      <c r="U8785">
        <v>19945</v>
      </c>
      <c r="V8785">
        <v>1</v>
      </c>
      <c r="W8785" t="s">
        <v>9852</v>
      </c>
      <c r="X8785">
        <v>9</v>
      </c>
      <c r="Y8785" t="s">
        <v>559</v>
      </c>
      <c r="Z8785">
        <v>9208</v>
      </c>
      <c r="AA8785" t="s">
        <v>4906</v>
      </c>
      <c r="AC8785" t="s">
        <v>1009</v>
      </c>
      <c r="AD8785" t="s">
        <v>443</v>
      </c>
    </row>
    <row r="8786" spans="21:30">
      <c r="U8786">
        <v>19947</v>
      </c>
      <c r="V8786">
        <v>8</v>
      </c>
      <c r="W8786" t="s">
        <v>9853</v>
      </c>
      <c r="X8786">
        <v>9</v>
      </c>
      <c r="Y8786" t="s">
        <v>559</v>
      </c>
      <c r="Z8786">
        <v>9120</v>
      </c>
      <c r="AA8786" t="s">
        <v>1800</v>
      </c>
      <c r="AC8786" t="s">
        <v>713</v>
      </c>
      <c r="AD8786" t="s">
        <v>443</v>
      </c>
    </row>
    <row r="8787" spans="21:30">
      <c r="U8787">
        <v>19949</v>
      </c>
      <c r="V8787">
        <v>4</v>
      </c>
      <c r="W8787" t="s">
        <v>9854</v>
      </c>
      <c r="X8787">
        <v>9</v>
      </c>
      <c r="Y8787" t="s">
        <v>559</v>
      </c>
      <c r="Z8787">
        <v>9102</v>
      </c>
      <c r="AA8787" t="s">
        <v>936</v>
      </c>
      <c r="AC8787" t="s">
        <v>713</v>
      </c>
      <c r="AD8787" t="s">
        <v>443</v>
      </c>
    </row>
    <row r="8788" spans="21:30">
      <c r="U8788">
        <v>19950</v>
      </c>
      <c r="V8788">
        <v>8</v>
      </c>
      <c r="W8788" t="s">
        <v>9855</v>
      </c>
      <c r="X8788">
        <v>9</v>
      </c>
      <c r="Y8788" t="s">
        <v>559</v>
      </c>
      <c r="Z8788">
        <v>9203</v>
      </c>
      <c r="AA8788" t="s">
        <v>4831</v>
      </c>
      <c r="AC8788" t="s">
        <v>713</v>
      </c>
      <c r="AD8788" t="s">
        <v>443</v>
      </c>
    </row>
    <row r="8789" spans="21:30">
      <c r="U8789">
        <v>19952</v>
      </c>
      <c r="V8789">
        <v>4</v>
      </c>
      <c r="W8789" t="s">
        <v>9856</v>
      </c>
      <c r="X8789">
        <v>9</v>
      </c>
      <c r="Y8789" t="s">
        <v>559</v>
      </c>
      <c r="Z8789">
        <v>9201</v>
      </c>
      <c r="AA8789" t="s">
        <v>877</v>
      </c>
      <c r="AC8789" t="s">
        <v>713</v>
      </c>
      <c r="AD8789" t="s">
        <v>443</v>
      </c>
    </row>
    <row r="8790" spans="21:30">
      <c r="U8790">
        <v>19953</v>
      </c>
      <c r="V8790">
        <v>2</v>
      </c>
      <c r="W8790" t="s">
        <v>9857</v>
      </c>
      <c r="X8790">
        <v>9</v>
      </c>
      <c r="Y8790" t="s">
        <v>559</v>
      </c>
      <c r="Z8790">
        <v>9111</v>
      </c>
      <c r="AA8790" t="s">
        <v>1425</v>
      </c>
      <c r="AC8790" t="s">
        <v>713</v>
      </c>
      <c r="AD8790" t="s">
        <v>443</v>
      </c>
    </row>
    <row r="8791" spans="21:30">
      <c r="U8791">
        <v>19954</v>
      </c>
      <c r="V8791">
        <v>0</v>
      </c>
      <c r="W8791" t="s">
        <v>9858</v>
      </c>
      <c r="X8791">
        <v>9</v>
      </c>
      <c r="Y8791" t="s">
        <v>559</v>
      </c>
      <c r="Z8791">
        <v>9102</v>
      </c>
      <c r="AA8791" t="s">
        <v>936</v>
      </c>
      <c r="AC8791" t="s">
        <v>713</v>
      </c>
      <c r="AD8791" t="s">
        <v>443</v>
      </c>
    </row>
    <row r="8792" spans="21:30">
      <c r="U8792">
        <v>19956</v>
      </c>
      <c r="V8792">
        <v>7</v>
      </c>
      <c r="W8792" t="s">
        <v>9859</v>
      </c>
      <c r="X8792">
        <v>9</v>
      </c>
      <c r="Y8792" t="s">
        <v>559</v>
      </c>
      <c r="Z8792">
        <v>9206</v>
      </c>
      <c r="AA8792" t="s">
        <v>1336</v>
      </c>
      <c r="AC8792" t="s">
        <v>1009</v>
      </c>
      <c r="AD8792" t="s">
        <v>443</v>
      </c>
    </row>
    <row r="8793" spans="21:30">
      <c r="U8793">
        <v>19958</v>
      </c>
      <c r="V8793">
        <v>3</v>
      </c>
      <c r="W8793" t="s">
        <v>9860</v>
      </c>
      <c r="X8793">
        <v>9</v>
      </c>
      <c r="Y8793" t="s">
        <v>559</v>
      </c>
      <c r="Z8793">
        <v>9205</v>
      </c>
      <c r="AA8793" t="s">
        <v>1312</v>
      </c>
      <c r="AC8793" t="s">
        <v>713</v>
      </c>
      <c r="AD8793" t="s">
        <v>443</v>
      </c>
    </row>
    <row r="8794" spans="21:30">
      <c r="U8794">
        <v>19959</v>
      </c>
      <c r="V8794">
        <v>1</v>
      </c>
      <c r="W8794" t="s">
        <v>9861</v>
      </c>
      <c r="X8794">
        <v>9</v>
      </c>
      <c r="Y8794" t="s">
        <v>559</v>
      </c>
      <c r="Z8794">
        <v>9101</v>
      </c>
      <c r="AA8794" t="s">
        <v>133</v>
      </c>
      <c r="AC8794" t="s">
        <v>713</v>
      </c>
      <c r="AD8794" t="s">
        <v>443</v>
      </c>
    </row>
    <row r="8795" spans="21:30">
      <c r="U8795">
        <v>19960</v>
      </c>
      <c r="V8795">
        <v>5</v>
      </c>
      <c r="W8795" t="s">
        <v>9862</v>
      </c>
      <c r="X8795">
        <v>9</v>
      </c>
      <c r="Y8795" t="s">
        <v>559</v>
      </c>
      <c r="Z8795">
        <v>9101</v>
      </c>
      <c r="AA8795" t="s">
        <v>133</v>
      </c>
      <c r="AC8795" t="s">
        <v>713</v>
      </c>
      <c r="AD8795" t="s">
        <v>443</v>
      </c>
    </row>
    <row r="8796" spans="21:30">
      <c r="U8796">
        <v>19962</v>
      </c>
      <c r="V8796">
        <v>1</v>
      </c>
      <c r="W8796" t="s">
        <v>9863</v>
      </c>
      <c r="X8796">
        <v>9</v>
      </c>
      <c r="Y8796" t="s">
        <v>559</v>
      </c>
      <c r="Z8796">
        <v>9120</v>
      </c>
      <c r="AA8796" t="s">
        <v>1800</v>
      </c>
      <c r="AC8796" t="s">
        <v>725</v>
      </c>
      <c r="AD8796" t="s">
        <v>443</v>
      </c>
    </row>
    <row r="8797" spans="21:30">
      <c r="U8797">
        <v>19964</v>
      </c>
      <c r="V8797">
        <v>8</v>
      </c>
      <c r="W8797" t="s">
        <v>9864</v>
      </c>
      <c r="X8797">
        <v>9</v>
      </c>
      <c r="Y8797" t="s">
        <v>559</v>
      </c>
      <c r="Z8797">
        <v>9112</v>
      </c>
      <c r="AA8797" t="s">
        <v>1452</v>
      </c>
      <c r="AC8797" t="s">
        <v>713</v>
      </c>
      <c r="AD8797" t="s">
        <v>443</v>
      </c>
    </row>
    <row r="8798" spans="21:30">
      <c r="U8798">
        <v>19965</v>
      </c>
      <c r="V8798">
        <v>6</v>
      </c>
      <c r="W8798" t="s">
        <v>9865</v>
      </c>
      <c r="X8798">
        <v>9</v>
      </c>
      <c r="Y8798" t="s">
        <v>559</v>
      </c>
      <c r="Z8798">
        <v>9206</v>
      </c>
      <c r="AA8798" t="s">
        <v>1336</v>
      </c>
      <c r="AC8798" t="s">
        <v>713</v>
      </c>
      <c r="AD8798" t="s">
        <v>443</v>
      </c>
    </row>
    <row r="8799" spans="21:30">
      <c r="U8799">
        <v>19968</v>
      </c>
      <c r="V8799">
        <v>0</v>
      </c>
      <c r="W8799" t="s">
        <v>9866</v>
      </c>
      <c r="X8799">
        <v>9</v>
      </c>
      <c r="Y8799" t="s">
        <v>559</v>
      </c>
      <c r="Z8799">
        <v>9114</v>
      </c>
      <c r="AA8799" t="s">
        <v>5272</v>
      </c>
      <c r="AC8799" t="s">
        <v>713</v>
      </c>
      <c r="AD8799" t="s">
        <v>443</v>
      </c>
    </row>
    <row r="8800" spans="21:30">
      <c r="U8800">
        <v>19969</v>
      </c>
      <c r="V8800">
        <v>9</v>
      </c>
      <c r="W8800" t="s">
        <v>9867</v>
      </c>
      <c r="X8800">
        <v>9</v>
      </c>
      <c r="Y8800" t="s">
        <v>559</v>
      </c>
      <c r="Z8800">
        <v>9101</v>
      </c>
      <c r="AA8800" t="s">
        <v>133</v>
      </c>
      <c r="AC8800" t="s">
        <v>713</v>
      </c>
      <c r="AD8800" t="s">
        <v>443</v>
      </c>
    </row>
    <row r="8801" spans="21:30">
      <c r="U8801">
        <v>19972</v>
      </c>
      <c r="V8801">
        <v>9</v>
      </c>
      <c r="W8801" t="s">
        <v>9868</v>
      </c>
      <c r="X8801">
        <v>9</v>
      </c>
      <c r="Y8801" t="s">
        <v>559</v>
      </c>
      <c r="Z8801">
        <v>9201</v>
      </c>
      <c r="AA8801" t="s">
        <v>877</v>
      </c>
      <c r="AC8801" t="s">
        <v>713</v>
      </c>
      <c r="AD8801" t="s">
        <v>443</v>
      </c>
    </row>
    <row r="8802" spans="21:30">
      <c r="U8802">
        <v>19973</v>
      </c>
      <c r="V8802">
        <v>7</v>
      </c>
      <c r="W8802" t="s">
        <v>9869</v>
      </c>
      <c r="X8802">
        <v>9</v>
      </c>
      <c r="Y8802" t="s">
        <v>559</v>
      </c>
      <c r="Z8802">
        <v>9101</v>
      </c>
      <c r="AA8802" t="s">
        <v>133</v>
      </c>
      <c r="AC8802" t="s">
        <v>713</v>
      </c>
      <c r="AD8802" t="s">
        <v>443</v>
      </c>
    </row>
    <row r="8803" spans="21:30">
      <c r="U8803">
        <v>19974</v>
      </c>
      <c r="V8803">
        <v>5</v>
      </c>
      <c r="W8803" t="s">
        <v>9870</v>
      </c>
      <c r="X8803">
        <v>9</v>
      </c>
      <c r="Y8803" t="s">
        <v>559</v>
      </c>
      <c r="Z8803">
        <v>9101</v>
      </c>
      <c r="AA8803" t="s">
        <v>133</v>
      </c>
      <c r="AC8803" t="s">
        <v>713</v>
      </c>
      <c r="AD8803" t="s">
        <v>443</v>
      </c>
    </row>
    <row r="8804" spans="21:30">
      <c r="U8804">
        <v>19981</v>
      </c>
      <c r="V8804">
        <v>8</v>
      </c>
      <c r="W8804" t="s">
        <v>9871</v>
      </c>
      <c r="X8804">
        <v>9</v>
      </c>
      <c r="Y8804" t="s">
        <v>559</v>
      </c>
      <c r="Z8804">
        <v>9101</v>
      </c>
      <c r="AA8804" t="s">
        <v>133</v>
      </c>
      <c r="AC8804" t="s">
        <v>713</v>
      </c>
      <c r="AD8804" t="s">
        <v>443</v>
      </c>
    </row>
    <row r="8805" spans="21:30">
      <c r="U8805">
        <v>19983</v>
      </c>
      <c r="V8805">
        <v>4</v>
      </c>
      <c r="W8805" t="s">
        <v>9872</v>
      </c>
      <c r="X8805">
        <v>9</v>
      </c>
      <c r="Y8805" t="s">
        <v>559</v>
      </c>
      <c r="Z8805">
        <v>9101</v>
      </c>
      <c r="AA8805" t="s">
        <v>133</v>
      </c>
      <c r="AC8805" t="s">
        <v>713</v>
      </c>
      <c r="AD8805" t="s">
        <v>443</v>
      </c>
    </row>
    <row r="8806" spans="21:30">
      <c r="U8806">
        <v>19984</v>
      </c>
      <c r="V8806">
        <v>2</v>
      </c>
      <c r="W8806" t="s">
        <v>9873</v>
      </c>
      <c r="X8806">
        <v>9</v>
      </c>
      <c r="Y8806" t="s">
        <v>559</v>
      </c>
      <c r="Z8806">
        <v>9112</v>
      </c>
      <c r="AA8806" t="s">
        <v>1452</v>
      </c>
      <c r="AC8806" t="s">
        <v>713</v>
      </c>
      <c r="AD8806" t="s">
        <v>443</v>
      </c>
    </row>
    <row r="8807" spans="21:30">
      <c r="U8807">
        <v>19985</v>
      </c>
      <c r="V8807">
        <v>0</v>
      </c>
      <c r="W8807" t="s">
        <v>9874</v>
      </c>
      <c r="X8807">
        <v>9</v>
      </c>
      <c r="Y8807" t="s">
        <v>559</v>
      </c>
      <c r="Z8807">
        <v>9211</v>
      </c>
      <c r="AA8807" t="s">
        <v>1788</v>
      </c>
      <c r="AC8807" t="s">
        <v>725</v>
      </c>
      <c r="AD8807" t="s">
        <v>443</v>
      </c>
    </row>
    <row r="8808" spans="21:30">
      <c r="U8808">
        <v>19990</v>
      </c>
      <c r="V8808">
        <v>7</v>
      </c>
      <c r="W8808" t="s">
        <v>9875</v>
      </c>
      <c r="X8808">
        <v>9</v>
      </c>
      <c r="Y8808" t="s">
        <v>559</v>
      </c>
      <c r="Z8808">
        <v>9101</v>
      </c>
      <c r="AA8808" t="s">
        <v>133</v>
      </c>
      <c r="AC8808" t="s">
        <v>725</v>
      </c>
      <c r="AD8808" t="s">
        <v>443</v>
      </c>
    </row>
    <row r="8809" spans="21:30">
      <c r="U8809">
        <v>19992</v>
      </c>
      <c r="V8809">
        <v>3</v>
      </c>
      <c r="W8809" t="s">
        <v>9876</v>
      </c>
      <c r="X8809">
        <v>9</v>
      </c>
      <c r="Y8809" t="s">
        <v>559</v>
      </c>
      <c r="Z8809">
        <v>9101</v>
      </c>
      <c r="AA8809" t="s">
        <v>133</v>
      </c>
      <c r="AC8809" t="s">
        <v>725</v>
      </c>
      <c r="AD8809" t="s">
        <v>443</v>
      </c>
    </row>
    <row r="8810" spans="21:30">
      <c r="U8810">
        <v>19993</v>
      </c>
      <c r="V8810">
        <v>1</v>
      </c>
      <c r="W8810" t="s">
        <v>9877</v>
      </c>
      <c r="X8810">
        <v>9</v>
      </c>
      <c r="Y8810" t="s">
        <v>559</v>
      </c>
      <c r="Z8810">
        <v>9201</v>
      </c>
      <c r="AA8810" t="s">
        <v>877</v>
      </c>
      <c r="AC8810" t="s">
        <v>1009</v>
      </c>
      <c r="AD8810" t="s">
        <v>443</v>
      </c>
    </row>
    <row r="8811" spans="21:30">
      <c r="U8811">
        <v>19996</v>
      </c>
      <c r="V8811">
        <v>6</v>
      </c>
      <c r="W8811" t="s">
        <v>9878</v>
      </c>
      <c r="X8811">
        <v>9</v>
      </c>
      <c r="Y8811" t="s">
        <v>559</v>
      </c>
      <c r="Z8811">
        <v>9120</v>
      </c>
      <c r="AA8811" t="s">
        <v>1800</v>
      </c>
      <c r="AC8811" t="s">
        <v>713</v>
      </c>
      <c r="AD8811" t="s">
        <v>443</v>
      </c>
    </row>
    <row r="8812" spans="21:30">
      <c r="U8812">
        <v>19999</v>
      </c>
      <c r="V8812">
        <v>0</v>
      </c>
      <c r="W8812" t="s">
        <v>9879</v>
      </c>
      <c r="X8812">
        <v>9</v>
      </c>
      <c r="Y8812" t="s">
        <v>559</v>
      </c>
      <c r="Z8812">
        <v>9205</v>
      </c>
      <c r="AA8812" t="s">
        <v>1312</v>
      </c>
      <c r="AC8812" t="s">
        <v>713</v>
      </c>
      <c r="AD8812" t="s">
        <v>443</v>
      </c>
    </row>
    <row r="8813" spans="21:30">
      <c r="U8813">
        <v>20001</v>
      </c>
      <c r="V8813">
        <v>8</v>
      </c>
      <c r="W8813" t="s">
        <v>9880</v>
      </c>
      <c r="X8813">
        <v>9</v>
      </c>
      <c r="Y8813" t="s">
        <v>559</v>
      </c>
      <c r="Z8813">
        <v>9112</v>
      </c>
      <c r="AA8813" t="s">
        <v>1452</v>
      </c>
      <c r="AC8813" t="s">
        <v>713</v>
      </c>
      <c r="AD8813" t="s">
        <v>443</v>
      </c>
    </row>
    <row r="8814" spans="21:30">
      <c r="U8814">
        <v>20002</v>
      </c>
      <c r="V8814">
        <v>6</v>
      </c>
      <c r="W8814" t="s">
        <v>9881</v>
      </c>
      <c r="X8814">
        <v>9</v>
      </c>
      <c r="Y8814" t="s">
        <v>559</v>
      </c>
      <c r="Z8814">
        <v>9101</v>
      </c>
      <c r="AA8814" t="s">
        <v>133</v>
      </c>
      <c r="AC8814" t="s">
        <v>713</v>
      </c>
      <c r="AD8814" t="s">
        <v>443</v>
      </c>
    </row>
    <row r="8815" spans="21:30">
      <c r="U8815">
        <v>20008</v>
      </c>
      <c r="V8815">
        <v>5</v>
      </c>
      <c r="W8815" t="s">
        <v>9882</v>
      </c>
      <c r="X8815">
        <v>9</v>
      </c>
      <c r="Y8815" t="s">
        <v>559</v>
      </c>
      <c r="Z8815">
        <v>9211</v>
      </c>
      <c r="AA8815" t="s">
        <v>1788</v>
      </c>
      <c r="AC8815" t="s">
        <v>713</v>
      </c>
      <c r="AD8815" t="s">
        <v>443</v>
      </c>
    </row>
    <row r="8816" spans="21:30">
      <c r="U8816">
        <v>20010</v>
      </c>
      <c r="V8816">
        <v>7</v>
      </c>
      <c r="W8816" t="s">
        <v>9883</v>
      </c>
      <c r="X8816">
        <v>9</v>
      </c>
      <c r="Y8816" t="s">
        <v>559</v>
      </c>
      <c r="Z8816">
        <v>9111</v>
      </c>
      <c r="AA8816" t="s">
        <v>1425</v>
      </c>
      <c r="AC8816" t="s">
        <v>713</v>
      </c>
      <c r="AD8816" t="s">
        <v>443</v>
      </c>
    </row>
    <row r="8817" spans="21:30">
      <c r="U8817">
        <v>20012</v>
      </c>
      <c r="V8817">
        <v>3</v>
      </c>
      <c r="W8817" t="s">
        <v>9884</v>
      </c>
      <c r="X8817">
        <v>9</v>
      </c>
      <c r="Y8817" t="s">
        <v>559</v>
      </c>
      <c r="Z8817">
        <v>9101</v>
      </c>
      <c r="AA8817" t="s">
        <v>133</v>
      </c>
      <c r="AC8817" t="s">
        <v>713</v>
      </c>
      <c r="AD8817" t="s">
        <v>443</v>
      </c>
    </row>
    <row r="8818" spans="21:30">
      <c r="U8818">
        <v>20015</v>
      </c>
      <c r="V8818">
        <v>8</v>
      </c>
      <c r="W8818" t="s">
        <v>9885</v>
      </c>
      <c r="X8818">
        <v>9</v>
      </c>
      <c r="Y8818" t="s">
        <v>559</v>
      </c>
      <c r="Z8818">
        <v>9117</v>
      </c>
      <c r="AA8818" t="s">
        <v>1757</v>
      </c>
      <c r="AC8818" t="s">
        <v>713</v>
      </c>
      <c r="AD8818" t="s">
        <v>443</v>
      </c>
    </row>
    <row r="8819" spans="21:30">
      <c r="U8819">
        <v>20016</v>
      </c>
      <c r="V8819">
        <v>6</v>
      </c>
      <c r="W8819" t="s">
        <v>9886</v>
      </c>
      <c r="X8819">
        <v>9</v>
      </c>
      <c r="Y8819" t="s">
        <v>559</v>
      </c>
      <c r="Z8819">
        <v>9101</v>
      </c>
      <c r="AA8819" t="s">
        <v>133</v>
      </c>
      <c r="AC8819" t="s">
        <v>713</v>
      </c>
      <c r="AD8819" t="s">
        <v>443</v>
      </c>
    </row>
    <row r="8820" spans="21:30">
      <c r="U8820">
        <v>20018</v>
      </c>
      <c r="V8820">
        <v>2</v>
      </c>
      <c r="W8820" t="s">
        <v>9887</v>
      </c>
      <c r="X8820">
        <v>9</v>
      </c>
      <c r="Y8820" t="s">
        <v>559</v>
      </c>
      <c r="Z8820">
        <v>9106</v>
      </c>
      <c r="AA8820" t="s">
        <v>1168</v>
      </c>
      <c r="AC8820" t="s">
        <v>713</v>
      </c>
      <c r="AD8820" t="s">
        <v>443</v>
      </c>
    </row>
    <row r="8821" spans="21:30">
      <c r="U8821">
        <v>20019</v>
      </c>
      <c r="V8821">
        <v>0</v>
      </c>
      <c r="W8821" t="s">
        <v>9888</v>
      </c>
      <c r="X8821">
        <v>9</v>
      </c>
      <c r="Y8821" t="s">
        <v>559</v>
      </c>
      <c r="Z8821">
        <v>9101</v>
      </c>
      <c r="AA8821" t="s">
        <v>133</v>
      </c>
      <c r="AC8821" t="s">
        <v>713</v>
      </c>
      <c r="AD8821" t="s">
        <v>443</v>
      </c>
    </row>
    <row r="8822" spans="21:30">
      <c r="U8822">
        <v>20024</v>
      </c>
      <c r="V8822">
        <v>7</v>
      </c>
      <c r="W8822" t="s">
        <v>9889</v>
      </c>
      <c r="X8822">
        <v>9</v>
      </c>
      <c r="Y8822" t="s">
        <v>559</v>
      </c>
      <c r="Z8822">
        <v>9117</v>
      </c>
      <c r="AA8822" t="s">
        <v>1757</v>
      </c>
      <c r="AC8822" t="s">
        <v>713</v>
      </c>
      <c r="AD8822" t="s">
        <v>443</v>
      </c>
    </row>
    <row r="8823" spans="21:30">
      <c r="U8823">
        <v>20025</v>
      </c>
      <c r="V8823">
        <v>5</v>
      </c>
      <c r="W8823" t="s">
        <v>9890</v>
      </c>
      <c r="X8823">
        <v>9</v>
      </c>
      <c r="Y8823" t="s">
        <v>559</v>
      </c>
      <c r="Z8823">
        <v>9101</v>
      </c>
      <c r="AA8823" t="s">
        <v>133</v>
      </c>
      <c r="AC8823" t="s">
        <v>1009</v>
      </c>
      <c r="AD8823" t="s">
        <v>443</v>
      </c>
    </row>
    <row r="8824" spans="21:30">
      <c r="U8824">
        <v>20026</v>
      </c>
      <c r="V8824">
        <v>3</v>
      </c>
      <c r="W8824" t="s">
        <v>9891</v>
      </c>
      <c r="X8824">
        <v>9</v>
      </c>
      <c r="Y8824" t="s">
        <v>559</v>
      </c>
      <c r="Z8824">
        <v>9102</v>
      </c>
      <c r="AA8824" t="s">
        <v>936</v>
      </c>
      <c r="AC8824" t="s">
        <v>713</v>
      </c>
      <c r="AD8824" t="s">
        <v>443</v>
      </c>
    </row>
    <row r="8825" spans="21:30">
      <c r="U8825">
        <v>20027</v>
      </c>
      <c r="V8825">
        <v>1</v>
      </c>
      <c r="W8825" t="s">
        <v>9892</v>
      </c>
      <c r="X8825">
        <v>9</v>
      </c>
      <c r="Y8825" t="s">
        <v>559</v>
      </c>
      <c r="Z8825">
        <v>9102</v>
      </c>
      <c r="AA8825" t="s">
        <v>936</v>
      </c>
      <c r="AC8825" t="s">
        <v>713</v>
      </c>
      <c r="AD8825" t="s">
        <v>443</v>
      </c>
    </row>
    <row r="8826" spans="21:30">
      <c r="U8826">
        <v>20029</v>
      </c>
      <c r="V8826">
        <v>8</v>
      </c>
      <c r="W8826" t="s">
        <v>9893</v>
      </c>
      <c r="X8826">
        <v>9</v>
      </c>
      <c r="Y8826" t="s">
        <v>559</v>
      </c>
      <c r="Z8826">
        <v>9106</v>
      </c>
      <c r="AA8826" t="s">
        <v>1168</v>
      </c>
      <c r="AC8826" t="s">
        <v>713</v>
      </c>
      <c r="AD8826" t="s">
        <v>443</v>
      </c>
    </row>
    <row r="8827" spans="21:30">
      <c r="U8827">
        <v>20030</v>
      </c>
      <c r="V8827">
        <v>1</v>
      </c>
      <c r="W8827" t="s">
        <v>9894</v>
      </c>
      <c r="X8827">
        <v>9</v>
      </c>
      <c r="Y8827" t="s">
        <v>559</v>
      </c>
      <c r="Z8827">
        <v>9111</v>
      </c>
      <c r="AA8827" t="s">
        <v>1425</v>
      </c>
      <c r="AC8827" t="s">
        <v>713</v>
      </c>
      <c r="AD8827" t="s">
        <v>443</v>
      </c>
    </row>
    <row r="8828" spans="21:30">
      <c r="U8828">
        <v>20033</v>
      </c>
      <c r="V8828">
        <v>6</v>
      </c>
      <c r="W8828" t="s">
        <v>9895</v>
      </c>
      <c r="X8828">
        <v>9</v>
      </c>
      <c r="Y8828" t="s">
        <v>559</v>
      </c>
      <c r="Z8828">
        <v>9116</v>
      </c>
      <c r="AA8828" t="s">
        <v>5372</v>
      </c>
      <c r="AC8828" t="s">
        <v>713</v>
      </c>
      <c r="AD8828" t="s">
        <v>443</v>
      </c>
    </row>
    <row r="8829" spans="21:30">
      <c r="U8829">
        <v>20037</v>
      </c>
      <c r="V8829">
        <v>9</v>
      </c>
      <c r="W8829" t="s">
        <v>9896</v>
      </c>
      <c r="X8829">
        <v>9</v>
      </c>
      <c r="Y8829" t="s">
        <v>559</v>
      </c>
      <c r="Z8829">
        <v>9101</v>
      </c>
      <c r="AA8829" t="s">
        <v>133</v>
      </c>
      <c r="AC8829" t="s">
        <v>713</v>
      </c>
      <c r="AD8829" t="s">
        <v>443</v>
      </c>
    </row>
    <row r="8830" spans="21:30">
      <c r="U8830">
        <v>20041</v>
      </c>
      <c r="V8830">
        <v>7</v>
      </c>
      <c r="W8830" t="s">
        <v>9897</v>
      </c>
      <c r="X8830">
        <v>9</v>
      </c>
      <c r="Y8830" t="s">
        <v>559</v>
      </c>
      <c r="Z8830">
        <v>9120</v>
      </c>
      <c r="AA8830" t="s">
        <v>1800</v>
      </c>
      <c r="AC8830" t="s">
        <v>713</v>
      </c>
      <c r="AD8830" t="s">
        <v>443</v>
      </c>
    </row>
    <row r="8831" spans="21:30">
      <c r="U8831">
        <v>20042</v>
      </c>
      <c r="V8831">
        <v>5</v>
      </c>
      <c r="W8831" t="s">
        <v>9898</v>
      </c>
      <c r="X8831">
        <v>9</v>
      </c>
      <c r="Y8831" t="s">
        <v>559</v>
      </c>
      <c r="Z8831">
        <v>9201</v>
      </c>
      <c r="AA8831" t="s">
        <v>877</v>
      </c>
      <c r="AC8831" t="s">
        <v>713</v>
      </c>
      <c r="AD8831" t="s">
        <v>443</v>
      </c>
    </row>
    <row r="8832" spans="21:30">
      <c r="U8832">
        <v>20043</v>
      </c>
      <c r="V8832">
        <v>3</v>
      </c>
      <c r="W8832" t="s">
        <v>9899</v>
      </c>
      <c r="X8832">
        <v>9</v>
      </c>
      <c r="Y8832" t="s">
        <v>559</v>
      </c>
      <c r="Z8832">
        <v>9111</v>
      </c>
      <c r="AA8832" t="s">
        <v>1425</v>
      </c>
      <c r="AC8832" t="s">
        <v>713</v>
      </c>
      <c r="AD8832" t="s">
        <v>443</v>
      </c>
    </row>
    <row r="8833" spans="21:30">
      <c r="U8833">
        <v>20044</v>
      </c>
      <c r="V8833">
        <v>1</v>
      </c>
      <c r="W8833" t="s">
        <v>9900</v>
      </c>
      <c r="X8833">
        <v>9</v>
      </c>
      <c r="Y8833" t="s">
        <v>559</v>
      </c>
      <c r="Z8833">
        <v>9101</v>
      </c>
      <c r="AA8833" t="s">
        <v>133</v>
      </c>
      <c r="AC8833" t="s">
        <v>713</v>
      </c>
      <c r="AD8833" t="s">
        <v>443</v>
      </c>
    </row>
    <row r="8834" spans="21:30">
      <c r="U8834">
        <v>20046</v>
      </c>
      <c r="V8834">
        <v>8</v>
      </c>
      <c r="W8834" t="s">
        <v>9901</v>
      </c>
      <c r="X8834">
        <v>9</v>
      </c>
      <c r="Y8834" t="s">
        <v>559</v>
      </c>
      <c r="Z8834">
        <v>9112</v>
      </c>
      <c r="AA8834" t="s">
        <v>1452</v>
      </c>
      <c r="AC8834" t="s">
        <v>713</v>
      </c>
      <c r="AD8834" t="s">
        <v>443</v>
      </c>
    </row>
    <row r="8835" spans="21:30">
      <c r="U8835">
        <v>20047</v>
      </c>
      <c r="V8835">
        <v>6</v>
      </c>
      <c r="W8835" t="s">
        <v>9902</v>
      </c>
      <c r="X8835">
        <v>9</v>
      </c>
      <c r="Y8835" t="s">
        <v>559</v>
      </c>
      <c r="Z8835">
        <v>9101</v>
      </c>
      <c r="AA8835" t="s">
        <v>133</v>
      </c>
      <c r="AC8835" t="s">
        <v>713</v>
      </c>
      <c r="AD8835" t="s">
        <v>443</v>
      </c>
    </row>
    <row r="8836" spans="21:30">
      <c r="U8836">
        <v>20048</v>
      </c>
      <c r="V8836">
        <v>4</v>
      </c>
      <c r="W8836" t="s">
        <v>9903</v>
      </c>
      <c r="X8836">
        <v>9</v>
      </c>
      <c r="Y8836" t="s">
        <v>559</v>
      </c>
      <c r="Z8836">
        <v>9101</v>
      </c>
      <c r="AA8836" t="s">
        <v>133</v>
      </c>
      <c r="AC8836" t="s">
        <v>713</v>
      </c>
      <c r="AD8836" t="s">
        <v>443</v>
      </c>
    </row>
    <row r="8837" spans="21:30">
      <c r="U8837">
        <v>20052</v>
      </c>
      <c r="V8837">
        <v>2</v>
      </c>
      <c r="W8837" t="s">
        <v>9904</v>
      </c>
      <c r="X8837">
        <v>9</v>
      </c>
      <c r="Y8837" t="s">
        <v>559</v>
      </c>
      <c r="Z8837">
        <v>9211</v>
      </c>
      <c r="AA8837" t="s">
        <v>1788</v>
      </c>
      <c r="AC8837" t="s">
        <v>713</v>
      </c>
      <c r="AD8837" t="s">
        <v>443</v>
      </c>
    </row>
    <row r="8838" spans="21:30">
      <c r="U8838">
        <v>20053</v>
      </c>
      <c r="V8838">
        <v>0</v>
      </c>
      <c r="W8838" t="s">
        <v>9905</v>
      </c>
      <c r="X8838">
        <v>9</v>
      </c>
      <c r="Y8838" t="s">
        <v>559</v>
      </c>
      <c r="Z8838">
        <v>9117</v>
      </c>
      <c r="AA8838" t="s">
        <v>1757</v>
      </c>
      <c r="AC8838" t="s">
        <v>412</v>
      </c>
      <c r="AD8838" t="s">
        <v>443</v>
      </c>
    </row>
    <row r="8839" spans="21:30">
      <c r="U8839">
        <v>20054</v>
      </c>
      <c r="V8839">
        <v>9</v>
      </c>
      <c r="W8839" t="s">
        <v>9906</v>
      </c>
      <c r="X8839">
        <v>9</v>
      </c>
      <c r="Y8839" t="s">
        <v>559</v>
      </c>
      <c r="Z8839">
        <v>9111</v>
      </c>
      <c r="AA8839" t="s">
        <v>1425</v>
      </c>
      <c r="AC8839" t="s">
        <v>713</v>
      </c>
      <c r="AD8839" t="s">
        <v>443</v>
      </c>
    </row>
    <row r="8840" spans="21:30">
      <c r="U8840">
        <v>20058</v>
      </c>
      <c r="V8840">
        <v>1</v>
      </c>
      <c r="W8840" t="s">
        <v>9907</v>
      </c>
      <c r="X8840">
        <v>9</v>
      </c>
      <c r="Y8840" t="s">
        <v>559</v>
      </c>
      <c r="Z8840">
        <v>9210</v>
      </c>
      <c r="AA8840" t="s">
        <v>4880</v>
      </c>
      <c r="AC8840" t="s">
        <v>1009</v>
      </c>
      <c r="AD8840" t="s">
        <v>443</v>
      </c>
    </row>
    <row r="8841" spans="21:30">
      <c r="U8841">
        <v>20063</v>
      </c>
      <c r="V8841">
        <v>8</v>
      </c>
      <c r="W8841" t="s">
        <v>9908</v>
      </c>
      <c r="X8841">
        <v>9</v>
      </c>
      <c r="Y8841" t="s">
        <v>559</v>
      </c>
      <c r="Z8841">
        <v>9101</v>
      </c>
      <c r="AA8841" t="s">
        <v>133</v>
      </c>
      <c r="AC8841" t="s">
        <v>713</v>
      </c>
      <c r="AD8841" t="s">
        <v>443</v>
      </c>
    </row>
    <row r="8842" spans="21:30">
      <c r="U8842">
        <v>20064</v>
      </c>
      <c r="V8842">
        <v>6</v>
      </c>
      <c r="W8842" t="s">
        <v>9909</v>
      </c>
      <c r="X8842">
        <v>9</v>
      </c>
      <c r="Y8842" t="s">
        <v>559</v>
      </c>
      <c r="Z8842">
        <v>9112</v>
      </c>
      <c r="AA8842" t="s">
        <v>1452</v>
      </c>
      <c r="AC8842" t="s">
        <v>713</v>
      </c>
      <c r="AD8842" t="s">
        <v>443</v>
      </c>
    </row>
    <row r="8843" spans="21:30">
      <c r="U8843">
        <v>20065</v>
      </c>
      <c r="V8843">
        <v>4</v>
      </c>
      <c r="W8843" t="s">
        <v>9910</v>
      </c>
      <c r="X8843">
        <v>9</v>
      </c>
      <c r="Y8843" t="s">
        <v>559</v>
      </c>
      <c r="Z8843">
        <v>9112</v>
      </c>
      <c r="AA8843" t="s">
        <v>1452</v>
      </c>
      <c r="AC8843" t="s">
        <v>713</v>
      </c>
      <c r="AD8843" t="s">
        <v>443</v>
      </c>
    </row>
    <row r="8844" spans="21:30">
      <c r="U8844">
        <v>20066</v>
      </c>
      <c r="V8844">
        <v>2</v>
      </c>
      <c r="W8844" t="s">
        <v>9911</v>
      </c>
      <c r="X8844">
        <v>9</v>
      </c>
      <c r="Y8844" t="s">
        <v>559</v>
      </c>
      <c r="Z8844">
        <v>9101</v>
      </c>
      <c r="AA8844" t="s">
        <v>133</v>
      </c>
      <c r="AC8844" t="s">
        <v>713</v>
      </c>
      <c r="AD8844" t="s">
        <v>443</v>
      </c>
    </row>
    <row r="8845" spans="21:30">
      <c r="U8845">
        <v>20067</v>
      </c>
      <c r="V8845">
        <v>0</v>
      </c>
      <c r="W8845" t="s">
        <v>9912</v>
      </c>
      <c r="X8845">
        <v>9</v>
      </c>
      <c r="Y8845" t="s">
        <v>559</v>
      </c>
      <c r="Z8845">
        <v>9112</v>
      </c>
      <c r="AA8845" t="s">
        <v>1452</v>
      </c>
      <c r="AC8845" t="s">
        <v>713</v>
      </c>
      <c r="AD8845" t="s">
        <v>443</v>
      </c>
    </row>
    <row r="8846" spans="21:30">
      <c r="U8846">
        <v>20068</v>
      </c>
      <c r="V8846">
        <v>9</v>
      </c>
      <c r="W8846" t="s">
        <v>9913</v>
      </c>
      <c r="X8846">
        <v>9</v>
      </c>
      <c r="Y8846" t="s">
        <v>559</v>
      </c>
      <c r="Z8846">
        <v>9201</v>
      </c>
      <c r="AA8846" t="s">
        <v>877</v>
      </c>
      <c r="AC8846" t="s">
        <v>713</v>
      </c>
      <c r="AD8846" t="s">
        <v>443</v>
      </c>
    </row>
    <row r="8847" spans="21:30">
      <c r="U8847">
        <v>20071</v>
      </c>
      <c r="V8847">
        <v>9</v>
      </c>
      <c r="W8847" t="s">
        <v>9914</v>
      </c>
      <c r="X8847">
        <v>9</v>
      </c>
      <c r="Y8847" t="s">
        <v>559</v>
      </c>
      <c r="Z8847">
        <v>9103</v>
      </c>
      <c r="AA8847" t="s">
        <v>1077</v>
      </c>
      <c r="AC8847" t="s">
        <v>713</v>
      </c>
      <c r="AD8847" t="s">
        <v>443</v>
      </c>
    </row>
    <row r="8848" spans="21:30">
      <c r="U8848">
        <v>20073</v>
      </c>
      <c r="V8848">
        <v>5</v>
      </c>
      <c r="W8848" t="s">
        <v>9915</v>
      </c>
      <c r="X8848">
        <v>9</v>
      </c>
      <c r="Y8848" t="s">
        <v>559</v>
      </c>
      <c r="Z8848">
        <v>9103</v>
      </c>
      <c r="AA8848" t="s">
        <v>1077</v>
      </c>
      <c r="AC8848" t="s">
        <v>713</v>
      </c>
      <c r="AD8848" t="s">
        <v>443</v>
      </c>
    </row>
    <row r="8849" spans="21:30">
      <c r="U8849">
        <v>20074</v>
      </c>
      <c r="V8849">
        <v>3</v>
      </c>
      <c r="W8849" t="s">
        <v>9916</v>
      </c>
      <c r="X8849">
        <v>9</v>
      </c>
      <c r="Y8849" t="s">
        <v>559</v>
      </c>
      <c r="Z8849">
        <v>9119</v>
      </c>
      <c r="AA8849" t="s">
        <v>4968</v>
      </c>
      <c r="AC8849" t="s">
        <v>713</v>
      </c>
      <c r="AD8849" t="s">
        <v>443</v>
      </c>
    </row>
    <row r="8850" spans="21:30">
      <c r="U8850">
        <v>20078</v>
      </c>
      <c r="V8850">
        <v>6</v>
      </c>
      <c r="W8850" t="s">
        <v>9917</v>
      </c>
      <c r="X8850">
        <v>9</v>
      </c>
      <c r="Y8850" t="s">
        <v>559</v>
      </c>
      <c r="Z8850">
        <v>9101</v>
      </c>
      <c r="AA8850" t="s">
        <v>133</v>
      </c>
      <c r="AC8850" t="s">
        <v>713</v>
      </c>
      <c r="AD8850" t="s">
        <v>443</v>
      </c>
    </row>
    <row r="8851" spans="21:30">
      <c r="U8851">
        <v>20080</v>
      </c>
      <c r="V8851">
        <v>8</v>
      </c>
      <c r="W8851" t="s">
        <v>9918</v>
      </c>
      <c r="X8851">
        <v>9</v>
      </c>
      <c r="Y8851" t="s">
        <v>559</v>
      </c>
      <c r="Z8851">
        <v>9117</v>
      </c>
      <c r="AA8851" t="s">
        <v>1757</v>
      </c>
      <c r="AC8851" t="s">
        <v>713</v>
      </c>
      <c r="AD8851" t="s">
        <v>443</v>
      </c>
    </row>
    <row r="8852" spans="21:30">
      <c r="U8852">
        <v>20082</v>
      </c>
      <c r="V8852">
        <v>4</v>
      </c>
      <c r="W8852" t="s">
        <v>9919</v>
      </c>
      <c r="X8852">
        <v>9</v>
      </c>
      <c r="Y8852" t="s">
        <v>559</v>
      </c>
      <c r="Z8852">
        <v>9201</v>
      </c>
      <c r="AA8852" t="s">
        <v>877</v>
      </c>
      <c r="AC8852" t="s">
        <v>713</v>
      </c>
      <c r="AD8852" t="s">
        <v>443</v>
      </c>
    </row>
    <row r="8853" spans="21:30">
      <c r="U8853">
        <v>20084</v>
      </c>
      <c r="V8853">
        <v>0</v>
      </c>
      <c r="W8853" t="s">
        <v>9920</v>
      </c>
      <c r="X8853">
        <v>9</v>
      </c>
      <c r="Y8853" t="s">
        <v>559</v>
      </c>
      <c r="Z8853">
        <v>9105</v>
      </c>
      <c r="AA8853" t="s">
        <v>93</v>
      </c>
      <c r="AC8853" t="s">
        <v>713</v>
      </c>
      <c r="AD8853" t="s">
        <v>443</v>
      </c>
    </row>
    <row r="8854" spans="21:30">
      <c r="U8854">
        <v>20085</v>
      </c>
      <c r="V8854">
        <v>9</v>
      </c>
      <c r="W8854" t="s">
        <v>9513</v>
      </c>
      <c r="X8854">
        <v>9</v>
      </c>
      <c r="Y8854" t="s">
        <v>559</v>
      </c>
      <c r="Z8854">
        <v>9101</v>
      </c>
      <c r="AA8854" t="s">
        <v>133</v>
      </c>
      <c r="AC8854" t="s">
        <v>713</v>
      </c>
      <c r="AD8854" t="s">
        <v>443</v>
      </c>
    </row>
    <row r="8855" spans="21:30">
      <c r="U8855">
        <v>20087</v>
      </c>
      <c r="V8855">
        <v>5</v>
      </c>
      <c r="W8855" t="s">
        <v>9921</v>
      </c>
      <c r="X8855">
        <v>9</v>
      </c>
      <c r="Y8855" t="s">
        <v>559</v>
      </c>
      <c r="Z8855">
        <v>9207</v>
      </c>
      <c r="AA8855" t="s">
        <v>1348</v>
      </c>
      <c r="AC8855" t="s">
        <v>713</v>
      </c>
      <c r="AD8855" t="s">
        <v>443</v>
      </c>
    </row>
    <row r="8856" spans="21:30">
      <c r="U8856">
        <v>20088</v>
      </c>
      <c r="V8856">
        <v>3</v>
      </c>
      <c r="W8856" t="s">
        <v>9922</v>
      </c>
      <c r="X8856">
        <v>9</v>
      </c>
      <c r="Y8856" t="s">
        <v>559</v>
      </c>
      <c r="Z8856">
        <v>9102</v>
      </c>
      <c r="AA8856" t="s">
        <v>936</v>
      </c>
      <c r="AC8856" t="s">
        <v>713</v>
      </c>
      <c r="AD8856" t="s">
        <v>443</v>
      </c>
    </row>
    <row r="8857" spans="21:30">
      <c r="U8857">
        <v>20089</v>
      </c>
      <c r="V8857">
        <v>1</v>
      </c>
      <c r="W8857" t="s">
        <v>9923</v>
      </c>
      <c r="X8857">
        <v>9</v>
      </c>
      <c r="Y8857" t="s">
        <v>559</v>
      </c>
      <c r="Z8857">
        <v>9119</v>
      </c>
      <c r="AA8857" t="s">
        <v>4968</v>
      </c>
      <c r="AC8857" t="s">
        <v>713</v>
      </c>
      <c r="AD8857" t="s">
        <v>443</v>
      </c>
    </row>
    <row r="8858" spans="21:30">
      <c r="U8858">
        <v>20090</v>
      </c>
      <c r="V8858">
        <v>5</v>
      </c>
      <c r="W8858" t="s">
        <v>9924</v>
      </c>
      <c r="X8858">
        <v>9</v>
      </c>
      <c r="Y8858" t="s">
        <v>559</v>
      </c>
      <c r="Z8858">
        <v>9114</v>
      </c>
      <c r="AA8858" t="s">
        <v>5272</v>
      </c>
      <c r="AC8858" t="s">
        <v>713</v>
      </c>
      <c r="AD8858" t="s">
        <v>443</v>
      </c>
    </row>
    <row r="8859" spans="21:30">
      <c r="U8859">
        <v>20091</v>
      </c>
      <c r="V8859">
        <v>3</v>
      </c>
      <c r="W8859" t="s">
        <v>9925</v>
      </c>
      <c r="X8859">
        <v>9</v>
      </c>
      <c r="Y8859" t="s">
        <v>559</v>
      </c>
      <c r="Z8859">
        <v>9101</v>
      </c>
      <c r="AA8859" t="s">
        <v>133</v>
      </c>
      <c r="AC8859" t="s">
        <v>725</v>
      </c>
      <c r="AD8859" t="s">
        <v>443</v>
      </c>
    </row>
    <row r="8860" spans="21:30">
      <c r="U8860">
        <v>20092</v>
      </c>
      <c r="V8860">
        <v>1</v>
      </c>
      <c r="W8860" t="s">
        <v>9926</v>
      </c>
      <c r="X8860">
        <v>9</v>
      </c>
      <c r="Y8860" t="s">
        <v>559</v>
      </c>
      <c r="Z8860">
        <v>9101</v>
      </c>
      <c r="AA8860" t="s">
        <v>133</v>
      </c>
      <c r="AC8860" t="s">
        <v>725</v>
      </c>
      <c r="AD8860" t="s">
        <v>443</v>
      </c>
    </row>
    <row r="8861" spans="21:30">
      <c r="U8861">
        <v>20095</v>
      </c>
      <c r="V8861">
        <v>6</v>
      </c>
      <c r="W8861" t="s">
        <v>9927</v>
      </c>
      <c r="X8861">
        <v>9</v>
      </c>
      <c r="Y8861" t="s">
        <v>559</v>
      </c>
      <c r="Z8861">
        <v>9120</v>
      </c>
      <c r="AA8861" t="s">
        <v>1800</v>
      </c>
      <c r="AC8861" t="s">
        <v>713</v>
      </c>
      <c r="AD8861" t="s">
        <v>443</v>
      </c>
    </row>
    <row r="8862" spans="21:30">
      <c r="U8862">
        <v>20096</v>
      </c>
      <c r="V8862">
        <v>4</v>
      </c>
      <c r="W8862" t="s">
        <v>9928</v>
      </c>
      <c r="X8862">
        <v>9</v>
      </c>
      <c r="Y8862" t="s">
        <v>559</v>
      </c>
      <c r="Z8862">
        <v>9101</v>
      </c>
      <c r="AA8862" t="s">
        <v>133</v>
      </c>
      <c r="AC8862" t="s">
        <v>713</v>
      </c>
      <c r="AD8862" t="s">
        <v>443</v>
      </c>
    </row>
    <row r="8863" spans="21:30">
      <c r="U8863">
        <v>20097</v>
      </c>
      <c r="V8863">
        <v>2</v>
      </c>
      <c r="W8863" t="s">
        <v>9929</v>
      </c>
      <c r="X8863">
        <v>9</v>
      </c>
      <c r="Y8863" t="s">
        <v>559</v>
      </c>
      <c r="Z8863">
        <v>9120</v>
      </c>
      <c r="AA8863" t="s">
        <v>1800</v>
      </c>
      <c r="AC8863" t="s">
        <v>713</v>
      </c>
      <c r="AD8863" t="s">
        <v>443</v>
      </c>
    </row>
    <row r="8864" spans="21:30">
      <c r="U8864">
        <v>20099</v>
      </c>
      <c r="V8864">
        <v>9</v>
      </c>
      <c r="W8864" t="s">
        <v>9930</v>
      </c>
      <c r="X8864">
        <v>9</v>
      </c>
      <c r="Y8864" t="s">
        <v>559</v>
      </c>
      <c r="Z8864">
        <v>9119</v>
      </c>
      <c r="AA8864" t="s">
        <v>4968</v>
      </c>
      <c r="AC8864" t="s">
        <v>713</v>
      </c>
      <c r="AD8864" t="s">
        <v>443</v>
      </c>
    </row>
    <row r="8865" spans="21:30">
      <c r="U8865">
        <v>20100</v>
      </c>
      <c r="V8865">
        <v>6</v>
      </c>
      <c r="W8865" t="s">
        <v>9931</v>
      </c>
      <c r="X8865">
        <v>9</v>
      </c>
      <c r="Y8865" t="s">
        <v>559</v>
      </c>
      <c r="Z8865">
        <v>9101</v>
      </c>
      <c r="AA8865" t="s">
        <v>133</v>
      </c>
      <c r="AC8865" t="s">
        <v>713</v>
      </c>
      <c r="AD8865" t="s">
        <v>443</v>
      </c>
    </row>
    <row r="8866" spans="21:30">
      <c r="U8866">
        <v>20102</v>
      </c>
      <c r="V8866">
        <v>2</v>
      </c>
      <c r="W8866" t="s">
        <v>9932</v>
      </c>
      <c r="X8866">
        <v>9</v>
      </c>
      <c r="Y8866" t="s">
        <v>559</v>
      </c>
      <c r="Z8866">
        <v>9101</v>
      </c>
      <c r="AA8866" t="s">
        <v>133</v>
      </c>
      <c r="AC8866" t="s">
        <v>713</v>
      </c>
      <c r="AD8866" t="s">
        <v>443</v>
      </c>
    </row>
    <row r="8867" spans="21:30">
      <c r="U8867">
        <v>20103</v>
      </c>
      <c r="V8867">
        <v>0</v>
      </c>
      <c r="W8867" t="s">
        <v>9933</v>
      </c>
      <c r="X8867">
        <v>9</v>
      </c>
      <c r="Y8867" t="s">
        <v>559</v>
      </c>
      <c r="Z8867">
        <v>9207</v>
      </c>
      <c r="AA8867" t="s">
        <v>1348</v>
      </c>
      <c r="AC8867" t="s">
        <v>1009</v>
      </c>
      <c r="AD8867" t="s">
        <v>443</v>
      </c>
    </row>
    <row r="8868" spans="21:30">
      <c r="U8868">
        <v>20106</v>
      </c>
      <c r="V8868">
        <v>5</v>
      </c>
      <c r="W8868" t="s">
        <v>9653</v>
      </c>
      <c r="X8868">
        <v>9</v>
      </c>
      <c r="Y8868" t="s">
        <v>559</v>
      </c>
      <c r="Z8868">
        <v>9210</v>
      </c>
      <c r="AA8868" t="s">
        <v>4880</v>
      </c>
      <c r="AC8868" t="s">
        <v>725</v>
      </c>
      <c r="AD8868" t="s">
        <v>443</v>
      </c>
    </row>
    <row r="8869" spans="21:30">
      <c r="U8869">
        <v>20108</v>
      </c>
      <c r="V8869">
        <v>1</v>
      </c>
      <c r="W8869" t="s">
        <v>9934</v>
      </c>
      <c r="X8869">
        <v>9</v>
      </c>
      <c r="Y8869" t="s">
        <v>559</v>
      </c>
      <c r="Z8869">
        <v>9202</v>
      </c>
      <c r="AA8869" t="s">
        <v>1031</v>
      </c>
      <c r="AC8869" t="s">
        <v>713</v>
      </c>
      <c r="AD8869" t="s">
        <v>443</v>
      </c>
    </row>
    <row r="8870" spans="21:30">
      <c r="U8870">
        <v>20113</v>
      </c>
      <c r="V8870">
        <v>8</v>
      </c>
      <c r="W8870" t="s">
        <v>9935</v>
      </c>
      <c r="X8870">
        <v>9</v>
      </c>
      <c r="Y8870" t="s">
        <v>559</v>
      </c>
      <c r="Z8870">
        <v>9113</v>
      </c>
      <c r="AA8870" t="s">
        <v>1522</v>
      </c>
      <c r="AC8870" t="s">
        <v>713</v>
      </c>
      <c r="AD8870" t="s">
        <v>443</v>
      </c>
    </row>
    <row r="8871" spans="21:30">
      <c r="U8871">
        <v>20114</v>
      </c>
      <c r="V8871">
        <v>6</v>
      </c>
      <c r="W8871" t="s">
        <v>9936</v>
      </c>
      <c r="X8871">
        <v>9</v>
      </c>
      <c r="Y8871" t="s">
        <v>559</v>
      </c>
      <c r="Z8871">
        <v>9101</v>
      </c>
      <c r="AA8871" t="s">
        <v>133</v>
      </c>
      <c r="AC8871" t="s">
        <v>713</v>
      </c>
      <c r="AD8871" t="s">
        <v>443</v>
      </c>
    </row>
    <row r="8872" spans="21:30">
      <c r="U8872">
        <v>20117</v>
      </c>
      <c r="V8872">
        <v>0</v>
      </c>
      <c r="W8872" t="s">
        <v>821</v>
      </c>
      <c r="X8872">
        <v>9</v>
      </c>
      <c r="Y8872" t="s">
        <v>559</v>
      </c>
      <c r="Z8872">
        <v>9106</v>
      </c>
      <c r="AA8872" t="s">
        <v>1168</v>
      </c>
      <c r="AC8872" t="s">
        <v>713</v>
      </c>
      <c r="AD8872" t="s">
        <v>443</v>
      </c>
    </row>
    <row r="8873" spans="21:30">
      <c r="U8873">
        <v>20119</v>
      </c>
      <c r="V8873">
        <v>7</v>
      </c>
      <c r="W8873" t="s">
        <v>9937</v>
      </c>
      <c r="X8873">
        <v>9</v>
      </c>
      <c r="Y8873" t="s">
        <v>559</v>
      </c>
      <c r="Z8873">
        <v>9111</v>
      </c>
      <c r="AA8873" t="s">
        <v>1425</v>
      </c>
      <c r="AC8873" t="s">
        <v>713</v>
      </c>
      <c r="AD8873" t="s">
        <v>443</v>
      </c>
    </row>
    <row r="8874" spans="21:30">
      <c r="U8874">
        <v>20120</v>
      </c>
      <c r="V8874">
        <v>0</v>
      </c>
      <c r="W8874" t="s">
        <v>9938</v>
      </c>
      <c r="X8874">
        <v>9</v>
      </c>
      <c r="Y8874" t="s">
        <v>559</v>
      </c>
      <c r="Z8874">
        <v>9111</v>
      </c>
      <c r="AA8874" t="s">
        <v>1425</v>
      </c>
      <c r="AC8874" t="s">
        <v>713</v>
      </c>
      <c r="AD8874" t="s">
        <v>443</v>
      </c>
    </row>
    <row r="8875" spans="21:30">
      <c r="U8875">
        <v>20121</v>
      </c>
      <c r="V8875">
        <v>9</v>
      </c>
      <c r="W8875" t="s">
        <v>9939</v>
      </c>
      <c r="X8875">
        <v>9</v>
      </c>
      <c r="Y8875" t="s">
        <v>559</v>
      </c>
      <c r="Z8875">
        <v>9115</v>
      </c>
      <c r="AA8875" t="s">
        <v>5190</v>
      </c>
      <c r="AC8875" t="s">
        <v>1009</v>
      </c>
      <c r="AD8875" t="s">
        <v>443</v>
      </c>
    </row>
    <row r="8876" spans="21:30">
      <c r="U8876">
        <v>20122</v>
      </c>
      <c r="V8876">
        <v>7</v>
      </c>
      <c r="W8876" t="s">
        <v>9940</v>
      </c>
      <c r="X8876">
        <v>9</v>
      </c>
      <c r="Y8876" t="s">
        <v>559</v>
      </c>
      <c r="Z8876">
        <v>9101</v>
      </c>
      <c r="AA8876" t="s">
        <v>133</v>
      </c>
      <c r="AC8876" t="s">
        <v>713</v>
      </c>
      <c r="AD8876" t="s">
        <v>443</v>
      </c>
    </row>
    <row r="8877" spans="21:30">
      <c r="U8877">
        <v>20127</v>
      </c>
      <c r="V8877">
        <v>8</v>
      </c>
      <c r="W8877" t="s">
        <v>9941</v>
      </c>
      <c r="X8877">
        <v>9</v>
      </c>
      <c r="Y8877" t="s">
        <v>559</v>
      </c>
      <c r="Z8877">
        <v>9112</v>
      </c>
      <c r="AA8877" t="s">
        <v>1452</v>
      </c>
      <c r="AC8877" t="s">
        <v>713</v>
      </c>
      <c r="AD8877" t="s">
        <v>443</v>
      </c>
    </row>
    <row r="8878" spans="21:30">
      <c r="U8878">
        <v>20129</v>
      </c>
      <c r="V8878">
        <v>4</v>
      </c>
      <c r="W8878" t="s">
        <v>9942</v>
      </c>
      <c r="X8878">
        <v>9</v>
      </c>
      <c r="Y8878" t="s">
        <v>559</v>
      </c>
      <c r="Z8878">
        <v>9101</v>
      </c>
      <c r="AA8878" t="s">
        <v>133</v>
      </c>
      <c r="AC8878" t="s">
        <v>713</v>
      </c>
      <c r="AD8878" t="s">
        <v>443</v>
      </c>
    </row>
    <row r="8879" spans="21:30">
      <c r="U8879">
        <v>20131</v>
      </c>
      <c r="V8879">
        <v>6</v>
      </c>
      <c r="W8879" t="s">
        <v>9943</v>
      </c>
      <c r="X8879">
        <v>9</v>
      </c>
      <c r="Y8879" t="s">
        <v>559</v>
      </c>
      <c r="Z8879">
        <v>9101</v>
      </c>
      <c r="AA8879" t="s">
        <v>133</v>
      </c>
      <c r="AC8879" t="s">
        <v>713</v>
      </c>
      <c r="AD8879" t="s">
        <v>443</v>
      </c>
    </row>
    <row r="8880" spans="21:30">
      <c r="U8880">
        <v>20133</v>
      </c>
      <c r="V8880">
        <v>2</v>
      </c>
      <c r="W8880" t="s">
        <v>9944</v>
      </c>
      <c r="X8880">
        <v>9</v>
      </c>
      <c r="Y8880" t="s">
        <v>559</v>
      </c>
      <c r="Z8880">
        <v>9119</v>
      </c>
      <c r="AA8880" t="s">
        <v>4968</v>
      </c>
      <c r="AC8880" t="s">
        <v>713</v>
      </c>
      <c r="AD8880" t="s">
        <v>443</v>
      </c>
    </row>
    <row r="8881" spans="21:30">
      <c r="U8881">
        <v>20136</v>
      </c>
      <c r="V8881">
        <v>7</v>
      </c>
      <c r="W8881" t="s">
        <v>9945</v>
      </c>
      <c r="X8881">
        <v>9</v>
      </c>
      <c r="Y8881" t="s">
        <v>559</v>
      </c>
      <c r="Z8881">
        <v>9201</v>
      </c>
      <c r="AA8881" t="s">
        <v>877</v>
      </c>
      <c r="AC8881" t="s">
        <v>713</v>
      </c>
      <c r="AD8881" t="s">
        <v>443</v>
      </c>
    </row>
    <row r="8882" spans="21:30">
      <c r="U8882">
        <v>20137</v>
      </c>
      <c r="V8882">
        <v>5</v>
      </c>
      <c r="W8882" t="s">
        <v>9946</v>
      </c>
      <c r="X8882">
        <v>9</v>
      </c>
      <c r="Y8882" t="s">
        <v>559</v>
      </c>
      <c r="Z8882">
        <v>9101</v>
      </c>
      <c r="AA8882" t="s">
        <v>133</v>
      </c>
      <c r="AC8882" t="s">
        <v>713</v>
      </c>
      <c r="AD8882" t="s">
        <v>443</v>
      </c>
    </row>
    <row r="8883" spans="21:30">
      <c r="U8883">
        <v>20139</v>
      </c>
      <c r="V8883">
        <v>1</v>
      </c>
      <c r="W8883" t="s">
        <v>9947</v>
      </c>
      <c r="X8883">
        <v>9</v>
      </c>
      <c r="Y8883" t="s">
        <v>559</v>
      </c>
      <c r="Z8883">
        <v>9115</v>
      </c>
      <c r="AA8883" t="s">
        <v>5190</v>
      </c>
      <c r="AC8883" t="s">
        <v>713</v>
      </c>
      <c r="AD8883" t="s">
        <v>443</v>
      </c>
    </row>
    <row r="8884" spans="21:30">
      <c r="U8884">
        <v>20140</v>
      </c>
      <c r="V8884">
        <v>5</v>
      </c>
      <c r="W8884" t="s">
        <v>9948</v>
      </c>
      <c r="X8884">
        <v>9</v>
      </c>
      <c r="Y8884" t="s">
        <v>559</v>
      </c>
      <c r="Z8884">
        <v>9101</v>
      </c>
      <c r="AA8884" t="s">
        <v>133</v>
      </c>
      <c r="AC8884" t="s">
        <v>713</v>
      </c>
      <c r="AD8884" t="s">
        <v>443</v>
      </c>
    </row>
    <row r="8885" spans="21:30">
      <c r="U8885">
        <v>20141</v>
      </c>
      <c r="V8885">
        <v>3</v>
      </c>
      <c r="W8885" t="s">
        <v>9949</v>
      </c>
      <c r="X8885">
        <v>9</v>
      </c>
      <c r="Y8885" t="s">
        <v>559</v>
      </c>
      <c r="Z8885">
        <v>9211</v>
      </c>
      <c r="AA8885" t="s">
        <v>1788</v>
      </c>
      <c r="AC8885" t="s">
        <v>713</v>
      </c>
      <c r="AD8885" t="s">
        <v>443</v>
      </c>
    </row>
    <row r="8886" spans="21:30">
      <c r="U8886">
        <v>20144</v>
      </c>
      <c r="V8886">
        <v>8</v>
      </c>
      <c r="W8886" t="s">
        <v>9950</v>
      </c>
      <c r="X8886">
        <v>9</v>
      </c>
      <c r="Y8886" t="s">
        <v>559</v>
      </c>
      <c r="Z8886">
        <v>9102</v>
      </c>
      <c r="AA8886" t="s">
        <v>936</v>
      </c>
      <c r="AC8886" t="s">
        <v>713</v>
      </c>
      <c r="AD8886" t="s">
        <v>443</v>
      </c>
    </row>
    <row r="8887" spans="21:30">
      <c r="U8887">
        <v>20145</v>
      </c>
      <c r="V8887">
        <v>6</v>
      </c>
      <c r="W8887" t="s">
        <v>9951</v>
      </c>
      <c r="X8887">
        <v>9</v>
      </c>
      <c r="Y8887" t="s">
        <v>559</v>
      </c>
      <c r="Z8887">
        <v>9102</v>
      </c>
      <c r="AA8887" t="s">
        <v>936</v>
      </c>
      <c r="AC8887" t="s">
        <v>713</v>
      </c>
      <c r="AD8887" t="s">
        <v>443</v>
      </c>
    </row>
    <row r="8888" spans="21:30">
      <c r="U8888">
        <v>20151</v>
      </c>
      <c r="V8888">
        <v>0</v>
      </c>
      <c r="W8888" t="s">
        <v>9952</v>
      </c>
      <c r="X8888">
        <v>9</v>
      </c>
      <c r="Y8888" t="s">
        <v>559</v>
      </c>
      <c r="Z8888">
        <v>9112</v>
      </c>
      <c r="AA8888" t="s">
        <v>1452</v>
      </c>
      <c r="AC8888" t="s">
        <v>713</v>
      </c>
      <c r="AD8888" t="s">
        <v>443</v>
      </c>
    </row>
    <row r="8889" spans="21:30">
      <c r="U8889">
        <v>20152</v>
      </c>
      <c r="V8889">
        <v>9</v>
      </c>
      <c r="W8889" t="s">
        <v>9953</v>
      </c>
      <c r="X8889">
        <v>9</v>
      </c>
      <c r="Y8889" t="s">
        <v>559</v>
      </c>
      <c r="Z8889">
        <v>9202</v>
      </c>
      <c r="AA8889" t="s">
        <v>1031</v>
      </c>
      <c r="AC8889" t="s">
        <v>713</v>
      </c>
      <c r="AD8889" t="s">
        <v>443</v>
      </c>
    </row>
    <row r="8890" spans="21:30">
      <c r="U8890">
        <v>20153</v>
      </c>
      <c r="V8890">
        <v>7</v>
      </c>
      <c r="W8890" t="s">
        <v>9954</v>
      </c>
      <c r="X8890">
        <v>9</v>
      </c>
      <c r="Y8890" t="s">
        <v>559</v>
      </c>
      <c r="Z8890">
        <v>9115</v>
      </c>
      <c r="AA8890" t="s">
        <v>5190</v>
      </c>
      <c r="AC8890" t="s">
        <v>713</v>
      </c>
      <c r="AD8890" t="s">
        <v>443</v>
      </c>
    </row>
    <row r="8891" spans="21:30">
      <c r="U8891">
        <v>20154</v>
      </c>
      <c r="V8891">
        <v>5</v>
      </c>
      <c r="W8891" t="s">
        <v>9955</v>
      </c>
      <c r="X8891">
        <v>9</v>
      </c>
      <c r="Y8891" t="s">
        <v>559</v>
      </c>
      <c r="Z8891">
        <v>9111</v>
      </c>
      <c r="AA8891" t="s">
        <v>1425</v>
      </c>
      <c r="AC8891" t="s">
        <v>713</v>
      </c>
      <c r="AD8891" t="s">
        <v>443</v>
      </c>
    </row>
    <row r="8892" spans="21:30">
      <c r="U8892">
        <v>20155</v>
      </c>
      <c r="V8892">
        <v>3</v>
      </c>
      <c r="W8892" t="s">
        <v>9956</v>
      </c>
      <c r="X8892">
        <v>9</v>
      </c>
      <c r="Y8892" t="s">
        <v>559</v>
      </c>
      <c r="Z8892">
        <v>9101</v>
      </c>
      <c r="AA8892" t="s">
        <v>133</v>
      </c>
      <c r="AC8892" t="s">
        <v>713</v>
      </c>
      <c r="AD8892" t="s">
        <v>443</v>
      </c>
    </row>
    <row r="8893" spans="21:30">
      <c r="U8893">
        <v>20156</v>
      </c>
      <c r="V8893">
        <v>1</v>
      </c>
      <c r="W8893" t="s">
        <v>9957</v>
      </c>
      <c r="X8893">
        <v>9</v>
      </c>
      <c r="Y8893" t="s">
        <v>559</v>
      </c>
      <c r="Z8893">
        <v>9101</v>
      </c>
      <c r="AA8893" t="s">
        <v>133</v>
      </c>
      <c r="AC8893" t="s">
        <v>713</v>
      </c>
      <c r="AD8893" t="s">
        <v>443</v>
      </c>
    </row>
    <row r="8894" spans="21:30">
      <c r="U8894">
        <v>20158</v>
      </c>
      <c r="V8894">
        <v>8</v>
      </c>
      <c r="W8894" t="s">
        <v>9958</v>
      </c>
      <c r="X8894">
        <v>9</v>
      </c>
      <c r="Y8894" t="s">
        <v>559</v>
      </c>
      <c r="Z8894">
        <v>9120</v>
      </c>
      <c r="AA8894" t="s">
        <v>1800</v>
      </c>
      <c r="AC8894" t="s">
        <v>713</v>
      </c>
      <c r="AD8894" t="s">
        <v>443</v>
      </c>
    </row>
    <row r="8895" spans="21:30">
      <c r="U8895">
        <v>20159</v>
      </c>
      <c r="V8895">
        <v>6</v>
      </c>
      <c r="W8895" t="s">
        <v>9959</v>
      </c>
      <c r="X8895">
        <v>9</v>
      </c>
      <c r="Y8895" t="s">
        <v>559</v>
      </c>
      <c r="Z8895">
        <v>9101</v>
      </c>
      <c r="AA8895" t="s">
        <v>133</v>
      </c>
      <c r="AC8895" t="s">
        <v>713</v>
      </c>
      <c r="AD8895" t="s">
        <v>443</v>
      </c>
    </row>
    <row r="8896" spans="21:30">
      <c r="U8896">
        <v>20161</v>
      </c>
      <c r="V8896">
        <v>8</v>
      </c>
      <c r="W8896" t="s">
        <v>9960</v>
      </c>
      <c r="X8896">
        <v>9</v>
      </c>
      <c r="Y8896" t="s">
        <v>559</v>
      </c>
      <c r="Z8896">
        <v>9108</v>
      </c>
      <c r="AA8896" t="s">
        <v>1269</v>
      </c>
      <c r="AC8896" t="s">
        <v>713</v>
      </c>
      <c r="AD8896" t="s">
        <v>443</v>
      </c>
    </row>
    <row r="8897" spans="21:30">
      <c r="U8897">
        <v>20162</v>
      </c>
      <c r="V8897">
        <v>6</v>
      </c>
      <c r="W8897" t="s">
        <v>9961</v>
      </c>
      <c r="X8897">
        <v>9</v>
      </c>
      <c r="Y8897" t="s">
        <v>559</v>
      </c>
      <c r="Z8897">
        <v>9211</v>
      </c>
      <c r="AA8897" t="s">
        <v>1788</v>
      </c>
      <c r="AC8897" t="s">
        <v>713</v>
      </c>
      <c r="AD8897" t="s">
        <v>443</v>
      </c>
    </row>
    <row r="8898" spans="21:30">
      <c r="U8898">
        <v>20164</v>
      </c>
      <c r="V8898">
        <v>2</v>
      </c>
      <c r="W8898" t="s">
        <v>9962</v>
      </c>
      <c r="X8898">
        <v>9</v>
      </c>
      <c r="Y8898" t="s">
        <v>559</v>
      </c>
      <c r="Z8898">
        <v>9113</v>
      </c>
      <c r="AA8898" t="s">
        <v>1522</v>
      </c>
      <c r="AC8898" t="s">
        <v>713</v>
      </c>
      <c r="AD8898" t="s">
        <v>443</v>
      </c>
    </row>
    <row r="8899" spans="21:30">
      <c r="U8899">
        <v>20165</v>
      </c>
      <c r="V8899">
        <v>0</v>
      </c>
      <c r="W8899" t="s">
        <v>9716</v>
      </c>
      <c r="X8899">
        <v>9</v>
      </c>
      <c r="Y8899" t="s">
        <v>559</v>
      </c>
      <c r="Z8899">
        <v>9109</v>
      </c>
      <c r="AA8899" t="s">
        <v>1304</v>
      </c>
      <c r="AC8899" t="s">
        <v>713</v>
      </c>
      <c r="AD8899" t="s">
        <v>443</v>
      </c>
    </row>
    <row r="8900" spans="21:30">
      <c r="U8900">
        <v>20167</v>
      </c>
      <c r="V8900">
        <v>7</v>
      </c>
      <c r="W8900" t="s">
        <v>2820</v>
      </c>
      <c r="X8900">
        <v>9</v>
      </c>
      <c r="Y8900" t="s">
        <v>559</v>
      </c>
      <c r="Z8900">
        <v>9115</v>
      </c>
      <c r="AA8900" t="s">
        <v>5190</v>
      </c>
      <c r="AC8900" t="s">
        <v>713</v>
      </c>
      <c r="AD8900" t="s">
        <v>443</v>
      </c>
    </row>
    <row r="8901" spans="21:30">
      <c r="U8901">
        <v>20168</v>
      </c>
      <c r="V8901">
        <v>5</v>
      </c>
      <c r="W8901" t="s">
        <v>9963</v>
      </c>
      <c r="X8901">
        <v>9</v>
      </c>
      <c r="Y8901" t="s">
        <v>559</v>
      </c>
      <c r="Z8901">
        <v>9108</v>
      </c>
      <c r="AA8901" t="s">
        <v>1269</v>
      </c>
      <c r="AC8901" t="s">
        <v>713</v>
      </c>
      <c r="AD8901" t="s">
        <v>443</v>
      </c>
    </row>
    <row r="8902" spans="21:30">
      <c r="U8902">
        <v>20173</v>
      </c>
      <c r="V8902">
        <v>1</v>
      </c>
      <c r="W8902" t="s">
        <v>9964</v>
      </c>
      <c r="X8902">
        <v>9</v>
      </c>
      <c r="Y8902" t="s">
        <v>559</v>
      </c>
      <c r="Z8902">
        <v>9101</v>
      </c>
      <c r="AA8902" t="s">
        <v>133</v>
      </c>
      <c r="AC8902" t="s">
        <v>713</v>
      </c>
      <c r="AD8902" t="s">
        <v>443</v>
      </c>
    </row>
    <row r="8903" spans="21:30">
      <c r="U8903">
        <v>20175</v>
      </c>
      <c r="V8903">
        <v>8</v>
      </c>
      <c r="W8903" t="s">
        <v>9965</v>
      </c>
      <c r="X8903">
        <v>9</v>
      </c>
      <c r="Y8903" t="s">
        <v>559</v>
      </c>
      <c r="Z8903">
        <v>9106</v>
      </c>
      <c r="AA8903" t="s">
        <v>1168</v>
      </c>
      <c r="AC8903" t="s">
        <v>713</v>
      </c>
      <c r="AD8903" t="s">
        <v>443</v>
      </c>
    </row>
    <row r="8904" spans="21:30">
      <c r="U8904">
        <v>20176</v>
      </c>
      <c r="V8904">
        <v>6</v>
      </c>
      <c r="W8904" t="s">
        <v>9966</v>
      </c>
      <c r="X8904">
        <v>9</v>
      </c>
      <c r="Y8904" t="s">
        <v>559</v>
      </c>
      <c r="Z8904">
        <v>9101</v>
      </c>
      <c r="AA8904" t="s">
        <v>133</v>
      </c>
      <c r="AC8904" t="s">
        <v>713</v>
      </c>
      <c r="AD8904" t="s">
        <v>443</v>
      </c>
    </row>
    <row r="8905" spans="21:30">
      <c r="U8905">
        <v>20178</v>
      </c>
      <c r="V8905">
        <v>2</v>
      </c>
      <c r="W8905" t="s">
        <v>9967</v>
      </c>
      <c r="X8905">
        <v>9</v>
      </c>
      <c r="Y8905" t="s">
        <v>559</v>
      </c>
      <c r="Z8905">
        <v>9112</v>
      </c>
      <c r="AA8905" t="s">
        <v>1452</v>
      </c>
      <c r="AC8905" t="s">
        <v>713</v>
      </c>
      <c r="AD8905" t="s">
        <v>443</v>
      </c>
    </row>
    <row r="8906" spans="21:30">
      <c r="U8906">
        <v>20179</v>
      </c>
      <c r="V8906">
        <v>0</v>
      </c>
      <c r="W8906" t="s">
        <v>9968</v>
      </c>
      <c r="X8906">
        <v>9</v>
      </c>
      <c r="Y8906" t="s">
        <v>559</v>
      </c>
      <c r="Z8906">
        <v>9109</v>
      </c>
      <c r="AA8906" t="s">
        <v>1304</v>
      </c>
      <c r="AC8906" t="s">
        <v>713</v>
      </c>
      <c r="AD8906" t="s">
        <v>443</v>
      </c>
    </row>
    <row r="8907" spans="21:30">
      <c r="U8907">
        <v>20180</v>
      </c>
      <c r="V8907">
        <v>4</v>
      </c>
      <c r="W8907" t="s">
        <v>9969</v>
      </c>
      <c r="X8907">
        <v>9</v>
      </c>
      <c r="Y8907" t="s">
        <v>559</v>
      </c>
      <c r="Z8907">
        <v>9101</v>
      </c>
      <c r="AA8907" t="s">
        <v>133</v>
      </c>
      <c r="AC8907" t="s">
        <v>713</v>
      </c>
      <c r="AD8907" t="s">
        <v>443</v>
      </c>
    </row>
    <row r="8908" spans="21:30">
      <c r="U8908">
        <v>20181</v>
      </c>
      <c r="V8908">
        <v>2</v>
      </c>
      <c r="W8908" t="s">
        <v>9970</v>
      </c>
      <c r="X8908">
        <v>9</v>
      </c>
      <c r="Y8908" t="s">
        <v>559</v>
      </c>
      <c r="Z8908">
        <v>9101</v>
      </c>
      <c r="AA8908" t="s">
        <v>133</v>
      </c>
      <c r="AC8908" t="s">
        <v>713</v>
      </c>
      <c r="AD8908" t="s">
        <v>443</v>
      </c>
    </row>
    <row r="8909" spans="21:30">
      <c r="U8909">
        <v>20182</v>
      </c>
      <c r="V8909">
        <v>0</v>
      </c>
      <c r="W8909" t="s">
        <v>5304</v>
      </c>
      <c r="X8909">
        <v>9</v>
      </c>
      <c r="Y8909" t="s">
        <v>559</v>
      </c>
      <c r="Z8909">
        <v>9103</v>
      </c>
      <c r="AA8909" t="s">
        <v>1077</v>
      </c>
      <c r="AC8909" t="s">
        <v>713</v>
      </c>
      <c r="AD8909" t="s">
        <v>443</v>
      </c>
    </row>
    <row r="8910" spans="21:30">
      <c r="U8910">
        <v>20184</v>
      </c>
      <c r="V8910">
        <v>7</v>
      </c>
      <c r="W8910" t="s">
        <v>9971</v>
      </c>
      <c r="X8910">
        <v>9</v>
      </c>
      <c r="Y8910" t="s">
        <v>559</v>
      </c>
      <c r="Z8910">
        <v>9112</v>
      </c>
      <c r="AA8910" t="s">
        <v>1452</v>
      </c>
      <c r="AC8910" t="s">
        <v>713</v>
      </c>
      <c r="AD8910" t="s">
        <v>443</v>
      </c>
    </row>
    <row r="8911" spans="21:30">
      <c r="U8911">
        <v>20186</v>
      </c>
      <c r="V8911">
        <v>3</v>
      </c>
      <c r="W8911" t="s">
        <v>6799</v>
      </c>
      <c r="X8911">
        <v>9</v>
      </c>
      <c r="Y8911" t="s">
        <v>559</v>
      </c>
      <c r="Z8911">
        <v>9111</v>
      </c>
      <c r="AA8911" t="s">
        <v>1425</v>
      </c>
      <c r="AC8911" t="s">
        <v>713</v>
      </c>
      <c r="AD8911" t="s">
        <v>443</v>
      </c>
    </row>
    <row r="8912" spans="21:30">
      <c r="U8912">
        <v>20187</v>
      </c>
      <c r="V8912">
        <v>1</v>
      </c>
      <c r="W8912" t="s">
        <v>9972</v>
      </c>
      <c r="X8912">
        <v>9</v>
      </c>
      <c r="Y8912" t="s">
        <v>559</v>
      </c>
      <c r="Z8912">
        <v>9117</v>
      </c>
      <c r="AA8912" t="s">
        <v>1757</v>
      </c>
      <c r="AC8912" t="s">
        <v>713</v>
      </c>
      <c r="AD8912" t="s">
        <v>443</v>
      </c>
    </row>
    <row r="8913" spans="21:30">
      <c r="U8913">
        <v>20193</v>
      </c>
      <c r="V8913">
        <v>6</v>
      </c>
      <c r="W8913" t="s">
        <v>9973</v>
      </c>
      <c r="X8913">
        <v>9</v>
      </c>
      <c r="Y8913" t="s">
        <v>559</v>
      </c>
      <c r="Z8913">
        <v>9112</v>
      </c>
      <c r="AA8913" t="s">
        <v>1452</v>
      </c>
      <c r="AC8913" t="s">
        <v>713</v>
      </c>
      <c r="AD8913" t="s">
        <v>443</v>
      </c>
    </row>
    <row r="8914" spans="21:30">
      <c r="U8914">
        <v>20194</v>
      </c>
      <c r="V8914">
        <v>4</v>
      </c>
      <c r="W8914" t="s">
        <v>9974</v>
      </c>
      <c r="X8914">
        <v>9</v>
      </c>
      <c r="Y8914" t="s">
        <v>559</v>
      </c>
      <c r="Z8914">
        <v>9210</v>
      </c>
      <c r="AA8914" t="s">
        <v>4880</v>
      </c>
      <c r="AC8914" t="s">
        <v>713</v>
      </c>
      <c r="AD8914" t="s">
        <v>443</v>
      </c>
    </row>
    <row r="8915" spans="21:30">
      <c r="U8915">
        <v>20195</v>
      </c>
      <c r="V8915">
        <v>2</v>
      </c>
      <c r="W8915" t="s">
        <v>9975</v>
      </c>
      <c r="X8915">
        <v>9</v>
      </c>
      <c r="Y8915" t="s">
        <v>559</v>
      </c>
      <c r="Z8915">
        <v>9112</v>
      </c>
      <c r="AA8915" t="s">
        <v>1452</v>
      </c>
      <c r="AC8915" t="s">
        <v>713</v>
      </c>
      <c r="AD8915" t="s">
        <v>443</v>
      </c>
    </row>
    <row r="8916" spans="21:30">
      <c r="U8916">
        <v>20196</v>
      </c>
      <c r="V8916">
        <v>0</v>
      </c>
      <c r="W8916" t="s">
        <v>9976</v>
      </c>
      <c r="X8916">
        <v>9</v>
      </c>
      <c r="Y8916" t="s">
        <v>559</v>
      </c>
      <c r="Z8916">
        <v>9108</v>
      </c>
      <c r="AA8916" t="s">
        <v>1269</v>
      </c>
      <c r="AC8916" t="s">
        <v>713</v>
      </c>
      <c r="AD8916" t="s">
        <v>443</v>
      </c>
    </row>
    <row r="8917" spans="21:30">
      <c r="U8917">
        <v>20197</v>
      </c>
      <c r="V8917">
        <v>9</v>
      </c>
      <c r="W8917" t="s">
        <v>9977</v>
      </c>
      <c r="X8917">
        <v>9</v>
      </c>
      <c r="Y8917" t="s">
        <v>559</v>
      </c>
      <c r="Z8917">
        <v>9101</v>
      </c>
      <c r="AA8917" t="s">
        <v>133</v>
      </c>
      <c r="AC8917" t="s">
        <v>713</v>
      </c>
      <c r="AD8917" t="s">
        <v>443</v>
      </c>
    </row>
    <row r="8918" spans="21:30">
      <c r="U8918">
        <v>20200</v>
      </c>
      <c r="V8918">
        <v>2</v>
      </c>
      <c r="W8918" t="s">
        <v>9978</v>
      </c>
      <c r="X8918">
        <v>9</v>
      </c>
      <c r="Y8918" t="s">
        <v>559</v>
      </c>
      <c r="Z8918">
        <v>9106</v>
      </c>
      <c r="AA8918" t="s">
        <v>1168</v>
      </c>
      <c r="AC8918" t="s">
        <v>1009</v>
      </c>
      <c r="AD8918" t="s">
        <v>443</v>
      </c>
    </row>
    <row r="8919" spans="21:30">
      <c r="U8919">
        <v>20202</v>
      </c>
      <c r="V8919">
        <v>9</v>
      </c>
      <c r="W8919" t="s">
        <v>9979</v>
      </c>
      <c r="X8919">
        <v>9</v>
      </c>
      <c r="Y8919" t="s">
        <v>559</v>
      </c>
      <c r="Z8919">
        <v>9208</v>
      </c>
      <c r="AA8919" t="s">
        <v>4906</v>
      </c>
      <c r="AC8919" t="s">
        <v>713</v>
      </c>
      <c r="AD8919" t="s">
        <v>443</v>
      </c>
    </row>
    <row r="8920" spans="21:30">
      <c r="U8920">
        <v>20203</v>
      </c>
      <c r="V8920">
        <v>7</v>
      </c>
      <c r="W8920" t="s">
        <v>9980</v>
      </c>
      <c r="X8920">
        <v>9</v>
      </c>
      <c r="Y8920" t="s">
        <v>559</v>
      </c>
      <c r="Z8920">
        <v>9101</v>
      </c>
      <c r="AA8920" t="s">
        <v>133</v>
      </c>
      <c r="AC8920" t="s">
        <v>713</v>
      </c>
      <c r="AD8920" t="s">
        <v>443</v>
      </c>
    </row>
    <row r="8921" spans="21:30">
      <c r="U8921">
        <v>20204</v>
      </c>
      <c r="V8921">
        <v>5</v>
      </c>
      <c r="W8921" t="s">
        <v>9981</v>
      </c>
      <c r="X8921">
        <v>9</v>
      </c>
      <c r="Y8921" t="s">
        <v>559</v>
      </c>
      <c r="Z8921">
        <v>9120</v>
      </c>
      <c r="AA8921" t="s">
        <v>1800</v>
      </c>
      <c r="AC8921" t="s">
        <v>713</v>
      </c>
      <c r="AD8921" t="s">
        <v>443</v>
      </c>
    </row>
    <row r="8922" spans="21:30">
      <c r="U8922">
        <v>20205</v>
      </c>
      <c r="V8922">
        <v>3</v>
      </c>
      <c r="W8922" t="s">
        <v>9982</v>
      </c>
      <c r="X8922">
        <v>9</v>
      </c>
      <c r="Y8922" t="s">
        <v>559</v>
      </c>
      <c r="Z8922">
        <v>9112</v>
      </c>
      <c r="AA8922" t="s">
        <v>1452</v>
      </c>
      <c r="AC8922" t="s">
        <v>713</v>
      </c>
      <c r="AD8922" t="s">
        <v>443</v>
      </c>
    </row>
    <row r="8923" spans="21:30">
      <c r="U8923">
        <v>20206</v>
      </c>
      <c r="V8923">
        <v>1</v>
      </c>
      <c r="W8923" t="s">
        <v>9983</v>
      </c>
      <c r="X8923">
        <v>9</v>
      </c>
      <c r="Y8923" t="s">
        <v>559</v>
      </c>
      <c r="Z8923">
        <v>9108</v>
      </c>
      <c r="AA8923" t="s">
        <v>1269</v>
      </c>
      <c r="AC8923" t="s">
        <v>713</v>
      </c>
      <c r="AD8923" t="s">
        <v>443</v>
      </c>
    </row>
    <row r="8924" spans="21:30">
      <c r="U8924">
        <v>20208</v>
      </c>
      <c r="V8924">
        <v>8</v>
      </c>
      <c r="W8924" t="s">
        <v>9984</v>
      </c>
      <c r="X8924">
        <v>9</v>
      </c>
      <c r="Y8924" t="s">
        <v>559</v>
      </c>
      <c r="Z8924">
        <v>9111</v>
      </c>
      <c r="AA8924" t="s">
        <v>1425</v>
      </c>
      <c r="AC8924" t="s">
        <v>713</v>
      </c>
      <c r="AD8924" t="s">
        <v>443</v>
      </c>
    </row>
    <row r="8925" spans="21:30">
      <c r="U8925">
        <v>20209</v>
      </c>
      <c r="V8925">
        <v>6</v>
      </c>
      <c r="W8925" t="s">
        <v>9985</v>
      </c>
      <c r="X8925">
        <v>9</v>
      </c>
      <c r="Y8925" t="s">
        <v>559</v>
      </c>
      <c r="Z8925">
        <v>9115</v>
      </c>
      <c r="AA8925" t="s">
        <v>5190</v>
      </c>
      <c r="AC8925" t="s">
        <v>713</v>
      </c>
      <c r="AD8925" t="s">
        <v>443</v>
      </c>
    </row>
    <row r="8926" spans="21:30">
      <c r="U8926">
        <v>20212</v>
      </c>
      <c r="V8926">
        <v>6</v>
      </c>
      <c r="W8926" t="s">
        <v>9986</v>
      </c>
      <c r="X8926">
        <v>9</v>
      </c>
      <c r="Y8926" t="s">
        <v>559</v>
      </c>
      <c r="Z8926">
        <v>9101</v>
      </c>
      <c r="AA8926" t="s">
        <v>133</v>
      </c>
      <c r="AC8926" t="s">
        <v>713</v>
      </c>
      <c r="AD8926" t="s">
        <v>443</v>
      </c>
    </row>
    <row r="8927" spans="21:30">
      <c r="U8927">
        <v>20213</v>
      </c>
      <c r="V8927">
        <v>4</v>
      </c>
      <c r="W8927" t="s">
        <v>9987</v>
      </c>
      <c r="X8927">
        <v>9</v>
      </c>
      <c r="Y8927" t="s">
        <v>559</v>
      </c>
      <c r="Z8927">
        <v>9120</v>
      </c>
      <c r="AA8927" t="s">
        <v>1800</v>
      </c>
      <c r="AC8927" t="s">
        <v>713</v>
      </c>
      <c r="AD8927" t="s">
        <v>443</v>
      </c>
    </row>
    <row r="8928" spans="21:30">
      <c r="U8928">
        <v>20214</v>
      </c>
      <c r="V8928">
        <v>2</v>
      </c>
      <c r="W8928" t="s">
        <v>9988</v>
      </c>
      <c r="X8928">
        <v>9</v>
      </c>
      <c r="Y8928" t="s">
        <v>559</v>
      </c>
      <c r="Z8928">
        <v>9101</v>
      </c>
      <c r="AA8928" t="s">
        <v>133</v>
      </c>
      <c r="AC8928" t="s">
        <v>713</v>
      </c>
      <c r="AD8928" t="s">
        <v>443</v>
      </c>
    </row>
    <row r="8929" spans="21:30">
      <c r="U8929">
        <v>20215</v>
      </c>
      <c r="V8929">
        <v>0</v>
      </c>
      <c r="W8929" t="s">
        <v>9989</v>
      </c>
      <c r="X8929">
        <v>9</v>
      </c>
      <c r="Y8929" t="s">
        <v>559</v>
      </c>
      <c r="Z8929">
        <v>9204</v>
      </c>
      <c r="AA8929" t="s">
        <v>1137</v>
      </c>
      <c r="AC8929" t="s">
        <v>713</v>
      </c>
      <c r="AD8929" t="s">
        <v>443</v>
      </c>
    </row>
    <row r="8930" spans="21:30">
      <c r="U8930">
        <v>20216</v>
      </c>
      <c r="V8930">
        <v>9</v>
      </c>
      <c r="W8930" t="s">
        <v>9990</v>
      </c>
      <c r="X8930">
        <v>9</v>
      </c>
      <c r="Y8930" t="s">
        <v>559</v>
      </c>
      <c r="Z8930">
        <v>9101</v>
      </c>
      <c r="AA8930" t="s">
        <v>133</v>
      </c>
      <c r="AC8930" t="s">
        <v>713</v>
      </c>
      <c r="AD8930" t="s">
        <v>443</v>
      </c>
    </row>
    <row r="8931" spans="21:30">
      <c r="U8931">
        <v>20218</v>
      </c>
      <c r="V8931">
        <v>5</v>
      </c>
      <c r="W8931" t="s">
        <v>9991</v>
      </c>
      <c r="X8931">
        <v>9</v>
      </c>
      <c r="Y8931" t="s">
        <v>559</v>
      </c>
      <c r="Z8931">
        <v>9101</v>
      </c>
      <c r="AA8931" t="s">
        <v>133</v>
      </c>
      <c r="AC8931" t="s">
        <v>713</v>
      </c>
      <c r="AD8931" t="s">
        <v>443</v>
      </c>
    </row>
    <row r="8932" spans="21:30">
      <c r="U8932">
        <v>20219</v>
      </c>
      <c r="V8932">
        <v>3</v>
      </c>
      <c r="W8932" t="s">
        <v>9992</v>
      </c>
      <c r="X8932">
        <v>9</v>
      </c>
      <c r="Y8932" t="s">
        <v>559</v>
      </c>
      <c r="Z8932">
        <v>9110</v>
      </c>
      <c r="AA8932" t="s">
        <v>1387</v>
      </c>
      <c r="AC8932" t="s">
        <v>713</v>
      </c>
      <c r="AD8932" t="s">
        <v>443</v>
      </c>
    </row>
    <row r="8933" spans="21:30">
      <c r="U8933">
        <v>20222</v>
      </c>
      <c r="V8933">
        <v>3</v>
      </c>
      <c r="W8933" t="s">
        <v>9993</v>
      </c>
      <c r="X8933">
        <v>9</v>
      </c>
      <c r="Y8933" t="s">
        <v>559</v>
      </c>
      <c r="Z8933">
        <v>9111</v>
      </c>
      <c r="AA8933" t="s">
        <v>1425</v>
      </c>
      <c r="AC8933" t="s">
        <v>713</v>
      </c>
      <c r="AD8933" t="s">
        <v>443</v>
      </c>
    </row>
    <row r="8934" spans="21:30">
      <c r="U8934">
        <v>20223</v>
      </c>
      <c r="V8934">
        <v>1</v>
      </c>
      <c r="W8934" t="s">
        <v>9994</v>
      </c>
      <c r="X8934">
        <v>9</v>
      </c>
      <c r="Y8934" t="s">
        <v>559</v>
      </c>
      <c r="Z8934">
        <v>9101</v>
      </c>
      <c r="AA8934" t="s">
        <v>133</v>
      </c>
      <c r="AC8934" t="s">
        <v>713</v>
      </c>
      <c r="AD8934" t="s">
        <v>443</v>
      </c>
    </row>
    <row r="8935" spans="21:30">
      <c r="U8935">
        <v>20225</v>
      </c>
      <c r="V8935">
        <v>8</v>
      </c>
      <c r="W8935" t="s">
        <v>9151</v>
      </c>
      <c r="X8935">
        <v>9</v>
      </c>
      <c r="Y8935" t="s">
        <v>559</v>
      </c>
      <c r="Z8935">
        <v>9101</v>
      </c>
      <c r="AA8935" t="s">
        <v>133</v>
      </c>
      <c r="AC8935" t="s">
        <v>713</v>
      </c>
      <c r="AD8935" t="s">
        <v>443</v>
      </c>
    </row>
    <row r="8936" spans="21:30">
      <c r="U8936">
        <v>20226</v>
      </c>
      <c r="V8936">
        <v>6</v>
      </c>
      <c r="W8936" t="s">
        <v>9995</v>
      </c>
      <c r="X8936">
        <v>9</v>
      </c>
      <c r="Y8936" t="s">
        <v>559</v>
      </c>
      <c r="Z8936">
        <v>9101</v>
      </c>
      <c r="AA8936" t="s">
        <v>133</v>
      </c>
      <c r="AC8936" t="s">
        <v>713</v>
      </c>
      <c r="AD8936" t="s">
        <v>443</v>
      </c>
    </row>
    <row r="8937" spans="21:30">
      <c r="U8937">
        <v>20227</v>
      </c>
      <c r="V8937">
        <v>4</v>
      </c>
      <c r="W8937" t="s">
        <v>5304</v>
      </c>
      <c r="X8937">
        <v>9</v>
      </c>
      <c r="Y8937" t="s">
        <v>559</v>
      </c>
      <c r="Z8937">
        <v>9120</v>
      </c>
      <c r="AA8937" t="s">
        <v>1800</v>
      </c>
      <c r="AC8937" t="s">
        <v>713</v>
      </c>
      <c r="AD8937" t="s">
        <v>443</v>
      </c>
    </row>
    <row r="8938" spans="21:30">
      <c r="U8938">
        <v>20228</v>
      </c>
      <c r="V8938">
        <v>2</v>
      </c>
      <c r="W8938" t="s">
        <v>9996</v>
      </c>
      <c r="X8938">
        <v>9</v>
      </c>
      <c r="Y8938" t="s">
        <v>559</v>
      </c>
      <c r="Z8938">
        <v>9201</v>
      </c>
      <c r="AA8938" t="s">
        <v>877</v>
      </c>
      <c r="AC8938" t="s">
        <v>713</v>
      </c>
      <c r="AD8938" t="s">
        <v>443</v>
      </c>
    </row>
    <row r="8939" spans="21:30">
      <c r="U8939">
        <v>20230</v>
      </c>
      <c r="V8939">
        <v>4</v>
      </c>
      <c r="W8939" t="s">
        <v>9997</v>
      </c>
      <c r="X8939">
        <v>9</v>
      </c>
      <c r="Y8939" t="s">
        <v>559</v>
      </c>
      <c r="Z8939">
        <v>9101</v>
      </c>
      <c r="AA8939" t="s">
        <v>133</v>
      </c>
      <c r="AC8939" t="s">
        <v>713</v>
      </c>
      <c r="AD8939" t="s">
        <v>443</v>
      </c>
    </row>
    <row r="8940" spans="21:30">
      <c r="U8940">
        <v>20232</v>
      </c>
      <c r="V8940">
        <v>0</v>
      </c>
      <c r="W8940" t="s">
        <v>9998</v>
      </c>
      <c r="X8940">
        <v>9</v>
      </c>
      <c r="Y8940" t="s">
        <v>559</v>
      </c>
      <c r="Z8940">
        <v>9121</v>
      </c>
      <c r="AA8940" t="s">
        <v>995</v>
      </c>
      <c r="AC8940" t="s">
        <v>713</v>
      </c>
      <c r="AD8940" t="s">
        <v>443</v>
      </c>
    </row>
    <row r="8941" spans="21:30">
      <c r="U8941">
        <v>20234</v>
      </c>
      <c r="V8941">
        <v>7</v>
      </c>
      <c r="W8941" t="s">
        <v>9999</v>
      </c>
      <c r="X8941">
        <v>9</v>
      </c>
      <c r="Y8941" t="s">
        <v>559</v>
      </c>
      <c r="Z8941">
        <v>9101</v>
      </c>
      <c r="AA8941" t="s">
        <v>133</v>
      </c>
      <c r="AC8941" t="s">
        <v>713</v>
      </c>
      <c r="AD8941" t="s">
        <v>443</v>
      </c>
    </row>
    <row r="8942" spans="21:30">
      <c r="U8942">
        <v>20235</v>
      </c>
      <c r="V8942">
        <v>5</v>
      </c>
      <c r="W8942" t="s">
        <v>10000</v>
      </c>
      <c r="X8942">
        <v>9</v>
      </c>
      <c r="Y8942" t="s">
        <v>559</v>
      </c>
      <c r="Z8942">
        <v>9101</v>
      </c>
      <c r="AA8942" t="s">
        <v>133</v>
      </c>
      <c r="AC8942" t="s">
        <v>725</v>
      </c>
      <c r="AD8942" t="s">
        <v>443</v>
      </c>
    </row>
    <row r="8943" spans="21:30">
      <c r="U8943">
        <v>20237</v>
      </c>
      <c r="V8943">
        <v>1</v>
      </c>
      <c r="W8943" t="s">
        <v>10001</v>
      </c>
      <c r="X8943">
        <v>9</v>
      </c>
      <c r="Y8943" t="s">
        <v>559</v>
      </c>
      <c r="Z8943">
        <v>9101</v>
      </c>
      <c r="AA8943" t="s">
        <v>133</v>
      </c>
      <c r="AC8943" t="s">
        <v>713</v>
      </c>
      <c r="AD8943" t="s">
        <v>443</v>
      </c>
    </row>
    <row r="8944" spans="21:30">
      <c r="U8944">
        <v>20239</v>
      </c>
      <c r="V8944">
        <v>8</v>
      </c>
      <c r="W8944" t="s">
        <v>9223</v>
      </c>
      <c r="X8944">
        <v>9</v>
      </c>
      <c r="Y8944" t="s">
        <v>559</v>
      </c>
      <c r="Z8944">
        <v>9211</v>
      </c>
      <c r="AA8944" t="s">
        <v>1788</v>
      </c>
      <c r="AC8944" t="s">
        <v>713</v>
      </c>
      <c r="AD8944" t="s">
        <v>443</v>
      </c>
    </row>
    <row r="8945" spans="21:30">
      <c r="U8945">
        <v>20240</v>
      </c>
      <c r="V8945">
        <v>1</v>
      </c>
      <c r="W8945" t="s">
        <v>10002</v>
      </c>
      <c r="X8945">
        <v>9</v>
      </c>
      <c r="Y8945" t="s">
        <v>559</v>
      </c>
      <c r="Z8945">
        <v>9203</v>
      </c>
      <c r="AA8945" t="s">
        <v>4831</v>
      </c>
      <c r="AC8945" t="s">
        <v>713</v>
      </c>
      <c r="AD8945" t="s">
        <v>443</v>
      </c>
    </row>
    <row r="8946" spans="21:30">
      <c r="U8946">
        <v>20242</v>
      </c>
      <c r="V8946">
        <v>8</v>
      </c>
      <c r="W8946" t="s">
        <v>10003</v>
      </c>
      <c r="X8946">
        <v>9</v>
      </c>
      <c r="Y8946" t="s">
        <v>559</v>
      </c>
      <c r="Z8946">
        <v>9209</v>
      </c>
      <c r="AA8946" t="s">
        <v>129</v>
      </c>
      <c r="AC8946" t="s">
        <v>713</v>
      </c>
      <c r="AD8946" t="s">
        <v>443</v>
      </c>
    </row>
    <row r="8947" spans="21:30">
      <c r="U8947">
        <v>20243</v>
      </c>
      <c r="V8947">
        <v>6</v>
      </c>
      <c r="W8947" t="s">
        <v>10004</v>
      </c>
      <c r="X8947">
        <v>9</v>
      </c>
      <c r="Y8947" t="s">
        <v>559</v>
      </c>
      <c r="Z8947">
        <v>9101</v>
      </c>
      <c r="AA8947" t="s">
        <v>133</v>
      </c>
      <c r="AC8947" t="s">
        <v>713</v>
      </c>
      <c r="AD8947" t="s">
        <v>443</v>
      </c>
    </row>
    <row r="8948" spans="21:30">
      <c r="U8948">
        <v>20244</v>
      </c>
      <c r="V8948">
        <v>4</v>
      </c>
      <c r="W8948" t="s">
        <v>10005</v>
      </c>
      <c r="X8948">
        <v>9</v>
      </c>
      <c r="Y8948" t="s">
        <v>559</v>
      </c>
      <c r="Z8948">
        <v>9101</v>
      </c>
      <c r="AA8948" t="s">
        <v>133</v>
      </c>
      <c r="AC8948" t="s">
        <v>713</v>
      </c>
      <c r="AD8948" t="s">
        <v>443</v>
      </c>
    </row>
    <row r="8949" spans="21:30">
      <c r="U8949">
        <v>20245</v>
      </c>
      <c r="V8949">
        <v>2</v>
      </c>
      <c r="W8949" t="s">
        <v>10006</v>
      </c>
      <c r="X8949">
        <v>9</v>
      </c>
      <c r="Y8949" t="s">
        <v>559</v>
      </c>
      <c r="Z8949">
        <v>9107</v>
      </c>
      <c r="AA8949" t="s">
        <v>1173</v>
      </c>
      <c r="AC8949" t="s">
        <v>713</v>
      </c>
      <c r="AD8949" t="s">
        <v>443</v>
      </c>
    </row>
    <row r="8950" spans="21:30">
      <c r="U8950">
        <v>20246</v>
      </c>
      <c r="V8950">
        <v>0</v>
      </c>
      <c r="W8950" t="s">
        <v>10007</v>
      </c>
      <c r="X8950">
        <v>9</v>
      </c>
      <c r="Y8950" t="s">
        <v>559</v>
      </c>
      <c r="Z8950">
        <v>9101</v>
      </c>
      <c r="AA8950" t="s">
        <v>133</v>
      </c>
      <c r="AC8950" t="s">
        <v>713</v>
      </c>
      <c r="AD8950" t="s">
        <v>443</v>
      </c>
    </row>
    <row r="8951" spans="21:30">
      <c r="U8951">
        <v>20247</v>
      </c>
      <c r="V8951">
        <v>9</v>
      </c>
      <c r="W8951" t="s">
        <v>10008</v>
      </c>
      <c r="X8951">
        <v>9</v>
      </c>
      <c r="Y8951" t="s">
        <v>559</v>
      </c>
      <c r="Z8951">
        <v>9108</v>
      </c>
      <c r="AA8951" t="s">
        <v>1269</v>
      </c>
      <c r="AC8951" t="s">
        <v>713</v>
      </c>
      <c r="AD8951" t="s">
        <v>443</v>
      </c>
    </row>
    <row r="8952" spans="21:30">
      <c r="U8952">
        <v>20248</v>
      </c>
      <c r="V8952">
        <v>7</v>
      </c>
      <c r="W8952" t="s">
        <v>10009</v>
      </c>
      <c r="X8952">
        <v>9</v>
      </c>
      <c r="Y8952" t="s">
        <v>559</v>
      </c>
      <c r="Z8952">
        <v>9102</v>
      </c>
      <c r="AA8952" t="s">
        <v>936</v>
      </c>
      <c r="AC8952" t="s">
        <v>412</v>
      </c>
      <c r="AD8952" t="s">
        <v>443</v>
      </c>
    </row>
    <row r="8953" spans="21:30">
      <c r="U8953">
        <v>20250</v>
      </c>
      <c r="V8953">
        <v>4</v>
      </c>
      <c r="W8953" t="s">
        <v>10010</v>
      </c>
      <c r="X8953">
        <v>9</v>
      </c>
      <c r="Y8953" t="s">
        <v>559</v>
      </c>
      <c r="Z8953">
        <v>9101</v>
      </c>
      <c r="AA8953" t="s">
        <v>133</v>
      </c>
      <c r="AC8953" t="s">
        <v>713</v>
      </c>
      <c r="AD8953" t="s">
        <v>443</v>
      </c>
    </row>
    <row r="8954" spans="21:30">
      <c r="U8954">
        <v>20252</v>
      </c>
      <c r="V8954">
        <v>5</v>
      </c>
      <c r="W8954" t="s">
        <v>10011</v>
      </c>
      <c r="X8954">
        <v>9</v>
      </c>
      <c r="Y8954" t="s">
        <v>559</v>
      </c>
      <c r="Z8954">
        <v>9101</v>
      </c>
      <c r="AA8954" t="s">
        <v>133</v>
      </c>
      <c r="AC8954" t="s">
        <v>713</v>
      </c>
      <c r="AD8954" t="s">
        <v>443</v>
      </c>
    </row>
    <row r="8955" spans="21:30">
      <c r="U8955">
        <v>20256</v>
      </c>
      <c r="V8955">
        <v>8</v>
      </c>
      <c r="W8955" t="s">
        <v>10012</v>
      </c>
      <c r="X8955">
        <v>9</v>
      </c>
      <c r="Y8955" t="s">
        <v>559</v>
      </c>
      <c r="Z8955">
        <v>9108</v>
      </c>
      <c r="AA8955" t="s">
        <v>1269</v>
      </c>
      <c r="AC8955" t="s">
        <v>713</v>
      </c>
      <c r="AD8955" t="s">
        <v>443</v>
      </c>
    </row>
    <row r="8956" spans="21:30">
      <c r="U8956">
        <v>20257</v>
      </c>
      <c r="V8956">
        <v>6</v>
      </c>
      <c r="W8956" t="s">
        <v>10013</v>
      </c>
      <c r="X8956">
        <v>9</v>
      </c>
      <c r="Y8956" t="s">
        <v>559</v>
      </c>
      <c r="Z8956">
        <v>9111</v>
      </c>
      <c r="AA8956" t="s">
        <v>1425</v>
      </c>
      <c r="AC8956" t="s">
        <v>713</v>
      </c>
      <c r="AD8956" t="s">
        <v>443</v>
      </c>
    </row>
    <row r="8957" spans="21:30">
      <c r="U8957">
        <v>20258</v>
      </c>
      <c r="V8957">
        <v>4</v>
      </c>
      <c r="W8957" t="s">
        <v>10014</v>
      </c>
      <c r="X8957">
        <v>9</v>
      </c>
      <c r="Y8957" t="s">
        <v>559</v>
      </c>
      <c r="Z8957">
        <v>9101</v>
      </c>
      <c r="AA8957" t="s">
        <v>133</v>
      </c>
      <c r="AC8957" t="s">
        <v>713</v>
      </c>
      <c r="AD8957" t="s">
        <v>443</v>
      </c>
    </row>
    <row r="8958" spans="21:30">
      <c r="U8958">
        <v>20259</v>
      </c>
      <c r="V8958">
        <v>2</v>
      </c>
      <c r="W8958" t="s">
        <v>10015</v>
      </c>
      <c r="X8958">
        <v>9</v>
      </c>
      <c r="Y8958" t="s">
        <v>559</v>
      </c>
      <c r="Z8958">
        <v>9102</v>
      </c>
      <c r="AA8958" t="s">
        <v>936</v>
      </c>
      <c r="AC8958" t="s">
        <v>713</v>
      </c>
      <c r="AD8958" t="s">
        <v>443</v>
      </c>
    </row>
    <row r="8959" spans="21:30">
      <c r="U8959">
        <v>20260</v>
      </c>
      <c r="V8959">
        <v>6</v>
      </c>
      <c r="W8959" t="s">
        <v>10016</v>
      </c>
      <c r="X8959">
        <v>9</v>
      </c>
      <c r="Y8959" t="s">
        <v>559</v>
      </c>
      <c r="Z8959">
        <v>9120</v>
      </c>
      <c r="AA8959" t="s">
        <v>1800</v>
      </c>
      <c r="AC8959" t="s">
        <v>713</v>
      </c>
      <c r="AD8959" t="s">
        <v>443</v>
      </c>
    </row>
    <row r="8960" spans="21:30">
      <c r="U8960">
        <v>20261</v>
      </c>
      <c r="V8960">
        <v>4</v>
      </c>
      <c r="W8960" t="s">
        <v>10017</v>
      </c>
      <c r="X8960">
        <v>9</v>
      </c>
      <c r="Y8960" t="s">
        <v>559</v>
      </c>
      <c r="Z8960">
        <v>9101</v>
      </c>
      <c r="AA8960" t="s">
        <v>133</v>
      </c>
      <c r="AC8960" t="s">
        <v>713</v>
      </c>
      <c r="AD8960" t="s">
        <v>443</v>
      </c>
    </row>
    <row r="8961" spans="21:30">
      <c r="U8961">
        <v>20262</v>
      </c>
      <c r="V8961">
        <v>2</v>
      </c>
      <c r="W8961" t="s">
        <v>10018</v>
      </c>
      <c r="X8961">
        <v>9</v>
      </c>
      <c r="Y8961" t="s">
        <v>559</v>
      </c>
      <c r="Z8961">
        <v>9101</v>
      </c>
      <c r="AA8961" t="s">
        <v>133</v>
      </c>
      <c r="AC8961" t="s">
        <v>713</v>
      </c>
      <c r="AD8961" t="s">
        <v>443</v>
      </c>
    </row>
    <row r="8962" spans="21:30">
      <c r="U8962">
        <v>20263</v>
      </c>
      <c r="V8962">
        <v>0</v>
      </c>
      <c r="W8962" t="s">
        <v>9861</v>
      </c>
      <c r="X8962">
        <v>9</v>
      </c>
      <c r="Y8962" t="s">
        <v>559</v>
      </c>
      <c r="Z8962">
        <v>9120</v>
      </c>
      <c r="AA8962" t="s">
        <v>1800</v>
      </c>
      <c r="AC8962" t="s">
        <v>713</v>
      </c>
      <c r="AD8962" t="s">
        <v>443</v>
      </c>
    </row>
    <row r="8963" spans="21:30">
      <c r="U8963">
        <v>20264</v>
      </c>
      <c r="V8963">
        <v>9</v>
      </c>
      <c r="W8963" t="s">
        <v>10019</v>
      </c>
      <c r="X8963">
        <v>9</v>
      </c>
      <c r="Y8963" t="s">
        <v>559</v>
      </c>
      <c r="Z8963">
        <v>9206</v>
      </c>
      <c r="AA8963" t="s">
        <v>1336</v>
      </c>
      <c r="AC8963" t="s">
        <v>713</v>
      </c>
      <c r="AD8963" t="s">
        <v>443</v>
      </c>
    </row>
    <row r="8964" spans="21:30">
      <c r="U8964">
        <v>20265</v>
      </c>
      <c r="V8964">
        <v>7</v>
      </c>
      <c r="W8964" t="s">
        <v>10020</v>
      </c>
      <c r="X8964">
        <v>9</v>
      </c>
      <c r="Y8964" t="s">
        <v>559</v>
      </c>
      <c r="Z8964">
        <v>9101</v>
      </c>
      <c r="AA8964" t="s">
        <v>133</v>
      </c>
      <c r="AC8964" t="s">
        <v>713</v>
      </c>
      <c r="AD8964" t="s">
        <v>443</v>
      </c>
    </row>
    <row r="8965" spans="21:30">
      <c r="U8965">
        <v>20266</v>
      </c>
      <c r="V8965">
        <v>5</v>
      </c>
      <c r="W8965" t="s">
        <v>10021</v>
      </c>
      <c r="X8965">
        <v>9</v>
      </c>
      <c r="Y8965" t="s">
        <v>559</v>
      </c>
      <c r="Z8965">
        <v>9101</v>
      </c>
      <c r="AA8965" t="s">
        <v>133</v>
      </c>
      <c r="AC8965" t="s">
        <v>1009</v>
      </c>
      <c r="AD8965" t="s">
        <v>443</v>
      </c>
    </row>
    <row r="8966" spans="21:30">
      <c r="U8966">
        <v>20267</v>
      </c>
      <c r="V8966">
        <v>3</v>
      </c>
      <c r="W8966" t="s">
        <v>10022</v>
      </c>
      <c r="X8966">
        <v>9</v>
      </c>
      <c r="Y8966" t="s">
        <v>559</v>
      </c>
      <c r="Z8966">
        <v>9101</v>
      </c>
      <c r="AA8966" t="s">
        <v>133</v>
      </c>
      <c r="AC8966" t="s">
        <v>713</v>
      </c>
      <c r="AD8966" t="s">
        <v>443</v>
      </c>
    </row>
    <row r="8967" spans="21:30">
      <c r="U8967">
        <v>20268</v>
      </c>
      <c r="V8967">
        <v>1</v>
      </c>
      <c r="W8967" t="s">
        <v>10023</v>
      </c>
      <c r="X8967">
        <v>9</v>
      </c>
      <c r="Y8967" t="s">
        <v>559</v>
      </c>
      <c r="Z8967">
        <v>9109</v>
      </c>
      <c r="AA8967" t="s">
        <v>1304</v>
      </c>
      <c r="AC8967" t="s">
        <v>713</v>
      </c>
      <c r="AD8967" t="s">
        <v>443</v>
      </c>
    </row>
    <row r="8968" spans="21:30">
      <c r="U8968">
        <v>20270</v>
      </c>
      <c r="V8968">
        <v>3</v>
      </c>
      <c r="W8968" t="s">
        <v>10024</v>
      </c>
      <c r="X8968">
        <v>9</v>
      </c>
      <c r="Y8968" t="s">
        <v>559</v>
      </c>
      <c r="Z8968">
        <v>9101</v>
      </c>
      <c r="AA8968" t="s">
        <v>133</v>
      </c>
      <c r="AC8968" t="s">
        <v>713</v>
      </c>
      <c r="AD8968" t="s">
        <v>443</v>
      </c>
    </row>
    <row r="8969" spans="21:30">
      <c r="U8969">
        <v>20271</v>
      </c>
      <c r="V8969">
        <v>1</v>
      </c>
      <c r="W8969" t="s">
        <v>10025</v>
      </c>
      <c r="X8969">
        <v>9</v>
      </c>
      <c r="Y8969" t="s">
        <v>559</v>
      </c>
      <c r="Z8969">
        <v>9119</v>
      </c>
      <c r="AA8969" t="s">
        <v>4968</v>
      </c>
      <c r="AC8969" t="s">
        <v>713</v>
      </c>
      <c r="AD8969" t="s">
        <v>443</v>
      </c>
    </row>
    <row r="8970" spans="21:30">
      <c r="U8970">
        <v>20273</v>
      </c>
      <c r="V8970">
        <v>8</v>
      </c>
      <c r="W8970" t="s">
        <v>10026</v>
      </c>
      <c r="X8970">
        <v>9</v>
      </c>
      <c r="Y8970" t="s">
        <v>559</v>
      </c>
      <c r="Z8970">
        <v>9112</v>
      </c>
      <c r="AA8970" t="s">
        <v>1452</v>
      </c>
      <c r="AC8970" t="s">
        <v>713</v>
      </c>
      <c r="AD8970" t="s">
        <v>443</v>
      </c>
    </row>
    <row r="8971" spans="21:30">
      <c r="U8971">
        <v>20274</v>
      </c>
      <c r="V8971">
        <v>6</v>
      </c>
      <c r="W8971" t="s">
        <v>10027</v>
      </c>
      <c r="X8971">
        <v>9</v>
      </c>
      <c r="Y8971" t="s">
        <v>559</v>
      </c>
      <c r="Z8971">
        <v>9101</v>
      </c>
      <c r="AA8971" t="s">
        <v>133</v>
      </c>
      <c r="AC8971" t="s">
        <v>713</v>
      </c>
      <c r="AD8971" t="s">
        <v>443</v>
      </c>
    </row>
    <row r="8972" spans="21:30">
      <c r="U8972">
        <v>20276</v>
      </c>
      <c r="V8972">
        <v>2</v>
      </c>
      <c r="W8972" t="s">
        <v>10028</v>
      </c>
      <c r="X8972">
        <v>9</v>
      </c>
      <c r="Y8972" t="s">
        <v>559</v>
      </c>
      <c r="Z8972">
        <v>9108</v>
      </c>
      <c r="AA8972" t="s">
        <v>1269</v>
      </c>
      <c r="AC8972" t="s">
        <v>713</v>
      </c>
      <c r="AD8972" t="s">
        <v>443</v>
      </c>
    </row>
    <row r="8973" spans="21:30">
      <c r="U8973">
        <v>20277</v>
      </c>
      <c r="V8973">
        <v>0</v>
      </c>
      <c r="W8973" t="s">
        <v>10029</v>
      </c>
      <c r="X8973">
        <v>9</v>
      </c>
      <c r="Y8973" t="s">
        <v>559</v>
      </c>
      <c r="Z8973">
        <v>9111</v>
      </c>
      <c r="AA8973" t="s">
        <v>1425</v>
      </c>
      <c r="AC8973" t="s">
        <v>713</v>
      </c>
      <c r="AD8973" t="s">
        <v>443</v>
      </c>
    </row>
    <row r="8974" spans="21:30">
      <c r="U8974">
        <v>20278</v>
      </c>
      <c r="V8974">
        <v>9</v>
      </c>
      <c r="W8974" t="s">
        <v>10030</v>
      </c>
      <c r="X8974">
        <v>9</v>
      </c>
      <c r="Y8974" t="s">
        <v>559</v>
      </c>
      <c r="Z8974">
        <v>9120</v>
      </c>
      <c r="AA8974" t="s">
        <v>1800</v>
      </c>
      <c r="AC8974" t="s">
        <v>713</v>
      </c>
      <c r="AD8974" t="s">
        <v>443</v>
      </c>
    </row>
    <row r="8975" spans="21:30">
      <c r="U8975">
        <v>20279</v>
      </c>
      <c r="V8975">
        <v>7</v>
      </c>
      <c r="W8975" t="s">
        <v>10031</v>
      </c>
      <c r="X8975">
        <v>9</v>
      </c>
      <c r="Y8975" t="s">
        <v>559</v>
      </c>
      <c r="Z8975">
        <v>9112</v>
      </c>
      <c r="AA8975" t="s">
        <v>1452</v>
      </c>
      <c r="AC8975" t="s">
        <v>713</v>
      </c>
      <c r="AD8975" t="s">
        <v>443</v>
      </c>
    </row>
    <row r="8976" spans="21:30">
      <c r="U8976">
        <v>20281</v>
      </c>
      <c r="V8976">
        <v>9</v>
      </c>
      <c r="W8976" t="s">
        <v>10032</v>
      </c>
      <c r="X8976">
        <v>9</v>
      </c>
      <c r="Y8976" t="s">
        <v>559</v>
      </c>
      <c r="Z8976">
        <v>9119</v>
      </c>
      <c r="AA8976" t="s">
        <v>4968</v>
      </c>
      <c r="AC8976" t="s">
        <v>713</v>
      </c>
      <c r="AD8976" t="s">
        <v>443</v>
      </c>
    </row>
    <row r="8977" spans="21:30">
      <c r="U8977">
        <v>20282</v>
      </c>
      <c r="V8977">
        <v>7</v>
      </c>
      <c r="W8977" t="s">
        <v>10033</v>
      </c>
      <c r="X8977">
        <v>9</v>
      </c>
      <c r="Y8977" t="s">
        <v>559</v>
      </c>
      <c r="Z8977">
        <v>9112</v>
      </c>
      <c r="AA8977" t="s">
        <v>1452</v>
      </c>
      <c r="AC8977" t="s">
        <v>713</v>
      </c>
      <c r="AD8977" t="s">
        <v>443</v>
      </c>
    </row>
    <row r="8978" spans="21:30">
      <c r="U8978">
        <v>20283</v>
      </c>
      <c r="V8978">
        <v>5</v>
      </c>
      <c r="W8978" t="s">
        <v>9759</v>
      </c>
      <c r="X8978">
        <v>9</v>
      </c>
      <c r="Y8978" t="s">
        <v>559</v>
      </c>
      <c r="Z8978">
        <v>9107</v>
      </c>
      <c r="AA8978" t="s">
        <v>1173</v>
      </c>
      <c r="AC8978" t="s">
        <v>713</v>
      </c>
      <c r="AD8978" t="s">
        <v>443</v>
      </c>
    </row>
    <row r="8979" spans="21:30">
      <c r="U8979">
        <v>20284</v>
      </c>
      <c r="V8979">
        <v>3</v>
      </c>
      <c r="W8979" t="s">
        <v>10034</v>
      </c>
      <c r="X8979">
        <v>9</v>
      </c>
      <c r="Y8979" t="s">
        <v>559</v>
      </c>
      <c r="Z8979">
        <v>9118</v>
      </c>
      <c r="AA8979" t="s">
        <v>5323</v>
      </c>
      <c r="AC8979" t="s">
        <v>713</v>
      </c>
      <c r="AD8979" t="s">
        <v>443</v>
      </c>
    </row>
    <row r="8980" spans="21:30">
      <c r="U8980">
        <v>20285</v>
      </c>
      <c r="V8980">
        <v>1</v>
      </c>
      <c r="W8980" t="s">
        <v>8543</v>
      </c>
      <c r="X8980">
        <v>9</v>
      </c>
      <c r="Y8980" t="s">
        <v>559</v>
      </c>
      <c r="Z8980">
        <v>9121</v>
      </c>
      <c r="AA8980" t="s">
        <v>995</v>
      </c>
      <c r="AC8980" t="s">
        <v>713</v>
      </c>
      <c r="AD8980" t="s">
        <v>443</v>
      </c>
    </row>
    <row r="8981" spans="21:30">
      <c r="U8981">
        <v>20287</v>
      </c>
      <c r="V8981">
        <v>8</v>
      </c>
      <c r="W8981" t="s">
        <v>9660</v>
      </c>
      <c r="X8981">
        <v>9</v>
      </c>
      <c r="Y8981" t="s">
        <v>559</v>
      </c>
      <c r="Z8981">
        <v>9201</v>
      </c>
      <c r="AA8981" t="s">
        <v>877</v>
      </c>
      <c r="AC8981" t="s">
        <v>713</v>
      </c>
      <c r="AD8981" t="s">
        <v>443</v>
      </c>
    </row>
    <row r="8982" spans="21:30">
      <c r="U8982">
        <v>20288</v>
      </c>
      <c r="V8982">
        <v>6</v>
      </c>
      <c r="W8982" t="s">
        <v>10035</v>
      </c>
      <c r="X8982">
        <v>9</v>
      </c>
      <c r="Y8982" t="s">
        <v>559</v>
      </c>
      <c r="Z8982">
        <v>9101</v>
      </c>
      <c r="AA8982" t="s">
        <v>133</v>
      </c>
      <c r="AC8982" t="s">
        <v>713</v>
      </c>
      <c r="AD8982" t="s">
        <v>443</v>
      </c>
    </row>
    <row r="8983" spans="21:30">
      <c r="U8983">
        <v>20289</v>
      </c>
      <c r="V8983">
        <v>4</v>
      </c>
      <c r="W8983" t="s">
        <v>10036</v>
      </c>
      <c r="X8983">
        <v>9</v>
      </c>
      <c r="Y8983" t="s">
        <v>559</v>
      </c>
      <c r="Z8983">
        <v>9121</v>
      </c>
      <c r="AA8983" t="s">
        <v>995</v>
      </c>
      <c r="AC8983" t="s">
        <v>713</v>
      </c>
      <c r="AD8983" t="s">
        <v>443</v>
      </c>
    </row>
    <row r="8984" spans="21:30">
      <c r="U8984">
        <v>20290</v>
      </c>
      <c r="V8984">
        <v>8</v>
      </c>
      <c r="W8984" t="s">
        <v>10037</v>
      </c>
      <c r="X8984">
        <v>9</v>
      </c>
      <c r="Y8984" t="s">
        <v>559</v>
      </c>
      <c r="Z8984">
        <v>9114</v>
      </c>
      <c r="AA8984" t="s">
        <v>5272</v>
      </c>
      <c r="AC8984" t="s">
        <v>713</v>
      </c>
      <c r="AD8984" t="s">
        <v>443</v>
      </c>
    </row>
    <row r="8985" spans="21:30">
      <c r="U8985">
        <v>20291</v>
      </c>
      <c r="V8985">
        <v>6</v>
      </c>
      <c r="W8985" t="s">
        <v>10038</v>
      </c>
      <c r="X8985">
        <v>9</v>
      </c>
      <c r="Y8985" t="s">
        <v>559</v>
      </c>
      <c r="Z8985">
        <v>9101</v>
      </c>
      <c r="AA8985" t="s">
        <v>133</v>
      </c>
      <c r="AC8985" t="s">
        <v>713</v>
      </c>
      <c r="AD8985" t="s">
        <v>443</v>
      </c>
    </row>
    <row r="8986" spans="21:30">
      <c r="U8986">
        <v>20292</v>
      </c>
      <c r="V8986">
        <v>4</v>
      </c>
      <c r="W8986" t="s">
        <v>10039</v>
      </c>
      <c r="X8986">
        <v>8</v>
      </c>
      <c r="Y8986" t="s">
        <v>434</v>
      </c>
      <c r="Z8986">
        <v>8101</v>
      </c>
      <c r="AA8986" t="s">
        <v>433</v>
      </c>
      <c r="AC8986" t="s">
        <v>713</v>
      </c>
      <c r="AD8986" t="s">
        <v>443</v>
      </c>
    </row>
    <row r="8987" spans="21:30">
      <c r="U8987">
        <v>20293</v>
      </c>
      <c r="V8987">
        <v>2</v>
      </c>
      <c r="W8987" t="s">
        <v>9724</v>
      </c>
      <c r="X8987">
        <v>8</v>
      </c>
      <c r="Y8987" t="s">
        <v>434</v>
      </c>
      <c r="Z8987">
        <v>8202</v>
      </c>
      <c r="AA8987" t="s">
        <v>886</v>
      </c>
      <c r="AC8987" t="s">
        <v>713</v>
      </c>
      <c r="AD8987" t="s">
        <v>443</v>
      </c>
    </row>
    <row r="8988" spans="21:30">
      <c r="U8988">
        <v>20294</v>
      </c>
      <c r="V8988">
        <v>0</v>
      </c>
      <c r="W8988" t="s">
        <v>10040</v>
      </c>
      <c r="X8988">
        <v>13</v>
      </c>
      <c r="Y8988" t="s">
        <v>6457</v>
      </c>
      <c r="Z8988">
        <v>13302</v>
      </c>
      <c r="AA8988" t="s">
        <v>98</v>
      </c>
      <c r="AC8988" t="s">
        <v>713</v>
      </c>
      <c r="AD8988" t="s">
        <v>443</v>
      </c>
    </row>
    <row r="8989" spans="21:30">
      <c r="U8989">
        <v>20295</v>
      </c>
      <c r="V8989">
        <v>9</v>
      </c>
      <c r="W8989" t="s">
        <v>10041</v>
      </c>
      <c r="X8989">
        <v>13</v>
      </c>
      <c r="Y8989" t="s">
        <v>6457</v>
      </c>
      <c r="Z8989">
        <v>13402</v>
      </c>
      <c r="AA8989" t="s">
        <v>766</v>
      </c>
      <c r="AC8989" t="s">
        <v>713</v>
      </c>
      <c r="AD8989" t="s">
        <v>443</v>
      </c>
    </row>
    <row r="8990" spans="21:30">
      <c r="U8990">
        <v>20296</v>
      </c>
      <c r="V8990">
        <v>7</v>
      </c>
      <c r="W8990" t="s">
        <v>10042</v>
      </c>
      <c r="X8990">
        <v>8</v>
      </c>
      <c r="Y8990" t="s">
        <v>434</v>
      </c>
      <c r="Z8990">
        <v>8112</v>
      </c>
      <c r="AA8990" t="s">
        <v>4426</v>
      </c>
      <c r="AC8990" t="s">
        <v>713</v>
      </c>
      <c r="AD8990" t="s">
        <v>443</v>
      </c>
    </row>
    <row r="8991" spans="21:30">
      <c r="U8991">
        <v>20297</v>
      </c>
      <c r="V8991">
        <v>5</v>
      </c>
      <c r="W8991" t="s">
        <v>10043</v>
      </c>
      <c r="X8991">
        <v>9</v>
      </c>
      <c r="Y8991" t="s">
        <v>559</v>
      </c>
      <c r="Z8991">
        <v>9112</v>
      </c>
      <c r="AA8991" t="s">
        <v>1452</v>
      </c>
      <c r="AC8991" t="s">
        <v>713</v>
      </c>
      <c r="AD8991" t="s">
        <v>443</v>
      </c>
    </row>
    <row r="8992" spans="21:30">
      <c r="U8992">
        <v>20298</v>
      </c>
      <c r="V8992">
        <v>3</v>
      </c>
      <c r="W8992" t="s">
        <v>10044</v>
      </c>
      <c r="X8992">
        <v>13</v>
      </c>
      <c r="Y8992" t="s">
        <v>6457</v>
      </c>
      <c r="Z8992">
        <v>13201</v>
      </c>
      <c r="AA8992" t="s">
        <v>114</v>
      </c>
      <c r="AC8992" t="s">
        <v>713</v>
      </c>
      <c r="AD8992" t="s">
        <v>443</v>
      </c>
    </row>
    <row r="8993" spans="21:30">
      <c r="U8993">
        <v>20299</v>
      </c>
      <c r="V8993">
        <v>1</v>
      </c>
      <c r="W8993" t="s">
        <v>10045</v>
      </c>
      <c r="X8993">
        <v>13</v>
      </c>
      <c r="Y8993" t="s">
        <v>6457</v>
      </c>
      <c r="Z8993">
        <v>13122</v>
      </c>
      <c r="AA8993" t="s">
        <v>6722</v>
      </c>
      <c r="AC8993" t="s">
        <v>725</v>
      </c>
      <c r="AD8993" t="s">
        <v>443</v>
      </c>
    </row>
    <row r="8994" spans="21:30">
      <c r="U8994">
        <v>20300</v>
      </c>
      <c r="V8994">
        <v>9</v>
      </c>
      <c r="W8994" t="s">
        <v>9133</v>
      </c>
      <c r="X8994">
        <v>5</v>
      </c>
      <c r="Y8994" t="s">
        <v>505</v>
      </c>
      <c r="Z8994">
        <v>5101</v>
      </c>
      <c r="AA8994" t="s">
        <v>505</v>
      </c>
      <c r="AC8994" t="s">
        <v>713</v>
      </c>
      <c r="AD8994" t="s">
        <v>443</v>
      </c>
    </row>
    <row r="8995" spans="21:30">
      <c r="U8995">
        <v>20301</v>
      </c>
      <c r="V8995">
        <v>7</v>
      </c>
      <c r="W8995" t="s">
        <v>10046</v>
      </c>
      <c r="X8995">
        <v>4</v>
      </c>
      <c r="Y8995" t="s">
        <v>846</v>
      </c>
      <c r="Z8995">
        <v>4101</v>
      </c>
      <c r="AA8995" t="s">
        <v>844</v>
      </c>
      <c r="AC8995" t="s">
        <v>713</v>
      </c>
      <c r="AD8995" t="s">
        <v>443</v>
      </c>
    </row>
    <row r="8996" spans="21:30">
      <c r="U8996">
        <v>20302</v>
      </c>
      <c r="V8996">
        <v>5</v>
      </c>
      <c r="W8996" t="s">
        <v>10047</v>
      </c>
      <c r="X8996">
        <v>4</v>
      </c>
      <c r="Y8996" t="s">
        <v>846</v>
      </c>
      <c r="Z8996">
        <v>4101</v>
      </c>
      <c r="AA8996" t="s">
        <v>844</v>
      </c>
      <c r="AC8996" t="s">
        <v>713</v>
      </c>
      <c r="AD8996" t="s">
        <v>443</v>
      </c>
    </row>
    <row r="8997" spans="21:30">
      <c r="U8997">
        <v>20303</v>
      </c>
      <c r="V8997">
        <v>3</v>
      </c>
      <c r="W8997" t="s">
        <v>10048</v>
      </c>
      <c r="X8997">
        <v>13</v>
      </c>
      <c r="Y8997" t="s">
        <v>6457</v>
      </c>
      <c r="Z8997">
        <v>13601</v>
      </c>
      <c r="AA8997" t="s">
        <v>777</v>
      </c>
      <c r="AC8997" t="s">
        <v>713</v>
      </c>
      <c r="AD8997" t="s">
        <v>443</v>
      </c>
    </row>
    <row r="8998" spans="21:30">
      <c r="U8998">
        <v>20304</v>
      </c>
      <c r="V8998">
        <v>1</v>
      </c>
      <c r="W8998" t="s">
        <v>10049</v>
      </c>
      <c r="X8998">
        <v>13</v>
      </c>
      <c r="Y8998" t="s">
        <v>6457</v>
      </c>
      <c r="Z8998">
        <v>13602</v>
      </c>
      <c r="AA8998" t="s">
        <v>1120</v>
      </c>
      <c r="AC8998" t="s">
        <v>713</v>
      </c>
      <c r="AD8998" t="s">
        <v>443</v>
      </c>
    </row>
    <row r="8999" spans="21:30">
      <c r="U8999">
        <v>20306</v>
      </c>
      <c r="V8999">
        <v>8</v>
      </c>
      <c r="W8999" t="s">
        <v>10050</v>
      </c>
      <c r="X8999">
        <v>13</v>
      </c>
      <c r="Y8999" t="s">
        <v>6457</v>
      </c>
      <c r="Z8999">
        <v>13404</v>
      </c>
      <c r="AA8999" t="s">
        <v>1464</v>
      </c>
      <c r="AC8999" t="s">
        <v>713</v>
      </c>
      <c r="AD8999" t="s">
        <v>443</v>
      </c>
    </row>
    <row r="9000" spans="21:30">
      <c r="U9000">
        <v>20307</v>
      </c>
      <c r="V9000">
        <v>6</v>
      </c>
      <c r="W9000" t="s">
        <v>10051</v>
      </c>
      <c r="X9000">
        <v>4</v>
      </c>
      <c r="Y9000" t="s">
        <v>846</v>
      </c>
      <c r="Z9000">
        <v>4101</v>
      </c>
      <c r="AA9000" t="s">
        <v>844</v>
      </c>
      <c r="AC9000" t="s">
        <v>725</v>
      </c>
      <c r="AD9000" t="s">
        <v>443</v>
      </c>
    </row>
    <row r="9001" spans="21:30">
      <c r="U9001">
        <v>20308</v>
      </c>
      <c r="V9001">
        <v>4</v>
      </c>
      <c r="W9001" t="s">
        <v>10052</v>
      </c>
      <c r="X9001">
        <v>13</v>
      </c>
      <c r="Y9001" t="s">
        <v>6457</v>
      </c>
      <c r="Z9001">
        <v>13401</v>
      </c>
      <c r="AA9001" t="s">
        <v>667</v>
      </c>
      <c r="AC9001" t="s">
        <v>725</v>
      </c>
      <c r="AD9001" t="s">
        <v>443</v>
      </c>
    </row>
    <row r="9002" spans="21:30">
      <c r="U9002">
        <v>20310</v>
      </c>
      <c r="V9002">
        <v>6</v>
      </c>
      <c r="W9002" t="s">
        <v>10053</v>
      </c>
      <c r="X9002">
        <v>13</v>
      </c>
      <c r="Y9002" t="s">
        <v>6457</v>
      </c>
      <c r="Z9002">
        <v>13101</v>
      </c>
      <c r="AA9002" t="s">
        <v>452</v>
      </c>
      <c r="AC9002" t="s">
        <v>713</v>
      </c>
      <c r="AD9002" t="s">
        <v>443</v>
      </c>
    </row>
    <row r="9003" spans="21:30">
      <c r="U9003">
        <v>20311</v>
      </c>
      <c r="V9003">
        <v>4</v>
      </c>
      <c r="W9003" t="s">
        <v>10054</v>
      </c>
      <c r="X9003">
        <v>13</v>
      </c>
      <c r="Y9003" t="s">
        <v>6457</v>
      </c>
      <c r="Z9003">
        <v>13115</v>
      </c>
      <c r="AA9003" t="s">
        <v>1826</v>
      </c>
      <c r="AC9003" t="s">
        <v>725</v>
      </c>
      <c r="AD9003" t="s">
        <v>443</v>
      </c>
    </row>
    <row r="9004" spans="21:30">
      <c r="U9004">
        <v>20313</v>
      </c>
      <c r="V9004">
        <v>0</v>
      </c>
      <c r="W9004" t="s">
        <v>10055</v>
      </c>
      <c r="X9004">
        <v>13</v>
      </c>
      <c r="Y9004" t="s">
        <v>6457</v>
      </c>
      <c r="Z9004">
        <v>13112</v>
      </c>
      <c r="AA9004" t="s">
        <v>1249</v>
      </c>
      <c r="AC9004" t="s">
        <v>713</v>
      </c>
      <c r="AD9004" t="s">
        <v>443</v>
      </c>
    </row>
    <row r="9005" spans="21:30">
      <c r="U9005">
        <v>20314</v>
      </c>
      <c r="V9005">
        <v>9</v>
      </c>
      <c r="W9005" t="s">
        <v>9299</v>
      </c>
      <c r="X9005">
        <v>7</v>
      </c>
      <c r="Y9005" t="s">
        <v>953</v>
      </c>
      <c r="Z9005">
        <v>7301</v>
      </c>
      <c r="AA9005" t="s">
        <v>1103</v>
      </c>
      <c r="AC9005" t="s">
        <v>713</v>
      </c>
      <c r="AD9005" t="s">
        <v>443</v>
      </c>
    </row>
    <row r="9006" spans="21:30">
      <c r="U9006">
        <v>20315</v>
      </c>
      <c r="V9006">
        <v>7</v>
      </c>
      <c r="W9006" t="s">
        <v>10056</v>
      </c>
      <c r="X9006">
        <v>13</v>
      </c>
      <c r="Y9006" t="s">
        <v>6457</v>
      </c>
      <c r="Z9006">
        <v>13401</v>
      </c>
      <c r="AA9006" t="s">
        <v>667</v>
      </c>
      <c r="AC9006" t="s">
        <v>713</v>
      </c>
      <c r="AD9006" t="s">
        <v>443</v>
      </c>
    </row>
    <row r="9007" spans="21:30">
      <c r="U9007">
        <v>20316</v>
      </c>
      <c r="V9007">
        <v>5</v>
      </c>
      <c r="W9007" t="s">
        <v>8412</v>
      </c>
      <c r="X9007">
        <v>16</v>
      </c>
      <c r="Y9007" t="s">
        <v>3835</v>
      </c>
      <c r="Z9007">
        <v>16101</v>
      </c>
      <c r="AA9007" t="s">
        <v>3836</v>
      </c>
      <c r="AC9007" t="s">
        <v>713</v>
      </c>
      <c r="AD9007" t="s">
        <v>443</v>
      </c>
    </row>
    <row r="9008" spans="21:30">
      <c r="U9008">
        <v>20317</v>
      </c>
      <c r="V9008">
        <v>3</v>
      </c>
      <c r="W9008" t="s">
        <v>10057</v>
      </c>
      <c r="X9008">
        <v>13</v>
      </c>
      <c r="Y9008" t="s">
        <v>6457</v>
      </c>
      <c r="Z9008">
        <v>13201</v>
      </c>
      <c r="AA9008" t="s">
        <v>114</v>
      </c>
      <c r="AC9008" t="s">
        <v>713</v>
      </c>
      <c r="AD9008" t="s">
        <v>443</v>
      </c>
    </row>
    <row r="9009" spans="21:30">
      <c r="U9009">
        <v>20321</v>
      </c>
      <c r="V9009">
        <v>1</v>
      </c>
      <c r="W9009" t="s">
        <v>10058</v>
      </c>
      <c r="X9009">
        <v>13</v>
      </c>
      <c r="Y9009" t="s">
        <v>6457</v>
      </c>
      <c r="Z9009">
        <v>13302</v>
      </c>
      <c r="AA9009" t="s">
        <v>98</v>
      </c>
      <c r="AC9009" t="s">
        <v>713</v>
      </c>
      <c r="AD9009" t="s">
        <v>443</v>
      </c>
    </row>
    <row r="9010" spans="21:30">
      <c r="U9010">
        <v>20323</v>
      </c>
      <c r="V9010">
        <v>8</v>
      </c>
      <c r="W9010" t="s">
        <v>10059</v>
      </c>
      <c r="X9010">
        <v>13</v>
      </c>
      <c r="Y9010" t="s">
        <v>6457</v>
      </c>
      <c r="Z9010">
        <v>13125</v>
      </c>
      <c r="AA9010" t="s">
        <v>1608</v>
      </c>
      <c r="AC9010" t="s">
        <v>713</v>
      </c>
      <c r="AD9010" t="s">
        <v>443</v>
      </c>
    </row>
    <row r="9011" spans="21:30">
      <c r="U9011">
        <v>20324</v>
      </c>
      <c r="V9011">
        <v>6</v>
      </c>
      <c r="W9011" t="s">
        <v>10060</v>
      </c>
      <c r="X9011">
        <v>13</v>
      </c>
      <c r="Y9011" t="s">
        <v>6457</v>
      </c>
      <c r="Z9011">
        <v>13303</v>
      </c>
      <c r="AA9011" t="s">
        <v>726</v>
      </c>
      <c r="AC9011" t="s">
        <v>713</v>
      </c>
      <c r="AD9011" t="s">
        <v>443</v>
      </c>
    </row>
    <row r="9012" spans="21:30">
      <c r="U9012">
        <v>20325</v>
      </c>
      <c r="V9012">
        <v>4</v>
      </c>
      <c r="W9012" t="s">
        <v>10061</v>
      </c>
      <c r="X9012">
        <v>6</v>
      </c>
      <c r="Y9012" t="s">
        <v>608</v>
      </c>
      <c r="Z9012">
        <v>6101</v>
      </c>
      <c r="AA9012" t="s">
        <v>655</v>
      </c>
      <c r="AC9012" t="s">
        <v>713</v>
      </c>
      <c r="AD9012" t="s">
        <v>443</v>
      </c>
    </row>
    <row r="9013" spans="21:30">
      <c r="U9013">
        <v>20326</v>
      </c>
      <c r="V9013">
        <v>2</v>
      </c>
      <c r="W9013" t="s">
        <v>10062</v>
      </c>
      <c r="X9013">
        <v>4</v>
      </c>
      <c r="Y9013" t="s">
        <v>846</v>
      </c>
      <c r="Z9013">
        <v>4102</v>
      </c>
      <c r="AA9013" t="s">
        <v>846</v>
      </c>
      <c r="AC9013" t="s">
        <v>725</v>
      </c>
      <c r="AD9013" t="s">
        <v>443</v>
      </c>
    </row>
    <row r="9014" spans="21:30">
      <c r="U9014">
        <v>20327</v>
      </c>
      <c r="V9014">
        <v>0</v>
      </c>
      <c r="W9014" t="s">
        <v>10063</v>
      </c>
      <c r="X9014">
        <v>12</v>
      </c>
      <c r="Y9014" t="s">
        <v>1837</v>
      </c>
      <c r="Z9014">
        <v>12101</v>
      </c>
      <c r="AA9014" t="s">
        <v>6412</v>
      </c>
      <c r="AC9014" t="s">
        <v>713</v>
      </c>
      <c r="AD9014" t="s">
        <v>443</v>
      </c>
    </row>
    <row r="9015" spans="21:30">
      <c r="U9015">
        <v>20328</v>
      </c>
      <c r="V9015">
        <v>9</v>
      </c>
      <c r="W9015" t="s">
        <v>9800</v>
      </c>
      <c r="X9015">
        <v>4</v>
      </c>
      <c r="Y9015" t="s">
        <v>846</v>
      </c>
      <c r="Z9015">
        <v>4102</v>
      </c>
      <c r="AA9015" t="s">
        <v>846</v>
      </c>
      <c r="AC9015" t="s">
        <v>713</v>
      </c>
      <c r="AD9015" t="s">
        <v>443</v>
      </c>
    </row>
    <row r="9016" spans="21:30">
      <c r="U9016">
        <v>20329</v>
      </c>
      <c r="V9016">
        <v>7</v>
      </c>
      <c r="W9016" t="s">
        <v>10064</v>
      </c>
      <c r="X9016">
        <v>13</v>
      </c>
      <c r="Y9016" t="s">
        <v>6457</v>
      </c>
      <c r="Z9016">
        <v>13303</v>
      </c>
      <c r="AA9016" t="s">
        <v>726</v>
      </c>
      <c r="AC9016" t="s">
        <v>713</v>
      </c>
      <c r="AD9016" t="s">
        <v>443</v>
      </c>
    </row>
    <row r="9017" spans="21:30">
      <c r="U9017">
        <v>20330</v>
      </c>
      <c r="V9017">
        <v>0</v>
      </c>
      <c r="W9017" t="s">
        <v>10065</v>
      </c>
      <c r="X9017">
        <v>6</v>
      </c>
      <c r="Y9017" t="s">
        <v>608</v>
      </c>
      <c r="Z9017">
        <v>6201</v>
      </c>
      <c r="AA9017" t="s">
        <v>1539</v>
      </c>
      <c r="AC9017" t="s">
        <v>713</v>
      </c>
      <c r="AD9017" t="s">
        <v>443</v>
      </c>
    </row>
    <row r="9018" spans="21:30">
      <c r="U9018">
        <v>20331</v>
      </c>
      <c r="V9018">
        <v>9</v>
      </c>
      <c r="W9018" t="s">
        <v>10066</v>
      </c>
      <c r="X9018">
        <v>6</v>
      </c>
      <c r="Y9018" t="s">
        <v>608</v>
      </c>
      <c r="Z9018">
        <v>6117</v>
      </c>
      <c r="AA9018" t="s">
        <v>3051</v>
      </c>
      <c r="AC9018" t="s">
        <v>713</v>
      </c>
      <c r="AD9018" t="s">
        <v>443</v>
      </c>
    </row>
    <row r="9019" spans="21:30">
      <c r="U9019">
        <v>20332</v>
      </c>
      <c r="V9019">
        <v>7</v>
      </c>
      <c r="W9019" t="s">
        <v>10067</v>
      </c>
      <c r="X9019">
        <v>4</v>
      </c>
      <c r="Y9019" t="s">
        <v>846</v>
      </c>
      <c r="Z9019">
        <v>4102</v>
      </c>
      <c r="AA9019" t="s">
        <v>846</v>
      </c>
      <c r="AC9019" t="s">
        <v>713</v>
      </c>
      <c r="AD9019" t="s">
        <v>443</v>
      </c>
    </row>
    <row r="9020" spans="21:30">
      <c r="U9020">
        <v>20334</v>
      </c>
      <c r="V9020">
        <v>3</v>
      </c>
      <c r="W9020" t="s">
        <v>10068</v>
      </c>
      <c r="X9020">
        <v>15</v>
      </c>
      <c r="Y9020" t="s">
        <v>441</v>
      </c>
      <c r="Z9020">
        <v>15101</v>
      </c>
      <c r="AA9020" t="s">
        <v>442</v>
      </c>
      <c r="AC9020" t="s">
        <v>713</v>
      </c>
      <c r="AD9020" t="s">
        <v>443</v>
      </c>
    </row>
    <row r="9021" spans="21:30">
      <c r="U9021">
        <v>20335</v>
      </c>
      <c r="V9021">
        <v>1</v>
      </c>
      <c r="W9021" t="s">
        <v>10069</v>
      </c>
      <c r="X9021">
        <v>7</v>
      </c>
      <c r="Y9021" t="s">
        <v>953</v>
      </c>
      <c r="Z9021">
        <v>7405</v>
      </c>
      <c r="AA9021" t="s">
        <v>1655</v>
      </c>
      <c r="AC9021" t="s">
        <v>713</v>
      </c>
      <c r="AD9021" t="s">
        <v>443</v>
      </c>
    </row>
    <row r="9022" spans="21:30">
      <c r="U9022">
        <v>20338</v>
      </c>
      <c r="V9022">
        <v>6</v>
      </c>
      <c r="W9022" t="s">
        <v>10070</v>
      </c>
      <c r="X9022">
        <v>13</v>
      </c>
      <c r="Y9022" t="s">
        <v>6457</v>
      </c>
      <c r="Z9022">
        <v>13110</v>
      </c>
      <c r="AA9022" t="s">
        <v>741</v>
      </c>
      <c r="AC9022" t="s">
        <v>713</v>
      </c>
      <c r="AD9022" t="s">
        <v>443</v>
      </c>
    </row>
    <row r="9023" spans="21:30">
      <c r="U9023">
        <v>20339</v>
      </c>
      <c r="V9023">
        <v>4</v>
      </c>
      <c r="W9023" t="s">
        <v>10071</v>
      </c>
      <c r="X9023">
        <v>14</v>
      </c>
      <c r="Y9023" t="s">
        <v>5517</v>
      </c>
      <c r="Z9023">
        <v>14108</v>
      </c>
      <c r="AA9023" t="s">
        <v>816</v>
      </c>
      <c r="AC9023" t="s">
        <v>713</v>
      </c>
      <c r="AD9023" t="s">
        <v>443</v>
      </c>
    </row>
    <row r="9024" spans="21:30">
      <c r="U9024">
        <v>20340</v>
      </c>
      <c r="V9024">
        <v>8</v>
      </c>
      <c r="W9024" t="s">
        <v>10072</v>
      </c>
      <c r="X9024">
        <v>6</v>
      </c>
      <c r="Y9024" t="s">
        <v>608</v>
      </c>
      <c r="Z9024">
        <v>6301</v>
      </c>
      <c r="AA9024" t="s">
        <v>835</v>
      </c>
      <c r="AC9024" t="s">
        <v>713</v>
      </c>
      <c r="AD9024" t="s">
        <v>443</v>
      </c>
    </row>
    <row r="9025" spans="21:30">
      <c r="U9025">
        <v>20341</v>
      </c>
      <c r="V9025">
        <v>6</v>
      </c>
      <c r="W9025" t="s">
        <v>10073</v>
      </c>
      <c r="X9025">
        <v>6</v>
      </c>
      <c r="Y9025" t="s">
        <v>608</v>
      </c>
      <c r="Z9025">
        <v>6110</v>
      </c>
      <c r="AA9025" t="s">
        <v>1742</v>
      </c>
      <c r="AC9025" t="s">
        <v>713</v>
      </c>
      <c r="AD9025" t="s">
        <v>443</v>
      </c>
    </row>
    <row r="9026" spans="21:30">
      <c r="U9026">
        <v>20342</v>
      </c>
      <c r="V9026">
        <v>4</v>
      </c>
      <c r="W9026" t="s">
        <v>10074</v>
      </c>
      <c r="X9026">
        <v>7</v>
      </c>
      <c r="Y9026" t="s">
        <v>953</v>
      </c>
      <c r="Z9026">
        <v>7202</v>
      </c>
      <c r="AA9026" t="s">
        <v>971</v>
      </c>
      <c r="AC9026" t="s">
        <v>1009</v>
      </c>
      <c r="AD9026" t="s">
        <v>443</v>
      </c>
    </row>
    <row r="9027" spans="21:30">
      <c r="U9027">
        <v>20343</v>
      </c>
      <c r="V9027">
        <v>2</v>
      </c>
      <c r="W9027" t="s">
        <v>10075</v>
      </c>
      <c r="X9027">
        <v>13</v>
      </c>
      <c r="Y9027" t="s">
        <v>6457</v>
      </c>
      <c r="Z9027">
        <v>13401</v>
      </c>
      <c r="AA9027" t="s">
        <v>667</v>
      </c>
      <c r="AC9027" t="s">
        <v>713</v>
      </c>
      <c r="AD9027" t="s">
        <v>443</v>
      </c>
    </row>
    <row r="9028" spans="21:30">
      <c r="U9028">
        <v>20344</v>
      </c>
      <c r="V9028">
        <v>0</v>
      </c>
      <c r="W9028" t="s">
        <v>10076</v>
      </c>
      <c r="X9028">
        <v>7</v>
      </c>
      <c r="Y9028" t="s">
        <v>953</v>
      </c>
      <c r="Z9028">
        <v>7403</v>
      </c>
      <c r="AA9028" t="s">
        <v>3681</v>
      </c>
      <c r="AC9028" t="s">
        <v>713</v>
      </c>
      <c r="AD9028" t="s">
        <v>443</v>
      </c>
    </row>
    <row r="9029" spans="21:30">
      <c r="U9029">
        <v>20345</v>
      </c>
      <c r="V9029">
        <v>9</v>
      </c>
      <c r="W9029" t="s">
        <v>10077</v>
      </c>
      <c r="X9029">
        <v>13</v>
      </c>
      <c r="Y9029" t="s">
        <v>6457</v>
      </c>
      <c r="Z9029">
        <v>13501</v>
      </c>
      <c r="AA9029" t="s">
        <v>809</v>
      </c>
      <c r="AC9029" t="s">
        <v>713</v>
      </c>
      <c r="AD9029" t="s">
        <v>443</v>
      </c>
    </row>
    <row r="9030" spans="21:30">
      <c r="U9030">
        <v>20346</v>
      </c>
      <c r="V9030">
        <v>7</v>
      </c>
      <c r="W9030" t="s">
        <v>10078</v>
      </c>
      <c r="X9030">
        <v>4</v>
      </c>
      <c r="Y9030" t="s">
        <v>846</v>
      </c>
      <c r="Z9030">
        <v>4101</v>
      </c>
      <c r="AA9030" t="s">
        <v>844</v>
      </c>
      <c r="AC9030" t="s">
        <v>713</v>
      </c>
      <c r="AD9030" t="s">
        <v>443</v>
      </c>
    </row>
    <row r="9031" spans="21:30">
      <c r="U9031">
        <v>20347</v>
      </c>
      <c r="V9031">
        <v>5</v>
      </c>
      <c r="W9031" t="s">
        <v>10079</v>
      </c>
      <c r="X9031">
        <v>4</v>
      </c>
      <c r="Y9031" t="s">
        <v>846</v>
      </c>
      <c r="Z9031">
        <v>4101</v>
      </c>
      <c r="AA9031" t="s">
        <v>844</v>
      </c>
      <c r="AC9031" t="s">
        <v>713</v>
      </c>
      <c r="AD9031" t="s">
        <v>443</v>
      </c>
    </row>
    <row r="9032" spans="21:30">
      <c r="U9032">
        <v>20348</v>
      </c>
      <c r="V9032">
        <v>3</v>
      </c>
      <c r="W9032" t="s">
        <v>10080</v>
      </c>
      <c r="X9032">
        <v>13</v>
      </c>
      <c r="Y9032" t="s">
        <v>6457</v>
      </c>
      <c r="Z9032">
        <v>13503</v>
      </c>
      <c r="AA9032" t="s">
        <v>6652</v>
      </c>
      <c r="AC9032" t="s">
        <v>713</v>
      </c>
      <c r="AD9032" t="s">
        <v>443</v>
      </c>
    </row>
    <row r="9033" spans="21:30">
      <c r="U9033">
        <v>20349</v>
      </c>
      <c r="V9033">
        <v>1</v>
      </c>
      <c r="W9033" t="s">
        <v>10081</v>
      </c>
      <c r="X9033">
        <v>6</v>
      </c>
      <c r="Y9033" t="s">
        <v>608</v>
      </c>
      <c r="Z9033">
        <v>6108</v>
      </c>
      <c r="AA9033" t="s">
        <v>2996</v>
      </c>
      <c r="AC9033" t="s">
        <v>713</v>
      </c>
      <c r="AD9033" t="s">
        <v>443</v>
      </c>
    </row>
    <row r="9034" spans="21:30">
      <c r="U9034">
        <v>20350</v>
      </c>
      <c r="V9034">
        <v>5</v>
      </c>
      <c r="W9034" t="s">
        <v>10042</v>
      </c>
      <c r="X9034">
        <v>6</v>
      </c>
      <c r="Y9034" t="s">
        <v>608</v>
      </c>
      <c r="Z9034">
        <v>6301</v>
      </c>
      <c r="AA9034" t="s">
        <v>835</v>
      </c>
      <c r="AC9034" t="s">
        <v>713</v>
      </c>
      <c r="AD9034" t="s">
        <v>443</v>
      </c>
    </row>
    <row r="9035" spans="21:30">
      <c r="U9035">
        <v>20351</v>
      </c>
      <c r="V9035">
        <v>3</v>
      </c>
      <c r="W9035" t="s">
        <v>10082</v>
      </c>
      <c r="X9035">
        <v>8</v>
      </c>
      <c r="Y9035" t="s">
        <v>434</v>
      </c>
      <c r="Z9035">
        <v>8101</v>
      </c>
      <c r="AA9035" t="s">
        <v>433</v>
      </c>
      <c r="AC9035" t="s">
        <v>713</v>
      </c>
      <c r="AD9035" t="s">
        <v>443</v>
      </c>
    </row>
    <row r="9036" spans="21:30">
      <c r="U9036">
        <v>20352</v>
      </c>
      <c r="V9036">
        <v>1</v>
      </c>
      <c r="W9036" t="s">
        <v>1716</v>
      </c>
      <c r="X9036">
        <v>7</v>
      </c>
      <c r="Y9036" t="s">
        <v>953</v>
      </c>
      <c r="Z9036">
        <v>7102</v>
      </c>
      <c r="AA9036" t="s">
        <v>3565</v>
      </c>
      <c r="AC9036" t="s">
        <v>713</v>
      </c>
      <c r="AD9036" t="s">
        <v>443</v>
      </c>
    </row>
    <row r="9037" spans="21:30">
      <c r="U9037">
        <v>20354</v>
      </c>
      <c r="V9037">
        <v>8</v>
      </c>
      <c r="W9037" t="s">
        <v>10083</v>
      </c>
      <c r="X9037">
        <v>5</v>
      </c>
      <c r="Y9037" t="s">
        <v>505</v>
      </c>
      <c r="Z9037">
        <v>5504</v>
      </c>
      <c r="AA9037" t="s">
        <v>1228</v>
      </c>
      <c r="AC9037" t="s">
        <v>713</v>
      </c>
      <c r="AD9037" t="s">
        <v>443</v>
      </c>
    </row>
    <row r="9038" spans="21:30">
      <c r="U9038">
        <v>20355</v>
      </c>
      <c r="V9038">
        <v>6</v>
      </c>
      <c r="W9038" t="s">
        <v>9432</v>
      </c>
      <c r="X9038">
        <v>4</v>
      </c>
      <c r="Y9038" t="s">
        <v>846</v>
      </c>
      <c r="Z9038">
        <v>4102</v>
      </c>
      <c r="AA9038" t="s">
        <v>846</v>
      </c>
      <c r="AC9038" t="s">
        <v>713</v>
      </c>
      <c r="AD9038" t="s">
        <v>443</v>
      </c>
    </row>
    <row r="9039" spans="21:30">
      <c r="U9039">
        <v>20356</v>
      </c>
      <c r="V9039">
        <v>4</v>
      </c>
      <c r="W9039" t="s">
        <v>10084</v>
      </c>
      <c r="X9039">
        <v>4</v>
      </c>
      <c r="Y9039" t="s">
        <v>846</v>
      </c>
      <c r="Z9039">
        <v>4101</v>
      </c>
      <c r="AA9039" t="s">
        <v>844</v>
      </c>
      <c r="AC9039" t="s">
        <v>713</v>
      </c>
      <c r="AD9039" t="s">
        <v>443</v>
      </c>
    </row>
    <row r="9040" spans="21:30">
      <c r="U9040">
        <v>20357</v>
      </c>
      <c r="V9040">
        <v>2</v>
      </c>
      <c r="W9040" t="s">
        <v>10085</v>
      </c>
      <c r="X9040">
        <v>9</v>
      </c>
      <c r="Y9040" t="s">
        <v>559</v>
      </c>
      <c r="Z9040">
        <v>9119</v>
      </c>
      <c r="AA9040" t="s">
        <v>4968</v>
      </c>
      <c r="AC9040" t="s">
        <v>713</v>
      </c>
      <c r="AD9040" t="s">
        <v>443</v>
      </c>
    </row>
    <row r="9041" spans="21:30">
      <c r="U9041">
        <v>20358</v>
      </c>
      <c r="V9041">
        <v>0</v>
      </c>
      <c r="W9041" t="s">
        <v>10086</v>
      </c>
      <c r="X9041">
        <v>14</v>
      </c>
      <c r="Y9041" t="s">
        <v>5517</v>
      </c>
      <c r="Z9041">
        <v>14101</v>
      </c>
      <c r="AA9041" t="s">
        <v>817</v>
      </c>
      <c r="AC9041" t="s">
        <v>713</v>
      </c>
      <c r="AD9041" t="s">
        <v>443</v>
      </c>
    </row>
    <row r="9042" spans="21:30">
      <c r="U9042">
        <v>20359</v>
      </c>
      <c r="V9042">
        <v>9</v>
      </c>
      <c r="W9042" t="s">
        <v>10087</v>
      </c>
      <c r="X9042">
        <v>13</v>
      </c>
      <c r="Y9042" t="s">
        <v>6457</v>
      </c>
      <c r="Z9042">
        <v>13119</v>
      </c>
      <c r="AA9042" t="s">
        <v>6482</v>
      </c>
      <c r="AC9042" t="s">
        <v>713</v>
      </c>
      <c r="AD9042" t="s">
        <v>443</v>
      </c>
    </row>
    <row r="9043" spans="21:30">
      <c r="U9043">
        <v>20360</v>
      </c>
      <c r="V9043">
        <v>2</v>
      </c>
      <c r="W9043" t="s">
        <v>9451</v>
      </c>
      <c r="X9043">
        <v>4</v>
      </c>
      <c r="Y9043" t="s">
        <v>846</v>
      </c>
      <c r="Z9043">
        <v>4101</v>
      </c>
      <c r="AA9043" t="s">
        <v>844</v>
      </c>
      <c r="AC9043" t="s">
        <v>713</v>
      </c>
      <c r="AD9043" t="s">
        <v>443</v>
      </c>
    </row>
    <row r="9044" spans="21:30">
      <c r="U9044">
        <v>20361</v>
      </c>
      <c r="V9044">
        <v>0</v>
      </c>
      <c r="W9044" t="s">
        <v>10088</v>
      </c>
      <c r="X9044">
        <v>11</v>
      </c>
      <c r="Y9044" t="s">
        <v>1843</v>
      </c>
      <c r="Z9044">
        <v>11101</v>
      </c>
      <c r="AA9044" t="s">
        <v>1842</v>
      </c>
      <c r="AC9044" t="s">
        <v>713</v>
      </c>
      <c r="AD9044" t="s">
        <v>443</v>
      </c>
    </row>
    <row r="9045" spans="21:30">
      <c r="U9045">
        <v>20363</v>
      </c>
      <c r="V9045">
        <v>7</v>
      </c>
      <c r="W9045" t="s">
        <v>10089</v>
      </c>
      <c r="X9045">
        <v>5</v>
      </c>
      <c r="Y9045" t="s">
        <v>505</v>
      </c>
      <c r="Z9045">
        <v>5501</v>
      </c>
      <c r="AA9045" t="s">
        <v>1181</v>
      </c>
      <c r="AC9045" t="s">
        <v>713</v>
      </c>
      <c r="AD9045" t="s">
        <v>443</v>
      </c>
    </row>
    <row r="9046" spans="21:30">
      <c r="U9046">
        <v>20364</v>
      </c>
      <c r="V9046">
        <v>5</v>
      </c>
      <c r="W9046" t="s">
        <v>8422</v>
      </c>
      <c r="X9046">
        <v>6</v>
      </c>
      <c r="Y9046" t="s">
        <v>608</v>
      </c>
      <c r="Z9046">
        <v>6101</v>
      </c>
      <c r="AA9046" t="s">
        <v>655</v>
      </c>
      <c r="AC9046" t="s">
        <v>713</v>
      </c>
      <c r="AD9046" t="s">
        <v>443</v>
      </c>
    </row>
    <row r="9047" spans="21:30">
      <c r="U9047">
        <v>20365</v>
      </c>
      <c r="V9047">
        <v>3</v>
      </c>
      <c r="W9047" t="s">
        <v>10090</v>
      </c>
      <c r="X9047">
        <v>10</v>
      </c>
      <c r="Y9047" t="s">
        <v>5531</v>
      </c>
      <c r="Z9047">
        <v>10101</v>
      </c>
      <c r="AA9047" t="s">
        <v>1559</v>
      </c>
      <c r="AC9047" t="s">
        <v>713</v>
      </c>
      <c r="AD9047" t="s">
        <v>443</v>
      </c>
    </row>
    <row r="9048" spans="21:30">
      <c r="U9048">
        <v>20366</v>
      </c>
      <c r="V9048">
        <v>1</v>
      </c>
      <c r="W9048" t="s">
        <v>10091</v>
      </c>
      <c r="X9048">
        <v>5</v>
      </c>
      <c r="Y9048" t="s">
        <v>505</v>
      </c>
      <c r="Z9048">
        <v>5501</v>
      </c>
      <c r="AA9048" t="s">
        <v>1181</v>
      </c>
      <c r="AC9048" t="s">
        <v>713</v>
      </c>
      <c r="AD9048" t="s">
        <v>443</v>
      </c>
    </row>
    <row r="9049" spans="21:30">
      <c r="U9049">
        <v>20368</v>
      </c>
      <c r="V9049">
        <v>8</v>
      </c>
      <c r="W9049" t="s">
        <v>10092</v>
      </c>
      <c r="X9049">
        <v>5</v>
      </c>
      <c r="Y9049" t="s">
        <v>505</v>
      </c>
      <c r="Z9049">
        <v>5801</v>
      </c>
      <c r="AA9049" t="s">
        <v>2747</v>
      </c>
      <c r="AC9049" t="s">
        <v>713</v>
      </c>
      <c r="AD9049" t="s">
        <v>443</v>
      </c>
    </row>
    <row r="9050" spans="21:30">
      <c r="U9050">
        <v>20369</v>
      </c>
      <c r="V9050">
        <v>6</v>
      </c>
      <c r="W9050" t="s">
        <v>10093</v>
      </c>
      <c r="X9050">
        <v>4</v>
      </c>
      <c r="Y9050" t="s">
        <v>846</v>
      </c>
      <c r="Z9050">
        <v>4101</v>
      </c>
      <c r="AA9050" t="s">
        <v>844</v>
      </c>
      <c r="AC9050" t="s">
        <v>725</v>
      </c>
      <c r="AD9050" t="s">
        <v>443</v>
      </c>
    </row>
    <row r="9051" spans="21:30">
      <c r="U9051">
        <v>20371</v>
      </c>
      <c r="V9051">
        <v>8</v>
      </c>
      <c r="W9051" t="s">
        <v>10094</v>
      </c>
      <c r="X9051">
        <v>5</v>
      </c>
      <c r="Y9051" t="s">
        <v>505</v>
      </c>
      <c r="Z9051">
        <v>5801</v>
      </c>
      <c r="AA9051" t="s">
        <v>2747</v>
      </c>
      <c r="AC9051" t="s">
        <v>713</v>
      </c>
      <c r="AD9051" t="s">
        <v>443</v>
      </c>
    </row>
    <row r="9052" spans="21:30">
      <c r="U9052">
        <v>20372</v>
      </c>
      <c r="V9052">
        <v>6</v>
      </c>
      <c r="W9052" t="s">
        <v>10095</v>
      </c>
      <c r="X9052">
        <v>4</v>
      </c>
      <c r="Y9052" t="s">
        <v>846</v>
      </c>
      <c r="Z9052">
        <v>4102</v>
      </c>
      <c r="AA9052" t="s">
        <v>846</v>
      </c>
      <c r="AC9052" t="s">
        <v>713</v>
      </c>
      <c r="AD9052" t="s">
        <v>443</v>
      </c>
    </row>
    <row r="9053" spans="21:30">
      <c r="U9053">
        <v>20373</v>
      </c>
      <c r="V9053">
        <v>4</v>
      </c>
      <c r="W9053" t="s">
        <v>10096</v>
      </c>
      <c r="X9053">
        <v>5</v>
      </c>
      <c r="Y9053" t="s">
        <v>505</v>
      </c>
      <c r="Z9053">
        <v>5701</v>
      </c>
      <c r="AA9053" t="s">
        <v>1690</v>
      </c>
      <c r="AC9053" t="s">
        <v>713</v>
      </c>
      <c r="AD9053" t="s">
        <v>443</v>
      </c>
    </row>
    <row r="9054" spans="21:30">
      <c r="U9054">
        <v>20374</v>
      </c>
      <c r="V9054">
        <v>2</v>
      </c>
      <c r="W9054" t="s">
        <v>10097</v>
      </c>
      <c r="X9054">
        <v>10</v>
      </c>
      <c r="Y9054" t="s">
        <v>5531</v>
      </c>
      <c r="Z9054">
        <v>10101</v>
      </c>
      <c r="AA9054" t="s">
        <v>1559</v>
      </c>
      <c r="AC9054" t="s">
        <v>713</v>
      </c>
      <c r="AD9054" t="s">
        <v>443</v>
      </c>
    </row>
    <row r="9055" spans="21:30">
      <c r="U9055">
        <v>20375</v>
      </c>
      <c r="V9055">
        <v>0</v>
      </c>
      <c r="W9055" t="s">
        <v>10098</v>
      </c>
      <c r="X9055">
        <v>6</v>
      </c>
      <c r="Y9055" t="s">
        <v>608</v>
      </c>
      <c r="Z9055">
        <v>6115</v>
      </c>
      <c r="AA9055" t="s">
        <v>1647</v>
      </c>
      <c r="AC9055" t="s">
        <v>713</v>
      </c>
      <c r="AD9055" t="s">
        <v>443</v>
      </c>
    </row>
    <row r="9056" spans="21:30">
      <c r="U9056">
        <v>20376</v>
      </c>
      <c r="V9056">
        <v>9</v>
      </c>
      <c r="W9056" t="s">
        <v>10099</v>
      </c>
      <c r="X9056">
        <v>10</v>
      </c>
      <c r="Y9056" t="s">
        <v>5531</v>
      </c>
      <c r="Z9056">
        <v>10101</v>
      </c>
      <c r="AA9056" t="s">
        <v>1559</v>
      </c>
      <c r="AC9056" t="s">
        <v>1009</v>
      </c>
      <c r="AD9056" t="s">
        <v>443</v>
      </c>
    </row>
    <row r="9057" spans="21:30">
      <c r="U9057">
        <v>20377</v>
      </c>
      <c r="V9057">
        <v>7</v>
      </c>
      <c r="W9057" t="s">
        <v>10100</v>
      </c>
      <c r="X9057">
        <v>4</v>
      </c>
      <c r="Y9057" t="s">
        <v>846</v>
      </c>
      <c r="Z9057">
        <v>4101</v>
      </c>
      <c r="AA9057" t="s">
        <v>844</v>
      </c>
      <c r="AC9057" t="s">
        <v>713</v>
      </c>
      <c r="AD9057" t="s">
        <v>443</v>
      </c>
    </row>
    <row r="9058" spans="21:30">
      <c r="U9058">
        <v>20378</v>
      </c>
      <c r="V9058">
        <v>5</v>
      </c>
      <c r="W9058" t="s">
        <v>10101</v>
      </c>
      <c r="X9058">
        <v>9</v>
      </c>
      <c r="Y9058" t="s">
        <v>559</v>
      </c>
      <c r="Z9058">
        <v>9116</v>
      </c>
      <c r="AA9058" t="s">
        <v>5372</v>
      </c>
      <c r="AC9058" t="s">
        <v>713</v>
      </c>
      <c r="AD9058" t="s">
        <v>443</v>
      </c>
    </row>
    <row r="9059" spans="21:30">
      <c r="U9059">
        <v>20379</v>
      </c>
      <c r="V9059">
        <v>3</v>
      </c>
      <c r="W9059" t="s">
        <v>10102</v>
      </c>
      <c r="X9059">
        <v>5</v>
      </c>
      <c r="Y9059" t="s">
        <v>505</v>
      </c>
      <c r="Z9059">
        <v>5801</v>
      </c>
      <c r="AA9059" t="s">
        <v>2747</v>
      </c>
      <c r="AC9059" t="s">
        <v>713</v>
      </c>
      <c r="AD9059" t="s">
        <v>443</v>
      </c>
    </row>
    <row r="9060" spans="21:30">
      <c r="U9060">
        <v>20381</v>
      </c>
      <c r="V9060">
        <v>5</v>
      </c>
      <c r="W9060" t="s">
        <v>10103</v>
      </c>
      <c r="X9060">
        <v>10</v>
      </c>
      <c r="Y9060" t="s">
        <v>5531</v>
      </c>
      <c r="Z9060">
        <v>10109</v>
      </c>
      <c r="AA9060" t="s">
        <v>1567</v>
      </c>
      <c r="AC9060" t="s">
        <v>713</v>
      </c>
      <c r="AD9060" t="s">
        <v>443</v>
      </c>
    </row>
    <row r="9061" spans="21:30">
      <c r="U9061">
        <v>20382</v>
      </c>
      <c r="V9061">
        <v>3</v>
      </c>
      <c r="W9061" t="s">
        <v>10104</v>
      </c>
      <c r="X9061">
        <v>10</v>
      </c>
      <c r="Y9061" t="s">
        <v>5531</v>
      </c>
      <c r="Z9061">
        <v>10109</v>
      </c>
      <c r="AA9061" t="s">
        <v>1567</v>
      </c>
      <c r="AC9061" t="s">
        <v>725</v>
      </c>
      <c r="AD9061" t="s">
        <v>443</v>
      </c>
    </row>
    <row r="9062" spans="21:30">
      <c r="U9062">
        <v>20383</v>
      </c>
      <c r="V9062">
        <v>1</v>
      </c>
      <c r="W9062" t="s">
        <v>10105</v>
      </c>
      <c r="X9062">
        <v>10</v>
      </c>
      <c r="Y9062" t="s">
        <v>5531</v>
      </c>
      <c r="Z9062">
        <v>10301</v>
      </c>
      <c r="AA9062" t="s">
        <v>1441</v>
      </c>
      <c r="AC9062" t="s">
        <v>713</v>
      </c>
      <c r="AD9062" t="s">
        <v>443</v>
      </c>
    </row>
    <row r="9063" spans="21:30">
      <c r="U9063">
        <v>20385</v>
      </c>
      <c r="V9063">
        <v>8</v>
      </c>
      <c r="W9063" t="s">
        <v>10106</v>
      </c>
      <c r="X9063">
        <v>8</v>
      </c>
      <c r="Y9063" t="s">
        <v>434</v>
      </c>
      <c r="Z9063">
        <v>8301</v>
      </c>
      <c r="AA9063" t="s">
        <v>4127</v>
      </c>
      <c r="AC9063" t="s">
        <v>713</v>
      </c>
      <c r="AD9063" t="s">
        <v>443</v>
      </c>
    </row>
    <row r="9064" spans="21:30">
      <c r="U9064">
        <v>20386</v>
      </c>
      <c r="V9064">
        <v>6</v>
      </c>
      <c r="W9064" t="s">
        <v>10107</v>
      </c>
      <c r="X9064">
        <v>10</v>
      </c>
      <c r="Y9064" t="s">
        <v>5531</v>
      </c>
      <c r="Z9064">
        <v>10108</v>
      </c>
      <c r="AA9064" t="s">
        <v>6065</v>
      </c>
      <c r="AC9064" t="s">
        <v>713</v>
      </c>
      <c r="AD9064" t="s">
        <v>443</v>
      </c>
    </row>
    <row r="9065" spans="21:30">
      <c r="U9065">
        <v>20387</v>
      </c>
      <c r="V9065">
        <v>4</v>
      </c>
      <c r="W9065" t="s">
        <v>10108</v>
      </c>
      <c r="X9065">
        <v>13</v>
      </c>
      <c r="Y9065" t="s">
        <v>6457</v>
      </c>
      <c r="Z9065">
        <v>13605</v>
      </c>
      <c r="AA9065" t="s">
        <v>7569</v>
      </c>
      <c r="AC9065" t="s">
        <v>713</v>
      </c>
      <c r="AD9065" t="s">
        <v>443</v>
      </c>
    </row>
    <row r="9066" spans="21:30">
      <c r="U9066">
        <v>20388</v>
      </c>
      <c r="V9066">
        <v>2</v>
      </c>
      <c r="W9066" t="s">
        <v>10109</v>
      </c>
      <c r="X9066">
        <v>5</v>
      </c>
      <c r="Y9066" t="s">
        <v>505</v>
      </c>
      <c r="Z9066">
        <v>5101</v>
      </c>
      <c r="AA9066" t="s">
        <v>505</v>
      </c>
      <c r="AC9066" t="s">
        <v>713</v>
      </c>
      <c r="AD9066" t="s">
        <v>443</v>
      </c>
    </row>
    <row r="9067" spans="21:30">
      <c r="U9067">
        <v>20389</v>
      </c>
      <c r="V9067">
        <v>0</v>
      </c>
      <c r="W9067" t="s">
        <v>10110</v>
      </c>
      <c r="X9067">
        <v>8</v>
      </c>
      <c r="Y9067" t="s">
        <v>434</v>
      </c>
      <c r="Z9067">
        <v>8301</v>
      </c>
      <c r="AA9067" t="s">
        <v>4127</v>
      </c>
      <c r="AC9067" t="s">
        <v>713</v>
      </c>
      <c r="AD9067" t="s">
        <v>443</v>
      </c>
    </row>
    <row r="9068" spans="21:30">
      <c r="U9068">
        <v>20390</v>
      </c>
      <c r="V9068">
        <v>4</v>
      </c>
      <c r="W9068" t="s">
        <v>10111</v>
      </c>
      <c r="X9068">
        <v>4</v>
      </c>
      <c r="Y9068" t="s">
        <v>846</v>
      </c>
      <c r="Z9068">
        <v>4101</v>
      </c>
      <c r="AA9068" t="s">
        <v>844</v>
      </c>
      <c r="AC9068" t="s">
        <v>713</v>
      </c>
      <c r="AD9068" t="s">
        <v>443</v>
      </c>
    </row>
    <row r="9069" spans="21:30">
      <c r="U9069">
        <v>20391</v>
      </c>
      <c r="V9069">
        <v>2</v>
      </c>
      <c r="W9069" t="s">
        <v>10112</v>
      </c>
      <c r="X9069">
        <v>8</v>
      </c>
      <c r="Y9069" t="s">
        <v>434</v>
      </c>
      <c r="Z9069">
        <v>8104</v>
      </c>
      <c r="AA9069" t="s">
        <v>1141</v>
      </c>
      <c r="AC9069" t="s">
        <v>713</v>
      </c>
      <c r="AD9069" t="s">
        <v>443</v>
      </c>
    </row>
    <row r="9070" spans="21:30">
      <c r="U9070">
        <v>20392</v>
      </c>
      <c r="V9070">
        <v>0</v>
      </c>
      <c r="W9070" t="s">
        <v>8583</v>
      </c>
      <c r="X9070">
        <v>8</v>
      </c>
      <c r="Y9070" t="s">
        <v>434</v>
      </c>
      <c r="Z9070">
        <v>8301</v>
      </c>
      <c r="AA9070" t="s">
        <v>4127</v>
      </c>
      <c r="AC9070" t="s">
        <v>713</v>
      </c>
      <c r="AD9070" t="s">
        <v>443</v>
      </c>
    </row>
    <row r="9071" spans="21:30">
      <c r="U9071">
        <v>20393</v>
      </c>
      <c r="V9071">
        <v>9</v>
      </c>
      <c r="W9071" t="s">
        <v>10113</v>
      </c>
      <c r="X9071">
        <v>8</v>
      </c>
      <c r="Y9071" t="s">
        <v>434</v>
      </c>
      <c r="Z9071">
        <v>8111</v>
      </c>
      <c r="AA9071" t="s">
        <v>4496</v>
      </c>
      <c r="AC9071" t="s">
        <v>1009</v>
      </c>
      <c r="AD9071" t="s">
        <v>443</v>
      </c>
    </row>
    <row r="9072" spans="21:30">
      <c r="U9072">
        <v>20395</v>
      </c>
      <c r="V9072">
        <v>5</v>
      </c>
      <c r="W9072" t="s">
        <v>10114</v>
      </c>
      <c r="X9072">
        <v>16</v>
      </c>
      <c r="Y9072" t="s">
        <v>3835</v>
      </c>
      <c r="Z9072">
        <v>16101</v>
      </c>
      <c r="AA9072" t="s">
        <v>3836</v>
      </c>
      <c r="AC9072" t="s">
        <v>713</v>
      </c>
      <c r="AD9072" t="s">
        <v>443</v>
      </c>
    </row>
    <row r="9073" spans="21:30">
      <c r="U9073">
        <v>20397</v>
      </c>
      <c r="V9073">
        <v>1</v>
      </c>
      <c r="W9073" t="s">
        <v>10115</v>
      </c>
      <c r="X9073">
        <v>13</v>
      </c>
      <c r="Y9073" t="s">
        <v>6457</v>
      </c>
      <c r="Z9073">
        <v>13104</v>
      </c>
      <c r="AA9073" t="s">
        <v>6569</v>
      </c>
      <c r="AC9073" t="s">
        <v>713</v>
      </c>
      <c r="AD9073" t="s">
        <v>443</v>
      </c>
    </row>
    <row r="9074" spans="21:30">
      <c r="U9074">
        <v>20399</v>
      </c>
      <c r="V9074">
        <v>8</v>
      </c>
      <c r="W9074" t="s">
        <v>10116</v>
      </c>
      <c r="X9074">
        <v>13</v>
      </c>
      <c r="Y9074" t="s">
        <v>6457</v>
      </c>
      <c r="Z9074">
        <v>13104</v>
      </c>
      <c r="AA9074" t="s">
        <v>6569</v>
      </c>
      <c r="AC9074" t="s">
        <v>713</v>
      </c>
      <c r="AD9074" t="s">
        <v>443</v>
      </c>
    </row>
    <row r="9075" spans="21:30">
      <c r="U9075">
        <v>20400</v>
      </c>
      <c r="V9075">
        <v>5</v>
      </c>
      <c r="W9075" t="s">
        <v>10117</v>
      </c>
      <c r="X9075">
        <v>13</v>
      </c>
      <c r="Y9075" t="s">
        <v>6457</v>
      </c>
      <c r="Z9075">
        <v>13301</v>
      </c>
      <c r="AA9075" t="s">
        <v>623</v>
      </c>
      <c r="AC9075" t="s">
        <v>725</v>
      </c>
      <c r="AD9075" t="s">
        <v>443</v>
      </c>
    </row>
    <row r="9076" spans="21:30">
      <c r="U9076">
        <v>20401</v>
      </c>
      <c r="V9076">
        <v>3</v>
      </c>
      <c r="W9076" t="s">
        <v>10118</v>
      </c>
      <c r="X9076">
        <v>13</v>
      </c>
      <c r="Y9076" t="s">
        <v>6457</v>
      </c>
      <c r="Z9076">
        <v>13302</v>
      </c>
      <c r="AA9076" t="s">
        <v>98</v>
      </c>
      <c r="AC9076" t="s">
        <v>713</v>
      </c>
      <c r="AD9076" t="s">
        <v>443</v>
      </c>
    </row>
    <row r="9077" spans="21:30">
      <c r="U9077">
        <v>20402</v>
      </c>
      <c r="V9077">
        <v>1</v>
      </c>
      <c r="W9077" t="s">
        <v>10119</v>
      </c>
      <c r="X9077">
        <v>13</v>
      </c>
      <c r="Y9077" t="s">
        <v>6457</v>
      </c>
      <c r="Z9077">
        <v>13402</v>
      </c>
      <c r="AA9077" t="s">
        <v>766</v>
      </c>
      <c r="AC9077" t="s">
        <v>713</v>
      </c>
      <c r="AD9077" t="s">
        <v>443</v>
      </c>
    </row>
    <row r="9078" spans="21:30">
      <c r="U9078">
        <v>20404</v>
      </c>
      <c r="V9078">
        <v>8</v>
      </c>
      <c r="W9078" t="s">
        <v>10120</v>
      </c>
      <c r="X9078">
        <v>13</v>
      </c>
      <c r="Y9078" t="s">
        <v>6457</v>
      </c>
      <c r="Z9078">
        <v>13111</v>
      </c>
      <c r="AA9078" t="s">
        <v>1237</v>
      </c>
      <c r="AC9078" t="s">
        <v>713</v>
      </c>
      <c r="AD9078" t="s">
        <v>443</v>
      </c>
    </row>
    <row r="9079" spans="21:30">
      <c r="U9079">
        <v>20405</v>
      </c>
      <c r="V9079">
        <v>6</v>
      </c>
      <c r="W9079" t="s">
        <v>10121</v>
      </c>
      <c r="X9079">
        <v>4</v>
      </c>
      <c r="Y9079" t="s">
        <v>846</v>
      </c>
      <c r="Z9079">
        <v>4102</v>
      </c>
      <c r="AA9079" t="s">
        <v>846</v>
      </c>
      <c r="AC9079" t="s">
        <v>713</v>
      </c>
      <c r="AD9079" t="s">
        <v>443</v>
      </c>
    </row>
    <row r="9080" spans="21:30">
      <c r="U9080">
        <v>20406</v>
      </c>
      <c r="V9080">
        <v>4</v>
      </c>
      <c r="W9080" t="s">
        <v>10122</v>
      </c>
      <c r="X9080">
        <v>8</v>
      </c>
      <c r="Y9080" t="s">
        <v>434</v>
      </c>
      <c r="Z9080">
        <v>8101</v>
      </c>
      <c r="AA9080" t="s">
        <v>433</v>
      </c>
      <c r="AC9080" t="s">
        <v>713</v>
      </c>
      <c r="AD9080" t="s">
        <v>443</v>
      </c>
    </row>
    <row r="9081" spans="21:30">
      <c r="U9081">
        <v>20407</v>
      </c>
      <c r="V9081">
        <v>2</v>
      </c>
      <c r="W9081" t="s">
        <v>10123</v>
      </c>
      <c r="X9081">
        <v>4</v>
      </c>
      <c r="Y9081" t="s">
        <v>846</v>
      </c>
      <c r="Z9081">
        <v>4101</v>
      </c>
      <c r="AA9081" t="s">
        <v>844</v>
      </c>
      <c r="AC9081" t="s">
        <v>713</v>
      </c>
      <c r="AD9081" t="s">
        <v>443</v>
      </c>
    </row>
    <row r="9082" spans="21:30">
      <c r="U9082">
        <v>20408</v>
      </c>
      <c r="V9082">
        <v>0</v>
      </c>
      <c r="W9082" t="s">
        <v>10124</v>
      </c>
      <c r="X9082">
        <v>10</v>
      </c>
      <c r="Y9082" t="s">
        <v>5531</v>
      </c>
      <c r="Z9082">
        <v>10109</v>
      </c>
      <c r="AA9082" t="s">
        <v>1567</v>
      </c>
      <c r="AC9082" t="s">
        <v>713</v>
      </c>
      <c r="AD9082" t="s">
        <v>443</v>
      </c>
    </row>
    <row r="9083" spans="21:30">
      <c r="U9083">
        <v>20409</v>
      </c>
      <c r="V9083">
        <v>9</v>
      </c>
      <c r="W9083" t="s">
        <v>10125</v>
      </c>
      <c r="X9083">
        <v>10</v>
      </c>
      <c r="Y9083" t="s">
        <v>5531</v>
      </c>
      <c r="Z9083">
        <v>10101</v>
      </c>
      <c r="AA9083" t="s">
        <v>1559</v>
      </c>
      <c r="AC9083" t="s">
        <v>1009</v>
      </c>
      <c r="AD9083" t="s">
        <v>443</v>
      </c>
    </row>
    <row r="9084" spans="21:30">
      <c r="U9084">
        <v>20410</v>
      </c>
      <c r="V9084">
        <v>2</v>
      </c>
      <c r="W9084" t="s">
        <v>10126</v>
      </c>
      <c r="X9084">
        <v>10</v>
      </c>
      <c r="Y9084" t="s">
        <v>5531</v>
      </c>
      <c r="Z9084">
        <v>10303</v>
      </c>
      <c r="AA9084" t="s">
        <v>1583</v>
      </c>
      <c r="AC9084" t="s">
        <v>713</v>
      </c>
      <c r="AD9084" t="s">
        <v>443</v>
      </c>
    </row>
    <row r="9085" spans="21:30">
      <c r="U9085">
        <v>20411</v>
      </c>
      <c r="V9085">
        <v>0</v>
      </c>
      <c r="W9085" t="s">
        <v>10127</v>
      </c>
      <c r="X9085">
        <v>10</v>
      </c>
      <c r="Y9085" t="s">
        <v>5531</v>
      </c>
      <c r="Z9085">
        <v>10301</v>
      </c>
      <c r="AA9085" t="s">
        <v>1441</v>
      </c>
      <c r="AC9085" t="s">
        <v>713</v>
      </c>
      <c r="AD9085" t="s">
        <v>443</v>
      </c>
    </row>
    <row r="9086" spans="21:30">
      <c r="U9086">
        <v>20412</v>
      </c>
      <c r="V9086">
        <v>9</v>
      </c>
      <c r="W9086" t="s">
        <v>10128</v>
      </c>
      <c r="X9086">
        <v>8</v>
      </c>
      <c r="Y9086" t="s">
        <v>434</v>
      </c>
      <c r="Z9086">
        <v>8101</v>
      </c>
      <c r="AA9086" t="s">
        <v>433</v>
      </c>
      <c r="AC9086" t="s">
        <v>713</v>
      </c>
      <c r="AD9086" t="s">
        <v>443</v>
      </c>
    </row>
    <row r="9087" spans="21:30">
      <c r="U9087">
        <v>20413</v>
      </c>
      <c r="V9087">
        <v>7</v>
      </c>
      <c r="W9087" t="s">
        <v>10129</v>
      </c>
      <c r="X9087">
        <v>8</v>
      </c>
      <c r="Y9087" t="s">
        <v>434</v>
      </c>
      <c r="Z9087">
        <v>8301</v>
      </c>
      <c r="AA9087" t="s">
        <v>4127</v>
      </c>
      <c r="AC9087" t="s">
        <v>713</v>
      </c>
      <c r="AD9087" t="s">
        <v>443</v>
      </c>
    </row>
    <row r="9088" spans="21:30">
      <c r="U9088">
        <v>20414</v>
      </c>
      <c r="V9088">
        <v>5</v>
      </c>
      <c r="W9088" t="s">
        <v>10130</v>
      </c>
      <c r="X9088">
        <v>8</v>
      </c>
      <c r="Y9088" t="s">
        <v>434</v>
      </c>
      <c r="Z9088">
        <v>8112</v>
      </c>
      <c r="AA9088" t="s">
        <v>4426</v>
      </c>
      <c r="AC9088" t="s">
        <v>713</v>
      </c>
      <c r="AD9088" t="s">
        <v>443</v>
      </c>
    </row>
    <row r="9089" spans="21:30">
      <c r="U9089">
        <v>20416</v>
      </c>
      <c r="V9089">
        <v>1</v>
      </c>
      <c r="W9089" t="s">
        <v>10131</v>
      </c>
      <c r="X9089">
        <v>16</v>
      </c>
      <c r="Y9089" t="s">
        <v>3835</v>
      </c>
      <c r="Z9089">
        <v>16303</v>
      </c>
      <c r="AA9089" t="s">
        <v>3920</v>
      </c>
      <c r="AC9089" t="s">
        <v>713</v>
      </c>
      <c r="AD9089" t="s">
        <v>443</v>
      </c>
    </row>
    <row r="9090" spans="21:30">
      <c r="U9090">
        <v>20418</v>
      </c>
      <c r="V9090">
        <v>8</v>
      </c>
      <c r="W9090" t="s">
        <v>10132</v>
      </c>
      <c r="X9090">
        <v>8</v>
      </c>
      <c r="Y9090" t="s">
        <v>434</v>
      </c>
      <c r="Z9090">
        <v>8305</v>
      </c>
      <c r="AA9090" t="s">
        <v>4261</v>
      </c>
      <c r="AC9090" t="s">
        <v>713</v>
      </c>
      <c r="AD9090" t="s">
        <v>443</v>
      </c>
    </row>
    <row r="9091" spans="21:30">
      <c r="U9091">
        <v>20419</v>
      </c>
      <c r="V9091">
        <v>6</v>
      </c>
      <c r="W9091" t="s">
        <v>10133</v>
      </c>
      <c r="X9091">
        <v>13</v>
      </c>
      <c r="Y9091" t="s">
        <v>6457</v>
      </c>
      <c r="Z9091">
        <v>13302</v>
      </c>
      <c r="AA9091" t="s">
        <v>98</v>
      </c>
      <c r="AC9091" t="s">
        <v>713</v>
      </c>
      <c r="AD9091" t="s">
        <v>443</v>
      </c>
    </row>
    <row r="9092" spans="21:30">
      <c r="U9092">
        <v>20421</v>
      </c>
      <c r="V9092">
        <v>8</v>
      </c>
      <c r="W9092" t="s">
        <v>10134</v>
      </c>
      <c r="X9092">
        <v>8</v>
      </c>
      <c r="Y9092" t="s">
        <v>434</v>
      </c>
      <c r="Z9092">
        <v>8312</v>
      </c>
      <c r="AA9092" t="s">
        <v>1780</v>
      </c>
      <c r="AC9092" t="s">
        <v>713</v>
      </c>
      <c r="AD9092" t="s">
        <v>443</v>
      </c>
    </row>
    <row r="9093" spans="21:30">
      <c r="U9093">
        <v>20422</v>
      </c>
      <c r="V9093">
        <v>6</v>
      </c>
      <c r="W9093" t="s">
        <v>10135</v>
      </c>
      <c r="X9093">
        <v>8</v>
      </c>
      <c r="Y9093" t="s">
        <v>434</v>
      </c>
      <c r="Z9093">
        <v>8303</v>
      </c>
      <c r="AA9093" t="s">
        <v>904</v>
      </c>
      <c r="AC9093" t="s">
        <v>713</v>
      </c>
      <c r="AD9093" t="s">
        <v>443</v>
      </c>
    </row>
    <row r="9094" spans="21:30">
      <c r="U9094">
        <v>20423</v>
      </c>
      <c r="V9094">
        <v>4</v>
      </c>
      <c r="W9094" t="s">
        <v>10136</v>
      </c>
      <c r="X9094">
        <v>3</v>
      </c>
      <c r="Y9094" t="s">
        <v>869</v>
      </c>
      <c r="Z9094">
        <v>3101</v>
      </c>
      <c r="AA9094" t="s">
        <v>913</v>
      </c>
      <c r="AC9094" t="s">
        <v>713</v>
      </c>
      <c r="AD9094" t="s">
        <v>443</v>
      </c>
    </row>
    <row r="9095" spans="21:30">
      <c r="U9095">
        <v>20424</v>
      </c>
      <c r="V9095">
        <v>2</v>
      </c>
      <c r="W9095" t="s">
        <v>10137</v>
      </c>
      <c r="X9095">
        <v>16</v>
      </c>
      <c r="Y9095" t="s">
        <v>3835</v>
      </c>
      <c r="Z9095">
        <v>16101</v>
      </c>
      <c r="AA9095" t="s">
        <v>3836</v>
      </c>
      <c r="AC9095" t="s">
        <v>713</v>
      </c>
      <c r="AD9095" t="s">
        <v>443</v>
      </c>
    </row>
    <row r="9096" spans="21:30">
      <c r="U9096">
        <v>20425</v>
      </c>
      <c r="V9096">
        <v>0</v>
      </c>
      <c r="W9096" t="s">
        <v>10138</v>
      </c>
      <c r="X9096">
        <v>5</v>
      </c>
      <c r="Y9096" t="s">
        <v>505</v>
      </c>
      <c r="Z9096">
        <v>5801</v>
      </c>
      <c r="AA9096" t="s">
        <v>2747</v>
      </c>
      <c r="AC9096" t="s">
        <v>713</v>
      </c>
      <c r="AD9096" t="s">
        <v>443</v>
      </c>
    </row>
    <row r="9097" spans="21:30">
      <c r="U9097">
        <v>20426</v>
      </c>
      <c r="V9097">
        <v>9</v>
      </c>
      <c r="W9097" t="s">
        <v>10139</v>
      </c>
      <c r="X9097">
        <v>13</v>
      </c>
      <c r="Y9097" t="s">
        <v>6457</v>
      </c>
      <c r="Z9097">
        <v>13302</v>
      </c>
      <c r="AA9097" t="s">
        <v>98</v>
      </c>
      <c r="AC9097" t="s">
        <v>713</v>
      </c>
      <c r="AD9097" t="s">
        <v>443</v>
      </c>
    </row>
    <row r="9098" spans="21:30">
      <c r="U9098">
        <v>20427</v>
      </c>
      <c r="V9098">
        <v>7</v>
      </c>
      <c r="W9098" t="s">
        <v>10140</v>
      </c>
      <c r="X9098">
        <v>16</v>
      </c>
      <c r="Y9098" t="s">
        <v>3835</v>
      </c>
      <c r="Z9098">
        <v>16206</v>
      </c>
      <c r="AA9098" t="s">
        <v>4050</v>
      </c>
      <c r="AC9098" t="s">
        <v>1009</v>
      </c>
      <c r="AD9098" t="s">
        <v>443</v>
      </c>
    </row>
    <row r="9099" spans="21:30">
      <c r="U9099">
        <v>20428</v>
      </c>
      <c r="V9099">
        <v>5</v>
      </c>
      <c r="W9099" t="s">
        <v>10141</v>
      </c>
      <c r="X9099">
        <v>13</v>
      </c>
      <c r="Y9099" t="s">
        <v>6457</v>
      </c>
      <c r="Z9099">
        <v>13115</v>
      </c>
      <c r="AA9099" t="s">
        <v>1826</v>
      </c>
      <c r="AC9099" t="s">
        <v>725</v>
      </c>
      <c r="AD9099" t="s">
        <v>443</v>
      </c>
    </row>
    <row r="9100" spans="21:30">
      <c r="U9100">
        <v>20429</v>
      </c>
      <c r="V9100">
        <v>3</v>
      </c>
      <c r="W9100" t="s">
        <v>10142</v>
      </c>
      <c r="X9100">
        <v>13</v>
      </c>
      <c r="Y9100" t="s">
        <v>6457</v>
      </c>
      <c r="Z9100">
        <v>13112</v>
      </c>
      <c r="AA9100" t="s">
        <v>1249</v>
      </c>
      <c r="AC9100" t="s">
        <v>713</v>
      </c>
      <c r="AD9100" t="s">
        <v>443</v>
      </c>
    </row>
    <row r="9101" spans="21:30">
      <c r="U9101">
        <v>20430</v>
      </c>
      <c r="V9101">
        <v>7</v>
      </c>
      <c r="W9101" t="s">
        <v>10042</v>
      </c>
      <c r="X9101">
        <v>8</v>
      </c>
      <c r="Y9101" t="s">
        <v>434</v>
      </c>
      <c r="Z9101">
        <v>8102</v>
      </c>
      <c r="AA9101" t="s">
        <v>1069</v>
      </c>
      <c r="AC9101" t="s">
        <v>713</v>
      </c>
      <c r="AD9101" t="s">
        <v>443</v>
      </c>
    </row>
    <row r="9102" spans="21:30">
      <c r="U9102">
        <v>20432</v>
      </c>
      <c r="V9102">
        <v>3</v>
      </c>
      <c r="W9102" t="s">
        <v>10143</v>
      </c>
      <c r="X9102">
        <v>13</v>
      </c>
      <c r="Y9102" t="s">
        <v>6457</v>
      </c>
      <c r="Z9102">
        <v>13110</v>
      </c>
      <c r="AA9102" t="s">
        <v>741</v>
      </c>
      <c r="AC9102" t="s">
        <v>713</v>
      </c>
      <c r="AD9102" t="s">
        <v>443</v>
      </c>
    </row>
    <row r="9103" spans="21:30">
      <c r="U9103">
        <v>20433</v>
      </c>
      <c r="V9103">
        <v>1</v>
      </c>
      <c r="W9103" t="s">
        <v>9376</v>
      </c>
      <c r="X9103">
        <v>8</v>
      </c>
      <c r="Y9103" t="s">
        <v>434</v>
      </c>
      <c r="Z9103">
        <v>8101</v>
      </c>
      <c r="AA9103" t="s">
        <v>433</v>
      </c>
      <c r="AC9103" t="s">
        <v>713</v>
      </c>
      <c r="AD9103" t="s">
        <v>443</v>
      </c>
    </row>
    <row r="9104" spans="21:30">
      <c r="U9104">
        <v>20435</v>
      </c>
      <c r="V9104">
        <v>8</v>
      </c>
      <c r="W9104" t="s">
        <v>10144</v>
      </c>
      <c r="X9104">
        <v>9</v>
      </c>
      <c r="Y9104" t="s">
        <v>559</v>
      </c>
      <c r="Z9104">
        <v>9104</v>
      </c>
      <c r="AA9104" t="s">
        <v>1093</v>
      </c>
      <c r="AC9104" t="s">
        <v>713</v>
      </c>
      <c r="AD9104" t="s">
        <v>443</v>
      </c>
    </row>
    <row r="9105" spans="21:30">
      <c r="U9105">
        <v>20436</v>
      </c>
      <c r="V9105">
        <v>6</v>
      </c>
      <c r="W9105" t="s">
        <v>10145</v>
      </c>
      <c r="X9105">
        <v>13</v>
      </c>
      <c r="Y9105" t="s">
        <v>6457</v>
      </c>
      <c r="Z9105">
        <v>13128</v>
      </c>
      <c r="AA9105" t="s">
        <v>831</v>
      </c>
      <c r="AC9105" t="s">
        <v>713</v>
      </c>
      <c r="AD9105" t="s">
        <v>443</v>
      </c>
    </row>
    <row r="9106" spans="21:30">
      <c r="U9106">
        <v>20437</v>
      </c>
      <c r="V9106">
        <v>4</v>
      </c>
      <c r="W9106" t="s">
        <v>10146</v>
      </c>
      <c r="X9106">
        <v>16</v>
      </c>
      <c r="Y9106" t="s">
        <v>3835</v>
      </c>
      <c r="Z9106">
        <v>16101</v>
      </c>
      <c r="AA9106" t="s">
        <v>3836</v>
      </c>
      <c r="AC9106" t="s">
        <v>713</v>
      </c>
      <c r="AD9106" t="s">
        <v>443</v>
      </c>
    </row>
    <row r="9107" spans="21:30">
      <c r="U9107">
        <v>20438</v>
      </c>
      <c r="V9107">
        <v>2</v>
      </c>
      <c r="W9107" t="s">
        <v>10147</v>
      </c>
      <c r="X9107">
        <v>8</v>
      </c>
      <c r="Y9107" t="s">
        <v>434</v>
      </c>
      <c r="Z9107">
        <v>8110</v>
      </c>
      <c r="AA9107" t="s">
        <v>1747</v>
      </c>
      <c r="AC9107" t="s">
        <v>713</v>
      </c>
      <c r="AD9107" t="s">
        <v>443</v>
      </c>
    </row>
    <row r="9108" spans="21:30">
      <c r="U9108">
        <v>20439</v>
      </c>
      <c r="V9108">
        <v>0</v>
      </c>
      <c r="W9108" t="s">
        <v>10148</v>
      </c>
      <c r="X9108">
        <v>14</v>
      </c>
      <c r="Y9108" t="s">
        <v>5517</v>
      </c>
      <c r="Z9108">
        <v>14201</v>
      </c>
      <c r="AA9108" t="s">
        <v>5694</v>
      </c>
      <c r="AC9108" t="s">
        <v>1009</v>
      </c>
      <c r="AD9108" t="s">
        <v>443</v>
      </c>
    </row>
    <row r="9109" spans="21:30">
      <c r="U9109">
        <v>20440</v>
      </c>
      <c r="V9109">
        <v>4</v>
      </c>
      <c r="W9109" t="s">
        <v>10149</v>
      </c>
      <c r="X9109">
        <v>13</v>
      </c>
      <c r="Y9109" t="s">
        <v>6457</v>
      </c>
      <c r="Z9109">
        <v>13127</v>
      </c>
      <c r="AA9109" t="s">
        <v>1640</v>
      </c>
      <c r="AC9109" t="s">
        <v>1009</v>
      </c>
      <c r="AD9109" t="s">
        <v>443</v>
      </c>
    </row>
    <row r="9110" spans="21:30">
      <c r="U9110">
        <v>20441</v>
      </c>
      <c r="V9110">
        <v>2</v>
      </c>
      <c r="W9110" t="s">
        <v>10150</v>
      </c>
      <c r="X9110">
        <v>13</v>
      </c>
      <c r="Y9110" t="s">
        <v>6457</v>
      </c>
      <c r="Z9110">
        <v>13301</v>
      </c>
      <c r="AA9110" t="s">
        <v>623</v>
      </c>
      <c r="AC9110" t="s">
        <v>725</v>
      </c>
      <c r="AD9110" t="s">
        <v>443</v>
      </c>
    </row>
    <row r="9111" spans="21:30">
      <c r="U9111">
        <v>20443</v>
      </c>
      <c r="V9111">
        <v>9</v>
      </c>
      <c r="W9111" t="s">
        <v>10151</v>
      </c>
      <c r="X9111">
        <v>5</v>
      </c>
      <c r="Y9111" t="s">
        <v>505</v>
      </c>
      <c r="Z9111">
        <v>5502</v>
      </c>
      <c r="AA9111" t="s">
        <v>2468</v>
      </c>
      <c r="AC9111" t="s">
        <v>713</v>
      </c>
      <c r="AD9111" t="s">
        <v>443</v>
      </c>
    </row>
    <row r="9112" spans="21:30">
      <c r="U9112">
        <v>20444</v>
      </c>
      <c r="V9112">
        <v>7</v>
      </c>
      <c r="W9112" t="s">
        <v>10152</v>
      </c>
      <c r="X9112">
        <v>13</v>
      </c>
      <c r="Y9112" t="s">
        <v>6457</v>
      </c>
      <c r="Z9112">
        <v>13110</v>
      </c>
      <c r="AA9112" t="s">
        <v>741</v>
      </c>
      <c r="AC9112" t="s">
        <v>725</v>
      </c>
      <c r="AD9112" t="s">
        <v>443</v>
      </c>
    </row>
    <row r="9113" spans="21:30">
      <c r="U9113">
        <v>20445</v>
      </c>
      <c r="V9113">
        <v>5</v>
      </c>
      <c r="W9113" t="s">
        <v>10153</v>
      </c>
      <c r="X9113">
        <v>13</v>
      </c>
      <c r="Y9113" t="s">
        <v>6457</v>
      </c>
      <c r="Z9113">
        <v>13302</v>
      </c>
      <c r="AA9113" t="s">
        <v>98</v>
      </c>
      <c r="AC9113" t="s">
        <v>725</v>
      </c>
      <c r="AD9113" t="s">
        <v>443</v>
      </c>
    </row>
    <row r="9114" spans="21:30">
      <c r="U9114">
        <v>20446</v>
      </c>
      <c r="V9114">
        <v>3</v>
      </c>
      <c r="W9114" t="s">
        <v>10154</v>
      </c>
      <c r="X9114">
        <v>14</v>
      </c>
      <c r="Y9114" t="s">
        <v>5517</v>
      </c>
      <c r="Z9114">
        <v>14106</v>
      </c>
      <c r="AA9114" t="s">
        <v>1372</v>
      </c>
      <c r="AC9114" t="s">
        <v>713</v>
      </c>
      <c r="AD9114" t="s">
        <v>443</v>
      </c>
    </row>
    <row r="9115" spans="21:30">
      <c r="U9115">
        <v>20447</v>
      </c>
      <c r="V9115">
        <v>1</v>
      </c>
      <c r="W9115" t="s">
        <v>10155</v>
      </c>
      <c r="X9115">
        <v>13</v>
      </c>
      <c r="Y9115" t="s">
        <v>6457</v>
      </c>
      <c r="Z9115">
        <v>13119</v>
      </c>
      <c r="AA9115" t="s">
        <v>6482</v>
      </c>
      <c r="AC9115" t="s">
        <v>713</v>
      </c>
      <c r="AD9115" t="s">
        <v>443</v>
      </c>
    </row>
    <row r="9116" spans="21:30">
      <c r="U9116">
        <v>20449</v>
      </c>
      <c r="V9116">
        <v>8</v>
      </c>
      <c r="W9116" t="s">
        <v>10156</v>
      </c>
      <c r="X9116">
        <v>13</v>
      </c>
      <c r="Y9116" t="s">
        <v>6457</v>
      </c>
      <c r="Z9116">
        <v>13501</v>
      </c>
      <c r="AA9116" t="s">
        <v>809</v>
      </c>
      <c r="AC9116" t="s">
        <v>713</v>
      </c>
      <c r="AD9116" t="s">
        <v>443</v>
      </c>
    </row>
    <row r="9117" spans="21:30">
      <c r="U9117">
        <v>20450</v>
      </c>
      <c r="V9117">
        <v>1</v>
      </c>
      <c r="W9117" t="s">
        <v>10157</v>
      </c>
      <c r="X9117">
        <v>14</v>
      </c>
      <c r="Y9117" t="s">
        <v>5517</v>
      </c>
      <c r="Z9117">
        <v>14108</v>
      </c>
      <c r="AA9117" t="s">
        <v>816</v>
      </c>
      <c r="AC9117" t="s">
        <v>713</v>
      </c>
      <c r="AD9117" t="s">
        <v>443</v>
      </c>
    </row>
    <row r="9118" spans="21:30">
      <c r="U9118">
        <v>20452</v>
      </c>
      <c r="V9118">
        <v>8</v>
      </c>
      <c r="W9118" t="s">
        <v>10158</v>
      </c>
      <c r="X9118">
        <v>6</v>
      </c>
      <c r="Y9118" t="s">
        <v>608</v>
      </c>
      <c r="Z9118">
        <v>6101</v>
      </c>
      <c r="AA9118" t="s">
        <v>655</v>
      </c>
      <c r="AC9118" t="s">
        <v>713</v>
      </c>
      <c r="AD9118" t="s">
        <v>443</v>
      </c>
    </row>
    <row r="9119" spans="21:30">
      <c r="U9119">
        <v>20454</v>
      </c>
      <c r="V9119">
        <v>4</v>
      </c>
      <c r="W9119" t="s">
        <v>10159</v>
      </c>
      <c r="X9119">
        <v>6</v>
      </c>
      <c r="Y9119" t="s">
        <v>608</v>
      </c>
      <c r="Z9119">
        <v>6306</v>
      </c>
      <c r="AA9119" t="s">
        <v>1471</v>
      </c>
      <c r="AC9119" t="s">
        <v>713</v>
      </c>
      <c r="AD9119" t="s">
        <v>443</v>
      </c>
    </row>
    <row r="9120" spans="21:30">
      <c r="U9120">
        <v>20455</v>
      </c>
      <c r="V9120">
        <v>2</v>
      </c>
      <c r="W9120" t="s">
        <v>10160</v>
      </c>
      <c r="X9120">
        <v>13</v>
      </c>
      <c r="Y9120" t="s">
        <v>6457</v>
      </c>
      <c r="Z9120">
        <v>13124</v>
      </c>
      <c r="AA9120" t="s">
        <v>688</v>
      </c>
      <c r="AC9120" t="s">
        <v>713</v>
      </c>
      <c r="AD9120" t="s">
        <v>443</v>
      </c>
    </row>
    <row r="9121" spans="21:30">
      <c r="U9121">
        <v>20456</v>
      </c>
      <c r="V9121">
        <v>0</v>
      </c>
      <c r="W9121" t="s">
        <v>10161</v>
      </c>
      <c r="X9121">
        <v>13</v>
      </c>
      <c r="Y9121" t="s">
        <v>6457</v>
      </c>
      <c r="Z9121">
        <v>13128</v>
      </c>
      <c r="AA9121" t="s">
        <v>831</v>
      </c>
      <c r="AC9121" t="s">
        <v>713</v>
      </c>
      <c r="AD9121" t="s">
        <v>443</v>
      </c>
    </row>
    <row r="9122" spans="21:30">
      <c r="U9122">
        <v>20457</v>
      </c>
      <c r="V9122">
        <v>9</v>
      </c>
      <c r="W9122" t="s">
        <v>10162</v>
      </c>
      <c r="X9122">
        <v>13</v>
      </c>
      <c r="Y9122" t="s">
        <v>6457</v>
      </c>
      <c r="Z9122">
        <v>13104</v>
      </c>
      <c r="AA9122" t="s">
        <v>6569</v>
      </c>
      <c r="AC9122" t="s">
        <v>713</v>
      </c>
      <c r="AD9122" t="s">
        <v>443</v>
      </c>
    </row>
    <row r="9123" spans="21:30">
      <c r="U9123">
        <v>20458</v>
      </c>
      <c r="V9123">
        <v>7</v>
      </c>
      <c r="W9123" t="s">
        <v>10163</v>
      </c>
      <c r="X9123">
        <v>13</v>
      </c>
      <c r="Y9123" t="s">
        <v>6457</v>
      </c>
      <c r="Z9123">
        <v>13125</v>
      </c>
      <c r="AA9123" t="s">
        <v>1608</v>
      </c>
      <c r="AC9123" t="s">
        <v>713</v>
      </c>
      <c r="AD9123" t="s">
        <v>443</v>
      </c>
    </row>
    <row r="9124" spans="21:30">
      <c r="U9124">
        <v>20460</v>
      </c>
      <c r="V9124">
        <v>9</v>
      </c>
      <c r="W9124" t="s">
        <v>10164</v>
      </c>
      <c r="X9124">
        <v>6</v>
      </c>
      <c r="Y9124" t="s">
        <v>608</v>
      </c>
      <c r="Z9124">
        <v>6110</v>
      </c>
      <c r="AA9124" t="s">
        <v>1742</v>
      </c>
      <c r="AC9124" t="s">
        <v>713</v>
      </c>
      <c r="AD9124" t="s">
        <v>443</v>
      </c>
    </row>
    <row r="9125" spans="21:30">
      <c r="U9125">
        <v>20461</v>
      </c>
      <c r="V9125">
        <v>7</v>
      </c>
      <c r="W9125" t="s">
        <v>10165</v>
      </c>
      <c r="X9125">
        <v>16</v>
      </c>
      <c r="Y9125" t="s">
        <v>3835</v>
      </c>
      <c r="Z9125">
        <v>16102</v>
      </c>
      <c r="AA9125" t="s">
        <v>894</v>
      </c>
      <c r="AC9125" t="s">
        <v>713</v>
      </c>
      <c r="AD9125" t="s">
        <v>443</v>
      </c>
    </row>
    <row r="9126" spans="21:30">
      <c r="U9126">
        <v>20462</v>
      </c>
      <c r="V9126">
        <v>5</v>
      </c>
      <c r="W9126" t="s">
        <v>9401</v>
      </c>
      <c r="X9126">
        <v>6</v>
      </c>
      <c r="Y9126" t="s">
        <v>608</v>
      </c>
      <c r="Z9126">
        <v>6111</v>
      </c>
      <c r="AA9126" t="s">
        <v>1429</v>
      </c>
      <c r="AC9126" t="s">
        <v>713</v>
      </c>
      <c r="AD9126" t="s">
        <v>443</v>
      </c>
    </row>
    <row r="9127" spans="21:30">
      <c r="U9127">
        <v>20463</v>
      </c>
      <c r="V9127">
        <v>3</v>
      </c>
      <c r="W9127" t="s">
        <v>10166</v>
      </c>
      <c r="X9127">
        <v>4</v>
      </c>
      <c r="Y9127" t="s">
        <v>846</v>
      </c>
      <c r="Z9127">
        <v>4101</v>
      </c>
      <c r="AA9127" t="s">
        <v>844</v>
      </c>
      <c r="AC9127" t="s">
        <v>713</v>
      </c>
      <c r="AD9127" t="s">
        <v>443</v>
      </c>
    </row>
    <row r="9128" spans="21:30">
      <c r="U9128">
        <v>20464</v>
      </c>
      <c r="V9128">
        <v>1</v>
      </c>
      <c r="W9128" t="s">
        <v>10167</v>
      </c>
      <c r="X9128">
        <v>15</v>
      </c>
      <c r="Y9128" t="s">
        <v>441</v>
      </c>
      <c r="Z9128">
        <v>15101</v>
      </c>
      <c r="AA9128" t="s">
        <v>442</v>
      </c>
      <c r="AC9128" t="s">
        <v>713</v>
      </c>
      <c r="AD9128" t="s">
        <v>443</v>
      </c>
    </row>
    <row r="9129" spans="21:30">
      <c r="U9129">
        <v>20466</v>
      </c>
      <c r="V9129">
        <v>8</v>
      </c>
      <c r="W9129" t="s">
        <v>10168</v>
      </c>
      <c r="X9129">
        <v>7</v>
      </c>
      <c r="Y9129" t="s">
        <v>953</v>
      </c>
      <c r="Z9129">
        <v>7101</v>
      </c>
      <c r="AA9129" t="s">
        <v>1054</v>
      </c>
      <c r="AC9129" t="s">
        <v>713</v>
      </c>
      <c r="AD9129" t="s">
        <v>443</v>
      </c>
    </row>
    <row r="9130" spans="21:30">
      <c r="U9130">
        <v>20467</v>
      </c>
      <c r="V9130">
        <v>6</v>
      </c>
      <c r="W9130" t="s">
        <v>10169</v>
      </c>
      <c r="X9130">
        <v>6</v>
      </c>
      <c r="Y9130" t="s">
        <v>608</v>
      </c>
      <c r="Z9130">
        <v>6101</v>
      </c>
      <c r="AA9130" t="s">
        <v>655</v>
      </c>
      <c r="AC9130" t="s">
        <v>713</v>
      </c>
      <c r="AD9130" t="s">
        <v>443</v>
      </c>
    </row>
    <row r="9131" spans="21:30">
      <c r="U9131">
        <v>20469</v>
      </c>
      <c r="V9131">
        <v>2</v>
      </c>
      <c r="W9131" t="s">
        <v>10170</v>
      </c>
      <c r="X9131">
        <v>4</v>
      </c>
      <c r="Y9131" t="s">
        <v>846</v>
      </c>
      <c r="Z9131">
        <v>4106</v>
      </c>
      <c r="AA9131" t="s">
        <v>2021</v>
      </c>
      <c r="AC9131" t="s">
        <v>713</v>
      </c>
      <c r="AD9131" t="s">
        <v>443</v>
      </c>
    </row>
    <row r="9132" spans="21:30">
      <c r="U9132">
        <v>20470</v>
      </c>
      <c r="V9132">
        <v>6</v>
      </c>
      <c r="W9132" t="s">
        <v>10171</v>
      </c>
      <c r="X9132">
        <v>8</v>
      </c>
      <c r="Y9132" t="s">
        <v>434</v>
      </c>
      <c r="Z9132">
        <v>8301</v>
      </c>
      <c r="AA9132" t="s">
        <v>4127</v>
      </c>
      <c r="AC9132" t="s">
        <v>713</v>
      </c>
      <c r="AD9132" t="s">
        <v>443</v>
      </c>
    </row>
    <row r="9133" spans="21:30">
      <c r="U9133">
        <v>20471</v>
      </c>
      <c r="V9133">
        <v>4</v>
      </c>
      <c r="W9133" t="s">
        <v>10172</v>
      </c>
      <c r="X9133">
        <v>13</v>
      </c>
      <c r="Y9133" t="s">
        <v>6457</v>
      </c>
      <c r="Z9133">
        <v>13132</v>
      </c>
      <c r="AA9133" t="s">
        <v>1802</v>
      </c>
      <c r="AC9133" t="s">
        <v>725</v>
      </c>
      <c r="AD9133" t="s">
        <v>443</v>
      </c>
    </row>
    <row r="9134" spans="21:30">
      <c r="U9134">
        <v>20472</v>
      </c>
      <c r="V9134">
        <v>2</v>
      </c>
      <c r="W9134" t="s">
        <v>9377</v>
      </c>
      <c r="X9134">
        <v>7</v>
      </c>
      <c r="Y9134" t="s">
        <v>953</v>
      </c>
      <c r="Z9134">
        <v>7401</v>
      </c>
      <c r="AA9134" t="s">
        <v>1023</v>
      </c>
      <c r="AC9134" t="s">
        <v>713</v>
      </c>
      <c r="AD9134" t="s">
        <v>443</v>
      </c>
    </row>
    <row r="9135" spans="21:30">
      <c r="U9135">
        <v>20474</v>
      </c>
      <c r="V9135">
        <v>9</v>
      </c>
      <c r="W9135" t="s">
        <v>10173</v>
      </c>
      <c r="X9135">
        <v>13</v>
      </c>
      <c r="Y9135" t="s">
        <v>6457</v>
      </c>
      <c r="Z9135">
        <v>13202</v>
      </c>
      <c r="AA9135" t="s">
        <v>781</v>
      </c>
      <c r="AC9135" t="s">
        <v>725</v>
      </c>
      <c r="AD9135" t="s">
        <v>443</v>
      </c>
    </row>
    <row r="9136" spans="21:30">
      <c r="U9136">
        <v>20475</v>
      </c>
      <c r="V9136">
        <v>7</v>
      </c>
      <c r="W9136" t="s">
        <v>10174</v>
      </c>
      <c r="X9136">
        <v>13</v>
      </c>
      <c r="Y9136" t="s">
        <v>6457</v>
      </c>
      <c r="Z9136">
        <v>13602</v>
      </c>
      <c r="AA9136" t="s">
        <v>1120</v>
      </c>
      <c r="AC9136" t="s">
        <v>713</v>
      </c>
      <c r="AD9136" t="s">
        <v>443</v>
      </c>
    </row>
    <row r="9137" spans="21:30">
      <c r="U9137">
        <v>20476</v>
      </c>
      <c r="V9137">
        <v>5</v>
      </c>
      <c r="W9137" t="s">
        <v>10175</v>
      </c>
      <c r="X9137">
        <v>10</v>
      </c>
      <c r="Y9137" t="s">
        <v>5531</v>
      </c>
      <c r="Z9137">
        <v>10101</v>
      </c>
      <c r="AA9137" t="s">
        <v>1559</v>
      </c>
      <c r="AC9137" t="s">
        <v>725</v>
      </c>
      <c r="AD9137" t="s">
        <v>443</v>
      </c>
    </row>
    <row r="9138" spans="21:30">
      <c r="U9138">
        <v>20477</v>
      </c>
      <c r="V9138">
        <v>3</v>
      </c>
      <c r="W9138" t="s">
        <v>10176</v>
      </c>
      <c r="X9138">
        <v>7</v>
      </c>
      <c r="Y9138" t="s">
        <v>953</v>
      </c>
      <c r="Z9138">
        <v>7101</v>
      </c>
      <c r="AA9138" t="s">
        <v>1054</v>
      </c>
      <c r="AC9138" t="s">
        <v>725</v>
      </c>
      <c r="AD9138" t="s">
        <v>443</v>
      </c>
    </row>
    <row r="9139" spans="21:30">
      <c r="U9139">
        <v>20478</v>
      </c>
      <c r="V9139">
        <v>1</v>
      </c>
      <c r="W9139" t="s">
        <v>10177</v>
      </c>
      <c r="X9139">
        <v>2</v>
      </c>
      <c r="Y9139" t="s">
        <v>631</v>
      </c>
      <c r="Z9139">
        <v>2201</v>
      </c>
      <c r="AA9139" t="s">
        <v>714</v>
      </c>
      <c r="AC9139" t="s">
        <v>713</v>
      </c>
      <c r="AD9139" t="s">
        <v>443</v>
      </c>
    </row>
    <row r="9140" spans="21:30">
      <c r="U9140">
        <v>20480</v>
      </c>
      <c r="V9140">
        <v>3</v>
      </c>
      <c r="W9140" t="s">
        <v>10178</v>
      </c>
      <c r="X9140">
        <v>13</v>
      </c>
      <c r="Y9140" t="s">
        <v>6457</v>
      </c>
      <c r="Z9140">
        <v>13201</v>
      </c>
      <c r="AA9140" t="s">
        <v>114</v>
      </c>
      <c r="AC9140" t="s">
        <v>713</v>
      </c>
      <c r="AD9140" t="s">
        <v>443</v>
      </c>
    </row>
    <row r="9141" spans="21:30">
      <c r="U9141">
        <v>20481</v>
      </c>
      <c r="V9141">
        <v>1</v>
      </c>
      <c r="W9141" t="s">
        <v>10179</v>
      </c>
      <c r="X9141">
        <v>10</v>
      </c>
      <c r="Y9141" t="s">
        <v>5531</v>
      </c>
      <c r="Z9141">
        <v>10307</v>
      </c>
      <c r="AA9141" t="s">
        <v>1706</v>
      </c>
      <c r="AC9141" t="s">
        <v>725</v>
      </c>
      <c r="AD9141" t="s">
        <v>443</v>
      </c>
    </row>
    <row r="9142" spans="21:30">
      <c r="U9142">
        <v>20483</v>
      </c>
      <c r="V9142">
        <v>8</v>
      </c>
      <c r="W9142" t="s">
        <v>10180</v>
      </c>
      <c r="X9142">
        <v>1</v>
      </c>
      <c r="Y9142" t="s">
        <v>594</v>
      </c>
      <c r="Z9142">
        <v>1101</v>
      </c>
      <c r="AA9142" t="s">
        <v>593</v>
      </c>
      <c r="AC9142" t="s">
        <v>725</v>
      </c>
      <c r="AD9142" t="s">
        <v>443</v>
      </c>
    </row>
    <row r="9143" spans="21:30">
      <c r="U9143">
        <v>20484</v>
      </c>
      <c r="V9143">
        <v>6</v>
      </c>
      <c r="W9143" t="s">
        <v>10181</v>
      </c>
      <c r="X9143">
        <v>1</v>
      </c>
      <c r="Y9143" t="s">
        <v>594</v>
      </c>
      <c r="Z9143">
        <v>1101</v>
      </c>
      <c r="AA9143" t="s">
        <v>593</v>
      </c>
      <c r="AC9143" t="s">
        <v>713</v>
      </c>
      <c r="AD9143" t="s">
        <v>443</v>
      </c>
    </row>
    <row r="9144" spans="21:30">
      <c r="U9144">
        <v>20485</v>
      </c>
      <c r="V9144">
        <v>4</v>
      </c>
      <c r="W9144" t="s">
        <v>10182</v>
      </c>
      <c r="X9144">
        <v>14</v>
      </c>
      <c r="Y9144" t="s">
        <v>5517</v>
      </c>
      <c r="Z9144">
        <v>14101</v>
      </c>
      <c r="AA9144" t="s">
        <v>817</v>
      </c>
      <c r="AC9144" t="s">
        <v>713</v>
      </c>
      <c r="AD9144" t="s">
        <v>443</v>
      </c>
    </row>
    <row r="9145" spans="21:30">
      <c r="U9145">
        <v>20486</v>
      </c>
      <c r="V9145">
        <v>2</v>
      </c>
      <c r="W9145" t="s">
        <v>10183</v>
      </c>
      <c r="X9145">
        <v>9</v>
      </c>
      <c r="Y9145" t="s">
        <v>559</v>
      </c>
      <c r="Z9145">
        <v>9106</v>
      </c>
      <c r="AA9145" t="s">
        <v>1168</v>
      </c>
      <c r="AC9145" t="s">
        <v>713</v>
      </c>
      <c r="AD9145" t="s">
        <v>443</v>
      </c>
    </row>
    <row r="9146" spans="21:30">
      <c r="U9146">
        <v>20487</v>
      </c>
      <c r="V9146">
        <v>0</v>
      </c>
      <c r="W9146" t="s">
        <v>10184</v>
      </c>
      <c r="X9146">
        <v>13</v>
      </c>
      <c r="Y9146" t="s">
        <v>6457</v>
      </c>
      <c r="Z9146">
        <v>13301</v>
      </c>
      <c r="AA9146" t="s">
        <v>623</v>
      </c>
      <c r="AC9146" t="s">
        <v>713</v>
      </c>
      <c r="AD9146" t="s">
        <v>443</v>
      </c>
    </row>
    <row r="9147" spans="21:30">
      <c r="U9147">
        <v>20489</v>
      </c>
      <c r="V9147">
        <v>7</v>
      </c>
      <c r="W9147" t="s">
        <v>10185</v>
      </c>
      <c r="X9147">
        <v>6</v>
      </c>
      <c r="Y9147" t="s">
        <v>608</v>
      </c>
      <c r="Z9147">
        <v>6103</v>
      </c>
      <c r="AA9147" t="s">
        <v>1018</v>
      </c>
      <c r="AC9147" t="s">
        <v>713</v>
      </c>
      <c r="AD9147" t="s">
        <v>443</v>
      </c>
    </row>
    <row r="9148" spans="21:30">
      <c r="U9148">
        <v>20490</v>
      </c>
      <c r="V9148">
        <v>0</v>
      </c>
      <c r="W9148" t="s">
        <v>10186</v>
      </c>
      <c r="X9148">
        <v>9</v>
      </c>
      <c r="Y9148" t="s">
        <v>559</v>
      </c>
      <c r="Z9148">
        <v>9101</v>
      </c>
      <c r="AA9148" t="s">
        <v>133</v>
      </c>
      <c r="AC9148" t="s">
        <v>713</v>
      </c>
      <c r="AD9148" t="s">
        <v>443</v>
      </c>
    </row>
    <row r="9149" spans="21:30">
      <c r="U9149">
        <v>20491</v>
      </c>
      <c r="V9149">
        <v>9</v>
      </c>
      <c r="W9149" t="s">
        <v>10187</v>
      </c>
      <c r="X9149">
        <v>8</v>
      </c>
      <c r="Y9149" t="s">
        <v>434</v>
      </c>
      <c r="Z9149">
        <v>8301</v>
      </c>
      <c r="AA9149" t="s">
        <v>4127</v>
      </c>
      <c r="AC9149" t="s">
        <v>713</v>
      </c>
      <c r="AD9149" t="s">
        <v>443</v>
      </c>
    </row>
    <row r="9150" spans="21:30">
      <c r="U9150">
        <v>20492</v>
      </c>
      <c r="V9150">
        <v>7</v>
      </c>
      <c r="W9150" t="s">
        <v>10188</v>
      </c>
      <c r="X9150">
        <v>6</v>
      </c>
      <c r="Y9150" t="s">
        <v>608</v>
      </c>
      <c r="Z9150">
        <v>6303</v>
      </c>
      <c r="AA9150" t="s">
        <v>991</v>
      </c>
      <c r="AC9150" t="s">
        <v>713</v>
      </c>
      <c r="AD9150" t="s">
        <v>443</v>
      </c>
    </row>
    <row r="9151" spans="21:30">
      <c r="U9151">
        <v>20493</v>
      </c>
      <c r="V9151">
        <v>5</v>
      </c>
      <c r="W9151" t="s">
        <v>10189</v>
      </c>
      <c r="X9151">
        <v>13</v>
      </c>
      <c r="Y9151" t="s">
        <v>6457</v>
      </c>
      <c r="Z9151">
        <v>13201</v>
      </c>
      <c r="AA9151" t="s">
        <v>114</v>
      </c>
      <c r="AC9151" t="s">
        <v>713</v>
      </c>
      <c r="AD9151" t="s">
        <v>443</v>
      </c>
    </row>
    <row r="9152" spans="21:30">
      <c r="U9152">
        <v>20494</v>
      </c>
      <c r="V9152">
        <v>3</v>
      </c>
      <c r="W9152" t="s">
        <v>10190</v>
      </c>
      <c r="X9152">
        <v>6</v>
      </c>
      <c r="Y9152" t="s">
        <v>608</v>
      </c>
      <c r="Z9152">
        <v>6101</v>
      </c>
      <c r="AA9152" t="s">
        <v>655</v>
      </c>
      <c r="AC9152" t="s">
        <v>713</v>
      </c>
      <c r="AD9152" t="s">
        <v>443</v>
      </c>
    </row>
    <row r="9153" spans="21:30">
      <c r="U9153">
        <v>20497</v>
      </c>
      <c r="V9153">
        <v>8</v>
      </c>
      <c r="W9153" t="s">
        <v>10191</v>
      </c>
      <c r="X9153">
        <v>5</v>
      </c>
      <c r="Y9153" t="s">
        <v>505</v>
      </c>
      <c r="Z9153">
        <v>5101</v>
      </c>
      <c r="AA9153" t="s">
        <v>505</v>
      </c>
      <c r="AC9153" t="s">
        <v>713</v>
      </c>
      <c r="AD9153" t="s">
        <v>443</v>
      </c>
    </row>
    <row r="9154" spans="21:30">
      <c r="U9154">
        <v>20498</v>
      </c>
      <c r="V9154">
        <v>6</v>
      </c>
      <c r="W9154" t="s">
        <v>10192</v>
      </c>
      <c r="X9154">
        <v>6</v>
      </c>
      <c r="Y9154" t="s">
        <v>608</v>
      </c>
      <c r="Z9154">
        <v>6101</v>
      </c>
      <c r="AA9154" t="s">
        <v>655</v>
      </c>
      <c r="AC9154" t="s">
        <v>713</v>
      </c>
      <c r="AD9154" t="s">
        <v>443</v>
      </c>
    </row>
    <row r="9155" spans="21:30">
      <c r="U9155">
        <v>20500</v>
      </c>
      <c r="V9155">
        <v>1</v>
      </c>
      <c r="W9155" t="s">
        <v>10193</v>
      </c>
      <c r="X9155">
        <v>6</v>
      </c>
      <c r="Y9155" t="s">
        <v>608</v>
      </c>
      <c r="Z9155">
        <v>6116</v>
      </c>
      <c r="AA9155" t="s">
        <v>3011</v>
      </c>
      <c r="AC9155" t="s">
        <v>725</v>
      </c>
      <c r="AD9155" t="s">
        <v>443</v>
      </c>
    </row>
    <row r="9156" spans="21:30">
      <c r="U9156">
        <v>20502</v>
      </c>
      <c r="V9156">
        <v>8</v>
      </c>
      <c r="W9156" t="s">
        <v>10194</v>
      </c>
      <c r="X9156">
        <v>13</v>
      </c>
      <c r="Y9156" t="s">
        <v>6457</v>
      </c>
      <c r="Z9156">
        <v>13302</v>
      </c>
      <c r="AA9156" t="s">
        <v>98</v>
      </c>
      <c r="AC9156" t="s">
        <v>725</v>
      </c>
      <c r="AD9156" t="s">
        <v>443</v>
      </c>
    </row>
    <row r="9157" spans="21:30">
      <c r="U9157">
        <v>20504</v>
      </c>
      <c r="V9157">
        <v>4</v>
      </c>
      <c r="W9157" t="s">
        <v>10195</v>
      </c>
      <c r="X9157">
        <v>7</v>
      </c>
      <c r="Y9157" t="s">
        <v>953</v>
      </c>
      <c r="Z9157">
        <v>7308</v>
      </c>
      <c r="AA9157" t="s">
        <v>1754</v>
      </c>
      <c r="AC9157" t="s">
        <v>1009</v>
      </c>
      <c r="AD9157" t="s">
        <v>443</v>
      </c>
    </row>
    <row r="9158" spans="21:30">
      <c r="U9158">
        <v>20505</v>
      </c>
      <c r="V9158">
        <v>2</v>
      </c>
      <c r="W9158" t="s">
        <v>10196</v>
      </c>
      <c r="X9158">
        <v>4</v>
      </c>
      <c r="Y9158" t="s">
        <v>846</v>
      </c>
      <c r="Z9158">
        <v>4102</v>
      </c>
      <c r="AA9158" t="s">
        <v>846</v>
      </c>
      <c r="AC9158" t="s">
        <v>713</v>
      </c>
      <c r="AD9158" t="s">
        <v>443</v>
      </c>
    </row>
    <row r="9159" spans="21:30">
      <c r="U9159">
        <v>20506</v>
      </c>
      <c r="V9159">
        <v>0</v>
      </c>
      <c r="W9159" t="s">
        <v>10197</v>
      </c>
      <c r="X9159">
        <v>10</v>
      </c>
      <c r="Y9159" t="s">
        <v>5531</v>
      </c>
      <c r="Z9159">
        <v>10202</v>
      </c>
      <c r="AA9159" t="s">
        <v>785</v>
      </c>
      <c r="AC9159" t="s">
        <v>1111</v>
      </c>
      <c r="AD9159" t="s">
        <v>443</v>
      </c>
    </row>
    <row r="9160" spans="21:30">
      <c r="U9160">
        <v>20507</v>
      </c>
      <c r="V9160">
        <v>9</v>
      </c>
      <c r="W9160" t="s">
        <v>10198</v>
      </c>
      <c r="X9160">
        <v>13</v>
      </c>
      <c r="Y9160" t="s">
        <v>6457</v>
      </c>
      <c r="Z9160">
        <v>13103</v>
      </c>
      <c r="AA9160" t="s">
        <v>708</v>
      </c>
      <c r="AC9160" t="s">
        <v>713</v>
      </c>
      <c r="AD9160" t="s">
        <v>443</v>
      </c>
    </row>
    <row r="9161" spans="21:30">
      <c r="U9161">
        <v>20508</v>
      </c>
      <c r="V9161">
        <v>7</v>
      </c>
      <c r="W9161" t="s">
        <v>10199</v>
      </c>
      <c r="X9161">
        <v>5</v>
      </c>
      <c r="Y9161" t="s">
        <v>505</v>
      </c>
      <c r="Z9161">
        <v>5603</v>
      </c>
      <c r="AA9161" t="s">
        <v>940</v>
      </c>
      <c r="AC9161" t="s">
        <v>1009</v>
      </c>
      <c r="AD9161" t="s">
        <v>443</v>
      </c>
    </row>
    <row r="9162" spans="21:30">
      <c r="U9162">
        <v>20509</v>
      </c>
      <c r="V9162">
        <v>5</v>
      </c>
      <c r="W9162" t="s">
        <v>10200</v>
      </c>
      <c r="X9162">
        <v>13</v>
      </c>
      <c r="Y9162" t="s">
        <v>6457</v>
      </c>
      <c r="Z9162">
        <v>13116</v>
      </c>
      <c r="AA9162" t="s">
        <v>1296</v>
      </c>
      <c r="AC9162" t="s">
        <v>713</v>
      </c>
      <c r="AD9162" t="s">
        <v>443</v>
      </c>
    </row>
    <row r="9163" spans="21:30">
      <c r="U9163">
        <v>20510</v>
      </c>
      <c r="V9163">
        <v>9</v>
      </c>
      <c r="W9163" t="s">
        <v>10201</v>
      </c>
      <c r="X9163">
        <v>13</v>
      </c>
      <c r="Y9163" t="s">
        <v>6457</v>
      </c>
      <c r="Z9163">
        <v>13127</v>
      </c>
      <c r="AA9163" t="s">
        <v>1640</v>
      </c>
      <c r="AC9163" t="s">
        <v>713</v>
      </c>
      <c r="AD9163" t="s">
        <v>443</v>
      </c>
    </row>
    <row r="9164" spans="21:30">
      <c r="U9164">
        <v>20511</v>
      </c>
      <c r="V9164">
        <v>7</v>
      </c>
      <c r="W9164" t="s">
        <v>10202</v>
      </c>
      <c r="X9164">
        <v>13</v>
      </c>
      <c r="Y9164" t="s">
        <v>6457</v>
      </c>
      <c r="Z9164">
        <v>13126</v>
      </c>
      <c r="AA9164" t="s">
        <v>6479</v>
      </c>
      <c r="AC9164" t="s">
        <v>713</v>
      </c>
      <c r="AD9164" t="s">
        <v>443</v>
      </c>
    </row>
    <row r="9165" spans="21:30">
      <c r="U9165">
        <v>20512</v>
      </c>
      <c r="V9165">
        <v>5</v>
      </c>
      <c r="W9165" t="s">
        <v>10203</v>
      </c>
      <c r="X9165">
        <v>16</v>
      </c>
      <c r="Y9165" t="s">
        <v>3835</v>
      </c>
      <c r="Z9165">
        <v>16203</v>
      </c>
      <c r="AA9165" t="s">
        <v>1014</v>
      </c>
      <c r="AC9165" t="s">
        <v>1009</v>
      </c>
      <c r="AD9165" t="s">
        <v>443</v>
      </c>
    </row>
    <row r="9166" spans="21:30">
      <c r="U9166">
        <v>20513</v>
      </c>
      <c r="V9166">
        <v>3</v>
      </c>
      <c r="W9166" t="s">
        <v>10204</v>
      </c>
      <c r="X9166">
        <v>4</v>
      </c>
      <c r="Y9166" t="s">
        <v>846</v>
      </c>
      <c r="Z9166">
        <v>4102</v>
      </c>
      <c r="AA9166" t="s">
        <v>846</v>
      </c>
      <c r="AC9166" t="s">
        <v>725</v>
      </c>
      <c r="AD9166" t="s">
        <v>443</v>
      </c>
    </row>
    <row r="9167" spans="21:30">
      <c r="U9167">
        <v>20514</v>
      </c>
      <c r="V9167">
        <v>1</v>
      </c>
      <c r="W9167" t="s">
        <v>10205</v>
      </c>
      <c r="X9167">
        <v>5</v>
      </c>
      <c r="Y9167" t="s">
        <v>505</v>
      </c>
      <c r="Z9167">
        <v>5704</v>
      </c>
      <c r="AA9167" t="s">
        <v>1475</v>
      </c>
      <c r="AC9167" t="s">
        <v>713</v>
      </c>
      <c r="AD9167" t="s">
        <v>443</v>
      </c>
    </row>
    <row r="9168" spans="21:30">
      <c r="U9168">
        <v>20516</v>
      </c>
      <c r="V9168">
        <v>8</v>
      </c>
      <c r="W9168" t="s">
        <v>10206</v>
      </c>
      <c r="X9168">
        <v>8</v>
      </c>
      <c r="Y9168" t="s">
        <v>434</v>
      </c>
      <c r="Z9168">
        <v>8111</v>
      </c>
      <c r="AA9168" t="s">
        <v>4496</v>
      </c>
      <c r="AC9168" t="s">
        <v>713</v>
      </c>
      <c r="AD9168" t="s">
        <v>443</v>
      </c>
    </row>
    <row r="9169" spans="21:30">
      <c r="U9169">
        <v>20518</v>
      </c>
      <c r="V9169">
        <v>4</v>
      </c>
      <c r="W9169" t="s">
        <v>10207</v>
      </c>
      <c r="X9169">
        <v>5</v>
      </c>
      <c r="Y9169" t="s">
        <v>505</v>
      </c>
      <c r="Z9169">
        <v>5109</v>
      </c>
      <c r="AA9169" t="s">
        <v>2675</v>
      </c>
      <c r="AC9169" t="s">
        <v>713</v>
      </c>
      <c r="AD9169" t="s">
        <v>443</v>
      </c>
    </row>
    <row r="9170" spans="21:30">
      <c r="U9170">
        <v>20519</v>
      </c>
      <c r="V9170">
        <v>2</v>
      </c>
      <c r="W9170" t="s">
        <v>10208</v>
      </c>
      <c r="X9170">
        <v>13</v>
      </c>
      <c r="Y9170" t="s">
        <v>6457</v>
      </c>
      <c r="Z9170">
        <v>13108</v>
      </c>
      <c r="AA9170" t="s">
        <v>1212</v>
      </c>
      <c r="AC9170" t="s">
        <v>725</v>
      </c>
      <c r="AD9170" t="s">
        <v>443</v>
      </c>
    </row>
    <row r="9171" spans="21:30">
      <c r="U9171">
        <v>20520</v>
      </c>
      <c r="V9171">
        <v>6</v>
      </c>
      <c r="W9171" t="s">
        <v>10209</v>
      </c>
      <c r="X9171">
        <v>2</v>
      </c>
      <c r="Y9171" t="s">
        <v>631</v>
      </c>
      <c r="Z9171">
        <v>2101</v>
      </c>
      <c r="AA9171" t="s">
        <v>631</v>
      </c>
      <c r="AC9171" t="s">
        <v>725</v>
      </c>
      <c r="AD9171" t="s">
        <v>443</v>
      </c>
    </row>
    <row r="9172" spans="21:30">
      <c r="U9172">
        <v>20521</v>
      </c>
      <c r="V9172">
        <v>4</v>
      </c>
      <c r="W9172" t="s">
        <v>10210</v>
      </c>
      <c r="X9172">
        <v>6</v>
      </c>
      <c r="Y9172" t="s">
        <v>608</v>
      </c>
      <c r="Z9172">
        <v>6301</v>
      </c>
      <c r="AA9172" t="s">
        <v>835</v>
      </c>
      <c r="AC9172" t="s">
        <v>725</v>
      </c>
      <c r="AD9172" t="s">
        <v>443</v>
      </c>
    </row>
    <row r="9173" spans="21:30">
      <c r="U9173">
        <v>20522</v>
      </c>
      <c r="V9173">
        <v>2</v>
      </c>
      <c r="W9173" t="s">
        <v>10211</v>
      </c>
      <c r="X9173">
        <v>15</v>
      </c>
      <c r="Y9173" t="s">
        <v>441</v>
      </c>
      <c r="Z9173">
        <v>15101</v>
      </c>
      <c r="AA9173" t="s">
        <v>442</v>
      </c>
      <c r="AC9173" t="s">
        <v>10212</v>
      </c>
      <c r="AD9173" t="s">
        <v>443</v>
      </c>
    </row>
    <row r="9174" spans="21:30">
      <c r="U9174">
        <v>20523</v>
      </c>
      <c r="V9174">
        <v>0</v>
      </c>
      <c r="W9174" t="s">
        <v>10213</v>
      </c>
      <c r="X9174">
        <v>15</v>
      </c>
      <c r="Y9174" t="s">
        <v>441</v>
      </c>
      <c r="Z9174">
        <v>15101</v>
      </c>
      <c r="AA9174" t="s">
        <v>442</v>
      </c>
      <c r="AC9174" t="s">
        <v>10212</v>
      </c>
      <c r="AD9174" t="s">
        <v>443</v>
      </c>
    </row>
    <row r="9175" spans="21:30">
      <c r="U9175">
        <v>20524</v>
      </c>
      <c r="V9175">
        <v>9</v>
      </c>
      <c r="W9175" t="s">
        <v>10214</v>
      </c>
      <c r="X9175">
        <v>15</v>
      </c>
      <c r="Y9175" t="s">
        <v>441</v>
      </c>
      <c r="Z9175">
        <v>15101</v>
      </c>
      <c r="AA9175" t="s">
        <v>442</v>
      </c>
      <c r="AC9175" t="s">
        <v>10212</v>
      </c>
      <c r="AD9175" t="s">
        <v>443</v>
      </c>
    </row>
    <row r="9176" spans="21:30">
      <c r="U9176">
        <v>20525</v>
      </c>
      <c r="V9176">
        <v>7</v>
      </c>
      <c r="W9176" t="s">
        <v>10215</v>
      </c>
      <c r="X9176">
        <v>5</v>
      </c>
      <c r="Y9176" t="s">
        <v>505</v>
      </c>
      <c r="Z9176">
        <v>5101</v>
      </c>
      <c r="AA9176" t="s">
        <v>505</v>
      </c>
      <c r="AC9176" t="s">
        <v>10212</v>
      </c>
      <c r="AD9176" t="s">
        <v>443</v>
      </c>
    </row>
    <row r="9177" spans="21:30">
      <c r="U9177">
        <v>20526</v>
      </c>
      <c r="V9177">
        <v>5</v>
      </c>
      <c r="W9177" t="s">
        <v>10216</v>
      </c>
      <c r="X9177">
        <v>1</v>
      </c>
      <c r="Y9177" t="s">
        <v>594</v>
      </c>
      <c r="Z9177">
        <v>1101</v>
      </c>
      <c r="AA9177" t="s">
        <v>593</v>
      </c>
      <c r="AC9177" t="s">
        <v>725</v>
      </c>
      <c r="AD9177" t="s">
        <v>443</v>
      </c>
    </row>
    <row r="9178" spans="21:30">
      <c r="U9178">
        <v>20527</v>
      </c>
      <c r="V9178">
        <v>3</v>
      </c>
      <c r="W9178" t="s">
        <v>10217</v>
      </c>
      <c r="X9178">
        <v>12</v>
      </c>
      <c r="Y9178" t="s">
        <v>1837</v>
      </c>
      <c r="Z9178">
        <v>12101</v>
      </c>
      <c r="AA9178" t="s">
        <v>6412</v>
      </c>
      <c r="AC9178" t="s">
        <v>10212</v>
      </c>
      <c r="AD9178" t="s">
        <v>443</v>
      </c>
    </row>
    <row r="9179" spans="21:30">
      <c r="U9179">
        <v>20528</v>
      </c>
      <c r="V9179">
        <v>1</v>
      </c>
      <c r="W9179" t="s">
        <v>10218</v>
      </c>
      <c r="X9179">
        <v>14</v>
      </c>
      <c r="Y9179" t="s">
        <v>5517</v>
      </c>
      <c r="Z9179">
        <v>14101</v>
      </c>
      <c r="AA9179" t="s">
        <v>817</v>
      </c>
      <c r="AC9179" t="s">
        <v>10219</v>
      </c>
      <c r="AD9179" t="s">
        <v>2682</v>
      </c>
    </row>
    <row r="9180" spans="21:30">
      <c r="U9180">
        <v>20530</v>
      </c>
      <c r="V9180">
        <v>3</v>
      </c>
      <c r="W9180" t="s">
        <v>10220</v>
      </c>
      <c r="X9180">
        <v>14</v>
      </c>
      <c r="Y9180" t="s">
        <v>5517</v>
      </c>
      <c r="Z9180">
        <v>14104</v>
      </c>
      <c r="AA9180" t="s">
        <v>616</v>
      </c>
      <c r="AC9180" t="s">
        <v>10219</v>
      </c>
      <c r="AD9180" t="s">
        <v>2682</v>
      </c>
    </row>
    <row r="9181" spans="21:30">
      <c r="U9181">
        <v>20531</v>
      </c>
      <c r="V9181">
        <v>0</v>
      </c>
      <c r="W9181" t="s">
        <v>10221</v>
      </c>
      <c r="X9181">
        <v>5</v>
      </c>
      <c r="Y9181" t="s">
        <v>505</v>
      </c>
      <c r="Z9181">
        <v>5601</v>
      </c>
      <c r="AA9181" t="s">
        <v>855</v>
      </c>
      <c r="AC9181" t="s">
        <v>10212</v>
      </c>
      <c r="AD9181" t="s">
        <v>443</v>
      </c>
    </row>
    <row r="9182" spans="21:30">
      <c r="U9182">
        <v>20533</v>
      </c>
      <c r="V9182">
        <v>8</v>
      </c>
      <c r="W9182" t="s">
        <v>10222</v>
      </c>
      <c r="X9182">
        <v>15</v>
      </c>
      <c r="Y9182" t="s">
        <v>441</v>
      </c>
      <c r="Z9182">
        <v>15101</v>
      </c>
      <c r="AA9182" t="s">
        <v>442</v>
      </c>
      <c r="AC9182" t="s">
        <v>713</v>
      </c>
      <c r="AD9182" t="s">
        <v>443</v>
      </c>
    </row>
    <row r="9183" spans="21:30">
      <c r="U9183">
        <v>20534</v>
      </c>
      <c r="V9183">
        <v>6</v>
      </c>
      <c r="W9183" t="s">
        <v>10223</v>
      </c>
      <c r="X9183">
        <v>8</v>
      </c>
      <c r="Y9183" t="s">
        <v>434</v>
      </c>
      <c r="Z9183">
        <v>8307</v>
      </c>
      <c r="AA9183" t="s">
        <v>1415</v>
      </c>
      <c r="AC9183" t="s">
        <v>10212</v>
      </c>
      <c r="AD9183" t="s">
        <v>443</v>
      </c>
    </row>
    <row r="9184" spans="21:30">
      <c r="U9184">
        <v>20535</v>
      </c>
      <c r="V9184">
        <v>4</v>
      </c>
      <c r="W9184" t="s">
        <v>10211</v>
      </c>
      <c r="X9184">
        <v>7</v>
      </c>
      <c r="Y9184" t="s">
        <v>953</v>
      </c>
      <c r="Z9184">
        <v>7401</v>
      </c>
      <c r="AA9184" t="s">
        <v>1023</v>
      </c>
      <c r="AC9184" t="s">
        <v>10212</v>
      </c>
      <c r="AD9184" t="s">
        <v>443</v>
      </c>
    </row>
    <row r="9185" spans="21:30">
      <c r="U9185">
        <v>20536</v>
      </c>
      <c r="V9185">
        <v>2</v>
      </c>
      <c r="W9185" t="s">
        <v>10224</v>
      </c>
      <c r="X9185">
        <v>7</v>
      </c>
      <c r="Y9185" t="s">
        <v>953</v>
      </c>
      <c r="Z9185">
        <v>7101</v>
      </c>
      <c r="AA9185" t="s">
        <v>1054</v>
      </c>
      <c r="AC9185" t="s">
        <v>10212</v>
      </c>
      <c r="AD9185" t="s">
        <v>443</v>
      </c>
    </row>
    <row r="9186" spans="21:30">
      <c r="U9186">
        <v>20537</v>
      </c>
      <c r="V9186">
        <v>0</v>
      </c>
      <c r="W9186" t="s">
        <v>10225</v>
      </c>
      <c r="X9186">
        <v>7</v>
      </c>
      <c r="Y9186" t="s">
        <v>953</v>
      </c>
      <c r="Z9186">
        <v>7404</v>
      </c>
      <c r="AA9186" t="s">
        <v>1487</v>
      </c>
      <c r="AC9186" t="s">
        <v>10212</v>
      </c>
      <c r="AD9186" t="s">
        <v>443</v>
      </c>
    </row>
    <row r="9187" spans="21:30">
      <c r="U9187">
        <v>20538</v>
      </c>
      <c r="V9187">
        <v>9</v>
      </c>
      <c r="W9187" t="s">
        <v>10226</v>
      </c>
      <c r="X9187">
        <v>7</v>
      </c>
      <c r="Y9187" t="s">
        <v>953</v>
      </c>
      <c r="Z9187">
        <v>7401</v>
      </c>
      <c r="AA9187" t="s">
        <v>1023</v>
      </c>
      <c r="AC9187" t="s">
        <v>10212</v>
      </c>
      <c r="AD9187" t="s">
        <v>443</v>
      </c>
    </row>
    <row r="9188" spans="21:30">
      <c r="U9188">
        <v>20539</v>
      </c>
      <c r="V9188">
        <v>7</v>
      </c>
      <c r="W9188" t="s">
        <v>10227</v>
      </c>
      <c r="X9188">
        <v>7</v>
      </c>
      <c r="Y9188" t="s">
        <v>953</v>
      </c>
      <c r="Z9188">
        <v>7101</v>
      </c>
      <c r="AA9188" t="s">
        <v>1054</v>
      </c>
      <c r="AC9188" t="s">
        <v>10212</v>
      </c>
      <c r="AD9188" t="s">
        <v>443</v>
      </c>
    </row>
    <row r="9189" spans="21:30">
      <c r="U9189">
        <v>20540</v>
      </c>
      <c r="V9189">
        <v>0</v>
      </c>
      <c r="W9189" t="s">
        <v>10228</v>
      </c>
      <c r="X9189">
        <v>7</v>
      </c>
      <c r="Y9189" t="s">
        <v>953</v>
      </c>
      <c r="Z9189">
        <v>7407</v>
      </c>
      <c r="AA9189" t="s">
        <v>1797</v>
      </c>
      <c r="AC9189" t="s">
        <v>10212</v>
      </c>
      <c r="AD9189" t="s">
        <v>443</v>
      </c>
    </row>
    <row r="9190" spans="21:30">
      <c r="U9190">
        <v>20541</v>
      </c>
      <c r="V9190">
        <v>9</v>
      </c>
      <c r="W9190" t="s">
        <v>10229</v>
      </c>
      <c r="X9190">
        <v>13</v>
      </c>
      <c r="Y9190" t="s">
        <v>6457</v>
      </c>
      <c r="Z9190">
        <v>13110</v>
      </c>
      <c r="AA9190" t="s">
        <v>741</v>
      </c>
      <c r="AC9190" t="s">
        <v>10212</v>
      </c>
      <c r="AD9190" t="s">
        <v>443</v>
      </c>
    </row>
    <row r="9191" spans="21:30">
      <c r="U9191">
        <v>20542</v>
      </c>
      <c r="V9191">
        <v>7</v>
      </c>
      <c r="W9191" t="s">
        <v>10230</v>
      </c>
      <c r="X9191">
        <v>8</v>
      </c>
      <c r="Y9191" t="s">
        <v>434</v>
      </c>
      <c r="Z9191">
        <v>8101</v>
      </c>
      <c r="AA9191" t="s">
        <v>433</v>
      </c>
      <c r="AC9191" t="s">
        <v>10212</v>
      </c>
      <c r="AD9191" t="s">
        <v>443</v>
      </c>
    </row>
    <row r="9192" spans="21:30">
      <c r="U9192">
        <v>20543</v>
      </c>
      <c r="V9192">
        <v>5</v>
      </c>
      <c r="W9192" t="s">
        <v>10231</v>
      </c>
      <c r="X9192">
        <v>8</v>
      </c>
      <c r="Y9192" t="s">
        <v>434</v>
      </c>
      <c r="Z9192">
        <v>8205</v>
      </c>
      <c r="AA9192" t="s">
        <v>1089</v>
      </c>
      <c r="AC9192" t="s">
        <v>10212</v>
      </c>
      <c r="AD9192" t="s">
        <v>443</v>
      </c>
    </row>
    <row r="9193" spans="21:30">
      <c r="U9193">
        <v>20544</v>
      </c>
      <c r="V9193">
        <v>3</v>
      </c>
      <c r="W9193" t="s">
        <v>10232</v>
      </c>
      <c r="X9193">
        <v>16</v>
      </c>
      <c r="Y9193" t="s">
        <v>3835</v>
      </c>
      <c r="Z9193">
        <v>16101</v>
      </c>
      <c r="AA9193" t="s">
        <v>3836</v>
      </c>
      <c r="AC9193" t="s">
        <v>10212</v>
      </c>
      <c r="AD9193" t="s">
        <v>443</v>
      </c>
    </row>
    <row r="9194" spans="21:30">
      <c r="U9194">
        <v>20545</v>
      </c>
      <c r="V9194">
        <v>1</v>
      </c>
      <c r="W9194" t="s">
        <v>1168</v>
      </c>
      <c r="X9194">
        <v>8</v>
      </c>
      <c r="Y9194" t="s">
        <v>434</v>
      </c>
      <c r="Z9194">
        <v>8301</v>
      </c>
      <c r="AA9194" t="s">
        <v>4127</v>
      </c>
      <c r="AC9194" t="s">
        <v>10219</v>
      </c>
      <c r="AD9194" t="s">
        <v>2682</v>
      </c>
    </row>
    <row r="9195" spans="21:30">
      <c r="U9195">
        <v>20547</v>
      </c>
      <c r="V9195">
        <v>8</v>
      </c>
      <c r="W9195" t="s">
        <v>10233</v>
      </c>
      <c r="X9195">
        <v>8</v>
      </c>
      <c r="Y9195" t="s">
        <v>434</v>
      </c>
      <c r="Z9195">
        <v>8107</v>
      </c>
      <c r="AA9195" t="s">
        <v>1514</v>
      </c>
      <c r="AC9195" t="s">
        <v>10219</v>
      </c>
      <c r="AD9195" t="s">
        <v>443</v>
      </c>
    </row>
    <row r="9196" spans="21:30">
      <c r="U9196">
        <v>20548</v>
      </c>
      <c r="V9196">
        <v>6</v>
      </c>
      <c r="W9196" t="s">
        <v>10234</v>
      </c>
      <c r="X9196">
        <v>8</v>
      </c>
      <c r="Y9196" t="s">
        <v>434</v>
      </c>
      <c r="Z9196">
        <v>8103</v>
      </c>
      <c r="AA9196" t="s">
        <v>979</v>
      </c>
      <c r="AC9196" t="s">
        <v>10219</v>
      </c>
      <c r="AD9196" t="s">
        <v>2682</v>
      </c>
    </row>
    <row r="9197" spans="21:30">
      <c r="U9197">
        <v>20549</v>
      </c>
      <c r="V9197">
        <v>5</v>
      </c>
      <c r="W9197" t="s">
        <v>10235</v>
      </c>
      <c r="X9197">
        <v>8</v>
      </c>
      <c r="Y9197" t="s">
        <v>434</v>
      </c>
      <c r="Z9197">
        <v>8109</v>
      </c>
      <c r="AA9197" t="s">
        <v>1729</v>
      </c>
      <c r="AC9197" t="s">
        <v>1009</v>
      </c>
      <c r="AD9197" t="s">
        <v>443</v>
      </c>
    </row>
    <row r="9198" spans="21:30">
      <c r="U9198">
        <v>20550</v>
      </c>
      <c r="V9198">
        <v>8</v>
      </c>
      <c r="W9198" t="s">
        <v>10236</v>
      </c>
      <c r="X9198">
        <v>8</v>
      </c>
      <c r="Y9198" t="s">
        <v>434</v>
      </c>
      <c r="Z9198">
        <v>8101</v>
      </c>
      <c r="AA9198" t="s">
        <v>433</v>
      </c>
      <c r="AC9198" t="s">
        <v>10219</v>
      </c>
      <c r="AD9198" t="s">
        <v>2682</v>
      </c>
    </row>
    <row r="9199" spans="21:30">
      <c r="U9199">
        <v>20551</v>
      </c>
      <c r="V9199">
        <v>6</v>
      </c>
      <c r="W9199" t="s">
        <v>10237</v>
      </c>
      <c r="X9199">
        <v>8</v>
      </c>
      <c r="Y9199" t="s">
        <v>434</v>
      </c>
      <c r="Z9199">
        <v>8110</v>
      </c>
      <c r="AA9199" t="s">
        <v>1747</v>
      </c>
      <c r="AC9199" t="s">
        <v>10219</v>
      </c>
      <c r="AD9199" t="s">
        <v>2682</v>
      </c>
    </row>
    <row r="9200" spans="21:30">
      <c r="U9200">
        <v>20552</v>
      </c>
      <c r="V9200">
        <v>4</v>
      </c>
      <c r="W9200" t="s">
        <v>10238</v>
      </c>
      <c r="X9200">
        <v>8</v>
      </c>
      <c r="Y9200" t="s">
        <v>434</v>
      </c>
      <c r="Z9200">
        <v>8307</v>
      </c>
      <c r="AA9200" t="s">
        <v>1415</v>
      </c>
      <c r="AC9200" t="s">
        <v>10219</v>
      </c>
      <c r="AD9200" t="s">
        <v>2682</v>
      </c>
    </row>
    <row r="9201" spans="21:30">
      <c r="U9201">
        <v>20553</v>
      </c>
      <c r="V9201">
        <v>2</v>
      </c>
      <c r="W9201" t="s">
        <v>10239</v>
      </c>
      <c r="X9201">
        <v>7</v>
      </c>
      <c r="Y9201" t="s">
        <v>953</v>
      </c>
      <c r="Z9201">
        <v>7408</v>
      </c>
      <c r="AA9201" t="s">
        <v>1805</v>
      </c>
      <c r="AC9201" t="s">
        <v>10219</v>
      </c>
      <c r="AD9201" t="s">
        <v>2682</v>
      </c>
    </row>
    <row r="9202" spans="21:30">
      <c r="U9202">
        <v>20554</v>
      </c>
      <c r="V9202">
        <v>0</v>
      </c>
      <c r="W9202" t="s">
        <v>10240</v>
      </c>
      <c r="X9202">
        <v>7</v>
      </c>
      <c r="Y9202" t="s">
        <v>953</v>
      </c>
      <c r="Z9202">
        <v>7301</v>
      </c>
      <c r="AA9202" t="s">
        <v>1103</v>
      </c>
      <c r="AC9202" t="s">
        <v>10219</v>
      </c>
      <c r="AD9202" t="s">
        <v>2682</v>
      </c>
    </row>
    <row r="9203" spans="21:30">
      <c r="U9203">
        <v>20555</v>
      </c>
      <c r="V9203">
        <v>9</v>
      </c>
      <c r="W9203" t="s">
        <v>10241</v>
      </c>
      <c r="X9203">
        <v>13</v>
      </c>
      <c r="Y9203" t="s">
        <v>6457</v>
      </c>
      <c r="Z9203">
        <v>13124</v>
      </c>
      <c r="AA9203" t="s">
        <v>688</v>
      </c>
      <c r="AC9203" t="s">
        <v>10212</v>
      </c>
      <c r="AD9203" t="s">
        <v>443</v>
      </c>
    </row>
    <row r="9204" spans="21:30">
      <c r="U9204">
        <v>20556</v>
      </c>
      <c r="V9204">
        <v>7</v>
      </c>
      <c r="W9204" t="s">
        <v>10242</v>
      </c>
      <c r="X9204">
        <v>13</v>
      </c>
      <c r="Y9204" t="s">
        <v>6457</v>
      </c>
      <c r="Z9204">
        <v>13121</v>
      </c>
      <c r="AA9204" t="s">
        <v>1491</v>
      </c>
      <c r="AC9204" t="s">
        <v>10219</v>
      </c>
      <c r="AD9204" t="s">
        <v>443</v>
      </c>
    </row>
    <row r="9205" spans="21:30">
      <c r="U9205">
        <v>20557</v>
      </c>
      <c r="V9205">
        <v>5</v>
      </c>
      <c r="W9205" t="s">
        <v>10243</v>
      </c>
      <c r="X9205">
        <v>14</v>
      </c>
      <c r="Y9205" t="s">
        <v>5517</v>
      </c>
      <c r="Z9205">
        <v>14201</v>
      </c>
      <c r="AA9205" t="s">
        <v>5694</v>
      </c>
      <c r="AC9205" t="s">
        <v>10212</v>
      </c>
      <c r="AD9205" t="s">
        <v>443</v>
      </c>
    </row>
    <row r="9206" spans="21:30">
      <c r="U9206">
        <v>20558</v>
      </c>
      <c r="V9206">
        <v>3</v>
      </c>
      <c r="W9206" t="s">
        <v>10244</v>
      </c>
      <c r="X9206">
        <v>13</v>
      </c>
      <c r="Y9206" t="s">
        <v>6457</v>
      </c>
      <c r="Z9206">
        <v>13119</v>
      </c>
      <c r="AA9206" t="s">
        <v>6482</v>
      </c>
      <c r="AC9206" t="s">
        <v>10219</v>
      </c>
      <c r="AD9206" t="s">
        <v>443</v>
      </c>
    </row>
    <row r="9207" spans="21:30">
      <c r="U9207">
        <v>20559</v>
      </c>
      <c r="V9207">
        <v>1</v>
      </c>
      <c r="W9207" t="s">
        <v>10245</v>
      </c>
      <c r="X9207">
        <v>13</v>
      </c>
      <c r="Y9207" t="s">
        <v>6457</v>
      </c>
      <c r="Z9207">
        <v>13106</v>
      </c>
      <c r="AA9207" t="s">
        <v>6487</v>
      </c>
      <c r="AC9207" t="s">
        <v>10219</v>
      </c>
      <c r="AD9207" t="s">
        <v>443</v>
      </c>
    </row>
    <row r="9208" spans="21:30">
      <c r="U9208">
        <v>20560</v>
      </c>
      <c r="V9208">
        <v>5</v>
      </c>
      <c r="W9208" t="s">
        <v>10246</v>
      </c>
      <c r="X9208">
        <v>13</v>
      </c>
      <c r="Y9208" t="s">
        <v>6457</v>
      </c>
      <c r="Z9208">
        <v>13401</v>
      </c>
      <c r="AA9208" t="s">
        <v>667</v>
      </c>
      <c r="AC9208" t="s">
        <v>10219</v>
      </c>
      <c r="AD9208" t="s">
        <v>443</v>
      </c>
    </row>
    <row r="9209" spans="21:30">
      <c r="U9209">
        <v>20561</v>
      </c>
      <c r="V9209">
        <v>3</v>
      </c>
      <c r="W9209" t="s">
        <v>10247</v>
      </c>
      <c r="X9209">
        <v>13</v>
      </c>
      <c r="Y9209" t="s">
        <v>6457</v>
      </c>
      <c r="Z9209">
        <v>13110</v>
      </c>
      <c r="AA9209" t="s">
        <v>741</v>
      </c>
      <c r="AC9209" t="s">
        <v>10212</v>
      </c>
      <c r="AD9209" t="s">
        <v>443</v>
      </c>
    </row>
    <row r="9210" spans="21:30">
      <c r="U9210">
        <v>20562</v>
      </c>
      <c r="V9210">
        <v>1</v>
      </c>
      <c r="W9210" t="s">
        <v>10248</v>
      </c>
      <c r="X9210">
        <v>13</v>
      </c>
      <c r="Y9210" t="s">
        <v>6457</v>
      </c>
      <c r="Z9210">
        <v>13401</v>
      </c>
      <c r="AA9210" t="s">
        <v>667</v>
      </c>
      <c r="AC9210" t="s">
        <v>713</v>
      </c>
      <c r="AD9210" t="s">
        <v>443</v>
      </c>
    </row>
    <row r="9211" spans="21:30">
      <c r="U9211">
        <v>20564</v>
      </c>
      <c r="V9211">
        <v>8</v>
      </c>
      <c r="W9211" t="s">
        <v>10249</v>
      </c>
      <c r="X9211">
        <v>4</v>
      </c>
      <c r="Y9211" t="s">
        <v>846</v>
      </c>
      <c r="Z9211">
        <v>4301</v>
      </c>
      <c r="AA9211" t="s">
        <v>112</v>
      </c>
      <c r="AC9211" t="s">
        <v>713</v>
      </c>
      <c r="AD9211" t="s">
        <v>443</v>
      </c>
    </row>
    <row r="9212" spans="21:30">
      <c r="U9212">
        <v>20565</v>
      </c>
      <c r="V9212">
        <v>6</v>
      </c>
      <c r="W9212" t="s">
        <v>10250</v>
      </c>
      <c r="X9212">
        <v>10</v>
      </c>
      <c r="Y9212" t="s">
        <v>5531</v>
      </c>
      <c r="Z9212">
        <v>10301</v>
      </c>
      <c r="AA9212" t="s">
        <v>1441</v>
      </c>
      <c r="AC9212" t="s">
        <v>10219</v>
      </c>
      <c r="AD9212" t="s">
        <v>2682</v>
      </c>
    </row>
    <row r="9213" spans="21:30">
      <c r="U9213">
        <v>20566</v>
      </c>
      <c r="V9213">
        <v>4</v>
      </c>
      <c r="W9213" t="s">
        <v>10251</v>
      </c>
      <c r="X9213">
        <v>5</v>
      </c>
      <c r="Y9213" t="s">
        <v>505</v>
      </c>
      <c r="Z9213">
        <v>5802</v>
      </c>
      <c r="AA9213" t="s">
        <v>1281</v>
      </c>
      <c r="AC9213" t="s">
        <v>725</v>
      </c>
      <c r="AD9213" t="s">
        <v>443</v>
      </c>
    </row>
    <row r="9214" spans="21:30">
      <c r="U9214">
        <v>20567</v>
      </c>
      <c r="V9214">
        <v>2</v>
      </c>
      <c r="W9214" t="s">
        <v>10252</v>
      </c>
      <c r="X9214">
        <v>14</v>
      </c>
      <c r="Y9214" t="s">
        <v>5517</v>
      </c>
      <c r="Z9214">
        <v>14101</v>
      </c>
      <c r="AA9214" t="s">
        <v>817</v>
      </c>
      <c r="AC9214" t="s">
        <v>713</v>
      </c>
      <c r="AD9214" t="s">
        <v>443</v>
      </c>
    </row>
    <row r="9215" spans="21:30">
      <c r="U9215">
        <v>20568</v>
      </c>
      <c r="V9215">
        <v>0</v>
      </c>
      <c r="W9215" t="s">
        <v>10253</v>
      </c>
      <c r="X9215">
        <v>6</v>
      </c>
      <c r="Y9215" t="s">
        <v>608</v>
      </c>
      <c r="Z9215">
        <v>6101</v>
      </c>
      <c r="AA9215" t="s">
        <v>655</v>
      </c>
      <c r="AC9215" t="s">
        <v>10219</v>
      </c>
      <c r="AD9215" t="s">
        <v>443</v>
      </c>
    </row>
    <row r="9216" spans="21:30">
      <c r="U9216">
        <v>20569</v>
      </c>
      <c r="V9216">
        <v>9</v>
      </c>
      <c r="W9216" t="s">
        <v>10254</v>
      </c>
      <c r="X9216">
        <v>1</v>
      </c>
      <c r="Y9216" t="s">
        <v>594</v>
      </c>
      <c r="Z9216">
        <v>1101</v>
      </c>
      <c r="AA9216" t="s">
        <v>593</v>
      </c>
      <c r="AC9216" t="s">
        <v>10219</v>
      </c>
      <c r="AD9216" t="s">
        <v>2682</v>
      </c>
    </row>
    <row r="9217" spans="21:30">
      <c r="U9217">
        <v>20570</v>
      </c>
      <c r="V9217">
        <v>2</v>
      </c>
      <c r="W9217" t="s">
        <v>10255</v>
      </c>
      <c r="X9217">
        <v>1</v>
      </c>
      <c r="Y9217" t="s">
        <v>594</v>
      </c>
      <c r="Z9217">
        <v>1107</v>
      </c>
      <c r="AA9217" t="s">
        <v>8031</v>
      </c>
      <c r="AC9217" t="s">
        <v>10219</v>
      </c>
      <c r="AD9217" t="s">
        <v>2682</v>
      </c>
    </row>
    <row r="9218" spans="21:30">
      <c r="U9218">
        <v>20571</v>
      </c>
      <c r="V9218">
        <v>0</v>
      </c>
      <c r="W9218" t="s">
        <v>10256</v>
      </c>
      <c r="X9218">
        <v>1</v>
      </c>
      <c r="Y9218" t="s">
        <v>594</v>
      </c>
      <c r="Z9218">
        <v>1107</v>
      </c>
      <c r="AA9218" t="s">
        <v>8031</v>
      </c>
      <c r="AC9218" t="s">
        <v>10219</v>
      </c>
      <c r="AD9218" t="s">
        <v>2682</v>
      </c>
    </row>
    <row r="9219" spans="21:30">
      <c r="U9219">
        <v>20572</v>
      </c>
      <c r="V9219">
        <v>9</v>
      </c>
      <c r="W9219" t="s">
        <v>10257</v>
      </c>
      <c r="X9219">
        <v>16</v>
      </c>
      <c r="Y9219" t="s">
        <v>3835</v>
      </c>
      <c r="Z9219">
        <v>16101</v>
      </c>
      <c r="AA9219" t="s">
        <v>3836</v>
      </c>
      <c r="AC9219" t="s">
        <v>10219</v>
      </c>
      <c r="AD9219" t="s">
        <v>2682</v>
      </c>
    </row>
    <row r="9220" spans="21:30">
      <c r="U9220">
        <v>20573</v>
      </c>
      <c r="V9220">
        <v>7</v>
      </c>
      <c r="W9220" t="s">
        <v>10258</v>
      </c>
      <c r="X9220">
        <v>8</v>
      </c>
      <c r="Y9220" t="s">
        <v>434</v>
      </c>
      <c r="Z9220">
        <v>8101</v>
      </c>
      <c r="AA9220" t="s">
        <v>433</v>
      </c>
      <c r="AC9220" t="s">
        <v>10212</v>
      </c>
      <c r="AD9220" t="s">
        <v>443</v>
      </c>
    </row>
    <row r="9221" spans="21:30">
      <c r="U9221">
        <v>20574</v>
      </c>
      <c r="V9221">
        <v>5</v>
      </c>
      <c r="W9221" t="s">
        <v>10259</v>
      </c>
      <c r="X9221">
        <v>8</v>
      </c>
      <c r="Y9221" t="s">
        <v>434</v>
      </c>
      <c r="Z9221">
        <v>8107</v>
      </c>
      <c r="AA9221" t="s">
        <v>1514</v>
      </c>
      <c r="AC9221" t="s">
        <v>10219</v>
      </c>
      <c r="AD9221" t="s">
        <v>2682</v>
      </c>
    </row>
    <row r="9222" spans="21:30">
      <c r="U9222">
        <v>20575</v>
      </c>
      <c r="V9222">
        <v>3</v>
      </c>
      <c r="W9222" t="s">
        <v>10260</v>
      </c>
      <c r="X9222">
        <v>1</v>
      </c>
      <c r="Y9222" t="s">
        <v>594</v>
      </c>
      <c r="Z9222">
        <v>1101</v>
      </c>
      <c r="AA9222" t="s">
        <v>593</v>
      </c>
      <c r="AC9222" t="s">
        <v>10212</v>
      </c>
      <c r="AD9222" t="s">
        <v>443</v>
      </c>
    </row>
    <row r="9223" spans="21:30">
      <c r="U9223">
        <v>20576</v>
      </c>
      <c r="V9223">
        <v>1</v>
      </c>
      <c r="W9223" t="s">
        <v>10261</v>
      </c>
      <c r="X9223">
        <v>1</v>
      </c>
      <c r="Y9223" t="s">
        <v>594</v>
      </c>
      <c r="Z9223">
        <v>1101</v>
      </c>
      <c r="AA9223" t="s">
        <v>593</v>
      </c>
      <c r="AC9223" t="s">
        <v>10212</v>
      </c>
      <c r="AD9223" t="s">
        <v>443</v>
      </c>
    </row>
    <row r="9224" spans="21:30">
      <c r="U9224">
        <v>20578</v>
      </c>
      <c r="V9224">
        <v>8</v>
      </c>
      <c r="W9224" t="s">
        <v>10262</v>
      </c>
      <c r="X9224">
        <v>1</v>
      </c>
      <c r="Y9224" t="s">
        <v>594</v>
      </c>
      <c r="Z9224">
        <v>1101</v>
      </c>
      <c r="AA9224" t="s">
        <v>593</v>
      </c>
      <c r="AC9224" t="s">
        <v>10212</v>
      </c>
      <c r="AD9224" t="s">
        <v>443</v>
      </c>
    </row>
    <row r="9225" spans="21:30">
      <c r="U9225">
        <v>20579</v>
      </c>
      <c r="V9225">
        <v>6</v>
      </c>
      <c r="W9225" t="s">
        <v>10263</v>
      </c>
      <c r="X9225">
        <v>1</v>
      </c>
      <c r="Y9225" t="s">
        <v>594</v>
      </c>
      <c r="Z9225">
        <v>1101</v>
      </c>
      <c r="AA9225" t="s">
        <v>593</v>
      </c>
      <c r="AC9225" t="s">
        <v>10212</v>
      </c>
      <c r="AD9225" t="s">
        <v>443</v>
      </c>
    </row>
    <row r="9226" spans="21:30">
      <c r="U9226">
        <v>20581</v>
      </c>
      <c r="V9226">
        <v>8</v>
      </c>
      <c r="W9226" t="s">
        <v>10264</v>
      </c>
      <c r="X9226">
        <v>10</v>
      </c>
      <c r="Y9226" t="s">
        <v>5531</v>
      </c>
      <c r="Z9226">
        <v>10305</v>
      </c>
      <c r="AA9226" t="s">
        <v>5888</v>
      </c>
      <c r="AC9226" t="s">
        <v>10212</v>
      </c>
      <c r="AD9226" t="s">
        <v>443</v>
      </c>
    </row>
    <row r="9227" spans="21:30">
      <c r="U9227">
        <v>20582</v>
      </c>
      <c r="V9227">
        <v>6</v>
      </c>
      <c r="W9227" t="s">
        <v>10265</v>
      </c>
      <c r="X9227">
        <v>9</v>
      </c>
      <c r="Y9227" t="s">
        <v>559</v>
      </c>
      <c r="Z9227">
        <v>9211</v>
      </c>
      <c r="AA9227" t="s">
        <v>1788</v>
      </c>
      <c r="AC9227" t="s">
        <v>713</v>
      </c>
      <c r="AD9227" t="s">
        <v>443</v>
      </c>
    </row>
    <row r="9228" spans="21:30">
      <c r="U9228">
        <v>20583</v>
      </c>
      <c r="V9228">
        <v>4</v>
      </c>
      <c r="W9228" t="s">
        <v>10266</v>
      </c>
      <c r="X9228">
        <v>11</v>
      </c>
      <c r="Y9228" t="s">
        <v>1843</v>
      </c>
      <c r="Z9228">
        <v>11101</v>
      </c>
      <c r="AA9228" t="s">
        <v>1842</v>
      </c>
      <c r="AC9228" t="s">
        <v>10212</v>
      </c>
      <c r="AD9228" t="s">
        <v>443</v>
      </c>
    </row>
    <row r="9229" spans="21:30">
      <c r="U9229">
        <v>20584</v>
      </c>
      <c r="V9229">
        <v>2</v>
      </c>
      <c r="W9229" t="s">
        <v>10267</v>
      </c>
      <c r="X9229">
        <v>8</v>
      </c>
      <c r="Y9229" t="s">
        <v>434</v>
      </c>
      <c r="Z9229">
        <v>8101</v>
      </c>
      <c r="AA9229" t="s">
        <v>433</v>
      </c>
      <c r="AC9229" t="s">
        <v>10212</v>
      </c>
      <c r="AD9229" t="s">
        <v>443</v>
      </c>
    </row>
    <row r="9230" spans="21:30">
      <c r="U9230">
        <v>20585</v>
      </c>
      <c r="V9230">
        <v>0</v>
      </c>
      <c r="W9230" t="s">
        <v>10268</v>
      </c>
      <c r="X9230">
        <v>13</v>
      </c>
      <c r="Y9230" t="s">
        <v>6457</v>
      </c>
      <c r="Z9230">
        <v>13119</v>
      </c>
      <c r="AA9230" t="s">
        <v>6482</v>
      </c>
      <c r="AC9230" t="s">
        <v>713</v>
      </c>
      <c r="AD9230" t="s">
        <v>443</v>
      </c>
    </row>
    <row r="9231" spans="21:30">
      <c r="U9231">
        <v>20586</v>
      </c>
      <c r="V9231">
        <v>9</v>
      </c>
      <c r="W9231" t="s">
        <v>10269</v>
      </c>
      <c r="X9231">
        <v>13</v>
      </c>
      <c r="Y9231" t="s">
        <v>6457</v>
      </c>
      <c r="Z9231">
        <v>13501</v>
      </c>
      <c r="AA9231" t="s">
        <v>809</v>
      </c>
      <c r="AC9231" t="s">
        <v>725</v>
      </c>
      <c r="AD9231" t="s">
        <v>443</v>
      </c>
    </row>
    <row r="9232" spans="21:30">
      <c r="U9232">
        <v>20587</v>
      </c>
      <c r="V9232">
        <v>7</v>
      </c>
      <c r="W9232" t="s">
        <v>840</v>
      </c>
      <c r="X9232">
        <v>15</v>
      </c>
      <c r="Y9232" t="s">
        <v>441</v>
      </c>
      <c r="Z9232">
        <v>15101</v>
      </c>
      <c r="AA9232" t="s">
        <v>442</v>
      </c>
      <c r="AC9232" t="s">
        <v>10212</v>
      </c>
      <c r="AD9232" t="s">
        <v>443</v>
      </c>
    </row>
    <row r="9233" spans="21:30">
      <c r="U9233">
        <v>20588</v>
      </c>
      <c r="V9233">
        <v>5</v>
      </c>
      <c r="W9233" t="s">
        <v>10270</v>
      </c>
      <c r="X9233">
        <v>15</v>
      </c>
      <c r="Y9233" t="s">
        <v>441</v>
      </c>
      <c r="Z9233">
        <v>15101</v>
      </c>
      <c r="AA9233" t="s">
        <v>442</v>
      </c>
      <c r="AC9233" t="s">
        <v>10212</v>
      </c>
      <c r="AD9233" t="s">
        <v>443</v>
      </c>
    </row>
    <row r="9234" spans="21:30">
      <c r="U9234">
        <v>20589</v>
      </c>
      <c r="V9234">
        <v>3</v>
      </c>
      <c r="W9234" t="s">
        <v>10271</v>
      </c>
      <c r="X9234">
        <v>15</v>
      </c>
      <c r="Y9234" t="s">
        <v>441</v>
      </c>
      <c r="Z9234">
        <v>15101</v>
      </c>
      <c r="AA9234" t="s">
        <v>442</v>
      </c>
      <c r="AC9234" t="s">
        <v>10212</v>
      </c>
      <c r="AD9234" t="s">
        <v>443</v>
      </c>
    </row>
    <row r="9235" spans="21:30">
      <c r="U9235">
        <v>20590</v>
      </c>
      <c r="V9235">
        <v>7</v>
      </c>
      <c r="W9235" t="s">
        <v>10272</v>
      </c>
      <c r="X9235">
        <v>15</v>
      </c>
      <c r="Y9235" t="s">
        <v>441</v>
      </c>
      <c r="Z9235">
        <v>15101</v>
      </c>
      <c r="AA9235" t="s">
        <v>442</v>
      </c>
      <c r="AC9235" t="s">
        <v>10212</v>
      </c>
      <c r="AD9235" t="s">
        <v>443</v>
      </c>
    </row>
    <row r="9236" spans="21:30">
      <c r="U9236">
        <v>20591</v>
      </c>
      <c r="V9236">
        <v>5</v>
      </c>
      <c r="W9236" t="s">
        <v>10273</v>
      </c>
      <c r="X9236">
        <v>5</v>
      </c>
      <c r="Y9236" t="s">
        <v>505</v>
      </c>
      <c r="Z9236">
        <v>5301</v>
      </c>
      <c r="AA9236" t="s">
        <v>918</v>
      </c>
      <c r="AC9236" t="s">
        <v>10212</v>
      </c>
      <c r="AD9236" t="s">
        <v>443</v>
      </c>
    </row>
    <row r="9237" spans="21:30">
      <c r="U9237">
        <v>20592</v>
      </c>
      <c r="V9237">
        <v>3</v>
      </c>
      <c r="W9237" t="s">
        <v>10274</v>
      </c>
      <c r="X9237">
        <v>13</v>
      </c>
      <c r="Y9237" t="s">
        <v>6457</v>
      </c>
      <c r="Z9237">
        <v>13401</v>
      </c>
      <c r="AA9237" t="s">
        <v>667</v>
      </c>
      <c r="AC9237" t="s">
        <v>713</v>
      </c>
      <c r="AD9237" t="s">
        <v>443</v>
      </c>
    </row>
    <row r="9238" spans="21:30">
      <c r="U9238">
        <v>20593</v>
      </c>
      <c r="V9238">
        <v>1</v>
      </c>
      <c r="W9238" t="s">
        <v>10275</v>
      </c>
      <c r="X9238">
        <v>13</v>
      </c>
      <c r="Y9238" t="s">
        <v>6457</v>
      </c>
      <c r="Z9238">
        <v>13401</v>
      </c>
      <c r="AA9238" t="s">
        <v>667</v>
      </c>
      <c r="AC9238" t="s">
        <v>713</v>
      </c>
      <c r="AD9238" t="s">
        <v>443</v>
      </c>
    </row>
    <row r="9239" spans="21:30">
      <c r="U9239">
        <v>20595</v>
      </c>
      <c r="V9239">
        <v>8</v>
      </c>
      <c r="W9239" t="s">
        <v>10276</v>
      </c>
      <c r="X9239">
        <v>5</v>
      </c>
      <c r="Y9239" t="s">
        <v>505</v>
      </c>
      <c r="Z9239">
        <v>5705</v>
      </c>
      <c r="AA9239" t="s">
        <v>1587</v>
      </c>
      <c r="AC9239" t="s">
        <v>10212</v>
      </c>
      <c r="AD9239" t="s">
        <v>443</v>
      </c>
    </row>
    <row r="9240" spans="21:30">
      <c r="U9240">
        <v>20596</v>
      </c>
      <c r="V9240">
        <v>6</v>
      </c>
      <c r="W9240" t="s">
        <v>10277</v>
      </c>
      <c r="X9240">
        <v>5</v>
      </c>
      <c r="Y9240" t="s">
        <v>505</v>
      </c>
      <c r="Z9240">
        <v>5701</v>
      </c>
      <c r="AA9240" t="s">
        <v>1690</v>
      </c>
      <c r="AC9240" t="s">
        <v>10212</v>
      </c>
      <c r="AD9240" t="s">
        <v>443</v>
      </c>
    </row>
    <row r="9241" spans="21:30">
      <c r="U9241">
        <v>20597</v>
      </c>
      <c r="V9241">
        <v>4</v>
      </c>
      <c r="W9241" t="s">
        <v>10278</v>
      </c>
      <c r="X9241">
        <v>5</v>
      </c>
      <c r="Y9241" t="s">
        <v>505</v>
      </c>
      <c r="Z9241">
        <v>5102</v>
      </c>
      <c r="AA9241" t="s">
        <v>944</v>
      </c>
      <c r="AC9241" t="s">
        <v>10212</v>
      </c>
      <c r="AD9241" t="s">
        <v>443</v>
      </c>
    </row>
    <row r="9242" spans="21:30">
      <c r="U9242">
        <v>20598</v>
      </c>
      <c r="V9242">
        <v>2</v>
      </c>
      <c r="W9242" t="s">
        <v>10279</v>
      </c>
      <c r="X9242">
        <v>5</v>
      </c>
      <c r="Y9242" t="s">
        <v>505</v>
      </c>
      <c r="Z9242">
        <v>5101</v>
      </c>
      <c r="AA9242" t="s">
        <v>505</v>
      </c>
      <c r="AC9242" t="s">
        <v>10212</v>
      </c>
      <c r="AD9242" t="s">
        <v>443</v>
      </c>
    </row>
    <row r="9243" spans="21:30">
      <c r="U9243">
        <v>20599</v>
      </c>
      <c r="V9243">
        <v>0</v>
      </c>
      <c r="W9243" t="s">
        <v>10280</v>
      </c>
      <c r="X9243">
        <v>5</v>
      </c>
      <c r="Y9243" t="s">
        <v>505</v>
      </c>
      <c r="Z9243">
        <v>5703</v>
      </c>
      <c r="AA9243" t="s">
        <v>1292</v>
      </c>
      <c r="AC9243" t="s">
        <v>10212</v>
      </c>
      <c r="AD9243" t="s">
        <v>443</v>
      </c>
    </row>
    <row r="9244" spans="21:30">
      <c r="U9244">
        <v>20600</v>
      </c>
      <c r="V9244">
        <v>8</v>
      </c>
      <c r="W9244" t="s">
        <v>10281</v>
      </c>
      <c r="X9244">
        <v>7</v>
      </c>
      <c r="Y9244" t="s">
        <v>953</v>
      </c>
      <c r="Z9244">
        <v>7404</v>
      </c>
      <c r="AA9244" t="s">
        <v>1487</v>
      </c>
      <c r="AC9244" t="s">
        <v>1009</v>
      </c>
      <c r="AD9244" t="s">
        <v>443</v>
      </c>
    </row>
    <row r="9245" spans="21:30">
      <c r="U9245">
        <v>20601</v>
      </c>
      <c r="V9245">
        <v>6</v>
      </c>
      <c r="W9245" t="s">
        <v>10282</v>
      </c>
      <c r="X9245">
        <v>10</v>
      </c>
      <c r="Y9245" t="s">
        <v>5531</v>
      </c>
      <c r="Z9245">
        <v>10109</v>
      </c>
      <c r="AA9245" t="s">
        <v>1567</v>
      </c>
      <c r="AC9245" t="s">
        <v>725</v>
      </c>
      <c r="AD9245" t="s">
        <v>443</v>
      </c>
    </row>
    <row r="9246" spans="21:30">
      <c r="U9246">
        <v>20602</v>
      </c>
      <c r="V9246">
        <v>4</v>
      </c>
      <c r="W9246" t="s">
        <v>10283</v>
      </c>
      <c r="X9246">
        <v>8</v>
      </c>
      <c r="Y9246" t="s">
        <v>434</v>
      </c>
      <c r="Z9246">
        <v>8108</v>
      </c>
      <c r="AA9246" t="s">
        <v>1832</v>
      </c>
      <c r="AC9246" t="s">
        <v>10219</v>
      </c>
      <c r="AD9246" t="s">
        <v>2682</v>
      </c>
    </row>
    <row r="9247" spans="21:30">
      <c r="U9247">
        <v>20603</v>
      </c>
      <c r="V9247">
        <v>2</v>
      </c>
      <c r="W9247" t="s">
        <v>10284</v>
      </c>
      <c r="X9247">
        <v>8</v>
      </c>
      <c r="Y9247" t="s">
        <v>434</v>
      </c>
      <c r="Z9247">
        <v>8112</v>
      </c>
      <c r="AA9247" t="s">
        <v>4426</v>
      </c>
      <c r="AC9247" t="s">
        <v>10212</v>
      </c>
      <c r="AD9247" t="s">
        <v>443</v>
      </c>
    </row>
    <row r="9248" spans="21:30">
      <c r="U9248">
        <v>20604</v>
      </c>
      <c r="V9248">
        <v>0</v>
      </c>
      <c r="W9248" t="s">
        <v>10285</v>
      </c>
      <c r="X9248">
        <v>7</v>
      </c>
      <c r="Y9248" t="s">
        <v>953</v>
      </c>
      <c r="Z9248">
        <v>7109</v>
      </c>
      <c r="AA9248" t="s">
        <v>1684</v>
      </c>
      <c r="AC9248" t="s">
        <v>713</v>
      </c>
      <c r="AD9248" t="s">
        <v>443</v>
      </c>
    </row>
    <row r="9249" spans="21:30">
      <c r="U9249">
        <v>20605</v>
      </c>
      <c r="V9249">
        <v>9</v>
      </c>
      <c r="W9249" t="s">
        <v>10286</v>
      </c>
      <c r="X9249">
        <v>16</v>
      </c>
      <c r="Y9249" t="s">
        <v>3835</v>
      </c>
      <c r="Z9249">
        <v>16101</v>
      </c>
      <c r="AA9249" t="s">
        <v>3836</v>
      </c>
      <c r="AC9249" t="s">
        <v>10219</v>
      </c>
      <c r="AD9249" t="s">
        <v>2682</v>
      </c>
    </row>
    <row r="9250" spans="21:30">
      <c r="U9250">
        <v>20606</v>
      </c>
      <c r="V9250">
        <v>7</v>
      </c>
      <c r="W9250" t="s">
        <v>10287</v>
      </c>
      <c r="X9250">
        <v>8</v>
      </c>
      <c r="Y9250" t="s">
        <v>434</v>
      </c>
      <c r="Z9250">
        <v>8101</v>
      </c>
      <c r="AA9250" t="s">
        <v>433</v>
      </c>
      <c r="AC9250" t="s">
        <v>10219</v>
      </c>
      <c r="AD9250" t="s">
        <v>2682</v>
      </c>
    </row>
    <row r="9251" spans="21:30">
      <c r="U9251">
        <v>20607</v>
      </c>
      <c r="V9251">
        <v>5</v>
      </c>
      <c r="W9251" t="s">
        <v>10288</v>
      </c>
      <c r="X9251">
        <v>8</v>
      </c>
      <c r="Y9251" t="s">
        <v>434</v>
      </c>
      <c r="Z9251">
        <v>8309</v>
      </c>
      <c r="AA9251" t="s">
        <v>1612</v>
      </c>
      <c r="AC9251" t="s">
        <v>10219</v>
      </c>
      <c r="AD9251" t="s">
        <v>2682</v>
      </c>
    </row>
    <row r="9252" spans="21:30">
      <c r="U9252">
        <v>20608</v>
      </c>
      <c r="V9252">
        <v>3</v>
      </c>
      <c r="W9252" t="s">
        <v>10289</v>
      </c>
      <c r="X9252">
        <v>8</v>
      </c>
      <c r="Y9252" t="s">
        <v>434</v>
      </c>
      <c r="Z9252">
        <v>8101</v>
      </c>
      <c r="AA9252" t="s">
        <v>433</v>
      </c>
      <c r="AC9252" t="s">
        <v>10219</v>
      </c>
      <c r="AD9252" t="s">
        <v>2682</v>
      </c>
    </row>
    <row r="9253" spans="21:30">
      <c r="U9253">
        <v>20609</v>
      </c>
      <c r="V9253">
        <v>1</v>
      </c>
      <c r="W9253" t="s">
        <v>1780</v>
      </c>
      <c r="X9253">
        <v>8</v>
      </c>
      <c r="Y9253" t="s">
        <v>434</v>
      </c>
      <c r="Z9253">
        <v>8205</v>
      </c>
      <c r="AA9253" t="s">
        <v>1089</v>
      </c>
      <c r="AC9253" t="s">
        <v>10219</v>
      </c>
      <c r="AD9253" t="s">
        <v>2682</v>
      </c>
    </row>
    <row r="9254" spans="21:30">
      <c r="U9254">
        <v>20610</v>
      </c>
      <c r="V9254">
        <v>5</v>
      </c>
      <c r="W9254" t="s">
        <v>10290</v>
      </c>
      <c r="X9254">
        <v>16</v>
      </c>
      <c r="Y9254" t="s">
        <v>3835</v>
      </c>
      <c r="Z9254">
        <v>16101</v>
      </c>
      <c r="AA9254" t="s">
        <v>3836</v>
      </c>
      <c r="AC9254" t="s">
        <v>10219</v>
      </c>
      <c r="AD9254" t="s">
        <v>2682</v>
      </c>
    </row>
    <row r="9255" spans="21:30">
      <c r="U9255">
        <v>20611</v>
      </c>
      <c r="V9255">
        <v>3</v>
      </c>
      <c r="W9255" t="s">
        <v>93</v>
      </c>
      <c r="X9255">
        <v>8</v>
      </c>
      <c r="Y9255" t="s">
        <v>434</v>
      </c>
      <c r="Z9255">
        <v>8306</v>
      </c>
      <c r="AA9255" t="s">
        <v>1403</v>
      </c>
      <c r="AC9255" t="s">
        <v>10219</v>
      </c>
      <c r="AD9255" t="s">
        <v>2682</v>
      </c>
    </row>
    <row r="9256" spans="21:30">
      <c r="U9256">
        <v>20612</v>
      </c>
      <c r="V9256">
        <v>1</v>
      </c>
      <c r="W9256" t="s">
        <v>10291</v>
      </c>
      <c r="X9256">
        <v>8</v>
      </c>
      <c r="Y9256" t="s">
        <v>434</v>
      </c>
      <c r="Z9256">
        <v>8101</v>
      </c>
      <c r="AA9256" t="s">
        <v>433</v>
      </c>
      <c r="AC9256" t="s">
        <v>10212</v>
      </c>
      <c r="AD9256" t="s">
        <v>443</v>
      </c>
    </row>
    <row r="9257" spans="21:30">
      <c r="U9257">
        <v>20614</v>
      </c>
      <c r="V9257">
        <v>8</v>
      </c>
      <c r="W9257" t="s">
        <v>10292</v>
      </c>
      <c r="X9257">
        <v>5</v>
      </c>
      <c r="Y9257" t="s">
        <v>505</v>
      </c>
      <c r="Z9257">
        <v>5706</v>
      </c>
      <c r="AA9257" t="s">
        <v>2473</v>
      </c>
      <c r="AC9257" t="s">
        <v>10212</v>
      </c>
      <c r="AD9257" t="s">
        <v>443</v>
      </c>
    </row>
    <row r="9258" spans="21:30">
      <c r="U9258">
        <v>20615</v>
      </c>
      <c r="V9258">
        <v>6</v>
      </c>
      <c r="W9258" t="s">
        <v>10293</v>
      </c>
      <c r="X9258">
        <v>5</v>
      </c>
      <c r="Y9258" t="s">
        <v>505</v>
      </c>
      <c r="Z9258">
        <v>5109</v>
      </c>
      <c r="AA9258" t="s">
        <v>2675</v>
      </c>
      <c r="AC9258" t="s">
        <v>10212</v>
      </c>
      <c r="AD9258" t="s">
        <v>443</v>
      </c>
    </row>
    <row r="9259" spans="21:30">
      <c r="U9259">
        <v>20616</v>
      </c>
      <c r="V9259">
        <v>4</v>
      </c>
      <c r="W9259" t="s">
        <v>10294</v>
      </c>
      <c r="X9259">
        <v>12</v>
      </c>
      <c r="Y9259" t="s">
        <v>1837</v>
      </c>
      <c r="Z9259">
        <v>12101</v>
      </c>
      <c r="AA9259" t="s">
        <v>6412</v>
      </c>
      <c r="AC9259" t="s">
        <v>10212</v>
      </c>
      <c r="AD9259" t="s">
        <v>443</v>
      </c>
    </row>
    <row r="9260" spans="21:30">
      <c r="U9260">
        <v>20617</v>
      </c>
      <c r="V9260">
        <v>2</v>
      </c>
      <c r="W9260" t="s">
        <v>10295</v>
      </c>
      <c r="X9260">
        <v>12</v>
      </c>
      <c r="Y9260" t="s">
        <v>1837</v>
      </c>
      <c r="Z9260">
        <v>12401</v>
      </c>
      <c r="AA9260" t="s">
        <v>6421</v>
      </c>
      <c r="AC9260" t="s">
        <v>10212</v>
      </c>
      <c r="AD9260" t="s">
        <v>443</v>
      </c>
    </row>
    <row r="9261" spans="21:30">
      <c r="U9261">
        <v>20618</v>
      </c>
      <c r="V9261">
        <v>0</v>
      </c>
      <c r="W9261" t="s">
        <v>10296</v>
      </c>
      <c r="X9261">
        <v>9</v>
      </c>
      <c r="Y9261" t="s">
        <v>559</v>
      </c>
      <c r="Z9261">
        <v>9112</v>
      </c>
      <c r="AA9261" t="s">
        <v>1452</v>
      </c>
      <c r="AC9261" t="s">
        <v>10219</v>
      </c>
      <c r="AD9261" t="s">
        <v>2682</v>
      </c>
    </row>
    <row r="9262" spans="21:30">
      <c r="U9262">
        <v>20619</v>
      </c>
      <c r="V9262">
        <v>9</v>
      </c>
      <c r="W9262" t="s">
        <v>10297</v>
      </c>
      <c r="X9262">
        <v>5</v>
      </c>
      <c r="Y9262" t="s">
        <v>505</v>
      </c>
      <c r="Z9262">
        <v>5501</v>
      </c>
      <c r="AA9262" t="s">
        <v>1181</v>
      </c>
      <c r="AC9262" t="s">
        <v>10212</v>
      </c>
      <c r="AD9262" t="s">
        <v>443</v>
      </c>
    </row>
    <row r="9263" spans="21:30">
      <c r="U9263">
        <v>20620</v>
      </c>
      <c r="V9263">
        <v>2</v>
      </c>
      <c r="W9263" t="s">
        <v>10298</v>
      </c>
      <c r="X9263">
        <v>16</v>
      </c>
      <c r="Y9263" t="s">
        <v>3835</v>
      </c>
      <c r="Z9263">
        <v>16101</v>
      </c>
      <c r="AA9263" t="s">
        <v>3836</v>
      </c>
      <c r="AC9263" t="s">
        <v>10219</v>
      </c>
      <c r="AD9263" t="s">
        <v>2682</v>
      </c>
    </row>
    <row r="9264" spans="21:30">
      <c r="U9264">
        <v>20621</v>
      </c>
      <c r="V9264">
        <v>0</v>
      </c>
      <c r="W9264" t="s">
        <v>10299</v>
      </c>
      <c r="X9264">
        <v>8</v>
      </c>
      <c r="Y9264" t="s">
        <v>434</v>
      </c>
      <c r="Z9264">
        <v>8102</v>
      </c>
      <c r="AA9264" t="s">
        <v>1069</v>
      </c>
      <c r="AC9264" t="s">
        <v>10219</v>
      </c>
      <c r="AD9264" t="s">
        <v>2682</v>
      </c>
    </row>
    <row r="9265" spans="21:30">
      <c r="U9265">
        <v>20622</v>
      </c>
      <c r="V9265">
        <v>9</v>
      </c>
      <c r="W9265" t="s">
        <v>10300</v>
      </c>
      <c r="X9265">
        <v>8</v>
      </c>
      <c r="Y9265" t="s">
        <v>434</v>
      </c>
      <c r="Z9265">
        <v>8106</v>
      </c>
      <c r="AA9265" t="s">
        <v>1344</v>
      </c>
      <c r="AC9265" t="s">
        <v>10212</v>
      </c>
      <c r="AD9265" t="s">
        <v>443</v>
      </c>
    </row>
    <row r="9266" spans="21:30">
      <c r="U9266">
        <v>20623</v>
      </c>
      <c r="V9266">
        <v>7</v>
      </c>
      <c r="W9266" t="s">
        <v>10301</v>
      </c>
      <c r="X9266">
        <v>8</v>
      </c>
      <c r="Y9266" t="s">
        <v>434</v>
      </c>
      <c r="Z9266">
        <v>8106</v>
      </c>
      <c r="AA9266" t="s">
        <v>1344</v>
      </c>
      <c r="AC9266" t="s">
        <v>10212</v>
      </c>
      <c r="AD9266" t="s">
        <v>443</v>
      </c>
    </row>
    <row r="9267" spans="21:30">
      <c r="U9267">
        <v>20624</v>
      </c>
      <c r="V9267">
        <v>5</v>
      </c>
      <c r="W9267" t="s">
        <v>10302</v>
      </c>
      <c r="X9267">
        <v>11</v>
      </c>
      <c r="Y9267" t="s">
        <v>1843</v>
      </c>
      <c r="Z9267">
        <v>11202</v>
      </c>
      <c r="AA9267" t="s">
        <v>6388</v>
      </c>
      <c r="AC9267" t="s">
        <v>10212</v>
      </c>
      <c r="AD9267" t="s">
        <v>443</v>
      </c>
    </row>
    <row r="9268" spans="21:30">
      <c r="U9268">
        <v>20625</v>
      </c>
      <c r="V9268">
        <v>3</v>
      </c>
      <c r="W9268" t="s">
        <v>10303</v>
      </c>
      <c r="X9268">
        <v>8</v>
      </c>
      <c r="Y9268" t="s">
        <v>434</v>
      </c>
      <c r="Z9268">
        <v>8108</v>
      </c>
      <c r="AA9268" t="s">
        <v>1832</v>
      </c>
      <c r="AC9268" t="s">
        <v>10219</v>
      </c>
      <c r="AD9268" t="s">
        <v>2682</v>
      </c>
    </row>
    <row r="9269" spans="21:30">
      <c r="U9269">
        <v>20626</v>
      </c>
      <c r="V9269">
        <v>1</v>
      </c>
      <c r="W9269" t="s">
        <v>10304</v>
      </c>
      <c r="X9269">
        <v>8</v>
      </c>
      <c r="Y9269" t="s">
        <v>434</v>
      </c>
      <c r="Z9269">
        <v>8103</v>
      </c>
      <c r="AA9269" t="s">
        <v>979</v>
      </c>
      <c r="AC9269" t="s">
        <v>10219</v>
      </c>
      <c r="AD9269" t="s">
        <v>2682</v>
      </c>
    </row>
    <row r="9270" spans="21:30">
      <c r="U9270">
        <v>20628</v>
      </c>
      <c r="V9270">
        <v>8</v>
      </c>
      <c r="W9270" t="s">
        <v>10305</v>
      </c>
      <c r="X9270">
        <v>8</v>
      </c>
      <c r="Y9270" t="s">
        <v>434</v>
      </c>
      <c r="Z9270">
        <v>8105</v>
      </c>
      <c r="AA9270" t="s">
        <v>1197</v>
      </c>
      <c r="AC9270" t="s">
        <v>10219</v>
      </c>
      <c r="AD9270" t="s">
        <v>443</v>
      </c>
    </row>
    <row r="9271" spans="21:30">
      <c r="U9271">
        <v>20631</v>
      </c>
      <c r="V9271">
        <v>8</v>
      </c>
      <c r="W9271" t="s">
        <v>10306</v>
      </c>
      <c r="X9271">
        <v>13</v>
      </c>
      <c r="Y9271" t="s">
        <v>6457</v>
      </c>
      <c r="Z9271">
        <v>13131</v>
      </c>
      <c r="AA9271" t="s">
        <v>6925</v>
      </c>
      <c r="AC9271" t="s">
        <v>713</v>
      </c>
      <c r="AD9271" t="s">
        <v>443</v>
      </c>
    </row>
    <row r="9272" spans="21:30">
      <c r="U9272">
        <v>20632</v>
      </c>
      <c r="V9272">
        <v>6</v>
      </c>
      <c r="W9272" t="s">
        <v>10307</v>
      </c>
      <c r="X9272">
        <v>1</v>
      </c>
      <c r="Y9272" t="s">
        <v>594</v>
      </c>
      <c r="Z9272">
        <v>1101</v>
      </c>
      <c r="AA9272" t="s">
        <v>593</v>
      </c>
      <c r="AC9272" t="s">
        <v>725</v>
      </c>
      <c r="AD9272" t="s">
        <v>443</v>
      </c>
    </row>
    <row r="9273" spans="21:30">
      <c r="U9273">
        <v>20633</v>
      </c>
      <c r="V9273">
        <v>4</v>
      </c>
      <c r="W9273" t="s">
        <v>10308</v>
      </c>
      <c r="X9273">
        <v>7</v>
      </c>
      <c r="Y9273" t="s">
        <v>953</v>
      </c>
      <c r="Z9273">
        <v>7402</v>
      </c>
      <c r="AA9273" t="s">
        <v>3667</v>
      </c>
      <c r="AC9273" t="s">
        <v>10219</v>
      </c>
      <c r="AD9273" t="s">
        <v>2682</v>
      </c>
    </row>
    <row r="9274" spans="21:30">
      <c r="U9274">
        <v>20634</v>
      </c>
      <c r="V9274">
        <v>2</v>
      </c>
      <c r="W9274" t="s">
        <v>10309</v>
      </c>
      <c r="X9274">
        <v>8</v>
      </c>
      <c r="Y9274" t="s">
        <v>434</v>
      </c>
      <c r="Z9274">
        <v>8102</v>
      </c>
      <c r="AA9274" t="s">
        <v>1069</v>
      </c>
      <c r="AC9274" t="s">
        <v>713</v>
      </c>
      <c r="AD9274" t="s">
        <v>443</v>
      </c>
    </row>
    <row r="9275" spans="21:30">
      <c r="U9275">
        <v>20635</v>
      </c>
      <c r="V9275">
        <v>0</v>
      </c>
      <c r="W9275" t="s">
        <v>10310</v>
      </c>
      <c r="X9275">
        <v>15</v>
      </c>
      <c r="Y9275" t="s">
        <v>441</v>
      </c>
      <c r="Z9275">
        <v>15101</v>
      </c>
      <c r="AA9275" t="s">
        <v>442</v>
      </c>
      <c r="AC9275" t="s">
        <v>10212</v>
      </c>
      <c r="AD9275" t="s">
        <v>443</v>
      </c>
    </row>
    <row r="9276" spans="21:30">
      <c r="U9276">
        <v>20636</v>
      </c>
      <c r="V9276">
        <v>9</v>
      </c>
      <c r="W9276" t="s">
        <v>10311</v>
      </c>
      <c r="X9276">
        <v>16</v>
      </c>
      <c r="Y9276" t="s">
        <v>3835</v>
      </c>
      <c r="Z9276">
        <v>16101</v>
      </c>
      <c r="AA9276" t="s">
        <v>3836</v>
      </c>
      <c r="AC9276" t="s">
        <v>10219</v>
      </c>
      <c r="AD9276" t="s">
        <v>2682</v>
      </c>
    </row>
    <row r="9277" spans="21:30">
      <c r="U9277">
        <v>20637</v>
      </c>
      <c r="V9277">
        <v>7</v>
      </c>
      <c r="W9277" t="s">
        <v>10312</v>
      </c>
      <c r="X9277">
        <v>8</v>
      </c>
      <c r="Y9277" t="s">
        <v>434</v>
      </c>
      <c r="Z9277">
        <v>8101</v>
      </c>
      <c r="AA9277" t="s">
        <v>433</v>
      </c>
      <c r="AC9277" t="s">
        <v>10219</v>
      </c>
      <c r="AD9277" t="s">
        <v>2682</v>
      </c>
    </row>
    <row r="9278" spans="21:30">
      <c r="U9278">
        <v>20638</v>
      </c>
      <c r="V9278">
        <v>5</v>
      </c>
      <c r="W9278" t="s">
        <v>10313</v>
      </c>
      <c r="X9278">
        <v>4</v>
      </c>
      <c r="Y9278" t="s">
        <v>846</v>
      </c>
      <c r="Z9278">
        <v>4102</v>
      </c>
      <c r="AA9278" t="s">
        <v>846</v>
      </c>
      <c r="AC9278" t="s">
        <v>713</v>
      </c>
      <c r="AD9278" t="s">
        <v>443</v>
      </c>
    </row>
    <row r="9279" spans="21:30">
      <c r="U9279">
        <v>20639</v>
      </c>
      <c r="V9279">
        <v>3</v>
      </c>
      <c r="W9279" t="s">
        <v>10314</v>
      </c>
      <c r="X9279">
        <v>8</v>
      </c>
      <c r="Y9279" t="s">
        <v>434</v>
      </c>
      <c r="Z9279">
        <v>8108</v>
      </c>
      <c r="AA9279" t="s">
        <v>1832</v>
      </c>
      <c r="AC9279" t="s">
        <v>10219</v>
      </c>
      <c r="AD9279" t="s">
        <v>2682</v>
      </c>
    </row>
    <row r="9280" spans="21:30">
      <c r="U9280">
        <v>20640</v>
      </c>
      <c r="V9280">
        <v>7</v>
      </c>
      <c r="W9280" t="s">
        <v>10315</v>
      </c>
      <c r="X9280">
        <v>14</v>
      </c>
      <c r="Y9280" t="s">
        <v>5517</v>
      </c>
      <c r="Z9280">
        <v>14106</v>
      </c>
      <c r="AA9280" t="s">
        <v>1372</v>
      </c>
      <c r="AC9280" t="s">
        <v>10219</v>
      </c>
      <c r="AD9280" t="s">
        <v>2682</v>
      </c>
    </row>
    <row r="9281" spans="21:30">
      <c r="U9281">
        <v>20641</v>
      </c>
      <c r="V9281">
        <v>5</v>
      </c>
      <c r="W9281" t="s">
        <v>10316</v>
      </c>
      <c r="X9281">
        <v>14</v>
      </c>
      <c r="Y9281" t="s">
        <v>5517</v>
      </c>
      <c r="Z9281">
        <v>14101</v>
      </c>
      <c r="AA9281" t="s">
        <v>817</v>
      </c>
      <c r="AC9281" t="s">
        <v>10219</v>
      </c>
      <c r="AD9281" t="s">
        <v>2682</v>
      </c>
    </row>
    <row r="9282" spans="21:30">
      <c r="U9282">
        <v>20642</v>
      </c>
      <c r="V9282">
        <v>3</v>
      </c>
      <c r="W9282" t="s">
        <v>10317</v>
      </c>
      <c r="X9282">
        <v>14</v>
      </c>
      <c r="Y9282" t="s">
        <v>5517</v>
      </c>
      <c r="Z9282">
        <v>14201</v>
      </c>
      <c r="AA9282" t="s">
        <v>5694</v>
      </c>
      <c r="AC9282" t="s">
        <v>10219</v>
      </c>
      <c r="AD9282" t="s">
        <v>2682</v>
      </c>
    </row>
    <row r="9283" spans="21:30">
      <c r="U9283">
        <v>20643</v>
      </c>
      <c r="V9283">
        <v>1</v>
      </c>
      <c r="W9283" t="s">
        <v>10318</v>
      </c>
      <c r="X9283">
        <v>14</v>
      </c>
      <c r="Y9283" t="s">
        <v>5517</v>
      </c>
      <c r="Z9283">
        <v>14107</v>
      </c>
      <c r="AA9283" t="s">
        <v>1460</v>
      </c>
      <c r="AC9283" t="s">
        <v>10219</v>
      </c>
      <c r="AD9283" t="s">
        <v>2682</v>
      </c>
    </row>
    <row r="9284" spans="21:30">
      <c r="U9284">
        <v>20645</v>
      </c>
      <c r="V9284">
        <v>8</v>
      </c>
      <c r="W9284" t="s">
        <v>10319</v>
      </c>
      <c r="X9284">
        <v>8</v>
      </c>
      <c r="Y9284" t="s">
        <v>434</v>
      </c>
      <c r="Z9284">
        <v>8102</v>
      </c>
      <c r="AA9284" t="s">
        <v>1069</v>
      </c>
      <c r="AC9284" t="s">
        <v>10212</v>
      </c>
      <c r="AD9284" t="s">
        <v>443</v>
      </c>
    </row>
    <row r="9285" spans="21:30">
      <c r="U9285">
        <v>20646</v>
      </c>
      <c r="V9285">
        <v>6</v>
      </c>
      <c r="W9285" t="s">
        <v>10320</v>
      </c>
      <c r="X9285">
        <v>6</v>
      </c>
      <c r="Y9285" t="s">
        <v>608</v>
      </c>
      <c r="Z9285">
        <v>6310</v>
      </c>
      <c r="AA9285" t="s">
        <v>1726</v>
      </c>
      <c r="AC9285" t="s">
        <v>10219</v>
      </c>
      <c r="AD9285" t="s">
        <v>443</v>
      </c>
    </row>
    <row r="9286" spans="21:30">
      <c r="U9286">
        <v>20647</v>
      </c>
      <c r="V9286">
        <v>4</v>
      </c>
      <c r="W9286" t="s">
        <v>10321</v>
      </c>
      <c r="X9286">
        <v>6</v>
      </c>
      <c r="Y9286" t="s">
        <v>608</v>
      </c>
      <c r="Z9286">
        <v>6204</v>
      </c>
      <c r="AA9286" t="s">
        <v>3286</v>
      </c>
      <c r="AC9286" t="s">
        <v>10219</v>
      </c>
      <c r="AD9286" t="s">
        <v>443</v>
      </c>
    </row>
    <row r="9287" spans="21:30">
      <c r="U9287">
        <v>20648</v>
      </c>
      <c r="V9287">
        <v>2</v>
      </c>
      <c r="W9287" t="s">
        <v>10322</v>
      </c>
      <c r="X9287">
        <v>14</v>
      </c>
      <c r="Y9287" t="s">
        <v>5517</v>
      </c>
      <c r="Z9287">
        <v>14107</v>
      </c>
      <c r="AA9287" t="s">
        <v>1460</v>
      </c>
      <c r="AC9287" t="s">
        <v>10219</v>
      </c>
      <c r="AD9287" t="s">
        <v>2682</v>
      </c>
    </row>
    <row r="9288" spans="21:30">
      <c r="U9288">
        <v>20649</v>
      </c>
      <c r="V9288">
        <v>0</v>
      </c>
      <c r="W9288" t="s">
        <v>10320</v>
      </c>
      <c r="X9288">
        <v>14</v>
      </c>
      <c r="Y9288" t="s">
        <v>5517</v>
      </c>
      <c r="Z9288">
        <v>14101</v>
      </c>
      <c r="AA9288" t="s">
        <v>817</v>
      </c>
      <c r="AC9288" t="s">
        <v>10219</v>
      </c>
      <c r="AD9288" t="s">
        <v>2682</v>
      </c>
    </row>
    <row r="9289" spans="21:30">
      <c r="U9289">
        <v>20650</v>
      </c>
      <c r="V9289">
        <v>4</v>
      </c>
      <c r="W9289" t="s">
        <v>10323</v>
      </c>
      <c r="X9289">
        <v>14</v>
      </c>
      <c r="Y9289" t="s">
        <v>5517</v>
      </c>
      <c r="Z9289">
        <v>14103</v>
      </c>
      <c r="AA9289" t="s">
        <v>1261</v>
      </c>
      <c r="AC9289" t="s">
        <v>10219</v>
      </c>
      <c r="AD9289" t="s">
        <v>2682</v>
      </c>
    </row>
    <row r="9290" spans="21:30">
      <c r="U9290">
        <v>20651</v>
      </c>
      <c r="V9290">
        <v>2</v>
      </c>
      <c r="W9290" t="s">
        <v>10324</v>
      </c>
      <c r="X9290">
        <v>14</v>
      </c>
      <c r="Y9290" t="s">
        <v>5517</v>
      </c>
      <c r="Z9290">
        <v>14108</v>
      </c>
      <c r="AA9290" t="s">
        <v>816</v>
      </c>
      <c r="AC9290" t="s">
        <v>10219</v>
      </c>
      <c r="AD9290" t="s">
        <v>2682</v>
      </c>
    </row>
    <row r="9291" spans="21:30">
      <c r="U9291">
        <v>20652</v>
      </c>
      <c r="V9291">
        <v>0</v>
      </c>
      <c r="W9291" t="s">
        <v>10325</v>
      </c>
      <c r="X9291">
        <v>14</v>
      </c>
      <c r="Y9291" t="s">
        <v>5517</v>
      </c>
      <c r="Z9291">
        <v>14101</v>
      </c>
      <c r="AA9291" t="s">
        <v>817</v>
      </c>
      <c r="AC9291" t="s">
        <v>10219</v>
      </c>
      <c r="AD9291" t="s">
        <v>2682</v>
      </c>
    </row>
    <row r="9292" spans="21:30">
      <c r="U9292">
        <v>20653</v>
      </c>
      <c r="V9292">
        <v>9</v>
      </c>
      <c r="W9292" t="s">
        <v>10326</v>
      </c>
      <c r="X9292">
        <v>14</v>
      </c>
      <c r="Y9292" t="s">
        <v>5517</v>
      </c>
      <c r="Z9292">
        <v>14104</v>
      </c>
      <c r="AA9292" t="s">
        <v>616</v>
      </c>
      <c r="AC9292" t="s">
        <v>10219</v>
      </c>
      <c r="AD9292" t="s">
        <v>2682</v>
      </c>
    </row>
    <row r="9293" spans="21:30">
      <c r="U9293">
        <v>20654</v>
      </c>
      <c r="V9293">
        <v>7</v>
      </c>
      <c r="W9293" t="s">
        <v>10327</v>
      </c>
      <c r="X9293">
        <v>14</v>
      </c>
      <c r="Y9293" t="s">
        <v>5517</v>
      </c>
      <c r="Z9293">
        <v>14107</v>
      </c>
      <c r="AA9293" t="s">
        <v>1460</v>
      </c>
      <c r="AC9293" t="s">
        <v>10219</v>
      </c>
      <c r="AD9293" t="s">
        <v>2682</v>
      </c>
    </row>
    <row r="9294" spans="21:30">
      <c r="U9294">
        <v>20656</v>
      </c>
      <c r="V9294">
        <v>3</v>
      </c>
      <c r="W9294" t="s">
        <v>10328</v>
      </c>
      <c r="X9294">
        <v>13</v>
      </c>
      <c r="Y9294" t="s">
        <v>6457</v>
      </c>
      <c r="Z9294">
        <v>13111</v>
      </c>
      <c r="AA9294" t="s">
        <v>1237</v>
      </c>
      <c r="AC9294" t="s">
        <v>10212</v>
      </c>
      <c r="AD9294" t="s">
        <v>443</v>
      </c>
    </row>
    <row r="9295" spans="21:30">
      <c r="U9295">
        <v>20659</v>
      </c>
      <c r="V9295">
        <v>8</v>
      </c>
      <c r="W9295" t="s">
        <v>10329</v>
      </c>
      <c r="X9295">
        <v>16</v>
      </c>
      <c r="Y9295" t="s">
        <v>3835</v>
      </c>
      <c r="Z9295">
        <v>16301</v>
      </c>
      <c r="AA9295" t="s">
        <v>3894</v>
      </c>
      <c r="AC9295" t="s">
        <v>10219</v>
      </c>
      <c r="AD9295" t="s">
        <v>2682</v>
      </c>
    </row>
    <row r="9296" spans="21:30">
      <c r="U9296">
        <v>20660</v>
      </c>
      <c r="V9296">
        <v>1</v>
      </c>
      <c r="W9296" t="s">
        <v>10330</v>
      </c>
      <c r="X9296">
        <v>16</v>
      </c>
      <c r="Y9296" t="s">
        <v>3835</v>
      </c>
      <c r="Z9296">
        <v>16103</v>
      </c>
      <c r="AA9296" t="s">
        <v>3847</v>
      </c>
      <c r="AC9296" t="s">
        <v>10219</v>
      </c>
      <c r="AD9296" t="s">
        <v>2682</v>
      </c>
    </row>
    <row r="9297" spans="21:30">
      <c r="U9297">
        <v>20662</v>
      </c>
      <c r="V9297">
        <v>8</v>
      </c>
      <c r="W9297" t="s">
        <v>10331</v>
      </c>
      <c r="X9297">
        <v>6</v>
      </c>
      <c r="Y9297" t="s">
        <v>608</v>
      </c>
      <c r="Z9297">
        <v>6111</v>
      </c>
      <c r="AA9297" t="s">
        <v>1429</v>
      </c>
      <c r="AC9297" t="s">
        <v>10219</v>
      </c>
      <c r="AD9297" t="s">
        <v>443</v>
      </c>
    </row>
    <row r="9298" spans="21:30">
      <c r="U9298">
        <v>20663</v>
      </c>
      <c r="V9298">
        <v>6</v>
      </c>
      <c r="W9298" t="s">
        <v>10332</v>
      </c>
      <c r="X9298">
        <v>13</v>
      </c>
      <c r="Y9298" t="s">
        <v>6457</v>
      </c>
      <c r="Z9298">
        <v>13110</v>
      </c>
      <c r="AA9298" t="s">
        <v>741</v>
      </c>
      <c r="AC9298" t="s">
        <v>713</v>
      </c>
      <c r="AD9298" t="s">
        <v>443</v>
      </c>
    </row>
    <row r="9299" spans="21:30">
      <c r="U9299">
        <v>20664</v>
      </c>
      <c r="V9299">
        <v>4</v>
      </c>
      <c r="W9299" t="s">
        <v>10333</v>
      </c>
      <c r="X9299">
        <v>4</v>
      </c>
      <c r="Y9299" t="s">
        <v>846</v>
      </c>
      <c r="Z9299">
        <v>4301</v>
      </c>
      <c r="AA9299" t="s">
        <v>112</v>
      </c>
      <c r="AC9299" t="s">
        <v>10212</v>
      </c>
      <c r="AD9299" t="s">
        <v>443</v>
      </c>
    </row>
    <row r="9300" spans="21:30">
      <c r="U9300">
        <v>20665</v>
      </c>
      <c r="V9300">
        <v>2</v>
      </c>
      <c r="W9300" t="s">
        <v>10334</v>
      </c>
      <c r="X9300">
        <v>2</v>
      </c>
      <c r="Y9300" t="s">
        <v>631</v>
      </c>
      <c r="Z9300">
        <v>2101</v>
      </c>
      <c r="AA9300" t="s">
        <v>631</v>
      </c>
      <c r="AC9300" t="s">
        <v>725</v>
      </c>
      <c r="AD9300" t="s">
        <v>443</v>
      </c>
    </row>
    <row r="9301" spans="21:30">
      <c r="U9301">
        <v>20666</v>
      </c>
      <c r="V9301">
        <v>0</v>
      </c>
      <c r="W9301" t="s">
        <v>10335</v>
      </c>
      <c r="X9301">
        <v>1</v>
      </c>
      <c r="Y9301" t="s">
        <v>594</v>
      </c>
      <c r="Z9301">
        <v>1101</v>
      </c>
      <c r="AA9301" t="s">
        <v>593</v>
      </c>
      <c r="AC9301" t="s">
        <v>10219</v>
      </c>
      <c r="AD9301" t="s">
        <v>2682</v>
      </c>
    </row>
    <row r="9302" spans="21:30">
      <c r="U9302">
        <v>20667</v>
      </c>
      <c r="V9302">
        <v>9</v>
      </c>
      <c r="W9302" t="s">
        <v>10336</v>
      </c>
      <c r="X9302">
        <v>3</v>
      </c>
      <c r="Y9302" t="s">
        <v>869</v>
      </c>
      <c r="Z9302">
        <v>3102</v>
      </c>
      <c r="AA9302" t="s">
        <v>912</v>
      </c>
      <c r="AC9302" t="s">
        <v>10212</v>
      </c>
      <c r="AD9302" t="s">
        <v>443</v>
      </c>
    </row>
    <row r="9303" spans="21:30">
      <c r="U9303">
        <v>20668</v>
      </c>
      <c r="V9303">
        <v>7</v>
      </c>
      <c r="W9303" t="s">
        <v>10337</v>
      </c>
      <c r="X9303">
        <v>13</v>
      </c>
      <c r="Y9303" t="s">
        <v>6457</v>
      </c>
      <c r="Z9303">
        <v>13104</v>
      </c>
      <c r="AA9303" t="s">
        <v>6569</v>
      </c>
      <c r="AC9303" t="s">
        <v>10212</v>
      </c>
      <c r="AD9303" t="s">
        <v>443</v>
      </c>
    </row>
    <row r="9304" spans="21:30">
      <c r="U9304">
        <v>20669</v>
      </c>
      <c r="V9304">
        <v>5</v>
      </c>
      <c r="W9304" t="s">
        <v>10338</v>
      </c>
      <c r="X9304">
        <v>13</v>
      </c>
      <c r="Y9304" t="s">
        <v>6457</v>
      </c>
      <c r="Z9304">
        <v>13128</v>
      </c>
      <c r="AA9304" t="s">
        <v>831</v>
      </c>
      <c r="AC9304" t="s">
        <v>10212</v>
      </c>
      <c r="AD9304" t="s">
        <v>443</v>
      </c>
    </row>
    <row r="9305" spans="21:30">
      <c r="U9305">
        <v>20670</v>
      </c>
      <c r="V9305">
        <v>9</v>
      </c>
      <c r="W9305" t="s">
        <v>10339</v>
      </c>
      <c r="X9305">
        <v>16</v>
      </c>
      <c r="Y9305" t="s">
        <v>3835</v>
      </c>
      <c r="Z9305">
        <v>16101</v>
      </c>
      <c r="AA9305" t="s">
        <v>3836</v>
      </c>
      <c r="AC9305" t="s">
        <v>10219</v>
      </c>
      <c r="AD9305" t="s">
        <v>2682</v>
      </c>
    </row>
    <row r="9306" spans="21:30">
      <c r="U9306">
        <v>20671</v>
      </c>
      <c r="V9306">
        <v>7</v>
      </c>
      <c r="W9306" t="s">
        <v>10340</v>
      </c>
      <c r="X9306">
        <v>9</v>
      </c>
      <c r="Y9306" t="s">
        <v>559</v>
      </c>
      <c r="Z9306">
        <v>9211</v>
      </c>
      <c r="AA9306" t="s">
        <v>1788</v>
      </c>
      <c r="AC9306" t="s">
        <v>10212</v>
      </c>
      <c r="AD9306" t="s">
        <v>443</v>
      </c>
    </row>
    <row r="9307" spans="21:30">
      <c r="U9307">
        <v>20672</v>
      </c>
      <c r="V9307">
        <v>5</v>
      </c>
      <c r="W9307" t="s">
        <v>10341</v>
      </c>
      <c r="X9307">
        <v>8</v>
      </c>
      <c r="Y9307" t="s">
        <v>434</v>
      </c>
      <c r="Z9307">
        <v>8101</v>
      </c>
      <c r="AA9307" t="s">
        <v>433</v>
      </c>
      <c r="AC9307" t="s">
        <v>10219</v>
      </c>
      <c r="AD9307" t="s">
        <v>2682</v>
      </c>
    </row>
    <row r="9308" spans="21:30">
      <c r="U9308">
        <v>20673</v>
      </c>
      <c r="V9308">
        <v>3</v>
      </c>
      <c r="W9308" t="s">
        <v>10342</v>
      </c>
      <c r="X9308">
        <v>8</v>
      </c>
      <c r="Y9308" t="s">
        <v>434</v>
      </c>
      <c r="Z9308">
        <v>8106</v>
      </c>
      <c r="AA9308" t="s">
        <v>1344</v>
      </c>
      <c r="AC9308" t="s">
        <v>10212</v>
      </c>
      <c r="AD9308" t="s">
        <v>443</v>
      </c>
    </row>
    <row r="9309" spans="21:30">
      <c r="U9309">
        <v>20674</v>
      </c>
      <c r="V9309">
        <v>1</v>
      </c>
      <c r="W9309" t="s">
        <v>10343</v>
      </c>
      <c r="X9309">
        <v>13</v>
      </c>
      <c r="Y9309" t="s">
        <v>6457</v>
      </c>
      <c r="Z9309">
        <v>13119</v>
      </c>
      <c r="AA9309" t="s">
        <v>6482</v>
      </c>
      <c r="AC9309" t="s">
        <v>10212</v>
      </c>
      <c r="AD9309" t="s">
        <v>443</v>
      </c>
    </row>
    <row r="9310" spans="21:30">
      <c r="U9310">
        <v>20676</v>
      </c>
      <c r="V9310">
        <v>8</v>
      </c>
      <c r="W9310" t="s">
        <v>10217</v>
      </c>
      <c r="X9310">
        <v>9</v>
      </c>
      <c r="Y9310" t="s">
        <v>559</v>
      </c>
      <c r="Z9310">
        <v>9201</v>
      </c>
      <c r="AA9310" t="s">
        <v>877</v>
      </c>
      <c r="AC9310" t="s">
        <v>10212</v>
      </c>
      <c r="AD9310" t="s">
        <v>443</v>
      </c>
    </row>
    <row r="9311" spans="21:30">
      <c r="U9311">
        <v>20677</v>
      </c>
      <c r="V9311">
        <v>6</v>
      </c>
      <c r="W9311" t="s">
        <v>10344</v>
      </c>
      <c r="X9311">
        <v>9</v>
      </c>
      <c r="Y9311" t="s">
        <v>559</v>
      </c>
      <c r="Z9311">
        <v>9203</v>
      </c>
      <c r="AA9311" t="s">
        <v>4831</v>
      </c>
      <c r="AC9311" t="s">
        <v>10212</v>
      </c>
      <c r="AD9311" t="s">
        <v>443</v>
      </c>
    </row>
    <row r="9312" spans="21:30">
      <c r="U9312">
        <v>20679</v>
      </c>
      <c r="V9312">
        <v>2</v>
      </c>
      <c r="W9312" t="s">
        <v>10345</v>
      </c>
      <c r="X9312">
        <v>6</v>
      </c>
      <c r="Y9312" t="s">
        <v>608</v>
      </c>
      <c r="Z9312">
        <v>6201</v>
      </c>
      <c r="AA9312" t="s">
        <v>1539</v>
      </c>
      <c r="AC9312" t="s">
        <v>10219</v>
      </c>
      <c r="AD9312" t="s">
        <v>443</v>
      </c>
    </row>
    <row r="9313" spans="21:30">
      <c r="U9313">
        <v>20680</v>
      </c>
      <c r="V9313">
        <v>6</v>
      </c>
      <c r="W9313" t="s">
        <v>10346</v>
      </c>
      <c r="X9313">
        <v>6</v>
      </c>
      <c r="Y9313" t="s">
        <v>608</v>
      </c>
      <c r="Z9313">
        <v>6310</v>
      </c>
      <c r="AA9313" t="s">
        <v>1726</v>
      </c>
      <c r="AC9313" t="s">
        <v>10219</v>
      </c>
      <c r="AD9313" t="s">
        <v>443</v>
      </c>
    </row>
    <row r="9314" spans="21:30">
      <c r="U9314">
        <v>20681</v>
      </c>
      <c r="V9314">
        <v>4</v>
      </c>
      <c r="W9314" t="s">
        <v>10347</v>
      </c>
      <c r="X9314">
        <v>6</v>
      </c>
      <c r="Y9314" t="s">
        <v>608</v>
      </c>
      <c r="Z9314">
        <v>6302</v>
      </c>
      <c r="AA9314" t="s">
        <v>3197</v>
      </c>
      <c r="AC9314" t="s">
        <v>10219</v>
      </c>
      <c r="AD9314" t="s">
        <v>443</v>
      </c>
    </row>
    <row r="9315" spans="21:30">
      <c r="U9315">
        <v>20682</v>
      </c>
      <c r="V9315">
        <v>2</v>
      </c>
      <c r="W9315" t="s">
        <v>10325</v>
      </c>
      <c r="X9315">
        <v>6</v>
      </c>
      <c r="Y9315" t="s">
        <v>608</v>
      </c>
      <c r="Z9315">
        <v>6101</v>
      </c>
      <c r="AA9315" t="s">
        <v>655</v>
      </c>
      <c r="AC9315" t="s">
        <v>10219</v>
      </c>
      <c r="AD9315" t="s">
        <v>443</v>
      </c>
    </row>
    <row r="9316" spans="21:30">
      <c r="U9316">
        <v>20683</v>
      </c>
      <c r="V9316">
        <v>0</v>
      </c>
      <c r="W9316" t="s">
        <v>10348</v>
      </c>
      <c r="X9316">
        <v>6</v>
      </c>
      <c r="Y9316" t="s">
        <v>608</v>
      </c>
      <c r="Z9316">
        <v>6108</v>
      </c>
      <c r="AA9316" t="s">
        <v>2996</v>
      </c>
      <c r="AC9316" t="s">
        <v>10219</v>
      </c>
      <c r="AD9316" t="s">
        <v>443</v>
      </c>
    </row>
    <row r="9317" spans="21:30">
      <c r="U9317">
        <v>20684</v>
      </c>
      <c r="V9317">
        <v>9</v>
      </c>
      <c r="W9317" t="s">
        <v>10213</v>
      </c>
      <c r="X9317">
        <v>6</v>
      </c>
      <c r="Y9317" t="s">
        <v>608</v>
      </c>
      <c r="Z9317">
        <v>6101</v>
      </c>
      <c r="AA9317" t="s">
        <v>655</v>
      </c>
      <c r="AC9317" t="s">
        <v>10212</v>
      </c>
      <c r="AD9317" t="s">
        <v>443</v>
      </c>
    </row>
    <row r="9318" spans="21:30">
      <c r="U9318">
        <v>20685</v>
      </c>
      <c r="V9318">
        <v>7</v>
      </c>
      <c r="W9318" t="s">
        <v>10349</v>
      </c>
      <c r="X9318">
        <v>6</v>
      </c>
      <c r="Y9318" t="s">
        <v>608</v>
      </c>
      <c r="Z9318">
        <v>6101</v>
      </c>
      <c r="AA9318" t="s">
        <v>655</v>
      </c>
      <c r="AC9318" t="s">
        <v>10212</v>
      </c>
      <c r="AD9318" t="s">
        <v>443</v>
      </c>
    </row>
    <row r="9319" spans="21:30">
      <c r="U9319">
        <v>20686</v>
      </c>
      <c r="V9319">
        <v>5</v>
      </c>
      <c r="W9319" t="s">
        <v>10350</v>
      </c>
      <c r="X9319">
        <v>6</v>
      </c>
      <c r="Y9319" t="s">
        <v>608</v>
      </c>
      <c r="Z9319">
        <v>6305</v>
      </c>
      <c r="AA9319" t="s">
        <v>1407</v>
      </c>
      <c r="AC9319" t="s">
        <v>10212</v>
      </c>
      <c r="AD9319" t="s">
        <v>443</v>
      </c>
    </row>
    <row r="9320" spans="21:30">
      <c r="U9320">
        <v>20687</v>
      </c>
      <c r="V9320">
        <v>3</v>
      </c>
      <c r="W9320" t="s">
        <v>10351</v>
      </c>
      <c r="X9320">
        <v>6</v>
      </c>
      <c r="Y9320" t="s">
        <v>608</v>
      </c>
      <c r="Z9320">
        <v>6301</v>
      </c>
      <c r="AA9320" t="s">
        <v>835</v>
      </c>
      <c r="AC9320" t="s">
        <v>10212</v>
      </c>
      <c r="AD9320" t="s">
        <v>443</v>
      </c>
    </row>
    <row r="9321" spans="21:30">
      <c r="U9321">
        <v>20688</v>
      </c>
      <c r="V9321">
        <v>1</v>
      </c>
      <c r="W9321" t="s">
        <v>10257</v>
      </c>
      <c r="X9321">
        <v>10</v>
      </c>
      <c r="Y9321" t="s">
        <v>5531</v>
      </c>
      <c r="Z9321">
        <v>10107</v>
      </c>
      <c r="AA9321" t="s">
        <v>909</v>
      </c>
      <c r="AC9321" t="s">
        <v>10212</v>
      </c>
      <c r="AD9321" t="s">
        <v>443</v>
      </c>
    </row>
    <row r="9322" spans="21:30">
      <c r="U9322">
        <v>20690</v>
      </c>
      <c r="V9322">
        <v>3</v>
      </c>
      <c r="W9322" t="s">
        <v>10352</v>
      </c>
      <c r="X9322">
        <v>10</v>
      </c>
      <c r="Y9322" t="s">
        <v>5531</v>
      </c>
      <c r="Z9322">
        <v>10101</v>
      </c>
      <c r="AA9322" t="s">
        <v>1559</v>
      </c>
      <c r="AC9322" t="s">
        <v>10212</v>
      </c>
      <c r="AD9322" t="s">
        <v>443</v>
      </c>
    </row>
    <row r="9323" spans="21:30">
      <c r="U9323">
        <v>20691</v>
      </c>
      <c r="V9323">
        <v>1</v>
      </c>
      <c r="W9323" t="s">
        <v>10353</v>
      </c>
      <c r="X9323">
        <v>15</v>
      </c>
      <c r="Y9323" t="s">
        <v>441</v>
      </c>
      <c r="Z9323">
        <v>15101</v>
      </c>
      <c r="AA9323" t="s">
        <v>442</v>
      </c>
      <c r="AC9323" t="s">
        <v>713</v>
      </c>
      <c r="AD9323" t="s">
        <v>443</v>
      </c>
    </row>
    <row r="9324" spans="21:30">
      <c r="U9324">
        <v>20693</v>
      </c>
      <c r="V9324">
        <v>8</v>
      </c>
      <c r="W9324" t="s">
        <v>10354</v>
      </c>
      <c r="X9324">
        <v>14</v>
      </c>
      <c r="Y9324" t="s">
        <v>5517</v>
      </c>
      <c r="Z9324">
        <v>14101</v>
      </c>
      <c r="AA9324" t="s">
        <v>817</v>
      </c>
      <c r="AC9324" t="s">
        <v>10219</v>
      </c>
      <c r="AD9324" t="s">
        <v>2682</v>
      </c>
    </row>
    <row r="9325" spans="21:30">
      <c r="U9325">
        <v>20694</v>
      </c>
      <c r="V9325">
        <v>6</v>
      </c>
      <c r="W9325" t="s">
        <v>10355</v>
      </c>
      <c r="X9325">
        <v>14</v>
      </c>
      <c r="Y9325" t="s">
        <v>5517</v>
      </c>
      <c r="Z9325">
        <v>14101</v>
      </c>
      <c r="AA9325" t="s">
        <v>817</v>
      </c>
      <c r="AC9325" t="s">
        <v>10219</v>
      </c>
      <c r="AD9325" t="s">
        <v>2682</v>
      </c>
    </row>
    <row r="9326" spans="21:30">
      <c r="U9326">
        <v>20695</v>
      </c>
      <c r="V9326">
        <v>4</v>
      </c>
      <c r="W9326" t="s">
        <v>10356</v>
      </c>
      <c r="X9326">
        <v>14</v>
      </c>
      <c r="Y9326" t="s">
        <v>5517</v>
      </c>
      <c r="Z9326">
        <v>14101</v>
      </c>
      <c r="AA9326" t="s">
        <v>817</v>
      </c>
      <c r="AC9326" t="s">
        <v>10219</v>
      </c>
      <c r="AD9326" t="s">
        <v>2682</v>
      </c>
    </row>
    <row r="9327" spans="21:30">
      <c r="U9327">
        <v>20696</v>
      </c>
      <c r="V9327">
        <v>2</v>
      </c>
      <c r="W9327" t="s">
        <v>10357</v>
      </c>
      <c r="X9327">
        <v>3</v>
      </c>
      <c r="Y9327" t="s">
        <v>869</v>
      </c>
      <c r="Z9327">
        <v>3201</v>
      </c>
      <c r="AA9327" t="s">
        <v>967</v>
      </c>
      <c r="AC9327" t="s">
        <v>10212</v>
      </c>
      <c r="AD9327" t="s">
        <v>443</v>
      </c>
    </row>
    <row r="9328" spans="21:30">
      <c r="U9328">
        <v>20697</v>
      </c>
      <c r="V9328">
        <v>0</v>
      </c>
      <c r="W9328" t="s">
        <v>10358</v>
      </c>
      <c r="X9328">
        <v>16</v>
      </c>
      <c r="Y9328" t="s">
        <v>3835</v>
      </c>
      <c r="Z9328">
        <v>16201</v>
      </c>
      <c r="AA9328" t="s">
        <v>1628</v>
      </c>
      <c r="AC9328" t="s">
        <v>10219</v>
      </c>
      <c r="AD9328" t="s">
        <v>2682</v>
      </c>
    </row>
    <row r="9329" spans="21:30">
      <c r="U9329">
        <v>20698</v>
      </c>
      <c r="V9329">
        <v>9</v>
      </c>
      <c r="W9329" t="s">
        <v>10261</v>
      </c>
      <c r="X9329">
        <v>8</v>
      </c>
      <c r="Y9329" t="s">
        <v>434</v>
      </c>
      <c r="Z9329">
        <v>8107</v>
      </c>
      <c r="AA9329" t="s">
        <v>1514</v>
      </c>
      <c r="AC9329" t="s">
        <v>10219</v>
      </c>
      <c r="AD9329" t="s">
        <v>2682</v>
      </c>
    </row>
    <row r="9330" spans="21:30">
      <c r="U9330">
        <v>20699</v>
      </c>
      <c r="V9330">
        <v>7</v>
      </c>
      <c r="W9330" t="s">
        <v>10264</v>
      </c>
      <c r="X9330">
        <v>3</v>
      </c>
      <c r="Y9330" t="s">
        <v>869</v>
      </c>
      <c r="Z9330">
        <v>3303</v>
      </c>
      <c r="AA9330" t="s">
        <v>1147</v>
      </c>
      <c r="AC9330" t="s">
        <v>10212</v>
      </c>
      <c r="AD9330" t="s">
        <v>443</v>
      </c>
    </row>
    <row r="9331" spans="21:30">
      <c r="U9331">
        <v>20700</v>
      </c>
      <c r="V9331">
        <v>4</v>
      </c>
      <c r="W9331" t="s">
        <v>10359</v>
      </c>
      <c r="X9331">
        <v>3</v>
      </c>
      <c r="Y9331" t="s">
        <v>869</v>
      </c>
      <c r="Z9331">
        <v>3301</v>
      </c>
      <c r="AA9331" t="s">
        <v>1776</v>
      </c>
      <c r="AC9331" t="s">
        <v>10212</v>
      </c>
      <c r="AD9331" t="s">
        <v>443</v>
      </c>
    </row>
    <row r="9332" spans="21:30">
      <c r="U9332">
        <v>20701</v>
      </c>
      <c r="V9332">
        <v>2</v>
      </c>
      <c r="W9332" t="s">
        <v>10360</v>
      </c>
      <c r="X9332">
        <v>6</v>
      </c>
      <c r="Y9332" t="s">
        <v>608</v>
      </c>
      <c r="Z9332">
        <v>6117</v>
      </c>
      <c r="AA9332" t="s">
        <v>3051</v>
      </c>
      <c r="AC9332" t="s">
        <v>10219</v>
      </c>
      <c r="AD9332" t="s">
        <v>443</v>
      </c>
    </row>
    <row r="9333" spans="21:30">
      <c r="U9333">
        <v>22007</v>
      </c>
      <c r="V9333">
        <v>8</v>
      </c>
      <c r="W9333" t="s">
        <v>10361</v>
      </c>
      <c r="X9333">
        <v>10</v>
      </c>
      <c r="Y9333" t="s">
        <v>5531</v>
      </c>
      <c r="Z9333">
        <v>10301</v>
      </c>
      <c r="AA9333" t="s">
        <v>1441</v>
      </c>
      <c r="AC9333" t="s">
        <v>713</v>
      </c>
      <c r="AD9333" t="s">
        <v>443</v>
      </c>
    </row>
    <row r="9334" spans="21:30">
      <c r="U9334">
        <v>22009</v>
      </c>
      <c r="V9334">
        <v>4</v>
      </c>
      <c r="W9334" t="s">
        <v>6829</v>
      </c>
      <c r="X9334">
        <v>10</v>
      </c>
      <c r="Y9334" t="s">
        <v>5531</v>
      </c>
      <c r="Z9334">
        <v>10101</v>
      </c>
      <c r="AA9334" t="s">
        <v>1559</v>
      </c>
      <c r="AC9334" t="s">
        <v>713</v>
      </c>
      <c r="AD9334" t="s">
        <v>443</v>
      </c>
    </row>
    <row r="9335" spans="21:30">
      <c r="U9335">
        <v>22010</v>
      </c>
      <c r="V9335">
        <v>8</v>
      </c>
      <c r="W9335" t="s">
        <v>10362</v>
      </c>
      <c r="X9335">
        <v>10</v>
      </c>
      <c r="Y9335" t="s">
        <v>5531</v>
      </c>
      <c r="Z9335">
        <v>10202</v>
      </c>
      <c r="AA9335" t="s">
        <v>785</v>
      </c>
      <c r="AC9335" t="s">
        <v>713</v>
      </c>
      <c r="AD9335" t="s">
        <v>443</v>
      </c>
    </row>
    <row r="9336" spans="21:30">
      <c r="U9336">
        <v>22012</v>
      </c>
      <c r="V9336">
        <v>4</v>
      </c>
      <c r="W9336" t="s">
        <v>10363</v>
      </c>
      <c r="X9336">
        <v>10</v>
      </c>
      <c r="Y9336" t="s">
        <v>5531</v>
      </c>
      <c r="Z9336">
        <v>10106</v>
      </c>
      <c r="AA9336" t="s">
        <v>1332</v>
      </c>
      <c r="AC9336" t="s">
        <v>412</v>
      </c>
      <c r="AD9336" t="s">
        <v>443</v>
      </c>
    </row>
    <row r="9337" spans="21:30">
      <c r="U9337">
        <v>22013</v>
      </c>
      <c r="V9337">
        <v>2</v>
      </c>
      <c r="W9337" t="s">
        <v>10364</v>
      </c>
      <c r="X9337">
        <v>10</v>
      </c>
      <c r="Y9337" t="s">
        <v>5531</v>
      </c>
      <c r="Z9337">
        <v>10201</v>
      </c>
      <c r="AA9337" t="s">
        <v>120</v>
      </c>
      <c r="AC9337" t="s">
        <v>713</v>
      </c>
      <c r="AD9337" t="s">
        <v>443</v>
      </c>
    </row>
    <row r="9338" spans="21:30">
      <c r="U9338">
        <v>22014</v>
      </c>
      <c r="V9338">
        <v>0</v>
      </c>
      <c r="W9338" t="s">
        <v>10365</v>
      </c>
      <c r="X9338">
        <v>14</v>
      </c>
      <c r="Y9338" t="s">
        <v>5517</v>
      </c>
      <c r="Z9338">
        <v>14101</v>
      </c>
      <c r="AA9338" t="s">
        <v>817</v>
      </c>
      <c r="AC9338" t="s">
        <v>713</v>
      </c>
      <c r="AD9338" t="s">
        <v>443</v>
      </c>
    </row>
    <row r="9339" spans="21:30">
      <c r="U9339">
        <v>22016</v>
      </c>
      <c r="V9339">
        <v>7</v>
      </c>
      <c r="W9339" t="s">
        <v>10366</v>
      </c>
      <c r="X9339">
        <v>14</v>
      </c>
      <c r="Y9339" t="s">
        <v>5517</v>
      </c>
      <c r="Z9339">
        <v>14203</v>
      </c>
      <c r="AA9339" t="s">
        <v>1823</v>
      </c>
      <c r="AC9339" t="s">
        <v>713</v>
      </c>
      <c r="AD9339" t="s">
        <v>443</v>
      </c>
    </row>
    <row r="9340" spans="21:30">
      <c r="U9340">
        <v>22019</v>
      </c>
      <c r="V9340">
        <v>1</v>
      </c>
      <c r="W9340" t="s">
        <v>10367</v>
      </c>
      <c r="X9340">
        <v>10</v>
      </c>
      <c r="Y9340" t="s">
        <v>5531</v>
      </c>
      <c r="Z9340">
        <v>10101</v>
      </c>
      <c r="AA9340" t="s">
        <v>1559</v>
      </c>
      <c r="AC9340" t="s">
        <v>713</v>
      </c>
      <c r="AD9340" t="s">
        <v>443</v>
      </c>
    </row>
    <row r="9341" spans="21:30">
      <c r="U9341">
        <v>22020</v>
      </c>
      <c r="V9341">
        <v>5</v>
      </c>
      <c r="W9341" t="s">
        <v>10368</v>
      </c>
      <c r="X9341">
        <v>10</v>
      </c>
      <c r="Y9341" t="s">
        <v>5531</v>
      </c>
      <c r="Z9341">
        <v>10201</v>
      </c>
      <c r="AA9341" t="s">
        <v>120</v>
      </c>
      <c r="AC9341" t="s">
        <v>725</v>
      </c>
      <c r="AD9341" t="s">
        <v>443</v>
      </c>
    </row>
    <row r="9342" spans="21:30">
      <c r="U9342">
        <v>22021</v>
      </c>
      <c r="V9342">
        <v>3</v>
      </c>
      <c r="W9342" t="s">
        <v>10369</v>
      </c>
      <c r="X9342">
        <v>10</v>
      </c>
      <c r="Y9342" t="s">
        <v>5531</v>
      </c>
      <c r="Z9342">
        <v>10304</v>
      </c>
      <c r="AA9342" t="s">
        <v>1595</v>
      </c>
      <c r="AC9342" t="s">
        <v>1009</v>
      </c>
      <c r="AD9342" t="s">
        <v>443</v>
      </c>
    </row>
    <row r="9343" spans="21:30">
      <c r="U9343">
        <v>22022</v>
      </c>
      <c r="V9343">
        <v>1</v>
      </c>
      <c r="W9343" t="s">
        <v>3056</v>
      </c>
      <c r="X9343">
        <v>10</v>
      </c>
      <c r="Y9343" t="s">
        <v>5531</v>
      </c>
      <c r="Z9343">
        <v>10105</v>
      </c>
      <c r="AA9343" t="s">
        <v>1155</v>
      </c>
      <c r="AC9343" t="s">
        <v>412</v>
      </c>
      <c r="AD9343" t="s">
        <v>443</v>
      </c>
    </row>
    <row r="9344" spans="21:30">
      <c r="U9344">
        <v>22024</v>
      </c>
      <c r="V9344">
        <v>8</v>
      </c>
      <c r="W9344" t="s">
        <v>10370</v>
      </c>
      <c r="X9344">
        <v>14</v>
      </c>
      <c r="Y9344" t="s">
        <v>5517</v>
      </c>
      <c r="Z9344">
        <v>14107</v>
      </c>
      <c r="AA9344" t="s">
        <v>1460</v>
      </c>
      <c r="AC9344" t="s">
        <v>713</v>
      </c>
      <c r="AD9344" t="s">
        <v>443</v>
      </c>
    </row>
    <row r="9345" spans="21:30">
      <c r="U9345">
        <v>22025</v>
      </c>
      <c r="V9345">
        <v>6</v>
      </c>
      <c r="W9345" t="s">
        <v>5048</v>
      </c>
      <c r="X9345">
        <v>14</v>
      </c>
      <c r="Y9345" t="s">
        <v>5517</v>
      </c>
      <c r="Z9345">
        <v>14108</v>
      </c>
      <c r="AA9345" t="s">
        <v>816</v>
      </c>
      <c r="AC9345" t="s">
        <v>713</v>
      </c>
      <c r="AD9345" t="s">
        <v>443</v>
      </c>
    </row>
    <row r="9346" spans="21:30">
      <c r="U9346">
        <v>22027</v>
      </c>
      <c r="V9346">
        <v>2</v>
      </c>
      <c r="W9346" t="s">
        <v>10371</v>
      </c>
      <c r="X9346">
        <v>10</v>
      </c>
      <c r="Y9346" t="s">
        <v>5531</v>
      </c>
      <c r="Z9346">
        <v>10403</v>
      </c>
      <c r="AA9346" t="s">
        <v>6330</v>
      </c>
      <c r="AC9346" t="s">
        <v>1009</v>
      </c>
      <c r="AD9346" t="s">
        <v>443</v>
      </c>
    </row>
    <row r="9347" spans="21:30">
      <c r="U9347">
        <v>22029</v>
      </c>
      <c r="V9347">
        <v>9</v>
      </c>
      <c r="W9347" t="s">
        <v>10372</v>
      </c>
      <c r="X9347">
        <v>10</v>
      </c>
      <c r="Y9347" t="s">
        <v>5531</v>
      </c>
      <c r="Z9347">
        <v>10301</v>
      </c>
      <c r="AA9347" t="s">
        <v>1441</v>
      </c>
      <c r="AC9347" t="s">
        <v>725</v>
      </c>
      <c r="AD9347" t="s">
        <v>443</v>
      </c>
    </row>
    <row r="9348" spans="21:30">
      <c r="U9348">
        <v>22038</v>
      </c>
      <c r="V9348">
        <v>8</v>
      </c>
      <c r="W9348" t="s">
        <v>10373</v>
      </c>
      <c r="X9348">
        <v>10</v>
      </c>
      <c r="Y9348" t="s">
        <v>5531</v>
      </c>
      <c r="Z9348">
        <v>10201</v>
      </c>
      <c r="AA9348" t="s">
        <v>120</v>
      </c>
      <c r="AC9348" t="s">
        <v>725</v>
      </c>
      <c r="AD9348" t="s">
        <v>443</v>
      </c>
    </row>
    <row r="9349" spans="21:30">
      <c r="U9349">
        <v>22041</v>
      </c>
      <c r="V9349">
        <v>8</v>
      </c>
      <c r="W9349" t="s">
        <v>10374</v>
      </c>
      <c r="X9349">
        <v>10</v>
      </c>
      <c r="Y9349" t="s">
        <v>5531</v>
      </c>
      <c r="Z9349">
        <v>10202</v>
      </c>
      <c r="AA9349" t="s">
        <v>785</v>
      </c>
      <c r="AC9349" t="s">
        <v>713</v>
      </c>
      <c r="AD9349" t="s">
        <v>443</v>
      </c>
    </row>
    <row r="9350" spans="21:30">
      <c r="U9350">
        <v>22048</v>
      </c>
      <c r="V9350">
        <v>5</v>
      </c>
      <c r="W9350" t="s">
        <v>10375</v>
      </c>
      <c r="X9350">
        <v>10</v>
      </c>
      <c r="Y9350" t="s">
        <v>5531</v>
      </c>
      <c r="Z9350">
        <v>10108</v>
      </c>
      <c r="AA9350" t="s">
        <v>6065</v>
      </c>
      <c r="AC9350" t="s">
        <v>1009</v>
      </c>
      <c r="AD9350" t="s">
        <v>443</v>
      </c>
    </row>
    <row r="9351" spans="21:30">
      <c r="U9351">
        <v>22049</v>
      </c>
      <c r="V9351">
        <v>3</v>
      </c>
      <c r="W9351" t="s">
        <v>10376</v>
      </c>
      <c r="X9351">
        <v>10</v>
      </c>
      <c r="Y9351" t="s">
        <v>5531</v>
      </c>
      <c r="Z9351">
        <v>10108</v>
      </c>
      <c r="AA9351" t="s">
        <v>6065</v>
      </c>
      <c r="AC9351" t="s">
        <v>713</v>
      </c>
      <c r="AD9351" t="s">
        <v>443</v>
      </c>
    </row>
    <row r="9352" spans="21:30">
      <c r="U9352">
        <v>22050</v>
      </c>
      <c r="V9352">
        <v>7</v>
      </c>
      <c r="W9352" t="s">
        <v>10377</v>
      </c>
      <c r="X9352">
        <v>10</v>
      </c>
      <c r="Y9352" t="s">
        <v>5531</v>
      </c>
      <c r="Z9352">
        <v>10302</v>
      </c>
      <c r="AA9352" t="s">
        <v>1563</v>
      </c>
      <c r="AC9352" t="s">
        <v>1009</v>
      </c>
      <c r="AD9352" t="s">
        <v>443</v>
      </c>
    </row>
    <row r="9353" spans="21:30">
      <c r="U9353">
        <v>22051</v>
      </c>
      <c r="V9353">
        <v>5</v>
      </c>
      <c r="W9353" t="s">
        <v>10378</v>
      </c>
      <c r="X9353">
        <v>14</v>
      </c>
      <c r="Y9353" t="s">
        <v>5517</v>
      </c>
      <c r="Z9353">
        <v>14101</v>
      </c>
      <c r="AA9353" t="s">
        <v>817</v>
      </c>
      <c r="AC9353" t="s">
        <v>713</v>
      </c>
      <c r="AD9353" t="s">
        <v>443</v>
      </c>
    </row>
    <row r="9354" spans="21:30">
      <c r="U9354">
        <v>22065</v>
      </c>
      <c r="V9354">
        <v>5</v>
      </c>
      <c r="W9354" t="s">
        <v>3482</v>
      </c>
      <c r="X9354">
        <v>10</v>
      </c>
      <c r="Y9354" t="s">
        <v>5531</v>
      </c>
      <c r="Z9354">
        <v>10201</v>
      </c>
      <c r="AA9354" t="s">
        <v>120</v>
      </c>
      <c r="AC9354" t="s">
        <v>713</v>
      </c>
      <c r="AD9354" t="s">
        <v>443</v>
      </c>
    </row>
    <row r="9355" spans="21:30">
      <c r="U9355">
        <v>22066</v>
      </c>
      <c r="V9355">
        <v>3</v>
      </c>
      <c r="W9355" t="s">
        <v>10379</v>
      </c>
      <c r="X9355">
        <v>10</v>
      </c>
      <c r="Y9355" t="s">
        <v>5531</v>
      </c>
      <c r="Z9355">
        <v>10108</v>
      </c>
      <c r="AA9355" t="s">
        <v>6065</v>
      </c>
      <c r="AC9355" t="s">
        <v>713</v>
      </c>
      <c r="AD9355" t="s">
        <v>443</v>
      </c>
    </row>
    <row r="9356" spans="21:30">
      <c r="U9356">
        <v>22070</v>
      </c>
      <c r="V9356">
        <v>1</v>
      </c>
      <c r="W9356" t="s">
        <v>10380</v>
      </c>
      <c r="X9356">
        <v>10</v>
      </c>
      <c r="Y9356" t="s">
        <v>5531</v>
      </c>
      <c r="Z9356">
        <v>10304</v>
      </c>
      <c r="AA9356" t="s">
        <v>1595</v>
      </c>
      <c r="AC9356" t="s">
        <v>1009</v>
      </c>
      <c r="AD9356" t="s">
        <v>443</v>
      </c>
    </row>
    <row r="9357" spans="21:30">
      <c r="U9357">
        <v>22077</v>
      </c>
      <c r="V9357">
        <v>9</v>
      </c>
      <c r="W9357" t="s">
        <v>10381</v>
      </c>
      <c r="X9357">
        <v>14</v>
      </c>
      <c r="Y9357" t="s">
        <v>5517</v>
      </c>
      <c r="Z9357">
        <v>14201</v>
      </c>
      <c r="AA9357" t="s">
        <v>5694</v>
      </c>
      <c r="AC9357" t="s">
        <v>713</v>
      </c>
      <c r="AD9357" t="s">
        <v>443</v>
      </c>
    </row>
    <row r="9358" spans="21:30">
      <c r="U9358">
        <v>22078</v>
      </c>
      <c r="V9358">
        <v>7</v>
      </c>
      <c r="W9358" t="s">
        <v>10382</v>
      </c>
      <c r="X9358">
        <v>10</v>
      </c>
      <c r="Y9358" t="s">
        <v>5531</v>
      </c>
      <c r="Z9358">
        <v>10201</v>
      </c>
      <c r="AA9358" t="s">
        <v>120</v>
      </c>
      <c r="AC9358" t="s">
        <v>713</v>
      </c>
      <c r="AD9358" t="s">
        <v>443</v>
      </c>
    </row>
    <row r="9359" spans="21:30">
      <c r="U9359">
        <v>22083</v>
      </c>
      <c r="V9359">
        <v>3</v>
      </c>
      <c r="W9359" t="s">
        <v>10383</v>
      </c>
      <c r="X9359">
        <v>10</v>
      </c>
      <c r="Y9359" t="s">
        <v>5531</v>
      </c>
      <c r="Z9359">
        <v>10401</v>
      </c>
      <c r="AA9359" t="s">
        <v>6316</v>
      </c>
      <c r="AC9359" t="s">
        <v>1009</v>
      </c>
      <c r="AD9359" t="s">
        <v>443</v>
      </c>
    </row>
    <row r="9360" spans="21:30">
      <c r="U9360">
        <v>22084</v>
      </c>
      <c r="V9360">
        <v>1</v>
      </c>
      <c r="W9360" t="s">
        <v>10384</v>
      </c>
      <c r="X9360">
        <v>10</v>
      </c>
      <c r="Y9360" t="s">
        <v>5531</v>
      </c>
      <c r="Z9360">
        <v>10306</v>
      </c>
      <c r="AA9360" t="s">
        <v>1699</v>
      </c>
      <c r="AC9360" t="s">
        <v>1009</v>
      </c>
      <c r="AD9360" t="s">
        <v>443</v>
      </c>
    </row>
    <row r="9361" spans="21:30">
      <c r="U9361">
        <v>22086</v>
      </c>
      <c r="V9361">
        <v>8</v>
      </c>
      <c r="W9361" t="s">
        <v>10385</v>
      </c>
      <c r="X9361">
        <v>10</v>
      </c>
      <c r="Y9361" t="s">
        <v>5531</v>
      </c>
      <c r="Z9361">
        <v>10101</v>
      </c>
      <c r="AA9361" t="s">
        <v>1559</v>
      </c>
      <c r="AC9361" t="s">
        <v>1009</v>
      </c>
      <c r="AD9361" t="s">
        <v>443</v>
      </c>
    </row>
    <row r="9362" spans="21:30">
      <c r="U9362">
        <v>22089</v>
      </c>
      <c r="V9362">
        <v>2</v>
      </c>
      <c r="W9362" t="s">
        <v>10386</v>
      </c>
      <c r="X9362">
        <v>10</v>
      </c>
      <c r="Y9362" t="s">
        <v>5531</v>
      </c>
      <c r="Z9362">
        <v>10202</v>
      </c>
      <c r="AA9362" t="s">
        <v>785</v>
      </c>
      <c r="AC9362" t="s">
        <v>1111</v>
      </c>
      <c r="AD9362" t="s">
        <v>443</v>
      </c>
    </row>
    <row r="9363" spans="21:30">
      <c r="U9363">
        <v>22091</v>
      </c>
      <c r="V9363">
        <v>4</v>
      </c>
      <c r="W9363" t="s">
        <v>10387</v>
      </c>
      <c r="X9363">
        <v>14</v>
      </c>
      <c r="Y9363" t="s">
        <v>5517</v>
      </c>
      <c r="Z9363">
        <v>14101</v>
      </c>
      <c r="AA9363" t="s">
        <v>817</v>
      </c>
      <c r="AC9363" t="s">
        <v>713</v>
      </c>
      <c r="AD9363" t="s">
        <v>443</v>
      </c>
    </row>
    <row r="9364" spans="21:30">
      <c r="U9364">
        <v>22092</v>
      </c>
      <c r="V9364">
        <v>2</v>
      </c>
      <c r="W9364" t="s">
        <v>10388</v>
      </c>
      <c r="X9364">
        <v>10</v>
      </c>
      <c r="Y9364" t="s">
        <v>5531</v>
      </c>
      <c r="Z9364">
        <v>10403</v>
      </c>
      <c r="AA9364" t="s">
        <v>6330</v>
      </c>
      <c r="AC9364" t="s">
        <v>713</v>
      </c>
      <c r="AD9364" t="s">
        <v>443</v>
      </c>
    </row>
    <row r="9365" spans="21:30">
      <c r="U9365">
        <v>22094</v>
      </c>
      <c r="V9365">
        <v>9</v>
      </c>
      <c r="W9365" t="s">
        <v>10389</v>
      </c>
      <c r="X9365">
        <v>10</v>
      </c>
      <c r="Y9365" t="s">
        <v>5531</v>
      </c>
      <c r="Z9365">
        <v>10201</v>
      </c>
      <c r="AA9365" t="s">
        <v>120</v>
      </c>
      <c r="AC9365" t="s">
        <v>713</v>
      </c>
      <c r="AD9365" t="s">
        <v>443</v>
      </c>
    </row>
    <row r="9366" spans="21:30">
      <c r="U9366">
        <v>22095</v>
      </c>
      <c r="V9366">
        <v>7</v>
      </c>
      <c r="W9366" t="s">
        <v>10390</v>
      </c>
      <c r="X9366">
        <v>14</v>
      </c>
      <c r="Y9366" t="s">
        <v>5517</v>
      </c>
      <c r="Z9366">
        <v>14102</v>
      </c>
      <c r="AA9366" t="s">
        <v>1073</v>
      </c>
      <c r="AC9366" t="s">
        <v>713</v>
      </c>
      <c r="AD9366" t="s">
        <v>443</v>
      </c>
    </row>
    <row r="9367" spans="21:30">
      <c r="U9367">
        <v>22096</v>
      </c>
      <c r="V9367">
        <v>5</v>
      </c>
      <c r="W9367" t="s">
        <v>10391</v>
      </c>
      <c r="X9367">
        <v>10</v>
      </c>
      <c r="Y9367" t="s">
        <v>5531</v>
      </c>
      <c r="Z9367">
        <v>10105</v>
      </c>
      <c r="AA9367" t="s">
        <v>1155</v>
      </c>
      <c r="AC9367" t="s">
        <v>713</v>
      </c>
      <c r="AD9367" t="s">
        <v>443</v>
      </c>
    </row>
    <row r="9368" spans="21:30">
      <c r="U9368">
        <v>22098</v>
      </c>
      <c r="V9368">
        <v>1</v>
      </c>
      <c r="W9368" t="s">
        <v>10392</v>
      </c>
      <c r="X9368">
        <v>10</v>
      </c>
      <c r="Y9368" t="s">
        <v>5531</v>
      </c>
      <c r="Z9368">
        <v>10208</v>
      </c>
      <c r="AA9368" t="s">
        <v>6288</v>
      </c>
      <c r="AC9368" t="s">
        <v>1111</v>
      </c>
      <c r="AD9368" t="s">
        <v>443</v>
      </c>
    </row>
    <row r="9369" spans="21:30">
      <c r="U9369">
        <v>22100</v>
      </c>
      <c r="V9369">
        <v>7</v>
      </c>
      <c r="W9369" t="s">
        <v>10393</v>
      </c>
      <c r="X9369">
        <v>10</v>
      </c>
      <c r="Y9369" t="s">
        <v>5531</v>
      </c>
      <c r="Z9369">
        <v>10403</v>
      </c>
      <c r="AA9369" t="s">
        <v>6330</v>
      </c>
      <c r="AC9369" t="s">
        <v>1009</v>
      </c>
      <c r="AD9369" t="s">
        <v>443</v>
      </c>
    </row>
    <row r="9370" spans="21:30">
      <c r="U9370">
        <v>22101</v>
      </c>
      <c r="V9370">
        <v>5</v>
      </c>
      <c r="W9370" t="s">
        <v>10394</v>
      </c>
      <c r="X9370">
        <v>10</v>
      </c>
      <c r="Y9370" t="s">
        <v>5531</v>
      </c>
      <c r="Z9370">
        <v>10109</v>
      </c>
      <c r="AA9370" t="s">
        <v>1567</v>
      </c>
      <c r="AC9370" t="s">
        <v>412</v>
      </c>
      <c r="AD9370" t="s">
        <v>443</v>
      </c>
    </row>
    <row r="9371" spans="21:30">
      <c r="U9371">
        <v>22103</v>
      </c>
      <c r="V9371">
        <v>1</v>
      </c>
      <c r="W9371" t="s">
        <v>10395</v>
      </c>
      <c r="X9371">
        <v>10</v>
      </c>
      <c r="Y9371" t="s">
        <v>5531</v>
      </c>
      <c r="Z9371">
        <v>10301</v>
      </c>
      <c r="AA9371" t="s">
        <v>1441</v>
      </c>
      <c r="AC9371" t="s">
        <v>713</v>
      </c>
      <c r="AD9371" t="s">
        <v>443</v>
      </c>
    </row>
    <row r="9372" spans="21:30">
      <c r="U9372">
        <v>22105</v>
      </c>
      <c r="V9372">
        <v>8</v>
      </c>
      <c r="W9372" t="s">
        <v>10396</v>
      </c>
      <c r="X9372">
        <v>10</v>
      </c>
      <c r="Y9372" t="s">
        <v>5531</v>
      </c>
      <c r="Z9372">
        <v>10104</v>
      </c>
      <c r="AA9372" t="s">
        <v>1151</v>
      </c>
      <c r="AC9372" t="s">
        <v>412</v>
      </c>
      <c r="AD9372" t="s">
        <v>443</v>
      </c>
    </row>
    <row r="9373" spans="21:30">
      <c r="U9373">
        <v>22111</v>
      </c>
      <c r="V9373">
        <v>2</v>
      </c>
      <c r="W9373" t="s">
        <v>10397</v>
      </c>
      <c r="X9373">
        <v>14</v>
      </c>
      <c r="Y9373" t="s">
        <v>5517</v>
      </c>
      <c r="Z9373">
        <v>14104</v>
      </c>
      <c r="AA9373" t="s">
        <v>616</v>
      </c>
      <c r="AC9373" t="s">
        <v>713</v>
      </c>
      <c r="AD9373" t="s">
        <v>443</v>
      </c>
    </row>
    <row r="9374" spans="21:30">
      <c r="U9374">
        <v>22112</v>
      </c>
      <c r="V9374">
        <v>0</v>
      </c>
      <c r="W9374" t="s">
        <v>10398</v>
      </c>
      <c r="X9374">
        <v>10</v>
      </c>
      <c r="Y9374" t="s">
        <v>5531</v>
      </c>
      <c r="Z9374">
        <v>10208</v>
      </c>
      <c r="AA9374" t="s">
        <v>6288</v>
      </c>
      <c r="AC9374" t="s">
        <v>1111</v>
      </c>
      <c r="AD9374" t="s">
        <v>443</v>
      </c>
    </row>
    <row r="9375" spans="21:30">
      <c r="U9375">
        <v>22113</v>
      </c>
      <c r="V9375">
        <v>9</v>
      </c>
      <c r="W9375" t="s">
        <v>10399</v>
      </c>
      <c r="X9375">
        <v>10</v>
      </c>
      <c r="Y9375" t="s">
        <v>5531</v>
      </c>
      <c r="Z9375">
        <v>10307</v>
      </c>
      <c r="AA9375" t="s">
        <v>1706</v>
      </c>
      <c r="AC9375" t="s">
        <v>1009</v>
      </c>
      <c r="AD9375" t="s">
        <v>443</v>
      </c>
    </row>
    <row r="9376" spans="21:30">
      <c r="U9376">
        <v>22114</v>
      </c>
      <c r="V9376">
        <v>7</v>
      </c>
      <c r="W9376" t="s">
        <v>10400</v>
      </c>
      <c r="X9376">
        <v>10</v>
      </c>
      <c r="Y9376" t="s">
        <v>5531</v>
      </c>
      <c r="Z9376">
        <v>10301</v>
      </c>
      <c r="AA9376" t="s">
        <v>1441</v>
      </c>
      <c r="AC9376" t="s">
        <v>713</v>
      </c>
      <c r="AD9376" t="s">
        <v>443</v>
      </c>
    </row>
    <row r="9377" spans="21:30">
      <c r="U9377">
        <v>22116</v>
      </c>
      <c r="V9377">
        <v>3</v>
      </c>
      <c r="W9377" t="s">
        <v>10401</v>
      </c>
      <c r="X9377">
        <v>10</v>
      </c>
      <c r="Y9377" t="s">
        <v>5531</v>
      </c>
      <c r="Z9377">
        <v>10101</v>
      </c>
      <c r="AA9377" t="s">
        <v>1559</v>
      </c>
      <c r="AC9377" t="s">
        <v>725</v>
      </c>
      <c r="AD9377" t="s">
        <v>443</v>
      </c>
    </row>
    <row r="9378" spans="21:30">
      <c r="U9378">
        <v>22117</v>
      </c>
      <c r="V9378">
        <v>1</v>
      </c>
      <c r="W9378" t="s">
        <v>10402</v>
      </c>
      <c r="X9378">
        <v>10</v>
      </c>
      <c r="Y9378" t="s">
        <v>5531</v>
      </c>
      <c r="Z9378">
        <v>10203</v>
      </c>
      <c r="AA9378" t="s">
        <v>792</v>
      </c>
      <c r="AC9378" t="s">
        <v>725</v>
      </c>
      <c r="AD9378" t="s">
        <v>443</v>
      </c>
    </row>
    <row r="9379" spans="21:30">
      <c r="U9379">
        <v>22119</v>
      </c>
      <c r="V9379">
        <v>8</v>
      </c>
      <c r="W9379" t="s">
        <v>10403</v>
      </c>
      <c r="X9379">
        <v>10</v>
      </c>
      <c r="Y9379" t="s">
        <v>5531</v>
      </c>
      <c r="Z9379">
        <v>10202</v>
      </c>
      <c r="AA9379" t="s">
        <v>785</v>
      </c>
      <c r="AC9379" t="s">
        <v>725</v>
      </c>
      <c r="AD9379" t="s">
        <v>443</v>
      </c>
    </row>
    <row r="9380" spans="21:30">
      <c r="U9380">
        <v>22125</v>
      </c>
      <c r="V9380">
        <v>2</v>
      </c>
      <c r="W9380" t="s">
        <v>10404</v>
      </c>
      <c r="X9380">
        <v>14</v>
      </c>
      <c r="Y9380" t="s">
        <v>5517</v>
      </c>
      <c r="Z9380">
        <v>14203</v>
      </c>
      <c r="AA9380" t="s">
        <v>1823</v>
      </c>
      <c r="AC9380" t="s">
        <v>713</v>
      </c>
      <c r="AD9380" t="s">
        <v>443</v>
      </c>
    </row>
    <row r="9381" spans="21:30">
      <c r="U9381">
        <v>22127</v>
      </c>
      <c r="V9381">
        <v>9</v>
      </c>
      <c r="W9381" t="s">
        <v>10405</v>
      </c>
      <c r="X9381">
        <v>10</v>
      </c>
      <c r="Y9381" t="s">
        <v>5531</v>
      </c>
      <c r="Z9381">
        <v>10101</v>
      </c>
      <c r="AA9381" t="s">
        <v>1559</v>
      </c>
      <c r="AC9381" t="s">
        <v>725</v>
      </c>
      <c r="AD9381" t="s">
        <v>443</v>
      </c>
    </row>
    <row r="9382" spans="21:30">
      <c r="U9382">
        <v>22130</v>
      </c>
      <c r="V9382">
        <v>9</v>
      </c>
      <c r="W9382" t="s">
        <v>10406</v>
      </c>
      <c r="X9382">
        <v>10</v>
      </c>
      <c r="Y9382" t="s">
        <v>5531</v>
      </c>
      <c r="Z9382">
        <v>10208</v>
      </c>
      <c r="AA9382" t="s">
        <v>6288</v>
      </c>
      <c r="AC9382" t="s">
        <v>1111</v>
      </c>
      <c r="AD9382" t="s">
        <v>443</v>
      </c>
    </row>
    <row r="9383" spans="21:30">
      <c r="U9383">
        <v>22133</v>
      </c>
      <c r="V9383">
        <v>3</v>
      </c>
      <c r="W9383" t="s">
        <v>10407</v>
      </c>
      <c r="X9383">
        <v>10</v>
      </c>
      <c r="Y9383" t="s">
        <v>5531</v>
      </c>
      <c r="Z9383">
        <v>10301</v>
      </c>
      <c r="AA9383" t="s">
        <v>1441</v>
      </c>
      <c r="AC9383" t="s">
        <v>713</v>
      </c>
      <c r="AD9383" t="s">
        <v>443</v>
      </c>
    </row>
    <row r="9384" spans="21:30">
      <c r="U9384">
        <v>22134</v>
      </c>
      <c r="V9384">
        <v>1</v>
      </c>
      <c r="W9384" t="s">
        <v>10408</v>
      </c>
      <c r="X9384">
        <v>14</v>
      </c>
      <c r="Y9384" t="s">
        <v>5517</v>
      </c>
      <c r="Z9384">
        <v>14101</v>
      </c>
      <c r="AA9384" t="s">
        <v>817</v>
      </c>
      <c r="AC9384" t="s">
        <v>1009</v>
      </c>
      <c r="AD9384" t="s">
        <v>443</v>
      </c>
    </row>
    <row r="9385" spans="21:30">
      <c r="U9385">
        <v>22137</v>
      </c>
      <c r="V9385">
        <v>6</v>
      </c>
      <c r="W9385" t="s">
        <v>10409</v>
      </c>
      <c r="X9385">
        <v>10</v>
      </c>
      <c r="Y9385" t="s">
        <v>5531</v>
      </c>
      <c r="Z9385">
        <v>10301</v>
      </c>
      <c r="AA9385" t="s">
        <v>1441</v>
      </c>
      <c r="AC9385" t="s">
        <v>725</v>
      </c>
      <c r="AD9385" t="s">
        <v>443</v>
      </c>
    </row>
    <row r="9386" spans="21:30">
      <c r="U9386">
        <v>22138</v>
      </c>
      <c r="V9386">
        <v>4</v>
      </c>
      <c r="W9386" t="s">
        <v>10410</v>
      </c>
      <c r="X9386">
        <v>10</v>
      </c>
      <c r="Y9386" t="s">
        <v>5531</v>
      </c>
      <c r="Z9386">
        <v>10404</v>
      </c>
      <c r="AA9386" t="s">
        <v>962</v>
      </c>
      <c r="AC9386" t="s">
        <v>1009</v>
      </c>
      <c r="AD9386" t="s">
        <v>443</v>
      </c>
    </row>
    <row r="9387" spans="21:30">
      <c r="U9387">
        <v>22139</v>
      </c>
      <c r="V9387">
        <v>2</v>
      </c>
      <c r="W9387" t="s">
        <v>10411</v>
      </c>
      <c r="X9387">
        <v>10</v>
      </c>
      <c r="Y9387" t="s">
        <v>5531</v>
      </c>
      <c r="Z9387">
        <v>10101</v>
      </c>
      <c r="AA9387" t="s">
        <v>1559</v>
      </c>
      <c r="AC9387" t="s">
        <v>713</v>
      </c>
      <c r="AD9387" t="s">
        <v>443</v>
      </c>
    </row>
    <row r="9388" spans="21:30">
      <c r="U9388">
        <v>22140</v>
      </c>
      <c r="V9388">
        <v>6</v>
      </c>
      <c r="W9388" t="s">
        <v>10412</v>
      </c>
      <c r="X9388">
        <v>14</v>
      </c>
      <c r="Y9388" t="s">
        <v>5517</v>
      </c>
      <c r="Z9388">
        <v>14201</v>
      </c>
      <c r="AA9388" t="s">
        <v>5694</v>
      </c>
      <c r="AC9388" t="s">
        <v>713</v>
      </c>
      <c r="AD9388" t="s">
        <v>443</v>
      </c>
    </row>
    <row r="9389" spans="21:30">
      <c r="U9389">
        <v>22142</v>
      </c>
      <c r="V9389">
        <v>2</v>
      </c>
      <c r="W9389" t="s">
        <v>10413</v>
      </c>
      <c r="X9389">
        <v>10</v>
      </c>
      <c r="Y9389" t="s">
        <v>5531</v>
      </c>
      <c r="Z9389">
        <v>10208</v>
      </c>
      <c r="AA9389" t="s">
        <v>6288</v>
      </c>
      <c r="AC9389" t="s">
        <v>1111</v>
      </c>
      <c r="AD9389" t="s">
        <v>443</v>
      </c>
    </row>
    <row r="9390" spans="21:30">
      <c r="U9390">
        <v>22144</v>
      </c>
      <c r="V9390">
        <v>9</v>
      </c>
      <c r="W9390" t="s">
        <v>10414</v>
      </c>
      <c r="X9390">
        <v>10</v>
      </c>
      <c r="Y9390" t="s">
        <v>5531</v>
      </c>
      <c r="Z9390">
        <v>10109</v>
      </c>
      <c r="AA9390" t="s">
        <v>1567</v>
      </c>
      <c r="AC9390" t="s">
        <v>725</v>
      </c>
      <c r="AD9390" t="s">
        <v>443</v>
      </c>
    </row>
    <row r="9391" spans="21:30">
      <c r="U9391">
        <v>22145</v>
      </c>
      <c r="V9391">
        <v>7</v>
      </c>
      <c r="W9391" t="s">
        <v>10415</v>
      </c>
      <c r="X9391">
        <v>14</v>
      </c>
      <c r="Y9391" t="s">
        <v>5517</v>
      </c>
      <c r="Z9391">
        <v>14104</v>
      </c>
      <c r="AA9391" t="s">
        <v>616</v>
      </c>
      <c r="AC9391" t="s">
        <v>1009</v>
      </c>
      <c r="AD9391" t="s">
        <v>443</v>
      </c>
    </row>
    <row r="9392" spans="21:30">
      <c r="U9392">
        <v>22146</v>
      </c>
      <c r="V9392">
        <v>5</v>
      </c>
      <c r="W9392" t="s">
        <v>10416</v>
      </c>
      <c r="X9392">
        <v>10</v>
      </c>
      <c r="Y9392" t="s">
        <v>5531</v>
      </c>
      <c r="Z9392">
        <v>10301</v>
      </c>
      <c r="AA9392" t="s">
        <v>1441</v>
      </c>
      <c r="AC9392" t="s">
        <v>713</v>
      </c>
      <c r="AD9392" t="s">
        <v>443</v>
      </c>
    </row>
    <row r="9393" spans="21:30">
      <c r="U9393">
        <v>22148</v>
      </c>
      <c r="V9393">
        <v>1</v>
      </c>
      <c r="W9393" t="s">
        <v>10417</v>
      </c>
      <c r="X9393">
        <v>14</v>
      </c>
      <c r="Y9393" t="s">
        <v>5517</v>
      </c>
      <c r="Z9393">
        <v>14204</v>
      </c>
      <c r="AA9393" t="s">
        <v>5739</v>
      </c>
      <c r="AC9393" t="s">
        <v>713</v>
      </c>
      <c r="AD9393" t="s">
        <v>443</v>
      </c>
    </row>
    <row r="9394" spans="21:30">
      <c r="U9394">
        <v>22153</v>
      </c>
      <c r="V9394">
        <v>8</v>
      </c>
      <c r="W9394" t="s">
        <v>10418</v>
      </c>
      <c r="X9394">
        <v>14</v>
      </c>
      <c r="Y9394" t="s">
        <v>5517</v>
      </c>
      <c r="Z9394">
        <v>14203</v>
      </c>
      <c r="AA9394" t="s">
        <v>1823</v>
      </c>
      <c r="AC9394" t="s">
        <v>713</v>
      </c>
      <c r="AD9394" t="s">
        <v>443</v>
      </c>
    </row>
    <row r="9395" spans="21:30">
      <c r="U9395">
        <v>22155</v>
      </c>
      <c r="V9395">
        <v>4</v>
      </c>
      <c r="W9395" t="s">
        <v>10419</v>
      </c>
      <c r="X9395">
        <v>10</v>
      </c>
      <c r="Y9395" t="s">
        <v>5531</v>
      </c>
      <c r="Z9395">
        <v>10201</v>
      </c>
      <c r="AA9395" t="s">
        <v>120</v>
      </c>
      <c r="AC9395" t="s">
        <v>713</v>
      </c>
      <c r="AD9395" t="s">
        <v>443</v>
      </c>
    </row>
    <row r="9396" spans="21:30">
      <c r="U9396">
        <v>22158</v>
      </c>
      <c r="V9396">
        <v>9</v>
      </c>
      <c r="W9396" t="s">
        <v>10420</v>
      </c>
      <c r="X9396">
        <v>14</v>
      </c>
      <c r="Y9396" t="s">
        <v>5517</v>
      </c>
      <c r="Z9396">
        <v>14201</v>
      </c>
      <c r="AA9396" t="s">
        <v>5694</v>
      </c>
      <c r="AC9396" t="s">
        <v>713</v>
      </c>
      <c r="AD9396" t="s">
        <v>443</v>
      </c>
    </row>
    <row r="9397" spans="21:30">
      <c r="U9397">
        <v>22159</v>
      </c>
      <c r="V9397">
        <v>7</v>
      </c>
      <c r="W9397" t="s">
        <v>10421</v>
      </c>
      <c r="X9397">
        <v>14</v>
      </c>
      <c r="Y9397" t="s">
        <v>5517</v>
      </c>
      <c r="Z9397">
        <v>14204</v>
      </c>
      <c r="AA9397" t="s">
        <v>5739</v>
      </c>
      <c r="AC9397" t="s">
        <v>713</v>
      </c>
      <c r="AD9397" t="s">
        <v>443</v>
      </c>
    </row>
    <row r="9398" spans="21:30">
      <c r="U9398">
        <v>22160</v>
      </c>
      <c r="V9398">
        <v>0</v>
      </c>
      <c r="W9398" t="s">
        <v>10422</v>
      </c>
      <c r="X9398">
        <v>14</v>
      </c>
      <c r="Y9398" t="s">
        <v>5517</v>
      </c>
      <c r="Z9398">
        <v>14101</v>
      </c>
      <c r="AA9398" t="s">
        <v>817</v>
      </c>
      <c r="AC9398" t="s">
        <v>713</v>
      </c>
      <c r="AD9398" t="s">
        <v>443</v>
      </c>
    </row>
    <row r="9399" spans="21:30">
      <c r="U9399">
        <v>22162</v>
      </c>
      <c r="V9399">
        <v>7</v>
      </c>
      <c r="W9399" t="s">
        <v>10423</v>
      </c>
      <c r="X9399">
        <v>14</v>
      </c>
      <c r="Y9399" t="s">
        <v>5517</v>
      </c>
      <c r="Z9399">
        <v>14106</v>
      </c>
      <c r="AA9399" t="s">
        <v>1372</v>
      </c>
      <c r="AC9399" t="s">
        <v>713</v>
      </c>
      <c r="AD9399" t="s">
        <v>443</v>
      </c>
    </row>
    <row r="9400" spans="21:30">
      <c r="U9400">
        <v>22165</v>
      </c>
      <c r="V9400">
        <v>1</v>
      </c>
      <c r="W9400" t="s">
        <v>10424</v>
      </c>
      <c r="X9400">
        <v>14</v>
      </c>
      <c r="Y9400" t="s">
        <v>5517</v>
      </c>
      <c r="Z9400">
        <v>14103</v>
      </c>
      <c r="AA9400" t="s">
        <v>1261</v>
      </c>
      <c r="AC9400" t="s">
        <v>713</v>
      </c>
      <c r="AD9400" t="s">
        <v>443</v>
      </c>
    </row>
    <row r="9401" spans="21:30">
      <c r="U9401">
        <v>22172</v>
      </c>
      <c r="V9401">
        <v>4</v>
      </c>
      <c r="W9401" t="s">
        <v>10425</v>
      </c>
      <c r="X9401">
        <v>14</v>
      </c>
      <c r="Y9401" t="s">
        <v>5517</v>
      </c>
      <c r="Z9401">
        <v>14101</v>
      </c>
      <c r="AA9401" t="s">
        <v>817</v>
      </c>
      <c r="AC9401" t="s">
        <v>725</v>
      </c>
      <c r="AD9401" t="s">
        <v>443</v>
      </c>
    </row>
    <row r="9402" spans="21:30">
      <c r="U9402">
        <v>22173</v>
      </c>
      <c r="V9402">
        <v>2</v>
      </c>
      <c r="W9402" t="s">
        <v>10426</v>
      </c>
      <c r="X9402">
        <v>10</v>
      </c>
      <c r="Y9402" t="s">
        <v>5531</v>
      </c>
      <c r="Z9402">
        <v>10201</v>
      </c>
      <c r="AA9402" t="s">
        <v>120</v>
      </c>
      <c r="AC9402" t="s">
        <v>713</v>
      </c>
      <c r="AD9402" t="s">
        <v>443</v>
      </c>
    </row>
    <row r="9403" spans="21:30">
      <c r="U9403">
        <v>22175</v>
      </c>
      <c r="V9403">
        <v>9</v>
      </c>
      <c r="W9403" t="s">
        <v>1146</v>
      </c>
      <c r="X9403">
        <v>10</v>
      </c>
      <c r="Y9403" t="s">
        <v>5531</v>
      </c>
      <c r="Z9403">
        <v>10101</v>
      </c>
      <c r="AA9403" t="s">
        <v>1559</v>
      </c>
      <c r="AC9403" t="s">
        <v>1009</v>
      </c>
      <c r="AD9403" t="s">
        <v>443</v>
      </c>
    </row>
    <row r="9404" spans="21:30">
      <c r="U9404">
        <v>22176</v>
      </c>
      <c r="V9404">
        <v>7</v>
      </c>
      <c r="W9404" t="s">
        <v>10427</v>
      </c>
      <c r="X9404">
        <v>10</v>
      </c>
      <c r="Y9404" t="s">
        <v>5531</v>
      </c>
      <c r="Z9404">
        <v>10201</v>
      </c>
      <c r="AA9404" t="s">
        <v>120</v>
      </c>
      <c r="AC9404" t="s">
        <v>1111</v>
      </c>
      <c r="AD9404" t="s">
        <v>443</v>
      </c>
    </row>
    <row r="9405" spans="21:30">
      <c r="U9405">
        <v>22177</v>
      </c>
      <c r="V9405">
        <v>5</v>
      </c>
      <c r="W9405" t="s">
        <v>10428</v>
      </c>
      <c r="X9405">
        <v>14</v>
      </c>
      <c r="Y9405" t="s">
        <v>5517</v>
      </c>
      <c r="Z9405">
        <v>14101</v>
      </c>
      <c r="AA9405" t="s">
        <v>817</v>
      </c>
      <c r="AC9405" t="s">
        <v>725</v>
      </c>
      <c r="AD9405" t="s">
        <v>443</v>
      </c>
    </row>
    <row r="9406" spans="21:30">
      <c r="U9406">
        <v>22180</v>
      </c>
      <c r="V9406">
        <v>5</v>
      </c>
      <c r="W9406" t="s">
        <v>10429</v>
      </c>
      <c r="X9406">
        <v>14</v>
      </c>
      <c r="Y9406" t="s">
        <v>5517</v>
      </c>
      <c r="Z9406">
        <v>14102</v>
      </c>
      <c r="AA9406" t="s">
        <v>1073</v>
      </c>
      <c r="AC9406" t="s">
        <v>713</v>
      </c>
      <c r="AD9406" t="s">
        <v>443</v>
      </c>
    </row>
    <row r="9407" spans="21:30">
      <c r="U9407">
        <v>22181</v>
      </c>
      <c r="V9407">
        <v>3</v>
      </c>
      <c r="W9407" t="s">
        <v>10430</v>
      </c>
      <c r="X9407">
        <v>14</v>
      </c>
      <c r="Y9407" t="s">
        <v>5517</v>
      </c>
      <c r="Z9407">
        <v>14106</v>
      </c>
      <c r="AA9407" t="s">
        <v>1372</v>
      </c>
      <c r="AC9407" t="s">
        <v>713</v>
      </c>
      <c r="AD9407" t="s">
        <v>443</v>
      </c>
    </row>
    <row r="9408" spans="21:30">
      <c r="U9408">
        <v>22184</v>
      </c>
      <c r="V9408">
        <v>8</v>
      </c>
      <c r="W9408" t="s">
        <v>10431</v>
      </c>
      <c r="X9408">
        <v>10</v>
      </c>
      <c r="Y9408" t="s">
        <v>5531</v>
      </c>
      <c r="Z9408">
        <v>10108</v>
      </c>
      <c r="AA9408" t="s">
        <v>6065</v>
      </c>
      <c r="AC9408" t="s">
        <v>713</v>
      </c>
      <c r="AD9408" t="s">
        <v>443</v>
      </c>
    </row>
    <row r="9409" spans="21:30">
      <c r="U9409">
        <v>22186</v>
      </c>
      <c r="V9409">
        <v>4</v>
      </c>
      <c r="W9409" t="s">
        <v>10432</v>
      </c>
      <c r="X9409">
        <v>14</v>
      </c>
      <c r="Y9409" t="s">
        <v>5517</v>
      </c>
      <c r="Z9409">
        <v>14104</v>
      </c>
      <c r="AA9409" t="s">
        <v>616</v>
      </c>
      <c r="AC9409" t="s">
        <v>713</v>
      </c>
      <c r="AD9409" t="s">
        <v>443</v>
      </c>
    </row>
    <row r="9410" spans="21:30">
      <c r="U9410">
        <v>22187</v>
      </c>
      <c r="V9410">
        <v>2</v>
      </c>
      <c r="W9410" t="s">
        <v>10433</v>
      </c>
      <c r="X9410">
        <v>10</v>
      </c>
      <c r="Y9410" t="s">
        <v>5531</v>
      </c>
      <c r="Z9410">
        <v>10301</v>
      </c>
      <c r="AA9410" t="s">
        <v>1441</v>
      </c>
      <c r="AC9410" t="s">
        <v>713</v>
      </c>
      <c r="AD9410" t="s">
        <v>443</v>
      </c>
    </row>
    <row r="9411" spans="21:30">
      <c r="U9411">
        <v>22188</v>
      </c>
      <c r="V9411">
        <v>0</v>
      </c>
      <c r="W9411" t="s">
        <v>10434</v>
      </c>
      <c r="X9411">
        <v>14</v>
      </c>
      <c r="Y9411" t="s">
        <v>5517</v>
      </c>
      <c r="Z9411">
        <v>14101</v>
      </c>
      <c r="AA9411" t="s">
        <v>817</v>
      </c>
      <c r="AC9411" t="s">
        <v>713</v>
      </c>
      <c r="AD9411" t="s">
        <v>443</v>
      </c>
    </row>
    <row r="9412" spans="21:30">
      <c r="U9412">
        <v>22189</v>
      </c>
      <c r="V9412">
        <v>9</v>
      </c>
      <c r="W9412" t="s">
        <v>1831</v>
      </c>
      <c r="X9412">
        <v>10</v>
      </c>
      <c r="Y9412" t="s">
        <v>5531</v>
      </c>
      <c r="Z9412">
        <v>10202</v>
      </c>
      <c r="AA9412" t="s">
        <v>785</v>
      </c>
      <c r="AC9412" t="s">
        <v>713</v>
      </c>
      <c r="AD9412" t="s">
        <v>443</v>
      </c>
    </row>
    <row r="9413" spans="21:30">
      <c r="U9413">
        <v>22191</v>
      </c>
      <c r="V9413">
        <v>0</v>
      </c>
      <c r="W9413" t="s">
        <v>10435</v>
      </c>
      <c r="X9413">
        <v>10</v>
      </c>
      <c r="Y9413" t="s">
        <v>5531</v>
      </c>
      <c r="Z9413">
        <v>10301</v>
      </c>
      <c r="AA9413" t="s">
        <v>1441</v>
      </c>
      <c r="AC9413" t="s">
        <v>713</v>
      </c>
      <c r="AD9413" t="s">
        <v>443</v>
      </c>
    </row>
    <row r="9414" spans="21:30">
      <c r="U9414">
        <v>22192</v>
      </c>
      <c r="V9414">
        <v>9</v>
      </c>
      <c r="W9414" t="s">
        <v>10436</v>
      </c>
      <c r="X9414">
        <v>10</v>
      </c>
      <c r="Y9414" t="s">
        <v>5531</v>
      </c>
      <c r="Z9414">
        <v>10101</v>
      </c>
      <c r="AA9414" t="s">
        <v>1559</v>
      </c>
      <c r="AC9414" t="s">
        <v>713</v>
      </c>
      <c r="AD9414" t="s">
        <v>443</v>
      </c>
    </row>
    <row r="9415" spans="21:30">
      <c r="U9415">
        <v>22194</v>
      </c>
      <c r="V9415">
        <v>5</v>
      </c>
      <c r="W9415" t="s">
        <v>10437</v>
      </c>
      <c r="X9415">
        <v>14</v>
      </c>
      <c r="Y9415" t="s">
        <v>5517</v>
      </c>
      <c r="Z9415">
        <v>14107</v>
      </c>
      <c r="AA9415" t="s">
        <v>1460</v>
      </c>
      <c r="AC9415" t="s">
        <v>713</v>
      </c>
      <c r="AD9415" t="s">
        <v>443</v>
      </c>
    </row>
    <row r="9416" spans="21:30">
      <c r="U9416">
        <v>22195</v>
      </c>
      <c r="V9416">
        <v>3</v>
      </c>
      <c r="W9416" t="s">
        <v>10438</v>
      </c>
      <c r="X9416">
        <v>10</v>
      </c>
      <c r="Y9416" t="s">
        <v>5531</v>
      </c>
      <c r="Z9416">
        <v>10101</v>
      </c>
      <c r="AA9416" t="s">
        <v>1559</v>
      </c>
      <c r="AC9416" t="s">
        <v>713</v>
      </c>
      <c r="AD9416" t="s">
        <v>443</v>
      </c>
    </row>
    <row r="9417" spans="21:30">
      <c r="U9417">
        <v>22196</v>
      </c>
      <c r="V9417">
        <v>1</v>
      </c>
      <c r="W9417" t="s">
        <v>10439</v>
      </c>
      <c r="X9417">
        <v>10</v>
      </c>
      <c r="Y9417" t="s">
        <v>5531</v>
      </c>
      <c r="Z9417">
        <v>10208</v>
      </c>
      <c r="AA9417" t="s">
        <v>6288</v>
      </c>
      <c r="AC9417" t="s">
        <v>713</v>
      </c>
      <c r="AD9417" t="s">
        <v>443</v>
      </c>
    </row>
    <row r="9418" spans="21:30">
      <c r="U9418">
        <v>22200</v>
      </c>
      <c r="V9418">
        <v>3</v>
      </c>
      <c r="W9418" t="s">
        <v>10440</v>
      </c>
      <c r="X9418">
        <v>10</v>
      </c>
      <c r="Y9418" t="s">
        <v>5531</v>
      </c>
      <c r="Z9418">
        <v>10101</v>
      </c>
      <c r="AA9418" t="s">
        <v>1559</v>
      </c>
      <c r="AC9418" t="s">
        <v>713</v>
      </c>
      <c r="AD9418" t="s">
        <v>443</v>
      </c>
    </row>
    <row r="9419" spans="21:30">
      <c r="U9419">
        <v>22201</v>
      </c>
      <c r="V9419">
        <v>1</v>
      </c>
      <c r="W9419" t="s">
        <v>10441</v>
      </c>
      <c r="X9419">
        <v>10</v>
      </c>
      <c r="Y9419" t="s">
        <v>5531</v>
      </c>
      <c r="Z9419">
        <v>10301</v>
      </c>
      <c r="AA9419" t="s">
        <v>1441</v>
      </c>
      <c r="AC9419" t="s">
        <v>713</v>
      </c>
      <c r="AD9419" t="s">
        <v>443</v>
      </c>
    </row>
    <row r="9420" spans="21:30">
      <c r="U9420">
        <v>22203</v>
      </c>
      <c r="V9420">
        <v>8</v>
      </c>
      <c r="W9420" t="s">
        <v>10442</v>
      </c>
      <c r="X9420">
        <v>10</v>
      </c>
      <c r="Y9420" t="s">
        <v>5531</v>
      </c>
      <c r="Z9420">
        <v>10202</v>
      </c>
      <c r="AA9420" t="s">
        <v>785</v>
      </c>
      <c r="AC9420" t="s">
        <v>713</v>
      </c>
      <c r="AD9420" t="s">
        <v>443</v>
      </c>
    </row>
    <row r="9421" spans="21:30">
      <c r="U9421">
        <v>22204</v>
      </c>
      <c r="V9421">
        <v>6</v>
      </c>
      <c r="W9421" t="s">
        <v>10443</v>
      </c>
      <c r="X9421">
        <v>14</v>
      </c>
      <c r="Y9421" t="s">
        <v>5517</v>
      </c>
      <c r="Z9421">
        <v>14101</v>
      </c>
      <c r="AA9421" t="s">
        <v>817</v>
      </c>
      <c r="AC9421" t="s">
        <v>713</v>
      </c>
      <c r="AD9421" t="s">
        <v>443</v>
      </c>
    </row>
    <row r="9422" spans="21:30">
      <c r="U9422">
        <v>22207</v>
      </c>
      <c r="V9422">
        <v>0</v>
      </c>
      <c r="W9422" t="s">
        <v>3497</v>
      </c>
      <c r="X9422">
        <v>14</v>
      </c>
      <c r="Y9422" t="s">
        <v>5517</v>
      </c>
      <c r="Z9422">
        <v>14201</v>
      </c>
      <c r="AA9422" t="s">
        <v>5694</v>
      </c>
      <c r="AC9422" t="s">
        <v>713</v>
      </c>
      <c r="AD9422" t="s">
        <v>443</v>
      </c>
    </row>
    <row r="9423" spans="21:30">
      <c r="U9423">
        <v>22209</v>
      </c>
      <c r="V9423">
        <v>7</v>
      </c>
      <c r="W9423" t="s">
        <v>10444</v>
      </c>
      <c r="X9423">
        <v>10</v>
      </c>
      <c r="Y9423" t="s">
        <v>5531</v>
      </c>
      <c r="Z9423">
        <v>10108</v>
      </c>
      <c r="AA9423" t="s">
        <v>6065</v>
      </c>
      <c r="AC9423" t="s">
        <v>1009</v>
      </c>
      <c r="AD9423" t="s">
        <v>443</v>
      </c>
    </row>
    <row r="9424" spans="21:30">
      <c r="U9424">
        <v>22210</v>
      </c>
      <c r="V9424">
        <v>0</v>
      </c>
      <c r="W9424" t="s">
        <v>7134</v>
      </c>
      <c r="X9424">
        <v>10</v>
      </c>
      <c r="Y9424" t="s">
        <v>5531</v>
      </c>
      <c r="Z9424">
        <v>10202</v>
      </c>
      <c r="AA9424" t="s">
        <v>785</v>
      </c>
      <c r="AC9424" t="s">
        <v>713</v>
      </c>
      <c r="AD9424" t="s">
        <v>443</v>
      </c>
    </row>
    <row r="9425" spans="21:30">
      <c r="U9425">
        <v>22211</v>
      </c>
      <c r="V9425">
        <v>9</v>
      </c>
      <c r="W9425" t="s">
        <v>10445</v>
      </c>
      <c r="X9425">
        <v>10</v>
      </c>
      <c r="Y9425" t="s">
        <v>5531</v>
      </c>
      <c r="Z9425">
        <v>10201</v>
      </c>
      <c r="AA9425" t="s">
        <v>120</v>
      </c>
      <c r="AC9425" t="s">
        <v>713</v>
      </c>
      <c r="AD9425" t="s">
        <v>443</v>
      </c>
    </row>
    <row r="9426" spans="21:30">
      <c r="U9426">
        <v>22214</v>
      </c>
      <c r="V9426">
        <v>3</v>
      </c>
      <c r="W9426" t="s">
        <v>10446</v>
      </c>
      <c r="X9426">
        <v>10</v>
      </c>
      <c r="Y9426" t="s">
        <v>5531</v>
      </c>
      <c r="Z9426">
        <v>10208</v>
      </c>
      <c r="AA9426" t="s">
        <v>6288</v>
      </c>
      <c r="AC9426" t="s">
        <v>1111</v>
      </c>
      <c r="AD9426" t="s">
        <v>443</v>
      </c>
    </row>
    <row r="9427" spans="21:30">
      <c r="U9427">
        <v>22215</v>
      </c>
      <c r="V9427">
        <v>1</v>
      </c>
      <c r="W9427" t="s">
        <v>8953</v>
      </c>
      <c r="X9427">
        <v>10</v>
      </c>
      <c r="Y9427" t="s">
        <v>5531</v>
      </c>
      <c r="Z9427">
        <v>10301</v>
      </c>
      <c r="AA9427" t="s">
        <v>1441</v>
      </c>
      <c r="AC9427" t="s">
        <v>725</v>
      </c>
      <c r="AD9427" t="s">
        <v>443</v>
      </c>
    </row>
    <row r="9428" spans="21:30">
      <c r="U9428">
        <v>22218</v>
      </c>
      <c r="V9428">
        <v>6</v>
      </c>
      <c r="W9428" t="s">
        <v>10447</v>
      </c>
      <c r="X9428">
        <v>14</v>
      </c>
      <c r="Y9428" t="s">
        <v>5517</v>
      </c>
      <c r="Z9428">
        <v>14106</v>
      </c>
      <c r="AA9428" t="s">
        <v>1372</v>
      </c>
      <c r="AC9428" t="s">
        <v>713</v>
      </c>
      <c r="AD9428" t="s">
        <v>443</v>
      </c>
    </row>
    <row r="9429" spans="21:30">
      <c r="U9429">
        <v>22219</v>
      </c>
      <c r="V9429">
        <v>4</v>
      </c>
      <c r="W9429" t="s">
        <v>3743</v>
      </c>
      <c r="X9429">
        <v>14</v>
      </c>
      <c r="Y9429" t="s">
        <v>5517</v>
      </c>
      <c r="Z9429">
        <v>14106</v>
      </c>
      <c r="AA9429" t="s">
        <v>1372</v>
      </c>
      <c r="AC9429" t="s">
        <v>713</v>
      </c>
      <c r="AD9429" t="s">
        <v>443</v>
      </c>
    </row>
    <row r="9430" spans="21:30">
      <c r="U9430">
        <v>22220</v>
      </c>
      <c r="V9430">
        <v>8</v>
      </c>
      <c r="W9430" t="s">
        <v>10448</v>
      </c>
      <c r="X9430">
        <v>10</v>
      </c>
      <c r="Y9430" t="s">
        <v>5531</v>
      </c>
      <c r="Z9430">
        <v>10209</v>
      </c>
      <c r="AA9430" t="s">
        <v>1599</v>
      </c>
      <c r="AC9430" t="s">
        <v>713</v>
      </c>
      <c r="AD9430" t="s">
        <v>443</v>
      </c>
    </row>
    <row r="9431" spans="21:30">
      <c r="U9431">
        <v>22221</v>
      </c>
      <c r="V9431">
        <v>6</v>
      </c>
      <c r="W9431" t="s">
        <v>10449</v>
      </c>
      <c r="X9431">
        <v>14</v>
      </c>
      <c r="Y9431" t="s">
        <v>5517</v>
      </c>
      <c r="Z9431">
        <v>14108</v>
      </c>
      <c r="AA9431" t="s">
        <v>816</v>
      </c>
      <c r="AC9431" t="s">
        <v>713</v>
      </c>
      <c r="AD9431" t="s">
        <v>443</v>
      </c>
    </row>
    <row r="9432" spans="21:30">
      <c r="U9432">
        <v>22223</v>
      </c>
      <c r="V9432">
        <v>2</v>
      </c>
      <c r="W9432" t="s">
        <v>10450</v>
      </c>
      <c r="X9432">
        <v>10</v>
      </c>
      <c r="Y9432" t="s">
        <v>5531</v>
      </c>
      <c r="Z9432">
        <v>10101</v>
      </c>
      <c r="AA9432" t="s">
        <v>1559</v>
      </c>
      <c r="AC9432" t="s">
        <v>713</v>
      </c>
      <c r="AD9432" t="s">
        <v>443</v>
      </c>
    </row>
    <row r="9433" spans="21:30">
      <c r="U9433">
        <v>22224</v>
      </c>
      <c r="V9433">
        <v>0</v>
      </c>
      <c r="W9433" t="s">
        <v>10451</v>
      </c>
      <c r="X9433">
        <v>10</v>
      </c>
      <c r="Y9433" t="s">
        <v>5531</v>
      </c>
      <c r="Z9433">
        <v>10301</v>
      </c>
      <c r="AA9433" t="s">
        <v>1441</v>
      </c>
      <c r="AC9433" t="s">
        <v>713</v>
      </c>
      <c r="AD9433" t="s">
        <v>443</v>
      </c>
    </row>
    <row r="9434" spans="21:30">
      <c r="U9434">
        <v>22225</v>
      </c>
      <c r="V9434">
        <v>9</v>
      </c>
      <c r="W9434" t="s">
        <v>10452</v>
      </c>
      <c r="X9434">
        <v>14</v>
      </c>
      <c r="Y9434" t="s">
        <v>5517</v>
      </c>
      <c r="Z9434">
        <v>14201</v>
      </c>
      <c r="AA9434" t="s">
        <v>5694</v>
      </c>
      <c r="AC9434" t="s">
        <v>713</v>
      </c>
      <c r="AD9434" t="s">
        <v>443</v>
      </c>
    </row>
    <row r="9435" spans="21:30">
      <c r="U9435">
        <v>22226</v>
      </c>
      <c r="V9435">
        <v>7</v>
      </c>
      <c r="W9435" t="s">
        <v>10453</v>
      </c>
      <c r="X9435">
        <v>14</v>
      </c>
      <c r="Y9435" t="s">
        <v>5517</v>
      </c>
      <c r="Z9435">
        <v>14101</v>
      </c>
      <c r="AA9435" t="s">
        <v>817</v>
      </c>
      <c r="AC9435" t="s">
        <v>713</v>
      </c>
      <c r="AD9435" t="s">
        <v>443</v>
      </c>
    </row>
    <row r="9436" spans="21:30">
      <c r="U9436">
        <v>22227</v>
      </c>
      <c r="V9436">
        <v>5</v>
      </c>
      <c r="W9436" t="s">
        <v>10454</v>
      </c>
      <c r="X9436">
        <v>14</v>
      </c>
      <c r="Y9436" t="s">
        <v>5517</v>
      </c>
      <c r="Z9436">
        <v>14103</v>
      </c>
      <c r="AA9436" t="s">
        <v>1261</v>
      </c>
      <c r="AC9436" t="s">
        <v>725</v>
      </c>
      <c r="AD9436" t="s">
        <v>443</v>
      </c>
    </row>
    <row r="9437" spans="21:30">
      <c r="U9437">
        <v>22228</v>
      </c>
      <c r="V9437">
        <v>3</v>
      </c>
      <c r="W9437" t="s">
        <v>10455</v>
      </c>
      <c r="X9437">
        <v>14</v>
      </c>
      <c r="Y9437" t="s">
        <v>5517</v>
      </c>
      <c r="Z9437">
        <v>14201</v>
      </c>
      <c r="AA9437" t="s">
        <v>5694</v>
      </c>
      <c r="AC9437" t="s">
        <v>713</v>
      </c>
      <c r="AD9437" t="s">
        <v>443</v>
      </c>
    </row>
    <row r="9438" spans="21:30">
      <c r="U9438">
        <v>22229</v>
      </c>
      <c r="V9438">
        <v>1</v>
      </c>
      <c r="W9438" t="s">
        <v>5293</v>
      </c>
      <c r="X9438">
        <v>10</v>
      </c>
      <c r="Y9438" t="s">
        <v>5531</v>
      </c>
      <c r="Z9438">
        <v>10101</v>
      </c>
      <c r="AA9438" t="s">
        <v>1559</v>
      </c>
      <c r="AC9438" t="s">
        <v>1009</v>
      </c>
      <c r="AD9438" t="s">
        <v>443</v>
      </c>
    </row>
    <row r="9439" spans="21:30">
      <c r="U9439">
        <v>22230</v>
      </c>
      <c r="V9439">
        <v>5</v>
      </c>
      <c r="W9439" t="s">
        <v>9861</v>
      </c>
      <c r="X9439">
        <v>10</v>
      </c>
      <c r="Y9439" t="s">
        <v>5531</v>
      </c>
      <c r="Z9439">
        <v>10301</v>
      </c>
      <c r="AA9439" t="s">
        <v>1441</v>
      </c>
      <c r="AC9439" t="s">
        <v>713</v>
      </c>
      <c r="AD9439" t="s">
        <v>443</v>
      </c>
    </row>
    <row r="9440" spans="21:30">
      <c r="U9440">
        <v>22231</v>
      </c>
      <c r="V9440">
        <v>3</v>
      </c>
      <c r="W9440" t="s">
        <v>10456</v>
      </c>
      <c r="X9440">
        <v>14</v>
      </c>
      <c r="Y9440" t="s">
        <v>5517</v>
      </c>
      <c r="Z9440">
        <v>14101</v>
      </c>
      <c r="AA9440" t="s">
        <v>817</v>
      </c>
      <c r="AC9440" t="s">
        <v>725</v>
      </c>
      <c r="AD9440" t="s">
        <v>443</v>
      </c>
    </row>
    <row r="9441" spans="21:30">
      <c r="U9441">
        <v>22234</v>
      </c>
      <c r="V9441">
        <v>8</v>
      </c>
      <c r="W9441" t="s">
        <v>3883</v>
      </c>
      <c r="X9441">
        <v>10</v>
      </c>
      <c r="Y9441" t="s">
        <v>5531</v>
      </c>
      <c r="Z9441">
        <v>10302</v>
      </c>
      <c r="AA9441" t="s">
        <v>1563</v>
      </c>
      <c r="AC9441" t="s">
        <v>713</v>
      </c>
      <c r="AD9441" t="s">
        <v>443</v>
      </c>
    </row>
    <row r="9442" spans="21:30">
      <c r="U9442">
        <v>22236</v>
      </c>
      <c r="V9442">
        <v>4</v>
      </c>
      <c r="W9442" t="s">
        <v>10457</v>
      </c>
      <c r="X9442">
        <v>10</v>
      </c>
      <c r="Y9442" t="s">
        <v>5531</v>
      </c>
      <c r="Z9442">
        <v>10301</v>
      </c>
      <c r="AA9442" t="s">
        <v>1441</v>
      </c>
      <c r="AC9442" t="s">
        <v>713</v>
      </c>
      <c r="AD9442" t="s">
        <v>443</v>
      </c>
    </row>
    <row r="9443" spans="21:30">
      <c r="U9443">
        <v>22240</v>
      </c>
      <c r="V9443">
        <v>2</v>
      </c>
      <c r="W9443" t="s">
        <v>10458</v>
      </c>
      <c r="X9443">
        <v>14</v>
      </c>
      <c r="Y9443" t="s">
        <v>5517</v>
      </c>
      <c r="Z9443">
        <v>14202</v>
      </c>
      <c r="AA9443" t="s">
        <v>1163</v>
      </c>
      <c r="AC9443" t="s">
        <v>1009</v>
      </c>
      <c r="AD9443" t="s">
        <v>443</v>
      </c>
    </row>
    <row r="9444" spans="21:30">
      <c r="U9444">
        <v>22246</v>
      </c>
      <c r="V9444">
        <v>1</v>
      </c>
      <c r="W9444" t="s">
        <v>10459</v>
      </c>
      <c r="X9444">
        <v>10</v>
      </c>
      <c r="Y9444" t="s">
        <v>5531</v>
      </c>
      <c r="Z9444">
        <v>10301</v>
      </c>
      <c r="AA9444" t="s">
        <v>1441</v>
      </c>
      <c r="AC9444" t="s">
        <v>713</v>
      </c>
      <c r="AD9444" t="s">
        <v>443</v>
      </c>
    </row>
    <row r="9445" spans="21:30">
      <c r="U9445">
        <v>22248</v>
      </c>
      <c r="V9445">
        <v>8</v>
      </c>
      <c r="W9445" t="s">
        <v>10460</v>
      </c>
      <c r="X9445">
        <v>10</v>
      </c>
      <c r="Y9445" t="s">
        <v>5531</v>
      </c>
      <c r="Z9445">
        <v>10303</v>
      </c>
      <c r="AA9445" t="s">
        <v>1583</v>
      </c>
      <c r="AC9445" t="s">
        <v>713</v>
      </c>
      <c r="AD9445" t="s">
        <v>443</v>
      </c>
    </row>
    <row r="9446" spans="21:30">
      <c r="U9446">
        <v>22249</v>
      </c>
      <c r="V9446">
        <v>6</v>
      </c>
      <c r="W9446" t="s">
        <v>10461</v>
      </c>
      <c r="X9446">
        <v>10</v>
      </c>
      <c r="Y9446" t="s">
        <v>5531</v>
      </c>
      <c r="Z9446">
        <v>10101</v>
      </c>
      <c r="AA9446" t="s">
        <v>1559</v>
      </c>
      <c r="AC9446" t="s">
        <v>713</v>
      </c>
      <c r="AD9446" t="s">
        <v>443</v>
      </c>
    </row>
    <row r="9447" spans="21:30">
      <c r="U9447">
        <v>22251</v>
      </c>
      <c r="V9447">
        <v>8</v>
      </c>
      <c r="W9447" t="s">
        <v>10462</v>
      </c>
      <c r="X9447">
        <v>10</v>
      </c>
      <c r="Y9447" t="s">
        <v>5531</v>
      </c>
      <c r="Z9447">
        <v>10101</v>
      </c>
      <c r="AA9447" t="s">
        <v>1559</v>
      </c>
      <c r="AC9447" t="s">
        <v>725</v>
      </c>
      <c r="AD9447" t="s">
        <v>443</v>
      </c>
    </row>
    <row r="9448" spans="21:30">
      <c r="U9448">
        <v>22253</v>
      </c>
      <c r="V9448">
        <v>4</v>
      </c>
      <c r="W9448" t="s">
        <v>10463</v>
      </c>
      <c r="X9448">
        <v>10</v>
      </c>
      <c r="Y9448" t="s">
        <v>5531</v>
      </c>
      <c r="Z9448">
        <v>10102</v>
      </c>
      <c r="AA9448" t="s">
        <v>908</v>
      </c>
      <c r="AC9448" t="s">
        <v>713</v>
      </c>
      <c r="AD9448" t="s">
        <v>443</v>
      </c>
    </row>
    <row r="9449" spans="21:30">
      <c r="U9449">
        <v>22255</v>
      </c>
      <c r="V9449">
        <v>0</v>
      </c>
      <c r="W9449" t="s">
        <v>10464</v>
      </c>
      <c r="X9449">
        <v>10</v>
      </c>
      <c r="Y9449" t="s">
        <v>5531</v>
      </c>
      <c r="Z9449">
        <v>10301</v>
      </c>
      <c r="AA9449" t="s">
        <v>1441</v>
      </c>
      <c r="AC9449" t="s">
        <v>713</v>
      </c>
      <c r="AD9449" t="s">
        <v>443</v>
      </c>
    </row>
    <row r="9450" spans="21:30">
      <c r="U9450">
        <v>22256</v>
      </c>
      <c r="V9450">
        <v>9</v>
      </c>
      <c r="W9450" t="s">
        <v>10465</v>
      </c>
      <c r="X9450">
        <v>14</v>
      </c>
      <c r="Y9450" t="s">
        <v>5517</v>
      </c>
      <c r="Z9450">
        <v>14101</v>
      </c>
      <c r="AA9450" t="s">
        <v>817</v>
      </c>
      <c r="AC9450" t="s">
        <v>713</v>
      </c>
      <c r="AD9450" t="s">
        <v>443</v>
      </c>
    </row>
    <row r="9451" spans="21:30">
      <c r="U9451">
        <v>22257</v>
      </c>
      <c r="V9451">
        <v>7</v>
      </c>
      <c r="W9451" t="s">
        <v>10466</v>
      </c>
      <c r="X9451">
        <v>14</v>
      </c>
      <c r="Y9451" t="s">
        <v>5517</v>
      </c>
      <c r="Z9451">
        <v>14104</v>
      </c>
      <c r="AA9451" t="s">
        <v>616</v>
      </c>
      <c r="AC9451" t="s">
        <v>713</v>
      </c>
      <c r="AD9451" t="s">
        <v>443</v>
      </c>
    </row>
    <row r="9452" spans="21:30">
      <c r="U9452">
        <v>22259</v>
      </c>
      <c r="V9452">
        <v>3</v>
      </c>
      <c r="W9452" t="s">
        <v>10467</v>
      </c>
      <c r="X9452">
        <v>14</v>
      </c>
      <c r="Y9452" t="s">
        <v>5517</v>
      </c>
      <c r="Z9452">
        <v>14101</v>
      </c>
      <c r="AA9452" t="s">
        <v>817</v>
      </c>
      <c r="AC9452" t="s">
        <v>725</v>
      </c>
      <c r="AD9452" t="s">
        <v>443</v>
      </c>
    </row>
    <row r="9453" spans="21:30">
      <c r="U9453">
        <v>22260</v>
      </c>
      <c r="V9453">
        <v>7</v>
      </c>
      <c r="W9453" t="s">
        <v>10468</v>
      </c>
      <c r="X9453">
        <v>10</v>
      </c>
      <c r="Y9453" t="s">
        <v>5531</v>
      </c>
      <c r="Z9453">
        <v>10209</v>
      </c>
      <c r="AA9453" t="s">
        <v>1599</v>
      </c>
      <c r="AC9453" t="s">
        <v>713</v>
      </c>
      <c r="AD9453" t="s">
        <v>443</v>
      </c>
    </row>
    <row r="9454" spans="21:30">
      <c r="U9454">
        <v>22261</v>
      </c>
      <c r="V9454">
        <v>5</v>
      </c>
      <c r="W9454" t="s">
        <v>10469</v>
      </c>
      <c r="X9454">
        <v>10</v>
      </c>
      <c r="Y9454" t="s">
        <v>5531</v>
      </c>
      <c r="Z9454">
        <v>10108</v>
      </c>
      <c r="AA9454" t="s">
        <v>6065</v>
      </c>
      <c r="AC9454" t="s">
        <v>713</v>
      </c>
      <c r="AD9454" t="s">
        <v>443</v>
      </c>
    </row>
    <row r="9455" spans="21:30">
      <c r="U9455">
        <v>22262</v>
      </c>
      <c r="V9455">
        <v>3</v>
      </c>
      <c r="W9455" t="s">
        <v>9521</v>
      </c>
      <c r="X9455">
        <v>10</v>
      </c>
      <c r="Y9455" t="s">
        <v>5531</v>
      </c>
      <c r="Z9455">
        <v>10106</v>
      </c>
      <c r="AA9455" t="s">
        <v>1332</v>
      </c>
      <c r="AC9455" t="s">
        <v>713</v>
      </c>
      <c r="AD9455" t="s">
        <v>443</v>
      </c>
    </row>
    <row r="9456" spans="21:30">
      <c r="U9456">
        <v>22263</v>
      </c>
      <c r="V9456">
        <v>1</v>
      </c>
      <c r="W9456" t="s">
        <v>6799</v>
      </c>
      <c r="X9456">
        <v>10</v>
      </c>
      <c r="Y9456" t="s">
        <v>5531</v>
      </c>
      <c r="Z9456">
        <v>10301</v>
      </c>
      <c r="AA9456" t="s">
        <v>1441</v>
      </c>
      <c r="AC9456" t="s">
        <v>713</v>
      </c>
      <c r="AD9456" t="s">
        <v>443</v>
      </c>
    </row>
    <row r="9457" spans="21:30">
      <c r="U9457">
        <v>22265</v>
      </c>
      <c r="V9457">
        <v>8</v>
      </c>
      <c r="W9457" t="s">
        <v>10470</v>
      </c>
      <c r="X9457">
        <v>10</v>
      </c>
      <c r="Y9457" t="s">
        <v>5531</v>
      </c>
      <c r="Z9457">
        <v>10301</v>
      </c>
      <c r="AA9457" t="s">
        <v>1441</v>
      </c>
      <c r="AC9457" t="s">
        <v>713</v>
      </c>
      <c r="AD9457" t="s">
        <v>443</v>
      </c>
    </row>
    <row r="9458" spans="21:30">
      <c r="U9458">
        <v>22268</v>
      </c>
      <c r="V9458">
        <v>2</v>
      </c>
      <c r="W9458" t="s">
        <v>3642</v>
      </c>
      <c r="X9458">
        <v>14</v>
      </c>
      <c r="Y9458" t="s">
        <v>5517</v>
      </c>
      <c r="Z9458">
        <v>14104</v>
      </c>
      <c r="AA9458" t="s">
        <v>616</v>
      </c>
      <c r="AC9458" t="s">
        <v>713</v>
      </c>
      <c r="AD9458" t="s">
        <v>443</v>
      </c>
    </row>
    <row r="9459" spans="21:30">
      <c r="U9459">
        <v>22269</v>
      </c>
      <c r="V9459">
        <v>0</v>
      </c>
      <c r="W9459" t="s">
        <v>10471</v>
      </c>
      <c r="X9459">
        <v>14</v>
      </c>
      <c r="Y9459" t="s">
        <v>5517</v>
      </c>
      <c r="Z9459">
        <v>14108</v>
      </c>
      <c r="AA9459" t="s">
        <v>816</v>
      </c>
      <c r="AC9459" t="s">
        <v>713</v>
      </c>
      <c r="AD9459" t="s">
        <v>443</v>
      </c>
    </row>
    <row r="9460" spans="21:30">
      <c r="U9460">
        <v>22270</v>
      </c>
      <c r="V9460">
        <v>4</v>
      </c>
      <c r="W9460" t="s">
        <v>10472</v>
      </c>
      <c r="X9460">
        <v>10</v>
      </c>
      <c r="Y9460" t="s">
        <v>5531</v>
      </c>
      <c r="Z9460">
        <v>10301</v>
      </c>
      <c r="AA9460" t="s">
        <v>1441</v>
      </c>
      <c r="AC9460" t="s">
        <v>713</v>
      </c>
      <c r="AD9460" t="s">
        <v>443</v>
      </c>
    </row>
    <row r="9461" spans="21:30">
      <c r="U9461">
        <v>22271</v>
      </c>
      <c r="V9461">
        <v>2</v>
      </c>
      <c r="W9461" t="s">
        <v>10473</v>
      </c>
      <c r="X9461">
        <v>10</v>
      </c>
      <c r="Y9461" t="s">
        <v>5531</v>
      </c>
      <c r="Z9461">
        <v>10301</v>
      </c>
      <c r="AA9461" t="s">
        <v>1441</v>
      </c>
      <c r="AC9461" t="s">
        <v>713</v>
      </c>
      <c r="AD9461" t="s">
        <v>443</v>
      </c>
    </row>
    <row r="9462" spans="21:30">
      <c r="U9462">
        <v>22275</v>
      </c>
      <c r="V9462">
        <v>5</v>
      </c>
      <c r="W9462" t="s">
        <v>10474</v>
      </c>
      <c r="X9462">
        <v>14</v>
      </c>
      <c r="Y9462" t="s">
        <v>5517</v>
      </c>
      <c r="Z9462">
        <v>14101</v>
      </c>
      <c r="AA9462" t="s">
        <v>817</v>
      </c>
      <c r="AC9462" t="s">
        <v>713</v>
      </c>
      <c r="AD9462" t="s">
        <v>443</v>
      </c>
    </row>
    <row r="9463" spans="21:30">
      <c r="U9463">
        <v>22276</v>
      </c>
      <c r="V9463">
        <v>3</v>
      </c>
      <c r="W9463" t="s">
        <v>10475</v>
      </c>
      <c r="X9463">
        <v>10</v>
      </c>
      <c r="Y9463" t="s">
        <v>5531</v>
      </c>
      <c r="Z9463">
        <v>10301</v>
      </c>
      <c r="AA9463" t="s">
        <v>1441</v>
      </c>
      <c r="AC9463" t="s">
        <v>713</v>
      </c>
      <c r="AD9463" t="s">
        <v>443</v>
      </c>
    </row>
    <row r="9464" spans="21:30">
      <c r="U9464">
        <v>22277</v>
      </c>
      <c r="V9464">
        <v>1</v>
      </c>
      <c r="W9464" t="s">
        <v>10476</v>
      </c>
      <c r="X9464">
        <v>14</v>
      </c>
      <c r="Y9464" t="s">
        <v>5517</v>
      </c>
      <c r="Z9464">
        <v>14201</v>
      </c>
      <c r="AA9464" t="s">
        <v>5694</v>
      </c>
      <c r="AC9464" t="s">
        <v>713</v>
      </c>
      <c r="AD9464" t="s">
        <v>443</v>
      </c>
    </row>
    <row r="9465" spans="21:30">
      <c r="U9465">
        <v>22280</v>
      </c>
      <c r="V9465">
        <v>1</v>
      </c>
      <c r="W9465" t="s">
        <v>5430</v>
      </c>
      <c r="X9465">
        <v>14</v>
      </c>
      <c r="Y9465" t="s">
        <v>5517</v>
      </c>
      <c r="Z9465">
        <v>14202</v>
      </c>
      <c r="AA9465" t="s">
        <v>1163</v>
      </c>
      <c r="AC9465" t="s">
        <v>713</v>
      </c>
      <c r="AD9465" t="s">
        <v>443</v>
      </c>
    </row>
    <row r="9466" spans="21:30">
      <c r="U9466">
        <v>22282</v>
      </c>
      <c r="V9466">
        <v>8</v>
      </c>
      <c r="W9466" t="s">
        <v>10477</v>
      </c>
      <c r="X9466">
        <v>10</v>
      </c>
      <c r="Y9466" t="s">
        <v>5531</v>
      </c>
      <c r="Z9466">
        <v>10101</v>
      </c>
      <c r="AA9466" t="s">
        <v>1559</v>
      </c>
      <c r="AC9466" t="s">
        <v>713</v>
      </c>
      <c r="AD9466" t="s">
        <v>443</v>
      </c>
    </row>
    <row r="9467" spans="21:30">
      <c r="U9467">
        <v>22283</v>
      </c>
      <c r="V9467">
        <v>6</v>
      </c>
      <c r="W9467" t="s">
        <v>6063</v>
      </c>
      <c r="X9467">
        <v>10</v>
      </c>
      <c r="Y9467" t="s">
        <v>5531</v>
      </c>
      <c r="Z9467">
        <v>10301</v>
      </c>
      <c r="AA9467" t="s">
        <v>1441</v>
      </c>
      <c r="AC9467" t="s">
        <v>713</v>
      </c>
      <c r="AD9467" t="s">
        <v>443</v>
      </c>
    </row>
    <row r="9468" spans="21:30">
      <c r="U9468">
        <v>22284</v>
      </c>
      <c r="V9468">
        <v>4</v>
      </c>
      <c r="W9468" t="s">
        <v>10478</v>
      </c>
      <c r="X9468">
        <v>10</v>
      </c>
      <c r="Y9468" t="s">
        <v>5531</v>
      </c>
      <c r="Z9468">
        <v>10305</v>
      </c>
      <c r="AA9468" t="s">
        <v>5888</v>
      </c>
      <c r="AC9468" t="s">
        <v>713</v>
      </c>
      <c r="AD9468" t="s">
        <v>443</v>
      </c>
    </row>
    <row r="9469" spans="21:30">
      <c r="U9469">
        <v>22291</v>
      </c>
      <c r="V9469">
        <v>7</v>
      </c>
      <c r="W9469" t="s">
        <v>10479</v>
      </c>
      <c r="X9469">
        <v>14</v>
      </c>
      <c r="Y9469" t="s">
        <v>5517</v>
      </c>
      <c r="Z9469">
        <v>14107</v>
      </c>
      <c r="AA9469" t="s">
        <v>1460</v>
      </c>
      <c r="AC9469" t="s">
        <v>713</v>
      </c>
      <c r="AD9469" t="s">
        <v>443</v>
      </c>
    </row>
    <row r="9470" spans="21:30">
      <c r="U9470">
        <v>22293</v>
      </c>
      <c r="V9470">
        <v>3</v>
      </c>
      <c r="W9470" t="s">
        <v>10480</v>
      </c>
      <c r="X9470">
        <v>10</v>
      </c>
      <c r="Y9470" t="s">
        <v>5531</v>
      </c>
      <c r="Z9470">
        <v>10105</v>
      </c>
      <c r="AA9470" t="s">
        <v>1155</v>
      </c>
      <c r="AC9470" t="s">
        <v>412</v>
      </c>
      <c r="AD9470" t="s">
        <v>443</v>
      </c>
    </row>
    <row r="9471" spans="21:30">
      <c r="U9471">
        <v>22294</v>
      </c>
      <c r="V9471">
        <v>1</v>
      </c>
      <c r="W9471" t="s">
        <v>10481</v>
      </c>
      <c r="X9471">
        <v>10</v>
      </c>
      <c r="Y9471" t="s">
        <v>5531</v>
      </c>
      <c r="Z9471">
        <v>10301</v>
      </c>
      <c r="AA9471" t="s">
        <v>1441</v>
      </c>
      <c r="AC9471" t="s">
        <v>713</v>
      </c>
      <c r="AD9471" t="s">
        <v>443</v>
      </c>
    </row>
    <row r="9472" spans="21:30">
      <c r="U9472">
        <v>22296</v>
      </c>
      <c r="V9472">
        <v>8</v>
      </c>
      <c r="W9472" t="s">
        <v>10482</v>
      </c>
      <c r="X9472">
        <v>10</v>
      </c>
      <c r="Y9472" t="s">
        <v>5531</v>
      </c>
      <c r="Z9472">
        <v>10101</v>
      </c>
      <c r="AA9472" t="s">
        <v>1559</v>
      </c>
      <c r="AC9472" t="s">
        <v>713</v>
      </c>
      <c r="AD9472" t="s">
        <v>443</v>
      </c>
    </row>
    <row r="9473" spans="21:30">
      <c r="U9473">
        <v>22306</v>
      </c>
      <c r="V9473">
        <v>9</v>
      </c>
      <c r="W9473" t="s">
        <v>10483</v>
      </c>
      <c r="X9473">
        <v>10</v>
      </c>
      <c r="Y9473" t="s">
        <v>5531</v>
      </c>
      <c r="Z9473">
        <v>10101</v>
      </c>
      <c r="AA9473" t="s">
        <v>1559</v>
      </c>
      <c r="AC9473" t="s">
        <v>713</v>
      </c>
      <c r="AD9473" t="s">
        <v>443</v>
      </c>
    </row>
    <row r="9474" spans="21:30">
      <c r="U9474">
        <v>22307</v>
      </c>
      <c r="V9474">
        <v>7</v>
      </c>
      <c r="W9474" t="s">
        <v>10484</v>
      </c>
      <c r="X9474">
        <v>10</v>
      </c>
      <c r="Y9474" t="s">
        <v>5531</v>
      </c>
      <c r="Z9474">
        <v>10208</v>
      </c>
      <c r="AA9474" t="s">
        <v>6288</v>
      </c>
      <c r="AC9474" t="s">
        <v>1111</v>
      </c>
      <c r="AD9474" t="s">
        <v>443</v>
      </c>
    </row>
    <row r="9475" spans="21:30">
      <c r="U9475">
        <v>22308</v>
      </c>
      <c r="V9475">
        <v>5</v>
      </c>
      <c r="W9475" t="s">
        <v>10485</v>
      </c>
      <c r="X9475">
        <v>10</v>
      </c>
      <c r="Y9475" t="s">
        <v>5531</v>
      </c>
      <c r="Z9475">
        <v>10101</v>
      </c>
      <c r="AA9475" t="s">
        <v>1559</v>
      </c>
      <c r="AC9475" t="s">
        <v>713</v>
      </c>
      <c r="AD9475" t="s">
        <v>443</v>
      </c>
    </row>
    <row r="9476" spans="21:30">
      <c r="U9476">
        <v>22309</v>
      </c>
      <c r="V9476">
        <v>3</v>
      </c>
      <c r="W9476" t="s">
        <v>10486</v>
      </c>
      <c r="X9476">
        <v>10</v>
      </c>
      <c r="Y9476" t="s">
        <v>5531</v>
      </c>
      <c r="Z9476">
        <v>10106</v>
      </c>
      <c r="AA9476" t="s">
        <v>1332</v>
      </c>
      <c r="AC9476" t="s">
        <v>412</v>
      </c>
      <c r="AD9476" t="s">
        <v>443</v>
      </c>
    </row>
    <row r="9477" spans="21:30">
      <c r="U9477">
        <v>22310</v>
      </c>
      <c r="V9477">
        <v>7</v>
      </c>
      <c r="W9477" t="s">
        <v>10487</v>
      </c>
      <c r="X9477">
        <v>10</v>
      </c>
      <c r="Y9477" t="s">
        <v>5531</v>
      </c>
      <c r="Z9477">
        <v>10106</v>
      </c>
      <c r="AA9477" t="s">
        <v>1332</v>
      </c>
      <c r="AC9477" t="s">
        <v>412</v>
      </c>
      <c r="AD9477" t="s">
        <v>443</v>
      </c>
    </row>
    <row r="9478" spans="21:30">
      <c r="U9478">
        <v>22312</v>
      </c>
      <c r="V9478">
        <v>3</v>
      </c>
      <c r="W9478" t="s">
        <v>10488</v>
      </c>
      <c r="X9478">
        <v>14</v>
      </c>
      <c r="Y9478" t="s">
        <v>5517</v>
      </c>
      <c r="Z9478">
        <v>14105</v>
      </c>
      <c r="AA9478" t="s">
        <v>5644</v>
      </c>
      <c r="AC9478" t="s">
        <v>713</v>
      </c>
      <c r="AD9478" t="s">
        <v>443</v>
      </c>
    </row>
    <row r="9479" spans="21:30">
      <c r="U9479">
        <v>22313</v>
      </c>
      <c r="V9479">
        <v>1</v>
      </c>
      <c r="W9479" t="s">
        <v>10489</v>
      </c>
      <c r="X9479">
        <v>14</v>
      </c>
      <c r="Y9479" t="s">
        <v>5517</v>
      </c>
      <c r="Z9479">
        <v>14107</v>
      </c>
      <c r="AA9479" t="s">
        <v>1460</v>
      </c>
      <c r="AC9479" t="s">
        <v>713</v>
      </c>
      <c r="AD9479" t="s">
        <v>443</v>
      </c>
    </row>
    <row r="9480" spans="21:30">
      <c r="U9480">
        <v>22317</v>
      </c>
      <c r="V9480">
        <v>4</v>
      </c>
      <c r="W9480" t="s">
        <v>1954</v>
      </c>
      <c r="X9480">
        <v>14</v>
      </c>
      <c r="Y9480" t="s">
        <v>5517</v>
      </c>
      <c r="Z9480">
        <v>14107</v>
      </c>
      <c r="AA9480" t="s">
        <v>1460</v>
      </c>
      <c r="AC9480" t="s">
        <v>713</v>
      </c>
      <c r="AD9480" t="s">
        <v>443</v>
      </c>
    </row>
    <row r="9481" spans="21:30">
      <c r="U9481">
        <v>22318</v>
      </c>
      <c r="V9481">
        <v>2</v>
      </c>
      <c r="W9481" t="s">
        <v>10490</v>
      </c>
      <c r="X9481">
        <v>14</v>
      </c>
      <c r="Y9481" t="s">
        <v>5517</v>
      </c>
      <c r="Z9481">
        <v>14107</v>
      </c>
      <c r="AA9481" t="s">
        <v>1460</v>
      </c>
      <c r="AC9481" t="s">
        <v>713</v>
      </c>
      <c r="AD9481" t="s">
        <v>443</v>
      </c>
    </row>
    <row r="9482" spans="21:30">
      <c r="U9482">
        <v>22319</v>
      </c>
      <c r="V9482">
        <v>0</v>
      </c>
      <c r="W9482" t="s">
        <v>8726</v>
      </c>
      <c r="X9482">
        <v>14</v>
      </c>
      <c r="Y9482" t="s">
        <v>5517</v>
      </c>
      <c r="Z9482">
        <v>14101</v>
      </c>
      <c r="AA9482" t="s">
        <v>817</v>
      </c>
      <c r="AC9482" t="s">
        <v>713</v>
      </c>
      <c r="AD9482" t="s">
        <v>443</v>
      </c>
    </row>
    <row r="9483" spans="21:30">
      <c r="U9483">
        <v>22320</v>
      </c>
      <c r="V9483">
        <v>4</v>
      </c>
      <c r="W9483" t="s">
        <v>10491</v>
      </c>
      <c r="X9483">
        <v>10</v>
      </c>
      <c r="Y9483" t="s">
        <v>5531</v>
      </c>
      <c r="Z9483">
        <v>10301</v>
      </c>
      <c r="AA9483" t="s">
        <v>1441</v>
      </c>
      <c r="AC9483" t="s">
        <v>713</v>
      </c>
      <c r="AD9483" t="s">
        <v>443</v>
      </c>
    </row>
    <row r="9484" spans="21:30">
      <c r="U9484">
        <v>22321</v>
      </c>
      <c r="V9484">
        <v>2</v>
      </c>
      <c r="W9484" t="s">
        <v>10492</v>
      </c>
      <c r="X9484">
        <v>14</v>
      </c>
      <c r="Y9484" t="s">
        <v>5517</v>
      </c>
      <c r="Z9484">
        <v>14201</v>
      </c>
      <c r="AA9484" t="s">
        <v>5694</v>
      </c>
      <c r="AC9484" t="s">
        <v>713</v>
      </c>
      <c r="AD9484" t="s">
        <v>443</v>
      </c>
    </row>
    <row r="9485" spans="21:30">
      <c r="U9485">
        <v>22322</v>
      </c>
      <c r="V9485">
        <v>0</v>
      </c>
      <c r="W9485" t="s">
        <v>10493</v>
      </c>
      <c r="X9485">
        <v>10</v>
      </c>
      <c r="Y9485" t="s">
        <v>5531</v>
      </c>
      <c r="Z9485">
        <v>10303</v>
      </c>
      <c r="AA9485" t="s">
        <v>1583</v>
      </c>
      <c r="AC9485" t="s">
        <v>713</v>
      </c>
      <c r="AD9485" t="s">
        <v>443</v>
      </c>
    </row>
    <row r="9486" spans="21:30">
      <c r="U9486">
        <v>22323</v>
      </c>
      <c r="V9486">
        <v>9</v>
      </c>
      <c r="W9486" t="s">
        <v>10494</v>
      </c>
      <c r="X9486">
        <v>10</v>
      </c>
      <c r="Y9486" t="s">
        <v>5531</v>
      </c>
      <c r="Z9486">
        <v>10303</v>
      </c>
      <c r="AA9486" t="s">
        <v>1583</v>
      </c>
      <c r="AC9486" t="s">
        <v>713</v>
      </c>
      <c r="AD9486" t="s">
        <v>443</v>
      </c>
    </row>
    <row r="9487" spans="21:30">
      <c r="U9487">
        <v>22325</v>
      </c>
      <c r="V9487">
        <v>5</v>
      </c>
      <c r="W9487" t="s">
        <v>10495</v>
      </c>
      <c r="X9487">
        <v>10</v>
      </c>
      <c r="Y9487" t="s">
        <v>5531</v>
      </c>
      <c r="Z9487">
        <v>10205</v>
      </c>
      <c r="AA9487" t="s">
        <v>693</v>
      </c>
      <c r="AC9487" t="s">
        <v>713</v>
      </c>
      <c r="AD9487" t="s">
        <v>443</v>
      </c>
    </row>
    <row r="9488" spans="21:30">
      <c r="U9488">
        <v>22327</v>
      </c>
      <c r="V9488">
        <v>1</v>
      </c>
      <c r="W9488" t="s">
        <v>2997</v>
      </c>
      <c r="X9488">
        <v>10</v>
      </c>
      <c r="Y9488" t="s">
        <v>5531</v>
      </c>
      <c r="Z9488">
        <v>10208</v>
      </c>
      <c r="AA9488" t="s">
        <v>6288</v>
      </c>
      <c r="AC9488" t="s">
        <v>713</v>
      </c>
      <c r="AD9488" t="s">
        <v>443</v>
      </c>
    </row>
    <row r="9489" spans="21:30">
      <c r="U9489">
        <v>22330</v>
      </c>
      <c r="V9489">
        <v>1</v>
      </c>
      <c r="W9489" t="s">
        <v>10496</v>
      </c>
      <c r="X9489">
        <v>10</v>
      </c>
      <c r="Y9489" t="s">
        <v>5531</v>
      </c>
      <c r="Z9489">
        <v>10208</v>
      </c>
      <c r="AA9489" t="s">
        <v>6288</v>
      </c>
      <c r="AC9489" t="s">
        <v>713</v>
      </c>
      <c r="AD9489" t="s">
        <v>443</v>
      </c>
    </row>
    <row r="9490" spans="21:30">
      <c r="U9490">
        <v>22332</v>
      </c>
      <c r="V9490">
        <v>8</v>
      </c>
      <c r="W9490" t="s">
        <v>10497</v>
      </c>
      <c r="X9490">
        <v>10</v>
      </c>
      <c r="Y9490" t="s">
        <v>5531</v>
      </c>
      <c r="Z9490">
        <v>10301</v>
      </c>
      <c r="AA9490" t="s">
        <v>1441</v>
      </c>
      <c r="AC9490" t="s">
        <v>725</v>
      </c>
      <c r="AD9490" t="s">
        <v>443</v>
      </c>
    </row>
    <row r="9491" spans="21:30">
      <c r="U9491">
        <v>22333</v>
      </c>
      <c r="V9491">
        <v>6</v>
      </c>
      <c r="W9491" t="s">
        <v>1072</v>
      </c>
      <c r="X9491">
        <v>14</v>
      </c>
      <c r="Y9491" t="s">
        <v>5517</v>
      </c>
      <c r="Z9491">
        <v>14101</v>
      </c>
      <c r="AA9491" t="s">
        <v>817</v>
      </c>
      <c r="AC9491" t="s">
        <v>1009</v>
      </c>
      <c r="AD9491" t="s">
        <v>443</v>
      </c>
    </row>
    <row r="9492" spans="21:30">
      <c r="U9492">
        <v>22334</v>
      </c>
      <c r="V9492">
        <v>4</v>
      </c>
      <c r="W9492" t="s">
        <v>2101</v>
      </c>
      <c r="X9492">
        <v>10</v>
      </c>
      <c r="Y9492" t="s">
        <v>5531</v>
      </c>
      <c r="Z9492">
        <v>10205</v>
      </c>
      <c r="AA9492" t="s">
        <v>693</v>
      </c>
      <c r="AC9492" t="s">
        <v>713</v>
      </c>
      <c r="AD9492" t="s">
        <v>443</v>
      </c>
    </row>
    <row r="9493" spans="21:30">
      <c r="U9493">
        <v>22337</v>
      </c>
      <c r="V9493">
        <v>9</v>
      </c>
      <c r="W9493" t="s">
        <v>6832</v>
      </c>
      <c r="X9493">
        <v>14</v>
      </c>
      <c r="Y9493" t="s">
        <v>5517</v>
      </c>
      <c r="Z9493">
        <v>14202</v>
      </c>
      <c r="AA9493" t="s">
        <v>1163</v>
      </c>
      <c r="AC9493" t="s">
        <v>713</v>
      </c>
      <c r="AD9493" t="s">
        <v>443</v>
      </c>
    </row>
    <row r="9494" spans="21:30">
      <c r="U9494">
        <v>22338</v>
      </c>
      <c r="V9494">
        <v>7</v>
      </c>
      <c r="W9494" t="s">
        <v>10498</v>
      </c>
      <c r="X9494">
        <v>10</v>
      </c>
      <c r="Y9494" t="s">
        <v>5531</v>
      </c>
      <c r="Z9494">
        <v>10105</v>
      </c>
      <c r="AA9494" t="s">
        <v>1155</v>
      </c>
      <c r="AC9494" t="s">
        <v>713</v>
      </c>
      <c r="AD9494" t="s">
        <v>443</v>
      </c>
    </row>
    <row r="9495" spans="21:30">
      <c r="U9495">
        <v>22339</v>
      </c>
      <c r="V9495">
        <v>5</v>
      </c>
      <c r="W9495" t="s">
        <v>10499</v>
      </c>
      <c r="X9495">
        <v>14</v>
      </c>
      <c r="Y9495" t="s">
        <v>5517</v>
      </c>
      <c r="Z9495">
        <v>14101</v>
      </c>
      <c r="AA9495" t="s">
        <v>817</v>
      </c>
      <c r="AC9495" t="s">
        <v>713</v>
      </c>
      <c r="AD9495" t="s">
        <v>443</v>
      </c>
    </row>
    <row r="9496" spans="21:30">
      <c r="U9496">
        <v>22340</v>
      </c>
      <c r="V9496">
        <v>9</v>
      </c>
      <c r="W9496" t="s">
        <v>10500</v>
      </c>
      <c r="X9496">
        <v>10</v>
      </c>
      <c r="Y9496" t="s">
        <v>5531</v>
      </c>
      <c r="Z9496">
        <v>10105</v>
      </c>
      <c r="AA9496" t="s">
        <v>1155</v>
      </c>
      <c r="AC9496" t="s">
        <v>713</v>
      </c>
      <c r="AD9496" t="s">
        <v>443</v>
      </c>
    </row>
    <row r="9497" spans="21:30">
      <c r="U9497">
        <v>22342</v>
      </c>
      <c r="V9497">
        <v>5</v>
      </c>
      <c r="W9497" t="s">
        <v>10501</v>
      </c>
      <c r="X9497">
        <v>10</v>
      </c>
      <c r="Y9497" t="s">
        <v>5531</v>
      </c>
      <c r="Z9497">
        <v>10301</v>
      </c>
      <c r="AA9497" t="s">
        <v>1441</v>
      </c>
      <c r="AC9497" t="s">
        <v>713</v>
      </c>
      <c r="AD9497" t="s">
        <v>443</v>
      </c>
    </row>
    <row r="9498" spans="21:30">
      <c r="U9498">
        <v>22343</v>
      </c>
      <c r="V9498">
        <v>3</v>
      </c>
      <c r="W9498" t="s">
        <v>6528</v>
      </c>
      <c r="X9498">
        <v>10</v>
      </c>
      <c r="Y9498" t="s">
        <v>5531</v>
      </c>
      <c r="Z9498">
        <v>10102</v>
      </c>
      <c r="AA9498" t="s">
        <v>908</v>
      </c>
      <c r="AC9498" t="s">
        <v>713</v>
      </c>
      <c r="AD9498" t="s">
        <v>443</v>
      </c>
    </row>
    <row r="9499" spans="21:30">
      <c r="U9499">
        <v>22344</v>
      </c>
      <c r="V9499">
        <v>1</v>
      </c>
      <c r="W9499" t="s">
        <v>10502</v>
      </c>
      <c r="X9499">
        <v>14</v>
      </c>
      <c r="Y9499" t="s">
        <v>5517</v>
      </c>
      <c r="Z9499">
        <v>14101</v>
      </c>
      <c r="AA9499" t="s">
        <v>817</v>
      </c>
      <c r="AC9499" t="s">
        <v>725</v>
      </c>
      <c r="AD9499" t="s">
        <v>2682</v>
      </c>
    </row>
    <row r="9500" spans="21:30">
      <c r="U9500">
        <v>22346</v>
      </c>
      <c r="V9500">
        <v>8</v>
      </c>
      <c r="W9500" t="s">
        <v>3585</v>
      </c>
      <c r="X9500">
        <v>10</v>
      </c>
      <c r="Y9500" t="s">
        <v>5531</v>
      </c>
      <c r="Z9500">
        <v>10106</v>
      </c>
      <c r="AA9500" t="s">
        <v>1332</v>
      </c>
      <c r="AC9500" t="s">
        <v>713</v>
      </c>
      <c r="AD9500" t="s">
        <v>443</v>
      </c>
    </row>
    <row r="9501" spans="21:30">
      <c r="U9501">
        <v>22348</v>
      </c>
      <c r="V9501">
        <v>4</v>
      </c>
      <c r="W9501" t="s">
        <v>10503</v>
      </c>
      <c r="X9501">
        <v>10</v>
      </c>
      <c r="Y9501" t="s">
        <v>5531</v>
      </c>
      <c r="Z9501">
        <v>10108</v>
      </c>
      <c r="AA9501" t="s">
        <v>6065</v>
      </c>
      <c r="AC9501" t="s">
        <v>713</v>
      </c>
      <c r="AD9501" t="s">
        <v>443</v>
      </c>
    </row>
    <row r="9502" spans="21:30">
      <c r="U9502">
        <v>22349</v>
      </c>
      <c r="V9502">
        <v>2</v>
      </c>
      <c r="W9502" t="s">
        <v>10504</v>
      </c>
      <c r="X9502">
        <v>14</v>
      </c>
      <c r="Y9502" t="s">
        <v>5517</v>
      </c>
      <c r="Z9502">
        <v>14202</v>
      </c>
      <c r="AA9502" t="s">
        <v>1163</v>
      </c>
      <c r="AC9502" t="s">
        <v>713</v>
      </c>
      <c r="AD9502" t="s">
        <v>443</v>
      </c>
    </row>
    <row r="9503" spans="21:30">
      <c r="U9503">
        <v>22351</v>
      </c>
      <c r="V9503">
        <v>4</v>
      </c>
      <c r="W9503" t="s">
        <v>10505</v>
      </c>
      <c r="X9503">
        <v>14</v>
      </c>
      <c r="Y9503" t="s">
        <v>5517</v>
      </c>
      <c r="Z9503">
        <v>14101</v>
      </c>
      <c r="AA9503" t="s">
        <v>817</v>
      </c>
      <c r="AC9503" t="s">
        <v>713</v>
      </c>
      <c r="AD9503" t="s">
        <v>443</v>
      </c>
    </row>
    <row r="9504" spans="21:30">
      <c r="U9504">
        <v>22352</v>
      </c>
      <c r="V9504">
        <v>2</v>
      </c>
      <c r="W9504" t="s">
        <v>9851</v>
      </c>
      <c r="X9504">
        <v>14</v>
      </c>
      <c r="Y9504" t="s">
        <v>5517</v>
      </c>
      <c r="Z9504">
        <v>14204</v>
      </c>
      <c r="AA9504" t="s">
        <v>5739</v>
      </c>
      <c r="AC9504" t="s">
        <v>713</v>
      </c>
      <c r="AD9504" t="s">
        <v>443</v>
      </c>
    </row>
    <row r="9505" spans="21:30">
      <c r="U9505">
        <v>22353</v>
      </c>
      <c r="V9505">
        <v>0</v>
      </c>
      <c r="W9505" t="s">
        <v>10506</v>
      </c>
      <c r="X9505">
        <v>14</v>
      </c>
      <c r="Y9505" t="s">
        <v>5517</v>
      </c>
      <c r="Z9505">
        <v>14108</v>
      </c>
      <c r="AA9505" t="s">
        <v>816</v>
      </c>
      <c r="AC9505" t="s">
        <v>713</v>
      </c>
      <c r="AD9505" t="s">
        <v>443</v>
      </c>
    </row>
    <row r="9506" spans="21:30">
      <c r="U9506">
        <v>22354</v>
      </c>
      <c r="V9506">
        <v>9</v>
      </c>
      <c r="W9506" t="s">
        <v>2131</v>
      </c>
      <c r="X9506">
        <v>14</v>
      </c>
      <c r="Y9506" t="s">
        <v>5517</v>
      </c>
      <c r="Z9506">
        <v>14201</v>
      </c>
      <c r="AA9506" t="s">
        <v>5694</v>
      </c>
      <c r="AC9506" t="s">
        <v>1009</v>
      </c>
      <c r="AD9506" t="s">
        <v>443</v>
      </c>
    </row>
    <row r="9507" spans="21:30">
      <c r="U9507">
        <v>22355</v>
      </c>
      <c r="V9507">
        <v>7</v>
      </c>
      <c r="W9507" t="s">
        <v>2776</v>
      </c>
      <c r="X9507">
        <v>10</v>
      </c>
      <c r="Y9507" t="s">
        <v>5531</v>
      </c>
      <c r="Z9507">
        <v>10301</v>
      </c>
      <c r="AA9507" t="s">
        <v>1441</v>
      </c>
      <c r="AC9507" t="s">
        <v>713</v>
      </c>
      <c r="AD9507" t="s">
        <v>443</v>
      </c>
    </row>
    <row r="9508" spans="21:30">
      <c r="U9508">
        <v>22356</v>
      </c>
      <c r="V9508">
        <v>5</v>
      </c>
      <c r="W9508" t="s">
        <v>10507</v>
      </c>
      <c r="X9508">
        <v>10</v>
      </c>
      <c r="Y9508" t="s">
        <v>5531</v>
      </c>
      <c r="Z9508">
        <v>10101</v>
      </c>
      <c r="AA9508" t="s">
        <v>1559</v>
      </c>
      <c r="AC9508" t="s">
        <v>713</v>
      </c>
      <c r="AD9508" t="s">
        <v>443</v>
      </c>
    </row>
    <row r="9509" spans="21:30">
      <c r="U9509">
        <v>22358</v>
      </c>
      <c r="V9509">
        <v>1</v>
      </c>
      <c r="W9509" t="s">
        <v>2786</v>
      </c>
      <c r="X9509">
        <v>10</v>
      </c>
      <c r="Y9509" t="s">
        <v>5531</v>
      </c>
      <c r="Z9509">
        <v>10303</v>
      </c>
      <c r="AA9509" t="s">
        <v>1583</v>
      </c>
      <c r="AC9509" t="s">
        <v>713</v>
      </c>
      <c r="AD9509" t="s">
        <v>443</v>
      </c>
    </row>
    <row r="9510" spans="21:30">
      <c r="U9510">
        <v>22361</v>
      </c>
      <c r="V9510">
        <v>1</v>
      </c>
      <c r="W9510" t="s">
        <v>10508</v>
      </c>
      <c r="X9510">
        <v>10</v>
      </c>
      <c r="Y9510" t="s">
        <v>5531</v>
      </c>
      <c r="Z9510">
        <v>10101</v>
      </c>
      <c r="AA9510" t="s">
        <v>1559</v>
      </c>
      <c r="AC9510" t="s">
        <v>713</v>
      </c>
      <c r="AD9510" t="s">
        <v>443</v>
      </c>
    </row>
    <row r="9511" spans="21:30">
      <c r="U9511">
        <v>22363</v>
      </c>
      <c r="V9511">
        <v>8</v>
      </c>
      <c r="W9511" t="s">
        <v>10509</v>
      </c>
      <c r="X9511">
        <v>10</v>
      </c>
      <c r="Y9511" t="s">
        <v>5531</v>
      </c>
      <c r="Z9511">
        <v>10201</v>
      </c>
      <c r="AA9511" t="s">
        <v>120</v>
      </c>
      <c r="AC9511" t="s">
        <v>713</v>
      </c>
      <c r="AD9511" t="s">
        <v>443</v>
      </c>
    </row>
    <row r="9512" spans="21:30">
      <c r="U9512">
        <v>22364</v>
      </c>
      <c r="V9512">
        <v>6</v>
      </c>
      <c r="W9512" t="s">
        <v>10510</v>
      </c>
      <c r="X9512">
        <v>10</v>
      </c>
      <c r="Y9512" t="s">
        <v>5531</v>
      </c>
      <c r="Z9512">
        <v>10202</v>
      </c>
      <c r="AA9512" t="s">
        <v>785</v>
      </c>
      <c r="AC9512" t="s">
        <v>713</v>
      </c>
      <c r="AD9512" t="s">
        <v>443</v>
      </c>
    </row>
    <row r="9513" spans="21:30">
      <c r="U9513">
        <v>22366</v>
      </c>
      <c r="V9513">
        <v>2</v>
      </c>
      <c r="W9513" t="s">
        <v>10511</v>
      </c>
      <c r="X9513">
        <v>10</v>
      </c>
      <c r="Y9513" t="s">
        <v>5531</v>
      </c>
      <c r="Z9513">
        <v>10101</v>
      </c>
      <c r="AA9513" t="s">
        <v>1559</v>
      </c>
      <c r="AC9513" t="s">
        <v>713</v>
      </c>
      <c r="AD9513" t="s">
        <v>443</v>
      </c>
    </row>
    <row r="9514" spans="21:30">
      <c r="U9514">
        <v>22367</v>
      </c>
      <c r="V9514">
        <v>0</v>
      </c>
      <c r="W9514" t="s">
        <v>10512</v>
      </c>
      <c r="X9514">
        <v>10</v>
      </c>
      <c r="Y9514" t="s">
        <v>5531</v>
      </c>
      <c r="Z9514">
        <v>10101</v>
      </c>
      <c r="AA9514" t="s">
        <v>1559</v>
      </c>
      <c r="AC9514" t="s">
        <v>713</v>
      </c>
      <c r="AD9514" t="s">
        <v>443</v>
      </c>
    </row>
    <row r="9515" spans="21:30">
      <c r="U9515">
        <v>22372</v>
      </c>
      <c r="V9515">
        <v>7</v>
      </c>
      <c r="W9515" t="s">
        <v>10513</v>
      </c>
      <c r="X9515">
        <v>10</v>
      </c>
      <c r="Y9515" t="s">
        <v>5531</v>
      </c>
      <c r="Z9515">
        <v>10201</v>
      </c>
      <c r="AA9515" t="s">
        <v>120</v>
      </c>
      <c r="AC9515" t="s">
        <v>713</v>
      </c>
      <c r="AD9515" t="s">
        <v>443</v>
      </c>
    </row>
    <row r="9516" spans="21:30">
      <c r="U9516">
        <v>22373</v>
      </c>
      <c r="V9516">
        <v>5</v>
      </c>
      <c r="W9516" t="s">
        <v>10514</v>
      </c>
      <c r="X9516">
        <v>14</v>
      </c>
      <c r="Y9516" t="s">
        <v>5517</v>
      </c>
      <c r="Z9516">
        <v>14106</v>
      </c>
      <c r="AA9516" t="s">
        <v>1372</v>
      </c>
      <c r="AC9516" t="s">
        <v>713</v>
      </c>
      <c r="AD9516" t="s">
        <v>443</v>
      </c>
    </row>
    <row r="9517" spans="21:30">
      <c r="U9517">
        <v>22374</v>
      </c>
      <c r="V9517">
        <v>3</v>
      </c>
      <c r="W9517" t="s">
        <v>10515</v>
      </c>
      <c r="X9517">
        <v>14</v>
      </c>
      <c r="Y9517" t="s">
        <v>5517</v>
      </c>
      <c r="Z9517">
        <v>14101</v>
      </c>
      <c r="AA9517" t="s">
        <v>817</v>
      </c>
      <c r="AC9517" t="s">
        <v>713</v>
      </c>
      <c r="AD9517" t="s">
        <v>443</v>
      </c>
    </row>
    <row r="9518" spans="21:30">
      <c r="U9518">
        <v>22375</v>
      </c>
      <c r="V9518">
        <v>1</v>
      </c>
      <c r="W9518" t="s">
        <v>10516</v>
      </c>
      <c r="X9518">
        <v>10</v>
      </c>
      <c r="Y9518" t="s">
        <v>5531</v>
      </c>
      <c r="Z9518">
        <v>10202</v>
      </c>
      <c r="AA9518" t="s">
        <v>785</v>
      </c>
      <c r="AC9518" t="s">
        <v>713</v>
      </c>
      <c r="AD9518" t="s">
        <v>443</v>
      </c>
    </row>
    <row r="9519" spans="21:30">
      <c r="U9519">
        <v>22379</v>
      </c>
      <c r="V9519">
        <v>4</v>
      </c>
      <c r="W9519" t="s">
        <v>10517</v>
      </c>
      <c r="X9519">
        <v>10</v>
      </c>
      <c r="Y9519" t="s">
        <v>5531</v>
      </c>
      <c r="Z9519">
        <v>10203</v>
      </c>
      <c r="AA9519" t="s">
        <v>792</v>
      </c>
      <c r="AC9519" t="s">
        <v>713</v>
      </c>
      <c r="AD9519" t="s">
        <v>443</v>
      </c>
    </row>
    <row r="9520" spans="21:30">
      <c r="U9520">
        <v>22380</v>
      </c>
      <c r="V9520">
        <v>8</v>
      </c>
      <c r="W9520" t="s">
        <v>10518</v>
      </c>
      <c r="X9520">
        <v>10</v>
      </c>
      <c r="Y9520" t="s">
        <v>5531</v>
      </c>
      <c r="Z9520">
        <v>10208</v>
      </c>
      <c r="AA9520" t="s">
        <v>6288</v>
      </c>
      <c r="AC9520" t="s">
        <v>1111</v>
      </c>
      <c r="AD9520" t="s">
        <v>443</v>
      </c>
    </row>
    <row r="9521" spans="21:30">
      <c r="U9521">
        <v>22382</v>
      </c>
      <c r="V9521">
        <v>4</v>
      </c>
      <c r="W9521" t="s">
        <v>10519</v>
      </c>
      <c r="X9521">
        <v>10</v>
      </c>
      <c r="Y9521" t="s">
        <v>5531</v>
      </c>
      <c r="Z9521">
        <v>10202</v>
      </c>
      <c r="AA9521" t="s">
        <v>785</v>
      </c>
      <c r="AC9521" t="s">
        <v>713</v>
      </c>
      <c r="AD9521" t="s">
        <v>443</v>
      </c>
    </row>
    <row r="9522" spans="21:30">
      <c r="U9522">
        <v>22383</v>
      </c>
      <c r="V9522">
        <v>2</v>
      </c>
      <c r="W9522" t="s">
        <v>10520</v>
      </c>
      <c r="X9522">
        <v>14</v>
      </c>
      <c r="Y9522" t="s">
        <v>5517</v>
      </c>
      <c r="Z9522">
        <v>14106</v>
      </c>
      <c r="AA9522" t="s">
        <v>1372</v>
      </c>
      <c r="AC9522" t="s">
        <v>713</v>
      </c>
      <c r="AD9522" t="s">
        <v>443</v>
      </c>
    </row>
    <row r="9523" spans="21:30">
      <c r="U9523">
        <v>22384</v>
      </c>
      <c r="V9523">
        <v>0</v>
      </c>
      <c r="W9523" t="s">
        <v>7698</v>
      </c>
      <c r="X9523">
        <v>10</v>
      </c>
      <c r="Y9523" t="s">
        <v>5531</v>
      </c>
      <c r="Z9523">
        <v>10101</v>
      </c>
      <c r="AA9523" t="s">
        <v>1559</v>
      </c>
      <c r="AC9523" t="s">
        <v>725</v>
      </c>
      <c r="AD9523" t="s">
        <v>443</v>
      </c>
    </row>
    <row r="9524" spans="21:30">
      <c r="U9524">
        <v>22386</v>
      </c>
      <c r="V9524">
        <v>7</v>
      </c>
      <c r="W9524" t="s">
        <v>10521</v>
      </c>
      <c r="X9524">
        <v>10</v>
      </c>
      <c r="Y9524" t="s">
        <v>5531</v>
      </c>
      <c r="Z9524">
        <v>10101</v>
      </c>
      <c r="AA9524" t="s">
        <v>1559</v>
      </c>
      <c r="AC9524" t="s">
        <v>725</v>
      </c>
      <c r="AD9524" t="s">
        <v>443</v>
      </c>
    </row>
    <row r="9525" spans="21:30">
      <c r="U9525">
        <v>22387</v>
      </c>
      <c r="V9525">
        <v>5</v>
      </c>
      <c r="W9525" t="s">
        <v>9241</v>
      </c>
      <c r="X9525">
        <v>10</v>
      </c>
      <c r="Y9525" t="s">
        <v>5531</v>
      </c>
      <c r="Z9525">
        <v>10109</v>
      </c>
      <c r="AA9525" t="s">
        <v>1567</v>
      </c>
      <c r="AC9525" t="s">
        <v>713</v>
      </c>
      <c r="AD9525" t="s">
        <v>443</v>
      </c>
    </row>
    <row r="9526" spans="21:30">
      <c r="U9526">
        <v>22388</v>
      </c>
      <c r="V9526">
        <v>3</v>
      </c>
      <c r="W9526" t="s">
        <v>10522</v>
      </c>
      <c r="X9526">
        <v>14</v>
      </c>
      <c r="Y9526" t="s">
        <v>5517</v>
      </c>
      <c r="Z9526">
        <v>14101</v>
      </c>
      <c r="AA9526" t="s">
        <v>817</v>
      </c>
      <c r="AC9526" t="s">
        <v>713</v>
      </c>
      <c r="AD9526" t="s">
        <v>443</v>
      </c>
    </row>
    <row r="9527" spans="21:30">
      <c r="U9527">
        <v>22390</v>
      </c>
      <c r="V9527">
        <v>5</v>
      </c>
      <c r="W9527" t="s">
        <v>10523</v>
      </c>
      <c r="X9527">
        <v>10</v>
      </c>
      <c r="Y9527" t="s">
        <v>5531</v>
      </c>
      <c r="Z9527">
        <v>10108</v>
      </c>
      <c r="AA9527" t="s">
        <v>6065</v>
      </c>
      <c r="AC9527" t="s">
        <v>713</v>
      </c>
      <c r="AD9527" t="s">
        <v>443</v>
      </c>
    </row>
    <row r="9528" spans="21:30">
      <c r="U9528">
        <v>22394</v>
      </c>
      <c r="V9528">
        <v>8</v>
      </c>
      <c r="W9528" t="s">
        <v>10524</v>
      </c>
      <c r="X9528">
        <v>10</v>
      </c>
      <c r="Y9528" t="s">
        <v>5531</v>
      </c>
      <c r="Z9528">
        <v>10101</v>
      </c>
      <c r="AA9528" t="s">
        <v>1559</v>
      </c>
      <c r="AC9528" t="s">
        <v>713</v>
      </c>
      <c r="AD9528" t="s">
        <v>443</v>
      </c>
    </row>
    <row r="9529" spans="21:30">
      <c r="U9529">
        <v>22395</v>
      </c>
      <c r="V9529">
        <v>6</v>
      </c>
      <c r="W9529" t="s">
        <v>10525</v>
      </c>
      <c r="X9529">
        <v>10</v>
      </c>
      <c r="Y9529" t="s">
        <v>5531</v>
      </c>
      <c r="Z9529">
        <v>10208</v>
      </c>
      <c r="AA9529" t="s">
        <v>6288</v>
      </c>
      <c r="AC9529" t="s">
        <v>725</v>
      </c>
      <c r="AD9529" t="s">
        <v>443</v>
      </c>
    </row>
    <row r="9530" spans="21:30">
      <c r="U9530">
        <v>22396</v>
      </c>
      <c r="V9530">
        <v>4</v>
      </c>
      <c r="W9530" t="s">
        <v>10526</v>
      </c>
      <c r="X9530">
        <v>10</v>
      </c>
      <c r="Y9530" t="s">
        <v>5531</v>
      </c>
      <c r="Z9530">
        <v>10107</v>
      </c>
      <c r="AA9530" t="s">
        <v>909</v>
      </c>
      <c r="AC9530" t="s">
        <v>713</v>
      </c>
      <c r="AD9530" t="s">
        <v>443</v>
      </c>
    </row>
    <row r="9531" spans="21:30">
      <c r="U9531">
        <v>22397</v>
      </c>
      <c r="V9531">
        <v>2</v>
      </c>
      <c r="W9531" t="s">
        <v>10527</v>
      </c>
      <c r="X9531">
        <v>10</v>
      </c>
      <c r="Y9531" t="s">
        <v>5531</v>
      </c>
      <c r="Z9531">
        <v>10301</v>
      </c>
      <c r="AA9531" t="s">
        <v>1441</v>
      </c>
      <c r="AC9531" t="s">
        <v>713</v>
      </c>
      <c r="AD9531" t="s">
        <v>443</v>
      </c>
    </row>
    <row r="9532" spans="21:30">
      <c r="U9532">
        <v>22398</v>
      </c>
      <c r="V9532">
        <v>0</v>
      </c>
      <c r="W9532" t="s">
        <v>7778</v>
      </c>
      <c r="X9532">
        <v>14</v>
      </c>
      <c r="Y9532" t="s">
        <v>5517</v>
      </c>
      <c r="Z9532">
        <v>14101</v>
      </c>
      <c r="AA9532" t="s">
        <v>817</v>
      </c>
      <c r="AC9532" t="s">
        <v>713</v>
      </c>
      <c r="AD9532" t="s">
        <v>443</v>
      </c>
    </row>
    <row r="9533" spans="21:30">
      <c r="U9533">
        <v>22400</v>
      </c>
      <c r="V9533">
        <v>6</v>
      </c>
      <c r="W9533" t="s">
        <v>10528</v>
      </c>
      <c r="X9533">
        <v>14</v>
      </c>
      <c r="Y9533" t="s">
        <v>5517</v>
      </c>
      <c r="Z9533">
        <v>14202</v>
      </c>
      <c r="AA9533" t="s">
        <v>1163</v>
      </c>
      <c r="AC9533" t="s">
        <v>713</v>
      </c>
      <c r="AD9533" t="s">
        <v>443</v>
      </c>
    </row>
    <row r="9534" spans="21:30">
      <c r="U9534">
        <v>22401</v>
      </c>
      <c r="V9534">
        <v>4</v>
      </c>
      <c r="W9534" t="s">
        <v>10529</v>
      </c>
      <c r="X9534">
        <v>10</v>
      </c>
      <c r="Y9534" t="s">
        <v>5531</v>
      </c>
      <c r="Z9534">
        <v>10202</v>
      </c>
      <c r="AA9534" t="s">
        <v>785</v>
      </c>
      <c r="AC9534" t="s">
        <v>713</v>
      </c>
      <c r="AD9534" t="s">
        <v>443</v>
      </c>
    </row>
    <row r="9535" spans="21:30">
      <c r="U9535">
        <v>22402</v>
      </c>
      <c r="V9535">
        <v>2</v>
      </c>
      <c r="W9535" t="s">
        <v>10530</v>
      </c>
      <c r="X9535">
        <v>10</v>
      </c>
      <c r="Y9535" t="s">
        <v>5531</v>
      </c>
      <c r="Z9535">
        <v>10301</v>
      </c>
      <c r="AA9535" t="s">
        <v>1441</v>
      </c>
      <c r="AC9535" t="s">
        <v>713</v>
      </c>
      <c r="AD9535" t="s">
        <v>443</v>
      </c>
    </row>
    <row r="9536" spans="21:30">
      <c r="U9536">
        <v>22403</v>
      </c>
      <c r="V9536">
        <v>0</v>
      </c>
      <c r="W9536" t="s">
        <v>10531</v>
      </c>
      <c r="X9536">
        <v>10</v>
      </c>
      <c r="Y9536" t="s">
        <v>5531</v>
      </c>
      <c r="Z9536">
        <v>10201</v>
      </c>
      <c r="AA9536" t="s">
        <v>120</v>
      </c>
      <c r="AC9536" t="s">
        <v>1111</v>
      </c>
      <c r="AD9536" t="s">
        <v>443</v>
      </c>
    </row>
    <row r="9537" spans="21:30">
      <c r="U9537">
        <v>22405</v>
      </c>
      <c r="V9537">
        <v>7</v>
      </c>
      <c r="W9537" t="s">
        <v>10532</v>
      </c>
      <c r="X9537">
        <v>10</v>
      </c>
      <c r="Y9537" t="s">
        <v>5531</v>
      </c>
      <c r="Z9537">
        <v>10301</v>
      </c>
      <c r="AA9537" t="s">
        <v>1441</v>
      </c>
      <c r="AC9537" t="s">
        <v>713</v>
      </c>
      <c r="AD9537" t="s">
        <v>443</v>
      </c>
    </row>
    <row r="9538" spans="21:30">
      <c r="U9538">
        <v>22408</v>
      </c>
      <c r="V9538">
        <v>1</v>
      </c>
      <c r="W9538" t="s">
        <v>2406</v>
      </c>
      <c r="X9538">
        <v>10</v>
      </c>
      <c r="Y9538" t="s">
        <v>5531</v>
      </c>
      <c r="Z9538">
        <v>10102</v>
      </c>
      <c r="AA9538" t="s">
        <v>908</v>
      </c>
      <c r="AC9538" t="s">
        <v>713</v>
      </c>
      <c r="AD9538" t="s">
        <v>443</v>
      </c>
    </row>
    <row r="9539" spans="21:30">
      <c r="U9539">
        <v>22410</v>
      </c>
      <c r="V9539">
        <v>3</v>
      </c>
      <c r="W9539" t="s">
        <v>10533</v>
      </c>
      <c r="X9539">
        <v>10</v>
      </c>
      <c r="Y9539" t="s">
        <v>5531</v>
      </c>
      <c r="Z9539">
        <v>10301</v>
      </c>
      <c r="AA9539" t="s">
        <v>1441</v>
      </c>
      <c r="AC9539" t="s">
        <v>713</v>
      </c>
      <c r="AD9539" t="s">
        <v>443</v>
      </c>
    </row>
    <row r="9540" spans="21:30">
      <c r="U9540">
        <v>22413</v>
      </c>
      <c r="V9540">
        <v>8</v>
      </c>
      <c r="W9540" t="s">
        <v>10534</v>
      </c>
      <c r="X9540">
        <v>10</v>
      </c>
      <c r="Y9540" t="s">
        <v>5531</v>
      </c>
      <c r="Z9540">
        <v>10205</v>
      </c>
      <c r="AA9540" t="s">
        <v>693</v>
      </c>
      <c r="AC9540" t="s">
        <v>713</v>
      </c>
      <c r="AD9540" t="s">
        <v>443</v>
      </c>
    </row>
    <row r="9541" spans="21:30">
      <c r="U9541">
        <v>22414</v>
      </c>
      <c r="V9541">
        <v>6</v>
      </c>
      <c r="W9541" t="s">
        <v>10535</v>
      </c>
      <c r="X9541">
        <v>14</v>
      </c>
      <c r="Y9541" t="s">
        <v>5517</v>
      </c>
      <c r="Z9541">
        <v>14204</v>
      </c>
      <c r="AA9541" t="s">
        <v>5739</v>
      </c>
      <c r="AC9541" t="s">
        <v>1009</v>
      </c>
      <c r="AD9541" t="s">
        <v>443</v>
      </c>
    </row>
    <row r="9542" spans="21:30">
      <c r="U9542">
        <v>22415</v>
      </c>
      <c r="V9542">
        <v>4</v>
      </c>
      <c r="W9542" t="s">
        <v>10536</v>
      </c>
      <c r="X9542">
        <v>14</v>
      </c>
      <c r="Y9542" t="s">
        <v>5517</v>
      </c>
      <c r="Z9542">
        <v>14101</v>
      </c>
      <c r="AA9542" t="s">
        <v>817</v>
      </c>
      <c r="AC9542" t="s">
        <v>1009</v>
      </c>
      <c r="AD9542" t="s">
        <v>443</v>
      </c>
    </row>
    <row r="9543" spans="21:30">
      <c r="U9543">
        <v>22418</v>
      </c>
      <c r="V9543">
        <v>9</v>
      </c>
      <c r="W9543" t="s">
        <v>10537</v>
      </c>
      <c r="X9543">
        <v>10</v>
      </c>
      <c r="Y9543" t="s">
        <v>5531</v>
      </c>
      <c r="Z9543">
        <v>10101</v>
      </c>
      <c r="AA9543" t="s">
        <v>1559</v>
      </c>
      <c r="AC9543" t="s">
        <v>1009</v>
      </c>
      <c r="AD9543" t="s">
        <v>443</v>
      </c>
    </row>
    <row r="9544" spans="21:30">
      <c r="U9544">
        <v>22419</v>
      </c>
      <c r="V9544">
        <v>7</v>
      </c>
      <c r="W9544" t="s">
        <v>7613</v>
      </c>
      <c r="X9544">
        <v>10</v>
      </c>
      <c r="Y9544" t="s">
        <v>5531</v>
      </c>
      <c r="Z9544">
        <v>10101</v>
      </c>
      <c r="AA9544" t="s">
        <v>1559</v>
      </c>
      <c r="AC9544" t="s">
        <v>1009</v>
      </c>
      <c r="AD9544" t="s">
        <v>443</v>
      </c>
    </row>
    <row r="9545" spans="21:30">
      <c r="U9545">
        <v>22420</v>
      </c>
      <c r="V9545">
        <v>0</v>
      </c>
      <c r="W9545" t="s">
        <v>10538</v>
      </c>
      <c r="X9545">
        <v>10</v>
      </c>
      <c r="Y9545" t="s">
        <v>5531</v>
      </c>
      <c r="Z9545">
        <v>10108</v>
      </c>
      <c r="AA9545" t="s">
        <v>6065</v>
      </c>
      <c r="AC9545" t="s">
        <v>1009</v>
      </c>
      <c r="AD9545" t="s">
        <v>443</v>
      </c>
    </row>
    <row r="9546" spans="21:30">
      <c r="U9546">
        <v>22421</v>
      </c>
      <c r="V9546">
        <v>9</v>
      </c>
      <c r="W9546" t="s">
        <v>10539</v>
      </c>
      <c r="X9546">
        <v>14</v>
      </c>
      <c r="Y9546" t="s">
        <v>5517</v>
      </c>
      <c r="Z9546">
        <v>14101</v>
      </c>
      <c r="AA9546" t="s">
        <v>817</v>
      </c>
      <c r="AC9546" t="s">
        <v>713</v>
      </c>
      <c r="AD9546" t="s">
        <v>443</v>
      </c>
    </row>
    <row r="9547" spans="21:30">
      <c r="U9547">
        <v>22424</v>
      </c>
      <c r="V9547">
        <v>3</v>
      </c>
      <c r="W9547" t="s">
        <v>10540</v>
      </c>
      <c r="X9547">
        <v>10</v>
      </c>
      <c r="Y9547" t="s">
        <v>5531</v>
      </c>
      <c r="Z9547">
        <v>10301</v>
      </c>
      <c r="AA9547" t="s">
        <v>1441</v>
      </c>
      <c r="AC9547" t="s">
        <v>713</v>
      </c>
      <c r="AD9547" t="s">
        <v>443</v>
      </c>
    </row>
    <row r="9548" spans="21:30">
      <c r="U9548">
        <v>22425</v>
      </c>
      <c r="V9548">
        <v>1</v>
      </c>
      <c r="W9548" t="s">
        <v>10541</v>
      </c>
      <c r="X9548">
        <v>10</v>
      </c>
      <c r="Y9548" t="s">
        <v>5531</v>
      </c>
      <c r="Z9548">
        <v>10202</v>
      </c>
      <c r="AA9548" t="s">
        <v>785</v>
      </c>
      <c r="AC9548" t="s">
        <v>713</v>
      </c>
      <c r="AD9548" t="s">
        <v>443</v>
      </c>
    </row>
    <row r="9549" spans="21:30">
      <c r="U9549">
        <v>22427</v>
      </c>
      <c r="V9549">
        <v>8</v>
      </c>
      <c r="W9549" t="s">
        <v>10542</v>
      </c>
      <c r="X9549">
        <v>10</v>
      </c>
      <c r="Y9549" t="s">
        <v>5531</v>
      </c>
      <c r="Z9549">
        <v>10302</v>
      </c>
      <c r="AA9549" t="s">
        <v>1563</v>
      </c>
      <c r="AC9549" t="s">
        <v>713</v>
      </c>
      <c r="AD9549" t="s">
        <v>443</v>
      </c>
    </row>
    <row r="9550" spans="21:30">
      <c r="U9550">
        <v>22428</v>
      </c>
      <c r="V9550">
        <v>6</v>
      </c>
      <c r="W9550" t="s">
        <v>10543</v>
      </c>
      <c r="X9550">
        <v>14</v>
      </c>
      <c r="Y9550" t="s">
        <v>5517</v>
      </c>
      <c r="Z9550">
        <v>14106</v>
      </c>
      <c r="AA9550" t="s">
        <v>1372</v>
      </c>
      <c r="AC9550" t="s">
        <v>713</v>
      </c>
      <c r="AD9550" t="s">
        <v>443</v>
      </c>
    </row>
    <row r="9551" spans="21:30">
      <c r="U9551">
        <v>22429</v>
      </c>
      <c r="V9551">
        <v>4</v>
      </c>
      <c r="W9551" t="s">
        <v>10544</v>
      </c>
      <c r="X9551">
        <v>14</v>
      </c>
      <c r="Y9551" t="s">
        <v>5517</v>
      </c>
      <c r="Z9551">
        <v>14106</v>
      </c>
      <c r="AA9551" t="s">
        <v>1372</v>
      </c>
      <c r="AC9551" t="s">
        <v>713</v>
      </c>
      <c r="AD9551" t="s">
        <v>443</v>
      </c>
    </row>
    <row r="9552" spans="21:30">
      <c r="U9552">
        <v>22430</v>
      </c>
      <c r="V9552">
        <v>8</v>
      </c>
      <c r="W9552" t="s">
        <v>10545</v>
      </c>
      <c r="X9552">
        <v>10</v>
      </c>
      <c r="Y9552" t="s">
        <v>5531</v>
      </c>
      <c r="Z9552">
        <v>10303</v>
      </c>
      <c r="AA9552" t="s">
        <v>1583</v>
      </c>
      <c r="AC9552" t="s">
        <v>1009</v>
      </c>
      <c r="AD9552" t="s">
        <v>443</v>
      </c>
    </row>
    <row r="9553" spans="21:30">
      <c r="U9553">
        <v>22433</v>
      </c>
      <c r="V9553">
        <v>2</v>
      </c>
      <c r="W9553" t="s">
        <v>10546</v>
      </c>
      <c r="X9553">
        <v>10</v>
      </c>
      <c r="Y9553" t="s">
        <v>5531</v>
      </c>
      <c r="Z9553">
        <v>10106</v>
      </c>
      <c r="AA9553" t="s">
        <v>1332</v>
      </c>
      <c r="AC9553" t="s">
        <v>713</v>
      </c>
      <c r="AD9553" t="s">
        <v>443</v>
      </c>
    </row>
    <row r="9554" spans="21:30">
      <c r="U9554">
        <v>22434</v>
      </c>
      <c r="V9554">
        <v>0</v>
      </c>
      <c r="W9554" t="s">
        <v>10547</v>
      </c>
      <c r="X9554">
        <v>10</v>
      </c>
      <c r="Y9554" t="s">
        <v>5531</v>
      </c>
      <c r="Z9554">
        <v>10101</v>
      </c>
      <c r="AA9554" t="s">
        <v>1559</v>
      </c>
      <c r="AC9554" t="s">
        <v>713</v>
      </c>
      <c r="AD9554" t="s">
        <v>443</v>
      </c>
    </row>
    <row r="9555" spans="21:30">
      <c r="U9555">
        <v>22436</v>
      </c>
      <c r="V9555">
        <v>7</v>
      </c>
      <c r="W9555" t="s">
        <v>10548</v>
      </c>
      <c r="X9555">
        <v>10</v>
      </c>
      <c r="Y9555" t="s">
        <v>5531</v>
      </c>
      <c r="Z9555">
        <v>10301</v>
      </c>
      <c r="AA9555" t="s">
        <v>1441</v>
      </c>
      <c r="AC9555" t="s">
        <v>713</v>
      </c>
      <c r="AD9555" t="s">
        <v>443</v>
      </c>
    </row>
    <row r="9556" spans="21:30">
      <c r="U9556">
        <v>22438</v>
      </c>
      <c r="V9556">
        <v>3</v>
      </c>
      <c r="W9556" t="s">
        <v>10549</v>
      </c>
      <c r="X9556">
        <v>10</v>
      </c>
      <c r="Y9556" t="s">
        <v>5531</v>
      </c>
      <c r="Z9556">
        <v>10101</v>
      </c>
      <c r="AA9556" t="s">
        <v>1559</v>
      </c>
      <c r="AC9556" t="s">
        <v>713</v>
      </c>
      <c r="AD9556" t="s">
        <v>443</v>
      </c>
    </row>
    <row r="9557" spans="21:30">
      <c r="U9557">
        <v>22439</v>
      </c>
      <c r="V9557">
        <v>1</v>
      </c>
      <c r="W9557" t="s">
        <v>10550</v>
      </c>
      <c r="X9557">
        <v>10</v>
      </c>
      <c r="Y9557" t="s">
        <v>5531</v>
      </c>
      <c r="Z9557">
        <v>10207</v>
      </c>
      <c r="AA9557" t="s">
        <v>6277</v>
      </c>
      <c r="AC9557" t="s">
        <v>713</v>
      </c>
      <c r="AD9557" t="s">
        <v>443</v>
      </c>
    </row>
    <row r="9558" spans="21:30">
      <c r="U9558">
        <v>22444</v>
      </c>
      <c r="V9558">
        <v>8</v>
      </c>
      <c r="W9558" t="s">
        <v>10551</v>
      </c>
      <c r="X9558">
        <v>10</v>
      </c>
      <c r="Y9558" t="s">
        <v>5531</v>
      </c>
      <c r="Z9558">
        <v>10202</v>
      </c>
      <c r="AA9558" t="s">
        <v>785</v>
      </c>
      <c r="AC9558" t="s">
        <v>713</v>
      </c>
      <c r="AD9558" t="s">
        <v>443</v>
      </c>
    </row>
    <row r="9559" spans="21:30">
      <c r="U9559">
        <v>22445</v>
      </c>
      <c r="V9559">
        <v>6</v>
      </c>
      <c r="W9559" t="s">
        <v>10552</v>
      </c>
      <c r="X9559">
        <v>14</v>
      </c>
      <c r="Y9559" t="s">
        <v>5517</v>
      </c>
      <c r="Z9559">
        <v>14201</v>
      </c>
      <c r="AA9559" t="s">
        <v>5694</v>
      </c>
      <c r="AC9559" t="s">
        <v>713</v>
      </c>
      <c r="AD9559" t="s">
        <v>443</v>
      </c>
    </row>
    <row r="9560" spans="21:30">
      <c r="U9560">
        <v>22446</v>
      </c>
      <c r="V9560">
        <v>4</v>
      </c>
      <c r="W9560" t="s">
        <v>10553</v>
      </c>
      <c r="X9560">
        <v>14</v>
      </c>
      <c r="Y9560" t="s">
        <v>5517</v>
      </c>
      <c r="Z9560">
        <v>14204</v>
      </c>
      <c r="AA9560" t="s">
        <v>5739</v>
      </c>
      <c r="AC9560" t="s">
        <v>713</v>
      </c>
      <c r="AD9560" t="s">
        <v>443</v>
      </c>
    </row>
    <row r="9561" spans="21:30">
      <c r="U9561">
        <v>22447</v>
      </c>
      <c r="V9561">
        <v>2</v>
      </c>
      <c r="W9561" t="s">
        <v>10554</v>
      </c>
      <c r="X9561">
        <v>10</v>
      </c>
      <c r="Y9561" t="s">
        <v>5531</v>
      </c>
      <c r="Z9561">
        <v>10208</v>
      </c>
      <c r="AA9561" t="s">
        <v>6288</v>
      </c>
      <c r="AC9561" t="s">
        <v>713</v>
      </c>
      <c r="AD9561" t="s">
        <v>443</v>
      </c>
    </row>
    <row r="9562" spans="21:30">
      <c r="U9562">
        <v>22448</v>
      </c>
      <c r="V9562">
        <v>0</v>
      </c>
      <c r="W9562" t="s">
        <v>10555</v>
      </c>
      <c r="X9562">
        <v>14</v>
      </c>
      <c r="Y9562" t="s">
        <v>5517</v>
      </c>
      <c r="Z9562">
        <v>14107</v>
      </c>
      <c r="AA9562" t="s">
        <v>1460</v>
      </c>
      <c r="AC9562" t="s">
        <v>713</v>
      </c>
      <c r="AD9562" t="s">
        <v>443</v>
      </c>
    </row>
    <row r="9563" spans="21:30">
      <c r="U9563">
        <v>22451</v>
      </c>
      <c r="V9563">
        <v>0</v>
      </c>
      <c r="W9563" t="s">
        <v>10556</v>
      </c>
      <c r="X9563">
        <v>10</v>
      </c>
      <c r="Y9563" t="s">
        <v>5531</v>
      </c>
      <c r="Z9563">
        <v>10307</v>
      </c>
      <c r="AA9563" t="s">
        <v>1706</v>
      </c>
      <c r="AC9563" t="s">
        <v>713</v>
      </c>
      <c r="AD9563" t="s">
        <v>443</v>
      </c>
    </row>
    <row r="9564" spans="21:30">
      <c r="U9564">
        <v>22452</v>
      </c>
      <c r="V9564">
        <v>9</v>
      </c>
      <c r="W9564" t="s">
        <v>10557</v>
      </c>
      <c r="X9564">
        <v>14</v>
      </c>
      <c r="Y9564" t="s">
        <v>5517</v>
      </c>
      <c r="Z9564">
        <v>14108</v>
      </c>
      <c r="AA9564" t="s">
        <v>816</v>
      </c>
      <c r="AC9564" t="s">
        <v>713</v>
      </c>
      <c r="AD9564" t="s">
        <v>443</v>
      </c>
    </row>
    <row r="9565" spans="21:30">
      <c r="U9565">
        <v>22456</v>
      </c>
      <c r="V9565">
        <v>1</v>
      </c>
      <c r="W9565" t="s">
        <v>8583</v>
      </c>
      <c r="X9565">
        <v>10</v>
      </c>
      <c r="Y9565" t="s">
        <v>5531</v>
      </c>
      <c r="Z9565">
        <v>10202</v>
      </c>
      <c r="AA9565" t="s">
        <v>785</v>
      </c>
      <c r="AC9565" t="s">
        <v>713</v>
      </c>
      <c r="AD9565" t="s">
        <v>443</v>
      </c>
    </row>
    <row r="9566" spans="21:30">
      <c r="U9566">
        <v>22458</v>
      </c>
      <c r="V9566">
        <v>8</v>
      </c>
      <c r="W9566" t="s">
        <v>10558</v>
      </c>
      <c r="X9566">
        <v>14</v>
      </c>
      <c r="Y9566" t="s">
        <v>5517</v>
      </c>
      <c r="Z9566">
        <v>14204</v>
      </c>
      <c r="AA9566" t="s">
        <v>5739</v>
      </c>
      <c r="AC9566" t="s">
        <v>713</v>
      </c>
      <c r="AD9566" t="s">
        <v>443</v>
      </c>
    </row>
    <row r="9567" spans="21:30">
      <c r="U9567">
        <v>22459</v>
      </c>
      <c r="V9567">
        <v>6</v>
      </c>
      <c r="W9567" t="s">
        <v>10559</v>
      </c>
      <c r="X9567">
        <v>14</v>
      </c>
      <c r="Y9567" t="s">
        <v>5517</v>
      </c>
      <c r="Z9567">
        <v>14101</v>
      </c>
      <c r="AA9567" t="s">
        <v>817</v>
      </c>
      <c r="AC9567" t="s">
        <v>713</v>
      </c>
      <c r="AD9567" t="s">
        <v>443</v>
      </c>
    </row>
    <row r="9568" spans="21:30">
      <c r="U9568">
        <v>22461</v>
      </c>
      <c r="V9568">
        <v>8</v>
      </c>
      <c r="W9568" t="s">
        <v>8606</v>
      </c>
      <c r="X9568">
        <v>10</v>
      </c>
      <c r="Y9568" t="s">
        <v>5531</v>
      </c>
      <c r="Z9568">
        <v>10101</v>
      </c>
      <c r="AA9568" t="s">
        <v>1559</v>
      </c>
      <c r="AC9568" t="s">
        <v>713</v>
      </c>
      <c r="AD9568" t="s">
        <v>443</v>
      </c>
    </row>
    <row r="9569" spans="21:30">
      <c r="U9569">
        <v>22462</v>
      </c>
      <c r="V9569">
        <v>6</v>
      </c>
      <c r="W9569" t="s">
        <v>10560</v>
      </c>
      <c r="X9569">
        <v>14</v>
      </c>
      <c r="Y9569" t="s">
        <v>5517</v>
      </c>
      <c r="Z9569">
        <v>14103</v>
      </c>
      <c r="AA9569" t="s">
        <v>1261</v>
      </c>
      <c r="AC9569" t="s">
        <v>713</v>
      </c>
      <c r="AD9569" t="s">
        <v>443</v>
      </c>
    </row>
    <row r="9570" spans="21:30">
      <c r="U9570">
        <v>22464</v>
      </c>
      <c r="V9570">
        <v>2</v>
      </c>
      <c r="W9570" t="s">
        <v>10561</v>
      </c>
      <c r="X9570">
        <v>10</v>
      </c>
      <c r="Y9570" t="s">
        <v>5531</v>
      </c>
      <c r="Z9570">
        <v>10205</v>
      </c>
      <c r="AA9570" t="s">
        <v>693</v>
      </c>
      <c r="AC9570" t="s">
        <v>1111</v>
      </c>
      <c r="AD9570" t="s">
        <v>443</v>
      </c>
    </row>
    <row r="9571" spans="21:30">
      <c r="U9571">
        <v>22466</v>
      </c>
      <c r="V9571">
        <v>9</v>
      </c>
      <c r="W9571" t="s">
        <v>10562</v>
      </c>
      <c r="X9571">
        <v>10</v>
      </c>
      <c r="Y9571" t="s">
        <v>5531</v>
      </c>
      <c r="Z9571">
        <v>10301</v>
      </c>
      <c r="AA9571" t="s">
        <v>1441</v>
      </c>
      <c r="AC9571" t="s">
        <v>713</v>
      </c>
      <c r="AD9571" t="s">
        <v>443</v>
      </c>
    </row>
    <row r="9572" spans="21:30">
      <c r="U9572">
        <v>22467</v>
      </c>
      <c r="V9572">
        <v>7</v>
      </c>
      <c r="W9572" t="s">
        <v>10563</v>
      </c>
      <c r="X9572">
        <v>10</v>
      </c>
      <c r="Y9572" t="s">
        <v>5531</v>
      </c>
      <c r="Z9572">
        <v>10101</v>
      </c>
      <c r="AA9572" t="s">
        <v>1559</v>
      </c>
      <c r="AC9572" t="s">
        <v>725</v>
      </c>
      <c r="AD9572" t="s">
        <v>443</v>
      </c>
    </row>
    <row r="9573" spans="21:30">
      <c r="U9573">
        <v>22468</v>
      </c>
      <c r="V9573">
        <v>5</v>
      </c>
      <c r="W9573" t="s">
        <v>10564</v>
      </c>
      <c r="X9573">
        <v>10</v>
      </c>
      <c r="Y9573" t="s">
        <v>5531</v>
      </c>
      <c r="Z9573">
        <v>10101</v>
      </c>
      <c r="AA9573" t="s">
        <v>1559</v>
      </c>
      <c r="AC9573" t="s">
        <v>713</v>
      </c>
      <c r="AD9573" t="s">
        <v>443</v>
      </c>
    </row>
    <row r="9574" spans="21:30">
      <c r="U9574">
        <v>22471</v>
      </c>
      <c r="V9574">
        <v>5</v>
      </c>
      <c r="W9574" t="s">
        <v>10565</v>
      </c>
      <c r="X9574">
        <v>14</v>
      </c>
      <c r="Y9574" t="s">
        <v>5517</v>
      </c>
      <c r="Z9574">
        <v>14101</v>
      </c>
      <c r="AA9574" t="s">
        <v>817</v>
      </c>
      <c r="AC9574" t="s">
        <v>713</v>
      </c>
      <c r="AD9574" t="s">
        <v>443</v>
      </c>
    </row>
    <row r="9575" spans="21:30">
      <c r="U9575">
        <v>22472</v>
      </c>
      <c r="V9575">
        <v>3</v>
      </c>
      <c r="W9575" t="s">
        <v>10566</v>
      </c>
      <c r="X9575">
        <v>10</v>
      </c>
      <c r="Y9575" t="s">
        <v>5531</v>
      </c>
      <c r="Z9575">
        <v>10105</v>
      </c>
      <c r="AA9575" t="s">
        <v>1155</v>
      </c>
      <c r="AC9575" t="s">
        <v>713</v>
      </c>
      <c r="AD9575" t="s">
        <v>443</v>
      </c>
    </row>
    <row r="9576" spans="21:30">
      <c r="U9576">
        <v>22473</v>
      </c>
      <c r="V9576">
        <v>1</v>
      </c>
      <c r="W9576" t="s">
        <v>10567</v>
      </c>
      <c r="X9576">
        <v>10</v>
      </c>
      <c r="Y9576" t="s">
        <v>5531</v>
      </c>
      <c r="Z9576">
        <v>10101</v>
      </c>
      <c r="AA9576" t="s">
        <v>1559</v>
      </c>
      <c r="AC9576" t="s">
        <v>713</v>
      </c>
      <c r="AD9576" t="s">
        <v>443</v>
      </c>
    </row>
    <row r="9577" spans="21:30">
      <c r="U9577">
        <v>22475</v>
      </c>
      <c r="V9577">
        <v>8</v>
      </c>
      <c r="W9577" t="s">
        <v>10567</v>
      </c>
      <c r="X9577">
        <v>10</v>
      </c>
      <c r="Y9577" t="s">
        <v>5531</v>
      </c>
      <c r="Z9577">
        <v>10104</v>
      </c>
      <c r="AA9577" t="s">
        <v>1151</v>
      </c>
      <c r="AC9577" t="s">
        <v>713</v>
      </c>
      <c r="AD9577" t="s">
        <v>443</v>
      </c>
    </row>
    <row r="9578" spans="21:30">
      <c r="U9578">
        <v>22476</v>
      </c>
      <c r="V9578">
        <v>6</v>
      </c>
      <c r="W9578" t="s">
        <v>3726</v>
      </c>
      <c r="X9578">
        <v>14</v>
      </c>
      <c r="Y9578" t="s">
        <v>5517</v>
      </c>
      <c r="Z9578">
        <v>14106</v>
      </c>
      <c r="AA9578" t="s">
        <v>1372</v>
      </c>
      <c r="AC9578" t="s">
        <v>1009</v>
      </c>
      <c r="AD9578" t="s">
        <v>443</v>
      </c>
    </row>
    <row r="9579" spans="21:30">
      <c r="U9579">
        <v>22478</v>
      </c>
      <c r="V9579">
        <v>2</v>
      </c>
      <c r="W9579" t="s">
        <v>10568</v>
      </c>
      <c r="X9579">
        <v>10</v>
      </c>
      <c r="Y9579" t="s">
        <v>5531</v>
      </c>
      <c r="Z9579">
        <v>10109</v>
      </c>
      <c r="AA9579" t="s">
        <v>1567</v>
      </c>
      <c r="AC9579" t="s">
        <v>713</v>
      </c>
      <c r="AD9579" t="s">
        <v>443</v>
      </c>
    </row>
    <row r="9580" spans="21:30">
      <c r="U9580">
        <v>22479</v>
      </c>
      <c r="V9580">
        <v>0</v>
      </c>
      <c r="W9580" t="s">
        <v>10569</v>
      </c>
      <c r="X9580">
        <v>10</v>
      </c>
      <c r="Y9580" t="s">
        <v>5531</v>
      </c>
      <c r="Z9580">
        <v>10205</v>
      </c>
      <c r="AA9580" t="s">
        <v>693</v>
      </c>
      <c r="AC9580" t="s">
        <v>713</v>
      </c>
      <c r="AD9580" t="s">
        <v>443</v>
      </c>
    </row>
    <row r="9581" spans="21:30">
      <c r="U9581">
        <v>22480</v>
      </c>
      <c r="V9581">
        <v>4</v>
      </c>
      <c r="W9581" t="s">
        <v>9139</v>
      </c>
      <c r="X9581">
        <v>10</v>
      </c>
      <c r="Y9581" t="s">
        <v>5531</v>
      </c>
      <c r="Z9581">
        <v>10101</v>
      </c>
      <c r="AA9581" t="s">
        <v>1559</v>
      </c>
      <c r="AC9581" t="s">
        <v>1009</v>
      </c>
      <c r="AD9581" t="s">
        <v>443</v>
      </c>
    </row>
    <row r="9582" spans="21:30">
      <c r="U9582">
        <v>22482</v>
      </c>
      <c r="V9582">
        <v>0</v>
      </c>
      <c r="W9582" t="s">
        <v>10570</v>
      </c>
      <c r="X9582">
        <v>10</v>
      </c>
      <c r="Y9582" t="s">
        <v>5531</v>
      </c>
      <c r="Z9582">
        <v>10101</v>
      </c>
      <c r="AA9582" t="s">
        <v>1559</v>
      </c>
      <c r="AC9582" t="s">
        <v>713</v>
      </c>
      <c r="AD9582" t="s">
        <v>443</v>
      </c>
    </row>
    <row r="9583" spans="21:30">
      <c r="U9583">
        <v>22483</v>
      </c>
      <c r="V9583">
        <v>9</v>
      </c>
      <c r="W9583" t="s">
        <v>10571</v>
      </c>
      <c r="X9583">
        <v>14</v>
      </c>
      <c r="Y9583" t="s">
        <v>5517</v>
      </c>
      <c r="Z9583">
        <v>14108</v>
      </c>
      <c r="AA9583" t="s">
        <v>816</v>
      </c>
      <c r="AC9583" t="s">
        <v>1111</v>
      </c>
      <c r="AD9583" t="s">
        <v>443</v>
      </c>
    </row>
    <row r="9584" spans="21:30">
      <c r="U9584">
        <v>22485</v>
      </c>
      <c r="V9584">
        <v>5</v>
      </c>
      <c r="W9584" t="s">
        <v>10572</v>
      </c>
      <c r="X9584">
        <v>10</v>
      </c>
      <c r="Y9584" t="s">
        <v>5531</v>
      </c>
      <c r="Z9584">
        <v>10202</v>
      </c>
      <c r="AA9584" t="s">
        <v>785</v>
      </c>
      <c r="AC9584" t="s">
        <v>713</v>
      </c>
      <c r="AD9584" t="s">
        <v>443</v>
      </c>
    </row>
    <row r="9585" spans="21:30">
      <c r="U9585">
        <v>22486</v>
      </c>
      <c r="V9585">
        <v>3</v>
      </c>
      <c r="W9585" t="s">
        <v>10573</v>
      </c>
      <c r="X9585">
        <v>14</v>
      </c>
      <c r="Y9585" t="s">
        <v>5517</v>
      </c>
      <c r="Z9585">
        <v>14106</v>
      </c>
      <c r="AA9585" t="s">
        <v>1372</v>
      </c>
      <c r="AC9585" t="s">
        <v>713</v>
      </c>
      <c r="AD9585" t="s">
        <v>443</v>
      </c>
    </row>
    <row r="9586" spans="21:30">
      <c r="U9586">
        <v>22487</v>
      </c>
      <c r="V9586">
        <v>1</v>
      </c>
      <c r="W9586" t="s">
        <v>10574</v>
      </c>
      <c r="X9586">
        <v>10</v>
      </c>
      <c r="Y9586" t="s">
        <v>5531</v>
      </c>
      <c r="Z9586">
        <v>10202</v>
      </c>
      <c r="AA9586" t="s">
        <v>785</v>
      </c>
      <c r="AC9586" t="s">
        <v>713</v>
      </c>
      <c r="AD9586" t="s">
        <v>443</v>
      </c>
    </row>
    <row r="9587" spans="21:30">
      <c r="U9587">
        <v>22489</v>
      </c>
      <c r="V9587">
        <v>8</v>
      </c>
      <c r="W9587" t="s">
        <v>10575</v>
      </c>
      <c r="X9587">
        <v>10</v>
      </c>
      <c r="Y9587" t="s">
        <v>5531</v>
      </c>
      <c r="Z9587">
        <v>10101</v>
      </c>
      <c r="AA9587" t="s">
        <v>1559</v>
      </c>
      <c r="AC9587" t="s">
        <v>713</v>
      </c>
      <c r="AD9587" t="s">
        <v>443</v>
      </c>
    </row>
    <row r="9588" spans="21:30">
      <c r="U9588">
        <v>22492</v>
      </c>
      <c r="V9588">
        <v>8</v>
      </c>
      <c r="W9588" t="s">
        <v>10576</v>
      </c>
      <c r="X9588">
        <v>14</v>
      </c>
      <c r="Y9588" t="s">
        <v>5517</v>
      </c>
      <c r="Z9588">
        <v>14106</v>
      </c>
      <c r="AA9588" t="s">
        <v>1372</v>
      </c>
      <c r="AC9588" t="s">
        <v>713</v>
      </c>
      <c r="AD9588" t="s">
        <v>443</v>
      </c>
    </row>
    <row r="9589" spans="21:30">
      <c r="U9589">
        <v>22493</v>
      </c>
      <c r="V9589">
        <v>6</v>
      </c>
      <c r="W9589" t="s">
        <v>4940</v>
      </c>
      <c r="X9589">
        <v>10</v>
      </c>
      <c r="Y9589" t="s">
        <v>5531</v>
      </c>
      <c r="Z9589">
        <v>10105</v>
      </c>
      <c r="AA9589" t="s">
        <v>1155</v>
      </c>
      <c r="AC9589" t="s">
        <v>412</v>
      </c>
      <c r="AD9589" t="s">
        <v>443</v>
      </c>
    </row>
    <row r="9590" spans="21:30">
      <c r="U9590">
        <v>22494</v>
      </c>
      <c r="V9590">
        <v>4</v>
      </c>
      <c r="W9590" t="s">
        <v>10577</v>
      </c>
      <c r="X9590">
        <v>10</v>
      </c>
      <c r="Y9590" t="s">
        <v>5531</v>
      </c>
      <c r="Z9590">
        <v>10101</v>
      </c>
      <c r="AA9590" t="s">
        <v>1559</v>
      </c>
      <c r="AC9590" t="s">
        <v>713</v>
      </c>
      <c r="AD9590" t="s">
        <v>443</v>
      </c>
    </row>
    <row r="9591" spans="21:30">
      <c r="U9591">
        <v>22495</v>
      </c>
      <c r="V9591">
        <v>2</v>
      </c>
      <c r="W9591" t="s">
        <v>10578</v>
      </c>
      <c r="X9591">
        <v>14</v>
      </c>
      <c r="Y9591" t="s">
        <v>5517</v>
      </c>
      <c r="Z9591">
        <v>14204</v>
      </c>
      <c r="AA9591" t="s">
        <v>5739</v>
      </c>
      <c r="AC9591" t="s">
        <v>713</v>
      </c>
      <c r="AD9591" t="s">
        <v>443</v>
      </c>
    </row>
    <row r="9592" spans="21:30">
      <c r="U9592">
        <v>22496</v>
      </c>
      <c r="V9592">
        <v>0</v>
      </c>
      <c r="W9592" t="s">
        <v>10579</v>
      </c>
      <c r="X9592">
        <v>14</v>
      </c>
      <c r="Y9592" t="s">
        <v>5517</v>
      </c>
      <c r="Z9592">
        <v>14101</v>
      </c>
      <c r="AA9592" t="s">
        <v>817</v>
      </c>
      <c r="AC9592" t="s">
        <v>713</v>
      </c>
      <c r="AD9592" t="s">
        <v>443</v>
      </c>
    </row>
    <row r="9593" spans="21:30">
      <c r="U9593">
        <v>22499</v>
      </c>
      <c r="V9593">
        <v>5</v>
      </c>
      <c r="W9593" t="s">
        <v>10580</v>
      </c>
      <c r="X9593">
        <v>10</v>
      </c>
      <c r="Y9593" t="s">
        <v>5531</v>
      </c>
      <c r="Z9593">
        <v>10101</v>
      </c>
      <c r="AA9593" t="s">
        <v>1559</v>
      </c>
      <c r="AC9593" t="s">
        <v>713</v>
      </c>
      <c r="AD9593" t="s">
        <v>443</v>
      </c>
    </row>
    <row r="9594" spans="21:30">
      <c r="U9594">
        <v>22503</v>
      </c>
      <c r="V9594">
        <v>7</v>
      </c>
      <c r="W9594" t="s">
        <v>10581</v>
      </c>
      <c r="X9594">
        <v>14</v>
      </c>
      <c r="Y9594" t="s">
        <v>5517</v>
      </c>
      <c r="Z9594">
        <v>14201</v>
      </c>
      <c r="AA9594" t="s">
        <v>5694</v>
      </c>
      <c r="AC9594" t="s">
        <v>713</v>
      </c>
      <c r="AD9594" t="s">
        <v>443</v>
      </c>
    </row>
    <row r="9595" spans="21:30">
      <c r="U9595">
        <v>22504</v>
      </c>
      <c r="V9595">
        <v>5</v>
      </c>
      <c r="W9595" t="s">
        <v>10582</v>
      </c>
      <c r="X9595">
        <v>10</v>
      </c>
      <c r="Y9595" t="s">
        <v>5531</v>
      </c>
      <c r="Z9595">
        <v>10201</v>
      </c>
      <c r="AA9595" t="s">
        <v>120</v>
      </c>
      <c r="AC9595" t="s">
        <v>1111</v>
      </c>
      <c r="AD9595" t="s">
        <v>443</v>
      </c>
    </row>
    <row r="9596" spans="21:30">
      <c r="U9596">
        <v>22505</v>
      </c>
      <c r="V9596">
        <v>3</v>
      </c>
      <c r="W9596" t="s">
        <v>10583</v>
      </c>
      <c r="X9596">
        <v>10</v>
      </c>
      <c r="Y9596" t="s">
        <v>5531</v>
      </c>
      <c r="Z9596">
        <v>10202</v>
      </c>
      <c r="AA9596" t="s">
        <v>785</v>
      </c>
      <c r="AC9596" t="s">
        <v>713</v>
      </c>
      <c r="AD9596" t="s">
        <v>443</v>
      </c>
    </row>
    <row r="9597" spans="21:30">
      <c r="U9597">
        <v>22506</v>
      </c>
      <c r="V9597">
        <v>1</v>
      </c>
      <c r="W9597" t="s">
        <v>9925</v>
      </c>
      <c r="X9597">
        <v>10</v>
      </c>
      <c r="Y9597" t="s">
        <v>5531</v>
      </c>
      <c r="Z9597">
        <v>10101</v>
      </c>
      <c r="AA9597" t="s">
        <v>1559</v>
      </c>
      <c r="AC9597" t="s">
        <v>725</v>
      </c>
      <c r="AD9597" t="s">
        <v>443</v>
      </c>
    </row>
    <row r="9598" spans="21:30">
      <c r="U9598">
        <v>22509</v>
      </c>
      <c r="V9598">
        <v>6</v>
      </c>
      <c r="W9598" t="s">
        <v>2621</v>
      </c>
      <c r="X9598">
        <v>10</v>
      </c>
      <c r="Y9598" t="s">
        <v>5531</v>
      </c>
      <c r="Z9598">
        <v>10101</v>
      </c>
      <c r="AA9598" t="s">
        <v>1559</v>
      </c>
      <c r="AC9598" t="s">
        <v>1009</v>
      </c>
      <c r="AD9598" t="s">
        <v>443</v>
      </c>
    </row>
    <row r="9599" spans="21:30">
      <c r="U9599">
        <v>22514</v>
      </c>
      <c r="V9599">
        <v>2</v>
      </c>
      <c r="W9599" t="s">
        <v>10584</v>
      </c>
      <c r="X9599">
        <v>14</v>
      </c>
      <c r="Y9599" t="s">
        <v>5517</v>
      </c>
      <c r="Z9599">
        <v>14108</v>
      </c>
      <c r="AA9599" t="s">
        <v>816</v>
      </c>
      <c r="AC9599" t="s">
        <v>713</v>
      </c>
      <c r="AD9599" t="s">
        <v>443</v>
      </c>
    </row>
    <row r="9600" spans="21:30">
      <c r="U9600">
        <v>22516</v>
      </c>
      <c r="V9600">
        <v>9</v>
      </c>
      <c r="W9600" t="s">
        <v>10585</v>
      </c>
      <c r="X9600">
        <v>14</v>
      </c>
      <c r="Y9600" t="s">
        <v>5517</v>
      </c>
      <c r="Z9600">
        <v>14101</v>
      </c>
      <c r="AA9600" t="s">
        <v>817</v>
      </c>
      <c r="AC9600" t="s">
        <v>713</v>
      </c>
      <c r="AD9600" t="s">
        <v>443</v>
      </c>
    </row>
    <row r="9601" spans="21:30">
      <c r="U9601">
        <v>22519</v>
      </c>
      <c r="V9601">
        <v>3</v>
      </c>
      <c r="W9601" t="s">
        <v>10586</v>
      </c>
      <c r="X9601">
        <v>10</v>
      </c>
      <c r="Y9601" t="s">
        <v>5531</v>
      </c>
      <c r="Z9601">
        <v>10109</v>
      </c>
      <c r="AA9601" t="s">
        <v>1567</v>
      </c>
      <c r="AC9601" t="s">
        <v>412</v>
      </c>
      <c r="AD9601" t="s">
        <v>443</v>
      </c>
    </row>
    <row r="9602" spans="21:30">
      <c r="U9602">
        <v>22520</v>
      </c>
      <c r="V9602">
        <v>7</v>
      </c>
      <c r="W9602" t="s">
        <v>10587</v>
      </c>
      <c r="X9602">
        <v>14</v>
      </c>
      <c r="Y9602" t="s">
        <v>5517</v>
      </c>
      <c r="Z9602">
        <v>14101</v>
      </c>
      <c r="AA9602" t="s">
        <v>817</v>
      </c>
      <c r="AC9602" t="s">
        <v>713</v>
      </c>
      <c r="AD9602" t="s">
        <v>443</v>
      </c>
    </row>
    <row r="9603" spans="21:30">
      <c r="U9603">
        <v>22521</v>
      </c>
      <c r="V9603">
        <v>5</v>
      </c>
      <c r="W9603" t="s">
        <v>10588</v>
      </c>
      <c r="X9603">
        <v>14</v>
      </c>
      <c r="Y9603" t="s">
        <v>5517</v>
      </c>
      <c r="Z9603">
        <v>14201</v>
      </c>
      <c r="AA9603" t="s">
        <v>5694</v>
      </c>
      <c r="AC9603" t="s">
        <v>713</v>
      </c>
      <c r="AD9603" t="s">
        <v>443</v>
      </c>
    </row>
    <row r="9604" spans="21:30">
      <c r="U9604">
        <v>22522</v>
      </c>
      <c r="V9604">
        <v>3</v>
      </c>
      <c r="W9604" t="s">
        <v>10589</v>
      </c>
      <c r="X9604">
        <v>14</v>
      </c>
      <c r="Y9604" t="s">
        <v>5517</v>
      </c>
      <c r="Z9604">
        <v>14105</v>
      </c>
      <c r="AA9604" t="s">
        <v>5644</v>
      </c>
      <c r="AC9604" t="s">
        <v>713</v>
      </c>
      <c r="AD9604" t="s">
        <v>443</v>
      </c>
    </row>
    <row r="9605" spans="21:30">
      <c r="U9605">
        <v>22525</v>
      </c>
      <c r="V9605">
        <v>8</v>
      </c>
      <c r="W9605" t="s">
        <v>10590</v>
      </c>
      <c r="X9605">
        <v>10</v>
      </c>
      <c r="Y9605" t="s">
        <v>5531</v>
      </c>
      <c r="Z9605">
        <v>10208</v>
      </c>
      <c r="AA9605" t="s">
        <v>6288</v>
      </c>
      <c r="AC9605" t="s">
        <v>713</v>
      </c>
      <c r="AD9605" t="s">
        <v>443</v>
      </c>
    </row>
    <row r="9606" spans="21:30">
      <c r="U9606">
        <v>22526</v>
      </c>
      <c r="V9606">
        <v>6</v>
      </c>
      <c r="W9606" t="s">
        <v>10591</v>
      </c>
      <c r="X9606">
        <v>14</v>
      </c>
      <c r="Y9606" t="s">
        <v>5517</v>
      </c>
      <c r="Z9606">
        <v>14106</v>
      </c>
      <c r="AA9606" t="s">
        <v>1372</v>
      </c>
      <c r="AC9606" t="s">
        <v>713</v>
      </c>
      <c r="AD9606" t="s">
        <v>443</v>
      </c>
    </row>
    <row r="9607" spans="21:30">
      <c r="U9607">
        <v>22527</v>
      </c>
      <c r="V9607">
        <v>4</v>
      </c>
      <c r="W9607" t="s">
        <v>10592</v>
      </c>
      <c r="X9607">
        <v>14</v>
      </c>
      <c r="Y9607" t="s">
        <v>5517</v>
      </c>
      <c r="Z9607">
        <v>14108</v>
      </c>
      <c r="AA9607" t="s">
        <v>816</v>
      </c>
      <c r="AC9607" t="s">
        <v>713</v>
      </c>
      <c r="AD9607" t="s">
        <v>443</v>
      </c>
    </row>
    <row r="9608" spans="21:30">
      <c r="U9608">
        <v>22529</v>
      </c>
      <c r="V9608">
        <v>0</v>
      </c>
      <c r="W9608" t="s">
        <v>10593</v>
      </c>
      <c r="X9608">
        <v>10</v>
      </c>
      <c r="Y9608" t="s">
        <v>5531</v>
      </c>
      <c r="Z9608">
        <v>10301</v>
      </c>
      <c r="AA9608" t="s">
        <v>1441</v>
      </c>
      <c r="AC9608" t="s">
        <v>713</v>
      </c>
      <c r="AD9608" t="s">
        <v>443</v>
      </c>
    </row>
    <row r="9609" spans="21:30">
      <c r="U9609">
        <v>22531</v>
      </c>
      <c r="V9609">
        <v>2</v>
      </c>
      <c r="W9609" t="s">
        <v>7460</v>
      </c>
      <c r="X9609">
        <v>14</v>
      </c>
      <c r="Y9609" t="s">
        <v>5517</v>
      </c>
      <c r="Z9609">
        <v>14108</v>
      </c>
      <c r="AA9609" t="s">
        <v>816</v>
      </c>
      <c r="AC9609" t="s">
        <v>1111</v>
      </c>
      <c r="AD9609" t="s">
        <v>443</v>
      </c>
    </row>
    <row r="9610" spans="21:30">
      <c r="U9610">
        <v>22532</v>
      </c>
      <c r="V9610">
        <v>0</v>
      </c>
      <c r="W9610" t="s">
        <v>10594</v>
      </c>
      <c r="X9610">
        <v>14</v>
      </c>
      <c r="Y9610" t="s">
        <v>5517</v>
      </c>
      <c r="Z9610">
        <v>14101</v>
      </c>
      <c r="AA9610" t="s">
        <v>817</v>
      </c>
      <c r="AC9610" t="s">
        <v>1009</v>
      </c>
      <c r="AD9610" t="s">
        <v>443</v>
      </c>
    </row>
    <row r="9611" spans="21:30">
      <c r="U9611">
        <v>22533</v>
      </c>
      <c r="V9611">
        <v>9</v>
      </c>
      <c r="W9611" t="s">
        <v>10595</v>
      </c>
      <c r="X9611">
        <v>10</v>
      </c>
      <c r="Y9611" t="s">
        <v>5531</v>
      </c>
      <c r="Z9611">
        <v>10208</v>
      </c>
      <c r="AA9611" t="s">
        <v>6288</v>
      </c>
      <c r="AC9611" t="s">
        <v>713</v>
      </c>
      <c r="AD9611" t="s">
        <v>443</v>
      </c>
    </row>
    <row r="9612" spans="21:30">
      <c r="U9612">
        <v>22535</v>
      </c>
      <c r="V9612">
        <v>5</v>
      </c>
      <c r="W9612" t="s">
        <v>10596</v>
      </c>
      <c r="X9612">
        <v>10</v>
      </c>
      <c r="Y9612" t="s">
        <v>5531</v>
      </c>
      <c r="Z9612">
        <v>10201</v>
      </c>
      <c r="AA9612" t="s">
        <v>120</v>
      </c>
      <c r="AC9612" t="s">
        <v>1111</v>
      </c>
      <c r="AD9612" t="s">
        <v>443</v>
      </c>
    </row>
    <row r="9613" spans="21:30">
      <c r="U9613">
        <v>22536</v>
      </c>
      <c r="V9613">
        <v>3</v>
      </c>
      <c r="W9613" t="s">
        <v>10597</v>
      </c>
      <c r="X9613">
        <v>10</v>
      </c>
      <c r="Y9613" t="s">
        <v>5531</v>
      </c>
      <c r="Z9613">
        <v>10202</v>
      </c>
      <c r="AA9613" t="s">
        <v>785</v>
      </c>
      <c r="AC9613" t="s">
        <v>713</v>
      </c>
      <c r="AD9613" t="s">
        <v>443</v>
      </c>
    </row>
    <row r="9614" spans="21:30">
      <c r="U9614">
        <v>22537</v>
      </c>
      <c r="V9614">
        <v>1</v>
      </c>
      <c r="W9614" t="s">
        <v>10598</v>
      </c>
      <c r="X9614">
        <v>14</v>
      </c>
      <c r="Y9614" t="s">
        <v>5517</v>
      </c>
      <c r="Z9614">
        <v>14101</v>
      </c>
      <c r="AA9614" t="s">
        <v>817</v>
      </c>
      <c r="AC9614" t="s">
        <v>713</v>
      </c>
      <c r="AD9614" t="s">
        <v>443</v>
      </c>
    </row>
    <row r="9615" spans="21:30">
      <c r="U9615">
        <v>22539</v>
      </c>
      <c r="V9615">
        <v>8</v>
      </c>
      <c r="W9615" t="s">
        <v>3761</v>
      </c>
      <c r="X9615">
        <v>10</v>
      </c>
      <c r="Y9615" t="s">
        <v>5531</v>
      </c>
      <c r="Z9615">
        <v>10102</v>
      </c>
      <c r="AA9615" t="s">
        <v>908</v>
      </c>
      <c r="AC9615" t="s">
        <v>1009</v>
      </c>
      <c r="AD9615" t="s">
        <v>443</v>
      </c>
    </row>
    <row r="9616" spans="21:30">
      <c r="U9616">
        <v>22540</v>
      </c>
      <c r="V9616">
        <v>1</v>
      </c>
      <c r="W9616" t="s">
        <v>10599</v>
      </c>
      <c r="X9616">
        <v>14</v>
      </c>
      <c r="Y9616" t="s">
        <v>5517</v>
      </c>
      <c r="Z9616">
        <v>14101</v>
      </c>
      <c r="AA9616" t="s">
        <v>817</v>
      </c>
      <c r="AC9616" t="s">
        <v>1009</v>
      </c>
      <c r="AD9616" t="s">
        <v>443</v>
      </c>
    </row>
    <row r="9617" spans="21:30">
      <c r="U9617">
        <v>22542</v>
      </c>
      <c r="V9617">
        <v>8</v>
      </c>
      <c r="W9617" t="s">
        <v>3586</v>
      </c>
      <c r="X9617">
        <v>10</v>
      </c>
      <c r="Y9617" t="s">
        <v>5531</v>
      </c>
      <c r="Z9617">
        <v>10301</v>
      </c>
      <c r="AA9617" t="s">
        <v>1441</v>
      </c>
      <c r="AC9617" t="s">
        <v>713</v>
      </c>
      <c r="AD9617" t="s">
        <v>443</v>
      </c>
    </row>
    <row r="9618" spans="21:30">
      <c r="U9618">
        <v>22543</v>
      </c>
      <c r="V9618">
        <v>6</v>
      </c>
      <c r="W9618" t="s">
        <v>10600</v>
      </c>
      <c r="X9618">
        <v>10</v>
      </c>
      <c r="Y9618" t="s">
        <v>5531</v>
      </c>
      <c r="Z9618">
        <v>10101</v>
      </c>
      <c r="AA9618" t="s">
        <v>1559</v>
      </c>
      <c r="AC9618" t="s">
        <v>1009</v>
      </c>
      <c r="AD9618" t="s">
        <v>443</v>
      </c>
    </row>
    <row r="9619" spans="21:30">
      <c r="U9619">
        <v>22544</v>
      </c>
      <c r="V9619">
        <v>4</v>
      </c>
      <c r="W9619" t="s">
        <v>10601</v>
      </c>
      <c r="X9619">
        <v>10</v>
      </c>
      <c r="Y9619" t="s">
        <v>5531</v>
      </c>
      <c r="Z9619">
        <v>10101</v>
      </c>
      <c r="AA9619" t="s">
        <v>1559</v>
      </c>
      <c r="AC9619" t="s">
        <v>1009</v>
      </c>
      <c r="AD9619" t="s">
        <v>443</v>
      </c>
    </row>
    <row r="9620" spans="21:30">
      <c r="U9620">
        <v>22545</v>
      </c>
      <c r="V9620">
        <v>2</v>
      </c>
      <c r="W9620" t="s">
        <v>10602</v>
      </c>
      <c r="X9620">
        <v>10</v>
      </c>
      <c r="Y9620" t="s">
        <v>5531</v>
      </c>
      <c r="Z9620">
        <v>10201</v>
      </c>
      <c r="AA9620" t="s">
        <v>120</v>
      </c>
      <c r="AC9620" t="s">
        <v>713</v>
      </c>
      <c r="AD9620" t="s">
        <v>443</v>
      </c>
    </row>
    <row r="9621" spans="21:30">
      <c r="U9621">
        <v>22546</v>
      </c>
      <c r="V9621">
        <v>0</v>
      </c>
      <c r="W9621" t="s">
        <v>10603</v>
      </c>
      <c r="X9621">
        <v>10</v>
      </c>
      <c r="Y9621" t="s">
        <v>5531</v>
      </c>
      <c r="Z9621">
        <v>10105</v>
      </c>
      <c r="AA9621" t="s">
        <v>1155</v>
      </c>
      <c r="AC9621" t="s">
        <v>713</v>
      </c>
      <c r="AD9621" t="s">
        <v>443</v>
      </c>
    </row>
    <row r="9622" spans="21:30">
      <c r="U9622">
        <v>22547</v>
      </c>
      <c r="V9622">
        <v>9</v>
      </c>
      <c r="W9622" t="s">
        <v>10604</v>
      </c>
      <c r="X9622">
        <v>10</v>
      </c>
      <c r="Y9622" t="s">
        <v>5531</v>
      </c>
      <c r="Z9622">
        <v>10208</v>
      </c>
      <c r="AA9622" t="s">
        <v>6288</v>
      </c>
      <c r="AC9622" t="s">
        <v>713</v>
      </c>
      <c r="AD9622" t="s">
        <v>443</v>
      </c>
    </row>
    <row r="9623" spans="21:30">
      <c r="U9623">
        <v>22548</v>
      </c>
      <c r="V9623">
        <v>7</v>
      </c>
      <c r="W9623" t="s">
        <v>10605</v>
      </c>
      <c r="X9623">
        <v>10</v>
      </c>
      <c r="Y9623" t="s">
        <v>5531</v>
      </c>
      <c r="Z9623">
        <v>10307</v>
      </c>
      <c r="AA9623" t="s">
        <v>1706</v>
      </c>
      <c r="AC9623" t="s">
        <v>713</v>
      </c>
      <c r="AD9623" t="s">
        <v>443</v>
      </c>
    </row>
    <row r="9624" spans="21:30">
      <c r="U9624">
        <v>22549</v>
      </c>
      <c r="V9624">
        <v>5</v>
      </c>
      <c r="W9624" t="s">
        <v>10606</v>
      </c>
      <c r="X9624">
        <v>14</v>
      </c>
      <c r="Y9624" t="s">
        <v>5517</v>
      </c>
      <c r="Z9624">
        <v>14108</v>
      </c>
      <c r="AA9624" t="s">
        <v>816</v>
      </c>
      <c r="AC9624" t="s">
        <v>1111</v>
      </c>
      <c r="AD9624" t="s">
        <v>443</v>
      </c>
    </row>
    <row r="9625" spans="21:30">
      <c r="U9625">
        <v>22550</v>
      </c>
      <c r="V9625">
        <v>9</v>
      </c>
      <c r="W9625" t="s">
        <v>10607</v>
      </c>
      <c r="X9625">
        <v>14</v>
      </c>
      <c r="Y9625" t="s">
        <v>5517</v>
      </c>
      <c r="Z9625">
        <v>14101</v>
      </c>
      <c r="AA9625" t="s">
        <v>817</v>
      </c>
      <c r="AC9625" t="s">
        <v>713</v>
      </c>
      <c r="AD9625" t="s">
        <v>443</v>
      </c>
    </row>
    <row r="9626" spans="21:30">
      <c r="U9626">
        <v>22551</v>
      </c>
      <c r="V9626">
        <v>7</v>
      </c>
      <c r="W9626" t="s">
        <v>10608</v>
      </c>
      <c r="X9626">
        <v>10</v>
      </c>
      <c r="Y9626" t="s">
        <v>5531</v>
      </c>
      <c r="Z9626">
        <v>10201</v>
      </c>
      <c r="AA9626" t="s">
        <v>120</v>
      </c>
      <c r="AC9626" t="s">
        <v>713</v>
      </c>
      <c r="AD9626" t="s">
        <v>443</v>
      </c>
    </row>
    <row r="9627" spans="21:30">
      <c r="U9627">
        <v>22552</v>
      </c>
      <c r="V9627">
        <v>5</v>
      </c>
      <c r="W9627" t="s">
        <v>5221</v>
      </c>
      <c r="X9627">
        <v>14</v>
      </c>
      <c r="Y9627" t="s">
        <v>5517</v>
      </c>
      <c r="Z9627">
        <v>14202</v>
      </c>
      <c r="AA9627" t="s">
        <v>1163</v>
      </c>
      <c r="AC9627" t="s">
        <v>713</v>
      </c>
      <c r="AD9627" t="s">
        <v>443</v>
      </c>
    </row>
    <row r="9628" spans="21:30">
      <c r="U9628">
        <v>22553</v>
      </c>
      <c r="V9628">
        <v>3</v>
      </c>
      <c r="W9628" t="s">
        <v>10609</v>
      </c>
      <c r="X9628">
        <v>10</v>
      </c>
      <c r="Y9628" t="s">
        <v>5531</v>
      </c>
      <c r="Z9628">
        <v>10101</v>
      </c>
      <c r="AA9628" t="s">
        <v>1559</v>
      </c>
      <c r="AC9628" t="s">
        <v>1009</v>
      </c>
      <c r="AD9628" t="s">
        <v>443</v>
      </c>
    </row>
    <row r="9629" spans="21:30">
      <c r="U9629">
        <v>22554</v>
      </c>
      <c r="V9629">
        <v>1</v>
      </c>
      <c r="W9629" t="s">
        <v>10610</v>
      </c>
      <c r="X9629">
        <v>10</v>
      </c>
      <c r="Y9629" t="s">
        <v>5531</v>
      </c>
      <c r="Z9629">
        <v>10203</v>
      </c>
      <c r="AA9629" t="s">
        <v>792</v>
      </c>
      <c r="AC9629" t="s">
        <v>1111</v>
      </c>
      <c r="AD9629" t="s">
        <v>443</v>
      </c>
    </row>
    <row r="9630" spans="21:30">
      <c r="U9630">
        <v>22556</v>
      </c>
      <c r="V9630">
        <v>8</v>
      </c>
      <c r="W9630" t="s">
        <v>10611</v>
      </c>
      <c r="X9630">
        <v>10</v>
      </c>
      <c r="Y9630" t="s">
        <v>5531</v>
      </c>
      <c r="Z9630">
        <v>10202</v>
      </c>
      <c r="AA9630" t="s">
        <v>785</v>
      </c>
      <c r="AC9630" t="s">
        <v>713</v>
      </c>
      <c r="AD9630" t="s">
        <v>443</v>
      </c>
    </row>
    <row r="9631" spans="21:30">
      <c r="U9631">
        <v>22558</v>
      </c>
      <c r="V9631">
        <v>4</v>
      </c>
      <c r="W9631" t="s">
        <v>10612</v>
      </c>
      <c r="X9631">
        <v>14</v>
      </c>
      <c r="Y9631" t="s">
        <v>5517</v>
      </c>
      <c r="Z9631">
        <v>14104</v>
      </c>
      <c r="AA9631" t="s">
        <v>616</v>
      </c>
      <c r="AC9631" t="s">
        <v>1009</v>
      </c>
      <c r="AD9631" t="s">
        <v>443</v>
      </c>
    </row>
    <row r="9632" spans="21:30">
      <c r="U9632">
        <v>22560</v>
      </c>
      <c r="V9632">
        <v>6</v>
      </c>
      <c r="W9632" t="s">
        <v>10613</v>
      </c>
      <c r="X9632">
        <v>10</v>
      </c>
      <c r="Y9632" t="s">
        <v>5531</v>
      </c>
      <c r="Z9632">
        <v>10101</v>
      </c>
      <c r="AA9632" t="s">
        <v>1559</v>
      </c>
      <c r="AC9632" t="s">
        <v>713</v>
      </c>
      <c r="AD9632" t="s">
        <v>443</v>
      </c>
    </row>
    <row r="9633" spans="21:30">
      <c r="U9633">
        <v>22561</v>
      </c>
      <c r="V9633">
        <v>4</v>
      </c>
      <c r="W9633" t="s">
        <v>10614</v>
      </c>
      <c r="X9633">
        <v>10</v>
      </c>
      <c r="Y9633" t="s">
        <v>5531</v>
      </c>
      <c r="Z9633">
        <v>10102</v>
      </c>
      <c r="AA9633" t="s">
        <v>908</v>
      </c>
      <c r="AC9633" t="s">
        <v>713</v>
      </c>
      <c r="AD9633" t="s">
        <v>443</v>
      </c>
    </row>
    <row r="9634" spans="21:30">
      <c r="U9634">
        <v>22564</v>
      </c>
      <c r="V9634">
        <v>9</v>
      </c>
      <c r="W9634" t="s">
        <v>10615</v>
      </c>
      <c r="X9634">
        <v>10</v>
      </c>
      <c r="Y9634" t="s">
        <v>5531</v>
      </c>
      <c r="Z9634">
        <v>10301</v>
      </c>
      <c r="AA9634" t="s">
        <v>1441</v>
      </c>
      <c r="AC9634" t="s">
        <v>713</v>
      </c>
      <c r="AD9634" t="s">
        <v>443</v>
      </c>
    </row>
    <row r="9635" spans="21:30">
      <c r="U9635">
        <v>22565</v>
      </c>
      <c r="V9635">
        <v>7</v>
      </c>
      <c r="W9635" t="s">
        <v>10616</v>
      </c>
      <c r="X9635">
        <v>10</v>
      </c>
      <c r="Y9635" t="s">
        <v>5531</v>
      </c>
      <c r="Z9635">
        <v>10202</v>
      </c>
      <c r="AA9635" t="s">
        <v>785</v>
      </c>
      <c r="AC9635" t="s">
        <v>713</v>
      </c>
      <c r="AD9635" t="s">
        <v>443</v>
      </c>
    </row>
    <row r="9636" spans="21:30">
      <c r="U9636">
        <v>22566</v>
      </c>
      <c r="V9636">
        <v>5</v>
      </c>
      <c r="W9636" t="s">
        <v>10617</v>
      </c>
      <c r="X9636">
        <v>10</v>
      </c>
      <c r="Y9636" t="s">
        <v>5531</v>
      </c>
      <c r="Z9636">
        <v>10101</v>
      </c>
      <c r="AA9636" t="s">
        <v>1559</v>
      </c>
      <c r="AC9636" t="s">
        <v>713</v>
      </c>
      <c r="AD9636" t="s">
        <v>443</v>
      </c>
    </row>
    <row r="9637" spans="21:30">
      <c r="U9637">
        <v>22571</v>
      </c>
      <c r="V9637">
        <v>1</v>
      </c>
      <c r="W9637" t="s">
        <v>10618</v>
      </c>
      <c r="X9637">
        <v>14</v>
      </c>
      <c r="Y9637" t="s">
        <v>5517</v>
      </c>
      <c r="Z9637">
        <v>14101</v>
      </c>
      <c r="AA9637" t="s">
        <v>817</v>
      </c>
      <c r="AC9637" t="s">
        <v>713</v>
      </c>
      <c r="AD9637" t="s">
        <v>443</v>
      </c>
    </row>
    <row r="9638" spans="21:30">
      <c r="U9638">
        <v>22573</v>
      </c>
      <c r="V9638">
        <v>8</v>
      </c>
      <c r="W9638" t="s">
        <v>10619</v>
      </c>
      <c r="X9638">
        <v>10</v>
      </c>
      <c r="Y9638" t="s">
        <v>5531</v>
      </c>
      <c r="Z9638">
        <v>10301</v>
      </c>
      <c r="AA9638" t="s">
        <v>1441</v>
      </c>
      <c r="AC9638" t="s">
        <v>713</v>
      </c>
      <c r="AD9638" t="s">
        <v>443</v>
      </c>
    </row>
    <row r="9639" spans="21:30">
      <c r="U9639">
        <v>22574</v>
      </c>
      <c r="V9639">
        <v>6</v>
      </c>
      <c r="W9639" t="s">
        <v>10620</v>
      </c>
      <c r="X9639">
        <v>10</v>
      </c>
      <c r="Y9639" t="s">
        <v>5531</v>
      </c>
      <c r="Z9639">
        <v>10102</v>
      </c>
      <c r="AA9639" t="s">
        <v>908</v>
      </c>
      <c r="AC9639" t="s">
        <v>713</v>
      </c>
      <c r="AD9639" t="s">
        <v>443</v>
      </c>
    </row>
    <row r="9640" spans="21:30">
      <c r="U9640">
        <v>22575</v>
      </c>
      <c r="V9640">
        <v>4</v>
      </c>
      <c r="W9640" t="s">
        <v>10621</v>
      </c>
      <c r="X9640">
        <v>14</v>
      </c>
      <c r="Y9640" t="s">
        <v>5517</v>
      </c>
      <c r="Z9640">
        <v>14204</v>
      </c>
      <c r="AA9640" t="s">
        <v>5739</v>
      </c>
      <c r="AC9640" t="s">
        <v>713</v>
      </c>
      <c r="AD9640" t="s">
        <v>443</v>
      </c>
    </row>
    <row r="9641" spans="21:30">
      <c r="U9641">
        <v>22578</v>
      </c>
      <c r="V9641">
        <v>9</v>
      </c>
      <c r="W9641" t="s">
        <v>10622</v>
      </c>
      <c r="X9641">
        <v>10</v>
      </c>
      <c r="Y9641" t="s">
        <v>5531</v>
      </c>
      <c r="Z9641">
        <v>10101</v>
      </c>
      <c r="AA9641" t="s">
        <v>1559</v>
      </c>
      <c r="AC9641" t="s">
        <v>713</v>
      </c>
      <c r="AD9641" t="s">
        <v>443</v>
      </c>
    </row>
    <row r="9642" spans="21:30">
      <c r="U9642">
        <v>22579</v>
      </c>
      <c r="V9642">
        <v>7</v>
      </c>
      <c r="W9642" t="s">
        <v>10623</v>
      </c>
      <c r="X9642">
        <v>14</v>
      </c>
      <c r="Y9642" t="s">
        <v>5517</v>
      </c>
      <c r="Z9642">
        <v>14106</v>
      </c>
      <c r="AA9642" t="s">
        <v>1372</v>
      </c>
      <c r="AC9642" t="s">
        <v>713</v>
      </c>
      <c r="AD9642" t="s">
        <v>443</v>
      </c>
    </row>
    <row r="9643" spans="21:30">
      <c r="U9643">
        <v>22580</v>
      </c>
      <c r="V9643">
        <v>0</v>
      </c>
      <c r="W9643" t="s">
        <v>10624</v>
      </c>
      <c r="X9643">
        <v>14</v>
      </c>
      <c r="Y9643" t="s">
        <v>5517</v>
      </c>
      <c r="Z9643">
        <v>14106</v>
      </c>
      <c r="AA9643" t="s">
        <v>1372</v>
      </c>
      <c r="AC9643" t="s">
        <v>713</v>
      </c>
      <c r="AD9643" t="s">
        <v>443</v>
      </c>
    </row>
    <row r="9644" spans="21:30">
      <c r="U9644">
        <v>22581</v>
      </c>
      <c r="V9644">
        <v>9</v>
      </c>
      <c r="W9644" t="s">
        <v>10625</v>
      </c>
      <c r="X9644">
        <v>10</v>
      </c>
      <c r="Y9644" t="s">
        <v>5531</v>
      </c>
      <c r="Z9644">
        <v>10206</v>
      </c>
      <c r="AA9644" t="s">
        <v>6251</v>
      </c>
      <c r="AC9644" t="s">
        <v>713</v>
      </c>
      <c r="AD9644" t="s">
        <v>443</v>
      </c>
    </row>
    <row r="9645" spans="21:30">
      <c r="U9645">
        <v>22584</v>
      </c>
      <c r="V9645">
        <v>3</v>
      </c>
      <c r="W9645" t="s">
        <v>10626</v>
      </c>
      <c r="X9645">
        <v>14</v>
      </c>
      <c r="Y9645" t="s">
        <v>5517</v>
      </c>
      <c r="Z9645">
        <v>14106</v>
      </c>
      <c r="AA9645" t="s">
        <v>1372</v>
      </c>
      <c r="AC9645" t="s">
        <v>713</v>
      </c>
      <c r="AD9645" t="s">
        <v>443</v>
      </c>
    </row>
    <row r="9646" spans="21:30">
      <c r="U9646">
        <v>22585</v>
      </c>
      <c r="V9646">
        <v>1</v>
      </c>
      <c r="W9646" t="s">
        <v>10627</v>
      </c>
      <c r="X9646">
        <v>10</v>
      </c>
      <c r="Y9646" t="s">
        <v>5531</v>
      </c>
      <c r="Z9646">
        <v>10101</v>
      </c>
      <c r="AA9646" t="s">
        <v>1559</v>
      </c>
      <c r="AC9646" t="s">
        <v>713</v>
      </c>
      <c r="AD9646" t="s">
        <v>443</v>
      </c>
    </row>
    <row r="9647" spans="21:30">
      <c r="U9647">
        <v>22588</v>
      </c>
      <c r="V9647">
        <v>6</v>
      </c>
      <c r="W9647" t="s">
        <v>7412</v>
      </c>
      <c r="X9647">
        <v>14</v>
      </c>
      <c r="Y9647" t="s">
        <v>5517</v>
      </c>
      <c r="Z9647">
        <v>14101</v>
      </c>
      <c r="AA9647" t="s">
        <v>817</v>
      </c>
      <c r="AC9647" t="s">
        <v>713</v>
      </c>
      <c r="AD9647" t="s">
        <v>443</v>
      </c>
    </row>
    <row r="9648" spans="21:30">
      <c r="U9648">
        <v>22591</v>
      </c>
      <c r="V9648">
        <v>6</v>
      </c>
      <c r="W9648" t="s">
        <v>10628</v>
      </c>
      <c r="X9648">
        <v>14</v>
      </c>
      <c r="Y9648" t="s">
        <v>5517</v>
      </c>
      <c r="Z9648">
        <v>14107</v>
      </c>
      <c r="AA9648" t="s">
        <v>1460</v>
      </c>
      <c r="AC9648" t="s">
        <v>713</v>
      </c>
      <c r="AD9648" t="s">
        <v>443</v>
      </c>
    </row>
    <row r="9649" spans="21:30">
      <c r="U9649">
        <v>22595</v>
      </c>
      <c r="V9649">
        <v>9</v>
      </c>
      <c r="W9649" t="s">
        <v>10629</v>
      </c>
      <c r="X9649">
        <v>10</v>
      </c>
      <c r="Y9649" t="s">
        <v>5531</v>
      </c>
      <c r="Z9649">
        <v>10201</v>
      </c>
      <c r="AA9649" t="s">
        <v>120</v>
      </c>
      <c r="AC9649" t="s">
        <v>725</v>
      </c>
      <c r="AD9649" t="s">
        <v>443</v>
      </c>
    </row>
    <row r="9650" spans="21:30">
      <c r="U9650">
        <v>22596</v>
      </c>
      <c r="V9650">
        <v>7</v>
      </c>
      <c r="W9650" t="s">
        <v>10630</v>
      </c>
      <c r="X9650">
        <v>10</v>
      </c>
      <c r="Y9650" t="s">
        <v>5531</v>
      </c>
      <c r="Z9650">
        <v>10201</v>
      </c>
      <c r="AA9650" t="s">
        <v>120</v>
      </c>
      <c r="AC9650" t="s">
        <v>713</v>
      </c>
      <c r="AD9650" t="s">
        <v>443</v>
      </c>
    </row>
    <row r="9651" spans="21:30">
      <c r="U9651">
        <v>22597</v>
      </c>
      <c r="V9651">
        <v>5</v>
      </c>
      <c r="W9651" t="s">
        <v>10631</v>
      </c>
      <c r="X9651">
        <v>10</v>
      </c>
      <c r="Y9651" t="s">
        <v>5531</v>
      </c>
      <c r="Z9651">
        <v>10208</v>
      </c>
      <c r="AA9651" t="s">
        <v>6288</v>
      </c>
      <c r="AC9651" t="s">
        <v>713</v>
      </c>
      <c r="AD9651" t="s">
        <v>443</v>
      </c>
    </row>
    <row r="9652" spans="21:30">
      <c r="U9652">
        <v>22599</v>
      </c>
      <c r="V9652">
        <v>1</v>
      </c>
      <c r="W9652" t="s">
        <v>10632</v>
      </c>
      <c r="X9652">
        <v>10</v>
      </c>
      <c r="Y9652" t="s">
        <v>5531</v>
      </c>
      <c r="Z9652">
        <v>10101</v>
      </c>
      <c r="AA9652" t="s">
        <v>1559</v>
      </c>
      <c r="AC9652" t="s">
        <v>713</v>
      </c>
      <c r="AD9652" t="s">
        <v>443</v>
      </c>
    </row>
    <row r="9653" spans="21:30">
      <c r="U9653">
        <v>22601</v>
      </c>
      <c r="V9653">
        <v>7</v>
      </c>
      <c r="W9653" t="s">
        <v>10633</v>
      </c>
      <c r="X9653">
        <v>14</v>
      </c>
      <c r="Y9653" t="s">
        <v>5517</v>
      </c>
      <c r="Z9653">
        <v>14101</v>
      </c>
      <c r="AA9653" t="s">
        <v>817</v>
      </c>
      <c r="AC9653" t="s">
        <v>713</v>
      </c>
      <c r="AD9653" t="s">
        <v>443</v>
      </c>
    </row>
    <row r="9654" spans="21:30">
      <c r="U9654">
        <v>22602</v>
      </c>
      <c r="V9654">
        <v>5</v>
      </c>
      <c r="W9654" t="s">
        <v>10634</v>
      </c>
      <c r="X9654">
        <v>10</v>
      </c>
      <c r="Y9654" t="s">
        <v>5531</v>
      </c>
      <c r="Z9654">
        <v>10107</v>
      </c>
      <c r="AA9654" t="s">
        <v>909</v>
      </c>
      <c r="AC9654" t="s">
        <v>713</v>
      </c>
      <c r="AD9654" t="s">
        <v>443</v>
      </c>
    </row>
    <row r="9655" spans="21:30">
      <c r="U9655">
        <v>22603</v>
      </c>
      <c r="V9655">
        <v>3</v>
      </c>
      <c r="W9655" t="s">
        <v>10635</v>
      </c>
      <c r="X9655">
        <v>10</v>
      </c>
      <c r="Y9655" t="s">
        <v>5531</v>
      </c>
      <c r="Z9655">
        <v>10301</v>
      </c>
      <c r="AA9655" t="s">
        <v>1441</v>
      </c>
      <c r="AC9655" t="s">
        <v>713</v>
      </c>
      <c r="AD9655" t="s">
        <v>443</v>
      </c>
    </row>
    <row r="9656" spans="21:30">
      <c r="U9656">
        <v>22604</v>
      </c>
      <c r="V9656">
        <v>1</v>
      </c>
      <c r="W9656" t="s">
        <v>10567</v>
      </c>
      <c r="X9656">
        <v>10</v>
      </c>
      <c r="Y9656" t="s">
        <v>5531</v>
      </c>
      <c r="Z9656">
        <v>10403</v>
      </c>
      <c r="AA9656" t="s">
        <v>6330</v>
      </c>
      <c r="AC9656" t="s">
        <v>713</v>
      </c>
      <c r="AD9656" t="s">
        <v>443</v>
      </c>
    </row>
    <row r="9657" spans="21:30">
      <c r="U9657">
        <v>22606</v>
      </c>
      <c r="V9657">
        <v>8</v>
      </c>
      <c r="W9657" t="s">
        <v>10636</v>
      </c>
      <c r="X9657">
        <v>10</v>
      </c>
      <c r="Y9657" t="s">
        <v>5531</v>
      </c>
      <c r="Z9657">
        <v>10108</v>
      </c>
      <c r="AA9657" t="s">
        <v>6065</v>
      </c>
      <c r="AC9657" t="s">
        <v>713</v>
      </c>
      <c r="AD9657" t="s">
        <v>443</v>
      </c>
    </row>
    <row r="9658" spans="21:30">
      <c r="U9658">
        <v>22608</v>
      </c>
      <c r="V9658">
        <v>4</v>
      </c>
      <c r="W9658" t="s">
        <v>9882</v>
      </c>
      <c r="X9658">
        <v>10</v>
      </c>
      <c r="Y9658" t="s">
        <v>5531</v>
      </c>
      <c r="Z9658">
        <v>10301</v>
      </c>
      <c r="AA9658" t="s">
        <v>1441</v>
      </c>
      <c r="AC9658" t="s">
        <v>713</v>
      </c>
      <c r="AD9658" t="s">
        <v>443</v>
      </c>
    </row>
    <row r="9659" spans="21:30">
      <c r="U9659">
        <v>22609</v>
      </c>
      <c r="V9659">
        <v>2</v>
      </c>
      <c r="W9659" t="s">
        <v>10637</v>
      </c>
      <c r="X9659">
        <v>10</v>
      </c>
      <c r="Y9659" t="s">
        <v>5531</v>
      </c>
      <c r="Z9659">
        <v>10101</v>
      </c>
      <c r="AA9659" t="s">
        <v>1559</v>
      </c>
      <c r="AC9659" t="s">
        <v>713</v>
      </c>
      <c r="AD9659" t="s">
        <v>443</v>
      </c>
    </row>
    <row r="9660" spans="21:30">
      <c r="U9660">
        <v>22610</v>
      </c>
      <c r="V9660">
        <v>6</v>
      </c>
      <c r="W9660" t="s">
        <v>10638</v>
      </c>
      <c r="X9660">
        <v>10</v>
      </c>
      <c r="Y9660" t="s">
        <v>5531</v>
      </c>
      <c r="Z9660">
        <v>10205</v>
      </c>
      <c r="AA9660" t="s">
        <v>693</v>
      </c>
      <c r="AC9660" t="s">
        <v>713</v>
      </c>
      <c r="AD9660" t="s">
        <v>443</v>
      </c>
    </row>
    <row r="9661" spans="21:30">
      <c r="U9661">
        <v>22611</v>
      </c>
      <c r="V9661">
        <v>4</v>
      </c>
      <c r="W9661" t="s">
        <v>10639</v>
      </c>
      <c r="X9661">
        <v>10</v>
      </c>
      <c r="Y9661" t="s">
        <v>5531</v>
      </c>
      <c r="Z9661">
        <v>10301</v>
      </c>
      <c r="AA9661" t="s">
        <v>1441</v>
      </c>
      <c r="AC9661" t="s">
        <v>713</v>
      </c>
      <c r="AD9661" t="s">
        <v>443</v>
      </c>
    </row>
    <row r="9662" spans="21:30">
      <c r="U9662">
        <v>22612</v>
      </c>
      <c r="V9662">
        <v>2</v>
      </c>
      <c r="W9662" t="s">
        <v>10640</v>
      </c>
      <c r="X9662">
        <v>10</v>
      </c>
      <c r="Y9662" t="s">
        <v>5531</v>
      </c>
      <c r="Z9662">
        <v>10202</v>
      </c>
      <c r="AA9662" t="s">
        <v>785</v>
      </c>
      <c r="AC9662" t="s">
        <v>713</v>
      </c>
      <c r="AD9662" t="s">
        <v>443</v>
      </c>
    </row>
    <row r="9663" spans="21:30">
      <c r="U9663">
        <v>22613</v>
      </c>
      <c r="V9663">
        <v>0</v>
      </c>
      <c r="W9663" t="s">
        <v>10641</v>
      </c>
      <c r="X9663">
        <v>14</v>
      </c>
      <c r="Y9663" t="s">
        <v>5517</v>
      </c>
      <c r="Z9663">
        <v>14201</v>
      </c>
      <c r="AA9663" t="s">
        <v>5694</v>
      </c>
      <c r="AC9663" t="s">
        <v>713</v>
      </c>
      <c r="AD9663" t="s">
        <v>443</v>
      </c>
    </row>
    <row r="9664" spans="21:30">
      <c r="U9664">
        <v>22614</v>
      </c>
      <c r="V9664">
        <v>9</v>
      </c>
      <c r="W9664" t="s">
        <v>10642</v>
      </c>
      <c r="X9664">
        <v>14</v>
      </c>
      <c r="Y9664" t="s">
        <v>5517</v>
      </c>
      <c r="Z9664">
        <v>14104</v>
      </c>
      <c r="AA9664" t="s">
        <v>616</v>
      </c>
      <c r="AC9664" t="s">
        <v>713</v>
      </c>
      <c r="AD9664" t="s">
        <v>443</v>
      </c>
    </row>
    <row r="9665" spans="21:30">
      <c r="U9665">
        <v>22615</v>
      </c>
      <c r="V9665">
        <v>7</v>
      </c>
      <c r="W9665" t="s">
        <v>10643</v>
      </c>
      <c r="X9665">
        <v>10</v>
      </c>
      <c r="Y9665" t="s">
        <v>5531</v>
      </c>
      <c r="Z9665">
        <v>10202</v>
      </c>
      <c r="AA9665" t="s">
        <v>785</v>
      </c>
      <c r="AC9665" t="s">
        <v>713</v>
      </c>
      <c r="AD9665" t="s">
        <v>443</v>
      </c>
    </row>
    <row r="9666" spans="21:30">
      <c r="U9666">
        <v>22616</v>
      </c>
      <c r="V9666">
        <v>5</v>
      </c>
      <c r="W9666" t="s">
        <v>10644</v>
      </c>
      <c r="X9666">
        <v>10</v>
      </c>
      <c r="Y9666" t="s">
        <v>5531</v>
      </c>
      <c r="Z9666">
        <v>10101</v>
      </c>
      <c r="AA9666" t="s">
        <v>1559</v>
      </c>
      <c r="AC9666" t="s">
        <v>713</v>
      </c>
      <c r="AD9666" t="s">
        <v>443</v>
      </c>
    </row>
    <row r="9667" spans="21:30">
      <c r="U9667">
        <v>22617</v>
      </c>
      <c r="V9667">
        <v>3</v>
      </c>
      <c r="W9667" t="s">
        <v>10645</v>
      </c>
      <c r="X9667">
        <v>10</v>
      </c>
      <c r="Y9667" t="s">
        <v>5531</v>
      </c>
      <c r="Z9667">
        <v>10109</v>
      </c>
      <c r="AA9667" t="s">
        <v>1567</v>
      </c>
      <c r="AC9667" t="s">
        <v>713</v>
      </c>
      <c r="AD9667" t="s">
        <v>443</v>
      </c>
    </row>
    <row r="9668" spans="21:30">
      <c r="U9668">
        <v>22618</v>
      </c>
      <c r="V9668">
        <v>1</v>
      </c>
      <c r="W9668" t="s">
        <v>10646</v>
      </c>
      <c r="X9668">
        <v>14</v>
      </c>
      <c r="Y9668" t="s">
        <v>5517</v>
      </c>
      <c r="Z9668">
        <v>14104</v>
      </c>
      <c r="AA9668" t="s">
        <v>616</v>
      </c>
      <c r="AC9668" t="s">
        <v>713</v>
      </c>
      <c r="AD9668" t="s">
        <v>443</v>
      </c>
    </row>
    <row r="9669" spans="21:30">
      <c r="U9669">
        <v>22620</v>
      </c>
      <c r="V9669">
        <v>3</v>
      </c>
      <c r="W9669" t="s">
        <v>10647</v>
      </c>
      <c r="X9669">
        <v>10</v>
      </c>
      <c r="Y9669" t="s">
        <v>5531</v>
      </c>
      <c r="Z9669">
        <v>10306</v>
      </c>
      <c r="AA9669" t="s">
        <v>1699</v>
      </c>
      <c r="AC9669" t="s">
        <v>713</v>
      </c>
      <c r="AD9669" t="s">
        <v>443</v>
      </c>
    </row>
    <row r="9670" spans="21:30">
      <c r="U9670">
        <v>22621</v>
      </c>
      <c r="V9670">
        <v>1</v>
      </c>
      <c r="W9670" t="s">
        <v>10648</v>
      </c>
      <c r="X9670">
        <v>10</v>
      </c>
      <c r="Y9670" t="s">
        <v>5531</v>
      </c>
      <c r="Z9670">
        <v>10102</v>
      </c>
      <c r="AA9670" t="s">
        <v>908</v>
      </c>
      <c r="AC9670" t="s">
        <v>713</v>
      </c>
      <c r="AD9670" t="s">
        <v>443</v>
      </c>
    </row>
    <row r="9671" spans="21:30">
      <c r="U9671">
        <v>22623</v>
      </c>
      <c r="V9671">
        <v>8</v>
      </c>
      <c r="W9671" t="s">
        <v>8422</v>
      </c>
      <c r="X9671">
        <v>10</v>
      </c>
      <c r="Y9671" t="s">
        <v>5531</v>
      </c>
      <c r="Z9671">
        <v>10205</v>
      </c>
      <c r="AA9671" t="s">
        <v>693</v>
      </c>
      <c r="AC9671" t="s">
        <v>713</v>
      </c>
      <c r="AD9671" t="s">
        <v>443</v>
      </c>
    </row>
    <row r="9672" spans="21:30">
      <c r="U9672">
        <v>22624</v>
      </c>
      <c r="V9672">
        <v>6</v>
      </c>
      <c r="W9672" t="s">
        <v>10649</v>
      </c>
      <c r="X9672">
        <v>10</v>
      </c>
      <c r="Y9672" t="s">
        <v>5531</v>
      </c>
      <c r="Z9672">
        <v>10202</v>
      </c>
      <c r="AA9672" t="s">
        <v>785</v>
      </c>
      <c r="AC9672" t="s">
        <v>713</v>
      </c>
      <c r="AD9672" t="s">
        <v>443</v>
      </c>
    </row>
    <row r="9673" spans="21:30">
      <c r="U9673">
        <v>22626</v>
      </c>
      <c r="V9673">
        <v>2</v>
      </c>
      <c r="W9673" t="s">
        <v>10650</v>
      </c>
      <c r="X9673">
        <v>10</v>
      </c>
      <c r="Y9673" t="s">
        <v>5531</v>
      </c>
      <c r="Z9673">
        <v>10301</v>
      </c>
      <c r="AA9673" t="s">
        <v>1441</v>
      </c>
      <c r="AC9673" t="s">
        <v>1009</v>
      </c>
      <c r="AD9673" t="s">
        <v>443</v>
      </c>
    </row>
    <row r="9674" spans="21:30">
      <c r="U9674">
        <v>22627</v>
      </c>
      <c r="V9674">
        <v>0</v>
      </c>
      <c r="W9674" t="s">
        <v>10651</v>
      </c>
      <c r="X9674">
        <v>14</v>
      </c>
      <c r="Y9674" t="s">
        <v>5517</v>
      </c>
      <c r="Z9674">
        <v>14101</v>
      </c>
      <c r="AA9674" t="s">
        <v>817</v>
      </c>
      <c r="AC9674" t="s">
        <v>725</v>
      </c>
      <c r="AD9674" t="s">
        <v>443</v>
      </c>
    </row>
    <row r="9675" spans="21:30">
      <c r="U9675">
        <v>22628</v>
      </c>
      <c r="V9675">
        <v>9</v>
      </c>
      <c r="W9675" t="s">
        <v>10652</v>
      </c>
      <c r="X9675">
        <v>10</v>
      </c>
      <c r="Y9675" t="s">
        <v>5531</v>
      </c>
      <c r="Z9675">
        <v>10301</v>
      </c>
      <c r="AA9675" t="s">
        <v>1441</v>
      </c>
      <c r="AC9675" t="s">
        <v>713</v>
      </c>
      <c r="AD9675" t="s">
        <v>443</v>
      </c>
    </row>
    <row r="9676" spans="21:30">
      <c r="U9676">
        <v>22629</v>
      </c>
      <c r="V9676">
        <v>7</v>
      </c>
      <c r="W9676" t="s">
        <v>3320</v>
      </c>
      <c r="X9676">
        <v>14</v>
      </c>
      <c r="Y9676" t="s">
        <v>5517</v>
      </c>
      <c r="Z9676">
        <v>14101</v>
      </c>
      <c r="AA9676" t="s">
        <v>817</v>
      </c>
      <c r="AC9676" t="s">
        <v>713</v>
      </c>
      <c r="AD9676" t="s">
        <v>443</v>
      </c>
    </row>
    <row r="9677" spans="21:30">
      <c r="U9677">
        <v>22630</v>
      </c>
      <c r="V9677">
        <v>0</v>
      </c>
      <c r="W9677" t="s">
        <v>10653</v>
      </c>
      <c r="X9677">
        <v>14</v>
      </c>
      <c r="Y9677" t="s">
        <v>5517</v>
      </c>
      <c r="Z9677">
        <v>14101</v>
      </c>
      <c r="AA9677" t="s">
        <v>817</v>
      </c>
      <c r="AC9677" t="s">
        <v>713</v>
      </c>
      <c r="AD9677" t="s">
        <v>443</v>
      </c>
    </row>
    <row r="9678" spans="21:30">
      <c r="U9678">
        <v>22633</v>
      </c>
      <c r="V9678">
        <v>5</v>
      </c>
      <c r="W9678" t="s">
        <v>10654</v>
      </c>
      <c r="X9678">
        <v>14</v>
      </c>
      <c r="Y9678" t="s">
        <v>5517</v>
      </c>
      <c r="Z9678">
        <v>14101</v>
      </c>
      <c r="AA9678" t="s">
        <v>817</v>
      </c>
      <c r="AC9678" t="s">
        <v>713</v>
      </c>
      <c r="AD9678" t="s">
        <v>443</v>
      </c>
    </row>
    <row r="9679" spans="21:30">
      <c r="U9679">
        <v>22634</v>
      </c>
      <c r="V9679">
        <v>3</v>
      </c>
      <c r="W9679" t="s">
        <v>10655</v>
      </c>
      <c r="X9679">
        <v>14</v>
      </c>
      <c r="Y9679" t="s">
        <v>5517</v>
      </c>
      <c r="Z9679">
        <v>14101</v>
      </c>
      <c r="AA9679" t="s">
        <v>817</v>
      </c>
      <c r="AC9679" t="s">
        <v>713</v>
      </c>
      <c r="AD9679" t="s">
        <v>443</v>
      </c>
    </row>
    <row r="9680" spans="21:30">
      <c r="U9680">
        <v>22637</v>
      </c>
      <c r="V9680">
        <v>8</v>
      </c>
      <c r="W9680" t="s">
        <v>10656</v>
      </c>
      <c r="X9680">
        <v>10</v>
      </c>
      <c r="Y9680" t="s">
        <v>5531</v>
      </c>
      <c r="Z9680">
        <v>10303</v>
      </c>
      <c r="AA9680" t="s">
        <v>1583</v>
      </c>
      <c r="AC9680" t="s">
        <v>713</v>
      </c>
      <c r="AD9680" t="s">
        <v>443</v>
      </c>
    </row>
    <row r="9681" spans="21:30">
      <c r="U9681">
        <v>22638</v>
      </c>
      <c r="V9681">
        <v>6</v>
      </c>
      <c r="W9681" t="s">
        <v>10657</v>
      </c>
      <c r="X9681">
        <v>10</v>
      </c>
      <c r="Y9681" t="s">
        <v>5531</v>
      </c>
      <c r="Z9681">
        <v>10101</v>
      </c>
      <c r="AA9681" t="s">
        <v>1559</v>
      </c>
      <c r="AC9681" t="s">
        <v>713</v>
      </c>
      <c r="AD9681" t="s">
        <v>443</v>
      </c>
    </row>
    <row r="9682" spans="21:30">
      <c r="U9682">
        <v>22639</v>
      </c>
      <c r="V9682">
        <v>4</v>
      </c>
      <c r="W9682" t="s">
        <v>10658</v>
      </c>
      <c r="X9682">
        <v>14</v>
      </c>
      <c r="Y9682" t="s">
        <v>5517</v>
      </c>
      <c r="Z9682">
        <v>14101</v>
      </c>
      <c r="AA9682" t="s">
        <v>817</v>
      </c>
      <c r="AC9682" t="s">
        <v>713</v>
      </c>
      <c r="AD9682" t="s">
        <v>443</v>
      </c>
    </row>
    <row r="9683" spans="21:30">
      <c r="U9683">
        <v>22641</v>
      </c>
      <c r="V9683">
        <v>6</v>
      </c>
      <c r="W9683" t="s">
        <v>2887</v>
      </c>
      <c r="X9683">
        <v>10</v>
      </c>
      <c r="Y9683" t="s">
        <v>5531</v>
      </c>
      <c r="Z9683">
        <v>10403</v>
      </c>
      <c r="AA9683" t="s">
        <v>6330</v>
      </c>
      <c r="AC9683" t="s">
        <v>713</v>
      </c>
      <c r="AD9683" t="s">
        <v>443</v>
      </c>
    </row>
    <row r="9684" spans="21:30">
      <c r="U9684">
        <v>22643</v>
      </c>
      <c r="V9684">
        <v>2</v>
      </c>
      <c r="W9684" t="s">
        <v>10659</v>
      </c>
      <c r="X9684">
        <v>10</v>
      </c>
      <c r="Y9684" t="s">
        <v>5531</v>
      </c>
      <c r="Z9684">
        <v>10101</v>
      </c>
      <c r="AA9684" t="s">
        <v>1559</v>
      </c>
      <c r="AC9684" t="s">
        <v>713</v>
      </c>
      <c r="AD9684" t="s">
        <v>443</v>
      </c>
    </row>
    <row r="9685" spans="21:30">
      <c r="U9685">
        <v>22646</v>
      </c>
      <c r="V9685">
        <v>7</v>
      </c>
      <c r="W9685" t="s">
        <v>10660</v>
      </c>
      <c r="X9685">
        <v>10</v>
      </c>
      <c r="Y9685" t="s">
        <v>5531</v>
      </c>
      <c r="Z9685">
        <v>10301</v>
      </c>
      <c r="AA9685" t="s">
        <v>1441</v>
      </c>
      <c r="AC9685" t="s">
        <v>713</v>
      </c>
      <c r="AD9685" t="s">
        <v>443</v>
      </c>
    </row>
    <row r="9686" spans="21:30">
      <c r="U9686">
        <v>22647</v>
      </c>
      <c r="V9686">
        <v>5</v>
      </c>
      <c r="W9686" t="s">
        <v>10146</v>
      </c>
      <c r="X9686">
        <v>10</v>
      </c>
      <c r="Y9686" t="s">
        <v>5531</v>
      </c>
      <c r="Z9686">
        <v>10107</v>
      </c>
      <c r="AA9686" t="s">
        <v>909</v>
      </c>
      <c r="AC9686" t="s">
        <v>713</v>
      </c>
      <c r="AD9686" t="s">
        <v>443</v>
      </c>
    </row>
    <row r="9687" spans="21:30">
      <c r="U9687">
        <v>22648</v>
      </c>
      <c r="V9687">
        <v>3</v>
      </c>
      <c r="W9687" t="s">
        <v>10661</v>
      </c>
      <c r="X9687">
        <v>10</v>
      </c>
      <c r="Y9687" t="s">
        <v>5531</v>
      </c>
      <c r="Z9687">
        <v>10107</v>
      </c>
      <c r="AA9687" t="s">
        <v>909</v>
      </c>
      <c r="AC9687" t="s">
        <v>713</v>
      </c>
      <c r="AD9687" t="s">
        <v>443</v>
      </c>
    </row>
    <row r="9688" spans="21:30">
      <c r="U9688">
        <v>22650</v>
      </c>
      <c r="V9688">
        <v>5</v>
      </c>
      <c r="W9688" t="s">
        <v>10662</v>
      </c>
      <c r="X9688">
        <v>10</v>
      </c>
      <c r="Y9688" t="s">
        <v>5531</v>
      </c>
      <c r="Z9688">
        <v>10210</v>
      </c>
      <c r="AA9688" t="s">
        <v>614</v>
      </c>
      <c r="AC9688" t="s">
        <v>713</v>
      </c>
      <c r="AD9688" t="s">
        <v>443</v>
      </c>
    </row>
    <row r="9689" spans="21:30">
      <c r="U9689">
        <v>22654</v>
      </c>
      <c r="V9689">
        <v>8</v>
      </c>
      <c r="W9689" t="s">
        <v>10663</v>
      </c>
      <c r="X9689">
        <v>10</v>
      </c>
      <c r="Y9689" t="s">
        <v>5531</v>
      </c>
      <c r="Z9689">
        <v>10106</v>
      </c>
      <c r="AA9689" t="s">
        <v>1332</v>
      </c>
      <c r="AC9689" t="s">
        <v>713</v>
      </c>
      <c r="AD9689" t="s">
        <v>443</v>
      </c>
    </row>
    <row r="9690" spans="21:30">
      <c r="U9690">
        <v>22655</v>
      </c>
      <c r="V9690">
        <v>6</v>
      </c>
      <c r="W9690" t="s">
        <v>10664</v>
      </c>
      <c r="X9690">
        <v>10</v>
      </c>
      <c r="Y9690" t="s">
        <v>5531</v>
      </c>
      <c r="Z9690">
        <v>10108</v>
      </c>
      <c r="AA9690" t="s">
        <v>6065</v>
      </c>
      <c r="AC9690" t="s">
        <v>1009</v>
      </c>
      <c r="AD9690" t="s">
        <v>443</v>
      </c>
    </row>
    <row r="9691" spans="21:30">
      <c r="U9691">
        <v>22656</v>
      </c>
      <c r="V9691">
        <v>4</v>
      </c>
      <c r="W9691" t="s">
        <v>10665</v>
      </c>
      <c r="X9691">
        <v>10</v>
      </c>
      <c r="Y9691" t="s">
        <v>5531</v>
      </c>
      <c r="Z9691">
        <v>10208</v>
      </c>
      <c r="AA9691" t="s">
        <v>6288</v>
      </c>
      <c r="AC9691" t="s">
        <v>713</v>
      </c>
      <c r="AD9691" t="s">
        <v>443</v>
      </c>
    </row>
    <row r="9692" spans="21:30">
      <c r="U9692">
        <v>22657</v>
      </c>
      <c r="V9692">
        <v>2</v>
      </c>
      <c r="W9692" t="s">
        <v>10666</v>
      </c>
      <c r="X9692">
        <v>10</v>
      </c>
      <c r="Y9692" t="s">
        <v>5531</v>
      </c>
      <c r="Z9692">
        <v>10202</v>
      </c>
      <c r="AA9692" t="s">
        <v>785</v>
      </c>
      <c r="AC9692" t="s">
        <v>713</v>
      </c>
      <c r="AD9692" t="s">
        <v>443</v>
      </c>
    </row>
    <row r="9693" spans="21:30">
      <c r="U9693">
        <v>22658</v>
      </c>
      <c r="V9693">
        <v>0</v>
      </c>
      <c r="W9693" t="s">
        <v>10667</v>
      </c>
      <c r="X9693">
        <v>10</v>
      </c>
      <c r="Y9693" t="s">
        <v>5531</v>
      </c>
      <c r="Z9693">
        <v>10208</v>
      </c>
      <c r="AA9693" t="s">
        <v>6288</v>
      </c>
      <c r="AC9693" t="s">
        <v>713</v>
      </c>
      <c r="AD9693" t="s">
        <v>443</v>
      </c>
    </row>
    <row r="9694" spans="21:30">
      <c r="U9694">
        <v>22660</v>
      </c>
      <c r="V9694">
        <v>2</v>
      </c>
      <c r="W9694" t="s">
        <v>8953</v>
      </c>
      <c r="X9694">
        <v>10</v>
      </c>
      <c r="Y9694" t="s">
        <v>5531</v>
      </c>
      <c r="Z9694">
        <v>10101</v>
      </c>
      <c r="AA9694" t="s">
        <v>1559</v>
      </c>
      <c r="AC9694" t="s">
        <v>713</v>
      </c>
      <c r="AD9694" t="s">
        <v>443</v>
      </c>
    </row>
    <row r="9695" spans="21:30">
      <c r="U9695">
        <v>22661</v>
      </c>
      <c r="V9695">
        <v>0</v>
      </c>
      <c r="W9695" t="s">
        <v>10668</v>
      </c>
      <c r="X9695">
        <v>10</v>
      </c>
      <c r="Y9695" t="s">
        <v>5531</v>
      </c>
      <c r="Z9695">
        <v>10101</v>
      </c>
      <c r="AA9695" t="s">
        <v>1559</v>
      </c>
      <c r="AC9695" t="s">
        <v>713</v>
      </c>
      <c r="AD9695" t="s">
        <v>443</v>
      </c>
    </row>
    <row r="9696" spans="21:30">
      <c r="U9696">
        <v>22662</v>
      </c>
      <c r="V9696">
        <v>9</v>
      </c>
      <c r="W9696" t="s">
        <v>10669</v>
      </c>
      <c r="X9696">
        <v>10</v>
      </c>
      <c r="Y9696" t="s">
        <v>5531</v>
      </c>
      <c r="Z9696">
        <v>10101</v>
      </c>
      <c r="AA9696" t="s">
        <v>1559</v>
      </c>
      <c r="AC9696" t="s">
        <v>725</v>
      </c>
      <c r="AD9696" t="s">
        <v>443</v>
      </c>
    </row>
    <row r="9697" spans="21:30">
      <c r="U9697">
        <v>22663</v>
      </c>
      <c r="V9697">
        <v>7</v>
      </c>
      <c r="W9697" t="s">
        <v>10670</v>
      </c>
      <c r="X9697">
        <v>10</v>
      </c>
      <c r="Y9697" t="s">
        <v>5531</v>
      </c>
      <c r="Z9697">
        <v>10201</v>
      </c>
      <c r="AA9697" t="s">
        <v>120</v>
      </c>
      <c r="AC9697" t="s">
        <v>713</v>
      </c>
      <c r="AD9697" t="s">
        <v>443</v>
      </c>
    </row>
    <row r="9698" spans="21:30">
      <c r="U9698">
        <v>22664</v>
      </c>
      <c r="V9698">
        <v>5</v>
      </c>
      <c r="W9698" t="s">
        <v>10671</v>
      </c>
      <c r="X9698">
        <v>10</v>
      </c>
      <c r="Y9698" t="s">
        <v>5531</v>
      </c>
      <c r="Z9698">
        <v>10101</v>
      </c>
      <c r="AA9698" t="s">
        <v>1559</v>
      </c>
      <c r="AC9698" t="s">
        <v>1009</v>
      </c>
      <c r="AD9698" t="s">
        <v>443</v>
      </c>
    </row>
    <row r="9699" spans="21:30">
      <c r="U9699">
        <v>22665</v>
      </c>
      <c r="V9699">
        <v>3</v>
      </c>
      <c r="W9699" t="s">
        <v>10672</v>
      </c>
      <c r="X9699">
        <v>10</v>
      </c>
      <c r="Y9699" t="s">
        <v>5531</v>
      </c>
      <c r="Z9699">
        <v>10202</v>
      </c>
      <c r="AA9699" t="s">
        <v>785</v>
      </c>
      <c r="AC9699" t="s">
        <v>713</v>
      </c>
      <c r="AD9699" t="s">
        <v>443</v>
      </c>
    </row>
    <row r="9700" spans="21:30">
      <c r="U9700">
        <v>22668</v>
      </c>
      <c r="V9700">
        <v>8</v>
      </c>
      <c r="W9700" t="s">
        <v>10673</v>
      </c>
      <c r="X9700">
        <v>10</v>
      </c>
      <c r="Y9700" t="s">
        <v>5531</v>
      </c>
      <c r="Z9700">
        <v>10210</v>
      </c>
      <c r="AA9700" t="s">
        <v>614</v>
      </c>
      <c r="AC9700" t="s">
        <v>713</v>
      </c>
      <c r="AD9700" t="s">
        <v>443</v>
      </c>
    </row>
    <row r="9701" spans="21:30">
      <c r="U9701">
        <v>22669</v>
      </c>
      <c r="V9701">
        <v>6</v>
      </c>
      <c r="W9701" t="s">
        <v>10674</v>
      </c>
      <c r="X9701">
        <v>10</v>
      </c>
      <c r="Y9701" t="s">
        <v>5531</v>
      </c>
      <c r="Z9701">
        <v>10101</v>
      </c>
      <c r="AA9701" t="s">
        <v>1559</v>
      </c>
      <c r="AC9701" t="s">
        <v>725</v>
      </c>
      <c r="AD9701" t="s">
        <v>443</v>
      </c>
    </row>
    <row r="9702" spans="21:30">
      <c r="U9702">
        <v>22671</v>
      </c>
      <c r="V9702">
        <v>8</v>
      </c>
      <c r="W9702" t="s">
        <v>10675</v>
      </c>
      <c r="X9702">
        <v>10</v>
      </c>
      <c r="Y9702" t="s">
        <v>5531</v>
      </c>
      <c r="Z9702">
        <v>10102</v>
      </c>
      <c r="AA9702" t="s">
        <v>908</v>
      </c>
      <c r="AC9702" t="s">
        <v>713</v>
      </c>
      <c r="AD9702" t="s">
        <v>443</v>
      </c>
    </row>
    <row r="9703" spans="21:30">
      <c r="U9703">
        <v>22672</v>
      </c>
      <c r="V9703">
        <v>6</v>
      </c>
      <c r="W9703" t="s">
        <v>9958</v>
      </c>
      <c r="X9703">
        <v>10</v>
      </c>
      <c r="Y9703" t="s">
        <v>5531</v>
      </c>
      <c r="Z9703">
        <v>10109</v>
      </c>
      <c r="AA9703" t="s">
        <v>1567</v>
      </c>
      <c r="AC9703" t="s">
        <v>713</v>
      </c>
      <c r="AD9703" t="s">
        <v>443</v>
      </c>
    </row>
    <row r="9704" spans="21:30">
      <c r="U9704">
        <v>22673</v>
      </c>
      <c r="V9704">
        <v>4</v>
      </c>
      <c r="W9704" t="s">
        <v>10676</v>
      </c>
      <c r="X9704">
        <v>10</v>
      </c>
      <c r="Y9704" t="s">
        <v>5531</v>
      </c>
      <c r="Z9704">
        <v>10101</v>
      </c>
      <c r="AA9704" t="s">
        <v>1559</v>
      </c>
      <c r="AC9704" t="s">
        <v>725</v>
      </c>
      <c r="AD9704" t="s">
        <v>443</v>
      </c>
    </row>
    <row r="9705" spans="21:30">
      <c r="U9705">
        <v>22674</v>
      </c>
      <c r="V9705">
        <v>2</v>
      </c>
      <c r="W9705" t="s">
        <v>10677</v>
      </c>
      <c r="X9705">
        <v>10</v>
      </c>
      <c r="Y9705" t="s">
        <v>5531</v>
      </c>
      <c r="Z9705">
        <v>10207</v>
      </c>
      <c r="AA9705" t="s">
        <v>6277</v>
      </c>
      <c r="AC9705" t="s">
        <v>1111</v>
      </c>
      <c r="AD9705" t="s">
        <v>443</v>
      </c>
    </row>
    <row r="9706" spans="21:30">
      <c r="U9706">
        <v>22676</v>
      </c>
      <c r="V9706">
        <v>9</v>
      </c>
      <c r="W9706" t="s">
        <v>10678</v>
      </c>
      <c r="X9706">
        <v>10</v>
      </c>
      <c r="Y9706" t="s">
        <v>5531</v>
      </c>
      <c r="Z9706">
        <v>10303</v>
      </c>
      <c r="AA9706" t="s">
        <v>1583</v>
      </c>
      <c r="AC9706" t="s">
        <v>713</v>
      </c>
      <c r="AD9706" t="s">
        <v>443</v>
      </c>
    </row>
    <row r="9707" spans="21:30">
      <c r="U9707">
        <v>22677</v>
      </c>
      <c r="V9707">
        <v>7</v>
      </c>
      <c r="W9707" t="s">
        <v>10679</v>
      </c>
      <c r="X9707">
        <v>10</v>
      </c>
      <c r="Y9707" t="s">
        <v>5531</v>
      </c>
      <c r="Z9707">
        <v>10301</v>
      </c>
      <c r="AA9707" t="s">
        <v>1441</v>
      </c>
      <c r="AC9707" t="s">
        <v>713</v>
      </c>
      <c r="AD9707" t="s">
        <v>443</v>
      </c>
    </row>
    <row r="9708" spans="21:30">
      <c r="U9708">
        <v>22679</v>
      </c>
      <c r="V9708">
        <v>3</v>
      </c>
      <c r="W9708" t="s">
        <v>10680</v>
      </c>
      <c r="X9708">
        <v>10</v>
      </c>
      <c r="Y9708" t="s">
        <v>5531</v>
      </c>
      <c r="Z9708">
        <v>10109</v>
      </c>
      <c r="AA9708" t="s">
        <v>1567</v>
      </c>
      <c r="AC9708" t="s">
        <v>713</v>
      </c>
      <c r="AD9708" t="s">
        <v>443</v>
      </c>
    </row>
    <row r="9709" spans="21:30">
      <c r="U9709">
        <v>22680</v>
      </c>
      <c r="V9709">
        <v>7</v>
      </c>
      <c r="W9709" t="s">
        <v>10681</v>
      </c>
      <c r="X9709">
        <v>10</v>
      </c>
      <c r="Y9709" t="s">
        <v>5531</v>
      </c>
      <c r="Z9709">
        <v>10101</v>
      </c>
      <c r="AA9709" t="s">
        <v>1559</v>
      </c>
      <c r="AC9709" t="s">
        <v>713</v>
      </c>
      <c r="AD9709" t="s">
        <v>443</v>
      </c>
    </row>
    <row r="9710" spans="21:30">
      <c r="U9710">
        <v>22682</v>
      </c>
      <c r="V9710">
        <v>3</v>
      </c>
      <c r="W9710" t="s">
        <v>10682</v>
      </c>
      <c r="X9710">
        <v>10</v>
      </c>
      <c r="Y9710" t="s">
        <v>5531</v>
      </c>
      <c r="Z9710">
        <v>10109</v>
      </c>
      <c r="AA9710" t="s">
        <v>1567</v>
      </c>
      <c r="AC9710" t="s">
        <v>713</v>
      </c>
      <c r="AD9710" t="s">
        <v>443</v>
      </c>
    </row>
    <row r="9711" spans="21:30">
      <c r="U9711">
        <v>22683</v>
      </c>
      <c r="V9711">
        <v>1</v>
      </c>
      <c r="W9711" t="s">
        <v>10683</v>
      </c>
      <c r="X9711">
        <v>10</v>
      </c>
      <c r="Y9711" t="s">
        <v>5531</v>
      </c>
      <c r="Z9711">
        <v>10301</v>
      </c>
      <c r="AA9711" t="s">
        <v>1441</v>
      </c>
      <c r="AC9711" t="s">
        <v>713</v>
      </c>
      <c r="AD9711" t="s">
        <v>443</v>
      </c>
    </row>
    <row r="9712" spans="21:30">
      <c r="U9712">
        <v>22685</v>
      </c>
      <c r="V9712">
        <v>8</v>
      </c>
      <c r="W9712" t="s">
        <v>10684</v>
      </c>
      <c r="X9712">
        <v>10</v>
      </c>
      <c r="Y9712" t="s">
        <v>5531</v>
      </c>
      <c r="Z9712">
        <v>10307</v>
      </c>
      <c r="AA9712" t="s">
        <v>1706</v>
      </c>
      <c r="AC9712" t="s">
        <v>713</v>
      </c>
      <c r="AD9712" t="s">
        <v>443</v>
      </c>
    </row>
    <row r="9713" spans="21:30">
      <c r="U9713">
        <v>22686</v>
      </c>
      <c r="V9713">
        <v>6</v>
      </c>
      <c r="W9713" t="s">
        <v>10685</v>
      </c>
      <c r="X9713">
        <v>10</v>
      </c>
      <c r="Y9713" t="s">
        <v>5531</v>
      </c>
      <c r="Z9713">
        <v>10101</v>
      </c>
      <c r="AA9713" t="s">
        <v>1559</v>
      </c>
      <c r="AC9713" t="s">
        <v>1009</v>
      </c>
      <c r="AD9713" t="s">
        <v>443</v>
      </c>
    </row>
    <row r="9714" spans="21:30">
      <c r="U9714">
        <v>22687</v>
      </c>
      <c r="V9714">
        <v>4</v>
      </c>
      <c r="W9714" t="s">
        <v>10686</v>
      </c>
      <c r="X9714">
        <v>10</v>
      </c>
      <c r="Y9714" t="s">
        <v>5531</v>
      </c>
      <c r="Z9714">
        <v>10303</v>
      </c>
      <c r="AA9714" t="s">
        <v>1583</v>
      </c>
      <c r="AC9714" t="s">
        <v>713</v>
      </c>
      <c r="AD9714" t="s">
        <v>443</v>
      </c>
    </row>
    <row r="9715" spans="21:30">
      <c r="U9715">
        <v>22688</v>
      </c>
      <c r="V9715">
        <v>2</v>
      </c>
      <c r="W9715" t="s">
        <v>10687</v>
      </c>
      <c r="X9715">
        <v>10</v>
      </c>
      <c r="Y9715" t="s">
        <v>5531</v>
      </c>
      <c r="Z9715">
        <v>10101</v>
      </c>
      <c r="AA9715" t="s">
        <v>1559</v>
      </c>
      <c r="AC9715" t="s">
        <v>713</v>
      </c>
      <c r="AD9715" t="s">
        <v>443</v>
      </c>
    </row>
    <row r="9716" spans="21:30">
      <c r="U9716">
        <v>22690</v>
      </c>
      <c r="V9716">
        <v>4</v>
      </c>
      <c r="W9716" t="s">
        <v>10688</v>
      </c>
      <c r="X9716">
        <v>10</v>
      </c>
      <c r="Y9716" t="s">
        <v>5531</v>
      </c>
      <c r="Z9716">
        <v>10202</v>
      </c>
      <c r="AA9716" t="s">
        <v>785</v>
      </c>
      <c r="AC9716" t="s">
        <v>713</v>
      </c>
      <c r="AD9716" t="s">
        <v>443</v>
      </c>
    </row>
    <row r="9717" spans="21:30">
      <c r="U9717">
        <v>22691</v>
      </c>
      <c r="V9717">
        <v>2</v>
      </c>
      <c r="W9717" t="s">
        <v>10689</v>
      </c>
      <c r="X9717">
        <v>10</v>
      </c>
      <c r="Y9717" t="s">
        <v>5531</v>
      </c>
      <c r="Z9717">
        <v>10102</v>
      </c>
      <c r="AA9717" t="s">
        <v>908</v>
      </c>
      <c r="AC9717" t="s">
        <v>1009</v>
      </c>
      <c r="AD9717" t="s">
        <v>443</v>
      </c>
    </row>
    <row r="9718" spans="21:30">
      <c r="U9718">
        <v>22692</v>
      </c>
      <c r="V9718">
        <v>0</v>
      </c>
      <c r="W9718" t="s">
        <v>10690</v>
      </c>
      <c r="X9718">
        <v>10</v>
      </c>
      <c r="Y9718" t="s">
        <v>5531</v>
      </c>
      <c r="Z9718">
        <v>10101</v>
      </c>
      <c r="AA9718" t="s">
        <v>1559</v>
      </c>
      <c r="AC9718" t="s">
        <v>713</v>
      </c>
      <c r="AD9718" t="s">
        <v>443</v>
      </c>
    </row>
    <row r="9719" spans="21:30">
      <c r="U9719">
        <v>22696</v>
      </c>
      <c r="V9719">
        <v>3</v>
      </c>
      <c r="W9719" t="s">
        <v>10691</v>
      </c>
      <c r="X9719">
        <v>10</v>
      </c>
      <c r="Y9719" t="s">
        <v>5531</v>
      </c>
      <c r="Z9719">
        <v>10109</v>
      </c>
      <c r="AA9719" t="s">
        <v>1567</v>
      </c>
      <c r="AC9719" t="s">
        <v>725</v>
      </c>
      <c r="AD9719" t="s">
        <v>443</v>
      </c>
    </row>
    <row r="9720" spans="21:30">
      <c r="U9720">
        <v>22697</v>
      </c>
      <c r="V9720">
        <v>1</v>
      </c>
      <c r="W9720" t="s">
        <v>10692</v>
      </c>
      <c r="X9720">
        <v>10</v>
      </c>
      <c r="Y9720" t="s">
        <v>5531</v>
      </c>
      <c r="Z9720">
        <v>10201</v>
      </c>
      <c r="AA9720" t="s">
        <v>120</v>
      </c>
      <c r="AC9720" t="s">
        <v>713</v>
      </c>
      <c r="AD9720" t="s">
        <v>443</v>
      </c>
    </row>
    <row r="9721" spans="21:30">
      <c r="U9721">
        <v>22699</v>
      </c>
      <c r="V9721">
        <v>8</v>
      </c>
      <c r="W9721" t="s">
        <v>10693</v>
      </c>
      <c r="X9721">
        <v>10</v>
      </c>
      <c r="Y9721" t="s">
        <v>5531</v>
      </c>
      <c r="Z9721">
        <v>10205</v>
      </c>
      <c r="AA9721" t="s">
        <v>693</v>
      </c>
      <c r="AC9721" t="s">
        <v>713</v>
      </c>
      <c r="AD9721" t="s">
        <v>443</v>
      </c>
    </row>
    <row r="9722" spans="21:30">
      <c r="U9722">
        <v>22700</v>
      </c>
      <c r="V9722">
        <v>5</v>
      </c>
      <c r="W9722" t="s">
        <v>10694</v>
      </c>
      <c r="X9722">
        <v>10</v>
      </c>
      <c r="Y9722" t="s">
        <v>5531</v>
      </c>
      <c r="Z9722">
        <v>10301</v>
      </c>
      <c r="AA9722" t="s">
        <v>1441</v>
      </c>
      <c r="AC9722" t="s">
        <v>713</v>
      </c>
      <c r="AD9722" t="s">
        <v>443</v>
      </c>
    </row>
    <row r="9723" spans="21:30">
      <c r="U9723">
        <v>22701</v>
      </c>
      <c r="V9723">
        <v>3</v>
      </c>
      <c r="W9723" t="s">
        <v>10695</v>
      </c>
      <c r="X9723">
        <v>10</v>
      </c>
      <c r="Y9723" t="s">
        <v>5531</v>
      </c>
      <c r="Z9723">
        <v>10107</v>
      </c>
      <c r="AA9723" t="s">
        <v>909</v>
      </c>
      <c r="AC9723" t="s">
        <v>713</v>
      </c>
      <c r="AD9723" t="s">
        <v>443</v>
      </c>
    </row>
    <row r="9724" spans="21:30">
      <c r="U9724">
        <v>22702</v>
      </c>
      <c r="V9724">
        <v>1</v>
      </c>
      <c r="W9724" t="s">
        <v>10696</v>
      </c>
      <c r="X9724">
        <v>10</v>
      </c>
      <c r="Y9724" t="s">
        <v>5531</v>
      </c>
      <c r="Z9724">
        <v>10101</v>
      </c>
      <c r="AA9724" t="s">
        <v>1559</v>
      </c>
      <c r="AC9724" t="s">
        <v>713</v>
      </c>
      <c r="AD9724" t="s">
        <v>443</v>
      </c>
    </row>
    <row r="9725" spans="21:30">
      <c r="U9725">
        <v>22704</v>
      </c>
      <c r="V9725">
        <v>8</v>
      </c>
      <c r="W9725" t="s">
        <v>10697</v>
      </c>
      <c r="X9725">
        <v>10</v>
      </c>
      <c r="Y9725" t="s">
        <v>5531</v>
      </c>
      <c r="Z9725">
        <v>10101</v>
      </c>
      <c r="AA9725" t="s">
        <v>1559</v>
      </c>
      <c r="AC9725" t="s">
        <v>713</v>
      </c>
      <c r="AD9725" t="s">
        <v>443</v>
      </c>
    </row>
    <row r="9726" spans="21:30">
      <c r="U9726">
        <v>22705</v>
      </c>
      <c r="V9726">
        <v>6</v>
      </c>
      <c r="W9726" t="s">
        <v>10698</v>
      </c>
      <c r="X9726">
        <v>10</v>
      </c>
      <c r="Y9726" t="s">
        <v>5531</v>
      </c>
      <c r="Z9726">
        <v>10101</v>
      </c>
      <c r="AA9726" t="s">
        <v>1559</v>
      </c>
      <c r="AC9726" t="s">
        <v>725</v>
      </c>
      <c r="AD9726" t="s">
        <v>443</v>
      </c>
    </row>
    <row r="9727" spans="21:30">
      <c r="U9727">
        <v>22706</v>
      </c>
      <c r="V9727">
        <v>4</v>
      </c>
      <c r="W9727" t="s">
        <v>10699</v>
      </c>
      <c r="X9727">
        <v>10</v>
      </c>
      <c r="Y9727" t="s">
        <v>5531</v>
      </c>
      <c r="Z9727">
        <v>10105</v>
      </c>
      <c r="AA9727" t="s">
        <v>1155</v>
      </c>
      <c r="AC9727" t="s">
        <v>713</v>
      </c>
      <c r="AD9727" t="s">
        <v>443</v>
      </c>
    </row>
    <row r="9728" spans="21:30">
      <c r="U9728">
        <v>22707</v>
      </c>
      <c r="V9728">
        <v>2</v>
      </c>
      <c r="W9728" t="s">
        <v>10700</v>
      </c>
      <c r="X9728">
        <v>10</v>
      </c>
      <c r="Y9728" t="s">
        <v>5531</v>
      </c>
      <c r="Z9728">
        <v>10301</v>
      </c>
      <c r="AA9728" t="s">
        <v>1441</v>
      </c>
      <c r="AC9728" t="s">
        <v>713</v>
      </c>
      <c r="AD9728" t="s">
        <v>443</v>
      </c>
    </row>
    <row r="9729" spans="21:30">
      <c r="U9729">
        <v>22709</v>
      </c>
      <c r="V9729">
        <v>9</v>
      </c>
      <c r="W9729" t="s">
        <v>10701</v>
      </c>
      <c r="X9729">
        <v>10</v>
      </c>
      <c r="Y9729" t="s">
        <v>5531</v>
      </c>
      <c r="Z9729">
        <v>10101</v>
      </c>
      <c r="AA9729" t="s">
        <v>1559</v>
      </c>
      <c r="AC9729" t="s">
        <v>713</v>
      </c>
      <c r="AD9729" t="s">
        <v>443</v>
      </c>
    </row>
    <row r="9730" spans="21:30">
      <c r="U9730">
        <v>22710</v>
      </c>
      <c r="V9730">
        <v>2</v>
      </c>
      <c r="W9730" t="s">
        <v>10702</v>
      </c>
      <c r="X9730">
        <v>10</v>
      </c>
      <c r="Y9730" t="s">
        <v>5531</v>
      </c>
      <c r="Z9730">
        <v>10101</v>
      </c>
      <c r="AA9730" t="s">
        <v>1559</v>
      </c>
      <c r="AC9730" t="s">
        <v>713</v>
      </c>
      <c r="AD9730" t="s">
        <v>443</v>
      </c>
    </row>
    <row r="9731" spans="21:30">
      <c r="U9731">
        <v>22711</v>
      </c>
      <c r="V9731">
        <v>0</v>
      </c>
      <c r="W9731" t="s">
        <v>10703</v>
      </c>
      <c r="X9731">
        <v>8</v>
      </c>
      <c r="Y9731" t="s">
        <v>434</v>
      </c>
      <c r="Z9731">
        <v>8104</v>
      </c>
      <c r="AA9731" t="s">
        <v>1141</v>
      </c>
      <c r="AC9731" t="s">
        <v>10219</v>
      </c>
      <c r="AD9731" t="s">
        <v>2682</v>
      </c>
    </row>
    <row r="9732" spans="21:30">
      <c r="U9732">
        <v>22712</v>
      </c>
      <c r="V9732">
        <v>9</v>
      </c>
      <c r="W9732" t="s">
        <v>10704</v>
      </c>
      <c r="X9732">
        <v>8</v>
      </c>
      <c r="Y9732" t="s">
        <v>434</v>
      </c>
      <c r="Z9732">
        <v>8102</v>
      </c>
      <c r="AA9732" t="s">
        <v>1069</v>
      </c>
      <c r="AC9732" t="s">
        <v>10219</v>
      </c>
      <c r="AD9732" t="s">
        <v>2682</v>
      </c>
    </row>
    <row r="9733" spans="21:30">
      <c r="U9733">
        <v>22713</v>
      </c>
      <c r="V9733">
        <v>7</v>
      </c>
      <c r="W9733" t="s">
        <v>10705</v>
      </c>
      <c r="X9733">
        <v>14</v>
      </c>
      <c r="Y9733" t="s">
        <v>5517</v>
      </c>
      <c r="Z9733">
        <v>14104</v>
      </c>
      <c r="AA9733" t="s">
        <v>616</v>
      </c>
      <c r="AC9733" t="s">
        <v>10219</v>
      </c>
      <c r="AD9733" t="s">
        <v>2682</v>
      </c>
    </row>
    <row r="9734" spans="21:30">
      <c r="U9734">
        <v>22714</v>
      </c>
      <c r="V9734">
        <v>5</v>
      </c>
      <c r="W9734" t="s">
        <v>10706</v>
      </c>
      <c r="X9734">
        <v>14</v>
      </c>
      <c r="Y9734" t="s">
        <v>5517</v>
      </c>
      <c r="Z9734">
        <v>14101</v>
      </c>
      <c r="AA9734" t="s">
        <v>817</v>
      </c>
      <c r="AC9734" t="s">
        <v>10219</v>
      </c>
      <c r="AD9734" t="s">
        <v>2682</v>
      </c>
    </row>
    <row r="9735" spans="21:30">
      <c r="U9735">
        <v>22715</v>
      </c>
      <c r="V9735">
        <v>5</v>
      </c>
      <c r="W9735" t="s">
        <v>10707</v>
      </c>
      <c r="X9735">
        <v>14</v>
      </c>
      <c r="Y9735" t="s">
        <v>5517</v>
      </c>
      <c r="Z9735">
        <v>14202</v>
      </c>
      <c r="AA9735" t="s">
        <v>1163</v>
      </c>
      <c r="AC9735" t="s">
        <v>10219</v>
      </c>
      <c r="AD9735" t="s">
        <v>2682</v>
      </c>
    </row>
    <row r="9736" spans="21:30">
      <c r="U9736">
        <v>22716</v>
      </c>
      <c r="V9736">
        <v>1</v>
      </c>
      <c r="W9736" t="s">
        <v>10349</v>
      </c>
      <c r="X9736">
        <v>14</v>
      </c>
      <c r="Y9736" t="s">
        <v>5517</v>
      </c>
      <c r="Z9736">
        <v>14202</v>
      </c>
      <c r="AA9736" t="s">
        <v>1163</v>
      </c>
      <c r="AC9736" t="s">
        <v>10219</v>
      </c>
      <c r="AD9736" t="s">
        <v>2682</v>
      </c>
    </row>
    <row r="9737" spans="21:30">
      <c r="U9737">
        <v>22718</v>
      </c>
      <c r="V9737">
        <v>8</v>
      </c>
      <c r="W9737" t="s">
        <v>10708</v>
      </c>
      <c r="X9737">
        <v>13</v>
      </c>
      <c r="Y9737" t="s">
        <v>6457</v>
      </c>
      <c r="Z9737">
        <v>13112</v>
      </c>
      <c r="AA9737" t="s">
        <v>1249</v>
      </c>
      <c r="AC9737" t="s">
        <v>10212</v>
      </c>
      <c r="AD9737" t="s">
        <v>443</v>
      </c>
    </row>
    <row r="9738" spans="21:30">
      <c r="U9738">
        <v>22719</v>
      </c>
      <c r="V9738">
        <v>6</v>
      </c>
      <c r="W9738" t="s">
        <v>10709</v>
      </c>
      <c r="X9738">
        <v>13</v>
      </c>
      <c r="Y9738" t="s">
        <v>6457</v>
      </c>
      <c r="Z9738">
        <v>13119</v>
      </c>
      <c r="AA9738" t="s">
        <v>6482</v>
      </c>
      <c r="AC9738" t="s">
        <v>713</v>
      </c>
      <c r="AD9738" t="s">
        <v>443</v>
      </c>
    </row>
    <row r="9739" spans="21:30">
      <c r="U9739">
        <v>22721</v>
      </c>
      <c r="V9739">
        <v>8</v>
      </c>
      <c r="W9739" t="s">
        <v>10710</v>
      </c>
      <c r="X9739">
        <v>9</v>
      </c>
      <c r="Y9739" t="s">
        <v>559</v>
      </c>
      <c r="Z9739">
        <v>9109</v>
      </c>
      <c r="AA9739" t="s">
        <v>1304</v>
      </c>
      <c r="AC9739" t="s">
        <v>10219</v>
      </c>
      <c r="AD9739" t="s">
        <v>2682</v>
      </c>
    </row>
    <row r="9740" spans="21:30">
      <c r="U9740">
        <v>22722</v>
      </c>
      <c r="V9740">
        <v>6</v>
      </c>
      <c r="W9740" t="s">
        <v>10711</v>
      </c>
      <c r="X9740">
        <v>9</v>
      </c>
      <c r="Y9740" t="s">
        <v>559</v>
      </c>
      <c r="Z9740">
        <v>9107</v>
      </c>
      <c r="AA9740" t="s">
        <v>1173</v>
      </c>
      <c r="AC9740" t="s">
        <v>10219</v>
      </c>
      <c r="AD9740" t="s">
        <v>2682</v>
      </c>
    </row>
    <row r="9741" spans="21:30">
      <c r="U9741">
        <v>22723</v>
      </c>
      <c r="V9741">
        <v>4</v>
      </c>
      <c r="W9741" t="s">
        <v>10712</v>
      </c>
      <c r="X9741">
        <v>12</v>
      </c>
      <c r="Y9741" t="s">
        <v>1837</v>
      </c>
      <c r="Z9741">
        <v>12101</v>
      </c>
      <c r="AA9741" t="s">
        <v>6412</v>
      </c>
      <c r="AC9741" t="s">
        <v>10212</v>
      </c>
      <c r="AD9741" t="s">
        <v>443</v>
      </c>
    </row>
    <row r="9742" spans="21:30">
      <c r="U9742">
        <v>22724</v>
      </c>
      <c r="V9742">
        <v>2</v>
      </c>
      <c r="W9742" t="s">
        <v>10713</v>
      </c>
      <c r="X9742">
        <v>12</v>
      </c>
      <c r="Y9742" t="s">
        <v>1837</v>
      </c>
      <c r="Z9742">
        <v>12101</v>
      </c>
      <c r="AA9742" t="s">
        <v>6412</v>
      </c>
      <c r="AC9742" t="s">
        <v>10212</v>
      </c>
      <c r="AD9742" t="s">
        <v>443</v>
      </c>
    </row>
    <row r="9743" spans="21:30">
      <c r="U9743">
        <v>22725</v>
      </c>
      <c r="V9743">
        <v>0</v>
      </c>
      <c r="W9743" t="s">
        <v>10714</v>
      </c>
      <c r="X9743">
        <v>12</v>
      </c>
      <c r="Y9743" t="s">
        <v>1837</v>
      </c>
      <c r="Z9743">
        <v>12101</v>
      </c>
      <c r="AA9743" t="s">
        <v>6412</v>
      </c>
      <c r="AC9743" t="s">
        <v>10219</v>
      </c>
      <c r="AD9743" t="s">
        <v>2682</v>
      </c>
    </row>
    <row r="9744" spans="21:30">
      <c r="U9744">
        <v>22726</v>
      </c>
      <c r="V9744">
        <v>9</v>
      </c>
      <c r="W9744" t="s">
        <v>10715</v>
      </c>
      <c r="X9744">
        <v>8</v>
      </c>
      <c r="Y9744" t="s">
        <v>434</v>
      </c>
      <c r="Z9744">
        <v>8101</v>
      </c>
      <c r="AA9744" t="s">
        <v>433</v>
      </c>
      <c r="AC9744" t="s">
        <v>10219</v>
      </c>
      <c r="AD9744" t="s">
        <v>2682</v>
      </c>
    </row>
    <row r="9745" spans="21:30">
      <c r="U9745">
        <v>22727</v>
      </c>
      <c r="V9745">
        <v>7</v>
      </c>
      <c r="W9745" t="s">
        <v>10716</v>
      </c>
      <c r="X9745">
        <v>8</v>
      </c>
      <c r="Y9745" t="s">
        <v>434</v>
      </c>
      <c r="Z9745">
        <v>8306</v>
      </c>
      <c r="AA9745" t="s">
        <v>1403</v>
      </c>
      <c r="AC9745" t="s">
        <v>10219</v>
      </c>
      <c r="AD9745" t="s">
        <v>2682</v>
      </c>
    </row>
    <row r="9746" spans="21:30">
      <c r="U9746">
        <v>22728</v>
      </c>
      <c r="V9746">
        <v>5</v>
      </c>
      <c r="W9746" t="s">
        <v>10717</v>
      </c>
      <c r="X9746">
        <v>8</v>
      </c>
      <c r="Y9746" t="s">
        <v>434</v>
      </c>
      <c r="Z9746">
        <v>8201</v>
      </c>
      <c r="AA9746" t="s">
        <v>1273</v>
      </c>
      <c r="AC9746" t="s">
        <v>10219</v>
      </c>
      <c r="AD9746" t="s">
        <v>2682</v>
      </c>
    </row>
    <row r="9747" spans="21:30">
      <c r="U9747">
        <v>22729</v>
      </c>
      <c r="V9747">
        <v>3</v>
      </c>
      <c r="W9747" t="s">
        <v>10718</v>
      </c>
      <c r="X9747">
        <v>11</v>
      </c>
      <c r="Y9747" t="s">
        <v>1843</v>
      </c>
      <c r="Z9747">
        <v>11301</v>
      </c>
      <c r="AA9747" t="s">
        <v>6406</v>
      </c>
      <c r="AC9747" t="s">
        <v>10219</v>
      </c>
      <c r="AD9747" t="s">
        <v>2682</v>
      </c>
    </row>
    <row r="9748" spans="21:30">
      <c r="U9748">
        <v>22730</v>
      </c>
      <c r="V9748">
        <v>7</v>
      </c>
      <c r="W9748" t="s">
        <v>10719</v>
      </c>
      <c r="X9748">
        <v>15</v>
      </c>
      <c r="Y9748" t="s">
        <v>441</v>
      </c>
      <c r="Z9748">
        <v>15101</v>
      </c>
      <c r="AA9748" t="s">
        <v>442</v>
      </c>
      <c r="AC9748" t="s">
        <v>10720</v>
      </c>
      <c r="AD9748" t="s">
        <v>443</v>
      </c>
    </row>
    <row r="9749" spans="21:30">
      <c r="U9749">
        <v>22731</v>
      </c>
      <c r="V9749">
        <v>5</v>
      </c>
      <c r="W9749" t="s">
        <v>10721</v>
      </c>
      <c r="X9749">
        <v>15</v>
      </c>
      <c r="Y9749" t="s">
        <v>441</v>
      </c>
      <c r="Z9749">
        <v>15101</v>
      </c>
      <c r="AA9749" t="s">
        <v>442</v>
      </c>
      <c r="AC9749" t="s">
        <v>10212</v>
      </c>
      <c r="AD9749" t="s">
        <v>443</v>
      </c>
    </row>
    <row r="9750" spans="21:30">
      <c r="U9750">
        <v>22732</v>
      </c>
      <c r="V9750">
        <v>3</v>
      </c>
      <c r="W9750" t="s">
        <v>10722</v>
      </c>
      <c r="X9750">
        <v>15</v>
      </c>
      <c r="Y9750" t="s">
        <v>441</v>
      </c>
      <c r="Z9750">
        <v>15101</v>
      </c>
      <c r="AA9750" t="s">
        <v>442</v>
      </c>
      <c r="AC9750" t="s">
        <v>10212</v>
      </c>
      <c r="AD9750" t="s">
        <v>443</v>
      </c>
    </row>
    <row r="9751" spans="21:30">
      <c r="U9751">
        <v>22733</v>
      </c>
      <c r="V9751">
        <v>1</v>
      </c>
      <c r="W9751" t="s">
        <v>10218</v>
      </c>
      <c r="X9751">
        <v>8</v>
      </c>
      <c r="Y9751" t="s">
        <v>434</v>
      </c>
      <c r="Z9751">
        <v>8103</v>
      </c>
      <c r="AA9751" t="s">
        <v>979</v>
      </c>
      <c r="AC9751" t="s">
        <v>10219</v>
      </c>
      <c r="AD9751" t="s">
        <v>2682</v>
      </c>
    </row>
    <row r="9752" spans="21:30">
      <c r="U9752">
        <v>22735</v>
      </c>
      <c r="V9752">
        <v>8</v>
      </c>
      <c r="W9752" t="s">
        <v>10723</v>
      </c>
      <c r="X9752">
        <v>6</v>
      </c>
      <c r="Y9752" t="s">
        <v>608</v>
      </c>
      <c r="Z9752">
        <v>6301</v>
      </c>
      <c r="AA9752" t="s">
        <v>835</v>
      </c>
      <c r="AC9752" t="s">
        <v>10219</v>
      </c>
      <c r="AD9752" t="s">
        <v>443</v>
      </c>
    </row>
    <row r="9753" spans="21:30">
      <c r="U9753">
        <v>22736</v>
      </c>
      <c r="V9753">
        <v>6</v>
      </c>
      <c r="W9753" t="s">
        <v>10724</v>
      </c>
      <c r="X9753">
        <v>16</v>
      </c>
      <c r="Y9753" t="s">
        <v>3835</v>
      </c>
      <c r="Z9753">
        <v>16102</v>
      </c>
      <c r="AA9753" t="s">
        <v>894</v>
      </c>
      <c r="AC9753" t="s">
        <v>713</v>
      </c>
      <c r="AD9753" t="s">
        <v>443</v>
      </c>
    </row>
    <row r="9754" spans="21:30">
      <c r="U9754">
        <v>22737</v>
      </c>
      <c r="V9754">
        <v>4</v>
      </c>
      <c r="W9754" t="s">
        <v>10725</v>
      </c>
      <c r="X9754">
        <v>3</v>
      </c>
      <c r="Y9754" t="s">
        <v>869</v>
      </c>
      <c r="Z9754">
        <v>3103</v>
      </c>
      <c r="AA9754" t="s">
        <v>1760</v>
      </c>
      <c r="AC9754" t="s">
        <v>10212</v>
      </c>
      <c r="AD9754" t="s">
        <v>443</v>
      </c>
    </row>
    <row r="9755" spans="21:30">
      <c r="U9755">
        <v>22738</v>
      </c>
      <c r="V9755">
        <v>8</v>
      </c>
      <c r="W9755" t="s">
        <v>10726</v>
      </c>
      <c r="X9755">
        <v>14</v>
      </c>
      <c r="Y9755" t="s">
        <v>5517</v>
      </c>
      <c r="Z9755">
        <v>14101</v>
      </c>
      <c r="AA9755" t="s">
        <v>817</v>
      </c>
      <c r="AC9755" t="s">
        <v>713</v>
      </c>
      <c r="AD9755" t="s">
        <v>443</v>
      </c>
    </row>
    <row r="9756" spans="21:30">
      <c r="U9756">
        <v>22739</v>
      </c>
      <c r="V9756">
        <v>0</v>
      </c>
      <c r="W9756" t="s">
        <v>10727</v>
      </c>
      <c r="X9756">
        <v>14</v>
      </c>
      <c r="Y9756" t="s">
        <v>5517</v>
      </c>
      <c r="Z9756">
        <v>14101</v>
      </c>
      <c r="AA9756" t="s">
        <v>817</v>
      </c>
      <c r="AC9756" t="s">
        <v>713</v>
      </c>
      <c r="AD9756" t="s">
        <v>443</v>
      </c>
    </row>
    <row r="9757" spans="21:30">
      <c r="U9757">
        <v>22742</v>
      </c>
      <c r="V9757">
        <v>0</v>
      </c>
      <c r="W9757" t="s">
        <v>10622</v>
      </c>
      <c r="X9757">
        <v>14</v>
      </c>
      <c r="Y9757" t="s">
        <v>5517</v>
      </c>
      <c r="Z9757">
        <v>14107</v>
      </c>
      <c r="AA9757" t="s">
        <v>1460</v>
      </c>
      <c r="AC9757" t="s">
        <v>713</v>
      </c>
      <c r="AD9757" t="s">
        <v>443</v>
      </c>
    </row>
    <row r="9758" spans="21:30">
      <c r="U9758">
        <v>22743</v>
      </c>
      <c r="V9758">
        <v>9</v>
      </c>
      <c r="W9758" t="s">
        <v>10728</v>
      </c>
      <c r="X9758">
        <v>14</v>
      </c>
      <c r="Y9758" t="s">
        <v>5517</v>
      </c>
      <c r="Z9758">
        <v>14201</v>
      </c>
      <c r="AA9758" t="s">
        <v>5694</v>
      </c>
      <c r="AC9758" t="s">
        <v>713</v>
      </c>
      <c r="AD9758" t="s">
        <v>443</v>
      </c>
    </row>
    <row r="9759" spans="21:30">
      <c r="U9759">
        <v>22744</v>
      </c>
      <c r="V9759">
        <v>7</v>
      </c>
      <c r="W9759" t="s">
        <v>8713</v>
      </c>
      <c r="X9759">
        <v>14</v>
      </c>
      <c r="Y9759" t="s">
        <v>5517</v>
      </c>
      <c r="Z9759">
        <v>14101</v>
      </c>
      <c r="AA9759" t="s">
        <v>817</v>
      </c>
      <c r="AC9759" t="s">
        <v>713</v>
      </c>
      <c r="AD9759" t="s">
        <v>443</v>
      </c>
    </row>
    <row r="9760" spans="21:30">
      <c r="U9760">
        <v>22745</v>
      </c>
      <c r="V9760">
        <v>5</v>
      </c>
      <c r="W9760" t="s">
        <v>10729</v>
      </c>
      <c r="X9760">
        <v>14</v>
      </c>
      <c r="Y9760" t="s">
        <v>5517</v>
      </c>
      <c r="Z9760">
        <v>14101</v>
      </c>
      <c r="AA9760" t="s">
        <v>817</v>
      </c>
      <c r="AC9760" t="s">
        <v>725</v>
      </c>
      <c r="AD9760" t="s">
        <v>443</v>
      </c>
    </row>
    <row r="9761" spans="21:30">
      <c r="U9761">
        <v>22747</v>
      </c>
      <c r="V9761">
        <v>1</v>
      </c>
      <c r="W9761" t="s">
        <v>10730</v>
      </c>
      <c r="X9761">
        <v>14</v>
      </c>
      <c r="Y9761" t="s">
        <v>5517</v>
      </c>
      <c r="Z9761">
        <v>14106</v>
      </c>
      <c r="AA9761" t="s">
        <v>1372</v>
      </c>
      <c r="AC9761" t="s">
        <v>713</v>
      </c>
      <c r="AD9761" t="s">
        <v>443</v>
      </c>
    </row>
    <row r="9762" spans="21:30">
      <c r="U9762">
        <v>22749</v>
      </c>
      <c r="V9762">
        <v>8</v>
      </c>
      <c r="W9762" t="s">
        <v>10731</v>
      </c>
      <c r="X9762">
        <v>14</v>
      </c>
      <c r="Y9762" t="s">
        <v>5517</v>
      </c>
      <c r="Z9762">
        <v>14107</v>
      </c>
      <c r="AA9762" t="s">
        <v>1460</v>
      </c>
      <c r="AC9762" t="s">
        <v>713</v>
      </c>
      <c r="AD9762" t="s">
        <v>443</v>
      </c>
    </row>
    <row r="9763" spans="21:30">
      <c r="U9763">
        <v>22752</v>
      </c>
      <c r="V9763">
        <v>8</v>
      </c>
      <c r="W9763" t="s">
        <v>10732</v>
      </c>
      <c r="X9763">
        <v>14</v>
      </c>
      <c r="Y9763" t="s">
        <v>5517</v>
      </c>
      <c r="Z9763">
        <v>14201</v>
      </c>
      <c r="AA9763" t="s">
        <v>5694</v>
      </c>
      <c r="AC9763" t="s">
        <v>713</v>
      </c>
      <c r="AD9763" t="s">
        <v>443</v>
      </c>
    </row>
    <row r="9764" spans="21:30">
      <c r="U9764">
        <v>22753</v>
      </c>
      <c r="V9764">
        <v>6</v>
      </c>
      <c r="W9764" t="s">
        <v>10733</v>
      </c>
      <c r="X9764">
        <v>14</v>
      </c>
      <c r="Y9764" t="s">
        <v>5517</v>
      </c>
      <c r="Z9764">
        <v>14107</v>
      </c>
      <c r="AA9764" t="s">
        <v>1460</v>
      </c>
      <c r="AC9764" t="s">
        <v>713</v>
      </c>
      <c r="AD9764" t="s">
        <v>443</v>
      </c>
    </row>
    <row r="9765" spans="21:30">
      <c r="U9765">
        <v>22754</v>
      </c>
      <c r="V9765">
        <v>4</v>
      </c>
      <c r="W9765" t="s">
        <v>10734</v>
      </c>
      <c r="X9765">
        <v>14</v>
      </c>
      <c r="Y9765" t="s">
        <v>5517</v>
      </c>
      <c r="Z9765">
        <v>14202</v>
      </c>
      <c r="AA9765" t="s">
        <v>1163</v>
      </c>
      <c r="AC9765" t="s">
        <v>713</v>
      </c>
      <c r="AD9765" t="s">
        <v>443</v>
      </c>
    </row>
    <row r="9766" spans="21:30">
      <c r="U9766">
        <v>22755</v>
      </c>
      <c r="V9766">
        <v>2</v>
      </c>
      <c r="W9766" t="s">
        <v>10735</v>
      </c>
      <c r="X9766">
        <v>14</v>
      </c>
      <c r="Y9766" t="s">
        <v>5517</v>
      </c>
      <c r="Z9766">
        <v>14204</v>
      </c>
      <c r="AA9766" t="s">
        <v>5739</v>
      </c>
      <c r="AC9766" t="s">
        <v>1009</v>
      </c>
      <c r="AD9766" t="s">
        <v>443</v>
      </c>
    </row>
    <row r="9767" spans="21:30">
      <c r="U9767">
        <v>22756</v>
      </c>
      <c r="V9767">
        <v>0</v>
      </c>
      <c r="W9767" t="s">
        <v>10736</v>
      </c>
      <c r="X9767">
        <v>14</v>
      </c>
      <c r="Y9767" t="s">
        <v>5517</v>
      </c>
      <c r="Z9767">
        <v>14103</v>
      </c>
      <c r="AA9767" t="s">
        <v>1261</v>
      </c>
      <c r="AC9767" t="s">
        <v>713</v>
      </c>
      <c r="AD9767" t="s">
        <v>443</v>
      </c>
    </row>
    <row r="9768" spans="21:30">
      <c r="U9768">
        <v>22757</v>
      </c>
      <c r="V9768">
        <v>9</v>
      </c>
      <c r="W9768" t="s">
        <v>10737</v>
      </c>
      <c r="X9768">
        <v>14</v>
      </c>
      <c r="Y9768" t="s">
        <v>5517</v>
      </c>
      <c r="Z9768">
        <v>14106</v>
      </c>
      <c r="AA9768" t="s">
        <v>1372</v>
      </c>
      <c r="AC9768" t="s">
        <v>713</v>
      </c>
      <c r="AD9768" t="s">
        <v>443</v>
      </c>
    </row>
    <row r="9769" spans="21:30">
      <c r="U9769">
        <v>22758</v>
      </c>
      <c r="V9769">
        <v>7</v>
      </c>
      <c r="W9769" t="s">
        <v>10738</v>
      </c>
      <c r="X9769">
        <v>14</v>
      </c>
      <c r="Y9769" t="s">
        <v>5517</v>
      </c>
      <c r="Z9769">
        <v>14203</v>
      </c>
      <c r="AA9769" t="s">
        <v>1823</v>
      </c>
      <c r="AC9769" t="s">
        <v>1009</v>
      </c>
      <c r="AD9769" t="s">
        <v>443</v>
      </c>
    </row>
    <row r="9770" spans="21:30">
      <c r="U9770">
        <v>22759</v>
      </c>
      <c r="V9770">
        <v>5</v>
      </c>
      <c r="W9770" t="s">
        <v>7871</v>
      </c>
      <c r="X9770">
        <v>14</v>
      </c>
      <c r="Y9770" t="s">
        <v>5517</v>
      </c>
      <c r="Z9770">
        <v>14101</v>
      </c>
      <c r="AA9770" t="s">
        <v>817</v>
      </c>
      <c r="AC9770" t="s">
        <v>713</v>
      </c>
      <c r="AD9770" t="s">
        <v>443</v>
      </c>
    </row>
    <row r="9771" spans="21:30">
      <c r="U9771">
        <v>22760</v>
      </c>
      <c r="V9771">
        <v>9</v>
      </c>
      <c r="W9771" t="s">
        <v>10739</v>
      </c>
      <c r="X9771">
        <v>14</v>
      </c>
      <c r="Y9771" t="s">
        <v>5517</v>
      </c>
      <c r="Z9771">
        <v>14101</v>
      </c>
      <c r="AA9771" t="s">
        <v>817</v>
      </c>
      <c r="AC9771" t="s">
        <v>713</v>
      </c>
      <c r="AD9771" t="s">
        <v>443</v>
      </c>
    </row>
    <row r="9772" spans="21:30">
      <c r="U9772">
        <v>22762</v>
      </c>
      <c r="V9772">
        <v>5</v>
      </c>
      <c r="W9772" t="s">
        <v>10740</v>
      </c>
      <c r="X9772">
        <v>14</v>
      </c>
      <c r="Y9772" t="s">
        <v>5517</v>
      </c>
      <c r="Z9772">
        <v>14107</v>
      </c>
      <c r="AA9772" t="s">
        <v>1460</v>
      </c>
      <c r="AC9772" t="s">
        <v>713</v>
      </c>
      <c r="AD9772" t="s">
        <v>443</v>
      </c>
    </row>
    <row r="9773" spans="21:30">
      <c r="U9773">
        <v>22766</v>
      </c>
      <c r="V9773">
        <v>8</v>
      </c>
      <c r="W9773" t="s">
        <v>6799</v>
      </c>
      <c r="X9773">
        <v>14</v>
      </c>
      <c r="Y9773" t="s">
        <v>5517</v>
      </c>
      <c r="Z9773">
        <v>14101</v>
      </c>
      <c r="AA9773" t="s">
        <v>817</v>
      </c>
      <c r="AC9773" t="s">
        <v>713</v>
      </c>
      <c r="AD9773" t="s">
        <v>443</v>
      </c>
    </row>
    <row r="9774" spans="21:30">
      <c r="U9774">
        <v>23650</v>
      </c>
      <c r="V9774">
        <v>7</v>
      </c>
      <c r="W9774" t="s">
        <v>10741</v>
      </c>
      <c r="X9774">
        <v>3</v>
      </c>
      <c r="Y9774" t="s">
        <v>869</v>
      </c>
      <c r="Z9774">
        <v>3101</v>
      </c>
      <c r="AA9774" t="s">
        <v>913</v>
      </c>
      <c r="AC9774" t="s">
        <v>10212</v>
      </c>
      <c r="AD9774" t="s">
        <v>443</v>
      </c>
    </row>
    <row r="9775" spans="21:30">
      <c r="U9775">
        <v>23848</v>
      </c>
      <c r="V9775">
        <v>5</v>
      </c>
      <c r="W9775" t="s">
        <v>10742</v>
      </c>
      <c r="X9775">
        <v>4</v>
      </c>
      <c r="Y9775" t="s">
        <v>846</v>
      </c>
      <c r="Z9775">
        <v>4101</v>
      </c>
      <c r="AA9775" t="s">
        <v>844</v>
      </c>
      <c r="AC9775" t="s">
        <v>10212</v>
      </c>
      <c r="AD9775" t="s">
        <v>443</v>
      </c>
    </row>
    <row r="9776" spans="21:30">
      <c r="U9776">
        <v>23947</v>
      </c>
      <c r="V9776">
        <v>7</v>
      </c>
      <c r="W9776" t="s">
        <v>10743</v>
      </c>
      <c r="X9776">
        <v>14</v>
      </c>
      <c r="Y9776" t="s">
        <v>5517</v>
      </c>
      <c r="Z9776">
        <v>14103</v>
      </c>
      <c r="AA9776" t="s">
        <v>1261</v>
      </c>
      <c r="AC9776" t="s">
        <v>10219</v>
      </c>
      <c r="AD9776" t="s">
        <v>2682</v>
      </c>
    </row>
    <row r="9777" spans="21:30">
      <c r="U9777">
        <v>24046</v>
      </c>
      <c r="V9777">
        <v>9</v>
      </c>
      <c r="W9777" t="s">
        <v>10744</v>
      </c>
      <c r="X9777">
        <v>14</v>
      </c>
      <c r="Y9777" t="s">
        <v>5517</v>
      </c>
      <c r="Z9777">
        <v>14103</v>
      </c>
      <c r="AA9777" t="s">
        <v>1261</v>
      </c>
      <c r="AC9777" t="s">
        <v>10219</v>
      </c>
      <c r="AD9777" t="s">
        <v>2682</v>
      </c>
    </row>
    <row r="9778" spans="21:30">
      <c r="U9778">
        <v>24145</v>
      </c>
      <c r="V9778">
        <v>0</v>
      </c>
      <c r="W9778" t="s">
        <v>10745</v>
      </c>
      <c r="X9778">
        <v>14</v>
      </c>
      <c r="Y9778" t="s">
        <v>5517</v>
      </c>
      <c r="Z9778">
        <v>14204</v>
      </c>
      <c r="AA9778" t="s">
        <v>5739</v>
      </c>
      <c r="AC9778" t="s">
        <v>10219</v>
      </c>
      <c r="AD9778" t="s">
        <v>2682</v>
      </c>
    </row>
    <row r="9779" spans="21:30">
      <c r="U9779">
        <v>24201</v>
      </c>
      <c r="V9779">
        <v>2</v>
      </c>
      <c r="W9779" t="s">
        <v>10746</v>
      </c>
      <c r="X9779">
        <v>11</v>
      </c>
      <c r="Y9779" t="s">
        <v>1843</v>
      </c>
      <c r="Z9779">
        <v>11301</v>
      </c>
      <c r="AA9779" t="s">
        <v>6406</v>
      </c>
      <c r="AC9779" t="s">
        <v>412</v>
      </c>
      <c r="AD9779" t="s">
        <v>443</v>
      </c>
    </row>
    <row r="9780" spans="21:30">
      <c r="U9780">
        <v>24203</v>
      </c>
      <c r="V9780">
        <v>9</v>
      </c>
      <c r="W9780" t="s">
        <v>10747</v>
      </c>
      <c r="X9780">
        <v>11</v>
      </c>
      <c r="Y9780" t="s">
        <v>1843</v>
      </c>
      <c r="Z9780">
        <v>11201</v>
      </c>
      <c r="AA9780" t="s">
        <v>6381</v>
      </c>
      <c r="AC9780" t="s">
        <v>412</v>
      </c>
      <c r="AD9780" t="s">
        <v>443</v>
      </c>
    </row>
    <row r="9781" spans="21:30">
      <c r="U9781">
        <v>24204</v>
      </c>
      <c r="V9781">
        <v>7</v>
      </c>
      <c r="W9781" t="s">
        <v>10748</v>
      </c>
      <c r="X9781">
        <v>11</v>
      </c>
      <c r="Y9781" t="s">
        <v>1843</v>
      </c>
      <c r="Z9781">
        <v>11202</v>
      </c>
      <c r="AA9781" t="s">
        <v>6388</v>
      </c>
      <c r="AC9781" t="s">
        <v>412</v>
      </c>
      <c r="AD9781" t="s">
        <v>443</v>
      </c>
    </row>
    <row r="9782" spans="21:30">
      <c r="U9782">
        <v>24206</v>
      </c>
      <c r="V9782">
        <v>3</v>
      </c>
      <c r="W9782" t="s">
        <v>10749</v>
      </c>
      <c r="X9782">
        <v>11</v>
      </c>
      <c r="Y9782" t="s">
        <v>1843</v>
      </c>
      <c r="Z9782">
        <v>11101</v>
      </c>
      <c r="AA9782" t="s">
        <v>1842</v>
      </c>
      <c r="AC9782" t="s">
        <v>713</v>
      </c>
      <c r="AD9782" t="s">
        <v>443</v>
      </c>
    </row>
    <row r="9783" spans="21:30">
      <c r="U9783">
        <v>24207</v>
      </c>
      <c r="V9783">
        <v>1</v>
      </c>
      <c r="W9783" t="s">
        <v>10750</v>
      </c>
      <c r="X9783">
        <v>11</v>
      </c>
      <c r="Y9783" t="s">
        <v>1843</v>
      </c>
      <c r="Z9783">
        <v>11201</v>
      </c>
      <c r="AA9783" t="s">
        <v>6381</v>
      </c>
      <c r="AC9783" t="s">
        <v>713</v>
      </c>
      <c r="AD9783" t="s">
        <v>443</v>
      </c>
    </row>
    <row r="9784" spans="21:30">
      <c r="U9784">
        <v>24209</v>
      </c>
      <c r="V9784">
        <v>8</v>
      </c>
      <c r="W9784" t="s">
        <v>2887</v>
      </c>
      <c r="X9784">
        <v>11</v>
      </c>
      <c r="Y9784" t="s">
        <v>1843</v>
      </c>
      <c r="Z9784">
        <v>11201</v>
      </c>
      <c r="AA9784" t="s">
        <v>6381</v>
      </c>
      <c r="AC9784" t="s">
        <v>713</v>
      </c>
      <c r="AD9784" t="s">
        <v>443</v>
      </c>
    </row>
    <row r="9785" spans="21:30">
      <c r="U9785">
        <v>24210</v>
      </c>
      <c r="V9785">
        <v>1</v>
      </c>
      <c r="W9785" t="s">
        <v>10751</v>
      </c>
      <c r="X9785">
        <v>11</v>
      </c>
      <c r="Y9785" t="s">
        <v>1843</v>
      </c>
      <c r="Z9785">
        <v>11202</v>
      </c>
      <c r="AA9785" t="s">
        <v>6388</v>
      </c>
      <c r="AC9785" t="s">
        <v>412</v>
      </c>
      <c r="AD9785" t="s">
        <v>443</v>
      </c>
    </row>
    <row r="9786" spans="21:30">
      <c r="U9786">
        <v>24212</v>
      </c>
      <c r="V9786">
        <v>8</v>
      </c>
      <c r="W9786" t="s">
        <v>10752</v>
      </c>
      <c r="X9786">
        <v>11</v>
      </c>
      <c r="Y9786" t="s">
        <v>1843</v>
      </c>
      <c r="Z9786">
        <v>11101</v>
      </c>
      <c r="AA9786" t="s">
        <v>1842</v>
      </c>
      <c r="AC9786" t="s">
        <v>713</v>
      </c>
      <c r="AD9786" t="s">
        <v>443</v>
      </c>
    </row>
    <row r="9787" spans="21:30">
      <c r="U9787">
        <v>24213</v>
      </c>
      <c r="V9787">
        <v>6</v>
      </c>
      <c r="W9787" t="s">
        <v>10753</v>
      </c>
      <c r="X9787">
        <v>11</v>
      </c>
      <c r="Y9787" t="s">
        <v>1843</v>
      </c>
      <c r="Z9787">
        <v>11201</v>
      </c>
      <c r="AA9787" t="s">
        <v>6381</v>
      </c>
      <c r="AC9787" t="s">
        <v>713</v>
      </c>
      <c r="AD9787" t="s">
        <v>443</v>
      </c>
    </row>
    <row r="9788" spans="21:30">
      <c r="U9788">
        <v>24214</v>
      </c>
      <c r="V9788">
        <v>4</v>
      </c>
      <c r="W9788" t="s">
        <v>10754</v>
      </c>
      <c r="X9788">
        <v>11</v>
      </c>
      <c r="Y9788" t="s">
        <v>1843</v>
      </c>
      <c r="Z9788">
        <v>11101</v>
      </c>
      <c r="AA9788" t="s">
        <v>1842</v>
      </c>
      <c r="AC9788" t="s">
        <v>713</v>
      </c>
      <c r="AD9788" t="s">
        <v>443</v>
      </c>
    </row>
    <row r="9789" spans="21:30">
      <c r="U9789">
        <v>24215</v>
      </c>
      <c r="V9789">
        <v>2</v>
      </c>
      <c r="W9789" t="s">
        <v>2721</v>
      </c>
      <c r="X9789">
        <v>11</v>
      </c>
      <c r="Y9789" t="s">
        <v>1843</v>
      </c>
      <c r="Z9789">
        <v>11101</v>
      </c>
      <c r="AA9789" t="s">
        <v>1842</v>
      </c>
      <c r="AC9789" t="s">
        <v>412</v>
      </c>
      <c r="AD9789" t="s">
        <v>443</v>
      </c>
    </row>
    <row r="9790" spans="21:30">
      <c r="U9790">
        <v>24216</v>
      </c>
      <c r="V9790">
        <v>0</v>
      </c>
      <c r="W9790" t="s">
        <v>10755</v>
      </c>
      <c r="X9790">
        <v>11</v>
      </c>
      <c r="Y9790" t="s">
        <v>1843</v>
      </c>
      <c r="Z9790">
        <v>11401</v>
      </c>
      <c r="AA9790" t="s">
        <v>6396</v>
      </c>
      <c r="AC9790" t="s">
        <v>412</v>
      </c>
      <c r="AD9790" t="s">
        <v>443</v>
      </c>
    </row>
    <row r="9791" spans="21:30">
      <c r="U9791">
        <v>24218</v>
      </c>
      <c r="V9791">
        <v>7</v>
      </c>
      <c r="W9791" t="s">
        <v>10756</v>
      </c>
      <c r="X9791">
        <v>11</v>
      </c>
      <c r="Y9791" t="s">
        <v>1843</v>
      </c>
      <c r="Z9791">
        <v>11202</v>
      </c>
      <c r="AA9791" t="s">
        <v>6388</v>
      </c>
      <c r="AC9791" t="s">
        <v>713</v>
      </c>
      <c r="AD9791" t="s">
        <v>443</v>
      </c>
    </row>
    <row r="9792" spans="21:30">
      <c r="U9792">
        <v>24220</v>
      </c>
      <c r="V9792">
        <v>9</v>
      </c>
      <c r="W9792" t="s">
        <v>10757</v>
      </c>
      <c r="X9792">
        <v>11</v>
      </c>
      <c r="Y9792" t="s">
        <v>1843</v>
      </c>
      <c r="Z9792">
        <v>11101</v>
      </c>
      <c r="AA9792" t="s">
        <v>1842</v>
      </c>
      <c r="AC9792" t="s">
        <v>412</v>
      </c>
      <c r="AD9792" t="s">
        <v>443</v>
      </c>
    </row>
    <row r="9793" spans="21:30">
      <c r="U9793">
        <v>24223</v>
      </c>
      <c r="V9793">
        <v>3</v>
      </c>
      <c r="W9793" t="s">
        <v>10510</v>
      </c>
      <c r="X9793">
        <v>11</v>
      </c>
      <c r="Y9793" t="s">
        <v>1843</v>
      </c>
      <c r="Z9793">
        <v>11201</v>
      </c>
      <c r="AA9793" t="s">
        <v>6381</v>
      </c>
      <c r="AC9793" t="s">
        <v>713</v>
      </c>
      <c r="AD9793" t="s">
        <v>443</v>
      </c>
    </row>
    <row r="9794" spans="21:30">
      <c r="U9794">
        <v>24224</v>
      </c>
      <c r="V9794">
        <v>1</v>
      </c>
      <c r="W9794" t="s">
        <v>10758</v>
      </c>
      <c r="X9794">
        <v>11</v>
      </c>
      <c r="Y9794" t="s">
        <v>1843</v>
      </c>
      <c r="Z9794">
        <v>11101</v>
      </c>
      <c r="AA9794" t="s">
        <v>1842</v>
      </c>
      <c r="AC9794" t="s">
        <v>713</v>
      </c>
      <c r="AD9794" t="s">
        <v>443</v>
      </c>
    </row>
    <row r="9795" spans="21:30">
      <c r="U9795">
        <v>24226</v>
      </c>
      <c r="V9795">
        <v>8</v>
      </c>
      <c r="W9795" t="s">
        <v>10759</v>
      </c>
      <c r="X9795">
        <v>11</v>
      </c>
      <c r="Y9795" t="s">
        <v>1843</v>
      </c>
      <c r="Z9795">
        <v>11101</v>
      </c>
      <c r="AA9795" t="s">
        <v>1842</v>
      </c>
      <c r="AC9795" t="s">
        <v>713</v>
      </c>
      <c r="AD9795" t="s">
        <v>443</v>
      </c>
    </row>
    <row r="9796" spans="21:30">
      <c r="U9796">
        <v>24229</v>
      </c>
      <c r="V9796">
        <v>2</v>
      </c>
      <c r="W9796" t="s">
        <v>10760</v>
      </c>
      <c r="X9796">
        <v>11</v>
      </c>
      <c r="Y9796" t="s">
        <v>1843</v>
      </c>
      <c r="Z9796">
        <v>11201</v>
      </c>
      <c r="AA9796" t="s">
        <v>6381</v>
      </c>
      <c r="AC9796" t="s">
        <v>412</v>
      </c>
      <c r="AD9796" t="s">
        <v>443</v>
      </c>
    </row>
    <row r="9797" spans="21:30">
      <c r="U9797">
        <v>24230</v>
      </c>
      <c r="V9797">
        <v>6</v>
      </c>
      <c r="W9797" t="s">
        <v>10761</v>
      </c>
      <c r="X9797">
        <v>11</v>
      </c>
      <c r="Y9797" t="s">
        <v>1843</v>
      </c>
      <c r="Z9797">
        <v>11201</v>
      </c>
      <c r="AA9797" t="s">
        <v>6381</v>
      </c>
      <c r="AC9797" t="s">
        <v>713</v>
      </c>
      <c r="AD9797" t="s">
        <v>443</v>
      </c>
    </row>
    <row r="9798" spans="21:30">
      <c r="U9798">
        <v>24231</v>
      </c>
      <c r="V9798">
        <v>4</v>
      </c>
      <c r="W9798" t="s">
        <v>9011</v>
      </c>
      <c r="X9798">
        <v>11</v>
      </c>
      <c r="Y9798" t="s">
        <v>1843</v>
      </c>
      <c r="Z9798">
        <v>11101</v>
      </c>
      <c r="AA9798" t="s">
        <v>1842</v>
      </c>
      <c r="AC9798" t="s">
        <v>713</v>
      </c>
      <c r="AD9798" t="s">
        <v>443</v>
      </c>
    </row>
    <row r="9799" spans="21:30">
      <c r="U9799">
        <v>24232</v>
      </c>
      <c r="V9799">
        <v>2</v>
      </c>
      <c r="W9799" t="s">
        <v>10762</v>
      </c>
      <c r="X9799">
        <v>11</v>
      </c>
      <c r="Y9799" t="s">
        <v>1843</v>
      </c>
      <c r="Z9799">
        <v>11101</v>
      </c>
      <c r="AA9799" t="s">
        <v>1842</v>
      </c>
      <c r="AC9799" t="s">
        <v>713</v>
      </c>
      <c r="AD9799" t="s">
        <v>443</v>
      </c>
    </row>
    <row r="9800" spans="21:30">
      <c r="U9800">
        <v>24233</v>
      </c>
      <c r="V9800">
        <v>0</v>
      </c>
      <c r="W9800" t="s">
        <v>10763</v>
      </c>
      <c r="X9800">
        <v>11</v>
      </c>
      <c r="Y9800" t="s">
        <v>1843</v>
      </c>
      <c r="Z9800">
        <v>11101</v>
      </c>
      <c r="AA9800" t="s">
        <v>1842</v>
      </c>
      <c r="AC9800" t="s">
        <v>713</v>
      </c>
      <c r="AD9800" t="s">
        <v>443</v>
      </c>
    </row>
    <row r="9801" spans="21:30">
      <c r="U9801">
        <v>24234</v>
      </c>
      <c r="V9801">
        <v>9</v>
      </c>
      <c r="W9801" t="s">
        <v>10764</v>
      </c>
      <c r="X9801">
        <v>11</v>
      </c>
      <c r="Y9801" t="s">
        <v>1843</v>
      </c>
      <c r="Z9801">
        <v>11101</v>
      </c>
      <c r="AA9801" t="s">
        <v>1842</v>
      </c>
      <c r="AC9801" t="s">
        <v>713</v>
      </c>
      <c r="AD9801" t="s">
        <v>443</v>
      </c>
    </row>
    <row r="9802" spans="21:30">
      <c r="U9802">
        <v>24236</v>
      </c>
      <c r="V9802">
        <v>6</v>
      </c>
      <c r="W9802" t="s">
        <v>10765</v>
      </c>
      <c r="X9802">
        <v>11</v>
      </c>
      <c r="Y9802" t="s">
        <v>1843</v>
      </c>
      <c r="Z9802">
        <v>11101</v>
      </c>
      <c r="AA9802" t="s">
        <v>1842</v>
      </c>
      <c r="AC9802" t="s">
        <v>713</v>
      </c>
      <c r="AD9802" t="s">
        <v>443</v>
      </c>
    </row>
    <row r="9803" spans="21:30">
      <c r="U9803">
        <v>24237</v>
      </c>
      <c r="V9803">
        <v>3</v>
      </c>
      <c r="W9803" t="s">
        <v>10766</v>
      </c>
      <c r="X9803">
        <v>11</v>
      </c>
      <c r="Y9803" t="s">
        <v>1843</v>
      </c>
      <c r="Z9803">
        <v>11101</v>
      </c>
      <c r="AA9803" t="s">
        <v>1842</v>
      </c>
      <c r="AC9803" t="s">
        <v>713</v>
      </c>
      <c r="AD9803" t="s">
        <v>443</v>
      </c>
    </row>
    <row r="9804" spans="21:30">
      <c r="U9804">
        <v>24238</v>
      </c>
      <c r="V9804">
        <v>1</v>
      </c>
      <c r="W9804" t="s">
        <v>10767</v>
      </c>
      <c r="X9804">
        <v>11</v>
      </c>
      <c r="Y9804" t="s">
        <v>1843</v>
      </c>
      <c r="Z9804">
        <v>11101</v>
      </c>
      <c r="AA9804" t="s">
        <v>1842</v>
      </c>
      <c r="AC9804" t="s">
        <v>713</v>
      </c>
      <c r="AD9804" t="s">
        <v>443</v>
      </c>
    </row>
    <row r="9805" spans="21:30">
      <c r="U9805">
        <v>24240</v>
      </c>
      <c r="V9805">
        <v>3</v>
      </c>
      <c r="W9805" t="s">
        <v>10768</v>
      </c>
      <c r="X9805">
        <v>11</v>
      </c>
      <c r="Y9805" t="s">
        <v>1843</v>
      </c>
      <c r="Z9805">
        <v>11101</v>
      </c>
      <c r="AA9805" t="s">
        <v>1842</v>
      </c>
      <c r="AC9805" t="s">
        <v>412</v>
      </c>
      <c r="AD9805" t="s">
        <v>443</v>
      </c>
    </row>
    <row r="9806" spans="21:30">
      <c r="U9806">
        <v>24241</v>
      </c>
      <c r="V9806">
        <v>1</v>
      </c>
      <c r="W9806" t="s">
        <v>10769</v>
      </c>
      <c r="X9806">
        <v>11</v>
      </c>
      <c r="Y9806" t="s">
        <v>1843</v>
      </c>
      <c r="Z9806">
        <v>11201</v>
      </c>
      <c r="AA9806" t="s">
        <v>6381</v>
      </c>
      <c r="AC9806" t="s">
        <v>713</v>
      </c>
      <c r="AD9806" t="s">
        <v>443</v>
      </c>
    </row>
    <row r="9807" spans="21:30">
      <c r="U9807">
        <v>24243</v>
      </c>
      <c r="V9807">
        <v>8</v>
      </c>
      <c r="W9807" t="s">
        <v>10770</v>
      </c>
      <c r="X9807">
        <v>11</v>
      </c>
      <c r="Y9807" t="s">
        <v>1843</v>
      </c>
      <c r="Z9807">
        <v>11101</v>
      </c>
      <c r="AA9807" t="s">
        <v>1842</v>
      </c>
      <c r="AC9807" t="s">
        <v>713</v>
      </c>
      <c r="AD9807" t="s">
        <v>443</v>
      </c>
    </row>
    <row r="9808" spans="21:30">
      <c r="U9808">
        <v>24245</v>
      </c>
      <c r="V9808">
        <v>4</v>
      </c>
      <c r="W9808" t="s">
        <v>10771</v>
      </c>
      <c r="X9808">
        <v>14</v>
      </c>
      <c r="Y9808" t="s">
        <v>5517</v>
      </c>
      <c r="Z9808">
        <v>14204</v>
      </c>
      <c r="AA9808" t="s">
        <v>5739</v>
      </c>
      <c r="AC9808" t="s">
        <v>10219</v>
      </c>
      <c r="AD9808" t="s">
        <v>2682</v>
      </c>
    </row>
    <row r="9809" spans="21:30">
      <c r="U9809">
        <v>24246</v>
      </c>
      <c r="V9809">
        <v>2</v>
      </c>
      <c r="W9809" t="s">
        <v>10772</v>
      </c>
      <c r="X9809">
        <v>14</v>
      </c>
      <c r="Y9809" t="s">
        <v>5517</v>
      </c>
      <c r="Z9809">
        <v>14201</v>
      </c>
      <c r="AA9809" t="s">
        <v>5694</v>
      </c>
      <c r="AC9809" t="s">
        <v>10212</v>
      </c>
      <c r="AD9809" t="s">
        <v>443</v>
      </c>
    </row>
    <row r="9810" spans="21:30">
      <c r="U9810">
        <v>24247</v>
      </c>
      <c r="V9810">
        <v>0</v>
      </c>
      <c r="W9810" t="s">
        <v>10773</v>
      </c>
      <c r="X9810">
        <v>14</v>
      </c>
      <c r="Y9810" t="s">
        <v>5517</v>
      </c>
      <c r="Z9810">
        <v>14103</v>
      </c>
      <c r="AA9810" t="s">
        <v>1261</v>
      </c>
      <c r="AC9810" t="s">
        <v>10212</v>
      </c>
      <c r="AD9810" t="s">
        <v>443</v>
      </c>
    </row>
    <row r="9811" spans="21:30">
      <c r="U9811">
        <v>24249</v>
      </c>
      <c r="V9811">
        <v>7</v>
      </c>
      <c r="W9811" t="s">
        <v>10774</v>
      </c>
      <c r="X9811">
        <v>6</v>
      </c>
      <c r="Y9811" t="s">
        <v>608</v>
      </c>
      <c r="Z9811">
        <v>6301</v>
      </c>
      <c r="AA9811" t="s">
        <v>835</v>
      </c>
      <c r="AC9811" t="s">
        <v>10219</v>
      </c>
      <c r="AD9811" t="s">
        <v>443</v>
      </c>
    </row>
    <row r="9812" spans="21:30">
      <c r="U9812">
        <v>24250</v>
      </c>
      <c r="V9812">
        <v>0</v>
      </c>
      <c r="W9812" t="s">
        <v>10775</v>
      </c>
      <c r="X9812">
        <v>8</v>
      </c>
      <c r="Y9812" t="s">
        <v>434</v>
      </c>
      <c r="Z9812">
        <v>8103</v>
      </c>
      <c r="AA9812" t="s">
        <v>979</v>
      </c>
      <c r="AC9812" t="s">
        <v>10219</v>
      </c>
      <c r="AD9812" t="s">
        <v>2682</v>
      </c>
    </row>
    <row r="9813" spans="21:30">
      <c r="U9813">
        <v>24300</v>
      </c>
      <c r="V9813">
        <v>0</v>
      </c>
      <c r="W9813" t="s">
        <v>2885</v>
      </c>
      <c r="X9813">
        <v>12</v>
      </c>
      <c r="Y9813" t="s">
        <v>1837</v>
      </c>
      <c r="Z9813">
        <v>12101</v>
      </c>
      <c r="AA9813" t="s">
        <v>6412</v>
      </c>
      <c r="AC9813" t="s">
        <v>412</v>
      </c>
      <c r="AD9813" t="s">
        <v>443</v>
      </c>
    </row>
    <row r="9814" spans="21:30">
      <c r="U9814">
        <v>24302</v>
      </c>
      <c r="V9814">
        <v>7</v>
      </c>
      <c r="W9814" t="s">
        <v>10776</v>
      </c>
      <c r="X9814">
        <v>12</v>
      </c>
      <c r="Y9814" t="s">
        <v>1837</v>
      </c>
      <c r="Z9814">
        <v>12101</v>
      </c>
      <c r="AA9814" t="s">
        <v>6412</v>
      </c>
      <c r="AC9814" t="s">
        <v>412</v>
      </c>
      <c r="AD9814" t="s">
        <v>443</v>
      </c>
    </row>
    <row r="9815" spans="21:30">
      <c r="U9815">
        <v>24303</v>
      </c>
      <c r="V9815">
        <v>5</v>
      </c>
      <c r="W9815" t="s">
        <v>10777</v>
      </c>
      <c r="X9815">
        <v>12</v>
      </c>
      <c r="Y9815" t="s">
        <v>1837</v>
      </c>
      <c r="Z9815">
        <v>12101</v>
      </c>
      <c r="AA9815" t="s">
        <v>6412</v>
      </c>
      <c r="AC9815" t="s">
        <v>725</v>
      </c>
      <c r="AD9815" t="s">
        <v>443</v>
      </c>
    </row>
    <row r="9816" spans="21:30">
      <c r="U9816">
        <v>24305</v>
      </c>
      <c r="V9816">
        <v>1</v>
      </c>
      <c r="W9816" t="s">
        <v>10778</v>
      </c>
      <c r="X9816">
        <v>12</v>
      </c>
      <c r="Y9816" t="s">
        <v>1837</v>
      </c>
      <c r="Z9816">
        <v>12101</v>
      </c>
      <c r="AA9816" t="s">
        <v>6412</v>
      </c>
      <c r="AC9816" t="s">
        <v>713</v>
      </c>
      <c r="AD9816" t="s">
        <v>443</v>
      </c>
    </row>
    <row r="9817" spans="21:30">
      <c r="U9817">
        <v>24307</v>
      </c>
      <c r="V9817">
        <v>8</v>
      </c>
      <c r="W9817" t="s">
        <v>10779</v>
      </c>
      <c r="X9817">
        <v>12</v>
      </c>
      <c r="Y9817" t="s">
        <v>1837</v>
      </c>
      <c r="Z9817">
        <v>12101</v>
      </c>
      <c r="AA9817" t="s">
        <v>6412</v>
      </c>
      <c r="AC9817" t="s">
        <v>412</v>
      </c>
      <c r="AD9817" t="s">
        <v>443</v>
      </c>
    </row>
    <row r="9818" spans="21:30">
      <c r="U9818">
        <v>24311</v>
      </c>
      <c r="V9818">
        <v>6</v>
      </c>
      <c r="W9818" t="s">
        <v>10780</v>
      </c>
      <c r="X9818">
        <v>12</v>
      </c>
      <c r="Y9818" t="s">
        <v>1837</v>
      </c>
      <c r="Z9818">
        <v>12101</v>
      </c>
      <c r="AA9818" t="s">
        <v>6412</v>
      </c>
      <c r="AC9818" t="s">
        <v>713</v>
      </c>
      <c r="AD9818" t="s">
        <v>443</v>
      </c>
    </row>
    <row r="9819" spans="21:30">
      <c r="U9819">
        <v>24312</v>
      </c>
      <c r="V9819">
        <v>4</v>
      </c>
      <c r="W9819" t="s">
        <v>10781</v>
      </c>
      <c r="X9819">
        <v>12</v>
      </c>
      <c r="Y9819" t="s">
        <v>1837</v>
      </c>
      <c r="Z9819">
        <v>12101</v>
      </c>
      <c r="AA9819" t="s">
        <v>6412</v>
      </c>
      <c r="AC9819" t="s">
        <v>412</v>
      </c>
      <c r="AD9819" t="s">
        <v>443</v>
      </c>
    </row>
    <row r="9820" spans="21:30">
      <c r="U9820">
        <v>24313</v>
      </c>
      <c r="V9820">
        <v>2</v>
      </c>
      <c r="W9820" t="s">
        <v>10782</v>
      </c>
      <c r="X9820">
        <v>12</v>
      </c>
      <c r="Y9820" t="s">
        <v>1837</v>
      </c>
      <c r="Z9820">
        <v>12101</v>
      </c>
      <c r="AA9820" t="s">
        <v>6412</v>
      </c>
      <c r="AC9820" t="s">
        <v>412</v>
      </c>
      <c r="AD9820" t="s">
        <v>443</v>
      </c>
    </row>
    <row r="9821" spans="21:30">
      <c r="U9821">
        <v>24314</v>
      </c>
      <c r="V9821">
        <v>0</v>
      </c>
      <c r="W9821" t="s">
        <v>10783</v>
      </c>
      <c r="X9821">
        <v>12</v>
      </c>
      <c r="Y9821" t="s">
        <v>1837</v>
      </c>
      <c r="Z9821">
        <v>12101</v>
      </c>
      <c r="AA9821" t="s">
        <v>6412</v>
      </c>
      <c r="AC9821" t="s">
        <v>725</v>
      </c>
      <c r="AD9821" t="s">
        <v>443</v>
      </c>
    </row>
    <row r="9822" spans="21:30">
      <c r="U9822">
        <v>24316</v>
      </c>
      <c r="V9822">
        <v>7</v>
      </c>
      <c r="W9822" t="s">
        <v>10784</v>
      </c>
      <c r="X9822">
        <v>12</v>
      </c>
      <c r="Y9822" t="s">
        <v>1837</v>
      </c>
      <c r="Z9822">
        <v>12101</v>
      </c>
      <c r="AA9822" t="s">
        <v>6412</v>
      </c>
      <c r="AC9822" t="s">
        <v>412</v>
      </c>
      <c r="AD9822" t="s">
        <v>443</v>
      </c>
    </row>
    <row r="9823" spans="21:30">
      <c r="U9823">
        <v>24318</v>
      </c>
      <c r="V9823">
        <v>3</v>
      </c>
      <c r="W9823" t="s">
        <v>8451</v>
      </c>
      <c r="X9823">
        <v>12</v>
      </c>
      <c r="Y9823" t="s">
        <v>1837</v>
      </c>
      <c r="Z9823">
        <v>12101</v>
      </c>
      <c r="AA9823" t="s">
        <v>6412</v>
      </c>
      <c r="AC9823" t="s">
        <v>412</v>
      </c>
      <c r="AD9823" t="s">
        <v>443</v>
      </c>
    </row>
    <row r="9824" spans="21:30">
      <c r="U9824">
        <v>24319</v>
      </c>
      <c r="V9824">
        <v>1</v>
      </c>
      <c r="W9824" t="s">
        <v>10785</v>
      </c>
      <c r="X9824">
        <v>12</v>
      </c>
      <c r="Y9824" t="s">
        <v>1837</v>
      </c>
      <c r="Z9824">
        <v>12101</v>
      </c>
      <c r="AA9824" t="s">
        <v>6412</v>
      </c>
      <c r="AC9824" t="s">
        <v>725</v>
      </c>
      <c r="AD9824" t="s">
        <v>443</v>
      </c>
    </row>
    <row r="9825" spans="21:30">
      <c r="U9825">
        <v>24320</v>
      </c>
      <c r="V9825">
        <v>5</v>
      </c>
      <c r="W9825" t="s">
        <v>10786</v>
      </c>
      <c r="X9825">
        <v>12</v>
      </c>
      <c r="Y9825" t="s">
        <v>1837</v>
      </c>
      <c r="Z9825">
        <v>12101</v>
      </c>
      <c r="AA9825" t="s">
        <v>6412</v>
      </c>
      <c r="AC9825" t="s">
        <v>713</v>
      </c>
      <c r="AD9825" t="s">
        <v>443</v>
      </c>
    </row>
    <row r="9826" spans="21:30">
      <c r="U9826">
        <v>24321</v>
      </c>
      <c r="V9826">
        <v>3</v>
      </c>
      <c r="W9826" t="s">
        <v>10787</v>
      </c>
      <c r="X9826">
        <v>12</v>
      </c>
      <c r="Y9826" t="s">
        <v>1837</v>
      </c>
      <c r="Z9826">
        <v>12101</v>
      </c>
      <c r="AA9826" t="s">
        <v>6412</v>
      </c>
      <c r="AC9826" t="s">
        <v>713</v>
      </c>
      <c r="AD9826" t="s">
        <v>443</v>
      </c>
    </row>
    <row r="9827" spans="21:30">
      <c r="U9827">
        <v>24322</v>
      </c>
      <c r="V9827">
        <v>1</v>
      </c>
      <c r="W9827" t="s">
        <v>10788</v>
      </c>
      <c r="X9827">
        <v>12</v>
      </c>
      <c r="Y9827" t="s">
        <v>1837</v>
      </c>
      <c r="Z9827">
        <v>12101</v>
      </c>
      <c r="AA9827" t="s">
        <v>6412</v>
      </c>
      <c r="AC9827" t="s">
        <v>412</v>
      </c>
      <c r="AD9827" t="s">
        <v>443</v>
      </c>
    </row>
    <row r="9828" spans="21:30">
      <c r="U9828">
        <v>24324</v>
      </c>
      <c r="V9828">
        <v>8</v>
      </c>
      <c r="W9828" t="s">
        <v>10789</v>
      </c>
      <c r="X9828">
        <v>12</v>
      </c>
      <c r="Y9828" t="s">
        <v>1837</v>
      </c>
      <c r="Z9828">
        <v>12101</v>
      </c>
      <c r="AA9828" t="s">
        <v>6412</v>
      </c>
      <c r="AC9828" t="s">
        <v>725</v>
      </c>
      <c r="AD9828" t="s">
        <v>443</v>
      </c>
    </row>
    <row r="9829" spans="21:30">
      <c r="U9829">
        <v>24325</v>
      </c>
      <c r="V9829">
        <v>6</v>
      </c>
      <c r="W9829" t="s">
        <v>10790</v>
      </c>
      <c r="X9829">
        <v>12</v>
      </c>
      <c r="Y9829" t="s">
        <v>1837</v>
      </c>
      <c r="Z9829">
        <v>12101</v>
      </c>
      <c r="AA9829" t="s">
        <v>6412</v>
      </c>
      <c r="AC9829" t="s">
        <v>412</v>
      </c>
      <c r="AD9829" t="s">
        <v>443</v>
      </c>
    </row>
    <row r="9830" spans="21:30">
      <c r="U9830">
        <v>24327</v>
      </c>
      <c r="V9830">
        <v>2</v>
      </c>
      <c r="W9830" t="s">
        <v>10791</v>
      </c>
      <c r="X9830">
        <v>12</v>
      </c>
      <c r="Y9830" t="s">
        <v>1837</v>
      </c>
      <c r="Z9830">
        <v>12101</v>
      </c>
      <c r="AA9830" t="s">
        <v>6412</v>
      </c>
      <c r="AC9830" t="s">
        <v>713</v>
      </c>
      <c r="AD9830" t="s">
        <v>443</v>
      </c>
    </row>
    <row r="9831" spans="21:30">
      <c r="U9831">
        <v>24329</v>
      </c>
      <c r="V9831">
        <v>9</v>
      </c>
      <c r="W9831" t="s">
        <v>10792</v>
      </c>
      <c r="X9831">
        <v>12</v>
      </c>
      <c r="Y9831" t="s">
        <v>1837</v>
      </c>
      <c r="Z9831">
        <v>12101</v>
      </c>
      <c r="AA9831" t="s">
        <v>6412</v>
      </c>
      <c r="AC9831" t="s">
        <v>713</v>
      </c>
      <c r="AD9831" t="s">
        <v>443</v>
      </c>
    </row>
    <row r="9832" spans="21:30">
      <c r="U9832">
        <v>24330</v>
      </c>
      <c r="V9832">
        <v>2</v>
      </c>
      <c r="W9832" t="s">
        <v>10793</v>
      </c>
      <c r="X9832">
        <v>12</v>
      </c>
      <c r="Y9832" t="s">
        <v>1837</v>
      </c>
      <c r="Z9832">
        <v>12101</v>
      </c>
      <c r="AA9832" t="s">
        <v>6412</v>
      </c>
      <c r="AC9832" t="s">
        <v>713</v>
      </c>
      <c r="AD9832" t="s">
        <v>443</v>
      </c>
    </row>
    <row r="9833" spans="21:30">
      <c r="U9833">
        <v>24331</v>
      </c>
      <c r="V9833">
        <v>0</v>
      </c>
      <c r="W9833" t="s">
        <v>10794</v>
      </c>
      <c r="X9833">
        <v>12</v>
      </c>
      <c r="Y9833" t="s">
        <v>1837</v>
      </c>
      <c r="Z9833">
        <v>12101</v>
      </c>
      <c r="AA9833" t="s">
        <v>6412</v>
      </c>
      <c r="AC9833" t="s">
        <v>713</v>
      </c>
      <c r="AD9833" t="s">
        <v>443</v>
      </c>
    </row>
    <row r="9834" spans="21:30">
      <c r="U9834">
        <v>24332</v>
      </c>
      <c r="V9834">
        <v>9</v>
      </c>
      <c r="W9834" t="s">
        <v>10795</v>
      </c>
      <c r="X9834">
        <v>12</v>
      </c>
      <c r="Y9834" t="s">
        <v>1837</v>
      </c>
      <c r="Z9834">
        <v>12101</v>
      </c>
      <c r="AA9834" t="s">
        <v>6412</v>
      </c>
      <c r="AC9834" t="s">
        <v>412</v>
      </c>
      <c r="AD9834" t="s">
        <v>443</v>
      </c>
    </row>
    <row r="9835" spans="21:30">
      <c r="U9835">
        <v>24333</v>
      </c>
      <c r="V9835">
        <v>7</v>
      </c>
      <c r="W9835" t="s">
        <v>10787</v>
      </c>
      <c r="X9835">
        <v>12</v>
      </c>
      <c r="Y9835" t="s">
        <v>1837</v>
      </c>
      <c r="Z9835">
        <v>12401</v>
      </c>
      <c r="AA9835" t="s">
        <v>6421</v>
      </c>
      <c r="AC9835" t="s">
        <v>713</v>
      </c>
      <c r="AD9835" t="s">
        <v>443</v>
      </c>
    </row>
    <row r="9836" spans="21:30">
      <c r="U9836">
        <v>24334</v>
      </c>
      <c r="V9836">
        <v>5</v>
      </c>
      <c r="W9836" t="s">
        <v>10796</v>
      </c>
      <c r="X9836">
        <v>12</v>
      </c>
      <c r="Y9836" t="s">
        <v>1837</v>
      </c>
      <c r="Z9836">
        <v>12101</v>
      </c>
      <c r="AA9836" t="s">
        <v>6412</v>
      </c>
      <c r="AC9836" t="s">
        <v>412</v>
      </c>
      <c r="AD9836" t="s">
        <v>443</v>
      </c>
    </row>
    <row r="9837" spans="21:30">
      <c r="U9837">
        <v>24335</v>
      </c>
      <c r="V9837">
        <v>3</v>
      </c>
      <c r="W9837" t="s">
        <v>10797</v>
      </c>
      <c r="X9837">
        <v>12</v>
      </c>
      <c r="Y9837" t="s">
        <v>1837</v>
      </c>
      <c r="Z9837">
        <v>12101</v>
      </c>
      <c r="AA9837" t="s">
        <v>6412</v>
      </c>
      <c r="AC9837" t="s">
        <v>713</v>
      </c>
      <c r="AD9837" t="s">
        <v>443</v>
      </c>
    </row>
    <row r="9838" spans="21:30">
      <c r="U9838">
        <v>24336</v>
      </c>
      <c r="V9838">
        <v>1</v>
      </c>
      <c r="W9838" t="s">
        <v>10798</v>
      </c>
      <c r="X9838">
        <v>12</v>
      </c>
      <c r="Y9838" t="s">
        <v>1837</v>
      </c>
      <c r="Z9838">
        <v>12101</v>
      </c>
      <c r="AA9838" t="s">
        <v>6412</v>
      </c>
      <c r="AC9838" t="s">
        <v>713</v>
      </c>
      <c r="AD9838" t="s">
        <v>443</v>
      </c>
    </row>
    <row r="9839" spans="21:30">
      <c r="U9839">
        <v>24338</v>
      </c>
      <c r="V9839">
        <v>8</v>
      </c>
      <c r="W9839" t="s">
        <v>10799</v>
      </c>
      <c r="X9839">
        <v>12</v>
      </c>
      <c r="Y9839" t="s">
        <v>1837</v>
      </c>
      <c r="Z9839">
        <v>12101</v>
      </c>
      <c r="AA9839" t="s">
        <v>6412</v>
      </c>
      <c r="AC9839" t="s">
        <v>713</v>
      </c>
      <c r="AD9839" t="s">
        <v>443</v>
      </c>
    </row>
    <row r="9840" spans="21:30">
      <c r="U9840">
        <v>24339</v>
      </c>
      <c r="V9840">
        <v>6</v>
      </c>
      <c r="W9840" t="s">
        <v>10800</v>
      </c>
      <c r="X9840">
        <v>12</v>
      </c>
      <c r="Y9840" t="s">
        <v>1837</v>
      </c>
      <c r="Z9840">
        <v>12101</v>
      </c>
      <c r="AA9840" t="s">
        <v>6412</v>
      </c>
      <c r="AC9840" t="s">
        <v>713</v>
      </c>
      <c r="AD9840" t="s">
        <v>443</v>
      </c>
    </row>
    <row r="9841" spans="21:30">
      <c r="U9841">
        <v>24341</v>
      </c>
      <c r="V9841">
        <v>8</v>
      </c>
      <c r="W9841" t="s">
        <v>10801</v>
      </c>
      <c r="X9841">
        <v>12</v>
      </c>
      <c r="Y9841" t="s">
        <v>1837</v>
      </c>
      <c r="Z9841">
        <v>12101</v>
      </c>
      <c r="AA9841" t="s">
        <v>6412</v>
      </c>
      <c r="AC9841" t="s">
        <v>412</v>
      </c>
      <c r="AD9841" t="s">
        <v>443</v>
      </c>
    </row>
    <row r="9842" spans="21:30">
      <c r="U9842">
        <v>24342</v>
      </c>
      <c r="V9842">
        <v>6</v>
      </c>
      <c r="W9842" t="s">
        <v>10071</v>
      </c>
      <c r="X9842">
        <v>12</v>
      </c>
      <c r="Y9842" t="s">
        <v>1837</v>
      </c>
      <c r="Z9842">
        <v>12101</v>
      </c>
      <c r="AA9842" t="s">
        <v>6412</v>
      </c>
      <c r="AC9842" t="s">
        <v>713</v>
      </c>
      <c r="AD9842" t="s">
        <v>443</v>
      </c>
    </row>
    <row r="9843" spans="21:30">
      <c r="U9843">
        <v>24343</v>
      </c>
      <c r="V9843">
        <v>4</v>
      </c>
      <c r="W9843" t="s">
        <v>10802</v>
      </c>
      <c r="X9843">
        <v>9</v>
      </c>
      <c r="Y9843" t="s">
        <v>559</v>
      </c>
      <c r="Z9843">
        <v>9108</v>
      </c>
      <c r="AA9843" t="s">
        <v>1269</v>
      </c>
      <c r="AC9843" t="s">
        <v>10212</v>
      </c>
      <c r="AD9843" t="s">
        <v>443</v>
      </c>
    </row>
    <row r="9844" spans="21:30">
      <c r="U9844">
        <v>24400</v>
      </c>
      <c r="V9844">
        <v>7</v>
      </c>
      <c r="W9844" t="s">
        <v>10803</v>
      </c>
      <c r="X9844">
        <v>13</v>
      </c>
      <c r="Y9844" t="s">
        <v>6457</v>
      </c>
      <c r="Z9844">
        <v>13131</v>
      </c>
      <c r="AA9844" t="s">
        <v>6925</v>
      </c>
      <c r="AC9844" t="s">
        <v>713</v>
      </c>
      <c r="AD9844" t="s">
        <v>443</v>
      </c>
    </row>
    <row r="9845" spans="21:30">
      <c r="U9845">
        <v>24401</v>
      </c>
      <c r="V9845">
        <v>5</v>
      </c>
      <c r="W9845" t="s">
        <v>10804</v>
      </c>
      <c r="X9845">
        <v>13</v>
      </c>
      <c r="Y9845" t="s">
        <v>6457</v>
      </c>
      <c r="Z9845">
        <v>13110</v>
      </c>
      <c r="AA9845" t="s">
        <v>741</v>
      </c>
      <c r="AC9845" t="s">
        <v>1111</v>
      </c>
      <c r="AD9845" t="s">
        <v>443</v>
      </c>
    </row>
    <row r="9846" spans="21:30">
      <c r="U9846">
        <v>24403</v>
      </c>
      <c r="V9846">
        <v>1</v>
      </c>
      <c r="W9846" t="s">
        <v>8078</v>
      </c>
      <c r="X9846">
        <v>13</v>
      </c>
      <c r="Y9846" t="s">
        <v>6457</v>
      </c>
      <c r="Z9846">
        <v>13112</v>
      </c>
      <c r="AA9846" t="s">
        <v>1249</v>
      </c>
      <c r="AC9846" t="s">
        <v>1009</v>
      </c>
      <c r="AD9846" t="s">
        <v>443</v>
      </c>
    </row>
    <row r="9847" spans="21:30">
      <c r="U9847">
        <v>24405</v>
      </c>
      <c r="V9847">
        <v>8</v>
      </c>
      <c r="W9847" t="s">
        <v>10805</v>
      </c>
      <c r="X9847">
        <v>13</v>
      </c>
      <c r="Y9847" t="s">
        <v>6457</v>
      </c>
      <c r="Z9847">
        <v>13110</v>
      </c>
      <c r="AA9847" t="s">
        <v>741</v>
      </c>
      <c r="AC9847" t="s">
        <v>713</v>
      </c>
      <c r="AD9847" t="s">
        <v>443</v>
      </c>
    </row>
    <row r="9848" spans="21:30">
      <c r="U9848">
        <v>24406</v>
      </c>
      <c r="V9848">
        <v>6</v>
      </c>
      <c r="W9848" t="s">
        <v>10806</v>
      </c>
      <c r="X9848">
        <v>13</v>
      </c>
      <c r="Y9848" t="s">
        <v>6457</v>
      </c>
      <c r="Z9848">
        <v>13119</v>
      </c>
      <c r="AA9848" t="s">
        <v>6482</v>
      </c>
      <c r="AC9848" t="s">
        <v>713</v>
      </c>
      <c r="AD9848" t="s">
        <v>443</v>
      </c>
    </row>
    <row r="9849" spans="21:30">
      <c r="U9849">
        <v>24407</v>
      </c>
      <c r="V9849">
        <v>4</v>
      </c>
      <c r="W9849" t="s">
        <v>10807</v>
      </c>
      <c r="X9849">
        <v>13</v>
      </c>
      <c r="Y9849" t="s">
        <v>6457</v>
      </c>
      <c r="Z9849">
        <v>13107</v>
      </c>
      <c r="AA9849" t="s">
        <v>1204</v>
      </c>
      <c r="AC9849" t="s">
        <v>713</v>
      </c>
      <c r="AD9849" t="s">
        <v>443</v>
      </c>
    </row>
    <row r="9850" spans="21:30">
      <c r="U9850">
        <v>24409</v>
      </c>
      <c r="V9850">
        <v>0</v>
      </c>
      <c r="W9850" t="s">
        <v>10808</v>
      </c>
      <c r="X9850">
        <v>13</v>
      </c>
      <c r="Y9850" t="s">
        <v>6457</v>
      </c>
      <c r="Z9850">
        <v>13114</v>
      </c>
      <c r="AA9850" t="s">
        <v>683</v>
      </c>
      <c r="AC9850" t="s">
        <v>725</v>
      </c>
      <c r="AD9850" t="s">
        <v>443</v>
      </c>
    </row>
    <row r="9851" spans="21:30">
      <c r="U9851">
        <v>24410</v>
      </c>
      <c r="V9851">
        <v>4</v>
      </c>
      <c r="W9851" t="s">
        <v>10809</v>
      </c>
      <c r="X9851">
        <v>13</v>
      </c>
      <c r="Y9851" t="s">
        <v>6457</v>
      </c>
      <c r="Z9851">
        <v>13201</v>
      </c>
      <c r="AA9851" t="s">
        <v>114</v>
      </c>
      <c r="AC9851" t="s">
        <v>713</v>
      </c>
      <c r="AD9851" t="s">
        <v>443</v>
      </c>
    </row>
    <row r="9852" spans="21:30">
      <c r="U9852">
        <v>24317</v>
      </c>
      <c r="V9852">
        <v>5</v>
      </c>
      <c r="W9852" t="s">
        <v>10810</v>
      </c>
      <c r="X9852">
        <v>12</v>
      </c>
      <c r="Y9852" t="s">
        <v>1837</v>
      </c>
      <c r="Z9852">
        <v>12401</v>
      </c>
      <c r="AA9852" t="s">
        <v>6421</v>
      </c>
      <c r="AC9852" t="s">
        <v>713</v>
      </c>
      <c r="AD9852" t="s">
        <v>443</v>
      </c>
    </row>
    <row r="9853" spans="21:30">
      <c r="U9853">
        <v>24412</v>
      </c>
      <c r="V9853">
        <v>0</v>
      </c>
      <c r="W9853" t="s">
        <v>10811</v>
      </c>
      <c r="X9853">
        <v>13</v>
      </c>
      <c r="Y9853" t="s">
        <v>6457</v>
      </c>
      <c r="Z9853">
        <v>13124</v>
      </c>
      <c r="AA9853" t="s">
        <v>688</v>
      </c>
      <c r="AC9853" t="s">
        <v>412</v>
      </c>
      <c r="AD9853" t="s">
        <v>443</v>
      </c>
    </row>
    <row r="9854" spans="21:30">
      <c r="U9854">
        <v>24414</v>
      </c>
      <c r="V9854">
        <v>7</v>
      </c>
      <c r="W9854" t="s">
        <v>10812</v>
      </c>
      <c r="X9854">
        <v>13</v>
      </c>
      <c r="Y9854" t="s">
        <v>6457</v>
      </c>
      <c r="Z9854">
        <v>13110</v>
      </c>
      <c r="AA9854" t="s">
        <v>741</v>
      </c>
      <c r="AC9854" t="s">
        <v>725</v>
      </c>
      <c r="AD9854" t="s">
        <v>443</v>
      </c>
    </row>
    <row r="9855" spans="21:30">
      <c r="U9855">
        <v>24420</v>
      </c>
      <c r="V9855">
        <v>1</v>
      </c>
      <c r="W9855" t="s">
        <v>10813</v>
      </c>
      <c r="X9855">
        <v>13</v>
      </c>
      <c r="Y9855" t="s">
        <v>6457</v>
      </c>
      <c r="Z9855">
        <v>13501</v>
      </c>
      <c r="AA9855" t="s">
        <v>809</v>
      </c>
      <c r="AC9855" t="s">
        <v>713</v>
      </c>
      <c r="AD9855" t="s">
        <v>443</v>
      </c>
    </row>
    <row r="9856" spans="21:30">
      <c r="U9856">
        <v>24423</v>
      </c>
      <c r="V9856">
        <v>6</v>
      </c>
      <c r="W9856" t="s">
        <v>10814</v>
      </c>
      <c r="X9856">
        <v>13</v>
      </c>
      <c r="Y9856" t="s">
        <v>6457</v>
      </c>
      <c r="Z9856">
        <v>13127</v>
      </c>
      <c r="AA9856" t="s">
        <v>1640</v>
      </c>
      <c r="AC9856" t="s">
        <v>713</v>
      </c>
      <c r="AD9856" t="s">
        <v>443</v>
      </c>
    </row>
    <row r="9857" spans="21:30">
      <c r="U9857">
        <v>24424</v>
      </c>
      <c r="V9857">
        <v>4</v>
      </c>
      <c r="W9857" t="s">
        <v>10815</v>
      </c>
      <c r="X9857">
        <v>13</v>
      </c>
      <c r="Y9857" t="s">
        <v>6457</v>
      </c>
      <c r="Z9857">
        <v>13124</v>
      </c>
      <c r="AA9857" t="s">
        <v>688</v>
      </c>
      <c r="AC9857" t="s">
        <v>713</v>
      </c>
      <c r="AD9857" t="s">
        <v>443</v>
      </c>
    </row>
    <row r="9858" spans="21:30">
      <c r="U9858">
        <v>24426</v>
      </c>
      <c r="V9858">
        <v>0</v>
      </c>
      <c r="W9858" t="s">
        <v>10816</v>
      </c>
      <c r="X9858">
        <v>13</v>
      </c>
      <c r="Y9858" t="s">
        <v>6457</v>
      </c>
      <c r="Z9858">
        <v>13110</v>
      </c>
      <c r="AA9858" t="s">
        <v>741</v>
      </c>
      <c r="AC9858" t="s">
        <v>713</v>
      </c>
      <c r="AD9858" t="s">
        <v>443</v>
      </c>
    </row>
    <row r="9859" spans="21:30">
      <c r="U9859">
        <v>24427</v>
      </c>
      <c r="V9859">
        <v>9</v>
      </c>
      <c r="W9859" t="s">
        <v>2099</v>
      </c>
      <c r="X9859">
        <v>13</v>
      </c>
      <c r="Y9859" t="s">
        <v>6457</v>
      </c>
      <c r="Z9859">
        <v>13118</v>
      </c>
      <c r="AA9859" t="s">
        <v>771</v>
      </c>
      <c r="AC9859" t="s">
        <v>713</v>
      </c>
      <c r="AD9859" t="s">
        <v>443</v>
      </c>
    </row>
    <row r="9860" spans="21:30">
      <c r="U9860">
        <v>24428</v>
      </c>
      <c r="V9860">
        <v>7</v>
      </c>
      <c r="W9860" t="s">
        <v>10817</v>
      </c>
      <c r="X9860">
        <v>13</v>
      </c>
      <c r="Y9860" t="s">
        <v>6457</v>
      </c>
      <c r="Z9860">
        <v>13112</v>
      </c>
      <c r="AA9860" t="s">
        <v>1249</v>
      </c>
      <c r="AC9860" t="s">
        <v>713</v>
      </c>
      <c r="AD9860" t="s">
        <v>443</v>
      </c>
    </row>
    <row r="9861" spans="21:30">
      <c r="U9861">
        <v>24431</v>
      </c>
      <c r="V9861">
        <v>7</v>
      </c>
      <c r="W9861" t="s">
        <v>10818</v>
      </c>
      <c r="X9861">
        <v>13</v>
      </c>
      <c r="Y9861" t="s">
        <v>6457</v>
      </c>
      <c r="Z9861">
        <v>13110</v>
      </c>
      <c r="AA9861" t="s">
        <v>741</v>
      </c>
      <c r="AC9861" t="s">
        <v>713</v>
      </c>
      <c r="AD9861" t="s">
        <v>443</v>
      </c>
    </row>
    <row r="9862" spans="21:30">
      <c r="U9862">
        <v>24438</v>
      </c>
      <c r="V9862">
        <v>4</v>
      </c>
      <c r="W9862" t="s">
        <v>10819</v>
      </c>
      <c r="X9862">
        <v>13</v>
      </c>
      <c r="Y9862" t="s">
        <v>6457</v>
      </c>
      <c r="Z9862">
        <v>13201</v>
      </c>
      <c r="AA9862" t="s">
        <v>114</v>
      </c>
      <c r="AC9862" t="s">
        <v>713</v>
      </c>
      <c r="AD9862" t="s">
        <v>443</v>
      </c>
    </row>
    <row r="9863" spans="21:30">
      <c r="U9863">
        <v>24442</v>
      </c>
      <c r="V9863">
        <v>2</v>
      </c>
      <c r="W9863" t="s">
        <v>10820</v>
      </c>
      <c r="X9863">
        <v>13</v>
      </c>
      <c r="Y9863" t="s">
        <v>6457</v>
      </c>
      <c r="Z9863">
        <v>13201</v>
      </c>
      <c r="AA9863" t="s">
        <v>114</v>
      </c>
      <c r="AC9863" t="s">
        <v>1111</v>
      </c>
      <c r="AD9863" t="s">
        <v>443</v>
      </c>
    </row>
    <row r="9864" spans="21:30">
      <c r="U9864">
        <v>24443</v>
      </c>
      <c r="V9864">
        <v>0</v>
      </c>
      <c r="W9864" t="s">
        <v>10821</v>
      </c>
      <c r="X9864">
        <v>13</v>
      </c>
      <c r="Y9864" t="s">
        <v>6457</v>
      </c>
      <c r="Z9864">
        <v>13201</v>
      </c>
      <c r="AA9864" t="s">
        <v>114</v>
      </c>
      <c r="AC9864" t="s">
        <v>1111</v>
      </c>
      <c r="AD9864" t="s">
        <v>443</v>
      </c>
    </row>
    <row r="9865" spans="21:30">
      <c r="U9865">
        <v>24444</v>
      </c>
      <c r="V9865">
        <v>9</v>
      </c>
      <c r="W9865" t="s">
        <v>10822</v>
      </c>
      <c r="X9865">
        <v>13</v>
      </c>
      <c r="Y9865" t="s">
        <v>6457</v>
      </c>
      <c r="Z9865">
        <v>13401</v>
      </c>
      <c r="AA9865" t="s">
        <v>667</v>
      </c>
      <c r="AC9865" t="s">
        <v>1111</v>
      </c>
      <c r="AD9865" t="s">
        <v>443</v>
      </c>
    </row>
    <row r="9866" spans="21:30">
      <c r="U9866">
        <v>24445</v>
      </c>
      <c r="V9866">
        <v>7</v>
      </c>
      <c r="W9866" t="s">
        <v>10823</v>
      </c>
      <c r="X9866">
        <v>13</v>
      </c>
      <c r="Y9866" t="s">
        <v>6457</v>
      </c>
      <c r="Z9866">
        <v>13112</v>
      </c>
      <c r="AA9866" t="s">
        <v>1249</v>
      </c>
      <c r="AC9866" t="s">
        <v>1009</v>
      </c>
      <c r="AD9866" t="s">
        <v>443</v>
      </c>
    </row>
    <row r="9867" spans="21:30">
      <c r="U9867">
        <v>24446</v>
      </c>
      <c r="V9867">
        <v>5</v>
      </c>
      <c r="W9867" t="s">
        <v>10824</v>
      </c>
      <c r="X9867">
        <v>13</v>
      </c>
      <c r="Y9867" t="s">
        <v>6457</v>
      </c>
      <c r="Z9867">
        <v>13601</v>
      </c>
      <c r="AA9867" t="s">
        <v>777</v>
      </c>
      <c r="AC9867" t="s">
        <v>713</v>
      </c>
      <c r="AD9867" t="s">
        <v>443</v>
      </c>
    </row>
    <row r="9868" spans="21:30">
      <c r="U9868">
        <v>24448</v>
      </c>
      <c r="V9868">
        <v>1</v>
      </c>
      <c r="W9868" t="s">
        <v>10825</v>
      </c>
      <c r="X9868">
        <v>13</v>
      </c>
      <c r="Y9868" t="s">
        <v>6457</v>
      </c>
      <c r="Z9868">
        <v>13110</v>
      </c>
      <c r="AA9868" t="s">
        <v>741</v>
      </c>
      <c r="AC9868" t="s">
        <v>713</v>
      </c>
      <c r="AD9868" t="s">
        <v>443</v>
      </c>
    </row>
    <row r="9869" spans="21:30">
      <c r="U9869">
        <v>24454</v>
      </c>
      <c r="V9869">
        <v>6</v>
      </c>
      <c r="W9869" t="s">
        <v>10826</v>
      </c>
      <c r="X9869">
        <v>13</v>
      </c>
      <c r="Y9869" t="s">
        <v>6457</v>
      </c>
      <c r="Z9869">
        <v>13127</v>
      </c>
      <c r="AA9869" t="s">
        <v>1640</v>
      </c>
      <c r="AC9869" t="s">
        <v>725</v>
      </c>
      <c r="AD9869" t="s">
        <v>443</v>
      </c>
    </row>
    <row r="9870" spans="21:30">
      <c r="U9870">
        <v>24459</v>
      </c>
      <c r="V9870">
        <v>7</v>
      </c>
      <c r="W9870" t="s">
        <v>9928</v>
      </c>
      <c r="X9870">
        <v>13</v>
      </c>
      <c r="Y9870" t="s">
        <v>6457</v>
      </c>
      <c r="Z9870">
        <v>13111</v>
      </c>
      <c r="AA9870" t="s">
        <v>1237</v>
      </c>
      <c r="AC9870" t="s">
        <v>713</v>
      </c>
      <c r="AD9870" t="s">
        <v>443</v>
      </c>
    </row>
    <row r="9871" spans="21:30">
      <c r="U9871">
        <v>24461</v>
      </c>
      <c r="V9871">
        <v>9</v>
      </c>
      <c r="W9871" t="s">
        <v>10827</v>
      </c>
      <c r="X9871">
        <v>13</v>
      </c>
      <c r="Y9871" t="s">
        <v>6457</v>
      </c>
      <c r="Z9871">
        <v>13119</v>
      </c>
      <c r="AA9871" t="s">
        <v>6482</v>
      </c>
      <c r="AC9871" t="s">
        <v>725</v>
      </c>
      <c r="AD9871" t="s">
        <v>443</v>
      </c>
    </row>
    <row r="9872" spans="21:30">
      <c r="U9872">
        <v>24464</v>
      </c>
      <c r="V9872">
        <v>3</v>
      </c>
      <c r="W9872" t="s">
        <v>10828</v>
      </c>
      <c r="X9872">
        <v>13</v>
      </c>
      <c r="Y9872" t="s">
        <v>6457</v>
      </c>
      <c r="Z9872">
        <v>13123</v>
      </c>
      <c r="AA9872" t="s">
        <v>756</v>
      </c>
      <c r="AC9872" t="s">
        <v>1111</v>
      </c>
      <c r="AD9872" t="s">
        <v>443</v>
      </c>
    </row>
    <row r="9873" spans="21:30">
      <c r="U9873">
        <v>24473</v>
      </c>
      <c r="V9873">
        <v>2</v>
      </c>
      <c r="W9873" t="s">
        <v>10829</v>
      </c>
      <c r="X9873">
        <v>13</v>
      </c>
      <c r="Y9873" t="s">
        <v>6457</v>
      </c>
      <c r="Z9873">
        <v>13114</v>
      </c>
      <c r="AA9873" t="s">
        <v>683</v>
      </c>
      <c r="AC9873" t="s">
        <v>713</v>
      </c>
      <c r="AD9873" t="s">
        <v>443</v>
      </c>
    </row>
    <row r="9874" spans="21:30">
      <c r="U9874">
        <v>24482</v>
      </c>
      <c r="V9874">
        <v>1</v>
      </c>
      <c r="W9874" t="s">
        <v>10830</v>
      </c>
      <c r="X9874">
        <v>13</v>
      </c>
      <c r="Y9874" t="s">
        <v>6457</v>
      </c>
      <c r="Z9874">
        <v>13128</v>
      </c>
      <c r="AA9874" t="s">
        <v>831</v>
      </c>
      <c r="AC9874" t="s">
        <v>713</v>
      </c>
      <c r="AD9874" t="s">
        <v>443</v>
      </c>
    </row>
    <row r="9875" spans="21:30">
      <c r="U9875">
        <v>24484</v>
      </c>
      <c r="V9875">
        <v>8</v>
      </c>
      <c r="W9875" t="s">
        <v>10831</v>
      </c>
      <c r="X9875">
        <v>13</v>
      </c>
      <c r="Y9875" t="s">
        <v>6457</v>
      </c>
      <c r="Z9875">
        <v>13301</v>
      </c>
      <c r="AA9875" t="s">
        <v>623</v>
      </c>
      <c r="AC9875" t="s">
        <v>713</v>
      </c>
      <c r="AD9875" t="s">
        <v>443</v>
      </c>
    </row>
    <row r="9876" spans="21:30">
      <c r="U9876">
        <v>24486</v>
      </c>
      <c r="V9876">
        <v>4</v>
      </c>
      <c r="W9876" t="s">
        <v>10832</v>
      </c>
      <c r="X9876">
        <v>13</v>
      </c>
      <c r="Y9876" t="s">
        <v>6457</v>
      </c>
      <c r="Z9876">
        <v>13115</v>
      </c>
      <c r="AA9876" t="s">
        <v>1826</v>
      </c>
      <c r="AC9876" t="s">
        <v>713</v>
      </c>
      <c r="AD9876" t="s">
        <v>443</v>
      </c>
    </row>
    <row r="9877" spans="21:30">
      <c r="U9877">
        <v>24487</v>
      </c>
      <c r="V9877">
        <v>2</v>
      </c>
      <c r="W9877" t="s">
        <v>10833</v>
      </c>
      <c r="X9877">
        <v>13</v>
      </c>
      <c r="Y9877" t="s">
        <v>6457</v>
      </c>
      <c r="Z9877">
        <v>13114</v>
      </c>
      <c r="AA9877" t="s">
        <v>683</v>
      </c>
      <c r="AC9877" t="s">
        <v>725</v>
      </c>
      <c r="AD9877" t="s">
        <v>443</v>
      </c>
    </row>
    <row r="9878" spans="21:30">
      <c r="U9878">
        <v>24489</v>
      </c>
      <c r="V9878">
        <v>9</v>
      </c>
      <c r="W9878" t="s">
        <v>10834</v>
      </c>
      <c r="X9878">
        <v>13</v>
      </c>
      <c r="Y9878" t="s">
        <v>6457</v>
      </c>
      <c r="Z9878">
        <v>13116</v>
      </c>
      <c r="AA9878" t="s">
        <v>1296</v>
      </c>
      <c r="AC9878" t="s">
        <v>713</v>
      </c>
      <c r="AD9878" t="s">
        <v>443</v>
      </c>
    </row>
    <row r="9879" spans="21:30">
      <c r="U9879">
        <v>24491</v>
      </c>
      <c r="V9879">
        <v>0</v>
      </c>
      <c r="W9879" t="s">
        <v>10835</v>
      </c>
      <c r="X9879">
        <v>13</v>
      </c>
      <c r="Y9879" t="s">
        <v>6457</v>
      </c>
      <c r="Z9879">
        <v>13201</v>
      </c>
      <c r="AA9879" t="s">
        <v>114</v>
      </c>
      <c r="AC9879" t="s">
        <v>725</v>
      </c>
      <c r="AD9879" t="s">
        <v>443</v>
      </c>
    </row>
    <row r="9880" spans="21:30">
      <c r="U9880">
        <v>24493</v>
      </c>
      <c r="V9880">
        <v>7</v>
      </c>
      <c r="W9880" t="s">
        <v>10836</v>
      </c>
      <c r="X9880">
        <v>13</v>
      </c>
      <c r="Y9880" t="s">
        <v>6457</v>
      </c>
      <c r="Z9880">
        <v>13605</v>
      </c>
      <c r="AA9880" t="s">
        <v>7569</v>
      </c>
      <c r="AC9880" t="s">
        <v>725</v>
      </c>
      <c r="AD9880" t="s">
        <v>443</v>
      </c>
    </row>
    <row r="9881" spans="21:30">
      <c r="U9881">
        <v>24494</v>
      </c>
      <c r="V9881">
        <v>5</v>
      </c>
      <c r="W9881" t="s">
        <v>10837</v>
      </c>
      <c r="X9881">
        <v>13</v>
      </c>
      <c r="Y9881" t="s">
        <v>6457</v>
      </c>
      <c r="Z9881">
        <v>13114</v>
      </c>
      <c r="AA9881" t="s">
        <v>683</v>
      </c>
      <c r="AC9881" t="s">
        <v>725</v>
      </c>
      <c r="AD9881" t="s">
        <v>443</v>
      </c>
    </row>
    <row r="9882" spans="21:30">
      <c r="U9882">
        <v>24496</v>
      </c>
      <c r="V9882">
        <v>1</v>
      </c>
      <c r="W9882" t="s">
        <v>10838</v>
      </c>
      <c r="X9882">
        <v>13</v>
      </c>
      <c r="Y9882" t="s">
        <v>6457</v>
      </c>
      <c r="Z9882">
        <v>13605</v>
      </c>
      <c r="AA9882" t="s">
        <v>7569</v>
      </c>
      <c r="AC9882" t="s">
        <v>713</v>
      </c>
      <c r="AD9882" t="s">
        <v>443</v>
      </c>
    </row>
    <row r="9883" spans="21:30">
      <c r="U9883">
        <v>24498</v>
      </c>
      <c r="V9883">
        <v>8</v>
      </c>
      <c r="W9883" t="s">
        <v>8384</v>
      </c>
      <c r="X9883">
        <v>13</v>
      </c>
      <c r="Y9883" t="s">
        <v>6457</v>
      </c>
      <c r="Z9883">
        <v>13128</v>
      </c>
      <c r="AA9883" t="s">
        <v>831</v>
      </c>
      <c r="AC9883" t="s">
        <v>713</v>
      </c>
      <c r="AD9883" t="s">
        <v>443</v>
      </c>
    </row>
    <row r="9884" spans="21:30">
      <c r="U9884">
        <v>24503</v>
      </c>
      <c r="V9884">
        <v>8</v>
      </c>
      <c r="W9884" t="s">
        <v>10839</v>
      </c>
      <c r="X9884">
        <v>13</v>
      </c>
      <c r="Y9884" t="s">
        <v>6457</v>
      </c>
      <c r="Z9884">
        <v>13401</v>
      </c>
      <c r="AA9884" t="s">
        <v>667</v>
      </c>
      <c r="AC9884" t="s">
        <v>713</v>
      </c>
      <c r="AD9884" t="s">
        <v>443</v>
      </c>
    </row>
    <row r="9885" spans="21:30">
      <c r="U9885">
        <v>24508</v>
      </c>
      <c r="V9885">
        <v>9</v>
      </c>
      <c r="W9885" t="s">
        <v>10840</v>
      </c>
      <c r="X9885">
        <v>13</v>
      </c>
      <c r="Y9885" t="s">
        <v>6457</v>
      </c>
      <c r="Z9885">
        <v>13112</v>
      </c>
      <c r="AA9885" t="s">
        <v>1249</v>
      </c>
      <c r="AC9885" t="s">
        <v>713</v>
      </c>
      <c r="AD9885" t="s">
        <v>443</v>
      </c>
    </row>
    <row r="9886" spans="21:30">
      <c r="U9886">
        <v>24510</v>
      </c>
      <c r="V9886">
        <v>0</v>
      </c>
      <c r="W9886" t="s">
        <v>10841</v>
      </c>
      <c r="X9886">
        <v>13</v>
      </c>
      <c r="Y9886" t="s">
        <v>6457</v>
      </c>
      <c r="Z9886">
        <v>13119</v>
      </c>
      <c r="AA9886" t="s">
        <v>6482</v>
      </c>
      <c r="AC9886" t="s">
        <v>713</v>
      </c>
      <c r="AD9886" t="s">
        <v>443</v>
      </c>
    </row>
    <row r="9887" spans="21:30">
      <c r="U9887">
        <v>24517</v>
      </c>
      <c r="V9887">
        <v>8</v>
      </c>
      <c r="W9887" t="s">
        <v>10842</v>
      </c>
      <c r="X9887">
        <v>13</v>
      </c>
      <c r="Y9887" t="s">
        <v>6457</v>
      </c>
      <c r="Z9887">
        <v>13120</v>
      </c>
      <c r="AA9887" t="s">
        <v>6588</v>
      </c>
      <c r="AC9887" t="s">
        <v>725</v>
      </c>
      <c r="AD9887" t="s">
        <v>443</v>
      </c>
    </row>
    <row r="9888" spans="21:30">
      <c r="U9888">
        <v>24520</v>
      </c>
      <c r="V9888">
        <v>8</v>
      </c>
      <c r="W9888" t="s">
        <v>10843</v>
      </c>
      <c r="X9888">
        <v>13</v>
      </c>
      <c r="Y9888" t="s">
        <v>6457</v>
      </c>
      <c r="Z9888">
        <v>13125</v>
      </c>
      <c r="AA9888" t="s">
        <v>1608</v>
      </c>
      <c r="AC9888" t="s">
        <v>1009</v>
      </c>
      <c r="AD9888" t="s">
        <v>443</v>
      </c>
    </row>
    <row r="9889" spans="21:30">
      <c r="U9889">
        <v>24558</v>
      </c>
      <c r="V9889">
        <v>5</v>
      </c>
      <c r="W9889" t="s">
        <v>10844</v>
      </c>
      <c r="X9889">
        <v>13</v>
      </c>
      <c r="Y9889" t="s">
        <v>6457</v>
      </c>
      <c r="Z9889">
        <v>13101</v>
      </c>
      <c r="AA9889" t="s">
        <v>452</v>
      </c>
      <c r="AC9889" t="s">
        <v>713</v>
      </c>
      <c r="AD9889" t="s">
        <v>443</v>
      </c>
    </row>
    <row r="9890" spans="21:30">
      <c r="U9890">
        <v>24607</v>
      </c>
      <c r="V9890">
        <v>7</v>
      </c>
      <c r="W9890" t="s">
        <v>10845</v>
      </c>
      <c r="X9890">
        <v>13</v>
      </c>
      <c r="Y9890" t="s">
        <v>6457</v>
      </c>
      <c r="Z9890">
        <v>13104</v>
      </c>
      <c r="AA9890" t="s">
        <v>6569</v>
      </c>
      <c r="AC9890" t="s">
        <v>725</v>
      </c>
      <c r="AD9890" t="s">
        <v>443</v>
      </c>
    </row>
    <row r="9891" spans="21:30">
      <c r="U9891">
        <v>24612</v>
      </c>
      <c r="V9891">
        <v>3</v>
      </c>
      <c r="W9891" t="s">
        <v>10846</v>
      </c>
      <c r="X9891">
        <v>13</v>
      </c>
      <c r="Y9891" t="s">
        <v>6457</v>
      </c>
      <c r="Z9891">
        <v>13128</v>
      </c>
      <c r="AA9891" t="s">
        <v>831</v>
      </c>
      <c r="AC9891" t="s">
        <v>713</v>
      </c>
      <c r="AD9891" t="s">
        <v>443</v>
      </c>
    </row>
    <row r="9892" spans="21:30">
      <c r="U9892">
        <v>24616</v>
      </c>
      <c r="V9892">
        <v>6</v>
      </c>
      <c r="W9892" t="s">
        <v>10847</v>
      </c>
      <c r="X9892">
        <v>13</v>
      </c>
      <c r="Y9892" t="s">
        <v>6457</v>
      </c>
      <c r="Z9892">
        <v>13301</v>
      </c>
      <c r="AA9892" t="s">
        <v>623</v>
      </c>
      <c r="AC9892" t="s">
        <v>725</v>
      </c>
      <c r="AD9892" t="s">
        <v>443</v>
      </c>
    </row>
    <row r="9893" spans="21:30">
      <c r="U9893">
        <v>24617</v>
      </c>
      <c r="V9893">
        <v>4</v>
      </c>
      <c r="W9893" t="s">
        <v>10848</v>
      </c>
      <c r="X9893">
        <v>13</v>
      </c>
      <c r="Y9893" t="s">
        <v>6457</v>
      </c>
      <c r="Z9893">
        <v>13501</v>
      </c>
      <c r="AA9893" t="s">
        <v>809</v>
      </c>
      <c r="AC9893" t="s">
        <v>725</v>
      </c>
      <c r="AD9893" t="s">
        <v>443</v>
      </c>
    </row>
    <row r="9894" spans="21:30">
      <c r="U9894">
        <v>24618</v>
      </c>
      <c r="V9894">
        <v>2</v>
      </c>
      <c r="W9894" t="s">
        <v>10849</v>
      </c>
      <c r="X9894">
        <v>13</v>
      </c>
      <c r="Y9894" t="s">
        <v>6457</v>
      </c>
      <c r="Z9894">
        <v>13109</v>
      </c>
      <c r="AA9894" t="s">
        <v>1224</v>
      </c>
      <c r="AC9894" t="s">
        <v>725</v>
      </c>
      <c r="AD9894" t="s">
        <v>443</v>
      </c>
    </row>
    <row r="9895" spans="21:30">
      <c r="U9895">
        <v>24622</v>
      </c>
      <c r="V9895">
        <v>0</v>
      </c>
      <c r="W9895" t="s">
        <v>10850</v>
      </c>
      <c r="X9895">
        <v>13</v>
      </c>
      <c r="Y9895" t="s">
        <v>6457</v>
      </c>
      <c r="Z9895">
        <v>13101</v>
      </c>
      <c r="AA9895" t="s">
        <v>452</v>
      </c>
      <c r="AC9895" t="s">
        <v>1009</v>
      </c>
      <c r="AD9895" t="s">
        <v>443</v>
      </c>
    </row>
    <row r="9896" spans="21:30">
      <c r="U9896">
        <v>24623</v>
      </c>
      <c r="V9896">
        <v>9</v>
      </c>
      <c r="W9896" t="s">
        <v>10851</v>
      </c>
      <c r="X9896">
        <v>13</v>
      </c>
      <c r="Y9896" t="s">
        <v>6457</v>
      </c>
      <c r="Z9896">
        <v>13128</v>
      </c>
      <c r="AA9896" t="s">
        <v>831</v>
      </c>
      <c r="AC9896" t="s">
        <v>713</v>
      </c>
      <c r="AD9896" t="s">
        <v>443</v>
      </c>
    </row>
    <row r="9897" spans="21:30">
      <c r="U9897">
        <v>24624</v>
      </c>
      <c r="V9897">
        <v>7</v>
      </c>
      <c r="W9897" t="s">
        <v>10852</v>
      </c>
      <c r="X9897">
        <v>13</v>
      </c>
      <c r="Y9897" t="s">
        <v>6457</v>
      </c>
      <c r="Z9897">
        <v>13115</v>
      </c>
      <c r="AA9897" t="s">
        <v>1826</v>
      </c>
      <c r="AC9897" t="s">
        <v>725</v>
      </c>
      <c r="AD9897" t="s">
        <v>443</v>
      </c>
    </row>
    <row r="9898" spans="21:30">
      <c r="U9898">
        <v>24625</v>
      </c>
      <c r="V9898">
        <v>5</v>
      </c>
      <c r="W9898" t="s">
        <v>10853</v>
      </c>
      <c r="X9898">
        <v>13</v>
      </c>
      <c r="Y9898" t="s">
        <v>6457</v>
      </c>
      <c r="Z9898">
        <v>13130</v>
      </c>
      <c r="AA9898" t="s">
        <v>840</v>
      </c>
      <c r="AC9898" t="s">
        <v>725</v>
      </c>
      <c r="AD9898" t="s">
        <v>443</v>
      </c>
    </row>
    <row r="9899" spans="21:30">
      <c r="U9899">
        <v>24626</v>
      </c>
      <c r="V9899">
        <v>3</v>
      </c>
      <c r="W9899" t="s">
        <v>10854</v>
      </c>
      <c r="X9899">
        <v>13</v>
      </c>
      <c r="Y9899" t="s">
        <v>6457</v>
      </c>
      <c r="Z9899">
        <v>13119</v>
      </c>
      <c r="AA9899" t="s">
        <v>6482</v>
      </c>
      <c r="AC9899" t="s">
        <v>713</v>
      </c>
      <c r="AD9899" t="s">
        <v>443</v>
      </c>
    </row>
    <row r="9900" spans="21:30">
      <c r="U9900">
        <v>24627</v>
      </c>
      <c r="V9900">
        <v>1</v>
      </c>
      <c r="W9900" t="s">
        <v>10855</v>
      </c>
      <c r="X9900">
        <v>13</v>
      </c>
      <c r="Y9900" t="s">
        <v>6457</v>
      </c>
      <c r="Z9900">
        <v>13113</v>
      </c>
      <c r="AA9900" t="s">
        <v>761</v>
      </c>
      <c r="AC9900" t="s">
        <v>725</v>
      </c>
      <c r="AD9900" t="s">
        <v>443</v>
      </c>
    </row>
    <row r="9901" spans="21:30">
      <c r="U9901">
        <v>24629</v>
      </c>
      <c r="V9901">
        <v>8</v>
      </c>
      <c r="W9901" t="s">
        <v>10856</v>
      </c>
      <c r="X9901">
        <v>13</v>
      </c>
      <c r="Y9901" t="s">
        <v>6457</v>
      </c>
      <c r="Z9901">
        <v>13110</v>
      </c>
      <c r="AA9901" t="s">
        <v>741</v>
      </c>
      <c r="AC9901" t="s">
        <v>725</v>
      </c>
      <c r="AD9901" t="s">
        <v>443</v>
      </c>
    </row>
    <row r="9902" spans="21:30">
      <c r="U9902">
        <v>24630</v>
      </c>
      <c r="V9902">
        <v>1</v>
      </c>
      <c r="W9902" t="s">
        <v>10857</v>
      </c>
      <c r="X9902">
        <v>13</v>
      </c>
      <c r="Y9902" t="s">
        <v>6457</v>
      </c>
      <c r="Z9902">
        <v>13114</v>
      </c>
      <c r="AA9902" t="s">
        <v>683</v>
      </c>
      <c r="AC9902" t="s">
        <v>725</v>
      </c>
      <c r="AD9902" t="s">
        <v>443</v>
      </c>
    </row>
    <row r="9903" spans="21:30">
      <c r="U9903">
        <v>24638</v>
      </c>
      <c r="V9903">
        <v>7</v>
      </c>
      <c r="W9903" t="s">
        <v>10858</v>
      </c>
      <c r="X9903">
        <v>13</v>
      </c>
      <c r="Y9903" t="s">
        <v>6457</v>
      </c>
      <c r="Z9903">
        <v>13101</v>
      </c>
      <c r="AA9903" t="s">
        <v>452</v>
      </c>
      <c r="AC9903" t="s">
        <v>1009</v>
      </c>
      <c r="AD9903" t="s">
        <v>443</v>
      </c>
    </row>
    <row r="9904" spans="21:30">
      <c r="U9904">
        <v>24642</v>
      </c>
      <c r="V9904">
        <v>5</v>
      </c>
      <c r="W9904" t="s">
        <v>10859</v>
      </c>
      <c r="X9904">
        <v>13</v>
      </c>
      <c r="Y9904" t="s">
        <v>6457</v>
      </c>
      <c r="Z9904">
        <v>13132</v>
      </c>
      <c r="AA9904" t="s">
        <v>1802</v>
      </c>
      <c r="AC9904" t="s">
        <v>725</v>
      </c>
      <c r="AD9904" t="s">
        <v>443</v>
      </c>
    </row>
    <row r="9905" spans="21:30">
      <c r="U9905">
        <v>24647</v>
      </c>
      <c r="V9905">
        <v>6</v>
      </c>
      <c r="W9905" t="s">
        <v>10860</v>
      </c>
      <c r="X9905">
        <v>13</v>
      </c>
      <c r="Y9905" t="s">
        <v>6457</v>
      </c>
      <c r="Z9905">
        <v>13108</v>
      </c>
      <c r="AA9905" t="s">
        <v>1212</v>
      </c>
      <c r="AC9905" t="s">
        <v>725</v>
      </c>
      <c r="AD9905" t="s">
        <v>443</v>
      </c>
    </row>
    <row r="9906" spans="21:30">
      <c r="U9906">
        <v>24648</v>
      </c>
      <c r="V9906">
        <v>4</v>
      </c>
      <c r="W9906" t="s">
        <v>10861</v>
      </c>
      <c r="X9906">
        <v>13</v>
      </c>
      <c r="Y9906" t="s">
        <v>6457</v>
      </c>
      <c r="Z9906">
        <v>13201</v>
      </c>
      <c r="AA9906" t="s">
        <v>114</v>
      </c>
      <c r="AC9906" t="s">
        <v>713</v>
      </c>
      <c r="AD9906" t="s">
        <v>443</v>
      </c>
    </row>
    <row r="9907" spans="21:30">
      <c r="U9907">
        <v>24649</v>
      </c>
      <c r="V9907">
        <v>2</v>
      </c>
      <c r="W9907" t="s">
        <v>10862</v>
      </c>
      <c r="X9907">
        <v>13</v>
      </c>
      <c r="Y9907" t="s">
        <v>6457</v>
      </c>
      <c r="Z9907">
        <v>13110</v>
      </c>
      <c r="AA9907" t="s">
        <v>741</v>
      </c>
      <c r="AC9907" t="s">
        <v>1111</v>
      </c>
      <c r="AD9907" t="s">
        <v>443</v>
      </c>
    </row>
    <row r="9908" spans="21:30">
      <c r="U9908">
        <v>24652</v>
      </c>
      <c r="V9908">
        <v>2</v>
      </c>
      <c r="W9908" t="s">
        <v>10863</v>
      </c>
      <c r="X9908">
        <v>13</v>
      </c>
      <c r="Y9908" t="s">
        <v>6457</v>
      </c>
      <c r="Z9908">
        <v>13202</v>
      </c>
      <c r="AA9908" t="s">
        <v>781</v>
      </c>
      <c r="AC9908" t="s">
        <v>713</v>
      </c>
      <c r="AD9908" t="s">
        <v>443</v>
      </c>
    </row>
    <row r="9909" spans="21:30">
      <c r="U9909">
        <v>24654</v>
      </c>
      <c r="V9909">
        <v>9</v>
      </c>
      <c r="W9909" t="s">
        <v>10864</v>
      </c>
      <c r="X9909">
        <v>13</v>
      </c>
      <c r="Y9909" t="s">
        <v>6457</v>
      </c>
      <c r="Z9909">
        <v>13401</v>
      </c>
      <c r="AA9909" t="s">
        <v>667</v>
      </c>
      <c r="AC9909" t="s">
        <v>1111</v>
      </c>
      <c r="AD9909" t="s">
        <v>443</v>
      </c>
    </row>
    <row r="9910" spans="21:30">
      <c r="U9910">
        <v>24657</v>
      </c>
      <c r="V9910">
        <v>3</v>
      </c>
      <c r="W9910" t="s">
        <v>10865</v>
      </c>
      <c r="X9910">
        <v>13</v>
      </c>
      <c r="Y9910" t="s">
        <v>6457</v>
      </c>
      <c r="Z9910">
        <v>13105</v>
      </c>
      <c r="AA9910" t="s">
        <v>1817</v>
      </c>
      <c r="AC9910" t="s">
        <v>713</v>
      </c>
      <c r="AD9910" t="s">
        <v>443</v>
      </c>
    </row>
    <row r="9911" spans="21:30">
      <c r="U9911">
        <v>24670</v>
      </c>
      <c r="V9911">
        <v>0</v>
      </c>
      <c r="W9911" t="s">
        <v>10866</v>
      </c>
      <c r="X9911">
        <v>13</v>
      </c>
      <c r="Y9911" t="s">
        <v>6457</v>
      </c>
      <c r="Z9911">
        <v>13119</v>
      </c>
      <c r="AA9911" t="s">
        <v>6482</v>
      </c>
      <c r="AC9911" t="s">
        <v>725</v>
      </c>
      <c r="AD9911" t="s">
        <v>443</v>
      </c>
    </row>
    <row r="9912" spans="21:30">
      <c r="U9912">
        <v>24671</v>
      </c>
      <c r="V9912">
        <v>9</v>
      </c>
      <c r="W9912" t="s">
        <v>10867</v>
      </c>
      <c r="X9912">
        <v>13</v>
      </c>
      <c r="Y9912" t="s">
        <v>6457</v>
      </c>
      <c r="Z9912">
        <v>13113</v>
      </c>
      <c r="AA9912" t="s">
        <v>761</v>
      </c>
      <c r="AC9912" t="s">
        <v>725</v>
      </c>
      <c r="AD9912" t="s">
        <v>443</v>
      </c>
    </row>
    <row r="9913" spans="21:30">
      <c r="U9913">
        <v>24675</v>
      </c>
      <c r="V9913">
        <v>1</v>
      </c>
      <c r="W9913" t="s">
        <v>8358</v>
      </c>
      <c r="X9913">
        <v>13</v>
      </c>
      <c r="Y9913" t="s">
        <v>6457</v>
      </c>
      <c r="Z9913">
        <v>13501</v>
      </c>
      <c r="AA9913" t="s">
        <v>809</v>
      </c>
      <c r="AC9913" t="s">
        <v>713</v>
      </c>
      <c r="AD9913" t="s">
        <v>443</v>
      </c>
    </row>
    <row r="9914" spans="21:30">
      <c r="U9914">
        <v>24678</v>
      </c>
      <c r="V9914">
        <v>6</v>
      </c>
      <c r="W9914" t="s">
        <v>10868</v>
      </c>
      <c r="X9914">
        <v>13</v>
      </c>
      <c r="Y9914" t="s">
        <v>6457</v>
      </c>
      <c r="Z9914">
        <v>13113</v>
      </c>
      <c r="AA9914" t="s">
        <v>761</v>
      </c>
      <c r="AC9914" t="s">
        <v>725</v>
      </c>
      <c r="AD9914" t="s">
        <v>443</v>
      </c>
    </row>
    <row r="9915" spans="21:30">
      <c r="U9915">
        <v>24684</v>
      </c>
      <c r="V9915">
        <v>0</v>
      </c>
      <c r="W9915" t="s">
        <v>10869</v>
      </c>
      <c r="X9915">
        <v>13</v>
      </c>
      <c r="Y9915" t="s">
        <v>6457</v>
      </c>
      <c r="Z9915">
        <v>13110</v>
      </c>
      <c r="AA9915" t="s">
        <v>741</v>
      </c>
      <c r="AC9915" t="s">
        <v>713</v>
      </c>
      <c r="AD9915" t="s">
        <v>443</v>
      </c>
    </row>
    <row r="9916" spans="21:30">
      <c r="U9916">
        <v>24685</v>
      </c>
      <c r="V9916">
        <v>9</v>
      </c>
      <c r="W9916" t="s">
        <v>10870</v>
      </c>
      <c r="X9916">
        <v>13</v>
      </c>
      <c r="Y9916" t="s">
        <v>6457</v>
      </c>
      <c r="Z9916">
        <v>13106</v>
      </c>
      <c r="AA9916" t="s">
        <v>6487</v>
      </c>
      <c r="AC9916" t="s">
        <v>713</v>
      </c>
      <c r="AD9916" t="s">
        <v>443</v>
      </c>
    </row>
    <row r="9917" spans="21:30">
      <c r="U9917">
        <v>24686</v>
      </c>
      <c r="V9917">
        <v>7</v>
      </c>
      <c r="W9917" t="s">
        <v>10871</v>
      </c>
      <c r="X9917">
        <v>13</v>
      </c>
      <c r="Y9917" t="s">
        <v>6457</v>
      </c>
      <c r="Z9917">
        <v>13401</v>
      </c>
      <c r="AA9917" t="s">
        <v>667</v>
      </c>
      <c r="AC9917" t="s">
        <v>713</v>
      </c>
      <c r="AD9917" t="s">
        <v>443</v>
      </c>
    </row>
    <row r="9918" spans="21:30">
      <c r="U9918">
        <v>24689</v>
      </c>
      <c r="V9918">
        <v>1</v>
      </c>
      <c r="W9918" t="s">
        <v>10872</v>
      </c>
      <c r="X9918">
        <v>13</v>
      </c>
      <c r="Y9918" t="s">
        <v>6457</v>
      </c>
      <c r="Z9918">
        <v>13112</v>
      </c>
      <c r="AA9918" t="s">
        <v>1249</v>
      </c>
      <c r="AC9918" t="s">
        <v>713</v>
      </c>
      <c r="AD9918" t="s">
        <v>443</v>
      </c>
    </row>
    <row r="9919" spans="21:30">
      <c r="U9919">
        <v>24690</v>
      </c>
      <c r="V9919">
        <v>5</v>
      </c>
      <c r="W9919" t="s">
        <v>10873</v>
      </c>
      <c r="X9919">
        <v>13</v>
      </c>
      <c r="Y9919" t="s">
        <v>6457</v>
      </c>
      <c r="Z9919">
        <v>13113</v>
      </c>
      <c r="AA9919" t="s">
        <v>761</v>
      </c>
      <c r="AC9919" t="s">
        <v>725</v>
      </c>
      <c r="AD9919" t="s">
        <v>443</v>
      </c>
    </row>
    <row r="9920" spans="21:30">
      <c r="U9920">
        <v>24699</v>
      </c>
      <c r="V9920">
        <v>9</v>
      </c>
      <c r="W9920" t="s">
        <v>10874</v>
      </c>
      <c r="X9920">
        <v>13</v>
      </c>
      <c r="Y9920" t="s">
        <v>6457</v>
      </c>
      <c r="Z9920">
        <v>13501</v>
      </c>
      <c r="AA9920" t="s">
        <v>809</v>
      </c>
      <c r="AC9920" t="s">
        <v>725</v>
      </c>
      <c r="AD9920" t="s">
        <v>443</v>
      </c>
    </row>
    <row r="9921" spans="21:30">
      <c r="U9921">
        <v>24700</v>
      </c>
      <c r="V9921">
        <v>6</v>
      </c>
      <c r="W9921" t="s">
        <v>10875</v>
      </c>
      <c r="X9921">
        <v>13</v>
      </c>
      <c r="Y9921" t="s">
        <v>6457</v>
      </c>
      <c r="Z9921">
        <v>13122</v>
      </c>
      <c r="AA9921" t="s">
        <v>6722</v>
      </c>
      <c r="AC9921" t="s">
        <v>713</v>
      </c>
      <c r="AD9921" t="s">
        <v>443</v>
      </c>
    </row>
    <row r="9922" spans="21:30">
      <c r="U9922">
        <v>24707</v>
      </c>
      <c r="V9922">
        <v>3</v>
      </c>
      <c r="W9922" t="s">
        <v>7584</v>
      </c>
      <c r="X9922">
        <v>13</v>
      </c>
      <c r="Y9922" t="s">
        <v>6457</v>
      </c>
      <c r="Z9922">
        <v>13605</v>
      </c>
      <c r="AA9922" t="s">
        <v>7569</v>
      </c>
      <c r="AC9922" t="s">
        <v>713</v>
      </c>
      <c r="AD9922" t="s">
        <v>443</v>
      </c>
    </row>
    <row r="9923" spans="21:30">
      <c r="U9923">
        <v>24713</v>
      </c>
      <c r="V9923">
        <v>8</v>
      </c>
      <c r="W9923" t="s">
        <v>10876</v>
      </c>
      <c r="X9923">
        <v>13</v>
      </c>
      <c r="Y9923" t="s">
        <v>6457</v>
      </c>
      <c r="Z9923">
        <v>13201</v>
      </c>
      <c r="AA9923" t="s">
        <v>114</v>
      </c>
      <c r="AC9923" t="s">
        <v>713</v>
      </c>
      <c r="AD9923" t="s">
        <v>443</v>
      </c>
    </row>
    <row r="9924" spans="21:30">
      <c r="U9924">
        <v>24714</v>
      </c>
      <c r="V9924">
        <v>6</v>
      </c>
      <c r="W9924" t="s">
        <v>2958</v>
      </c>
      <c r="X9924">
        <v>13</v>
      </c>
      <c r="Y9924" t="s">
        <v>6457</v>
      </c>
      <c r="Z9924">
        <v>13112</v>
      </c>
      <c r="AA9924" t="s">
        <v>1249</v>
      </c>
      <c r="AC9924" t="s">
        <v>713</v>
      </c>
      <c r="AD9924" t="s">
        <v>443</v>
      </c>
    </row>
    <row r="9925" spans="21:30">
      <c r="U9925">
        <v>24715</v>
      </c>
      <c r="V9925">
        <v>4</v>
      </c>
      <c r="W9925" t="s">
        <v>10877</v>
      </c>
      <c r="X9925">
        <v>13</v>
      </c>
      <c r="Y9925" t="s">
        <v>6457</v>
      </c>
      <c r="Z9925">
        <v>13501</v>
      </c>
      <c r="AA9925" t="s">
        <v>809</v>
      </c>
      <c r="AC9925" t="s">
        <v>725</v>
      </c>
      <c r="AD9925" t="s">
        <v>443</v>
      </c>
    </row>
    <row r="9926" spans="21:30">
      <c r="U9926">
        <v>24716</v>
      </c>
      <c r="V9926">
        <v>2</v>
      </c>
      <c r="W9926" t="s">
        <v>10878</v>
      </c>
      <c r="X9926">
        <v>13</v>
      </c>
      <c r="Y9926" t="s">
        <v>6457</v>
      </c>
      <c r="Z9926">
        <v>13110</v>
      </c>
      <c r="AA9926" t="s">
        <v>741</v>
      </c>
      <c r="AC9926" t="s">
        <v>1111</v>
      </c>
      <c r="AD9926" t="s">
        <v>443</v>
      </c>
    </row>
    <row r="9927" spans="21:30">
      <c r="U9927">
        <v>24717</v>
      </c>
      <c r="V9927">
        <v>0</v>
      </c>
      <c r="W9927" t="s">
        <v>10879</v>
      </c>
      <c r="X9927">
        <v>13</v>
      </c>
      <c r="Y9927" t="s">
        <v>6457</v>
      </c>
      <c r="Z9927">
        <v>13111</v>
      </c>
      <c r="AA9927" t="s">
        <v>1237</v>
      </c>
      <c r="AC9927" t="s">
        <v>713</v>
      </c>
      <c r="AD9927" t="s">
        <v>443</v>
      </c>
    </row>
    <row r="9928" spans="21:30">
      <c r="U9928">
        <v>24718</v>
      </c>
      <c r="V9928">
        <v>9</v>
      </c>
      <c r="W9928" t="s">
        <v>10880</v>
      </c>
      <c r="X9928">
        <v>13</v>
      </c>
      <c r="Y9928" t="s">
        <v>6457</v>
      </c>
      <c r="Z9928">
        <v>13115</v>
      </c>
      <c r="AA9928" t="s">
        <v>1826</v>
      </c>
      <c r="AC9928" t="s">
        <v>725</v>
      </c>
      <c r="AD9928" t="s">
        <v>443</v>
      </c>
    </row>
    <row r="9929" spans="21:30">
      <c r="U9929">
        <v>24719</v>
      </c>
      <c r="V9929">
        <v>7</v>
      </c>
      <c r="W9929" t="s">
        <v>10881</v>
      </c>
      <c r="X9929">
        <v>13</v>
      </c>
      <c r="Y9929" t="s">
        <v>6457</v>
      </c>
      <c r="Z9929">
        <v>13402</v>
      </c>
      <c r="AA9929" t="s">
        <v>766</v>
      </c>
      <c r="AC9929" t="s">
        <v>725</v>
      </c>
      <c r="AD9929" t="s">
        <v>443</v>
      </c>
    </row>
    <row r="9930" spans="21:30">
      <c r="U9930">
        <v>24721</v>
      </c>
      <c r="V9930">
        <v>9</v>
      </c>
      <c r="W9930" t="s">
        <v>10882</v>
      </c>
      <c r="X9930">
        <v>13</v>
      </c>
      <c r="Y9930" t="s">
        <v>6457</v>
      </c>
      <c r="Z9930">
        <v>13114</v>
      </c>
      <c r="AA9930" t="s">
        <v>683</v>
      </c>
      <c r="AC9930" t="s">
        <v>1111</v>
      </c>
      <c r="AD9930" t="s">
        <v>443</v>
      </c>
    </row>
    <row r="9931" spans="21:30">
      <c r="U9931">
        <v>24722</v>
      </c>
      <c r="V9931">
        <v>7</v>
      </c>
      <c r="W9931" t="s">
        <v>10883</v>
      </c>
      <c r="X9931">
        <v>13</v>
      </c>
      <c r="Y9931" t="s">
        <v>6457</v>
      </c>
      <c r="Z9931">
        <v>13107</v>
      </c>
      <c r="AA9931" t="s">
        <v>1204</v>
      </c>
      <c r="AC9931" t="s">
        <v>713</v>
      </c>
      <c r="AD9931" t="s">
        <v>443</v>
      </c>
    </row>
    <row r="9932" spans="21:30">
      <c r="U9932">
        <v>24723</v>
      </c>
      <c r="V9932">
        <v>5</v>
      </c>
      <c r="W9932" t="s">
        <v>10884</v>
      </c>
      <c r="X9932">
        <v>13</v>
      </c>
      <c r="Y9932" t="s">
        <v>6457</v>
      </c>
      <c r="Z9932">
        <v>13120</v>
      </c>
      <c r="AA9932" t="s">
        <v>6588</v>
      </c>
      <c r="AC9932" t="s">
        <v>725</v>
      </c>
      <c r="AD9932" t="s">
        <v>443</v>
      </c>
    </row>
    <row r="9933" spans="21:30">
      <c r="U9933">
        <v>24725</v>
      </c>
      <c r="V9933">
        <v>1</v>
      </c>
      <c r="W9933" t="s">
        <v>10885</v>
      </c>
      <c r="X9933">
        <v>13</v>
      </c>
      <c r="Y9933" t="s">
        <v>6457</v>
      </c>
      <c r="Z9933">
        <v>13601</v>
      </c>
      <c r="AA9933" t="s">
        <v>777</v>
      </c>
      <c r="AC9933" t="s">
        <v>725</v>
      </c>
      <c r="AD9933" t="s">
        <v>443</v>
      </c>
    </row>
    <row r="9934" spans="21:30">
      <c r="U9934">
        <v>24730</v>
      </c>
      <c r="V9934">
        <v>8</v>
      </c>
      <c r="W9934" t="s">
        <v>10886</v>
      </c>
      <c r="X9934">
        <v>13</v>
      </c>
      <c r="Y9934" t="s">
        <v>6457</v>
      </c>
      <c r="Z9934">
        <v>13117</v>
      </c>
      <c r="AA9934" t="s">
        <v>804</v>
      </c>
      <c r="AC9934" t="s">
        <v>713</v>
      </c>
      <c r="AD9934" t="s">
        <v>443</v>
      </c>
    </row>
    <row r="9935" spans="21:30">
      <c r="U9935">
        <v>24732</v>
      </c>
      <c r="V9935">
        <v>4</v>
      </c>
      <c r="W9935" t="s">
        <v>10887</v>
      </c>
      <c r="X9935">
        <v>13</v>
      </c>
      <c r="Y9935" t="s">
        <v>6457</v>
      </c>
      <c r="Z9935">
        <v>13119</v>
      </c>
      <c r="AA9935" t="s">
        <v>6482</v>
      </c>
      <c r="AC9935" t="s">
        <v>713</v>
      </c>
      <c r="AD9935" t="s">
        <v>443</v>
      </c>
    </row>
    <row r="9936" spans="21:30">
      <c r="U9936">
        <v>24733</v>
      </c>
      <c r="V9936">
        <v>2</v>
      </c>
      <c r="W9936" t="s">
        <v>10888</v>
      </c>
      <c r="X9936">
        <v>13</v>
      </c>
      <c r="Y9936" t="s">
        <v>6457</v>
      </c>
      <c r="Z9936">
        <v>13301</v>
      </c>
      <c r="AA9936" t="s">
        <v>623</v>
      </c>
      <c r="AC9936" t="s">
        <v>713</v>
      </c>
      <c r="AD9936" t="s">
        <v>443</v>
      </c>
    </row>
    <row r="9937" spans="21:30">
      <c r="U9937">
        <v>24736</v>
      </c>
      <c r="V9937">
        <v>7</v>
      </c>
      <c r="W9937" t="s">
        <v>10889</v>
      </c>
      <c r="X9937">
        <v>13</v>
      </c>
      <c r="Y9937" t="s">
        <v>6457</v>
      </c>
      <c r="Z9937">
        <v>13110</v>
      </c>
      <c r="AA9937" t="s">
        <v>741</v>
      </c>
      <c r="AC9937" t="s">
        <v>725</v>
      </c>
      <c r="AD9937" t="s">
        <v>443</v>
      </c>
    </row>
    <row r="9938" spans="21:30">
      <c r="U9938">
        <v>24738</v>
      </c>
      <c r="V9938">
        <v>3</v>
      </c>
      <c r="W9938" t="s">
        <v>10890</v>
      </c>
      <c r="X9938">
        <v>13</v>
      </c>
      <c r="Y9938" t="s">
        <v>6457</v>
      </c>
      <c r="Z9938">
        <v>13127</v>
      </c>
      <c r="AA9938" t="s">
        <v>1640</v>
      </c>
      <c r="AC9938" t="s">
        <v>713</v>
      </c>
      <c r="AD9938" t="s">
        <v>443</v>
      </c>
    </row>
    <row r="9939" spans="21:30">
      <c r="U9939">
        <v>24739</v>
      </c>
      <c r="V9939">
        <v>1</v>
      </c>
      <c r="W9939" t="s">
        <v>10891</v>
      </c>
      <c r="X9939">
        <v>13</v>
      </c>
      <c r="Y9939" t="s">
        <v>6457</v>
      </c>
      <c r="Z9939">
        <v>13127</v>
      </c>
      <c r="AA9939" t="s">
        <v>1640</v>
      </c>
      <c r="AC9939" t="s">
        <v>725</v>
      </c>
      <c r="AD9939" t="s">
        <v>443</v>
      </c>
    </row>
    <row r="9940" spans="21:30">
      <c r="U9940">
        <v>24740</v>
      </c>
      <c r="V9940">
        <v>5</v>
      </c>
      <c r="W9940" t="s">
        <v>10892</v>
      </c>
      <c r="X9940">
        <v>13</v>
      </c>
      <c r="Y9940" t="s">
        <v>6457</v>
      </c>
      <c r="Z9940">
        <v>13121</v>
      </c>
      <c r="AA9940" t="s">
        <v>1491</v>
      </c>
      <c r="AC9940" t="s">
        <v>725</v>
      </c>
      <c r="AD9940" t="s">
        <v>443</v>
      </c>
    </row>
    <row r="9941" spans="21:30">
      <c r="U9941">
        <v>24742</v>
      </c>
      <c r="V9941">
        <v>1</v>
      </c>
      <c r="W9941" t="s">
        <v>10893</v>
      </c>
      <c r="X9941">
        <v>13</v>
      </c>
      <c r="Y9941" t="s">
        <v>6457</v>
      </c>
      <c r="Z9941">
        <v>13127</v>
      </c>
      <c r="AA9941" t="s">
        <v>1640</v>
      </c>
      <c r="AC9941" t="s">
        <v>713</v>
      </c>
      <c r="AD9941" t="s">
        <v>443</v>
      </c>
    </row>
    <row r="9942" spans="21:30">
      <c r="U9942">
        <v>24752</v>
      </c>
      <c r="V9942">
        <v>9</v>
      </c>
      <c r="W9942" t="s">
        <v>10894</v>
      </c>
      <c r="X9942">
        <v>13</v>
      </c>
      <c r="Y9942" t="s">
        <v>6457</v>
      </c>
      <c r="Z9942">
        <v>13201</v>
      </c>
      <c r="AA9942" t="s">
        <v>114</v>
      </c>
      <c r="AC9942" t="s">
        <v>713</v>
      </c>
      <c r="AD9942" t="s">
        <v>443</v>
      </c>
    </row>
    <row r="9943" spans="21:30">
      <c r="U9943">
        <v>24754</v>
      </c>
      <c r="V9943">
        <v>5</v>
      </c>
      <c r="W9943" t="s">
        <v>10895</v>
      </c>
      <c r="X9943">
        <v>13</v>
      </c>
      <c r="Y9943" t="s">
        <v>6457</v>
      </c>
      <c r="Z9943">
        <v>13103</v>
      </c>
      <c r="AA9943" t="s">
        <v>708</v>
      </c>
      <c r="AC9943" t="s">
        <v>412</v>
      </c>
      <c r="AD9943" t="s">
        <v>443</v>
      </c>
    </row>
    <row r="9944" spans="21:30">
      <c r="U9944">
        <v>24755</v>
      </c>
      <c r="V9944">
        <v>3</v>
      </c>
      <c r="W9944" t="s">
        <v>10896</v>
      </c>
      <c r="X9944">
        <v>13</v>
      </c>
      <c r="Y9944" t="s">
        <v>6457</v>
      </c>
      <c r="Z9944">
        <v>13126</v>
      </c>
      <c r="AA9944" t="s">
        <v>6479</v>
      </c>
      <c r="AC9944" t="s">
        <v>713</v>
      </c>
      <c r="AD9944" t="s">
        <v>443</v>
      </c>
    </row>
    <row r="9945" spans="21:30">
      <c r="U9945">
        <v>24756</v>
      </c>
      <c r="V9945">
        <v>1</v>
      </c>
      <c r="W9945" t="s">
        <v>10897</v>
      </c>
      <c r="X9945">
        <v>13</v>
      </c>
      <c r="Y9945" t="s">
        <v>6457</v>
      </c>
      <c r="Z9945">
        <v>13110</v>
      </c>
      <c r="AA9945" t="s">
        <v>741</v>
      </c>
      <c r="AC9945" t="s">
        <v>713</v>
      </c>
      <c r="AD9945" t="s">
        <v>443</v>
      </c>
    </row>
    <row r="9946" spans="21:30">
      <c r="U9946">
        <v>24758</v>
      </c>
      <c r="V9946">
        <v>8</v>
      </c>
      <c r="W9946" t="s">
        <v>10898</v>
      </c>
      <c r="X9946">
        <v>13</v>
      </c>
      <c r="Y9946" t="s">
        <v>6457</v>
      </c>
      <c r="Z9946">
        <v>13110</v>
      </c>
      <c r="AA9946" t="s">
        <v>741</v>
      </c>
      <c r="AC9946" t="s">
        <v>713</v>
      </c>
      <c r="AD9946" t="s">
        <v>443</v>
      </c>
    </row>
    <row r="9947" spans="21:30">
      <c r="U9947">
        <v>24759</v>
      </c>
      <c r="V9947">
        <v>6</v>
      </c>
      <c r="W9947" t="s">
        <v>10899</v>
      </c>
      <c r="X9947">
        <v>13</v>
      </c>
      <c r="Y9947" t="s">
        <v>6457</v>
      </c>
      <c r="Z9947">
        <v>13503</v>
      </c>
      <c r="AA9947" t="s">
        <v>6652</v>
      </c>
      <c r="AC9947" t="s">
        <v>713</v>
      </c>
      <c r="AD9947" t="s">
        <v>443</v>
      </c>
    </row>
    <row r="9948" spans="21:30">
      <c r="U9948">
        <v>24761</v>
      </c>
      <c r="V9948">
        <v>8</v>
      </c>
      <c r="W9948" t="s">
        <v>10900</v>
      </c>
      <c r="X9948">
        <v>13</v>
      </c>
      <c r="Y9948" t="s">
        <v>6457</v>
      </c>
      <c r="Z9948">
        <v>13114</v>
      </c>
      <c r="AA9948" t="s">
        <v>683</v>
      </c>
      <c r="AC9948" t="s">
        <v>725</v>
      </c>
      <c r="AD9948" t="s">
        <v>443</v>
      </c>
    </row>
    <row r="9949" spans="21:30">
      <c r="U9949">
        <v>24762</v>
      </c>
      <c r="V9949">
        <v>6</v>
      </c>
      <c r="W9949" t="s">
        <v>10901</v>
      </c>
      <c r="X9949">
        <v>13</v>
      </c>
      <c r="Y9949" t="s">
        <v>6457</v>
      </c>
      <c r="Z9949">
        <v>13118</v>
      </c>
      <c r="AA9949" t="s">
        <v>771</v>
      </c>
      <c r="AC9949" t="s">
        <v>725</v>
      </c>
      <c r="AD9949" t="s">
        <v>443</v>
      </c>
    </row>
    <row r="9950" spans="21:30">
      <c r="U9950">
        <v>24763</v>
      </c>
      <c r="V9950">
        <v>4</v>
      </c>
      <c r="W9950" t="s">
        <v>10902</v>
      </c>
      <c r="X9950">
        <v>13</v>
      </c>
      <c r="Y9950" t="s">
        <v>6457</v>
      </c>
      <c r="Z9950">
        <v>13108</v>
      </c>
      <c r="AA9950" t="s">
        <v>1212</v>
      </c>
      <c r="AC9950" t="s">
        <v>713</v>
      </c>
      <c r="AD9950" t="s">
        <v>443</v>
      </c>
    </row>
    <row r="9951" spans="21:30">
      <c r="U9951">
        <v>24765</v>
      </c>
      <c r="V9951">
        <v>0</v>
      </c>
      <c r="W9951" t="s">
        <v>10903</v>
      </c>
      <c r="X9951">
        <v>13</v>
      </c>
      <c r="Y9951" t="s">
        <v>6457</v>
      </c>
      <c r="Z9951">
        <v>13119</v>
      </c>
      <c r="AA9951" t="s">
        <v>6482</v>
      </c>
      <c r="AC9951" t="s">
        <v>713</v>
      </c>
      <c r="AD9951" t="s">
        <v>443</v>
      </c>
    </row>
    <row r="9952" spans="21:30">
      <c r="U9952">
        <v>24766</v>
      </c>
      <c r="V9952">
        <v>9</v>
      </c>
      <c r="W9952" t="s">
        <v>10904</v>
      </c>
      <c r="X9952">
        <v>13</v>
      </c>
      <c r="Y9952" t="s">
        <v>6457</v>
      </c>
      <c r="Z9952">
        <v>13110</v>
      </c>
      <c r="AA9952" t="s">
        <v>741</v>
      </c>
      <c r="AC9952" t="s">
        <v>713</v>
      </c>
      <c r="AD9952" t="s">
        <v>443</v>
      </c>
    </row>
    <row r="9953" spans="21:30">
      <c r="U9953">
        <v>24768</v>
      </c>
      <c r="V9953">
        <v>5</v>
      </c>
      <c r="W9953" t="s">
        <v>10905</v>
      </c>
      <c r="X9953">
        <v>13</v>
      </c>
      <c r="Y9953" t="s">
        <v>6457</v>
      </c>
      <c r="Z9953">
        <v>13114</v>
      </c>
      <c r="AA9953" t="s">
        <v>683</v>
      </c>
      <c r="AC9953" t="s">
        <v>725</v>
      </c>
      <c r="AD9953" t="s">
        <v>443</v>
      </c>
    </row>
    <row r="9954" spans="21:30">
      <c r="U9954">
        <v>24769</v>
      </c>
      <c r="V9954">
        <v>3</v>
      </c>
      <c r="W9954" t="s">
        <v>10906</v>
      </c>
      <c r="X9954">
        <v>13</v>
      </c>
      <c r="Y9954" t="s">
        <v>6457</v>
      </c>
      <c r="Z9954">
        <v>13125</v>
      </c>
      <c r="AA9954" t="s">
        <v>1608</v>
      </c>
      <c r="AC9954" t="s">
        <v>713</v>
      </c>
      <c r="AD9954" t="s">
        <v>443</v>
      </c>
    </row>
    <row r="9955" spans="21:30">
      <c r="U9955">
        <v>24782</v>
      </c>
      <c r="V9955">
        <v>0</v>
      </c>
      <c r="W9955" t="s">
        <v>10907</v>
      </c>
      <c r="X9955">
        <v>13</v>
      </c>
      <c r="Y9955" t="s">
        <v>6457</v>
      </c>
      <c r="Z9955">
        <v>13130</v>
      </c>
      <c r="AA9955" t="s">
        <v>840</v>
      </c>
      <c r="AC9955" t="s">
        <v>713</v>
      </c>
      <c r="AD9955" t="s">
        <v>443</v>
      </c>
    </row>
    <row r="9956" spans="21:30">
      <c r="U9956">
        <v>24783</v>
      </c>
      <c r="V9956">
        <v>9</v>
      </c>
      <c r="W9956" t="s">
        <v>10908</v>
      </c>
      <c r="X9956">
        <v>13</v>
      </c>
      <c r="Y9956" t="s">
        <v>6457</v>
      </c>
      <c r="Z9956">
        <v>13202</v>
      </c>
      <c r="AA9956" t="s">
        <v>781</v>
      </c>
      <c r="AC9956" t="s">
        <v>725</v>
      </c>
      <c r="AD9956" t="s">
        <v>443</v>
      </c>
    </row>
    <row r="9957" spans="21:30">
      <c r="U9957">
        <v>24790</v>
      </c>
      <c r="V9957">
        <v>1</v>
      </c>
      <c r="W9957" t="s">
        <v>10909</v>
      </c>
      <c r="X9957">
        <v>13</v>
      </c>
      <c r="Y9957" t="s">
        <v>6457</v>
      </c>
      <c r="Z9957">
        <v>13124</v>
      </c>
      <c r="AA9957" t="s">
        <v>688</v>
      </c>
      <c r="AC9957" t="s">
        <v>713</v>
      </c>
      <c r="AD9957" t="s">
        <v>443</v>
      </c>
    </row>
    <row r="9958" spans="21:30">
      <c r="U9958">
        <v>24795</v>
      </c>
      <c r="V9958">
        <v>2</v>
      </c>
      <c r="W9958" t="s">
        <v>10910</v>
      </c>
      <c r="X9958">
        <v>13</v>
      </c>
      <c r="Y9958" t="s">
        <v>6457</v>
      </c>
      <c r="Z9958">
        <v>13114</v>
      </c>
      <c r="AA9958" t="s">
        <v>683</v>
      </c>
      <c r="AC9958" t="s">
        <v>725</v>
      </c>
      <c r="AD9958" t="s">
        <v>443</v>
      </c>
    </row>
    <row r="9959" spans="21:30">
      <c r="U9959">
        <v>24798</v>
      </c>
      <c r="V9959">
        <v>7</v>
      </c>
      <c r="W9959" t="s">
        <v>10911</v>
      </c>
      <c r="X9959">
        <v>13</v>
      </c>
      <c r="Y9959" t="s">
        <v>6457</v>
      </c>
      <c r="Z9959">
        <v>13110</v>
      </c>
      <c r="AA9959" t="s">
        <v>741</v>
      </c>
      <c r="AC9959" t="s">
        <v>725</v>
      </c>
      <c r="AD9959" t="s">
        <v>443</v>
      </c>
    </row>
    <row r="9960" spans="21:30">
      <c r="U9960">
        <v>24800</v>
      </c>
      <c r="V9960">
        <v>2</v>
      </c>
      <c r="W9960" t="s">
        <v>10912</v>
      </c>
      <c r="X9960">
        <v>13</v>
      </c>
      <c r="Y9960" t="s">
        <v>6457</v>
      </c>
      <c r="Z9960">
        <v>13110</v>
      </c>
      <c r="AA9960" t="s">
        <v>741</v>
      </c>
      <c r="AC9960" t="s">
        <v>713</v>
      </c>
      <c r="AD9960" t="s">
        <v>443</v>
      </c>
    </row>
    <row r="9961" spans="21:30">
      <c r="U9961">
        <v>24801</v>
      </c>
      <c r="V9961">
        <v>0</v>
      </c>
      <c r="W9961" t="s">
        <v>10913</v>
      </c>
      <c r="X9961">
        <v>13</v>
      </c>
      <c r="Y9961" t="s">
        <v>6457</v>
      </c>
      <c r="Z9961">
        <v>13120</v>
      </c>
      <c r="AA9961" t="s">
        <v>6588</v>
      </c>
      <c r="AC9961" t="s">
        <v>725</v>
      </c>
      <c r="AD9961" t="s">
        <v>443</v>
      </c>
    </row>
    <row r="9962" spans="21:30">
      <c r="U9962">
        <v>24803</v>
      </c>
      <c r="V9962">
        <v>7</v>
      </c>
      <c r="W9962" t="s">
        <v>10914</v>
      </c>
      <c r="X9962">
        <v>13</v>
      </c>
      <c r="Y9962" t="s">
        <v>6457</v>
      </c>
      <c r="Z9962">
        <v>13111</v>
      </c>
      <c r="AA9962" t="s">
        <v>1237</v>
      </c>
      <c r="AC9962" t="s">
        <v>713</v>
      </c>
      <c r="AD9962" t="s">
        <v>443</v>
      </c>
    </row>
    <row r="9963" spans="21:30">
      <c r="U9963">
        <v>24804</v>
      </c>
      <c r="V9963">
        <v>5</v>
      </c>
      <c r="W9963" t="s">
        <v>10915</v>
      </c>
      <c r="X9963">
        <v>13</v>
      </c>
      <c r="Y9963" t="s">
        <v>6457</v>
      </c>
      <c r="Z9963">
        <v>13103</v>
      </c>
      <c r="AA9963" t="s">
        <v>708</v>
      </c>
      <c r="AC9963" t="s">
        <v>412</v>
      </c>
      <c r="AD9963" t="s">
        <v>443</v>
      </c>
    </row>
    <row r="9964" spans="21:30">
      <c r="U9964">
        <v>24806</v>
      </c>
      <c r="V9964">
        <v>1</v>
      </c>
      <c r="W9964" t="s">
        <v>10916</v>
      </c>
      <c r="X9964">
        <v>13</v>
      </c>
      <c r="Y9964" t="s">
        <v>6457</v>
      </c>
      <c r="Z9964">
        <v>13104</v>
      </c>
      <c r="AA9964" t="s">
        <v>6569</v>
      </c>
      <c r="AC9964" t="s">
        <v>725</v>
      </c>
      <c r="AD9964" t="s">
        <v>443</v>
      </c>
    </row>
    <row r="9965" spans="21:30">
      <c r="U9965">
        <v>24809</v>
      </c>
      <c r="V9965">
        <v>6</v>
      </c>
      <c r="W9965" t="s">
        <v>10917</v>
      </c>
      <c r="X9965">
        <v>13</v>
      </c>
      <c r="Y9965" t="s">
        <v>6457</v>
      </c>
      <c r="Z9965">
        <v>13124</v>
      </c>
      <c r="AA9965" t="s">
        <v>688</v>
      </c>
      <c r="AC9965" t="s">
        <v>713</v>
      </c>
      <c r="AD9965" t="s">
        <v>443</v>
      </c>
    </row>
    <row r="9966" spans="21:30">
      <c r="U9966">
        <v>24812</v>
      </c>
      <c r="V9966">
        <v>6</v>
      </c>
      <c r="W9966" t="s">
        <v>10918</v>
      </c>
      <c r="X9966">
        <v>13</v>
      </c>
      <c r="Y9966" t="s">
        <v>6457</v>
      </c>
      <c r="Z9966">
        <v>13128</v>
      </c>
      <c r="AA9966" t="s">
        <v>831</v>
      </c>
      <c r="AC9966" t="s">
        <v>713</v>
      </c>
      <c r="AD9966" t="s">
        <v>443</v>
      </c>
    </row>
    <row r="9967" spans="21:30">
      <c r="U9967">
        <v>24815</v>
      </c>
      <c r="V9967">
        <v>0</v>
      </c>
      <c r="W9967" t="s">
        <v>10919</v>
      </c>
      <c r="X9967">
        <v>13</v>
      </c>
      <c r="Y9967" t="s">
        <v>6457</v>
      </c>
      <c r="Z9967">
        <v>13108</v>
      </c>
      <c r="AA9967" t="s">
        <v>1212</v>
      </c>
      <c r="AC9967" t="s">
        <v>725</v>
      </c>
      <c r="AD9967" t="s">
        <v>443</v>
      </c>
    </row>
    <row r="9968" spans="21:30">
      <c r="U9968">
        <v>24817</v>
      </c>
      <c r="V9968">
        <v>7</v>
      </c>
      <c r="W9968" t="s">
        <v>10920</v>
      </c>
      <c r="X9968">
        <v>13</v>
      </c>
      <c r="Y9968" t="s">
        <v>6457</v>
      </c>
      <c r="Z9968">
        <v>13113</v>
      </c>
      <c r="AA9968" t="s">
        <v>761</v>
      </c>
      <c r="AC9968" t="s">
        <v>725</v>
      </c>
      <c r="AD9968" t="s">
        <v>443</v>
      </c>
    </row>
    <row r="9969" spans="21:30">
      <c r="U9969">
        <v>24818</v>
      </c>
      <c r="V9969">
        <v>5</v>
      </c>
      <c r="W9969" t="s">
        <v>10921</v>
      </c>
      <c r="X9969">
        <v>13</v>
      </c>
      <c r="Y9969" t="s">
        <v>6457</v>
      </c>
      <c r="Z9969">
        <v>13123</v>
      </c>
      <c r="AA9969" t="s">
        <v>756</v>
      </c>
      <c r="AC9969" t="s">
        <v>725</v>
      </c>
      <c r="AD9969" t="s">
        <v>443</v>
      </c>
    </row>
    <row r="9970" spans="21:30">
      <c r="U9970">
        <v>24821</v>
      </c>
      <c r="V9970">
        <v>5</v>
      </c>
      <c r="W9970" t="s">
        <v>10922</v>
      </c>
      <c r="X9970">
        <v>13</v>
      </c>
      <c r="Y9970" t="s">
        <v>6457</v>
      </c>
      <c r="Z9970">
        <v>13201</v>
      </c>
      <c r="AA9970" t="s">
        <v>114</v>
      </c>
      <c r="AC9970" t="s">
        <v>725</v>
      </c>
      <c r="AD9970" t="s">
        <v>443</v>
      </c>
    </row>
    <row r="9971" spans="21:30">
      <c r="U9971">
        <v>24822</v>
      </c>
      <c r="V9971">
        <v>3</v>
      </c>
      <c r="W9971" t="s">
        <v>10923</v>
      </c>
      <c r="X9971">
        <v>13</v>
      </c>
      <c r="Y9971" t="s">
        <v>6457</v>
      </c>
      <c r="Z9971">
        <v>13105</v>
      </c>
      <c r="AA9971" t="s">
        <v>1817</v>
      </c>
      <c r="AC9971" t="s">
        <v>1009</v>
      </c>
      <c r="AD9971" t="s">
        <v>443</v>
      </c>
    </row>
    <row r="9972" spans="21:30">
      <c r="U9972">
        <v>24826</v>
      </c>
      <c r="V9972">
        <v>6</v>
      </c>
      <c r="W9972" t="s">
        <v>10924</v>
      </c>
      <c r="X9972">
        <v>13</v>
      </c>
      <c r="Y9972" t="s">
        <v>6457</v>
      </c>
      <c r="Z9972">
        <v>13114</v>
      </c>
      <c r="AA9972" t="s">
        <v>683</v>
      </c>
      <c r="AC9972" t="s">
        <v>725</v>
      </c>
      <c r="AD9972" t="s">
        <v>443</v>
      </c>
    </row>
    <row r="9973" spans="21:30">
      <c r="U9973">
        <v>24828</v>
      </c>
      <c r="V9973">
        <v>2</v>
      </c>
      <c r="W9973" t="s">
        <v>10925</v>
      </c>
      <c r="X9973">
        <v>13</v>
      </c>
      <c r="Y9973" t="s">
        <v>6457</v>
      </c>
      <c r="Z9973">
        <v>13128</v>
      </c>
      <c r="AA9973" t="s">
        <v>831</v>
      </c>
      <c r="AC9973" t="s">
        <v>713</v>
      </c>
      <c r="AD9973" t="s">
        <v>443</v>
      </c>
    </row>
    <row r="9974" spans="21:30">
      <c r="U9974">
        <v>24830</v>
      </c>
      <c r="V9974">
        <v>4</v>
      </c>
      <c r="W9974" t="s">
        <v>10926</v>
      </c>
      <c r="X9974">
        <v>13</v>
      </c>
      <c r="Y9974" t="s">
        <v>6457</v>
      </c>
      <c r="Z9974">
        <v>13120</v>
      </c>
      <c r="AA9974" t="s">
        <v>6588</v>
      </c>
      <c r="AC9974" t="s">
        <v>725</v>
      </c>
      <c r="AD9974" t="s">
        <v>443</v>
      </c>
    </row>
    <row r="9975" spans="21:30">
      <c r="U9975">
        <v>24832</v>
      </c>
      <c r="V9975">
        <v>0</v>
      </c>
      <c r="W9975" t="s">
        <v>10927</v>
      </c>
      <c r="X9975">
        <v>13</v>
      </c>
      <c r="Y9975" t="s">
        <v>6457</v>
      </c>
      <c r="Z9975">
        <v>13114</v>
      </c>
      <c r="AA9975" t="s">
        <v>683</v>
      </c>
      <c r="AC9975" t="s">
        <v>725</v>
      </c>
      <c r="AD9975" t="s">
        <v>443</v>
      </c>
    </row>
    <row r="9976" spans="21:30">
      <c r="U9976">
        <v>24836</v>
      </c>
      <c r="V9976">
        <v>3</v>
      </c>
      <c r="W9976" t="s">
        <v>8465</v>
      </c>
      <c r="X9976">
        <v>13</v>
      </c>
      <c r="Y9976" t="s">
        <v>6457</v>
      </c>
      <c r="Z9976">
        <v>13402</v>
      </c>
      <c r="AA9976" t="s">
        <v>766</v>
      </c>
      <c r="AC9976" t="s">
        <v>725</v>
      </c>
      <c r="AD9976" t="s">
        <v>443</v>
      </c>
    </row>
    <row r="9977" spans="21:30">
      <c r="U9977">
        <v>24840</v>
      </c>
      <c r="V9977">
        <v>1</v>
      </c>
      <c r="W9977" t="s">
        <v>10928</v>
      </c>
      <c r="X9977">
        <v>13</v>
      </c>
      <c r="Y9977" t="s">
        <v>6457</v>
      </c>
      <c r="Z9977">
        <v>13101</v>
      </c>
      <c r="AA9977" t="s">
        <v>452</v>
      </c>
      <c r="AC9977" t="s">
        <v>725</v>
      </c>
      <c r="AD9977" t="s">
        <v>443</v>
      </c>
    </row>
    <row r="9978" spans="21:30">
      <c r="U9978">
        <v>24842</v>
      </c>
      <c r="V9978">
        <v>8</v>
      </c>
      <c r="W9978" t="s">
        <v>10929</v>
      </c>
      <c r="X9978">
        <v>13</v>
      </c>
      <c r="Y9978" t="s">
        <v>6457</v>
      </c>
      <c r="Z9978">
        <v>13120</v>
      </c>
      <c r="AA9978" t="s">
        <v>6588</v>
      </c>
      <c r="AC9978" t="s">
        <v>725</v>
      </c>
      <c r="AD9978" t="s">
        <v>443</v>
      </c>
    </row>
    <row r="9979" spans="21:30">
      <c r="U9979">
        <v>24843</v>
      </c>
      <c r="V9979">
        <v>6</v>
      </c>
      <c r="W9979" t="s">
        <v>10930</v>
      </c>
      <c r="X9979">
        <v>13</v>
      </c>
      <c r="Y9979" t="s">
        <v>6457</v>
      </c>
      <c r="Z9979">
        <v>13124</v>
      </c>
      <c r="AA9979" t="s">
        <v>688</v>
      </c>
      <c r="AC9979" t="s">
        <v>713</v>
      </c>
      <c r="AD9979" t="s">
        <v>443</v>
      </c>
    </row>
    <row r="9980" spans="21:30">
      <c r="U9980">
        <v>24850</v>
      </c>
      <c r="V9980">
        <v>9</v>
      </c>
      <c r="W9980" t="s">
        <v>10931</v>
      </c>
      <c r="X9980">
        <v>13</v>
      </c>
      <c r="Y9980" t="s">
        <v>6457</v>
      </c>
      <c r="Z9980">
        <v>13114</v>
      </c>
      <c r="AA9980" t="s">
        <v>683</v>
      </c>
      <c r="AC9980" t="s">
        <v>725</v>
      </c>
      <c r="AD9980" t="s">
        <v>443</v>
      </c>
    </row>
    <row r="9981" spans="21:30">
      <c r="U9981">
        <v>24851</v>
      </c>
      <c r="V9981">
        <v>7</v>
      </c>
      <c r="W9981" t="s">
        <v>10932</v>
      </c>
      <c r="X9981">
        <v>13</v>
      </c>
      <c r="Y9981" t="s">
        <v>6457</v>
      </c>
      <c r="Z9981">
        <v>13120</v>
      </c>
      <c r="AA9981" t="s">
        <v>6588</v>
      </c>
      <c r="AC9981" t="s">
        <v>725</v>
      </c>
      <c r="AD9981" t="s">
        <v>443</v>
      </c>
    </row>
    <row r="9982" spans="21:30">
      <c r="U9982">
        <v>24856</v>
      </c>
      <c r="V9982">
        <v>8</v>
      </c>
      <c r="W9982" t="s">
        <v>10933</v>
      </c>
      <c r="X9982">
        <v>13</v>
      </c>
      <c r="Y9982" t="s">
        <v>6457</v>
      </c>
      <c r="Z9982">
        <v>13601</v>
      </c>
      <c r="AA9982" t="s">
        <v>777</v>
      </c>
      <c r="AC9982" t="s">
        <v>1111</v>
      </c>
      <c r="AD9982" t="s">
        <v>443</v>
      </c>
    </row>
    <row r="9983" spans="21:30">
      <c r="U9983">
        <v>24857</v>
      </c>
      <c r="V9983">
        <v>6</v>
      </c>
      <c r="W9983" t="s">
        <v>10934</v>
      </c>
      <c r="X9983">
        <v>13</v>
      </c>
      <c r="Y9983" t="s">
        <v>6457</v>
      </c>
      <c r="Z9983">
        <v>13114</v>
      </c>
      <c r="AA9983" t="s">
        <v>683</v>
      </c>
      <c r="AC9983" t="s">
        <v>725</v>
      </c>
      <c r="AD9983" t="s">
        <v>443</v>
      </c>
    </row>
    <row r="9984" spans="21:30">
      <c r="U9984">
        <v>24861</v>
      </c>
      <c r="V9984">
        <v>4</v>
      </c>
      <c r="W9984" t="s">
        <v>10935</v>
      </c>
      <c r="X9984">
        <v>13</v>
      </c>
      <c r="Y9984" t="s">
        <v>6457</v>
      </c>
      <c r="Z9984">
        <v>13122</v>
      </c>
      <c r="AA9984" t="s">
        <v>6722</v>
      </c>
      <c r="AC9984" t="s">
        <v>725</v>
      </c>
      <c r="AD9984" t="s">
        <v>443</v>
      </c>
    </row>
    <row r="9985" spans="21:30">
      <c r="U9985">
        <v>24864</v>
      </c>
      <c r="V9985">
        <v>9</v>
      </c>
      <c r="W9985" t="s">
        <v>10936</v>
      </c>
      <c r="X9985">
        <v>13</v>
      </c>
      <c r="Y9985" t="s">
        <v>6457</v>
      </c>
      <c r="Z9985">
        <v>13110</v>
      </c>
      <c r="AA9985" t="s">
        <v>741</v>
      </c>
      <c r="AC9985" t="s">
        <v>713</v>
      </c>
      <c r="AD9985" t="s">
        <v>443</v>
      </c>
    </row>
    <row r="9986" spans="21:30">
      <c r="U9986">
        <v>24868</v>
      </c>
      <c r="V9986">
        <v>1</v>
      </c>
      <c r="W9986" t="s">
        <v>10937</v>
      </c>
      <c r="X9986">
        <v>13</v>
      </c>
      <c r="Y9986" t="s">
        <v>6457</v>
      </c>
      <c r="Z9986">
        <v>13109</v>
      </c>
      <c r="AA9986" t="s">
        <v>1224</v>
      </c>
      <c r="AC9986" t="s">
        <v>713</v>
      </c>
      <c r="AD9986" t="s">
        <v>443</v>
      </c>
    </row>
    <row r="9987" spans="21:30">
      <c r="U9987">
        <v>24873</v>
      </c>
      <c r="V9987">
        <v>8</v>
      </c>
      <c r="W9987" t="s">
        <v>10938</v>
      </c>
      <c r="X9987">
        <v>13</v>
      </c>
      <c r="Y9987" t="s">
        <v>6457</v>
      </c>
      <c r="Z9987">
        <v>13122</v>
      </c>
      <c r="AA9987" t="s">
        <v>6722</v>
      </c>
      <c r="AC9987" t="s">
        <v>725</v>
      </c>
      <c r="AD9987" t="s">
        <v>443</v>
      </c>
    </row>
    <row r="9988" spans="21:30">
      <c r="U9988">
        <v>24874</v>
      </c>
      <c r="V9988">
        <v>6</v>
      </c>
      <c r="W9988" t="s">
        <v>10939</v>
      </c>
      <c r="X9988">
        <v>13</v>
      </c>
      <c r="Y9988" t="s">
        <v>6457</v>
      </c>
      <c r="Z9988">
        <v>13403</v>
      </c>
      <c r="AA9988" t="s">
        <v>731</v>
      </c>
      <c r="AC9988" t="s">
        <v>725</v>
      </c>
      <c r="AD9988" t="s">
        <v>443</v>
      </c>
    </row>
    <row r="9989" spans="21:30">
      <c r="U9989">
        <v>24875</v>
      </c>
      <c r="V9989">
        <v>4</v>
      </c>
      <c r="W9989" t="s">
        <v>10940</v>
      </c>
      <c r="X9989">
        <v>13</v>
      </c>
      <c r="Y9989" t="s">
        <v>6457</v>
      </c>
      <c r="Z9989">
        <v>13124</v>
      </c>
      <c r="AA9989" t="s">
        <v>688</v>
      </c>
      <c r="AC9989" t="s">
        <v>713</v>
      </c>
      <c r="AD9989" t="s">
        <v>443</v>
      </c>
    </row>
    <row r="9990" spans="21:30">
      <c r="U9990">
        <v>24876</v>
      </c>
      <c r="V9990">
        <v>2</v>
      </c>
      <c r="W9990" t="s">
        <v>10941</v>
      </c>
      <c r="X9990">
        <v>13</v>
      </c>
      <c r="Y9990" t="s">
        <v>6457</v>
      </c>
      <c r="Z9990">
        <v>13112</v>
      </c>
      <c r="AA9990" t="s">
        <v>1249</v>
      </c>
      <c r="AC9990" t="s">
        <v>1009</v>
      </c>
      <c r="AD9990" t="s">
        <v>443</v>
      </c>
    </row>
    <row r="9991" spans="21:30">
      <c r="U9991">
        <v>24878</v>
      </c>
      <c r="V9991">
        <v>9</v>
      </c>
      <c r="W9991" t="s">
        <v>10942</v>
      </c>
      <c r="X9991">
        <v>13</v>
      </c>
      <c r="Y9991" t="s">
        <v>6457</v>
      </c>
      <c r="Z9991">
        <v>13201</v>
      </c>
      <c r="AA9991" t="s">
        <v>114</v>
      </c>
      <c r="AC9991" t="s">
        <v>713</v>
      </c>
      <c r="AD9991" t="s">
        <v>443</v>
      </c>
    </row>
    <row r="9992" spans="21:30">
      <c r="U9992">
        <v>24879</v>
      </c>
      <c r="V9992">
        <v>7</v>
      </c>
      <c r="W9992" t="s">
        <v>10943</v>
      </c>
      <c r="X9992">
        <v>13</v>
      </c>
      <c r="Y9992" t="s">
        <v>6457</v>
      </c>
      <c r="Z9992">
        <v>13112</v>
      </c>
      <c r="AA9992" t="s">
        <v>1249</v>
      </c>
      <c r="AC9992" t="s">
        <v>713</v>
      </c>
      <c r="AD9992" t="s">
        <v>443</v>
      </c>
    </row>
    <row r="9993" spans="21:30">
      <c r="U9993">
        <v>24880</v>
      </c>
      <c r="V9993">
        <v>0</v>
      </c>
      <c r="W9993" t="s">
        <v>10944</v>
      </c>
      <c r="X9993">
        <v>13</v>
      </c>
      <c r="Y9993" t="s">
        <v>6457</v>
      </c>
      <c r="Z9993">
        <v>13111</v>
      </c>
      <c r="AA9993" t="s">
        <v>1237</v>
      </c>
      <c r="AC9993" t="s">
        <v>713</v>
      </c>
      <c r="AD9993" t="s">
        <v>443</v>
      </c>
    </row>
    <row r="9994" spans="21:30">
      <c r="U9994">
        <v>24881</v>
      </c>
      <c r="V9994">
        <v>9</v>
      </c>
      <c r="W9994" t="s">
        <v>10945</v>
      </c>
      <c r="X9994">
        <v>13</v>
      </c>
      <c r="Y9994" t="s">
        <v>6457</v>
      </c>
      <c r="Z9994">
        <v>13125</v>
      </c>
      <c r="AA9994" t="s">
        <v>1608</v>
      </c>
      <c r="AC9994" t="s">
        <v>713</v>
      </c>
      <c r="AD9994" t="s">
        <v>443</v>
      </c>
    </row>
    <row r="9995" spans="21:30">
      <c r="U9995">
        <v>24882</v>
      </c>
      <c r="V9995">
        <v>7</v>
      </c>
      <c r="W9995" t="s">
        <v>10946</v>
      </c>
      <c r="X9995">
        <v>13</v>
      </c>
      <c r="Y9995" t="s">
        <v>6457</v>
      </c>
      <c r="Z9995">
        <v>13107</v>
      </c>
      <c r="AA9995" t="s">
        <v>1204</v>
      </c>
      <c r="AC9995" t="s">
        <v>713</v>
      </c>
      <c r="AD9995" t="s">
        <v>443</v>
      </c>
    </row>
    <row r="9996" spans="21:30">
      <c r="U9996">
        <v>24883</v>
      </c>
      <c r="V9996">
        <v>5</v>
      </c>
      <c r="W9996" t="s">
        <v>10947</v>
      </c>
      <c r="X9996">
        <v>13</v>
      </c>
      <c r="Y9996" t="s">
        <v>6457</v>
      </c>
      <c r="Z9996">
        <v>13119</v>
      </c>
      <c r="AA9996" t="s">
        <v>6482</v>
      </c>
      <c r="AC9996" t="s">
        <v>1111</v>
      </c>
      <c r="AD9996" t="s">
        <v>443</v>
      </c>
    </row>
    <row r="9997" spans="21:30">
      <c r="U9997">
        <v>24884</v>
      </c>
      <c r="V9997">
        <v>3</v>
      </c>
      <c r="W9997" t="s">
        <v>10948</v>
      </c>
      <c r="X9997">
        <v>13</v>
      </c>
      <c r="Y9997" t="s">
        <v>6457</v>
      </c>
      <c r="Z9997">
        <v>13114</v>
      </c>
      <c r="AA9997" t="s">
        <v>683</v>
      </c>
      <c r="AC9997" t="s">
        <v>725</v>
      </c>
      <c r="AD9997" t="s">
        <v>443</v>
      </c>
    </row>
    <row r="9998" spans="21:30">
      <c r="U9998">
        <v>24885</v>
      </c>
      <c r="V9998">
        <v>1</v>
      </c>
      <c r="W9998" t="s">
        <v>10949</v>
      </c>
      <c r="X9998">
        <v>13</v>
      </c>
      <c r="Y9998" t="s">
        <v>6457</v>
      </c>
      <c r="Z9998">
        <v>13112</v>
      </c>
      <c r="AA9998" t="s">
        <v>1249</v>
      </c>
      <c r="AC9998" t="s">
        <v>713</v>
      </c>
      <c r="AD9998" t="s">
        <v>443</v>
      </c>
    </row>
    <row r="9999" spans="21:30">
      <c r="U9999">
        <v>24889</v>
      </c>
      <c r="V9999">
        <v>4</v>
      </c>
      <c r="W9999" t="s">
        <v>10950</v>
      </c>
      <c r="X9999">
        <v>13</v>
      </c>
      <c r="Y9999" t="s">
        <v>6457</v>
      </c>
      <c r="Z9999">
        <v>13124</v>
      </c>
      <c r="AA9999" t="s">
        <v>688</v>
      </c>
      <c r="AC9999" t="s">
        <v>412</v>
      </c>
      <c r="AD9999" t="s">
        <v>443</v>
      </c>
    </row>
    <row r="10000" spans="21:30">
      <c r="U10000">
        <v>24892</v>
      </c>
      <c r="V10000">
        <v>4</v>
      </c>
      <c r="W10000" t="s">
        <v>10951</v>
      </c>
      <c r="X10000">
        <v>13</v>
      </c>
      <c r="Y10000" t="s">
        <v>6457</v>
      </c>
      <c r="Z10000">
        <v>13201</v>
      </c>
      <c r="AA10000" t="s">
        <v>114</v>
      </c>
      <c r="AC10000" t="s">
        <v>713</v>
      </c>
      <c r="AD10000" t="s">
        <v>443</v>
      </c>
    </row>
    <row r="10001" spans="21:30">
      <c r="U10001">
        <v>24893</v>
      </c>
      <c r="V10001">
        <v>2</v>
      </c>
      <c r="W10001" t="s">
        <v>10952</v>
      </c>
      <c r="X10001">
        <v>13</v>
      </c>
      <c r="Y10001" t="s">
        <v>6457</v>
      </c>
      <c r="Z10001">
        <v>13201</v>
      </c>
      <c r="AA10001" t="s">
        <v>114</v>
      </c>
      <c r="AC10001" t="s">
        <v>713</v>
      </c>
      <c r="AD10001" t="s">
        <v>443</v>
      </c>
    </row>
    <row r="10002" spans="21:30">
      <c r="U10002">
        <v>24894</v>
      </c>
      <c r="V10002">
        <v>0</v>
      </c>
      <c r="W10002" t="s">
        <v>10953</v>
      </c>
      <c r="X10002">
        <v>13</v>
      </c>
      <c r="Y10002" t="s">
        <v>6457</v>
      </c>
      <c r="Z10002">
        <v>13201</v>
      </c>
      <c r="AA10002" t="s">
        <v>114</v>
      </c>
      <c r="AC10002" t="s">
        <v>713</v>
      </c>
      <c r="AD10002" t="s">
        <v>443</v>
      </c>
    </row>
    <row r="10003" spans="21:30">
      <c r="U10003">
        <v>24896</v>
      </c>
      <c r="V10003">
        <v>7</v>
      </c>
      <c r="W10003" t="s">
        <v>10954</v>
      </c>
      <c r="X10003">
        <v>13</v>
      </c>
      <c r="Y10003" t="s">
        <v>6457</v>
      </c>
      <c r="Z10003">
        <v>13123</v>
      </c>
      <c r="AA10003" t="s">
        <v>756</v>
      </c>
      <c r="AC10003" t="s">
        <v>725</v>
      </c>
      <c r="AD10003" t="s">
        <v>443</v>
      </c>
    </row>
    <row r="10004" spans="21:30">
      <c r="U10004">
        <v>24897</v>
      </c>
      <c r="V10004">
        <v>5</v>
      </c>
      <c r="W10004" t="s">
        <v>10955</v>
      </c>
      <c r="X10004">
        <v>13</v>
      </c>
      <c r="Y10004" t="s">
        <v>6457</v>
      </c>
      <c r="Z10004">
        <v>13503</v>
      </c>
      <c r="AA10004" t="s">
        <v>6652</v>
      </c>
      <c r="AC10004" t="s">
        <v>725</v>
      </c>
      <c r="AD10004" t="s">
        <v>443</v>
      </c>
    </row>
    <row r="10005" spans="21:30">
      <c r="U10005">
        <v>24898</v>
      </c>
      <c r="V10005">
        <v>3</v>
      </c>
      <c r="W10005" t="s">
        <v>10956</v>
      </c>
      <c r="X10005">
        <v>13</v>
      </c>
      <c r="Y10005" t="s">
        <v>6457</v>
      </c>
      <c r="Z10005">
        <v>13119</v>
      </c>
      <c r="AA10005" t="s">
        <v>6482</v>
      </c>
      <c r="AC10005" t="s">
        <v>713</v>
      </c>
      <c r="AD10005" t="s">
        <v>443</v>
      </c>
    </row>
    <row r="10006" spans="21:30">
      <c r="U10006">
        <v>24900</v>
      </c>
      <c r="V10006">
        <v>9</v>
      </c>
      <c r="W10006" t="s">
        <v>10957</v>
      </c>
      <c r="X10006">
        <v>13</v>
      </c>
      <c r="Y10006" t="s">
        <v>6457</v>
      </c>
      <c r="Z10006">
        <v>13301</v>
      </c>
      <c r="AA10006" t="s">
        <v>623</v>
      </c>
      <c r="AC10006" t="s">
        <v>1111</v>
      </c>
      <c r="AD10006" t="s">
        <v>443</v>
      </c>
    </row>
    <row r="10007" spans="21:30">
      <c r="U10007">
        <v>24903</v>
      </c>
      <c r="V10007">
        <v>3</v>
      </c>
      <c r="W10007" t="s">
        <v>10958</v>
      </c>
      <c r="X10007">
        <v>13</v>
      </c>
      <c r="Y10007" t="s">
        <v>6457</v>
      </c>
      <c r="Z10007">
        <v>13604</v>
      </c>
      <c r="AA10007" t="s">
        <v>1448</v>
      </c>
      <c r="AC10007" t="s">
        <v>713</v>
      </c>
      <c r="AD10007" t="s">
        <v>443</v>
      </c>
    </row>
    <row r="10008" spans="21:30">
      <c r="U10008">
        <v>24904</v>
      </c>
      <c r="V10008">
        <v>1</v>
      </c>
      <c r="W10008" t="s">
        <v>10959</v>
      </c>
      <c r="X10008">
        <v>13</v>
      </c>
      <c r="Y10008" t="s">
        <v>6457</v>
      </c>
      <c r="Z10008">
        <v>13104</v>
      </c>
      <c r="AA10008" t="s">
        <v>6569</v>
      </c>
      <c r="AC10008" t="s">
        <v>725</v>
      </c>
      <c r="AD10008" t="s">
        <v>443</v>
      </c>
    </row>
    <row r="10009" spans="21:30">
      <c r="U10009">
        <v>24906</v>
      </c>
      <c r="V10009">
        <v>8</v>
      </c>
      <c r="W10009" t="s">
        <v>10960</v>
      </c>
      <c r="X10009">
        <v>13</v>
      </c>
      <c r="Y10009" t="s">
        <v>6457</v>
      </c>
      <c r="Z10009">
        <v>13503</v>
      </c>
      <c r="AA10009" t="s">
        <v>6652</v>
      </c>
      <c r="AC10009" t="s">
        <v>725</v>
      </c>
      <c r="AD10009" t="s">
        <v>443</v>
      </c>
    </row>
    <row r="10010" spans="21:30">
      <c r="U10010">
        <v>24907</v>
      </c>
      <c r="V10010">
        <v>6</v>
      </c>
      <c r="W10010" t="s">
        <v>10961</v>
      </c>
      <c r="X10010">
        <v>13</v>
      </c>
      <c r="Y10010" t="s">
        <v>6457</v>
      </c>
      <c r="Z10010">
        <v>13202</v>
      </c>
      <c r="AA10010" t="s">
        <v>781</v>
      </c>
      <c r="AC10010" t="s">
        <v>725</v>
      </c>
      <c r="AD10010" t="s">
        <v>443</v>
      </c>
    </row>
    <row r="10011" spans="21:30">
      <c r="U10011">
        <v>24908</v>
      </c>
      <c r="V10011">
        <v>4</v>
      </c>
      <c r="W10011" t="s">
        <v>10962</v>
      </c>
      <c r="X10011">
        <v>13</v>
      </c>
      <c r="Y10011" t="s">
        <v>6457</v>
      </c>
      <c r="Z10011">
        <v>13114</v>
      </c>
      <c r="AA10011" t="s">
        <v>683</v>
      </c>
      <c r="AC10011" t="s">
        <v>725</v>
      </c>
      <c r="AD10011" t="s">
        <v>443</v>
      </c>
    </row>
    <row r="10012" spans="21:30">
      <c r="U10012">
        <v>24911</v>
      </c>
      <c r="V10012">
        <v>4</v>
      </c>
      <c r="W10012" t="s">
        <v>10963</v>
      </c>
      <c r="X10012">
        <v>13</v>
      </c>
      <c r="Y10012" t="s">
        <v>6457</v>
      </c>
      <c r="Z10012">
        <v>13101</v>
      </c>
      <c r="AA10012" t="s">
        <v>452</v>
      </c>
      <c r="AC10012" t="s">
        <v>713</v>
      </c>
      <c r="AD10012" t="s">
        <v>443</v>
      </c>
    </row>
    <row r="10013" spans="21:30">
      <c r="U10013">
        <v>24912</v>
      </c>
      <c r="V10013">
        <v>2</v>
      </c>
      <c r="W10013" t="s">
        <v>10964</v>
      </c>
      <c r="X10013">
        <v>13</v>
      </c>
      <c r="Y10013" t="s">
        <v>6457</v>
      </c>
      <c r="Z10013">
        <v>13501</v>
      </c>
      <c r="AA10013" t="s">
        <v>809</v>
      </c>
      <c r="AC10013" t="s">
        <v>725</v>
      </c>
      <c r="AD10013" t="s">
        <v>443</v>
      </c>
    </row>
    <row r="10014" spans="21:30">
      <c r="U10014">
        <v>24913</v>
      </c>
      <c r="V10014">
        <v>0</v>
      </c>
      <c r="W10014" t="s">
        <v>10965</v>
      </c>
      <c r="X10014">
        <v>13</v>
      </c>
      <c r="Y10014" t="s">
        <v>6457</v>
      </c>
      <c r="Z10014">
        <v>13501</v>
      </c>
      <c r="AA10014" t="s">
        <v>809</v>
      </c>
      <c r="AC10014" t="s">
        <v>713</v>
      </c>
      <c r="AD10014" t="s">
        <v>443</v>
      </c>
    </row>
    <row r="10015" spans="21:30">
      <c r="U10015">
        <v>24916</v>
      </c>
      <c r="V10015">
        <v>5</v>
      </c>
      <c r="W10015" t="s">
        <v>10966</v>
      </c>
      <c r="X10015">
        <v>13</v>
      </c>
      <c r="Y10015" t="s">
        <v>6457</v>
      </c>
      <c r="Z10015">
        <v>13201</v>
      </c>
      <c r="AA10015" t="s">
        <v>114</v>
      </c>
      <c r="AC10015" t="s">
        <v>713</v>
      </c>
      <c r="AD10015" t="s">
        <v>443</v>
      </c>
    </row>
    <row r="10016" spans="21:30">
      <c r="U10016">
        <v>24920</v>
      </c>
      <c r="V10016">
        <v>3</v>
      </c>
      <c r="W10016" t="s">
        <v>10967</v>
      </c>
      <c r="X10016">
        <v>13</v>
      </c>
      <c r="Y10016" t="s">
        <v>6457</v>
      </c>
      <c r="Z10016">
        <v>13110</v>
      </c>
      <c r="AA10016" t="s">
        <v>741</v>
      </c>
      <c r="AC10016" t="s">
        <v>713</v>
      </c>
      <c r="AD10016" t="s">
        <v>443</v>
      </c>
    </row>
    <row r="10017" spans="21:30">
      <c r="U10017">
        <v>24925</v>
      </c>
      <c r="V10017">
        <v>4</v>
      </c>
      <c r="W10017" t="s">
        <v>10968</v>
      </c>
      <c r="X10017">
        <v>13</v>
      </c>
      <c r="Y10017" t="s">
        <v>6457</v>
      </c>
      <c r="Z10017">
        <v>13114</v>
      </c>
      <c r="AA10017" t="s">
        <v>683</v>
      </c>
      <c r="AC10017" t="s">
        <v>725</v>
      </c>
      <c r="AD10017" t="s">
        <v>443</v>
      </c>
    </row>
    <row r="10018" spans="21:30">
      <c r="U10018">
        <v>24926</v>
      </c>
      <c r="V10018">
        <v>2</v>
      </c>
      <c r="W10018" t="s">
        <v>10969</v>
      </c>
      <c r="X10018">
        <v>13</v>
      </c>
      <c r="Y10018" t="s">
        <v>6457</v>
      </c>
      <c r="Z10018">
        <v>13103</v>
      </c>
      <c r="AA10018" t="s">
        <v>708</v>
      </c>
      <c r="AC10018" t="s">
        <v>713</v>
      </c>
      <c r="AD10018" t="s">
        <v>443</v>
      </c>
    </row>
    <row r="10019" spans="21:30">
      <c r="U10019">
        <v>24927</v>
      </c>
      <c r="V10019">
        <v>0</v>
      </c>
      <c r="W10019" t="s">
        <v>10970</v>
      </c>
      <c r="X10019">
        <v>13</v>
      </c>
      <c r="Y10019" t="s">
        <v>6457</v>
      </c>
      <c r="Z10019">
        <v>13301</v>
      </c>
      <c r="AA10019" t="s">
        <v>623</v>
      </c>
      <c r="AC10019" t="s">
        <v>725</v>
      </c>
      <c r="AD10019" t="s">
        <v>443</v>
      </c>
    </row>
    <row r="10020" spans="21:30">
      <c r="U10020">
        <v>24930</v>
      </c>
      <c r="V10020">
        <v>0</v>
      </c>
      <c r="W10020" t="s">
        <v>10971</v>
      </c>
      <c r="X10020">
        <v>13</v>
      </c>
      <c r="Y10020" t="s">
        <v>6457</v>
      </c>
      <c r="Z10020">
        <v>13122</v>
      </c>
      <c r="AA10020" t="s">
        <v>6722</v>
      </c>
      <c r="AC10020" t="s">
        <v>713</v>
      </c>
      <c r="AD10020" t="s">
        <v>443</v>
      </c>
    </row>
    <row r="10021" spans="21:30">
      <c r="U10021">
        <v>24931</v>
      </c>
      <c r="V10021">
        <v>9</v>
      </c>
      <c r="W10021" t="s">
        <v>10972</v>
      </c>
      <c r="X10021">
        <v>13</v>
      </c>
      <c r="Y10021" t="s">
        <v>6457</v>
      </c>
      <c r="Z10021">
        <v>13108</v>
      </c>
      <c r="AA10021" t="s">
        <v>1212</v>
      </c>
      <c r="AC10021" t="s">
        <v>713</v>
      </c>
      <c r="AD10021" t="s">
        <v>443</v>
      </c>
    </row>
    <row r="10022" spans="21:30">
      <c r="U10022">
        <v>24932</v>
      </c>
      <c r="V10022">
        <v>7</v>
      </c>
      <c r="W10022" t="s">
        <v>10973</v>
      </c>
      <c r="X10022">
        <v>13</v>
      </c>
      <c r="Y10022" t="s">
        <v>6457</v>
      </c>
      <c r="Z10022">
        <v>13119</v>
      </c>
      <c r="AA10022" t="s">
        <v>6482</v>
      </c>
      <c r="AC10022" t="s">
        <v>713</v>
      </c>
      <c r="AD10022" t="s">
        <v>443</v>
      </c>
    </row>
    <row r="10023" spans="21:30">
      <c r="U10023">
        <v>24933</v>
      </c>
      <c r="V10023">
        <v>5</v>
      </c>
      <c r="W10023" t="s">
        <v>10974</v>
      </c>
      <c r="X10023">
        <v>13</v>
      </c>
      <c r="Y10023" t="s">
        <v>6457</v>
      </c>
      <c r="Z10023">
        <v>13123</v>
      </c>
      <c r="AA10023" t="s">
        <v>756</v>
      </c>
      <c r="AC10023" t="s">
        <v>725</v>
      </c>
      <c r="AD10023" t="s">
        <v>443</v>
      </c>
    </row>
    <row r="10024" spans="21:30">
      <c r="U10024">
        <v>24935</v>
      </c>
      <c r="V10024">
        <v>1</v>
      </c>
      <c r="W10024" t="s">
        <v>10975</v>
      </c>
      <c r="X10024">
        <v>13</v>
      </c>
      <c r="Y10024" t="s">
        <v>6457</v>
      </c>
      <c r="Z10024">
        <v>13201</v>
      </c>
      <c r="AA10024" t="s">
        <v>114</v>
      </c>
      <c r="AC10024" t="s">
        <v>713</v>
      </c>
      <c r="AD10024" t="s">
        <v>443</v>
      </c>
    </row>
    <row r="10025" spans="21:30">
      <c r="U10025">
        <v>24937</v>
      </c>
      <c r="V10025">
        <v>8</v>
      </c>
      <c r="W10025" t="s">
        <v>10976</v>
      </c>
      <c r="X10025">
        <v>13</v>
      </c>
      <c r="Y10025" t="s">
        <v>6457</v>
      </c>
      <c r="Z10025">
        <v>13105</v>
      </c>
      <c r="AA10025" t="s">
        <v>1817</v>
      </c>
      <c r="AC10025" t="s">
        <v>713</v>
      </c>
      <c r="AD10025" t="s">
        <v>443</v>
      </c>
    </row>
    <row r="10026" spans="21:30">
      <c r="U10026">
        <v>24939</v>
      </c>
      <c r="V10026">
        <v>4</v>
      </c>
      <c r="W10026" t="s">
        <v>10977</v>
      </c>
      <c r="X10026">
        <v>13</v>
      </c>
      <c r="Y10026" t="s">
        <v>6457</v>
      </c>
      <c r="Z10026">
        <v>13119</v>
      </c>
      <c r="AA10026" t="s">
        <v>6482</v>
      </c>
      <c r="AC10026" t="s">
        <v>713</v>
      </c>
      <c r="AD10026" t="s">
        <v>443</v>
      </c>
    </row>
    <row r="10027" spans="21:30">
      <c r="U10027">
        <v>24942</v>
      </c>
      <c r="V10027">
        <v>4</v>
      </c>
      <c r="W10027" t="s">
        <v>10978</v>
      </c>
      <c r="X10027">
        <v>13</v>
      </c>
      <c r="Y10027" t="s">
        <v>6457</v>
      </c>
      <c r="Z10027">
        <v>13602</v>
      </c>
      <c r="AA10027" t="s">
        <v>1120</v>
      </c>
      <c r="AC10027" t="s">
        <v>713</v>
      </c>
      <c r="AD10027" t="s">
        <v>443</v>
      </c>
    </row>
    <row r="10028" spans="21:30">
      <c r="U10028">
        <v>24944</v>
      </c>
      <c r="V10028">
        <v>0</v>
      </c>
      <c r="W10028" t="s">
        <v>10979</v>
      </c>
      <c r="X10028">
        <v>13</v>
      </c>
      <c r="Y10028" t="s">
        <v>6457</v>
      </c>
      <c r="Z10028">
        <v>13113</v>
      </c>
      <c r="AA10028" t="s">
        <v>761</v>
      </c>
      <c r="AC10028" t="s">
        <v>725</v>
      </c>
      <c r="AD10028" t="s">
        <v>443</v>
      </c>
    </row>
    <row r="10029" spans="21:30">
      <c r="U10029">
        <v>24946</v>
      </c>
      <c r="V10029">
        <v>7</v>
      </c>
      <c r="W10029" t="s">
        <v>10980</v>
      </c>
      <c r="X10029">
        <v>13</v>
      </c>
      <c r="Y10029" t="s">
        <v>6457</v>
      </c>
      <c r="Z10029">
        <v>13112</v>
      </c>
      <c r="AA10029" t="s">
        <v>1249</v>
      </c>
      <c r="AC10029" t="s">
        <v>713</v>
      </c>
      <c r="AD10029" t="s">
        <v>443</v>
      </c>
    </row>
    <row r="10030" spans="21:30">
      <c r="U10030">
        <v>24948</v>
      </c>
      <c r="V10030">
        <v>3</v>
      </c>
      <c r="W10030" t="s">
        <v>10981</v>
      </c>
      <c r="X10030">
        <v>13</v>
      </c>
      <c r="Y10030" t="s">
        <v>6457</v>
      </c>
      <c r="Z10030">
        <v>13122</v>
      </c>
      <c r="AA10030" t="s">
        <v>6722</v>
      </c>
      <c r="AC10030" t="s">
        <v>725</v>
      </c>
      <c r="AD10030" t="s">
        <v>443</v>
      </c>
    </row>
    <row r="10031" spans="21:30">
      <c r="U10031">
        <v>24952</v>
      </c>
      <c r="V10031">
        <v>1</v>
      </c>
      <c r="W10031" t="s">
        <v>10982</v>
      </c>
      <c r="X10031">
        <v>13</v>
      </c>
      <c r="Y10031" t="s">
        <v>6457</v>
      </c>
      <c r="Z10031">
        <v>13104</v>
      </c>
      <c r="AA10031" t="s">
        <v>6569</v>
      </c>
      <c r="AC10031" t="s">
        <v>713</v>
      </c>
      <c r="AD10031" t="s">
        <v>443</v>
      </c>
    </row>
    <row r="10032" spans="21:30">
      <c r="U10032">
        <v>24954</v>
      </c>
      <c r="V10032">
        <v>8</v>
      </c>
      <c r="W10032" t="s">
        <v>7133</v>
      </c>
      <c r="X10032">
        <v>13</v>
      </c>
      <c r="Y10032" t="s">
        <v>6457</v>
      </c>
      <c r="Z10032">
        <v>13119</v>
      </c>
      <c r="AA10032" t="s">
        <v>6482</v>
      </c>
      <c r="AC10032" t="s">
        <v>713</v>
      </c>
      <c r="AD10032" t="s">
        <v>443</v>
      </c>
    </row>
    <row r="10033" spans="21:30">
      <c r="U10033">
        <v>24956</v>
      </c>
      <c r="V10033">
        <v>4</v>
      </c>
      <c r="W10033" t="s">
        <v>10983</v>
      </c>
      <c r="X10033">
        <v>13</v>
      </c>
      <c r="Y10033" t="s">
        <v>6457</v>
      </c>
      <c r="Z10033">
        <v>13112</v>
      </c>
      <c r="AA10033" t="s">
        <v>1249</v>
      </c>
      <c r="AC10033" t="s">
        <v>713</v>
      </c>
      <c r="AD10033" t="s">
        <v>443</v>
      </c>
    </row>
    <row r="10034" spans="21:30">
      <c r="U10034">
        <v>24957</v>
      </c>
      <c r="V10034">
        <v>2</v>
      </c>
      <c r="W10034" t="s">
        <v>10984</v>
      </c>
      <c r="X10034">
        <v>13</v>
      </c>
      <c r="Y10034" t="s">
        <v>6457</v>
      </c>
      <c r="Z10034">
        <v>13112</v>
      </c>
      <c r="AA10034" t="s">
        <v>1249</v>
      </c>
      <c r="AC10034" t="s">
        <v>713</v>
      </c>
      <c r="AD10034" t="s">
        <v>443</v>
      </c>
    </row>
    <row r="10035" spans="21:30">
      <c r="U10035">
        <v>24959</v>
      </c>
      <c r="V10035">
        <v>9</v>
      </c>
      <c r="W10035" t="s">
        <v>10985</v>
      </c>
      <c r="X10035">
        <v>13</v>
      </c>
      <c r="Y10035" t="s">
        <v>6457</v>
      </c>
      <c r="Z10035">
        <v>13120</v>
      </c>
      <c r="AA10035" t="s">
        <v>6588</v>
      </c>
      <c r="AC10035" t="s">
        <v>1111</v>
      </c>
      <c r="AD10035" t="s">
        <v>443</v>
      </c>
    </row>
    <row r="10036" spans="21:30">
      <c r="U10036">
        <v>24960</v>
      </c>
      <c r="V10036">
        <v>2</v>
      </c>
      <c r="W10036" t="s">
        <v>10986</v>
      </c>
      <c r="X10036">
        <v>13</v>
      </c>
      <c r="Y10036" t="s">
        <v>6457</v>
      </c>
      <c r="Z10036">
        <v>13103</v>
      </c>
      <c r="AA10036" t="s">
        <v>708</v>
      </c>
      <c r="AC10036" t="s">
        <v>713</v>
      </c>
      <c r="AD10036" t="s">
        <v>443</v>
      </c>
    </row>
    <row r="10037" spans="21:30">
      <c r="U10037">
        <v>24961</v>
      </c>
      <c r="V10037">
        <v>0</v>
      </c>
      <c r="W10037" t="s">
        <v>10987</v>
      </c>
      <c r="X10037">
        <v>13</v>
      </c>
      <c r="Y10037" t="s">
        <v>6457</v>
      </c>
      <c r="Z10037">
        <v>13124</v>
      </c>
      <c r="AA10037" t="s">
        <v>688</v>
      </c>
      <c r="AC10037" t="s">
        <v>713</v>
      </c>
      <c r="AD10037" t="s">
        <v>443</v>
      </c>
    </row>
    <row r="10038" spans="21:30">
      <c r="U10038">
        <v>24963</v>
      </c>
      <c r="V10038">
        <v>7</v>
      </c>
      <c r="W10038" t="s">
        <v>10988</v>
      </c>
      <c r="X10038">
        <v>13</v>
      </c>
      <c r="Y10038" t="s">
        <v>6457</v>
      </c>
      <c r="Z10038">
        <v>13602</v>
      </c>
      <c r="AA10038" t="s">
        <v>1120</v>
      </c>
      <c r="AC10038" t="s">
        <v>713</v>
      </c>
      <c r="AD10038" t="s">
        <v>443</v>
      </c>
    </row>
    <row r="10039" spans="21:30">
      <c r="U10039">
        <v>24966</v>
      </c>
      <c r="V10039">
        <v>1</v>
      </c>
      <c r="W10039" t="s">
        <v>10989</v>
      </c>
      <c r="X10039">
        <v>13</v>
      </c>
      <c r="Y10039" t="s">
        <v>6457</v>
      </c>
      <c r="Z10039">
        <v>13124</v>
      </c>
      <c r="AA10039" t="s">
        <v>688</v>
      </c>
      <c r="AC10039" t="s">
        <v>713</v>
      </c>
      <c r="AD10039" t="s">
        <v>443</v>
      </c>
    </row>
    <row r="10040" spans="21:30">
      <c r="U10040">
        <v>24968</v>
      </c>
      <c r="V10040">
        <v>8</v>
      </c>
      <c r="W10040" t="s">
        <v>10990</v>
      </c>
      <c r="X10040">
        <v>13</v>
      </c>
      <c r="Y10040" t="s">
        <v>6457</v>
      </c>
      <c r="Z10040">
        <v>13110</v>
      </c>
      <c r="AA10040" t="s">
        <v>741</v>
      </c>
      <c r="AC10040" t="s">
        <v>713</v>
      </c>
      <c r="AD10040" t="s">
        <v>443</v>
      </c>
    </row>
    <row r="10041" spans="21:30">
      <c r="U10041">
        <v>24971</v>
      </c>
      <c r="V10041">
        <v>8</v>
      </c>
      <c r="W10041" t="s">
        <v>10991</v>
      </c>
      <c r="X10041">
        <v>13</v>
      </c>
      <c r="Y10041" t="s">
        <v>6457</v>
      </c>
      <c r="Z10041">
        <v>13122</v>
      </c>
      <c r="AA10041" t="s">
        <v>6722</v>
      </c>
      <c r="AC10041" t="s">
        <v>725</v>
      </c>
      <c r="AD10041" t="s">
        <v>443</v>
      </c>
    </row>
    <row r="10042" spans="21:30">
      <c r="U10042">
        <v>24972</v>
      </c>
      <c r="V10042">
        <v>6</v>
      </c>
      <c r="W10042" t="s">
        <v>10992</v>
      </c>
      <c r="X10042">
        <v>13</v>
      </c>
      <c r="Y10042" t="s">
        <v>6457</v>
      </c>
      <c r="Z10042">
        <v>13105</v>
      </c>
      <c r="AA10042" t="s">
        <v>1817</v>
      </c>
      <c r="AC10042" t="s">
        <v>713</v>
      </c>
      <c r="AD10042" t="s">
        <v>443</v>
      </c>
    </row>
    <row r="10043" spans="21:30">
      <c r="U10043">
        <v>24976</v>
      </c>
      <c r="V10043">
        <v>9</v>
      </c>
      <c r="W10043" t="s">
        <v>10993</v>
      </c>
      <c r="X10043">
        <v>13</v>
      </c>
      <c r="Y10043" t="s">
        <v>6457</v>
      </c>
      <c r="Z10043">
        <v>13403</v>
      </c>
      <c r="AA10043" t="s">
        <v>731</v>
      </c>
      <c r="AC10043" t="s">
        <v>725</v>
      </c>
      <c r="AD10043" t="s">
        <v>443</v>
      </c>
    </row>
    <row r="10044" spans="21:30">
      <c r="U10044">
        <v>24977</v>
      </c>
      <c r="V10044">
        <v>7</v>
      </c>
      <c r="W10044" t="s">
        <v>10994</v>
      </c>
      <c r="X10044">
        <v>13</v>
      </c>
      <c r="Y10044" t="s">
        <v>6457</v>
      </c>
      <c r="Z10044">
        <v>13201</v>
      </c>
      <c r="AA10044" t="s">
        <v>114</v>
      </c>
      <c r="AC10044" t="s">
        <v>725</v>
      </c>
      <c r="AD10044" t="s">
        <v>443</v>
      </c>
    </row>
    <row r="10045" spans="21:30">
      <c r="U10045">
        <v>24978</v>
      </c>
      <c r="V10045">
        <v>5</v>
      </c>
      <c r="W10045" t="s">
        <v>10995</v>
      </c>
      <c r="X10045">
        <v>13</v>
      </c>
      <c r="Y10045" t="s">
        <v>6457</v>
      </c>
      <c r="Z10045">
        <v>13201</v>
      </c>
      <c r="AA10045" t="s">
        <v>114</v>
      </c>
      <c r="AC10045" t="s">
        <v>713</v>
      </c>
      <c r="AD10045" t="s">
        <v>443</v>
      </c>
    </row>
    <row r="10046" spans="21:30">
      <c r="U10046">
        <v>24979</v>
      </c>
      <c r="V10046">
        <v>3</v>
      </c>
      <c r="W10046" t="s">
        <v>9139</v>
      </c>
      <c r="X10046">
        <v>13</v>
      </c>
      <c r="Y10046" t="s">
        <v>6457</v>
      </c>
      <c r="Z10046">
        <v>13115</v>
      </c>
      <c r="AA10046" t="s">
        <v>1826</v>
      </c>
      <c r="AC10046" t="s">
        <v>725</v>
      </c>
      <c r="AD10046" t="s">
        <v>443</v>
      </c>
    </row>
    <row r="10047" spans="21:30">
      <c r="U10047">
        <v>24980</v>
      </c>
      <c r="V10047">
        <v>7</v>
      </c>
      <c r="W10047" t="s">
        <v>10996</v>
      </c>
      <c r="X10047">
        <v>13</v>
      </c>
      <c r="Y10047" t="s">
        <v>6457</v>
      </c>
      <c r="Z10047">
        <v>13201</v>
      </c>
      <c r="AA10047" t="s">
        <v>114</v>
      </c>
      <c r="AC10047" t="s">
        <v>713</v>
      </c>
      <c r="AD10047" t="s">
        <v>443</v>
      </c>
    </row>
    <row r="10048" spans="21:30">
      <c r="U10048">
        <v>24983</v>
      </c>
      <c r="V10048">
        <v>1</v>
      </c>
      <c r="W10048" t="s">
        <v>10997</v>
      </c>
      <c r="X10048">
        <v>13</v>
      </c>
      <c r="Y10048" t="s">
        <v>6457</v>
      </c>
      <c r="Z10048">
        <v>13201</v>
      </c>
      <c r="AA10048" t="s">
        <v>114</v>
      </c>
      <c r="AC10048" t="s">
        <v>725</v>
      </c>
      <c r="AD10048" t="s">
        <v>443</v>
      </c>
    </row>
    <row r="10049" spans="21:30">
      <c r="U10049">
        <v>24985</v>
      </c>
      <c r="V10049">
        <v>8</v>
      </c>
      <c r="W10049" t="s">
        <v>10998</v>
      </c>
      <c r="X10049">
        <v>13</v>
      </c>
      <c r="Y10049" t="s">
        <v>6457</v>
      </c>
      <c r="Z10049">
        <v>13123</v>
      </c>
      <c r="AA10049" t="s">
        <v>756</v>
      </c>
      <c r="AC10049" t="s">
        <v>725</v>
      </c>
      <c r="AD10049" t="s">
        <v>443</v>
      </c>
    </row>
    <row r="10050" spans="21:30">
      <c r="U10050">
        <v>24986</v>
      </c>
      <c r="V10050">
        <v>6</v>
      </c>
      <c r="W10050" t="s">
        <v>5081</v>
      </c>
      <c r="X10050">
        <v>13</v>
      </c>
      <c r="Y10050" t="s">
        <v>6457</v>
      </c>
      <c r="Z10050">
        <v>13119</v>
      </c>
      <c r="AA10050" t="s">
        <v>6482</v>
      </c>
      <c r="AC10050" t="s">
        <v>725</v>
      </c>
      <c r="AD10050" t="s">
        <v>443</v>
      </c>
    </row>
    <row r="10051" spans="21:30">
      <c r="U10051">
        <v>24987</v>
      </c>
      <c r="V10051">
        <v>4</v>
      </c>
      <c r="W10051" t="s">
        <v>10999</v>
      </c>
      <c r="X10051">
        <v>13</v>
      </c>
      <c r="Y10051" t="s">
        <v>6457</v>
      </c>
      <c r="Z10051">
        <v>13201</v>
      </c>
      <c r="AA10051" t="s">
        <v>114</v>
      </c>
      <c r="AC10051" t="s">
        <v>1111</v>
      </c>
      <c r="AD10051" t="s">
        <v>443</v>
      </c>
    </row>
    <row r="10052" spans="21:30">
      <c r="U10052">
        <v>24988</v>
      </c>
      <c r="V10052">
        <v>2</v>
      </c>
      <c r="W10052" t="s">
        <v>11000</v>
      </c>
      <c r="X10052">
        <v>13</v>
      </c>
      <c r="Y10052" t="s">
        <v>6457</v>
      </c>
      <c r="Z10052">
        <v>13201</v>
      </c>
      <c r="AA10052" t="s">
        <v>114</v>
      </c>
      <c r="AC10052" t="s">
        <v>725</v>
      </c>
      <c r="AD10052" t="s">
        <v>443</v>
      </c>
    </row>
    <row r="10053" spans="21:30">
      <c r="U10053">
        <v>24989</v>
      </c>
      <c r="V10053">
        <v>0</v>
      </c>
      <c r="W10053" t="s">
        <v>11001</v>
      </c>
      <c r="X10053">
        <v>13</v>
      </c>
      <c r="Y10053" t="s">
        <v>6457</v>
      </c>
      <c r="Z10053">
        <v>13604</v>
      </c>
      <c r="AA10053" t="s">
        <v>1448</v>
      </c>
      <c r="AC10053" t="s">
        <v>713</v>
      </c>
      <c r="AD10053" t="s">
        <v>443</v>
      </c>
    </row>
    <row r="10054" spans="21:30">
      <c r="U10054">
        <v>24995</v>
      </c>
      <c r="V10054">
        <v>5</v>
      </c>
      <c r="W10054" t="s">
        <v>11002</v>
      </c>
      <c r="X10054">
        <v>13</v>
      </c>
      <c r="Y10054" t="s">
        <v>6457</v>
      </c>
      <c r="Z10054">
        <v>13201</v>
      </c>
      <c r="AA10054" t="s">
        <v>114</v>
      </c>
      <c r="AC10054" t="s">
        <v>713</v>
      </c>
      <c r="AD10054" t="s">
        <v>443</v>
      </c>
    </row>
    <row r="10055" spans="21:30">
      <c r="U10055">
        <v>24997</v>
      </c>
      <c r="V10055">
        <v>1</v>
      </c>
      <c r="W10055" t="s">
        <v>11003</v>
      </c>
      <c r="X10055">
        <v>13</v>
      </c>
      <c r="Y10055" t="s">
        <v>6457</v>
      </c>
      <c r="Z10055">
        <v>13122</v>
      </c>
      <c r="AA10055" t="s">
        <v>6722</v>
      </c>
      <c r="AC10055" t="s">
        <v>1111</v>
      </c>
      <c r="AD10055" t="s">
        <v>443</v>
      </c>
    </row>
    <row r="10056" spans="21:30">
      <c r="U10056">
        <v>24999</v>
      </c>
      <c r="V10056">
        <v>8</v>
      </c>
      <c r="W10056" t="s">
        <v>11004</v>
      </c>
      <c r="X10056">
        <v>13</v>
      </c>
      <c r="Y10056" t="s">
        <v>6457</v>
      </c>
      <c r="Z10056">
        <v>13125</v>
      </c>
      <c r="AA10056" t="s">
        <v>1608</v>
      </c>
      <c r="AC10056" t="s">
        <v>1009</v>
      </c>
      <c r="AD10056" t="s">
        <v>443</v>
      </c>
    </row>
    <row r="10057" spans="21:30">
      <c r="U10057">
        <v>25001</v>
      </c>
      <c r="V10057">
        <v>5</v>
      </c>
      <c r="W10057" t="s">
        <v>11005</v>
      </c>
      <c r="X10057">
        <v>13</v>
      </c>
      <c r="Y10057" t="s">
        <v>6457</v>
      </c>
      <c r="Z10057">
        <v>13106</v>
      </c>
      <c r="AA10057" t="s">
        <v>6487</v>
      </c>
      <c r="AC10057" t="s">
        <v>725</v>
      </c>
      <c r="AD10057" t="s">
        <v>443</v>
      </c>
    </row>
    <row r="10058" spans="21:30">
      <c r="U10058">
        <v>25002</v>
      </c>
      <c r="V10058">
        <v>3</v>
      </c>
      <c r="W10058" t="s">
        <v>11006</v>
      </c>
      <c r="X10058">
        <v>13</v>
      </c>
      <c r="Y10058" t="s">
        <v>6457</v>
      </c>
      <c r="Z10058">
        <v>13201</v>
      </c>
      <c r="AA10058" t="s">
        <v>114</v>
      </c>
      <c r="AC10058" t="s">
        <v>1111</v>
      </c>
      <c r="AD10058" t="s">
        <v>443</v>
      </c>
    </row>
    <row r="10059" spans="21:30">
      <c r="U10059">
        <v>25005</v>
      </c>
      <c r="V10059">
        <v>8</v>
      </c>
      <c r="W10059" t="s">
        <v>11007</v>
      </c>
      <c r="X10059">
        <v>13</v>
      </c>
      <c r="Y10059" t="s">
        <v>6457</v>
      </c>
      <c r="Z10059">
        <v>13102</v>
      </c>
      <c r="AA10059" t="s">
        <v>957</v>
      </c>
      <c r="AC10059" t="s">
        <v>713</v>
      </c>
      <c r="AD10059" t="s">
        <v>443</v>
      </c>
    </row>
    <row r="10060" spans="21:30">
      <c r="U10060">
        <v>25009</v>
      </c>
      <c r="V10060">
        <v>0</v>
      </c>
      <c r="W10060" t="s">
        <v>11008</v>
      </c>
      <c r="X10060">
        <v>13</v>
      </c>
      <c r="Y10060" t="s">
        <v>6457</v>
      </c>
      <c r="Z10060">
        <v>13401</v>
      </c>
      <c r="AA10060" t="s">
        <v>667</v>
      </c>
      <c r="AC10060" t="s">
        <v>1111</v>
      </c>
      <c r="AD10060" t="s">
        <v>443</v>
      </c>
    </row>
    <row r="10061" spans="21:30">
      <c r="U10061">
        <v>25012</v>
      </c>
      <c r="V10061">
        <v>0</v>
      </c>
      <c r="W10061" t="s">
        <v>11009</v>
      </c>
      <c r="X10061">
        <v>13</v>
      </c>
      <c r="Y10061" t="s">
        <v>6457</v>
      </c>
      <c r="Z10061">
        <v>13501</v>
      </c>
      <c r="AA10061" t="s">
        <v>809</v>
      </c>
      <c r="AC10061" t="s">
        <v>713</v>
      </c>
      <c r="AD10061" t="s">
        <v>443</v>
      </c>
    </row>
    <row r="10062" spans="21:30">
      <c r="U10062">
        <v>25014</v>
      </c>
      <c r="V10062">
        <v>7</v>
      </c>
      <c r="W10062" t="s">
        <v>11010</v>
      </c>
      <c r="X10062">
        <v>13</v>
      </c>
      <c r="Y10062" t="s">
        <v>6457</v>
      </c>
      <c r="Z10062">
        <v>13131</v>
      </c>
      <c r="AA10062" t="s">
        <v>6925</v>
      </c>
      <c r="AC10062" t="s">
        <v>713</v>
      </c>
      <c r="AD10062" t="s">
        <v>443</v>
      </c>
    </row>
    <row r="10063" spans="21:30">
      <c r="U10063">
        <v>25015</v>
      </c>
      <c r="V10063">
        <v>5</v>
      </c>
      <c r="W10063" t="s">
        <v>9122</v>
      </c>
      <c r="X10063">
        <v>13</v>
      </c>
      <c r="Y10063" t="s">
        <v>6457</v>
      </c>
      <c r="Z10063">
        <v>13108</v>
      </c>
      <c r="AA10063" t="s">
        <v>1212</v>
      </c>
      <c r="AC10063" t="s">
        <v>713</v>
      </c>
      <c r="AD10063" t="s">
        <v>443</v>
      </c>
    </row>
    <row r="10064" spans="21:30">
      <c r="U10064">
        <v>25017</v>
      </c>
      <c r="V10064">
        <v>1</v>
      </c>
      <c r="W10064" t="s">
        <v>11011</v>
      </c>
      <c r="X10064">
        <v>13</v>
      </c>
      <c r="Y10064" t="s">
        <v>6457</v>
      </c>
      <c r="Z10064">
        <v>13109</v>
      </c>
      <c r="AA10064" t="s">
        <v>1224</v>
      </c>
      <c r="AC10064" t="s">
        <v>713</v>
      </c>
      <c r="AD10064" t="s">
        <v>443</v>
      </c>
    </row>
    <row r="10065" spans="21:30">
      <c r="U10065">
        <v>25022</v>
      </c>
      <c r="V10065">
        <v>8</v>
      </c>
      <c r="W10065" t="s">
        <v>11012</v>
      </c>
      <c r="X10065">
        <v>13</v>
      </c>
      <c r="Y10065" t="s">
        <v>6457</v>
      </c>
      <c r="Z10065">
        <v>13605</v>
      </c>
      <c r="AA10065" t="s">
        <v>7569</v>
      </c>
      <c r="AC10065" t="s">
        <v>713</v>
      </c>
      <c r="AD10065" t="s">
        <v>443</v>
      </c>
    </row>
    <row r="10066" spans="21:30">
      <c r="U10066">
        <v>25026</v>
      </c>
      <c r="V10066">
        <v>0</v>
      </c>
      <c r="W10066" t="s">
        <v>11013</v>
      </c>
      <c r="X10066">
        <v>13</v>
      </c>
      <c r="Y10066" t="s">
        <v>6457</v>
      </c>
      <c r="Z10066">
        <v>13605</v>
      </c>
      <c r="AA10066" t="s">
        <v>7569</v>
      </c>
      <c r="AC10066" t="s">
        <v>713</v>
      </c>
      <c r="AD10066" t="s">
        <v>443</v>
      </c>
    </row>
    <row r="10067" spans="21:30">
      <c r="U10067">
        <v>25027</v>
      </c>
      <c r="V10067">
        <v>9</v>
      </c>
      <c r="W10067" t="s">
        <v>11014</v>
      </c>
      <c r="X10067">
        <v>13</v>
      </c>
      <c r="Y10067" t="s">
        <v>6457</v>
      </c>
      <c r="Z10067">
        <v>13112</v>
      </c>
      <c r="AA10067" t="s">
        <v>1249</v>
      </c>
      <c r="AC10067" t="s">
        <v>713</v>
      </c>
      <c r="AD10067" t="s">
        <v>443</v>
      </c>
    </row>
    <row r="10068" spans="21:30">
      <c r="U10068">
        <v>25028</v>
      </c>
      <c r="V10068">
        <v>7</v>
      </c>
      <c r="W10068" t="s">
        <v>11015</v>
      </c>
      <c r="X10068">
        <v>13</v>
      </c>
      <c r="Y10068" t="s">
        <v>6457</v>
      </c>
      <c r="Z10068">
        <v>13122</v>
      </c>
      <c r="AA10068" t="s">
        <v>6722</v>
      </c>
      <c r="AC10068" t="s">
        <v>713</v>
      </c>
      <c r="AD10068" t="s">
        <v>443</v>
      </c>
    </row>
    <row r="10069" spans="21:30">
      <c r="U10069">
        <v>25030</v>
      </c>
      <c r="V10069">
        <v>9</v>
      </c>
      <c r="W10069" t="s">
        <v>11016</v>
      </c>
      <c r="X10069">
        <v>13</v>
      </c>
      <c r="Y10069" t="s">
        <v>6457</v>
      </c>
      <c r="Z10069">
        <v>13125</v>
      </c>
      <c r="AA10069" t="s">
        <v>1608</v>
      </c>
      <c r="AC10069" t="s">
        <v>713</v>
      </c>
      <c r="AD10069" t="s">
        <v>443</v>
      </c>
    </row>
    <row r="10070" spans="21:30">
      <c r="U10070">
        <v>25031</v>
      </c>
      <c r="V10070">
        <v>7</v>
      </c>
      <c r="W10070" t="s">
        <v>11017</v>
      </c>
      <c r="X10070">
        <v>13</v>
      </c>
      <c r="Y10070" t="s">
        <v>6457</v>
      </c>
      <c r="Z10070">
        <v>13124</v>
      </c>
      <c r="AA10070" t="s">
        <v>688</v>
      </c>
      <c r="AC10070" t="s">
        <v>713</v>
      </c>
      <c r="AD10070" t="s">
        <v>443</v>
      </c>
    </row>
    <row r="10071" spans="21:30">
      <c r="U10071">
        <v>25032</v>
      </c>
      <c r="V10071">
        <v>5</v>
      </c>
      <c r="W10071" t="s">
        <v>11018</v>
      </c>
      <c r="X10071">
        <v>13</v>
      </c>
      <c r="Y10071" t="s">
        <v>6457</v>
      </c>
      <c r="Z10071">
        <v>13301</v>
      </c>
      <c r="AA10071" t="s">
        <v>623</v>
      </c>
      <c r="AC10071" t="s">
        <v>713</v>
      </c>
      <c r="AD10071" t="s">
        <v>443</v>
      </c>
    </row>
    <row r="10072" spans="21:30">
      <c r="U10072">
        <v>25034</v>
      </c>
      <c r="V10072">
        <v>1</v>
      </c>
      <c r="W10072" t="s">
        <v>11019</v>
      </c>
      <c r="X10072">
        <v>13</v>
      </c>
      <c r="Y10072" t="s">
        <v>6457</v>
      </c>
      <c r="Z10072">
        <v>13110</v>
      </c>
      <c r="AA10072" t="s">
        <v>741</v>
      </c>
      <c r="AC10072" t="s">
        <v>713</v>
      </c>
      <c r="AD10072" t="s">
        <v>443</v>
      </c>
    </row>
    <row r="10073" spans="21:30">
      <c r="U10073">
        <v>25036</v>
      </c>
      <c r="V10073">
        <v>8</v>
      </c>
      <c r="W10073" t="s">
        <v>11020</v>
      </c>
      <c r="X10073">
        <v>13</v>
      </c>
      <c r="Y10073" t="s">
        <v>6457</v>
      </c>
      <c r="Z10073">
        <v>13126</v>
      </c>
      <c r="AA10073" t="s">
        <v>6479</v>
      </c>
      <c r="AC10073" t="s">
        <v>713</v>
      </c>
      <c r="AD10073" t="s">
        <v>443</v>
      </c>
    </row>
    <row r="10074" spans="21:30">
      <c r="U10074">
        <v>25038</v>
      </c>
      <c r="V10074">
        <v>4</v>
      </c>
      <c r="W10074" t="s">
        <v>11021</v>
      </c>
      <c r="X10074">
        <v>13</v>
      </c>
      <c r="Y10074" t="s">
        <v>6457</v>
      </c>
      <c r="Z10074">
        <v>13501</v>
      </c>
      <c r="AA10074" t="s">
        <v>809</v>
      </c>
      <c r="AC10074" t="s">
        <v>713</v>
      </c>
      <c r="AD10074" t="s">
        <v>443</v>
      </c>
    </row>
    <row r="10075" spans="21:30">
      <c r="U10075">
        <v>25039</v>
      </c>
      <c r="V10075">
        <v>2</v>
      </c>
      <c r="W10075" t="s">
        <v>11022</v>
      </c>
      <c r="X10075">
        <v>13</v>
      </c>
      <c r="Y10075" t="s">
        <v>6457</v>
      </c>
      <c r="Z10075">
        <v>13604</v>
      </c>
      <c r="AA10075" t="s">
        <v>1448</v>
      </c>
      <c r="AC10075" t="s">
        <v>713</v>
      </c>
      <c r="AD10075" t="s">
        <v>443</v>
      </c>
    </row>
    <row r="10076" spans="21:30">
      <c r="U10076">
        <v>25041</v>
      </c>
      <c r="V10076">
        <v>4</v>
      </c>
      <c r="W10076" t="s">
        <v>11023</v>
      </c>
      <c r="X10076">
        <v>13</v>
      </c>
      <c r="Y10076" t="s">
        <v>6457</v>
      </c>
      <c r="Z10076">
        <v>13110</v>
      </c>
      <c r="AA10076" t="s">
        <v>741</v>
      </c>
      <c r="AC10076" t="s">
        <v>1111</v>
      </c>
      <c r="AD10076" t="s">
        <v>443</v>
      </c>
    </row>
    <row r="10077" spans="21:30">
      <c r="U10077">
        <v>25042</v>
      </c>
      <c r="V10077">
        <v>2</v>
      </c>
      <c r="W10077" t="s">
        <v>11024</v>
      </c>
      <c r="X10077">
        <v>13</v>
      </c>
      <c r="Y10077" t="s">
        <v>6457</v>
      </c>
      <c r="Z10077">
        <v>13119</v>
      </c>
      <c r="AA10077" t="s">
        <v>6482</v>
      </c>
      <c r="AC10077" t="s">
        <v>1111</v>
      </c>
      <c r="AD10077" t="s">
        <v>443</v>
      </c>
    </row>
    <row r="10078" spans="21:30">
      <c r="U10078">
        <v>25043</v>
      </c>
      <c r="V10078">
        <v>0</v>
      </c>
      <c r="W10078" t="s">
        <v>11025</v>
      </c>
      <c r="X10078">
        <v>13</v>
      </c>
      <c r="Y10078" t="s">
        <v>6457</v>
      </c>
      <c r="Z10078">
        <v>13201</v>
      </c>
      <c r="AA10078" t="s">
        <v>114</v>
      </c>
      <c r="AC10078" t="s">
        <v>1111</v>
      </c>
      <c r="AD10078" t="s">
        <v>443</v>
      </c>
    </row>
    <row r="10079" spans="21:30">
      <c r="U10079">
        <v>25046</v>
      </c>
      <c r="V10079">
        <v>5</v>
      </c>
      <c r="W10079" t="s">
        <v>11026</v>
      </c>
      <c r="X10079">
        <v>13</v>
      </c>
      <c r="Y10079" t="s">
        <v>6457</v>
      </c>
      <c r="Z10079">
        <v>13119</v>
      </c>
      <c r="AA10079" t="s">
        <v>6482</v>
      </c>
      <c r="AC10079" t="s">
        <v>713</v>
      </c>
      <c r="AD10079" t="s">
        <v>443</v>
      </c>
    </row>
    <row r="10080" spans="21:30">
      <c r="U10080">
        <v>25047</v>
      </c>
      <c r="V10080">
        <v>3</v>
      </c>
      <c r="W10080" t="s">
        <v>11027</v>
      </c>
      <c r="X10080">
        <v>13</v>
      </c>
      <c r="Y10080" t="s">
        <v>6457</v>
      </c>
      <c r="Z10080">
        <v>13124</v>
      </c>
      <c r="AA10080" t="s">
        <v>688</v>
      </c>
      <c r="AC10080" t="s">
        <v>412</v>
      </c>
      <c r="AD10080" t="s">
        <v>443</v>
      </c>
    </row>
    <row r="10081" spans="21:30">
      <c r="U10081">
        <v>25048</v>
      </c>
      <c r="V10081">
        <v>1</v>
      </c>
      <c r="W10081" t="s">
        <v>11028</v>
      </c>
      <c r="X10081">
        <v>13</v>
      </c>
      <c r="Y10081" t="s">
        <v>6457</v>
      </c>
      <c r="Z10081">
        <v>13604</v>
      </c>
      <c r="AA10081" t="s">
        <v>1448</v>
      </c>
      <c r="AC10081" t="s">
        <v>725</v>
      </c>
      <c r="AD10081" t="s">
        <v>443</v>
      </c>
    </row>
    <row r="10082" spans="21:30">
      <c r="U10082">
        <v>25050</v>
      </c>
      <c r="V10082">
        <v>3</v>
      </c>
      <c r="W10082" t="s">
        <v>11029</v>
      </c>
      <c r="X10082">
        <v>13</v>
      </c>
      <c r="Y10082" t="s">
        <v>6457</v>
      </c>
      <c r="Z10082">
        <v>13201</v>
      </c>
      <c r="AA10082" t="s">
        <v>114</v>
      </c>
      <c r="AC10082" t="s">
        <v>713</v>
      </c>
      <c r="AD10082" t="s">
        <v>443</v>
      </c>
    </row>
    <row r="10083" spans="21:30">
      <c r="U10083">
        <v>25054</v>
      </c>
      <c r="V10083">
        <v>6</v>
      </c>
      <c r="W10083" t="s">
        <v>11030</v>
      </c>
      <c r="X10083">
        <v>13</v>
      </c>
      <c r="Y10083" t="s">
        <v>6457</v>
      </c>
      <c r="Z10083">
        <v>13123</v>
      </c>
      <c r="AA10083" t="s">
        <v>756</v>
      </c>
      <c r="AC10083" t="s">
        <v>725</v>
      </c>
      <c r="AD10083" t="s">
        <v>443</v>
      </c>
    </row>
    <row r="10084" spans="21:30">
      <c r="U10084">
        <v>25055</v>
      </c>
      <c r="V10084">
        <v>4</v>
      </c>
      <c r="W10084" t="s">
        <v>11031</v>
      </c>
      <c r="X10084">
        <v>13</v>
      </c>
      <c r="Y10084" t="s">
        <v>6457</v>
      </c>
      <c r="Z10084">
        <v>13114</v>
      </c>
      <c r="AA10084" t="s">
        <v>683</v>
      </c>
      <c r="AC10084" t="s">
        <v>725</v>
      </c>
      <c r="AD10084" t="s">
        <v>443</v>
      </c>
    </row>
    <row r="10085" spans="21:30">
      <c r="U10085">
        <v>25057</v>
      </c>
      <c r="V10085">
        <v>0</v>
      </c>
      <c r="W10085" t="s">
        <v>11032</v>
      </c>
      <c r="X10085">
        <v>13</v>
      </c>
      <c r="Y10085" t="s">
        <v>6457</v>
      </c>
      <c r="Z10085">
        <v>13101</v>
      </c>
      <c r="AA10085" t="s">
        <v>452</v>
      </c>
      <c r="AC10085" t="s">
        <v>725</v>
      </c>
      <c r="AD10085" t="s">
        <v>443</v>
      </c>
    </row>
    <row r="10086" spans="21:30">
      <c r="U10086">
        <v>25058</v>
      </c>
      <c r="V10086">
        <v>9</v>
      </c>
      <c r="W10086" t="s">
        <v>11033</v>
      </c>
      <c r="X10086">
        <v>13</v>
      </c>
      <c r="Y10086" t="s">
        <v>6457</v>
      </c>
      <c r="Z10086">
        <v>13120</v>
      </c>
      <c r="AA10086" t="s">
        <v>6588</v>
      </c>
      <c r="AC10086" t="s">
        <v>725</v>
      </c>
      <c r="AD10086" t="s">
        <v>443</v>
      </c>
    </row>
    <row r="10087" spans="21:30">
      <c r="U10087">
        <v>25059</v>
      </c>
      <c r="V10087">
        <v>7</v>
      </c>
      <c r="W10087" t="s">
        <v>11034</v>
      </c>
      <c r="X10087">
        <v>13</v>
      </c>
      <c r="Y10087" t="s">
        <v>6457</v>
      </c>
      <c r="Z10087">
        <v>13201</v>
      </c>
      <c r="AA10087" t="s">
        <v>114</v>
      </c>
      <c r="AC10087" t="s">
        <v>713</v>
      </c>
      <c r="AD10087" t="s">
        <v>443</v>
      </c>
    </row>
    <row r="10088" spans="21:30">
      <c r="U10088">
        <v>25061</v>
      </c>
      <c r="V10088">
        <v>9</v>
      </c>
      <c r="W10088" t="s">
        <v>11035</v>
      </c>
      <c r="X10088">
        <v>13</v>
      </c>
      <c r="Y10088" t="s">
        <v>6457</v>
      </c>
      <c r="Z10088">
        <v>13201</v>
      </c>
      <c r="AA10088" t="s">
        <v>114</v>
      </c>
      <c r="AC10088" t="s">
        <v>713</v>
      </c>
      <c r="AD10088" t="s">
        <v>443</v>
      </c>
    </row>
    <row r="10089" spans="21:30">
      <c r="U10089">
        <v>25062</v>
      </c>
      <c r="V10089">
        <v>7</v>
      </c>
      <c r="W10089" t="s">
        <v>11036</v>
      </c>
      <c r="X10089">
        <v>13</v>
      </c>
      <c r="Y10089" t="s">
        <v>6457</v>
      </c>
      <c r="Z10089">
        <v>13201</v>
      </c>
      <c r="AA10089" t="s">
        <v>114</v>
      </c>
      <c r="AC10089" t="s">
        <v>713</v>
      </c>
      <c r="AD10089" t="s">
        <v>443</v>
      </c>
    </row>
    <row r="10090" spans="21:30">
      <c r="U10090">
        <v>25065</v>
      </c>
      <c r="V10090">
        <v>1</v>
      </c>
      <c r="W10090" t="s">
        <v>11037</v>
      </c>
      <c r="X10090">
        <v>13</v>
      </c>
      <c r="Y10090" t="s">
        <v>6457</v>
      </c>
      <c r="Z10090">
        <v>13122</v>
      </c>
      <c r="AA10090" t="s">
        <v>6722</v>
      </c>
      <c r="AC10090" t="s">
        <v>725</v>
      </c>
      <c r="AD10090" t="s">
        <v>443</v>
      </c>
    </row>
    <row r="10091" spans="21:30">
      <c r="U10091">
        <v>25070</v>
      </c>
      <c r="V10091">
        <v>8</v>
      </c>
      <c r="W10091" t="s">
        <v>11038</v>
      </c>
      <c r="X10091">
        <v>13</v>
      </c>
      <c r="Y10091" t="s">
        <v>6457</v>
      </c>
      <c r="Z10091">
        <v>13201</v>
      </c>
      <c r="AA10091" t="s">
        <v>114</v>
      </c>
      <c r="AC10091" t="s">
        <v>713</v>
      </c>
      <c r="AD10091" t="s">
        <v>443</v>
      </c>
    </row>
    <row r="10092" spans="21:30">
      <c r="U10092">
        <v>25071</v>
      </c>
      <c r="V10092">
        <v>6</v>
      </c>
      <c r="W10092" t="s">
        <v>11039</v>
      </c>
      <c r="X10092">
        <v>13</v>
      </c>
      <c r="Y10092" t="s">
        <v>6457</v>
      </c>
      <c r="Z10092">
        <v>13201</v>
      </c>
      <c r="AA10092" t="s">
        <v>114</v>
      </c>
      <c r="AC10092" t="s">
        <v>713</v>
      </c>
      <c r="AD10092" t="s">
        <v>443</v>
      </c>
    </row>
    <row r="10093" spans="21:30">
      <c r="U10093">
        <v>25073</v>
      </c>
      <c r="V10093">
        <v>2</v>
      </c>
      <c r="W10093" t="s">
        <v>11040</v>
      </c>
      <c r="X10093">
        <v>13</v>
      </c>
      <c r="Y10093" t="s">
        <v>6457</v>
      </c>
      <c r="Z10093">
        <v>13110</v>
      </c>
      <c r="AA10093" t="s">
        <v>741</v>
      </c>
      <c r="AC10093" t="s">
        <v>713</v>
      </c>
      <c r="AD10093" t="s">
        <v>443</v>
      </c>
    </row>
    <row r="10094" spans="21:30">
      <c r="U10094">
        <v>25075</v>
      </c>
      <c r="V10094">
        <v>9</v>
      </c>
      <c r="W10094" t="s">
        <v>11041</v>
      </c>
      <c r="X10094">
        <v>13</v>
      </c>
      <c r="Y10094" t="s">
        <v>6457</v>
      </c>
      <c r="Z10094">
        <v>13109</v>
      </c>
      <c r="AA10094" t="s">
        <v>1224</v>
      </c>
      <c r="AC10094" t="s">
        <v>713</v>
      </c>
      <c r="AD10094" t="s">
        <v>443</v>
      </c>
    </row>
    <row r="10095" spans="21:30">
      <c r="U10095">
        <v>25078</v>
      </c>
      <c r="V10095">
        <v>3</v>
      </c>
      <c r="W10095" t="s">
        <v>11042</v>
      </c>
      <c r="X10095">
        <v>13</v>
      </c>
      <c r="Y10095" t="s">
        <v>6457</v>
      </c>
      <c r="Z10095">
        <v>13401</v>
      </c>
      <c r="AA10095" t="s">
        <v>667</v>
      </c>
      <c r="AC10095" t="s">
        <v>1111</v>
      </c>
      <c r="AD10095" t="s">
        <v>443</v>
      </c>
    </row>
    <row r="10096" spans="21:30">
      <c r="U10096">
        <v>25079</v>
      </c>
      <c r="V10096">
        <v>1</v>
      </c>
      <c r="W10096" t="s">
        <v>11043</v>
      </c>
      <c r="X10096">
        <v>13</v>
      </c>
      <c r="Y10096" t="s">
        <v>6457</v>
      </c>
      <c r="Z10096">
        <v>13124</v>
      </c>
      <c r="AA10096" t="s">
        <v>688</v>
      </c>
      <c r="AC10096" t="s">
        <v>713</v>
      </c>
      <c r="AD10096" t="s">
        <v>443</v>
      </c>
    </row>
    <row r="10097" spans="21:30">
      <c r="U10097">
        <v>25080</v>
      </c>
      <c r="V10097">
        <v>5</v>
      </c>
      <c r="W10097" t="s">
        <v>11044</v>
      </c>
      <c r="X10097">
        <v>13</v>
      </c>
      <c r="Y10097" t="s">
        <v>6457</v>
      </c>
      <c r="Z10097">
        <v>13402</v>
      </c>
      <c r="AA10097" t="s">
        <v>766</v>
      </c>
      <c r="AC10097" t="s">
        <v>713</v>
      </c>
      <c r="AD10097" t="s">
        <v>443</v>
      </c>
    </row>
    <row r="10098" spans="21:30">
      <c r="U10098">
        <v>25082</v>
      </c>
      <c r="V10098">
        <v>1</v>
      </c>
      <c r="W10098" t="s">
        <v>11045</v>
      </c>
      <c r="X10098">
        <v>13</v>
      </c>
      <c r="Y10098" t="s">
        <v>6457</v>
      </c>
      <c r="Z10098">
        <v>13112</v>
      </c>
      <c r="AA10098" t="s">
        <v>1249</v>
      </c>
      <c r="AC10098" t="s">
        <v>713</v>
      </c>
      <c r="AD10098" t="s">
        <v>443</v>
      </c>
    </row>
    <row r="10099" spans="21:30">
      <c r="U10099">
        <v>25084</v>
      </c>
      <c r="V10099">
        <v>8</v>
      </c>
      <c r="W10099" t="s">
        <v>11046</v>
      </c>
      <c r="X10099">
        <v>13</v>
      </c>
      <c r="Y10099" t="s">
        <v>6457</v>
      </c>
      <c r="Z10099">
        <v>13201</v>
      </c>
      <c r="AA10099" t="s">
        <v>114</v>
      </c>
      <c r="AC10099" t="s">
        <v>713</v>
      </c>
      <c r="AD10099" t="s">
        <v>443</v>
      </c>
    </row>
    <row r="10100" spans="21:30">
      <c r="U10100">
        <v>25085</v>
      </c>
      <c r="V10100">
        <v>6</v>
      </c>
      <c r="W10100" t="s">
        <v>11047</v>
      </c>
      <c r="X10100">
        <v>13</v>
      </c>
      <c r="Y10100" t="s">
        <v>6457</v>
      </c>
      <c r="Z10100">
        <v>13128</v>
      </c>
      <c r="AA10100" t="s">
        <v>831</v>
      </c>
      <c r="AC10100" t="s">
        <v>713</v>
      </c>
      <c r="AD10100" t="s">
        <v>443</v>
      </c>
    </row>
    <row r="10101" spans="21:30">
      <c r="U10101">
        <v>25087</v>
      </c>
      <c r="V10101">
        <v>2</v>
      </c>
      <c r="W10101" t="s">
        <v>11048</v>
      </c>
      <c r="X10101">
        <v>13</v>
      </c>
      <c r="Y10101" t="s">
        <v>6457</v>
      </c>
      <c r="Z10101">
        <v>13110</v>
      </c>
      <c r="AA10101" t="s">
        <v>741</v>
      </c>
      <c r="AC10101" t="s">
        <v>713</v>
      </c>
      <c r="AD10101" t="s">
        <v>443</v>
      </c>
    </row>
    <row r="10102" spans="21:30">
      <c r="U10102">
        <v>25089</v>
      </c>
      <c r="V10102">
        <v>9</v>
      </c>
      <c r="W10102" t="s">
        <v>11049</v>
      </c>
      <c r="X10102">
        <v>13</v>
      </c>
      <c r="Y10102" t="s">
        <v>6457</v>
      </c>
      <c r="Z10102">
        <v>13501</v>
      </c>
      <c r="AA10102" t="s">
        <v>809</v>
      </c>
      <c r="AC10102" t="s">
        <v>1111</v>
      </c>
      <c r="AD10102" t="s">
        <v>443</v>
      </c>
    </row>
    <row r="10103" spans="21:30">
      <c r="U10103">
        <v>25091</v>
      </c>
      <c r="V10103">
        <v>0</v>
      </c>
      <c r="W10103" t="s">
        <v>11050</v>
      </c>
      <c r="X10103">
        <v>13</v>
      </c>
      <c r="Y10103" t="s">
        <v>6457</v>
      </c>
      <c r="Z10103">
        <v>13119</v>
      </c>
      <c r="AA10103" t="s">
        <v>6482</v>
      </c>
      <c r="AC10103" t="s">
        <v>713</v>
      </c>
      <c r="AD10103" t="s">
        <v>443</v>
      </c>
    </row>
    <row r="10104" spans="21:30">
      <c r="U10104">
        <v>25092</v>
      </c>
      <c r="V10104">
        <v>9</v>
      </c>
      <c r="W10104" t="s">
        <v>11051</v>
      </c>
      <c r="X10104">
        <v>13</v>
      </c>
      <c r="Y10104" t="s">
        <v>6457</v>
      </c>
      <c r="Z10104">
        <v>13126</v>
      </c>
      <c r="AA10104" t="s">
        <v>6479</v>
      </c>
      <c r="AC10104" t="s">
        <v>713</v>
      </c>
      <c r="AD10104" t="s">
        <v>443</v>
      </c>
    </row>
    <row r="10105" spans="21:30">
      <c r="U10105">
        <v>25093</v>
      </c>
      <c r="V10105">
        <v>7</v>
      </c>
      <c r="W10105" t="s">
        <v>11052</v>
      </c>
      <c r="X10105">
        <v>13</v>
      </c>
      <c r="Y10105" t="s">
        <v>6457</v>
      </c>
      <c r="Z10105">
        <v>13114</v>
      </c>
      <c r="AA10105" t="s">
        <v>683</v>
      </c>
      <c r="AC10105" t="s">
        <v>725</v>
      </c>
      <c r="AD10105" t="s">
        <v>443</v>
      </c>
    </row>
    <row r="10106" spans="21:30">
      <c r="U10106">
        <v>25094</v>
      </c>
      <c r="V10106">
        <v>5</v>
      </c>
      <c r="W10106" t="s">
        <v>11053</v>
      </c>
      <c r="X10106">
        <v>13</v>
      </c>
      <c r="Y10106" t="s">
        <v>6457</v>
      </c>
      <c r="Z10106">
        <v>13201</v>
      </c>
      <c r="AA10106" t="s">
        <v>114</v>
      </c>
      <c r="AC10106" t="s">
        <v>713</v>
      </c>
      <c r="AD10106" t="s">
        <v>443</v>
      </c>
    </row>
    <row r="10107" spans="21:30">
      <c r="U10107">
        <v>25095</v>
      </c>
      <c r="V10107">
        <v>3</v>
      </c>
      <c r="W10107" t="s">
        <v>11054</v>
      </c>
      <c r="X10107">
        <v>13</v>
      </c>
      <c r="Y10107" t="s">
        <v>6457</v>
      </c>
      <c r="Z10107">
        <v>13501</v>
      </c>
      <c r="AA10107" t="s">
        <v>809</v>
      </c>
      <c r="AC10107" t="s">
        <v>713</v>
      </c>
      <c r="AD10107" t="s">
        <v>443</v>
      </c>
    </row>
    <row r="10108" spans="21:30">
      <c r="U10108">
        <v>25098</v>
      </c>
      <c r="V10108">
        <v>8</v>
      </c>
      <c r="W10108" t="s">
        <v>11055</v>
      </c>
      <c r="X10108">
        <v>13</v>
      </c>
      <c r="Y10108" t="s">
        <v>6457</v>
      </c>
      <c r="Z10108">
        <v>13124</v>
      </c>
      <c r="AA10108" t="s">
        <v>688</v>
      </c>
      <c r="AC10108" t="s">
        <v>713</v>
      </c>
      <c r="AD10108" t="s">
        <v>443</v>
      </c>
    </row>
    <row r="10109" spans="21:30">
      <c r="U10109">
        <v>25099</v>
      </c>
      <c r="V10109">
        <v>6</v>
      </c>
      <c r="W10109" t="s">
        <v>11056</v>
      </c>
      <c r="X10109">
        <v>13</v>
      </c>
      <c r="Y10109" t="s">
        <v>6457</v>
      </c>
      <c r="Z10109">
        <v>13101</v>
      </c>
      <c r="AA10109" t="s">
        <v>452</v>
      </c>
      <c r="AC10109" t="s">
        <v>725</v>
      </c>
      <c r="AD10109" t="s">
        <v>443</v>
      </c>
    </row>
    <row r="10110" spans="21:30">
      <c r="U10110">
        <v>25101</v>
      </c>
      <c r="V10110">
        <v>1</v>
      </c>
      <c r="W10110" t="s">
        <v>11057</v>
      </c>
      <c r="X10110">
        <v>13</v>
      </c>
      <c r="Y10110" t="s">
        <v>6457</v>
      </c>
      <c r="Z10110">
        <v>13113</v>
      </c>
      <c r="AA10110" t="s">
        <v>761</v>
      </c>
      <c r="AC10110" t="s">
        <v>713</v>
      </c>
      <c r="AD10110" t="s">
        <v>443</v>
      </c>
    </row>
    <row r="10111" spans="21:30">
      <c r="U10111">
        <v>25103</v>
      </c>
      <c r="V10111">
        <v>8</v>
      </c>
      <c r="W10111" t="s">
        <v>11058</v>
      </c>
      <c r="X10111">
        <v>13</v>
      </c>
      <c r="Y10111" t="s">
        <v>6457</v>
      </c>
      <c r="Z10111">
        <v>13111</v>
      </c>
      <c r="AA10111" t="s">
        <v>1237</v>
      </c>
      <c r="AC10111" t="s">
        <v>713</v>
      </c>
      <c r="AD10111" t="s">
        <v>443</v>
      </c>
    </row>
    <row r="10112" spans="21:30">
      <c r="U10112">
        <v>25107</v>
      </c>
      <c r="V10112">
        <v>0</v>
      </c>
      <c r="W10112" t="s">
        <v>11059</v>
      </c>
      <c r="X10112">
        <v>13</v>
      </c>
      <c r="Y10112" t="s">
        <v>6457</v>
      </c>
      <c r="Z10112">
        <v>13115</v>
      </c>
      <c r="AA10112" t="s">
        <v>1826</v>
      </c>
      <c r="AC10112" t="s">
        <v>725</v>
      </c>
      <c r="AD10112" t="s">
        <v>443</v>
      </c>
    </row>
    <row r="10113" spans="21:30">
      <c r="U10113">
        <v>25109</v>
      </c>
      <c r="V10113">
        <v>7</v>
      </c>
      <c r="W10113" t="s">
        <v>11060</v>
      </c>
      <c r="X10113">
        <v>13</v>
      </c>
      <c r="Y10113" t="s">
        <v>6457</v>
      </c>
      <c r="Z10113">
        <v>13125</v>
      </c>
      <c r="AA10113" t="s">
        <v>1608</v>
      </c>
      <c r="AC10113" t="s">
        <v>713</v>
      </c>
      <c r="AD10113" t="s">
        <v>443</v>
      </c>
    </row>
    <row r="10114" spans="21:30">
      <c r="U10114">
        <v>25111</v>
      </c>
      <c r="V10114">
        <v>9</v>
      </c>
      <c r="W10114" t="s">
        <v>11061</v>
      </c>
      <c r="X10114">
        <v>13</v>
      </c>
      <c r="Y10114" t="s">
        <v>6457</v>
      </c>
      <c r="Z10114">
        <v>13113</v>
      </c>
      <c r="AA10114" t="s">
        <v>761</v>
      </c>
      <c r="AC10114" t="s">
        <v>725</v>
      </c>
      <c r="AD10114" t="s">
        <v>443</v>
      </c>
    </row>
    <row r="10115" spans="21:30">
      <c r="U10115">
        <v>25112</v>
      </c>
      <c r="V10115">
        <v>7</v>
      </c>
      <c r="W10115" t="s">
        <v>11062</v>
      </c>
      <c r="X10115">
        <v>13</v>
      </c>
      <c r="Y10115" t="s">
        <v>6457</v>
      </c>
      <c r="Z10115">
        <v>13119</v>
      </c>
      <c r="AA10115" t="s">
        <v>6482</v>
      </c>
      <c r="AC10115" t="s">
        <v>713</v>
      </c>
      <c r="AD10115" t="s">
        <v>443</v>
      </c>
    </row>
    <row r="10116" spans="21:30">
      <c r="U10116">
        <v>25114</v>
      </c>
      <c r="V10116">
        <v>3</v>
      </c>
      <c r="W10116" t="s">
        <v>11063</v>
      </c>
      <c r="X10116">
        <v>13</v>
      </c>
      <c r="Y10116" t="s">
        <v>6457</v>
      </c>
      <c r="Z10116">
        <v>13112</v>
      </c>
      <c r="AA10116" t="s">
        <v>1249</v>
      </c>
      <c r="AC10116" t="s">
        <v>713</v>
      </c>
      <c r="AD10116" t="s">
        <v>443</v>
      </c>
    </row>
    <row r="10117" spans="21:30">
      <c r="U10117">
        <v>25115</v>
      </c>
      <c r="V10117">
        <v>1</v>
      </c>
      <c r="W10117" t="s">
        <v>11064</v>
      </c>
      <c r="X10117">
        <v>13</v>
      </c>
      <c r="Y10117" t="s">
        <v>6457</v>
      </c>
      <c r="Z10117">
        <v>13130</v>
      </c>
      <c r="AA10117" t="s">
        <v>840</v>
      </c>
      <c r="AC10117" t="s">
        <v>713</v>
      </c>
      <c r="AD10117" t="s">
        <v>443</v>
      </c>
    </row>
    <row r="10118" spans="21:30">
      <c r="U10118">
        <v>25117</v>
      </c>
      <c r="V10118">
        <v>8</v>
      </c>
      <c r="W10118" t="s">
        <v>11065</v>
      </c>
      <c r="X10118">
        <v>13</v>
      </c>
      <c r="Y10118" t="s">
        <v>6457</v>
      </c>
      <c r="Z10118">
        <v>13125</v>
      </c>
      <c r="AA10118" t="s">
        <v>1608</v>
      </c>
      <c r="AC10118" t="s">
        <v>713</v>
      </c>
      <c r="AD10118" t="s">
        <v>443</v>
      </c>
    </row>
    <row r="10119" spans="21:30">
      <c r="U10119">
        <v>25118</v>
      </c>
      <c r="V10119">
        <v>6</v>
      </c>
      <c r="W10119" t="s">
        <v>11066</v>
      </c>
      <c r="X10119">
        <v>13</v>
      </c>
      <c r="Y10119" t="s">
        <v>6457</v>
      </c>
      <c r="Z10119">
        <v>13301</v>
      </c>
      <c r="AA10119" t="s">
        <v>623</v>
      </c>
      <c r="AC10119" t="s">
        <v>713</v>
      </c>
      <c r="AD10119" t="s">
        <v>443</v>
      </c>
    </row>
    <row r="10120" spans="21:30">
      <c r="U10120">
        <v>25119</v>
      </c>
      <c r="V10120">
        <v>4</v>
      </c>
      <c r="W10120" t="s">
        <v>11067</v>
      </c>
      <c r="X10120">
        <v>13</v>
      </c>
      <c r="Y10120" t="s">
        <v>6457</v>
      </c>
      <c r="Z10120">
        <v>13121</v>
      </c>
      <c r="AA10120" t="s">
        <v>1491</v>
      </c>
      <c r="AC10120" t="s">
        <v>713</v>
      </c>
      <c r="AD10120" t="s">
        <v>443</v>
      </c>
    </row>
    <row r="10121" spans="21:30">
      <c r="U10121">
        <v>25121</v>
      </c>
      <c r="V10121">
        <v>6</v>
      </c>
      <c r="W10121" t="s">
        <v>11068</v>
      </c>
      <c r="X10121">
        <v>13</v>
      </c>
      <c r="Y10121" t="s">
        <v>6457</v>
      </c>
      <c r="Z10121">
        <v>13301</v>
      </c>
      <c r="AA10121" t="s">
        <v>623</v>
      </c>
      <c r="AC10121" t="s">
        <v>713</v>
      </c>
      <c r="AD10121" t="s">
        <v>443</v>
      </c>
    </row>
    <row r="10122" spans="21:30">
      <c r="U10122">
        <v>25125</v>
      </c>
      <c r="V10122">
        <v>9</v>
      </c>
      <c r="W10122" t="s">
        <v>11069</v>
      </c>
      <c r="X10122">
        <v>13</v>
      </c>
      <c r="Y10122" t="s">
        <v>6457</v>
      </c>
      <c r="Z10122">
        <v>13127</v>
      </c>
      <c r="AA10122" t="s">
        <v>1640</v>
      </c>
      <c r="AC10122" t="s">
        <v>713</v>
      </c>
      <c r="AD10122" t="s">
        <v>443</v>
      </c>
    </row>
    <row r="10123" spans="21:30">
      <c r="U10123">
        <v>25127</v>
      </c>
      <c r="V10123">
        <v>5</v>
      </c>
      <c r="W10123" t="s">
        <v>2535</v>
      </c>
      <c r="X10123">
        <v>13</v>
      </c>
      <c r="Y10123" t="s">
        <v>6457</v>
      </c>
      <c r="Z10123">
        <v>13601</v>
      </c>
      <c r="AA10123" t="s">
        <v>777</v>
      </c>
      <c r="AC10123" t="s">
        <v>725</v>
      </c>
      <c r="AD10123" t="s">
        <v>443</v>
      </c>
    </row>
    <row r="10124" spans="21:30">
      <c r="U10124">
        <v>25129</v>
      </c>
      <c r="V10124">
        <v>1</v>
      </c>
      <c r="W10124" t="s">
        <v>11070</v>
      </c>
      <c r="X10124">
        <v>13</v>
      </c>
      <c r="Y10124" t="s">
        <v>6457</v>
      </c>
      <c r="Z10124">
        <v>13119</v>
      </c>
      <c r="AA10124" t="s">
        <v>6482</v>
      </c>
      <c r="AC10124" t="s">
        <v>713</v>
      </c>
      <c r="AD10124" t="s">
        <v>443</v>
      </c>
    </row>
    <row r="10125" spans="21:30">
      <c r="U10125">
        <v>25130</v>
      </c>
      <c r="V10125">
        <v>5</v>
      </c>
      <c r="W10125" t="s">
        <v>11071</v>
      </c>
      <c r="X10125">
        <v>13</v>
      </c>
      <c r="Y10125" t="s">
        <v>6457</v>
      </c>
      <c r="Z10125">
        <v>13601</v>
      </c>
      <c r="AA10125" t="s">
        <v>777</v>
      </c>
      <c r="AC10125" t="s">
        <v>725</v>
      </c>
      <c r="AD10125" t="s">
        <v>443</v>
      </c>
    </row>
    <row r="10126" spans="21:30">
      <c r="U10126">
        <v>25131</v>
      </c>
      <c r="V10126">
        <v>3</v>
      </c>
      <c r="W10126" t="s">
        <v>11072</v>
      </c>
      <c r="X10126">
        <v>13</v>
      </c>
      <c r="Y10126" t="s">
        <v>6457</v>
      </c>
      <c r="Z10126">
        <v>13130</v>
      </c>
      <c r="AA10126" t="s">
        <v>840</v>
      </c>
      <c r="AC10126" t="s">
        <v>713</v>
      </c>
      <c r="AD10126" t="s">
        <v>443</v>
      </c>
    </row>
    <row r="10127" spans="21:30">
      <c r="U10127">
        <v>25132</v>
      </c>
      <c r="V10127">
        <v>1</v>
      </c>
      <c r="W10127" t="s">
        <v>11073</v>
      </c>
      <c r="X10127">
        <v>13</v>
      </c>
      <c r="Y10127" t="s">
        <v>6457</v>
      </c>
      <c r="Z10127">
        <v>13302</v>
      </c>
      <c r="AA10127" t="s">
        <v>98</v>
      </c>
      <c r="AC10127" t="s">
        <v>713</v>
      </c>
      <c r="AD10127" t="s">
        <v>443</v>
      </c>
    </row>
    <row r="10128" spans="21:30">
      <c r="U10128">
        <v>25134</v>
      </c>
      <c r="V10128">
        <v>8</v>
      </c>
      <c r="W10128" t="s">
        <v>11074</v>
      </c>
      <c r="X10128">
        <v>13</v>
      </c>
      <c r="Y10128" t="s">
        <v>6457</v>
      </c>
      <c r="Z10128">
        <v>13110</v>
      </c>
      <c r="AA10128" t="s">
        <v>741</v>
      </c>
      <c r="AC10128" t="s">
        <v>725</v>
      </c>
      <c r="AD10128" t="s">
        <v>443</v>
      </c>
    </row>
    <row r="10129" spans="21:30">
      <c r="U10129">
        <v>25136</v>
      </c>
      <c r="V10129">
        <v>4</v>
      </c>
      <c r="W10129" t="s">
        <v>11075</v>
      </c>
      <c r="X10129">
        <v>13</v>
      </c>
      <c r="Y10129" t="s">
        <v>6457</v>
      </c>
      <c r="Z10129">
        <v>13201</v>
      </c>
      <c r="AA10129" t="s">
        <v>114</v>
      </c>
      <c r="AC10129" t="s">
        <v>713</v>
      </c>
      <c r="AD10129" t="s">
        <v>443</v>
      </c>
    </row>
    <row r="10130" spans="21:30">
      <c r="U10130">
        <v>25138</v>
      </c>
      <c r="V10130">
        <v>0</v>
      </c>
      <c r="W10130" t="s">
        <v>8348</v>
      </c>
      <c r="X10130">
        <v>13</v>
      </c>
      <c r="Y10130" t="s">
        <v>6457</v>
      </c>
      <c r="Z10130">
        <v>13127</v>
      </c>
      <c r="AA10130" t="s">
        <v>1640</v>
      </c>
      <c r="AC10130" t="s">
        <v>713</v>
      </c>
      <c r="AD10130" t="s">
        <v>443</v>
      </c>
    </row>
    <row r="10131" spans="21:30">
      <c r="U10131">
        <v>25142</v>
      </c>
      <c r="V10131">
        <v>9</v>
      </c>
      <c r="W10131" t="s">
        <v>11076</v>
      </c>
      <c r="X10131">
        <v>13</v>
      </c>
      <c r="Y10131" t="s">
        <v>6457</v>
      </c>
      <c r="Z10131">
        <v>13114</v>
      </c>
      <c r="AA10131" t="s">
        <v>683</v>
      </c>
      <c r="AC10131" t="s">
        <v>725</v>
      </c>
      <c r="AD10131" t="s">
        <v>443</v>
      </c>
    </row>
    <row r="10132" spans="21:30">
      <c r="U10132">
        <v>25143</v>
      </c>
      <c r="V10132">
        <v>7</v>
      </c>
      <c r="W10132" t="s">
        <v>11077</v>
      </c>
      <c r="X10132">
        <v>13</v>
      </c>
      <c r="Y10132" t="s">
        <v>6457</v>
      </c>
      <c r="Z10132">
        <v>13107</v>
      </c>
      <c r="AA10132" t="s">
        <v>1204</v>
      </c>
      <c r="AC10132" t="s">
        <v>725</v>
      </c>
      <c r="AD10132" t="s">
        <v>443</v>
      </c>
    </row>
    <row r="10133" spans="21:30">
      <c r="U10133">
        <v>25145</v>
      </c>
      <c r="V10133">
        <v>3</v>
      </c>
      <c r="W10133" t="s">
        <v>11078</v>
      </c>
      <c r="X10133">
        <v>13</v>
      </c>
      <c r="Y10133" t="s">
        <v>6457</v>
      </c>
      <c r="Z10133">
        <v>13404</v>
      </c>
      <c r="AA10133" t="s">
        <v>1464</v>
      </c>
      <c r="AC10133" t="s">
        <v>713</v>
      </c>
      <c r="AD10133" t="s">
        <v>443</v>
      </c>
    </row>
    <row r="10134" spans="21:30">
      <c r="U10134">
        <v>25153</v>
      </c>
      <c r="V10134">
        <v>4</v>
      </c>
      <c r="W10134" t="s">
        <v>11079</v>
      </c>
      <c r="X10134">
        <v>13</v>
      </c>
      <c r="Y10134" t="s">
        <v>6457</v>
      </c>
      <c r="Z10134">
        <v>13110</v>
      </c>
      <c r="AA10134" t="s">
        <v>741</v>
      </c>
      <c r="AC10134" t="s">
        <v>713</v>
      </c>
      <c r="AD10134" t="s">
        <v>443</v>
      </c>
    </row>
    <row r="10135" spans="21:30">
      <c r="U10135">
        <v>25154</v>
      </c>
      <c r="V10135">
        <v>2</v>
      </c>
      <c r="W10135" t="s">
        <v>11080</v>
      </c>
      <c r="X10135">
        <v>13</v>
      </c>
      <c r="Y10135" t="s">
        <v>6457</v>
      </c>
      <c r="Z10135">
        <v>13111</v>
      </c>
      <c r="AA10135" t="s">
        <v>1237</v>
      </c>
      <c r="AC10135" t="s">
        <v>713</v>
      </c>
      <c r="AD10135" t="s">
        <v>443</v>
      </c>
    </row>
    <row r="10136" spans="21:30">
      <c r="U10136">
        <v>25155</v>
      </c>
      <c r="V10136">
        <v>0</v>
      </c>
      <c r="W10136" t="s">
        <v>11081</v>
      </c>
      <c r="X10136">
        <v>13</v>
      </c>
      <c r="Y10136" t="s">
        <v>6457</v>
      </c>
      <c r="Z10136">
        <v>13119</v>
      </c>
      <c r="AA10136" t="s">
        <v>6482</v>
      </c>
      <c r="AC10136" t="s">
        <v>713</v>
      </c>
      <c r="AD10136" t="s">
        <v>443</v>
      </c>
    </row>
    <row r="10137" spans="21:30">
      <c r="U10137">
        <v>25157</v>
      </c>
      <c r="V10137">
        <v>7</v>
      </c>
      <c r="W10137" t="s">
        <v>11082</v>
      </c>
      <c r="X10137">
        <v>13</v>
      </c>
      <c r="Y10137" t="s">
        <v>6457</v>
      </c>
      <c r="Z10137">
        <v>13122</v>
      </c>
      <c r="AA10137" t="s">
        <v>6722</v>
      </c>
      <c r="AC10137" t="s">
        <v>713</v>
      </c>
      <c r="AD10137" t="s">
        <v>443</v>
      </c>
    </row>
    <row r="10138" spans="21:30">
      <c r="U10138">
        <v>25158</v>
      </c>
      <c r="V10138">
        <v>5</v>
      </c>
      <c r="W10138" t="s">
        <v>11083</v>
      </c>
      <c r="X10138">
        <v>13</v>
      </c>
      <c r="Y10138" t="s">
        <v>6457</v>
      </c>
      <c r="Z10138">
        <v>13105</v>
      </c>
      <c r="AA10138" t="s">
        <v>1817</v>
      </c>
      <c r="AC10138" t="s">
        <v>713</v>
      </c>
      <c r="AD10138" t="s">
        <v>443</v>
      </c>
    </row>
    <row r="10139" spans="21:30">
      <c r="U10139">
        <v>25160</v>
      </c>
      <c r="V10139">
        <v>7</v>
      </c>
      <c r="W10139" t="s">
        <v>11084</v>
      </c>
      <c r="X10139">
        <v>13</v>
      </c>
      <c r="Y10139" t="s">
        <v>6457</v>
      </c>
      <c r="Z10139">
        <v>13119</v>
      </c>
      <c r="AA10139" t="s">
        <v>6482</v>
      </c>
      <c r="AC10139" t="s">
        <v>713</v>
      </c>
      <c r="AD10139" t="s">
        <v>443</v>
      </c>
    </row>
    <row r="10140" spans="21:30">
      <c r="U10140">
        <v>25162</v>
      </c>
      <c r="V10140">
        <v>3</v>
      </c>
      <c r="W10140" t="s">
        <v>11085</v>
      </c>
      <c r="X10140">
        <v>13</v>
      </c>
      <c r="Y10140" t="s">
        <v>6457</v>
      </c>
      <c r="Z10140">
        <v>13201</v>
      </c>
      <c r="AA10140" t="s">
        <v>114</v>
      </c>
      <c r="AC10140" t="s">
        <v>713</v>
      </c>
      <c r="AD10140" t="s">
        <v>443</v>
      </c>
    </row>
    <row r="10141" spans="21:30">
      <c r="U10141">
        <v>25166</v>
      </c>
      <c r="V10141">
        <v>6</v>
      </c>
      <c r="W10141" t="s">
        <v>11086</v>
      </c>
      <c r="X10141">
        <v>13</v>
      </c>
      <c r="Y10141" t="s">
        <v>6457</v>
      </c>
      <c r="Z10141">
        <v>13201</v>
      </c>
      <c r="AA10141" t="s">
        <v>114</v>
      </c>
      <c r="AC10141" t="s">
        <v>713</v>
      </c>
      <c r="AD10141" t="s">
        <v>443</v>
      </c>
    </row>
    <row r="10142" spans="21:30">
      <c r="U10142">
        <v>25169</v>
      </c>
      <c r="V10142">
        <v>0</v>
      </c>
      <c r="W10142" t="s">
        <v>11087</v>
      </c>
      <c r="X10142">
        <v>13</v>
      </c>
      <c r="Y10142" t="s">
        <v>6457</v>
      </c>
      <c r="Z10142">
        <v>13118</v>
      </c>
      <c r="AA10142" t="s">
        <v>771</v>
      </c>
      <c r="AC10142" t="s">
        <v>713</v>
      </c>
      <c r="AD10142" t="s">
        <v>443</v>
      </c>
    </row>
    <row r="10143" spans="21:30">
      <c r="U10143">
        <v>25171</v>
      </c>
      <c r="V10143">
        <v>2</v>
      </c>
      <c r="W10143" t="s">
        <v>11088</v>
      </c>
      <c r="X10143">
        <v>13</v>
      </c>
      <c r="Y10143" t="s">
        <v>6457</v>
      </c>
      <c r="Z10143">
        <v>13201</v>
      </c>
      <c r="AA10143" t="s">
        <v>114</v>
      </c>
      <c r="AC10143" t="s">
        <v>713</v>
      </c>
      <c r="AD10143" t="s">
        <v>443</v>
      </c>
    </row>
    <row r="10144" spans="21:30">
      <c r="U10144">
        <v>25172</v>
      </c>
      <c r="V10144">
        <v>0</v>
      </c>
      <c r="W10144" t="s">
        <v>9925</v>
      </c>
      <c r="X10144">
        <v>13</v>
      </c>
      <c r="Y10144" t="s">
        <v>6457</v>
      </c>
      <c r="Z10144">
        <v>13122</v>
      </c>
      <c r="AA10144" t="s">
        <v>6722</v>
      </c>
      <c r="AC10144" t="s">
        <v>725</v>
      </c>
      <c r="AD10144" t="s">
        <v>443</v>
      </c>
    </row>
    <row r="10145" spans="21:30">
      <c r="U10145">
        <v>25173</v>
      </c>
      <c r="V10145">
        <v>9</v>
      </c>
      <c r="W10145" t="s">
        <v>11089</v>
      </c>
      <c r="X10145">
        <v>13</v>
      </c>
      <c r="Y10145" t="s">
        <v>6457</v>
      </c>
      <c r="Z10145">
        <v>13121</v>
      </c>
      <c r="AA10145" t="s">
        <v>1491</v>
      </c>
      <c r="AC10145" t="s">
        <v>1009</v>
      </c>
      <c r="AD10145" t="s">
        <v>443</v>
      </c>
    </row>
    <row r="10146" spans="21:30">
      <c r="U10146">
        <v>25175</v>
      </c>
      <c r="V10146">
        <v>5</v>
      </c>
      <c r="W10146" t="s">
        <v>11090</v>
      </c>
      <c r="X10146">
        <v>13</v>
      </c>
      <c r="Y10146" t="s">
        <v>6457</v>
      </c>
      <c r="Z10146">
        <v>13119</v>
      </c>
      <c r="AA10146" t="s">
        <v>6482</v>
      </c>
      <c r="AC10146" t="s">
        <v>725</v>
      </c>
      <c r="AD10146" t="s">
        <v>443</v>
      </c>
    </row>
    <row r="10147" spans="21:30">
      <c r="U10147">
        <v>25179</v>
      </c>
      <c r="V10147">
        <v>8</v>
      </c>
      <c r="W10147" t="s">
        <v>11091</v>
      </c>
      <c r="X10147">
        <v>13</v>
      </c>
      <c r="Y10147" t="s">
        <v>6457</v>
      </c>
      <c r="Z10147">
        <v>13119</v>
      </c>
      <c r="AA10147" t="s">
        <v>6482</v>
      </c>
      <c r="AC10147" t="s">
        <v>713</v>
      </c>
      <c r="AD10147" t="s">
        <v>443</v>
      </c>
    </row>
    <row r="10148" spans="21:30">
      <c r="U10148">
        <v>25180</v>
      </c>
      <c r="V10148">
        <v>1</v>
      </c>
      <c r="W10148" t="s">
        <v>11092</v>
      </c>
      <c r="X10148">
        <v>13</v>
      </c>
      <c r="Y10148" t="s">
        <v>6457</v>
      </c>
      <c r="Z10148">
        <v>13301</v>
      </c>
      <c r="AA10148" t="s">
        <v>623</v>
      </c>
      <c r="AC10148" t="s">
        <v>725</v>
      </c>
      <c r="AD10148" t="s">
        <v>443</v>
      </c>
    </row>
    <row r="10149" spans="21:30">
      <c r="U10149">
        <v>25182</v>
      </c>
      <c r="V10149">
        <v>8</v>
      </c>
      <c r="W10149" t="s">
        <v>11093</v>
      </c>
      <c r="X10149">
        <v>13</v>
      </c>
      <c r="Y10149" t="s">
        <v>6457</v>
      </c>
      <c r="Z10149">
        <v>13125</v>
      </c>
      <c r="AA10149" t="s">
        <v>1608</v>
      </c>
      <c r="AC10149" t="s">
        <v>1009</v>
      </c>
      <c r="AD10149" t="s">
        <v>443</v>
      </c>
    </row>
    <row r="10150" spans="21:30">
      <c r="U10150">
        <v>25185</v>
      </c>
      <c r="V10150">
        <v>2</v>
      </c>
      <c r="W10150" t="s">
        <v>11094</v>
      </c>
      <c r="X10150">
        <v>13</v>
      </c>
      <c r="Y10150" t="s">
        <v>6457</v>
      </c>
      <c r="Z10150">
        <v>13101</v>
      </c>
      <c r="AA10150" t="s">
        <v>452</v>
      </c>
      <c r="AC10150" t="s">
        <v>713</v>
      </c>
      <c r="AD10150" t="s">
        <v>443</v>
      </c>
    </row>
    <row r="10151" spans="21:30">
      <c r="U10151">
        <v>25186</v>
      </c>
      <c r="V10151">
        <v>0</v>
      </c>
      <c r="W10151" t="s">
        <v>11095</v>
      </c>
      <c r="X10151">
        <v>13</v>
      </c>
      <c r="Y10151" t="s">
        <v>6457</v>
      </c>
      <c r="Z10151">
        <v>13119</v>
      </c>
      <c r="AA10151" t="s">
        <v>6482</v>
      </c>
      <c r="AC10151" t="s">
        <v>1111</v>
      </c>
      <c r="AD10151" t="s">
        <v>443</v>
      </c>
    </row>
    <row r="10152" spans="21:30">
      <c r="U10152">
        <v>25187</v>
      </c>
      <c r="V10152">
        <v>9</v>
      </c>
      <c r="W10152" t="s">
        <v>11096</v>
      </c>
      <c r="X10152">
        <v>13</v>
      </c>
      <c r="Y10152" t="s">
        <v>6457</v>
      </c>
      <c r="Z10152">
        <v>13118</v>
      </c>
      <c r="AA10152" t="s">
        <v>771</v>
      </c>
      <c r="AC10152" t="s">
        <v>713</v>
      </c>
      <c r="AD10152" t="s">
        <v>443</v>
      </c>
    </row>
    <row r="10153" spans="21:30">
      <c r="U10153">
        <v>25188</v>
      </c>
      <c r="V10153">
        <v>7</v>
      </c>
      <c r="W10153" t="s">
        <v>11097</v>
      </c>
      <c r="X10153">
        <v>13</v>
      </c>
      <c r="Y10153" t="s">
        <v>6457</v>
      </c>
      <c r="Z10153">
        <v>13604</v>
      </c>
      <c r="AA10153" t="s">
        <v>1448</v>
      </c>
      <c r="AC10153" t="s">
        <v>713</v>
      </c>
      <c r="AD10153" t="s">
        <v>443</v>
      </c>
    </row>
    <row r="10154" spans="21:30">
      <c r="U10154">
        <v>25189</v>
      </c>
      <c r="V10154">
        <v>5</v>
      </c>
      <c r="W10154" t="s">
        <v>11098</v>
      </c>
      <c r="X10154">
        <v>13</v>
      </c>
      <c r="Y10154" t="s">
        <v>6457</v>
      </c>
      <c r="Z10154">
        <v>13603</v>
      </c>
      <c r="AA10154" t="s">
        <v>776</v>
      </c>
      <c r="AC10154" t="s">
        <v>1111</v>
      </c>
      <c r="AD10154" t="s">
        <v>443</v>
      </c>
    </row>
    <row r="10155" spans="21:30">
      <c r="U10155">
        <v>25190</v>
      </c>
      <c r="V10155">
        <v>9</v>
      </c>
      <c r="W10155" t="s">
        <v>11099</v>
      </c>
      <c r="X10155">
        <v>13</v>
      </c>
      <c r="Y10155" t="s">
        <v>6457</v>
      </c>
      <c r="Z10155">
        <v>13132</v>
      </c>
      <c r="AA10155" t="s">
        <v>1802</v>
      </c>
      <c r="AC10155" t="s">
        <v>725</v>
      </c>
      <c r="AD10155" t="s">
        <v>443</v>
      </c>
    </row>
    <row r="10156" spans="21:30">
      <c r="U10156">
        <v>25191</v>
      </c>
      <c r="V10156">
        <v>7</v>
      </c>
      <c r="W10156" t="s">
        <v>11100</v>
      </c>
      <c r="X10156">
        <v>13</v>
      </c>
      <c r="Y10156" t="s">
        <v>6457</v>
      </c>
      <c r="Z10156">
        <v>13112</v>
      </c>
      <c r="AA10156" t="s">
        <v>1249</v>
      </c>
      <c r="AC10156" t="s">
        <v>713</v>
      </c>
      <c r="AD10156" t="s">
        <v>443</v>
      </c>
    </row>
    <row r="10157" spans="21:30">
      <c r="U10157">
        <v>25192</v>
      </c>
      <c r="V10157">
        <v>5</v>
      </c>
      <c r="W10157" t="s">
        <v>11101</v>
      </c>
      <c r="X10157">
        <v>13</v>
      </c>
      <c r="Y10157" t="s">
        <v>6457</v>
      </c>
      <c r="Z10157">
        <v>13120</v>
      </c>
      <c r="AA10157" t="s">
        <v>6588</v>
      </c>
      <c r="AC10157" t="s">
        <v>713</v>
      </c>
      <c r="AD10157" t="s">
        <v>443</v>
      </c>
    </row>
    <row r="10158" spans="21:30">
      <c r="U10158">
        <v>25194</v>
      </c>
      <c r="V10158">
        <v>1</v>
      </c>
      <c r="W10158" t="s">
        <v>11102</v>
      </c>
      <c r="X10158">
        <v>13</v>
      </c>
      <c r="Y10158" t="s">
        <v>6457</v>
      </c>
      <c r="Z10158">
        <v>13125</v>
      </c>
      <c r="AA10158" t="s">
        <v>1608</v>
      </c>
      <c r="AC10158" t="s">
        <v>1009</v>
      </c>
      <c r="AD10158" t="s">
        <v>443</v>
      </c>
    </row>
    <row r="10159" spans="21:30">
      <c r="U10159">
        <v>25196</v>
      </c>
      <c r="V10159">
        <v>8</v>
      </c>
      <c r="W10159" t="s">
        <v>11103</v>
      </c>
      <c r="X10159">
        <v>13</v>
      </c>
      <c r="Y10159" t="s">
        <v>6457</v>
      </c>
      <c r="Z10159">
        <v>13110</v>
      </c>
      <c r="AA10159" t="s">
        <v>741</v>
      </c>
      <c r="AC10159" t="s">
        <v>713</v>
      </c>
      <c r="AD10159" t="s">
        <v>443</v>
      </c>
    </row>
    <row r="10160" spans="21:30">
      <c r="U10160">
        <v>25197</v>
      </c>
      <c r="V10160">
        <v>6</v>
      </c>
      <c r="W10160" t="s">
        <v>11104</v>
      </c>
      <c r="X10160">
        <v>13</v>
      </c>
      <c r="Y10160" t="s">
        <v>6457</v>
      </c>
      <c r="Z10160">
        <v>13119</v>
      </c>
      <c r="AA10160" t="s">
        <v>6482</v>
      </c>
      <c r="AC10160" t="s">
        <v>713</v>
      </c>
      <c r="AD10160" t="s">
        <v>443</v>
      </c>
    </row>
    <row r="10161" spans="21:30">
      <c r="U10161">
        <v>25198</v>
      </c>
      <c r="V10161">
        <v>4</v>
      </c>
      <c r="W10161" t="s">
        <v>11105</v>
      </c>
      <c r="X10161">
        <v>13</v>
      </c>
      <c r="Y10161" t="s">
        <v>6457</v>
      </c>
      <c r="Z10161">
        <v>13119</v>
      </c>
      <c r="AA10161" t="s">
        <v>6482</v>
      </c>
      <c r="AC10161" t="s">
        <v>713</v>
      </c>
      <c r="AD10161" t="s">
        <v>443</v>
      </c>
    </row>
    <row r="10162" spans="21:30">
      <c r="U10162">
        <v>25199</v>
      </c>
      <c r="V10162">
        <v>2</v>
      </c>
      <c r="W10162" t="s">
        <v>11106</v>
      </c>
      <c r="X10162">
        <v>13</v>
      </c>
      <c r="Y10162" t="s">
        <v>6457</v>
      </c>
      <c r="Z10162">
        <v>13110</v>
      </c>
      <c r="AA10162" t="s">
        <v>741</v>
      </c>
      <c r="AC10162" t="s">
        <v>713</v>
      </c>
      <c r="AD10162" t="s">
        <v>443</v>
      </c>
    </row>
    <row r="10163" spans="21:30">
      <c r="U10163">
        <v>25201</v>
      </c>
      <c r="V10163">
        <v>8</v>
      </c>
      <c r="W10163" t="s">
        <v>11107</v>
      </c>
      <c r="X10163">
        <v>13</v>
      </c>
      <c r="Y10163" t="s">
        <v>6457</v>
      </c>
      <c r="Z10163">
        <v>13201</v>
      </c>
      <c r="AA10163" t="s">
        <v>114</v>
      </c>
      <c r="AC10163" t="s">
        <v>713</v>
      </c>
      <c r="AD10163" t="s">
        <v>443</v>
      </c>
    </row>
    <row r="10164" spans="21:30">
      <c r="U10164">
        <v>25202</v>
      </c>
      <c r="V10164">
        <v>6</v>
      </c>
      <c r="W10164" t="s">
        <v>11108</v>
      </c>
      <c r="X10164">
        <v>13</v>
      </c>
      <c r="Y10164" t="s">
        <v>6457</v>
      </c>
      <c r="Z10164">
        <v>13107</v>
      </c>
      <c r="AA10164" t="s">
        <v>1204</v>
      </c>
      <c r="AC10164" t="s">
        <v>725</v>
      </c>
      <c r="AD10164" t="s">
        <v>443</v>
      </c>
    </row>
    <row r="10165" spans="21:30">
      <c r="U10165">
        <v>25204</v>
      </c>
      <c r="V10165">
        <v>2</v>
      </c>
      <c r="W10165" t="s">
        <v>11109</v>
      </c>
      <c r="X10165">
        <v>13</v>
      </c>
      <c r="Y10165" t="s">
        <v>6457</v>
      </c>
      <c r="Z10165">
        <v>13108</v>
      </c>
      <c r="AA10165" t="s">
        <v>1212</v>
      </c>
      <c r="AC10165" t="s">
        <v>713</v>
      </c>
      <c r="AD10165" t="s">
        <v>443</v>
      </c>
    </row>
    <row r="10166" spans="21:30">
      <c r="U10166">
        <v>25206</v>
      </c>
      <c r="V10166">
        <v>9</v>
      </c>
      <c r="W10166" t="s">
        <v>11110</v>
      </c>
      <c r="X10166">
        <v>13</v>
      </c>
      <c r="Y10166" t="s">
        <v>6457</v>
      </c>
      <c r="Z10166">
        <v>13119</v>
      </c>
      <c r="AA10166" t="s">
        <v>6482</v>
      </c>
      <c r="AC10166" t="s">
        <v>713</v>
      </c>
      <c r="AD10166" t="s">
        <v>443</v>
      </c>
    </row>
    <row r="10167" spans="21:30">
      <c r="U10167">
        <v>25208</v>
      </c>
      <c r="V10167">
        <v>5</v>
      </c>
      <c r="W10167" t="s">
        <v>11111</v>
      </c>
      <c r="X10167">
        <v>13</v>
      </c>
      <c r="Y10167" t="s">
        <v>6457</v>
      </c>
      <c r="Z10167">
        <v>13124</v>
      </c>
      <c r="AA10167" t="s">
        <v>688</v>
      </c>
      <c r="AC10167" t="s">
        <v>713</v>
      </c>
      <c r="AD10167" t="s">
        <v>443</v>
      </c>
    </row>
    <row r="10168" spans="21:30">
      <c r="U10168">
        <v>25209</v>
      </c>
      <c r="V10168">
        <v>3</v>
      </c>
      <c r="W10168" t="s">
        <v>11112</v>
      </c>
      <c r="X10168">
        <v>13</v>
      </c>
      <c r="Y10168" t="s">
        <v>6457</v>
      </c>
      <c r="Z10168">
        <v>13130</v>
      </c>
      <c r="AA10168" t="s">
        <v>840</v>
      </c>
      <c r="AC10168" t="s">
        <v>713</v>
      </c>
      <c r="AD10168" t="s">
        <v>443</v>
      </c>
    </row>
    <row r="10169" spans="21:30">
      <c r="U10169">
        <v>25210</v>
      </c>
      <c r="V10169">
        <v>7</v>
      </c>
      <c r="W10169" t="s">
        <v>11113</v>
      </c>
      <c r="X10169">
        <v>13</v>
      </c>
      <c r="Y10169" t="s">
        <v>6457</v>
      </c>
      <c r="Z10169">
        <v>13201</v>
      </c>
      <c r="AA10169" t="s">
        <v>114</v>
      </c>
      <c r="AC10169" t="s">
        <v>713</v>
      </c>
      <c r="AD10169" t="s">
        <v>443</v>
      </c>
    </row>
    <row r="10170" spans="21:30">
      <c r="U10170">
        <v>25211</v>
      </c>
      <c r="V10170">
        <v>5</v>
      </c>
      <c r="W10170" t="s">
        <v>11114</v>
      </c>
      <c r="X10170">
        <v>13</v>
      </c>
      <c r="Y10170" t="s">
        <v>6457</v>
      </c>
      <c r="Z10170">
        <v>13130</v>
      </c>
      <c r="AA10170" t="s">
        <v>840</v>
      </c>
      <c r="AC10170" t="s">
        <v>713</v>
      </c>
      <c r="AD10170" t="s">
        <v>443</v>
      </c>
    </row>
    <row r="10171" spans="21:30">
      <c r="U10171">
        <v>25212</v>
      </c>
      <c r="V10171">
        <v>3</v>
      </c>
      <c r="W10171" t="s">
        <v>11115</v>
      </c>
      <c r="X10171">
        <v>13</v>
      </c>
      <c r="Y10171" t="s">
        <v>6457</v>
      </c>
      <c r="Z10171">
        <v>13122</v>
      </c>
      <c r="AA10171" t="s">
        <v>6722</v>
      </c>
      <c r="AC10171" t="s">
        <v>713</v>
      </c>
      <c r="AD10171" t="s">
        <v>443</v>
      </c>
    </row>
    <row r="10172" spans="21:30">
      <c r="U10172">
        <v>25213</v>
      </c>
      <c r="V10172">
        <v>1</v>
      </c>
      <c r="W10172" t="s">
        <v>11116</v>
      </c>
      <c r="X10172">
        <v>13</v>
      </c>
      <c r="Y10172" t="s">
        <v>6457</v>
      </c>
      <c r="Z10172">
        <v>13101</v>
      </c>
      <c r="AA10172" t="s">
        <v>452</v>
      </c>
      <c r="AC10172" t="s">
        <v>713</v>
      </c>
      <c r="AD10172" t="s">
        <v>443</v>
      </c>
    </row>
    <row r="10173" spans="21:30">
      <c r="U10173">
        <v>25215</v>
      </c>
      <c r="V10173">
        <v>8</v>
      </c>
      <c r="W10173" t="s">
        <v>11117</v>
      </c>
      <c r="X10173">
        <v>13</v>
      </c>
      <c r="Y10173" t="s">
        <v>6457</v>
      </c>
      <c r="Z10173">
        <v>13124</v>
      </c>
      <c r="AA10173" t="s">
        <v>688</v>
      </c>
      <c r="AC10173" t="s">
        <v>713</v>
      </c>
      <c r="AD10173" t="s">
        <v>443</v>
      </c>
    </row>
    <row r="10174" spans="21:30">
      <c r="U10174">
        <v>25216</v>
      </c>
      <c r="V10174">
        <v>6</v>
      </c>
      <c r="W10174" t="s">
        <v>11118</v>
      </c>
      <c r="X10174">
        <v>13</v>
      </c>
      <c r="Y10174" t="s">
        <v>6457</v>
      </c>
      <c r="Z10174">
        <v>13201</v>
      </c>
      <c r="AA10174" t="s">
        <v>114</v>
      </c>
      <c r="AC10174" t="s">
        <v>713</v>
      </c>
      <c r="AD10174" t="s">
        <v>443</v>
      </c>
    </row>
    <row r="10175" spans="21:30">
      <c r="U10175">
        <v>25217</v>
      </c>
      <c r="V10175">
        <v>4</v>
      </c>
      <c r="W10175" t="s">
        <v>11119</v>
      </c>
      <c r="X10175">
        <v>13</v>
      </c>
      <c r="Y10175" t="s">
        <v>6457</v>
      </c>
      <c r="Z10175">
        <v>13128</v>
      </c>
      <c r="AA10175" t="s">
        <v>831</v>
      </c>
      <c r="AC10175" t="s">
        <v>713</v>
      </c>
      <c r="AD10175" t="s">
        <v>443</v>
      </c>
    </row>
    <row r="10176" spans="21:30">
      <c r="U10176">
        <v>25218</v>
      </c>
      <c r="V10176">
        <v>2</v>
      </c>
      <c r="W10176" t="s">
        <v>11120</v>
      </c>
      <c r="X10176">
        <v>13</v>
      </c>
      <c r="Y10176" t="s">
        <v>6457</v>
      </c>
      <c r="Z10176">
        <v>13201</v>
      </c>
      <c r="AA10176" t="s">
        <v>114</v>
      </c>
      <c r="AC10176" t="s">
        <v>713</v>
      </c>
      <c r="AD10176" t="s">
        <v>443</v>
      </c>
    </row>
    <row r="10177" spans="21:30">
      <c r="U10177">
        <v>25219</v>
      </c>
      <c r="V10177">
        <v>0</v>
      </c>
      <c r="W10177" t="s">
        <v>11121</v>
      </c>
      <c r="X10177">
        <v>13</v>
      </c>
      <c r="Y10177" t="s">
        <v>6457</v>
      </c>
      <c r="Z10177">
        <v>13128</v>
      </c>
      <c r="AA10177" t="s">
        <v>831</v>
      </c>
      <c r="AC10177" t="s">
        <v>713</v>
      </c>
      <c r="AD10177" t="s">
        <v>443</v>
      </c>
    </row>
    <row r="10178" spans="21:30">
      <c r="U10178">
        <v>25220</v>
      </c>
      <c r="V10178">
        <v>4</v>
      </c>
      <c r="W10178" t="s">
        <v>11122</v>
      </c>
      <c r="X10178">
        <v>13</v>
      </c>
      <c r="Y10178" t="s">
        <v>6457</v>
      </c>
      <c r="Z10178">
        <v>13111</v>
      </c>
      <c r="AA10178" t="s">
        <v>1237</v>
      </c>
      <c r="AC10178" t="s">
        <v>713</v>
      </c>
      <c r="AD10178" t="s">
        <v>443</v>
      </c>
    </row>
    <row r="10179" spans="21:30">
      <c r="U10179">
        <v>25221</v>
      </c>
      <c r="V10179">
        <v>2</v>
      </c>
      <c r="W10179" t="s">
        <v>11123</v>
      </c>
      <c r="X10179">
        <v>13</v>
      </c>
      <c r="Y10179" t="s">
        <v>6457</v>
      </c>
      <c r="Z10179">
        <v>13110</v>
      </c>
      <c r="AA10179" t="s">
        <v>741</v>
      </c>
      <c r="AC10179" t="s">
        <v>725</v>
      </c>
      <c r="AD10179" t="s">
        <v>443</v>
      </c>
    </row>
    <row r="10180" spans="21:30">
      <c r="U10180">
        <v>25222</v>
      </c>
      <c r="V10180">
        <v>0</v>
      </c>
      <c r="W10180" t="s">
        <v>11124</v>
      </c>
      <c r="X10180">
        <v>13</v>
      </c>
      <c r="Y10180" t="s">
        <v>6457</v>
      </c>
      <c r="Z10180">
        <v>13201</v>
      </c>
      <c r="AA10180" t="s">
        <v>114</v>
      </c>
      <c r="AC10180" t="s">
        <v>713</v>
      </c>
      <c r="AD10180" t="s">
        <v>443</v>
      </c>
    </row>
    <row r="10181" spans="21:30">
      <c r="U10181">
        <v>25223</v>
      </c>
      <c r="V10181">
        <v>9</v>
      </c>
      <c r="W10181" t="s">
        <v>11125</v>
      </c>
      <c r="X10181">
        <v>13</v>
      </c>
      <c r="Y10181" t="s">
        <v>6457</v>
      </c>
      <c r="Z10181">
        <v>13201</v>
      </c>
      <c r="AA10181" t="s">
        <v>114</v>
      </c>
      <c r="AC10181" t="s">
        <v>713</v>
      </c>
      <c r="AD10181" t="s">
        <v>443</v>
      </c>
    </row>
    <row r="10182" spans="21:30">
      <c r="U10182">
        <v>25224</v>
      </c>
      <c r="V10182">
        <v>7</v>
      </c>
      <c r="W10182" t="s">
        <v>11126</v>
      </c>
      <c r="X10182">
        <v>13</v>
      </c>
      <c r="Y10182" t="s">
        <v>6457</v>
      </c>
      <c r="Z10182">
        <v>13115</v>
      </c>
      <c r="AA10182" t="s">
        <v>1826</v>
      </c>
      <c r="AC10182" t="s">
        <v>725</v>
      </c>
      <c r="AD10182" t="s">
        <v>443</v>
      </c>
    </row>
    <row r="10183" spans="21:30">
      <c r="U10183">
        <v>25225</v>
      </c>
      <c r="V10183">
        <v>5</v>
      </c>
      <c r="W10183" t="s">
        <v>11127</v>
      </c>
      <c r="X10183">
        <v>13</v>
      </c>
      <c r="Y10183" t="s">
        <v>6457</v>
      </c>
      <c r="Z10183">
        <v>13125</v>
      </c>
      <c r="AA10183" t="s">
        <v>1608</v>
      </c>
      <c r="AC10183" t="s">
        <v>713</v>
      </c>
      <c r="AD10183" t="s">
        <v>443</v>
      </c>
    </row>
    <row r="10184" spans="21:30">
      <c r="U10184">
        <v>25226</v>
      </c>
      <c r="V10184">
        <v>3</v>
      </c>
      <c r="W10184" t="s">
        <v>11128</v>
      </c>
      <c r="X10184">
        <v>13</v>
      </c>
      <c r="Y10184" t="s">
        <v>6457</v>
      </c>
      <c r="Z10184">
        <v>13101</v>
      </c>
      <c r="AA10184" t="s">
        <v>452</v>
      </c>
      <c r="AC10184" t="s">
        <v>713</v>
      </c>
      <c r="AD10184" t="s">
        <v>443</v>
      </c>
    </row>
    <row r="10185" spans="21:30">
      <c r="U10185">
        <v>25227</v>
      </c>
      <c r="V10185">
        <v>1</v>
      </c>
      <c r="W10185" t="s">
        <v>11129</v>
      </c>
      <c r="X10185">
        <v>13</v>
      </c>
      <c r="Y10185" t="s">
        <v>6457</v>
      </c>
      <c r="Z10185">
        <v>13116</v>
      </c>
      <c r="AA10185" t="s">
        <v>1296</v>
      </c>
      <c r="AC10185" t="s">
        <v>713</v>
      </c>
      <c r="AD10185" t="s">
        <v>443</v>
      </c>
    </row>
    <row r="10186" spans="21:30">
      <c r="U10186">
        <v>25230</v>
      </c>
      <c r="V10186">
        <v>1</v>
      </c>
      <c r="W10186" t="s">
        <v>11130</v>
      </c>
      <c r="X10186">
        <v>13</v>
      </c>
      <c r="Y10186" t="s">
        <v>6457</v>
      </c>
      <c r="Z10186">
        <v>13604</v>
      </c>
      <c r="AA10186" t="s">
        <v>1448</v>
      </c>
      <c r="AC10186" t="s">
        <v>713</v>
      </c>
      <c r="AD10186" t="s">
        <v>443</v>
      </c>
    </row>
    <row r="10187" spans="21:30">
      <c r="U10187">
        <v>25232</v>
      </c>
      <c r="V10187">
        <v>8</v>
      </c>
      <c r="W10187" t="s">
        <v>11131</v>
      </c>
      <c r="X10187">
        <v>13</v>
      </c>
      <c r="Y10187" t="s">
        <v>6457</v>
      </c>
      <c r="Z10187">
        <v>13118</v>
      </c>
      <c r="AA10187" t="s">
        <v>771</v>
      </c>
      <c r="AC10187" t="s">
        <v>713</v>
      </c>
      <c r="AD10187" t="s">
        <v>443</v>
      </c>
    </row>
    <row r="10188" spans="21:30">
      <c r="U10188">
        <v>25235</v>
      </c>
      <c r="V10188">
        <v>2</v>
      </c>
      <c r="W10188" t="s">
        <v>11132</v>
      </c>
      <c r="X10188">
        <v>13</v>
      </c>
      <c r="Y10188" t="s">
        <v>6457</v>
      </c>
      <c r="Z10188">
        <v>13125</v>
      </c>
      <c r="AA10188" t="s">
        <v>1608</v>
      </c>
      <c r="AC10188" t="s">
        <v>1009</v>
      </c>
      <c r="AD10188" t="s">
        <v>443</v>
      </c>
    </row>
    <row r="10189" spans="21:30">
      <c r="U10189">
        <v>25236</v>
      </c>
      <c r="V10189">
        <v>0</v>
      </c>
      <c r="W10189" t="s">
        <v>11133</v>
      </c>
      <c r="X10189">
        <v>13</v>
      </c>
      <c r="Y10189" t="s">
        <v>6457</v>
      </c>
      <c r="Z10189">
        <v>13126</v>
      </c>
      <c r="AA10189" t="s">
        <v>6479</v>
      </c>
      <c r="AC10189" t="s">
        <v>713</v>
      </c>
      <c r="AD10189" t="s">
        <v>443</v>
      </c>
    </row>
    <row r="10190" spans="21:30">
      <c r="U10190">
        <v>25237</v>
      </c>
      <c r="V10190">
        <v>9</v>
      </c>
      <c r="W10190" t="s">
        <v>11134</v>
      </c>
      <c r="X10190">
        <v>13</v>
      </c>
      <c r="Y10190" t="s">
        <v>6457</v>
      </c>
      <c r="Z10190">
        <v>13101</v>
      </c>
      <c r="AA10190" t="s">
        <v>452</v>
      </c>
      <c r="AC10190" t="s">
        <v>713</v>
      </c>
      <c r="AD10190" t="s">
        <v>443</v>
      </c>
    </row>
    <row r="10191" spans="21:30">
      <c r="U10191">
        <v>25238</v>
      </c>
      <c r="V10191">
        <v>7</v>
      </c>
      <c r="W10191" t="s">
        <v>11135</v>
      </c>
      <c r="X10191">
        <v>13</v>
      </c>
      <c r="Y10191" t="s">
        <v>6457</v>
      </c>
      <c r="Z10191">
        <v>13604</v>
      </c>
      <c r="AA10191" t="s">
        <v>1448</v>
      </c>
      <c r="AC10191" t="s">
        <v>713</v>
      </c>
      <c r="AD10191" t="s">
        <v>443</v>
      </c>
    </row>
    <row r="10192" spans="21:30">
      <c r="U10192">
        <v>25241</v>
      </c>
      <c r="V10192">
        <v>7</v>
      </c>
      <c r="W10192" t="s">
        <v>11136</v>
      </c>
      <c r="X10192">
        <v>13</v>
      </c>
      <c r="Y10192" t="s">
        <v>6457</v>
      </c>
      <c r="Z10192">
        <v>13402</v>
      </c>
      <c r="AA10192" t="s">
        <v>766</v>
      </c>
      <c r="AC10192" t="s">
        <v>725</v>
      </c>
      <c r="AD10192" t="s">
        <v>443</v>
      </c>
    </row>
    <row r="10193" spans="21:30">
      <c r="U10193">
        <v>25247</v>
      </c>
      <c r="V10193">
        <v>6</v>
      </c>
      <c r="W10193" t="s">
        <v>11137</v>
      </c>
      <c r="X10193">
        <v>13</v>
      </c>
      <c r="Y10193" t="s">
        <v>6457</v>
      </c>
      <c r="Z10193">
        <v>13122</v>
      </c>
      <c r="AA10193" t="s">
        <v>6722</v>
      </c>
      <c r="AC10193" t="s">
        <v>1111</v>
      </c>
      <c r="AD10193" t="s">
        <v>443</v>
      </c>
    </row>
    <row r="10194" spans="21:30">
      <c r="U10194">
        <v>25249</v>
      </c>
      <c r="V10194">
        <v>2</v>
      </c>
      <c r="W10194" t="s">
        <v>11138</v>
      </c>
      <c r="X10194">
        <v>13</v>
      </c>
      <c r="Y10194" t="s">
        <v>6457</v>
      </c>
      <c r="Z10194">
        <v>13105</v>
      </c>
      <c r="AA10194" t="s">
        <v>1817</v>
      </c>
      <c r="AC10194" t="s">
        <v>725</v>
      </c>
      <c r="AD10194" t="s">
        <v>443</v>
      </c>
    </row>
    <row r="10195" spans="21:30">
      <c r="U10195">
        <v>25250</v>
      </c>
      <c r="V10195">
        <v>6</v>
      </c>
      <c r="W10195" t="s">
        <v>11139</v>
      </c>
      <c r="X10195">
        <v>13</v>
      </c>
      <c r="Y10195" t="s">
        <v>6457</v>
      </c>
      <c r="Z10195">
        <v>13112</v>
      </c>
      <c r="AA10195" t="s">
        <v>1249</v>
      </c>
      <c r="AC10195" t="s">
        <v>713</v>
      </c>
      <c r="AD10195" t="s">
        <v>443</v>
      </c>
    </row>
    <row r="10196" spans="21:30">
      <c r="U10196">
        <v>25255</v>
      </c>
      <c r="V10196">
        <v>7</v>
      </c>
      <c r="W10196" t="s">
        <v>11140</v>
      </c>
      <c r="X10196">
        <v>13</v>
      </c>
      <c r="Y10196" t="s">
        <v>6457</v>
      </c>
      <c r="Z10196">
        <v>13301</v>
      </c>
      <c r="AA10196" t="s">
        <v>623</v>
      </c>
      <c r="AC10196" t="s">
        <v>713</v>
      </c>
      <c r="AD10196" t="s">
        <v>443</v>
      </c>
    </row>
    <row r="10197" spans="21:30">
      <c r="U10197">
        <v>25256</v>
      </c>
      <c r="V10197">
        <v>5</v>
      </c>
      <c r="W10197" t="s">
        <v>11141</v>
      </c>
      <c r="X10197">
        <v>13</v>
      </c>
      <c r="Y10197" t="s">
        <v>6457</v>
      </c>
      <c r="Z10197">
        <v>13105</v>
      </c>
      <c r="AA10197" t="s">
        <v>1817</v>
      </c>
      <c r="AC10197" t="s">
        <v>713</v>
      </c>
      <c r="AD10197" t="s">
        <v>443</v>
      </c>
    </row>
    <row r="10198" spans="21:30">
      <c r="U10198">
        <v>25258</v>
      </c>
      <c r="V10198">
        <v>1</v>
      </c>
      <c r="W10198" t="s">
        <v>11142</v>
      </c>
      <c r="X10198">
        <v>13</v>
      </c>
      <c r="Y10198" t="s">
        <v>6457</v>
      </c>
      <c r="Z10198">
        <v>13119</v>
      </c>
      <c r="AA10198" t="s">
        <v>6482</v>
      </c>
      <c r="AC10198" t="s">
        <v>713</v>
      </c>
      <c r="AD10198" t="s">
        <v>443</v>
      </c>
    </row>
    <row r="10199" spans="21:30">
      <c r="U10199">
        <v>25260</v>
      </c>
      <c r="V10199">
        <v>3</v>
      </c>
      <c r="W10199" t="s">
        <v>11143</v>
      </c>
      <c r="X10199">
        <v>13</v>
      </c>
      <c r="Y10199" t="s">
        <v>6457</v>
      </c>
      <c r="Z10199">
        <v>13105</v>
      </c>
      <c r="AA10199" t="s">
        <v>1817</v>
      </c>
      <c r="AC10199" t="s">
        <v>713</v>
      </c>
      <c r="AD10199" t="s">
        <v>443</v>
      </c>
    </row>
    <row r="10200" spans="21:30">
      <c r="U10200">
        <v>25263</v>
      </c>
      <c r="V10200">
        <v>8</v>
      </c>
      <c r="W10200" t="s">
        <v>11144</v>
      </c>
      <c r="X10200">
        <v>13</v>
      </c>
      <c r="Y10200" t="s">
        <v>6457</v>
      </c>
      <c r="Z10200">
        <v>13105</v>
      </c>
      <c r="AA10200" t="s">
        <v>1817</v>
      </c>
      <c r="AC10200" t="s">
        <v>713</v>
      </c>
      <c r="AD10200" t="s">
        <v>443</v>
      </c>
    </row>
    <row r="10201" spans="21:30">
      <c r="U10201">
        <v>25264</v>
      </c>
      <c r="V10201">
        <v>6</v>
      </c>
      <c r="W10201" t="s">
        <v>9433</v>
      </c>
      <c r="X10201">
        <v>13</v>
      </c>
      <c r="Y10201" t="s">
        <v>6457</v>
      </c>
      <c r="Z10201">
        <v>13130</v>
      </c>
      <c r="AA10201" t="s">
        <v>840</v>
      </c>
      <c r="AC10201" t="s">
        <v>713</v>
      </c>
      <c r="AD10201" t="s">
        <v>443</v>
      </c>
    </row>
    <row r="10202" spans="21:30">
      <c r="U10202">
        <v>25265</v>
      </c>
      <c r="V10202">
        <v>4</v>
      </c>
      <c r="W10202" t="s">
        <v>11145</v>
      </c>
      <c r="X10202">
        <v>13</v>
      </c>
      <c r="Y10202" t="s">
        <v>6457</v>
      </c>
      <c r="Z10202">
        <v>13109</v>
      </c>
      <c r="AA10202" t="s">
        <v>1224</v>
      </c>
      <c r="AC10202" t="s">
        <v>713</v>
      </c>
      <c r="AD10202" t="s">
        <v>443</v>
      </c>
    </row>
    <row r="10203" spans="21:30">
      <c r="U10203">
        <v>25269</v>
      </c>
      <c r="V10203">
        <v>7</v>
      </c>
      <c r="W10203" t="s">
        <v>11146</v>
      </c>
      <c r="X10203">
        <v>13</v>
      </c>
      <c r="Y10203" t="s">
        <v>6457</v>
      </c>
      <c r="Z10203">
        <v>13101</v>
      </c>
      <c r="AA10203" t="s">
        <v>452</v>
      </c>
      <c r="AC10203" t="s">
        <v>713</v>
      </c>
      <c r="AD10203" t="s">
        <v>443</v>
      </c>
    </row>
    <row r="10204" spans="21:30">
      <c r="U10204">
        <v>25270</v>
      </c>
      <c r="V10204">
        <v>0</v>
      </c>
      <c r="W10204" t="s">
        <v>11147</v>
      </c>
      <c r="X10204">
        <v>13</v>
      </c>
      <c r="Y10204" t="s">
        <v>6457</v>
      </c>
      <c r="Z10204">
        <v>13119</v>
      </c>
      <c r="AA10204" t="s">
        <v>6482</v>
      </c>
      <c r="AC10204" t="s">
        <v>713</v>
      </c>
      <c r="AD10204" t="s">
        <v>443</v>
      </c>
    </row>
    <row r="10205" spans="21:30">
      <c r="U10205">
        <v>25271</v>
      </c>
      <c r="V10205">
        <v>9</v>
      </c>
      <c r="W10205" t="s">
        <v>11148</v>
      </c>
      <c r="X10205">
        <v>13</v>
      </c>
      <c r="Y10205" t="s">
        <v>6457</v>
      </c>
      <c r="Z10205">
        <v>13110</v>
      </c>
      <c r="AA10205" t="s">
        <v>741</v>
      </c>
      <c r="AC10205" t="s">
        <v>1111</v>
      </c>
      <c r="AD10205" t="s">
        <v>443</v>
      </c>
    </row>
    <row r="10206" spans="21:30">
      <c r="U10206">
        <v>25272</v>
      </c>
      <c r="V10206">
        <v>7</v>
      </c>
      <c r="W10206" t="s">
        <v>11149</v>
      </c>
      <c r="X10206">
        <v>13</v>
      </c>
      <c r="Y10206" t="s">
        <v>6457</v>
      </c>
      <c r="Z10206">
        <v>13101</v>
      </c>
      <c r="AA10206" t="s">
        <v>452</v>
      </c>
      <c r="AC10206" t="s">
        <v>713</v>
      </c>
      <c r="AD10206" t="s">
        <v>443</v>
      </c>
    </row>
    <row r="10207" spans="21:30">
      <c r="U10207">
        <v>25273</v>
      </c>
      <c r="V10207">
        <v>5</v>
      </c>
      <c r="W10207" t="s">
        <v>11150</v>
      </c>
      <c r="X10207">
        <v>13</v>
      </c>
      <c r="Y10207" t="s">
        <v>6457</v>
      </c>
      <c r="Z10207">
        <v>13401</v>
      </c>
      <c r="AA10207" t="s">
        <v>667</v>
      </c>
      <c r="AC10207" t="s">
        <v>713</v>
      </c>
      <c r="AD10207" t="s">
        <v>443</v>
      </c>
    </row>
    <row r="10208" spans="21:30">
      <c r="U10208">
        <v>25277</v>
      </c>
      <c r="V10208">
        <v>8</v>
      </c>
      <c r="W10208" t="s">
        <v>11151</v>
      </c>
      <c r="X10208">
        <v>13</v>
      </c>
      <c r="Y10208" t="s">
        <v>6457</v>
      </c>
      <c r="Z10208">
        <v>13101</v>
      </c>
      <c r="AA10208" t="s">
        <v>452</v>
      </c>
      <c r="AC10208" t="s">
        <v>1009</v>
      </c>
      <c r="AD10208" t="s">
        <v>443</v>
      </c>
    </row>
    <row r="10209" spans="21:30">
      <c r="U10209">
        <v>25278</v>
      </c>
      <c r="V10209">
        <v>6</v>
      </c>
      <c r="W10209" t="s">
        <v>11152</v>
      </c>
      <c r="X10209">
        <v>13</v>
      </c>
      <c r="Y10209" t="s">
        <v>6457</v>
      </c>
      <c r="Z10209">
        <v>13402</v>
      </c>
      <c r="AA10209" t="s">
        <v>766</v>
      </c>
      <c r="AC10209" t="s">
        <v>725</v>
      </c>
      <c r="AD10209" t="s">
        <v>443</v>
      </c>
    </row>
    <row r="10210" spans="21:30">
      <c r="U10210">
        <v>25279</v>
      </c>
      <c r="V10210">
        <v>4</v>
      </c>
      <c r="W10210" t="s">
        <v>11153</v>
      </c>
      <c r="X10210">
        <v>13</v>
      </c>
      <c r="Y10210" t="s">
        <v>6457</v>
      </c>
      <c r="Z10210">
        <v>13119</v>
      </c>
      <c r="AA10210" t="s">
        <v>6482</v>
      </c>
      <c r="AC10210" t="s">
        <v>713</v>
      </c>
      <c r="AD10210" t="s">
        <v>443</v>
      </c>
    </row>
    <row r="10211" spans="21:30">
      <c r="U10211">
        <v>25280</v>
      </c>
      <c r="V10211">
        <v>8</v>
      </c>
      <c r="W10211" t="s">
        <v>11154</v>
      </c>
      <c r="X10211">
        <v>13</v>
      </c>
      <c r="Y10211" t="s">
        <v>6457</v>
      </c>
      <c r="Z10211">
        <v>13105</v>
      </c>
      <c r="AA10211" t="s">
        <v>1817</v>
      </c>
      <c r="AC10211" t="s">
        <v>713</v>
      </c>
      <c r="AD10211" t="s">
        <v>443</v>
      </c>
    </row>
    <row r="10212" spans="21:30">
      <c r="U10212">
        <v>25281</v>
      </c>
      <c r="V10212">
        <v>6</v>
      </c>
      <c r="W10212" t="s">
        <v>11155</v>
      </c>
      <c r="X10212">
        <v>13</v>
      </c>
      <c r="Y10212" t="s">
        <v>6457</v>
      </c>
      <c r="Z10212">
        <v>13114</v>
      </c>
      <c r="AA10212" t="s">
        <v>683</v>
      </c>
      <c r="AC10212" t="s">
        <v>713</v>
      </c>
      <c r="AD10212" t="s">
        <v>443</v>
      </c>
    </row>
    <row r="10213" spans="21:30">
      <c r="U10213">
        <v>25282</v>
      </c>
      <c r="V10213">
        <v>4</v>
      </c>
      <c r="W10213" t="s">
        <v>11156</v>
      </c>
      <c r="X10213">
        <v>13</v>
      </c>
      <c r="Y10213" t="s">
        <v>6457</v>
      </c>
      <c r="Z10213">
        <v>13201</v>
      </c>
      <c r="AA10213" t="s">
        <v>114</v>
      </c>
      <c r="AC10213" t="s">
        <v>713</v>
      </c>
      <c r="AD10213" t="s">
        <v>443</v>
      </c>
    </row>
    <row r="10214" spans="21:30">
      <c r="U10214">
        <v>25283</v>
      </c>
      <c r="V10214">
        <v>2</v>
      </c>
      <c r="W10214" t="s">
        <v>11157</v>
      </c>
      <c r="X10214">
        <v>13</v>
      </c>
      <c r="Y10214" t="s">
        <v>6457</v>
      </c>
      <c r="Z10214">
        <v>13301</v>
      </c>
      <c r="AA10214" t="s">
        <v>623</v>
      </c>
      <c r="AC10214" t="s">
        <v>713</v>
      </c>
      <c r="AD10214" t="s">
        <v>443</v>
      </c>
    </row>
    <row r="10215" spans="21:30">
      <c r="U10215">
        <v>25284</v>
      </c>
      <c r="V10215">
        <v>0</v>
      </c>
      <c r="W10215" t="s">
        <v>11158</v>
      </c>
      <c r="X10215">
        <v>13</v>
      </c>
      <c r="Y10215" t="s">
        <v>6457</v>
      </c>
      <c r="Z10215">
        <v>13129</v>
      </c>
      <c r="AA10215" t="s">
        <v>6690</v>
      </c>
      <c r="AC10215" t="s">
        <v>713</v>
      </c>
      <c r="AD10215" t="s">
        <v>443</v>
      </c>
    </row>
    <row r="10216" spans="21:30">
      <c r="U10216">
        <v>25286</v>
      </c>
      <c r="V10216">
        <v>7</v>
      </c>
      <c r="W10216" t="s">
        <v>11159</v>
      </c>
      <c r="X10216">
        <v>13</v>
      </c>
      <c r="Y10216" t="s">
        <v>6457</v>
      </c>
      <c r="Z10216">
        <v>13119</v>
      </c>
      <c r="AA10216" t="s">
        <v>6482</v>
      </c>
      <c r="AC10216" t="s">
        <v>713</v>
      </c>
      <c r="AD10216" t="s">
        <v>443</v>
      </c>
    </row>
    <row r="10217" spans="21:30">
      <c r="U10217">
        <v>25287</v>
      </c>
      <c r="V10217">
        <v>5</v>
      </c>
      <c r="W10217" t="s">
        <v>11160</v>
      </c>
      <c r="X10217">
        <v>13</v>
      </c>
      <c r="Y10217" t="s">
        <v>6457</v>
      </c>
      <c r="Z10217">
        <v>13112</v>
      </c>
      <c r="AA10217" t="s">
        <v>1249</v>
      </c>
      <c r="AC10217" t="s">
        <v>713</v>
      </c>
      <c r="AD10217" t="s">
        <v>443</v>
      </c>
    </row>
    <row r="10218" spans="21:30">
      <c r="U10218">
        <v>25288</v>
      </c>
      <c r="V10218">
        <v>3</v>
      </c>
      <c r="W10218" t="s">
        <v>11161</v>
      </c>
      <c r="X10218">
        <v>13</v>
      </c>
      <c r="Y10218" t="s">
        <v>6457</v>
      </c>
      <c r="Z10218">
        <v>13302</v>
      </c>
      <c r="AA10218" t="s">
        <v>98</v>
      </c>
      <c r="AC10218" t="s">
        <v>713</v>
      </c>
      <c r="AD10218" t="s">
        <v>443</v>
      </c>
    </row>
    <row r="10219" spans="21:30">
      <c r="U10219">
        <v>25289</v>
      </c>
      <c r="V10219">
        <v>1</v>
      </c>
      <c r="W10219" t="s">
        <v>11162</v>
      </c>
      <c r="X10219">
        <v>13</v>
      </c>
      <c r="Y10219" t="s">
        <v>6457</v>
      </c>
      <c r="Z10219">
        <v>13121</v>
      </c>
      <c r="AA10219" t="s">
        <v>1491</v>
      </c>
      <c r="AC10219" t="s">
        <v>713</v>
      </c>
      <c r="AD10219" t="s">
        <v>443</v>
      </c>
    </row>
    <row r="10220" spans="21:30">
      <c r="U10220">
        <v>25290</v>
      </c>
      <c r="V10220">
        <v>5</v>
      </c>
      <c r="W10220" t="s">
        <v>11163</v>
      </c>
      <c r="X10220">
        <v>13</v>
      </c>
      <c r="Y10220" t="s">
        <v>6457</v>
      </c>
      <c r="Z10220">
        <v>13119</v>
      </c>
      <c r="AA10220" t="s">
        <v>6482</v>
      </c>
      <c r="AC10220" t="s">
        <v>713</v>
      </c>
      <c r="AD10220" t="s">
        <v>443</v>
      </c>
    </row>
    <row r="10221" spans="21:30">
      <c r="U10221">
        <v>25294</v>
      </c>
      <c r="V10221">
        <v>8</v>
      </c>
      <c r="W10221" t="s">
        <v>11164</v>
      </c>
      <c r="X10221">
        <v>13</v>
      </c>
      <c r="Y10221" t="s">
        <v>6457</v>
      </c>
      <c r="Z10221">
        <v>13124</v>
      </c>
      <c r="AA10221" t="s">
        <v>688</v>
      </c>
      <c r="AC10221" t="s">
        <v>713</v>
      </c>
      <c r="AD10221" t="s">
        <v>443</v>
      </c>
    </row>
    <row r="10222" spans="21:30">
      <c r="U10222">
        <v>25296</v>
      </c>
      <c r="V10222">
        <v>4</v>
      </c>
      <c r="W10222" t="s">
        <v>11165</v>
      </c>
      <c r="X10222">
        <v>13</v>
      </c>
      <c r="Y10222" t="s">
        <v>6457</v>
      </c>
      <c r="Z10222">
        <v>13121</v>
      </c>
      <c r="AA10222" t="s">
        <v>1491</v>
      </c>
      <c r="AC10222" t="s">
        <v>713</v>
      </c>
      <c r="AD10222" t="s">
        <v>443</v>
      </c>
    </row>
    <row r="10223" spans="21:30">
      <c r="U10223">
        <v>25297</v>
      </c>
      <c r="V10223">
        <v>2</v>
      </c>
      <c r="W10223" t="s">
        <v>8427</v>
      </c>
      <c r="X10223">
        <v>13</v>
      </c>
      <c r="Y10223" t="s">
        <v>6457</v>
      </c>
      <c r="Z10223">
        <v>13121</v>
      </c>
      <c r="AA10223" t="s">
        <v>1491</v>
      </c>
      <c r="AC10223" t="s">
        <v>713</v>
      </c>
      <c r="AD10223" t="s">
        <v>443</v>
      </c>
    </row>
    <row r="10224" spans="21:30">
      <c r="U10224">
        <v>25298</v>
      </c>
      <c r="V10224">
        <v>0</v>
      </c>
      <c r="W10224" t="s">
        <v>11166</v>
      </c>
      <c r="X10224">
        <v>13</v>
      </c>
      <c r="Y10224" t="s">
        <v>6457</v>
      </c>
      <c r="Z10224">
        <v>13105</v>
      </c>
      <c r="AA10224" t="s">
        <v>1817</v>
      </c>
      <c r="AC10224" t="s">
        <v>713</v>
      </c>
      <c r="AD10224" t="s">
        <v>443</v>
      </c>
    </row>
    <row r="10225" spans="21:30">
      <c r="U10225">
        <v>25300</v>
      </c>
      <c r="V10225">
        <v>6</v>
      </c>
      <c r="W10225" t="s">
        <v>11167</v>
      </c>
      <c r="X10225">
        <v>13</v>
      </c>
      <c r="Y10225" t="s">
        <v>6457</v>
      </c>
      <c r="Z10225">
        <v>13119</v>
      </c>
      <c r="AA10225" t="s">
        <v>6482</v>
      </c>
      <c r="AC10225" t="s">
        <v>713</v>
      </c>
      <c r="AD10225" t="s">
        <v>443</v>
      </c>
    </row>
    <row r="10226" spans="21:30">
      <c r="U10226">
        <v>25301</v>
      </c>
      <c r="V10226">
        <v>4</v>
      </c>
      <c r="W10226" t="s">
        <v>11168</v>
      </c>
      <c r="X10226">
        <v>13</v>
      </c>
      <c r="Y10226" t="s">
        <v>6457</v>
      </c>
      <c r="Z10226">
        <v>13119</v>
      </c>
      <c r="AA10226" t="s">
        <v>6482</v>
      </c>
      <c r="AC10226" t="s">
        <v>713</v>
      </c>
      <c r="AD10226" t="s">
        <v>443</v>
      </c>
    </row>
    <row r="10227" spans="21:30">
      <c r="U10227">
        <v>25302</v>
      </c>
      <c r="V10227">
        <v>2</v>
      </c>
      <c r="W10227" t="s">
        <v>11169</v>
      </c>
      <c r="X10227">
        <v>13</v>
      </c>
      <c r="Y10227" t="s">
        <v>6457</v>
      </c>
      <c r="Z10227">
        <v>13120</v>
      </c>
      <c r="AA10227" t="s">
        <v>6588</v>
      </c>
      <c r="AC10227" t="s">
        <v>713</v>
      </c>
      <c r="AD10227" t="s">
        <v>443</v>
      </c>
    </row>
    <row r="10228" spans="21:30">
      <c r="U10228">
        <v>25303</v>
      </c>
      <c r="V10228">
        <v>0</v>
      </c>
      <c r="W10228" t="s">
        <v>11170</v>
      </c>
      <c r="X10228">
        <v>13</v>
      </c>
      <c r="Y10228" t="s">
        <v>6457</v>
      </c>
      <c r="Z10228">
        <v>13128</v>
      </c>
      <c r="AA10228" t="s">
        <v>831</v>
      </c>
      <c r="AC10228" t="s">
        <v>713</v>
      </c>
      <c r="AD10228" t="s">
        <v>443</v>
      </c>
    </row>
    <row r="10229" spans="21:30">
      <c r="U10229">
        <v>25304</v>
      </c>
      <c r="V10229">
        <v>9</v>
      </c>
      <c r="W10229" t="s">
        <v>11171</v>
      </c>
      <c r="X10229">
        <v>13</v>
      </c>
      <c r="Y10229" t="s">
        <v>6457</v>
      </c>
      <c r="Z10229">
        <v>13105</v>
      </c>
      <c r="AA10229" t="s">
        <v>1817</v>
      </c>
      <c r="AC10229" t="s">
        <v>713</v>
      </c>
      <c r="AD10229" t="s">
        <v>443</v>
      </c>
    </row>
    <row r="10230" spans="21:30">
      <c r="U10230">
        <v>25305</v>
      </c>
      <c r="V10230">
        <v>7</v>
      </c>
      <c r="W10230" t="s">
        <v>11172</v>
      </c>
      <c r="X10230">
        <v>13</v>
      </c>
      <c r="Y10230" t="s">
        <v>6457</v>
      </c>
      <c r="Z10230">
        <v>13105</v>
      </c>
      <c r="AA10230" t="s">
        <v>1817</v>
      </c>
      <c r="AC10230" t="s">
        <v>713</v>
      </c>
      <c r="AD10230" t="s">
        <v>443</v>
      </c>
    </row>
    <row r="10231" spans="21:30">
      <c r="U10231">
        <v>25306</v>
      </c>
      <c r="V10231">
        <v>5</v>
      </c>
      <c r="W10231" t="s">
        <v>11173</v>
      </c>
      <c r="X10231">
        <v>13</v>
      </c>
      <c r="Y10231" t="s">
        <v>6457</v>
      </c>
      <c r="Z10231">
        <v>13201</v>
      </c>
      <c r="AA10231" t="s">
        <v>114</v>
      </c>
      <c r="AC10231" t="s">
        <v>713</v>
      </c>
      <c r="AD10231" t="s">
        <v>443</v>
      </c>
    </row>
    <row r="10232" spans="21:30">
      <c r="U10232">
        <v>25310</v>
      </c>
      <c r="V10232">
        <v>3</v>
      </c>
      <c r="W10232" t="s">
        <v>11174</v>
      </c>
      <c r="X10232">
        <v>13</v>
      </c>
      <c r="Y10232" t="s">
        <v>6457</v>
      </c>
      <c r="Z10232">
        <v>13301</v>
      </c>
      <c r="AA10232" t="s">
        <v>623</v>
      </c>
      <c r="AC10232" t="s">
        <v>725</v>
      </c>
      <c r="AD10232" t="s">
        <v>443</v>
      </c>
    </row>
    <row r="10233" spans="21:30">
      <c r="U10233">
        <v>25314</v>
      </c>
      <c r="V10233">
        <v>6</v>
      </c>
      <c r="W10233" t="s">
        <v>11175</v>
      </c>
      <c r="X10233">
        <v>13</v>
      </c>
      <c r="Y10233" t="s">
        <v>6457</v>
      </c>
      <c r="Z10233">
        <v>13119</v>
      </c>
      <c r="AA10233" t="s">
        <v>6482</v>
      </c>
      <c r="AC10233" t="s">
        <v>1111</v>
      </c>
      <c r="AD10233" t="s">
        <v>443</v>
      </c>
    </row>
    <row r="10234" spans="21:30">
      <c r="U10234">
        <v>25315</v>
      </c>
      <c r="V10234">
        <v>4</v>
      </c>
      <c r="W10234" t="s">
        <v>11176</v>
      </c>
      <c r="X10234">
        <v>13</v>
      </c>
      <c r="Y10234" t="s">
        <v>6457</v>
      </c>
      <c r="Z10234">
        <v>13124</v>
      </c>
      <c r="AA10234" t="s">
        <v>688</v>
      </c>
      <c r="AC10234" t="s">
        <v>412</v>
      </c>
      <c r="AD10234" t="s">
        <v>443</v>
      </c>
    </row>
    <row r="10235" spans="21:30">
      <c r="U10235">
        <v>25316</v>
      </c>
      <c r="V10235">
        <v>2</v>
      </c>
      <c r="W10235" t="s">
        <v>11177</v>
      </c>
      <c r="X10235">
        <v>13</v>
      </c>
      <c r="Y10235" t="s">
        <v>6457</v>
      </c>
      <c r="Z10235">
        <v>13122</v>
      </c>
      <c r="AA10235" t="s">
        <v>6722</v>
      </c>
      <c r="AC10235" t="s">
        <v>713</v>
      </c>
      <c r="AD10235" t="s">
        <v>443</v>
      </c>
    </row>
    <row r="10236" spans="21:30">
      <c r="U10236">
        <v>25317</v>
      </c>
      <c r="V10236">
        <v>0</v>
      </c>
      <c r="W10236" t="s">
        <v>11178</v>
      </c>
      <c r="X10236">
        <v>13</v>
      </c>
      <c r="Y10236" t="s">
        <v>6457</v>
      </c>
      <c r="Z10236">
        <v>13125</v>
      </c>
      <c r="AA10236" t="s">
        <v>1608</v>
      </c>
      <c r="AC10236" t="s">
        <v>713</v>
      </c>
      <c r="AD10236" t="s">
        <v>443</v>
      </c>
    </row>
    <row r="10237" spans="21:30">
      <c r="U10237">
        <v>25319</v>
      </c>
      <c r="V10237">
        <v>7</v>
      </c>
      <c r="W10237" t="s">
        <v>11179</v>
      </c>
      <c r="X10237">
        <v>13</v>
      </c>
      <c r="Y10237" t="s">
        <v>6457</v>
      </c>
      <c r="Z10237">
        <v>13401</v>
      </c>
      <c r="AA10237" t="s">
        <v>667</v>
      </c>
      <c r="AC10237" t="s">
        <v>713</v>
      </c>
      <c r="AD10237" t="s">
        <v>443</v>
      </c>
    </row>
    <row r="10238" spans="21:30">
      <c r="U10238">
        <v>25320</v>
      </c>
      <c r="V10238">
        <v>0</v>
      </c>
      <c r="W10238" t="s">
        <v>11180</v>
      </c>
      <c r="X10238">
        <v>13</v>
      </c>
      <c r="Y10238" t="s">
        <v>6457</v>
      </c>
      <c r="Z10238">
        <v>13101</v>
      </c>
      <c r="AA10238" t="s">
        <v>452</v>
      </c>
      <c r="AC10238" t="s">
        <v>713</v>
      </c>
      <c r="AD10238" t="s">
        <v>443</v>
      </c>
    </row>
    <row r="10239" spans="21:30">
      <c r="U10239">
        <v>25322</v>
      </c>
      <c r="V10239">
        <v>7</v>
      </c>
      <c r="W10239" t="s">
        <v>11181</v>
      </c>
      <c r="X10239">
        <v>13</v>
      </c>
      <c r="Y10239" t="s">
        <v>6457</v>
      </c>
      <c r="Z10239">
        <v>13110</v>
      </c>
      <c r="AA10239" t="s">
        <v>741</v>
      </c>
      <c r="AC10239" t="s">
        <v>713</v>
      </c>
      <c r="AD10239" t="s">
        <v>443</v>
      </c>
    </row>
    <row r="10240" spans="21:30">
      <c r="U10240">
        <v>25324</v>
      </c>
      <c r="V10240">
        <v>3</v>
      </c>
      <c r="W10240" t="s">
        <v>11182</v>
      </c>
      <c r="X10240">
        <v>13</v>
      </c>
      <c r="Y10240" t="s">
        <v>6457</v>
      </c>
      <c r="Z10240">
        <v>13201</v>
      </c>
      <c r="AA10240" t="s">
        <v>114</v>
      </c>
      <c r="AC10240" t="s">
        <v>713</v>
      </c>
      <c r="AD10240" t="s">
        <v>443</v>
      </c>
    </row>
    <row r="10241" spans="21:30">
      <c r="U10241">
        <v>25327</v>
      </c>
      <c r="V10241">
        <v>8</v>
      </c>
      <c r="W10241" t="s">
        <v>11183</v>
      </c>
      <c r="X10241">
        <v>13</v>
      </c>
      <c r="Y10241" t="s">
        <v>6457</v>
      </c>
      <c r="Z10241">
        <v>13104</v>
      </c>
      <c r="AA10241" t="s">
        <v>6569</v>
      </c>
      <c r="AC10241" t="s">
        <v>713</v>
      </c>
      <c r="AD10241" t="s">
        <v>443</v>
      </c>
    </row>
    <row r="10242" spans="21:30">
      <c r="U10242">
        <v>25328</v>
      </c>
      <c r="V10242">
        <v>6</v>
      </c>
      <c r="W10242" t="s">
        <v>11184</v>
      </c>
      <c r="X10242">
        <v>13</v>
      </c>
      <c r="Y10242" t="s">
        <v>6457</v>
      </c>
      <c r="Z10242">
        <v>13119</v>
      </c>
      <c r="AA10242" t="s">
        <v>6482</v>
      </c>
      <c r="AC10242" t="s">
        <v>713</v>
      </c>
      <c r="AD10242" t="s">
        <v>443</v>
      </c>
    </row>
    <row r="10243" spans="21:30">
      <c r="U10243">
        <v>25329</v>
      </c>
      <c r="V10243">
        <v>4</v>
      </c>
      <c r="W10243" t="s">
        <v>11185</v>
      </c>
      <c r="X10243">
        <v>13</v>
      </c>
      <c r="Y10243" t="s">
        <v>6457</v>
      </c>
      <c r="Z10243">
        <v>13301</v>
      </c>
      <c r="AA10243" t="s">
        <v>623</v>
      </c>
      <c r="AC10243" t="s">
        <v>725</v>
      </c>
      <c r="AD10243" t="s">
        <v>443</v>
      </c>
    </row>
    <row r="10244" spans="21:30">
      <c r="U10244">
        <v>25330</v>
      </c>
      <c r="V10244">
        <v>8</v>
      </c>
      <c r="W10244" t="s">
        <v>11186</v>
      </c>
      <c r="X10244">
        <v>13</v>
      </c>
      <c r="Y10244" t="s">
        <v>6457</v>
      </c>
      <c r="Z10244">
        <v>13201</v>
      </c>
      <c r="AA10244" t="s">
        <v>114</v>
      </c>
      <c r="AC10244" t="s">
        <v>713</v>
      </c>
      <c r="AD10244" t="s">
        <v>443</v>
      </c>
    </row>
    <row r="10245" spans="21:30">
      <c r="U10245">
        <v>25331</v>
      </c>
      <c r="V10245">
        <v>6</v>
      </c>
      <c r="W10245" t="s">
        <v>11187</v>
      </c>
      <c r="X10245">
        <v>13</v>
      </c>
      <c r="Y10245" t="s">
        <v>6457</v>
      </c>
      <c r="Z10245">
        <v>13119</v>
      </c>
      <c r="AA10245" t="s">
        <v>6482</v>
      </c>
      <c r="AC10245" t="s">
        <v>713</v>
      </c>
      <c r="AD10245" t="s">
        <v>443</v>
      </c>
    </row>
    <row r="10246" spans="21:30">
      <c r="U10246">
        <v>25332</v>
      </c>
      <c r="V10246">
        <v>4</v>
      </c>
      <c r="W10246" t="s">
        <v>11188</v>
      </c>
      <c r="X10246">
        <v>13</v>
      </c>
      <c r="Y10246" t="s">
        <v>6457</v>
      </c>
      <c r="Z10246">
        <v>13301</v>
      </c>
      <c r="AA10246" t="s">
        <v>623</v>
      </c>
      <c r="AC10246" t="s">
        <v>725</v>
      </c>
      <c r="AD10246" t="s">
        <v>443</v>
      </c>
    </row>
    <row r="10247" spans="21:30">
      <c r="U10247">
        <v>25333</v>
      </c>
      <c r="V10247">
        <v>2</v>
      </c>
      <c r="W10247" t="s">
        <v>11189</v>
      </c>
      <c r="X10247">
        <v>13</v>
      </c>
      <c r="Y10247" t="s">
        <v>6457</v>
      </c>
      <c r="Z10247">
        <v>13110</v>
      </c>
      <c r="AA10247" t="s">
        <v>741</v>
      </c>
      <c r="AC10247" t="s">
        <v>713</v>
      </c>
      <c r="AD10247" t="s">
        <v>443</v>
      </c>
    </row>
    <row r="10248" spans="21:30">
      <c r="U10248">
        <v>25334</v>
      </c>
      <c r="V10248">
        <v>0</v>
      </c>
      <c r="W10248" t="s">
        <v>11190</v>
      </c>
      <c r="X10248">
        <v>13</v>
      </c>
      <c r="Y10248" t="s">
        <v>6457</v>
      </c>
      <c r="Z10248">
        <v>13110</v>
      </c>
      <c r="AA10248" t="s">
        <v>741</v>
      </c>
      <c r="AC10248" t="s">
        <v>713</v>
      </c>
      <c r="AD10248" t="s">
        <v>443</v>
      </c>
    </row>
    <row r="10249" spans="21:30">
      <c r="U10249">
        <v>25339</v>
      </c>
      <c r="V10249">
        <v>1</v>
      </c>
      <c r="W10249" t="s">
        <v>11191</v>
      </c>
      <c r="X10249">
        <v>13</v>
      </c>
      <c r="Y10249" t="s">
        <v>6457</v>
      </c>
      <c r="Z10249">
        <v>13404</v>
      </c>
      <c r="AA10249" t="s">
        <v>1464</v>
      </c>
      <c r="AC10249" t="s">
        <v>1009</v>
      </c>
      <c r="AD10249" t="s">
        <v>443</v>
      </c>
    </row>
    <row r="10250" spans="21:30">
      <c r="U10250">
        <v>25342</v>
      </c>
      <c r="V10250">
        <v>1</v>
      </c>
      <c r="W10250" t="s">
        <v>11192</v>
      </c>
      <c r="X10250">
        <v>13</v>
      </c>
      <c r="Y10250" t="s">
        <v>6457</v>
      </c>
      <c r="Z10250">
        <v>13110</v>
      </c>
      <c r="AA10250" t="s">
        <v>741</v>
      </c>
      <c r="AC10250" t="s">
        <v>713</v>
      </c>
      <c r="AD10250" t="s">
        <v>443</v>
      </c>
    </row>
    <row r="10251" spans="21:30">
      <c r="U10251">
        <v>25344</v>
      </c>
      <c r="V10251">
        <v>8</v>
      </c>
      <c r="W10251" t="s">
        <v>11193</v>
      </c>
      <c r="X10251">
        <v>13</v>
      </c>
      <c r="Y10251" t="s">
        <v>6457</v>
      </c>
      <c r="Z10251">
        <v>13111</v>
      </c>
      <c r="AA10251" t="s">
        <v>1237</v>
      </c>
      <c r="AC10251" t="s">
        <v>713</v>
      </c>
      <c r="AD10251" t="s">
        <v>443</v>
      </c>
    </row>
    <row r="10252" spans="21:30">
      <c r="U10252">
        <v>25347</v>
      </c>
      <c r="V10252">
        <v>2</v>
      </c>
      <c r="W10252" t="s">
        <v>11194</v>
      </c>
      <c r="X10252">
        <v>13</v>
      </c>
      <c r="Y10252" t="s">
        <v>6457</v>
      </c>
      <c r="Z10252">
        <v>13401</v>
      </c>
      <c r="AA10252" t="s">
        <v>667</v>
      </c>
      <c r="AC10252" t="s">
        <v>713</v>
      </c>
      <c r="AD10252" t="s">
        <v>443</v>
      </c>
    </row>
    <row r="10253" spans="21:30">
      <c r="U10253">
        <v>25348</v>
      </c>
      <c r="V10253">
        <v>0</v>
      </c>
      <c r="W10253" t="s">
        <v>11195</v>
      </c>
      <c r="X10253">
        <v>13</v>
      </c>
      <c r="Y10253" t="s">
        <v>6457</v>
      </c>
      <c r="Z10253">
        <v>13301</v>
      </c>
      <c r="AA10253" t="s">
        <v>623</v>
      </c>
      <c r="AC10253" t="s">
        <v>725</v>
      </c>
      <c r="AD10253" t="s">
        <v>443</v>
      </c>
    </row>
    <row r="10254" spans="21:30">
      <c r="U10254">
        <v>25349</v>
      </c>
      <c r="V10254">
        <v>9</v>
      </c>
      <c r="W10254" t="s">
        <v>11196</v>
      </c>
      <c r="X10254">
        <v>13</v>
      </c>
      <c r="Y10254" t="s">
        <v>6457</v>
      </c>
      <c r="Z10254">
        <v>13125</v>
      </c>
      <c r="AA10254" t="s">
        <v>1608</v>
      </c>
      <c r="AC10254" t="s">
        <v>713</v>
      </c>
      <c r="AD10254" t="s">
        <v>443</v>
      </c>
    </row>
    <row r="10255" spans="21:30">
      <c r="U10255">
        <v>25350</v>
      </c>
      <c r="V10255">
        <v>2</v>
      </c>
      <c r="W10255" t="s">
        <v>11197</v>
      </c>
      <c r="X10255">
        <v>13</v>
      </c>
      <c r="Y10255" t="s">
        <v>6457</v>
      </c>
      <c r="Z10255">
        <v>13119</v>
      </c>
      <c r="AA10255" t="s">
        <v>6482</v>
      </c>
      <c r="AC10255" t="s">
        <v>713</v>
      </c>
      <c r="AD10255" t="s">
        <v>443</v>
      </c>
    </row>
    <row r="10256" spans="21:30">
      <c r="U10256">
        <v>25351</v>
      </c>
      <c r="V10256">
        <v>0</v>
      </c>
      <c r="W10256" t="s">
        <v>11198</v>
      </c>
      <c r="X10256">
        <v>13</v>
      </c>
      <c r="Y10256" t="s">
        <v>6457</v>
      </c>
      <c r="Z10256">
        <v>13403</v>
      </c>
      <c r="AA10256" t="s">
        <v>731</v>
      </c>
      <c r="AC10256" t="s">
        <v>713</v>
      </c>
      <c r="AD10256" t="s">
        <v>443</v>
      </c>
    </row>
    <row r="10257" spans="21:30">
      <c r="U10257">
        <v>25352</v>
      </c>
      <c r="V10257">
        <v>9</v>
      </c>
      <c r="W10257" t="s">
        <v>11199</v>
      </c>
      <c r="X10257">
        <v>13</v>
      </c>
      <c r="Y10257" t="s">
        <v>6457</v>
      </c>
      <c r="Z10257">
        <v>13604</v>
      </c>
      <c r="AA10257" t="s">
        <v>1448</v>
      </c>
      <c r="AC10257" t="s">
        <v>713</v>
      </c>
      <c r="AD10257" t="s">
        <v>443</v>
      </c>
    </row>
    <row r="10258" spans="21:30">
      <c r="U10258">
        <v>25353</v>
      </c>
      <c r="V10258">
        <v>7</v>
      </c>
      <c r="W10258" t="s">
        <v>11200</v>
      </c>
      <c r="X10258">
        <v>13</v>
      </c>
      <c r="Y10258" t="s">
        <v>6457</v>
      </c>
      <c r="Z10258">
        <v>13402</v>
      </c>
      <c r="AA10258" t="s">
        <v>766</v>
      </c>
      <c r="AC10258" t="s">
        <v>713</v>
      </c>
      <c r="AD10258" t="s">
        <v>443</v>
      </c>
    </row>
    <row r="10259" spans="21:30">
      <c r="U10259">
        <v>25354</v>
      </c>
      <c r="V10259">
        <v>5</v>
      </c>
      <c r="W10259" t="s">
        <v>11201</v>
      </c>
      <c r="X10259">
        <v>13</v>
      </c>
      <c r="Y10259" t="s">
        <v>6457</v>
      </c>
      <c r="Z10259">
        <v>13105</v>
      </c>
      <c r="AA10259" t="s">
        <v>1817</v>
      </c>
      <c r="AC10259" t="s">
        <v>713</v>
      </c>
      <c r="AD10259" t="s">
        <v>443</v>
      </c>
    </row>
    <row r="10260" spans="21:30">
      <c r="U10260">
        <v>25355</v>
      </c>
      <c r="V10260">
        <v>3</v>
      </c>
      <c r="W10260" t="s">
        <v>11202</v>
      </c>
      <c r="X10260">
        <v>13</v>
      </c>
      <c r="Y10260" t="s">
        <v>6457</v>
      </c>
      <c r="Z10260">
        <v>13401</v>
      </c>
      <c r="AA10260" t="s">
        <v>667</v>
      </c>
      <c r="AC10260" t="s">
        <v>713</v>
      </c>
      <c r="AD10260" t="s">
        <v>443</v>
      </c>
    </row>
    <row r="10261" spans="21:30">
      <c r="U10261">
        <v>25356</v>
      </c>
      <c r="V10261">
        <v>1</v>
      </c>
      <c r="W10261" t="s">
        <v>11203</v>
      </c>
      <c r="X10261">
        <v>13</v>
      </c>
      <c r="Y10261" t="s">
        <v>6457</v>
      </c>
      <c r="Z10261">
        <v>13503</v>
      </c>
      <c r="AA10261" t="s">
        <v>6652</v>
      </c>
      <c r="AC10261" t="s">
        <v>713</v>
      </c>
      <c r="AD10261" t="s">
        <v>443</v>
      </c>
    </row>
    <row r="10262" spans="21:30">
      <c r="U10262">
        <v>25358</v>
      </c>
      <c r="V10262">
        <v>8</v>
      </c>
      <c r="W10262" t="s">
        <v>11204</v>
      </c>
      <c r="X10262">
        <v>13</v>
      </c>
      <c r="Y10262" t="s">
        <v>6457</v>
      </c>
      <c r="Z10262">
        <v>13105</v>
      </c>
      <c r="AA10262" t="s">
        <v>1817</v>
      </c>
      <c r="AC10262" t="s">
        <v>713</v>
      </c>
      <c r="AD10262" t="s">
        <v>443</v>
      </c>
    </row>
    <row r="10263" spans="21:30">
      <c r="U10263">
        <v>25359</v>
      </c>
      <c r="V10263">
        <v>6</v>
      </c>
      <c r="W10263" t="s">
        <v>11205</v>
      </c>
      <c r="X10263">
        <v>13</v>
      </c>
      <c r="Y10263" t="s">
        <v>6457</v>
      </c>
      <c r="Z10263">
        <v>13101</v>
      </c>
      <c r="AA10263" t="s">
        <v>452</v>
      </c>
      <c r="AC10263" t="s">
        <v>713</v>
      </c>
      <c r="AD10263" t="s">
        <v>443</v>
      </c>
    </row>
    <row r="10264" spans="21:30">
      <c r="U10264">
        <v>25361</v>
      </c>
      <c r="V10264">
        <v>8</v>
      </c>
      <c r="W10264" t="s">
        <v>11206</v>
      </c>
      <c r="X10264">
        <v>13</v>
      </c>
      <c r="Y10264" t="s">
        <v>6457</v>
      </c>
      <c r="Z10264">
        <v>13605</v>
      </c>
      <c r="AA10264" t="s">
        <v>7569</v>
      </c>
      <c r="AC10264" t="s">
        <v>713</v>
      </c>
      <c r="AD10264" t="s">
        <v>443</v>
      </c>
    </row>
    <row r="10265" spans="21:30">
      <c r="U10265">
        <v>25362</v>
      </c>
      <c r="V10265">
        <v>6</v>
      </c>
      <c r="W10265" t="s">
        <v>11207</v>
      </c>
      <c r="X10265">
        <v>13</v>
      </c>
      <c r="Y10265" t="s">
        <v>6457</v>
      </c>
      <c r="Z10265">
        <v>13128</v>
      </c>
      <c r="AA10265" t="s">
        <v>831</v>
      </c>
      <c r="AC10265" t="s">
        <v>713</v>
      </c>
      <c r="AD10265" t="s">
        <v>443</v>
      </c>
    </row>
    <row r="10266" spans="21:30">
      <c r="U10266">
        <v>25363</v>
      </c>
      <c r="V10266">
        <v>4</v>
      </c>
      <c r="W10266" t="s">
        <v>11208</v>
      </c>
      <c r="X10266">
        <v>13</v>
      </c>
      <c r="Y10266" t="s">
        <v>6457</v>
      </c>
      <c r="Z10266">
        <v>13503</v>
      </c>
      <c r="AA10266" t="s">
        <v>6652</v>
      </c>
      <c r="AC10266" t="s">
        <v>713</v>
      </c>
      <c r="AD10266" t="s">
        <v>443</v>
      </c>
    </row>
    <row r="10267" spans="21:30">
      <c r="U10267">
        <v>25364</v>
      </c>
      <c r="V10267">
        <v>2</v>
      </c>
      <c r="W10267" t="s">
        <v>11209</v>
      </c>
      <c r="X10267">
        <v>13</v>
      </c>
      <c r="Y10267" t="s">
        <v>6457</v>
      </c>
      <c r="Z10267">
        <v>13404</v>
      </c>
      <c r="AA10267" t="s">
        <v>1464</v>
      </c>
      <c r="AC10267" t="s">
        <v>713</v>
      </c>
      <c r="AD10267" t="s">
        <v>443</v>
      </c>
    </row>
    <row r="10268" spans="21:30">
      <c r="U10268">
        <v>25365</v>
      </c>
      <c r="V10268">
        <v>0</v>
      </c>
      <c r="W10268" t="s">
        <v>11210</v>
      </c>
      <c r="X10268">
        <v>13</v>
      </c>
      <c r="Y10268" t="s">
        <v>6457</v>
      </c>
      <c r="Z10268">
        <v>13112</v>
      </c>
      <c r="AA10268" t="s">
        <v>1249</v>
      </c>
      <c r="AC10268" t="s">
        <v>713</v>
      </c>
      <c r="AD10268" t="s">
        <v>443</v>
      </c>
    </row>
    <row r="10269" spans="21:30">
      <c r="U10269">
        <v>25366</v>
      </c>
      <c r="V10269">
        <v>9</v>
      </c>
      <c r="W10269" t="s">
        <v>11211</v>
      </c>
      <c r="X10269">
        <v>13</v>
      </c>
      <c r="Y10269" t="s">
        <v>6457</v>
      </c>
      <c r="Z10269">
        <v>13110</v>
      </c>
      <c r="AA10269" t="s">
        <v>741</v>
      </c>
      <c r="AC10269" t="s">
        <v>725</v>
      </c>
      <c r="AD10269" t="s">
        <v>443</v>
      </c>
    </row>
    <row r="10270" spans="21:30">
      <c r="U10270">
        <v>25367</v>
      </c>
      <c r="V10270">
        <v>7</v>
      </c>
      <c r="W10270" t="s">
        <v>11212</v>
      </c>
      <c r="X10270">
        <v>13</v>
      </c>
      <c r="Y10270" t="s">
        <v>6457</v>
      </c>
      <c r="Z10270">
        <v>13110</v>
      </c>
      <c r="AA10270" t="s">
        <v>741</v>
      </c>
      <c r="AC10270" t="s">
        <v>713</v>
      </c>
      <c r="AD10270" t="s">
        <v>443</v>
      </c>
    </row>
    <row r="10271" spans="21:30">
      <c r="U10271">
        <v>25368</v>
      </c>
      <c r="V10271">
        <v>5</v>
      </c>
      <c r="W10271" t="s">
        <v>11213</v>
      </c>
      <c r="X10271">
        <v>13</v>
      </c>
      <c r="Y10271" t="s">
        <v>6457</v>
      </c>
      <c r="Z10271">
        <v>13119</v>
      </c>
      <c r="AA10271" t="s">
        <v>6482</v>
      </c>
      <c r="AC10271" t="s">
        <v>713</v>
      </c>
      <c r="AD10271" t="s">
        <v>443</v>
      </c>
    </row>
    <row r="10272" spans="21:30">
      <c r="U10272">
        <v>25369</v>
      </c>
      <c r="V10272">
        <v>3</v>
      </c>
      <c r="W10272" t="s">
        <v>11214</v>
      </c>
      <c r="X10272">
        <v>13</v>
      </c>
      <c r="Y10272" t="s">
        <v>6457</v>
      </c>
      <c r="Z10272">
        <v>13119</v>
      </c>
      <c r="AA10272" t="s">
        <v>6482</v>
      </c>
      <c r="AC10272" t="s">
        <v>713</v>
      </c>
      <c r="AD10272" t="s">
        <v>443</v>
      </c>
    </row>
    <row r="10273" spans="21:30">
      <c r="U10273">
        <v>25370</v>
      </c>
      <c r="V10273">
        <v>7</v>
      </c>
      <c r="W10273" t="s">
        <v>11215</v>
      </c>
      <c r="X10273">
        <v>13</v>
      </c>
      <c r="Y10273" t="s">
        <v>6457</v>
      </c>
      <c r="Z10273">
        <v>13401</v>
      </c>
      <c r="AA10273" t="s">
        <v>667</v>
      </c>
      <c r="AC10273" t="s">
        <v>713</v>
      </c>
      <c r="AD10273" t="s">
        <v>443</v>
      </c>
    </row>
    <row r="10274" spans="21:30">
      <c r="U10274">
        <v>25371</v>
      </c>
      <c r="V10274">
        <v>5</v>
      </c>
      <c r="W10274" t="s">
        <v>11216</v>
      </c>
      <c r="X10274">
        <v>13</v>
      </c>
      <c r="Y10274" t="s">
        <v>6457</v>
      </c>
      <c r="Z10274">
        <v>13404</v>
      </c>
      <c r="AA10274" t="s">
        <v>1464</v>
      </c>
      <c r="AC10274" t="s">
        <v>713</v>
      </c>
      <c r="AD10274" t="s">
        <v>443</v>
      </c>
    </row>
    <row r="10275" spans="21:30">
      <c r="U10275">
        <v>25372</v>
      </c>
      <c r="V10275">
        <v>3</v>
      </c>
      <c r="W10275" t="s">
        <v>11217</v>
      </c>
      <c r="X10275">
        <v>13</v>
      </c>
      <c r="Y10275" t="s">
        <v>6457</v>
      </c>
      <c r="Z10275">
        <v>13113</v>
      </c>
      <c r="AA10275" t="s">
        <v>761</v>
      </c>
      <c r="AC10275" t="s">
        <v>725</v>
      </c>
      <c r="AD10275" t="s">
        <v>443</v>
      </c>
    </row>
    <row r="10276" spans="21:30">
      <c r="U10276">
        <v>25373</v>
      </c>
      <c r="V10276">
        <v>1</v>
      </c>
      <c r="W10276" t="s">
        <v>4173</v>
      </c>
      <c r="X10276">
        <v>13</v>
      </c>
      <c r="Y10276" t="s">
        <v>6457</v>
      </c>
      <c r="Z10276">
        <v>13113</v>
      </c>
      <c r="AA10276" t="s">
        <v>761</v>
      </c>
      <c r="AC10276" t="s">
        <v>725</v>
      </c>
      <c r="AD10276" t="s">
        <v>443</v>
      </c>
    </row>
    <row r="10277" spans="21:30">
      <c r="U10277">
        <v>25375</v>
      </c>
      <c r="V10277">
        <v>8</v>
      </c>
      <c r="W10277" t="s">
        <v>11218</v>
      </c>
      <c r="X10277">
        <v>13</v>
      </c>
      <c r="Y10277" t="s">
        <v>6457</v>
      </c>
      <c r="Z10277">
        <v>13124</v>
      </c>
      <c r="AA10277" t="s">
        <v>688</v>
      </c>
      <c r="AC10277" t="s">
        <v>713</v>
      </c>
      <c r="AD10277" t="s">
        <v>443</v>
      </c>
    </row>
    <row r="10278" spans="21:30">
      <c r="U10278">
        <v>25376</v>
      </c>
      <c r="V10278">
        <v>6</v>
      </c>
      <c r="W10278" t="s">
        <v>11219</v>
      </c>
      <c r="X10278">
        <v>13</v>
      </c>
      <c r="Y10278" t="s">
        <v>6457</v>
      </c>
      <c r="Z10278">
        <v>13114</v>
      </c>
      <c r="AA10278" t="s">
        <v>683</v>
      </c>
      <c r="AC10278" t="s">
        <v>713</v>
      </c>
      <c r="AD10278" t="s">
        <v>443</v>
      </c>
    </row>
    <row r="10279" spans="21:30">
      <c r="U10279">
        <v>25377</v>
      </c>
      <c r="V10279">
        <v>4</v>
      </c>
      <c r="W10279" t="s">
        <v>11220</v>
      </c>
      <c r="X10279">
        <v>13</v>
      </c>
      <c r="Y10279" t="s">
        <v>6457</v>
      </c>
      <c r="Z10279">
        <v>13111</v>
      </c>
      <c r="AA10279" t="s">
        <v>1237</v>
      </c>
      <c r="AC10279" t="s">
        <v>713</v>
      </c>
      <c r="AD10279" t="s">
        <v>443</v>
      </c>
    </row>
    <row r="10280" spans="21:30">
      <c r="U10280">
        <v>25379</v>
      </c>
      <c r="V10280">
        <v>0</v>
      </c>
      <c r="W10280" t="s">
        <v>11221</v>
      </c>
      <c r="X10280">
        <v>13</v>
      </c>
      <c r="Y10280" t="s">
        <v>6457</v>
      </c>
      <c r="Z10280">
        <v>13101</v>
      </c>
      <c r="AA10280" t="s">
        <v>452</v>
      </c>
      <c r="AC10280" t="s">
        <v>725</v>
      </c>
      <c r="AD10280" t="s">
        <v>443</v>
      </c>
    </row>
    <row r="10281" spans="21:30">
      <c r="U10281">
        <v>25381</v>
      </c>
      <c r="V10281">
        <v>2</v>
      </c>
      <c r="W10281" t="s">
        <v>11222</v>
      </c>
      <c r="X10281">
        <v>13</v>
      </c>
      <c r="Y10281" t="s">
        <v>6457</v>
      </c>
      <c r="Z10281">
        <v>13126</v>
      </c>
      <c r="AA10281" t="s">
        <v>6479</v>
      </c>
      <c r="AC10281" t="s">
        <v>713</v>
      </c>
      <c r="AD10281" t="s">
        <v>443</v>
      </c>
    </row>
    <row r="10282" spans="21:30">
      <c r="U10282">
        <v>25382</v>
      </c>
      <c r="V10282">
        <v>0</v>
      </c>
      <c r="W10282" t="s">
        <v>11223</v>
      </c>
      <c r="X10282">
        <v>13</v>
      </c>
      <c r="Y10282" t="s">
        <v>6457</v>
      </c>
      <c r="Z10282">
        <v>13110</v>
      </c>
      <c r="AA10282" t="s">
        <v>741</v>
      </c>
      <c r="AC10282" t="s">
        <v>713</v>
      </c>
      <c r="AD10282" t="s">
        <v>443</v>
      </c>
    </row>
    <row r="10283" spans="21:30">
      <c r="U10283">
        <v>25383</v>
      </c>
      <c r="V10283">
        <v>9</v>
      </c>
      <c r="W10283" t="s">
        <v>11224</v>
      </c>
      <c r="X10283">
        <v>13</v>
      </c>
      <c r="Y10283" t="s">
        <v>6457</v>
      </c>
      <c r="Z10283">
        <v>13119</v>
      </c>
      <c r="AA10283" t="s">
        <v>6482</v>
      </c>
      <c r="AC10283" t="s">
        <v>713</v>
      </c>
      <c r="AD10283" t="s">
        <v>443</v>
      </c>
    </row>
    <row r="10284" spans="21:30">
      <c r="U10284">
        <v>25384</v>
      </c>
      <c r="V10284">
        <v>7</v>
      </c>
      <c r="W10284" t="s">
        <v>11225</v>
      </c>
      <c r="X10284">
        <v>13</v>
      </c>
      <c r="Y10284" t="s">
        <v>6457</v>
      </c>
      <c r="Z10284">
        <v>13105</v>
      </c>
      <c r="AA10284" t="s">
        <v>1817</v>
      </c>
      <c r="AC10284" t="s">
        <v>713</v>
      </c>
      <c r="AD10284" t="s">
        <v>443</v>
      </c>
    </row>
    <row r="10285" spans="21:30">
      <c r="U10285">
        <v>25385</v>
      </c>
      <c r="V10285">
        <v>5</v>
      </c>
      <c r="W10285" t="s">
        <v>1782</v>
      </c>
      <c r="X10285">
        <v>13</v>
      </c>
      <c r="Y10285" t="s">
        <v>6457</v>
      </c>
      <c r="Z10285">
        <v>13119</v>
      </c>
      <c r="AA10285" t="s">
        <v>6482</v>
      </c>
      <c r="AC10285" t="s">
        <v>713</v>
      </c>
      <c r="AD10285" t="s">
        <v>443</v>
      </c>
    </row>
    <row r="10286" spans="21:30">
      <c r="U10286">
        <v>25386</v>
      </c>
      <c r="V10286">
        <v>3</v>
      </c>
      <c r="W10286" t="s">
        <v>11226</v>
      </c>
      <c r="X10286">
        <v>13</v>
      </c>
      <c r="Y10286" t="s">
        <v>6457</v>
      </c>
      <c r="Z10286">
        <v>13125</v>
      </c>
      <c r="AA10286" t="s">
        <v>1608</v>
      </c>
      <c r="AC10286" t="s">
        <v>713</v>
      </c>
      <c r="AD10286" t="s">
        <v>443</v>
      </c>
    </row>
    <row r="10287" spans="21:30">
      <c r="U10287">
        <v>25387</v>
      </c>
      <c r="V10287">
        <v>1</v>
      </c>
      <c r="W10287" t="s">
        <v>11227</v>
      </c>
      <c r="X10287">
        <v>13</v>
      </c>
      <c r="Y10287" t="s">
        <v>6457</v>
      </c>
      <c r="Z10287">
        <v>13125</v>
      </c>
      <c r="AA10287" t="s">
        <v>1608</v>
      </c>
      <c r="AC10287" t="s">
        <v>713</v>
      </c>
      <c r="AD10287" t="s">
        <v>443</v>
      </c>
    </row>
    <row r="10288" spans="21:30">
      <c r="U10288">
        <v>25389</v>
      </c>
      <c r="V10288">
        <v>8</v>
      </c>
      <c r="W10288" t="s">
        <v>11228</v>
      </c>
      <c r="X10288">
        <v>13</v>
      </c>
      <c r="Y10288" t="s">
        <v>6457</v>
      </c>
      <c r="Z10288">
        <v>13201</v>
      </c>
      <c r="AA10288" t="s">
        <v>114</v>
      </c>
      <c r="AC10288" t="s">
        <v>713</v>
      </c>
      <c r="AD10288" t="s">
        <v>443</v>
      </c>
    </row>
    <row r="10289" spans="21:30">
      <c r="U10289">
        <v>25390</v>
      </c>
      <c r="V10289">
        <v>1</v>
      </c>
      <c r="W10289" t="s">
        <v>11229</v>
      </c>
      <c r="X10289">
        <v>13</v>
      </c>
      <c r="Y10289" t="s">
        <v>6457</v>
      </c>
      <c r="Z10289">
        <v>13124</v>
      </c>
      <c r="AA10289" t="s">
        <v>688</v>
      </c>
      <c r="AC10289" t="s">
        <v>713</v>
      </c>
      <c r="AD10289" t="s">
        <v>443</v>
      </c>
    </row>
    <row r="10290" spans="21:30">
      <c r="U10290">
        <v>25392</v>
      </c>
      <c r="V10290">
        <v>8</v>
      </c>
      <c r="W10290" t="s">
        <v>11230</v>
      </c>
      <c r="X10290">
        <v>13</v>
      </c>
      <c r="Y10290" t="s">
        <v>6457</v>
      </c>
      <c r="Z10290">
        <v>13123</v>
      </c>
      <c r="AA10290" t="s">
        <v>756</v>
      </c>
      <c r="AC10290" t="s">
        <v>713</v>
      </c>
      <c r="AD10290" t="s">
        <v>443</v>
      </c>
    </row>
    <row r="10291" spans="21:30">
      <c r="U10291">
        <v>25393</v>
      </c>
      <c r="V10291">
        <v>6</v>
      </c>
      <c r="W10291" t="s">
        <v>11231</v>
      </c>
      <c r="X10291">
        <v>13</v>
      </c>
      <c r="Y10291" t="s">
        <v>6457</v>
      </c>
      <c r="Z10291">
        <v>13110</v>
      </c>
      <c r="AA10291" t="s">
        <v>741</v>
      </c>
      <c r="AC10291" t="s">
        <v>713</v>
      </c>
      <c r="AD10291" t="s">
        <v>443</v>
      </c>
    </row>
    <row r="10292" spans="21:30">
      <c r="U10292">
        <v>25394</v>
      </c>
      <c r="V10292">
        <v>4</v>
      </c>
      <c r="W10292" t="s">
        <v>11232</v>
      </c>
      <c r="X10292">
        <v>13</v>
      </c>
      <c r="Y10292" t="s">
        <v>6457</v>
      </c>
      <c r="Z10292">
        <v>13126</v>
      </c>
      <c r="AA10292" t="s">
        <v>6479</v>
      </c>
      <c r="AC10292" t="s">
        <v>713</v>
      </c>
      <c r="AD10292" t="s">
        <v>443</v>
      </c>
    </row>
    <row r="10293" spans="21:30">
      <c r="U10293">
        <v>25395</v>
      </c>
      <c r="V10293">
        <v>2</v>
      </c>
      <c r="W10293" t="s">
        <v>11233</v>
      </c>
      <c r="X10293">
        <v>13</v>
      </c>
      <c r="Y10293" t="s">
        <v>6457</v>
      </c>
      <c r="Z10293">
        <v>13115</v>
      </c>
      <c r="AA10293" t="s">
        <v>1826</v>
      </c>
      <c r="AC10293" t="s">
        <v>713</v>
      </c>
      <c r="AD10293" t="s">
        <v>443</v>
      </c>
    </row>
    <row r="10294" spans="21:30">
      <c r="U10294">
        <v>25396</v>
      </c>
      <c r="V10294">
        <v>0</v>
      </c>
      <c r="W10294" t="s">
        <v>11234</v>
      </c>
      <c r="X10294">
        <v>13</v>
      </c>
      <c r="Y10294" t="s">
        <v>6457</v>
      </c>
      <c r="Z10294">
        <v>13104</v>
      </c>
      <c r="AA10294" t="s">
        <v>6569</v>
      </c>
      <c r="AC10294" t="s">
        <v>713</v>
      </c>
      <c r="AD10294" t="s">
        <v>443</v>
      </c>
    </row>
    <row r="10295" spans="21:30">
      <c r="U10295">
        <v>25397</v>
      </c>
      <c r="V10295">
        <v>9</v>
      </c>
      <c r="W10295" t="s">
        <v>11235</v>
      </c>
      <c r="X10295">
        <v>13</v>
      </c>
      <c r="Y10295" t="s">
        <v>6457</v>
      </c>
      <c r="Z10295">
        <v>13124</v>
      </c>
      <c r="AA10295" t="s">
        <v>688</v>
      </c>
      <c r="AC10295" t="s">
        <v>713</v>
      </c>
      <c r="AD10295" t="s">
        <v>443</v>
      </c>
    </row>
    <row r="10296" spans="21:30">
      <c r="U10296">
        <v>25398</v>
      </c>
      <c r="V10296">
        <v>7</v>
      </c>
      <c r="W10296" t="s">
        <v>11236</v>
      </c>
      <c r="X10296">
        <v>13</v>
      </c>
      <c r="Y10296" t="s">
        <v>6457</v>
      </c>
      <c r="Z10296">
        <v>13302</v>
      </c>
      <c r="AA10296" t="s">
        <v>98</v>
      </c>
      <c r="AC10296" t="s">
        <v>713</v>
      </c>
      <c r="AD10296" t="s">
        <v>443</v>
      </c>
    </row>
    <row r="10297" spans="21:30">
      <c r="U10297">
        <v>25399</v>
      </c>
      <c r="V10297">
        <v>5</v>
      </c>
      <c r="W10297" t="s">
        <v>11237</v>
      </c>
      <c r="X10297">
        <v>13</v>
      </c>
      <c r="Y10297" t="s">
        <v>6457</v>
      </c>
      <c r="Z10297">
        <v>13106</v>
      </c>
      <c r="AA10297" t="s">
        <v>6487</v>
      </c>
      <c r="AC10297" t="s">
        <v>713</v>
      </c>
      <c r="AD10297" t="s">
        <v>443</v>
      </c>
    </row>
    <row r="10298" spans="21:30">
      <c r="U10298">
        <v>25400</v>
      </c>
      <c r="V10298">
        <v>2</v>
      </c>
      <c r="W10298" t="s">
        <v>11238</v>
      </c>
      <c r="X10298">
        <v>13</v>
      </c>
      <c r="Y10298" t="s">
        <v>6457</v>
      </c>
      <c r="Z10298">
        <v>13129</v>
      </c>
      <c r="AA10298" t="s">
        <v>6690</v>
      </c>
      <c r="AC10298" t="s">
        <v>713</v>
      </c>
      <c r="AD10298" t="s">
        <v>443</v>
      </c>
    </row>
    <row r="10299" spans="21:30">
      <c r="U10299">
        <v>25402</v>
      </c>
      <c r="V10299">
        <v>9</v>
      </c>
      <c r="W10299" t="s">
        <v>11239</v>
      </c>
      <c r="X10299">
        <v>13</v>
      </c>
      <c r="Y10299" t="s">
        <v>6457</v>
      </c>
      <c r="Z10299">
        <v>13123</v>
      </c>
      <c r="AA10299" t="s">
        <v>756</v>
      </c>
      <c r="AC10299" t="s">
        <v>713</v>
      </c>
      <c r="AD10299" t="s">
        <v>443</v>
      </c>
    </row>
    <row r="10300" spans="21:30">
      <c r="U10300">
        <v>25403</v>
      </c>
      <c r="V10300">
        <v>7</v>
      </c>
      <c r="W10300" t="s">
        <v>11240</v>
      </c>
      <c r="X10300">
        <v>13</v>
      </c>
      <c r="Y10300" t="s">
        <v>6457</v>
      </c>
      <c r="Z10300">
        <v>13126</v>
      </c>
      <c r="AA10300" t="s">
        <v>6479</v>
      </c>
      <c r="AC10300" t="s">
        <v>713</v>
      </c>
      <c r="AD10300" t="s">
        <v>443</v>
      </c>
    </row>
    <row r="10301" spans="21:30">
      <c r="U10301">
        <v>25404</v>
      </c>
      <c r="V10301">
        <v>5</v>
      </c>
      <c r="W10301" t="s">
        <v>11241</v>
      </c>
      <c r="X10301">
        <v>13</v>
      </c>
      <c r="Y10301" t="s">
        <v>6457</v>
      </c>
      <c r="Z10301">
        <v>13119</v>
      </c>
      <c r="AA10301" t="s">
        <v>6482</v>
      </c>
      <c r="AC10301" t="s">
        <v>713</v>
      </c>
      <c r="AD10301" t="s">
        <v>443</v>
      </c>
    </row>
    <row r="10302" spans="21:30">
      <c r="U10302">
        <v>25405</v>
      </c>
      <c r="V10302">
        <v>3</v>
      </c>
      <c r="W10302" t="s">
        <v>11242</v>
      </c>
      <c r="X10302">
        <v>13</v>
      </c>
      <c r="Y10302" t="s">
        <v>6457</v>
      </c>
      <c r="Z10302">
        <v>13106</v>
      </c>
      <c r="AA10302" t="s">
        <v>6487</v>
      </c>
      <c r="AC10302" t="s">
        <v>713</v>
      </c>
      <c r="AD10302" t="s">
        <v>443</v>
      </c>
    </row>
    <row r="10303" spans="21:30">
      <c r="U10303">
        <v>25406</v>
      </c>
      <c r="V10303">
        <v>1</v>
      </c>
      <c r="W10303" t="s">
        <v>11243</v>
      </c>
      <c r="X10303">
        <v>13</v>
      </c>
      <c r="Y10303" t="s">
        <v>6457</v>
      </c>
      <c r="Z10303">
        <v>13119</v>
      </c>
      <c r="AA10303" t="s">
        <v>6482</v>
      </c>
      <c r="AC10303" t="s">
        <v>713</v>
      </c>
      <c r="AD10303" t="s">
        <v>443</v>
      </c>
    </row>
    <row r="10304" spans="21:30">
      <c r="U10304">
        <v>25408</v>
      </c>
      <c r="V10304">
        <v>8</v>
      </c>
      <c r="W10304" t="s">
        <v>11244</v>
      </c>
      <c r="X10304">
        <v>13</v>
      </c>
      <c r="Y10304" t="s">
        <v>6457</v>
      </c>
      <c r="Z10304">
        <v>13110</v>
      </c>
      <c r="AA10304" t="s">
        <v>741</v>
      </c>
      <c r="AC10304" t="s">
        <v>713</v>
      </c>
      <c r="AD10304" t="s">
        <v>443</v>
      </c>
    </row>
    <row r="10305" spans="21:30">
      <c r="U10305">
        <v>25413</v>
      </c>
      <c r="V10305">
        <v>4</v>
      </c>
      <c r="W10305" t="s">
        <v>11245</v>
      </c>
      <c r="X10305">
        <v>13</v>
      </c>
      <c r="Y10305" t="s">
        <v>6457</v>
      </c>
      <c r="Z10305">
        <v>13105</v>
      </c>
      <c r="AA10305" t="s">
        <v>1817</v>
      </c>
      <c r="AC10305" t="s">
        <v>713</v>
      </c>
      <c r="AD10305" t="s">
        <v>443</v>
      </c>
    </row>
    <row r="10306" spans="21:30">
      <c r="U10306">
        <v>25414</v>
      </c>
      <c r="V10306">
        <v>2</v>
      </c>
      <c r="W10306" t="s">
        <v>11246</v>
      </c>
      <c r="X10306">
        <v>13</v>
      </c>
      <c r="Y10306" t="s">
        <v>6457</v>
      </c>
      <c r="Z10306">
        <v>13127</v>
      </c>
      <c r="AA10306" t="s">
        <v>1640</v>
      </c>
      <c r="AC10306" t="s">
        <v>713</v>
      </c>
      <c r="AD10306" t="s">
        <v>443</v>
      </c>
    </row>
    <row r="10307" spans="21:30">
      <c r="U10307">
        <v>25415</v>
      </c>
      <c r="V10307">
        <v>0</v>
      </c>
      <c r="W10307" t="s">
        <v>11247</v>
      </c>
      <c r="X10307">
        <v>13</v>
      </c>
      <c r="Y10307" t="s">
        <v>6457</v>
      </c>
      <c r="Z10307">
        <v>13112</v>
      </c>
      <c r="AA10307" t="s">
        <v>1249</v>
      </c>
      <c r="AC10307" t="s">
        <v>713</v>
      </c>
      <c r="AD10307" t="s">
        <v>443</v>
      </c>
    </row>
    <row r="10308" spans="21:30">
      <c r="U10308">
        <v>25417</v>
      </c>
      <c r="V10308">
        <v>7</v>
      </c>
      <c r="W10308" t="s">
        <v>11248</v>
      </c>
      <c r="X10308">
        <v>13</v>
      </c>
      <c r="Y10308" t="s">
        <v>6457</v>
      </c>
      <c r="Z10308">
        <v>13131</v>
      </c>
      <c r="AA10308" t="s">
        <v>6925</v>
      </c>
      <c r="AC10308" t="s">
        <v>713</v>
      </c>
      <c r="AD10308" t="s">
        <v>443</v>
      </c>
    </row>
    <row r="10309" spans="21:30">
      <c r="U10309">
        <v>25418</v>
      </c>
      <c r="V10309">
        <v>5</v>
      </c>
      <c r="W10309" t="s">
        <v>11249</v>
      </c>
      <c r="X10309">
        <v>13</v>
      </c>
      <c r="Y10309" t="s">
        <v>6457</v>
      </c>
      <c r="Z10309">
        <v>13401</v>
      </c>
      <c r="AA10309" t="s">
        <v>667</v>
      </c>
      <c r="AC10309" t="s">
        <v>713</v>
      </c>
      <c r="AD10309" t="s">
        <v>443</v>
      </c>
    </row>
    <row r="10310" spans="21:30">
      <c r="U10310">
        <v>25420</v>
      </c>
      <c r="V10310">
        <v>7</v>
      </c>
      <c r="W10310" t="s">
        <v>11250</v>
      </c>
      <c r="X10310">
        <v>13</v>
      </c>
      <c r="Y10310" t="s">
        <v>6457</v>
      </c>
      <c r="Z10310">
        <v>13119</v>
      </c>
      <c r="AA10310" t="s">
        <v>6482</v>
      </c>
      <c r="AC10310" t="s">
        <v>713</v>
      </c>
      <c r="AD10310" t="s">
        <v>443</v>
      </c>
    </row>
    <row r="10311" spans="21:30">
      <c r="U10311">
        <v>25421</v>
      </c>
      <c r="V10311">
        <v>5</v>
      </c>
      <c r="W10311" t="s">
        <v>11251</v>
      </c>
      <c r="X10311">
        <v>13</v>
      </c>
      <c r="Y10311" t="s">
        <v>6457</v>
      </c>
      <c r="Z10311">
        <v>13121</v>
      </c>
      <c r="AA10311" t="s">
        <v>1491</v>
      </c>
      <c r="AC10311" t="s">
        <v>713</v>
      </c>
      <c r="AD10311" t="s">
        <v>443</v>
      </c>
    </row>
    <row r="10312" spans="21:30">
      <c r="U10312">
        <v>25423</v>
      </c>
      <c r="V10312">
        <v>1</v>
      </c>
      <c r="W10312" t="s">
        <v>11252</v>
      </c>
      <c r="X10312">
        <v>13</v>
      </c>
      <c r="Y10312" t="s">
        <v>6457</v>
      </c>
      <c r="Z10312">
        <v>13401</v>
      </c>
      <c r="AA10312" t="s">
        <v>667</v>
      </c>
      <c r="AC10312" t="s">
        <v>713</v>
      </c>
      <c r="AD10312" t="s">
        <v>443</v>
      </c>
    </row>
    <row r="10313" spans="21:30">
      <c r="U10313">
        <v>25425</v>
      </c>
      <c r="V10313">
        <v>8</v>
      </c>
      <c r="W10313" t="s">
        <v>11253</v>
      </c>
      <c r="X10313">
        <v>13</v>
      </c>
      <c r="Y10313" t="s">
        <v>6457</v>
      </c>
      <c r="Z10313">
        <v>13112</v>
      </c>
      <c r="AA10313" t="s">
        <v>1249</v>
      </c>
      <c r="AC10313" t="s">
        <v>713</v>
      </c>
      <c r="AD10313" t="s">
        <v>443</v>
      </c>
    </row>
    <row r="10314" spans="21:30">
      <c r="U10314">
        <v>25426</v>
      </c>
      <c r="V10314">
        <v>6</v>
      </c>
      <c r="W10314" t="s">
        <v>11254</v>
      </c>
      <c r="X10314">
        <v>13</v>
      </c>
      <c r="Y10314" t="s">
        <v>6457</v>
      </c>
      <c r="Z10314">
        <v>13110</v>
      </c>
      <c r="AA10314" t="s">
        <v>741</v>
      </c>
      <c r="AC10314" t="s">
        <v>713</v>
      </c>
      <c r="AD10314" t="s">
        <v>443</v>
      </c>
    </row>
    <row r="10315" spans="21:30">
      <c r="U10315">
        <v>25427</v>
      </c>
      <c r="V10315">
        <v>4</v>
      </c>
      <c r="W10315" t="s">
        <v>11255</v>
      </c>
      <c r="X10315">
        <v>13</v>
      </c>
      <c r="Y10315" t="s">
        <v>6457</v>
      </c>
      <c r="Z10315">
        <v>13119</v>
      </c>
      <c r="AA10315" t="s">
        <v>6482</v>
      </c>
      <c r="AC10315" t="s">
        <v>713</v>
      </c>
      <c r="AD10315" t="s">
        <v>443</v>
      </c>
    </row>
    <row r="10316" spans="21:30">
      <c r="U10316">
        <v>25428</v>
      </c>
      <c r="V10316">
        <v>2</v>
      </c>
      <c r="W10316" t="s">
        <v>11256</v>
      </c>
      <c r="X10316">
        <v>13</v>
      </c>
      <c r="Y10316" t="s">
        <v>6457</v>
      </c>
      <c r="Z10316">
        <v>13110</v>
      </c>
      <c r="AA10316" t="s">
        <v>741</v>
      </c>
      <c r="AC10316" t="s">
        <v>713</v>
      </c>
      <c r="AD10316" t="s">
        <v>443</v>
      </c>
    </row>
    <row r="10317" spans="21:30">
      <c r="U10317">
        <v>25429</v>
      </c>
      <c r="V10317">
        <v>0</v>
      </c>
      <c r="W10317" t="s">
        <v>11257</v>
      </c>
      <c r="X10317">
        <v>13</v>
      </c>
      <c r="Y10317" t="s">
        <v>6457</v>
      </c>
      <c r="Z10317">
        <v>13119</v>
      </c>
      <c r="AA10317" t="s">
        <v>6482</v>
      </c>
      <c r="AC10317" t="s">
        <v>713</v>
      </c>
      <c r="AD10317" t="s">
        <v>443</v>
      </c>
    </row>
    <row r="10318" spans="21:30">
      <c r="U10318">
        <v>25430</v>
      </c>
      <c r="V10318">
        <v>4</v>
      </c>
      <c r="W10318" t="s">
        <v>11258</v>
      </c>
      <c r="X10318">
        <v>13</v>
      </c>
      <c r="Y10318" t="s">
        <v>6457</v>
      </c>
      <c r="Z10318">
        <v>13115</v>
      </c>
      <c r="AA10318" t="s">
        <v>1826</v>
      </c>
      <c r="AC10318" t="s">
        <v>713</v>
      </c>
      <c r="AD10318" t="s">
        <v>443</v>
      </c>
    </row>
    <row r="10319" spans="21:30">
      <c r="U10319">
        <v>25431</v>
      </c>
      <c r="V10319">
        <v>2</v>
      </c>
      <c r="W10319" t="s">
        <v>11259</v>
      </c>
      <c r="X10319">
        <v>13</v>
      </c>
      <c r="Y10319" t="s">
        <v>6457</v>
      </c>
      <c r="Z10319">
        <v>13301</v>
      </c>
      <c r="AA10319" t="s">
        <v>623</v>
      </c>
      <c r="AC10319" t="s">
        <v>713</v>
      </c>
      <c r="AD10319" t="s">
        <v>443</v>
      </c>
    </row>
    <row r="10320" spans="21:30">
      <c r="U10320">
        <v>25433</v>
      </c>
      <c r="V10320">
        <v>9</v>
      </c>
      <c r="W10320" t="s">
        <v>11260</v>
      </c>
      <c r="X10320">
        <v>13</v>
      </c>
      <c r="Y10320" t="s">
        <v>6457</v>
      </c>
      <c r="Z10320">
        <v>13117</v>
      </c>
      <c r="AA10320" t="s">
        <v>804</v>
      </c>
      <c r="AC10320" t="s">
        <v>713</v>
      </c>
      <c r="AD10320" t="s">
        <v>443</v>
      </c>
    </row>
    <row r="10321" spans="21:30">
      <c r="U10321">
        <v>25434</v>
      </c>
      <c r="V10321">
        <v>7</v>
      </c>
      <c r="W10321" t="s">
        <v>11261</v>
      </c>
      <c r="X10321">
        <v>13</v>
      </c>
      <c r="Y10321" t="s">
        <v>6457</v>
      </c>
      <c r="Z10321">
        <v>13605</v>
      </c>
      <c r="AA10321" t="s">
        <v>7569</v>
      </c>
      <c r="AC10321" t="s">
        <v>713</v>
      </c>
      <c r="AD10321" t="s">
        <v>443</v>
      </c>
    </row>
    <row r="10322" spans="21:30">
      <c r="U10322">
        <v>25436</v>
      </c>
      <c r="V10322">
        <v>3</v>
      </c>
      <c r="W10322" t="s">
        <v>11262</v>
      </c>
      <c r="X10322">
        <v>13</v>
      </c>
      <c r="Y10322" t="s">
        <v>6457</v>
      </c>
      <c r="Z10322">
        <v>13128</v>
      </c>
      <c r="AA10322" t="s">
        <v>831</v>
      </c>
      <c r="AC10322" t="s">
        <v>713</v>
      </c>
      <c r="AD10322" t="s">
        <v>443</v>
      </c>
    </row>
    <row r="10323" spans="21:30">
      <c r="U10323">
        <v>25437</v>
      </c>
      <c r="V10323">
        <v>1</v>
      </c>
      <c r="W10323" t="s">
        <v>11263</v>
      </c>
      <c r="X10323">
        <v>13</v>
      </c>
      <c r="Y10323" t="s">
        <v>6457</v>
      </c>
      <c r="Z10323">
        <v>13109</v>
      </c>
      <c r="AA10323" t="s">
        <v>1224</v>
      </c>
      <c r="AC10323" t="s">
        <v>713</v>
      </c>
      <c r="AD10323" t="s">
        <v>443</v>
      </c>
    </row>
    <row r="10324" spans="21:30">
      <c r="U10324">
        <v>25439</v>
      </c>
      <c r="V10324">
        <v>8</v>
      </c>
      <c r="W10324" t="s">
        <v>11264</v>
      </c>
      <c r="X10324">
        <v>13</v>
      </c>
      <c r="Y10324" t="s">
        <v>6457</v>
      </c>
      <c r="Z10324">
        <v>13201</v>
      </c>
      <c r="AA10324" t="s">
        <v>114</v>
      </c>
      <c r="AC10324" t="s">
        <v>713</v>
      </c>
      <c r="AD10324" t="s">
        <v>443</v>
      </c>
    </row>
    <row r="10325" spans="21:30">
      <c r="U10325">
        <v>25440</v>
      </c>
      <c r="V10325">
        <v>1</v>
      </c>
      <c r="W10325" t="s">
        <v>11265</v>
      </c>
      <c r="X10325">
        <v>13</v>
      </c>
      <c r="Y10325" t="s">
        <v>6457</v>
      </c>
      <c r="Z10325">
        <v>13116</v>
      </c>
      <c r="AA10325" t="s">
        <v>1296</v>
      </c>
      <c r="AC10325" t="s">
        <v>713</v>
      </c>
      <c r="AD10325" t="s">
        <v>443</v>
      </c>
    </row>
    <row r="10326" spans="21:30">
      <c r="U10326">
        <v>25442</v>
      </c>
      <c r="V10326">
        <v>8</v>
      </c>
      <c r="W10326" t="s">
        <v>11266</v>
      </c>
      <c r="X10326">
        <v>13</v>
      </c>
      <c r="Y10326" t="s">
        <v>6457</v>
      </c>
      <c r="Z10326">
        <v>13601</v>
      </c>
      <c r="AA10326" t="s">
        <v>777</v>
      </c>
      <c r="AC10326" t="s">
        <v>713</v>
      </c>
      <c r="AD10326" t="s">
        <v>443</v>
      </c>
    </row>
    <row r="10327" spans="21:30">
      <c r="U10327">
        <v>25443</v>
      </c>
      <c r="V10327">
        <v>6</v>
      </c>
      <c r="W10327" t="s">
        <v>11267</v>
      </c>
      <c r="X10327">
        <v>13</v>
      </c>
      <c r="Y10327" t="s">
        <v>6457</v>
      </c>
      <c r="Z10327">
        <v>13113</v>
      </c>
      <c r="AA10327" t="s">
        <v>761</v>
      </c>
      <c r="AC10327" t="s">
        <v>713</v>
      </c>
      <c r="AD10327" t="s">
        <v>443</v>
      </c>
    </row>
    <row r="10328" spans="21:30">
      <c r="U10328">
        <v>25447</v>
      </c>
      <c r="V10328">
        <v>9</v>
      </c>
      <c r="W10328" t="s">
        <v>11268</v>
      </c>
      <c r="X10328">
        <v>13</v>
      </c>
      <c r="Y10328" t="s">
        <v>6457</v>
      </c>
      <c r="Z10328">
        <v>13501</v>
      </c>
      <c r="AA10328" t="s">
        <v>809</v>
      </c>
      <c r="AC10328" t="s">
        <v>713</v>
      </c>
      <c r="AD10328" t="s">
        <v>443</v>
      </c>
    </row>
    <row r="10329" spans="21:30">
      <c r="U10329">
        <v>25448</v>
      </c>
      <c r="V10329">
        <v>7</v>
      </c>
      <c r="W10329" t="s">
        <v>11269</v>
      </c>
      <c r="X10329">
        <v>13</v>
      </c>
      <c r="Y10329" t="s">
        <v>6457</v>
      </c>
      <c r="Z10329">
        <v>13605</v>
      </c>
      <c r="AA10329" t="s">
        <v>7569</v>
      </c>
      <c r="AC10329" t="s">
        <v>713</v>
      </c>
      <c r="AD10329" t="s">
        <v>443</v>
      </c>
    </row>
    <row r="10330" spans="21:30">
      <c r="U10330">
        <v>25450</v>
      </c>
      <c r="V10330">
        <v>9</v>
      </c>
      <c r="W10330" t="s">
        <v>11270</v>
      </c>
      <c r="X10330">
        <v>13</v>
      </c>
      <c r="Y10330" t="s">
        <v>6457</v>
      </c>
      <c r="Z10330">
        <v>13201</v>
      </c>
      <c r="AA10330" t="s">
        <v>114</v>
      </c>
      <c r="AC10330" t="s">
        <v>713</v>
      </c>
      <c r="AD10330" t="s">
        <v>443</v>
      </c>
    </row>
    <row r="10331" spans="21:30">
      <c r="U10331">
        <v>25451</v>
      </c>
      <c r="V10331">
        <v>7</v>
      </c>
      <c r="W10331" t="s">
        <v>11271</v>
      </c>
      <c r="X10331">
        <v>13</v>
      </c>
      <c r="Y10331" t="s">
        <v>6457</v>
      </c>
      <c r="Z10331">
        <v>13126</v>
      </c>
      <c r="AA10331" t="s">
        <v>6479</v>
      </c>
      <c r="AC10331" t="s">
        <v>713</v>
      </c>
      <c r="AD10331" t="s">
        <v>443</v>
      </c>
    </row>
    <row r="10332" spans="21:30">
      <c r="U10332">
        <v>25452</v>
      </c>
      <c r="V10332">
        <v>5</v>
      </c>
      <c r="W10332" t="s">
        <v>11272</v>
      </c>
      <c r="X10332">
        <v>13</v>
      </c>
      <c r="Y10332" t="s">
        <v>6457</v>
      </c>
      <c r="Z10332">
        <v>13601</v>
      </c>
      <c r="AA10332" t="s">
        <v>777</v>
      </c>
      <c r="AC10332" t="s">
        <v>725</v>
      </c>
      <c r="AD10332" t="s">
        <v>443</v>
      </c>
    </row>
    <row r="10333" spans="21:30">
      <c r="U10333">
        <v>25454</v>
      </c>
      <c r="V10333">
        <v>1</v>
      </c>
      <c r="W10333" t="s">
        <v>11273</v>
      </c>
      <c r="X10333">
        <v>13</v>
      </c>
      <c r="Y10333" t="s">
        <v>6457</v>
      </c>
      <c r="Z10333">
        <v>13203</v>
      </c>
      <c r="AA10333" t="s">
        <v>7433</v>
      </c>
      <c r="AC10333" t="s">
        <v>713</v>
      </c>
      <c r="AD10333" t="s">
        <v>443</v>
      </c>
    </row>
    <row r="10334" spans="21:30">
      <c r="U10334">
        <v>25458</v>
      </c>
      <c r="V10334">
        <v>4</v>
      </c>
      <c r="W10334" t="s">
        <v>11274</v>
      </c>
      <c r="X10334">
        <v>13</v>
      </c>
      <c r="Y10334" t="s">
        <v>6457</v>
      </c>
      <c r="Z10334">
        <v>13126</v>
      </c>
      <c r="AA10334" t="s">
        <v>6479</v>
      </c>
      <c r="AC10334" t="s">
        <v>713</v>
      </c>
      <c r="AD10334" t="s">
        <v>443</v>
      </c>
    </row>
    <row r="10335" spans="21:30">
      <c r="U10335">
        <v>25459</v>
      </c>
      <c r="V10335">
        <v>2</v>
      </c>
      <c r="W10335" t="s">
        <v>11275</v>
      </c>
      <c r="X10335">
        <v>13</v>
      </c>
      <c r="Y10335" t="s">
        <v>6457</v>
      </c>
      <c r="Z10335">
        <v>13201</v>
      </c>
      <c r="AA10335" t="s">
        <v>114</v>
      </c>
      <c r="AC10335" t="s">
        <v>713</v>
      </c>
      <c r="AD10335" t="s">
        <v>443</v>
      </c>
    </row>
    <row r="10336" spans="21:30">
      <c r="U10336">
        <v>25460</v>
      </c>
      <c r="V10336">
        <v>6</v>
      </c>
      <c r="W10336" t="s">
        <v>11276</v>
      </c>
      <c r="X10336">
        <v>13</v>
      </c>
      <c r="Y10336" t="s">
        <v>6457</v>
      </c>
      <c r="Z10336">
        <v>13103</v>
      </c>
      <c r="AA10336" t="s">
        <v>708</v>
      </c>
      <c r="AC10336" t="s">
        <v>713</v>
      </c>
      <c r="AD10336" t="s">
        <v>443</v>
      </c>
    </row>
    <row r="10337" spans="21:30">
      <c r="U10337">
        <v>25461</v>
      </c>
      <c r="V10337">
        <v>4</v>
      </c>
      <c r="W10337" t="s">
        <v>11277</v>
      </c>
      <c r="X10337">
        <v>13</v>
      </c>
      <c r="Y10337" t="s">
        <v>6457</v>
      </c>
      <c r="Z10337">
        <v>13113</v>
      </c>
      <c r="AA10337" t="s">
        <v>761</v>
      </c>
      <c r="AC10337" t="s">
        <v>713</v>
      </c>
      <c r="AD10337" t="s">
        <v>443</v>
      </c>
    </row>
    <row r="10338" spans="21:30">
      <c r="U10338">
        <v>25462</v>
      </c>
      <c r="V10338">
        <v>2</v>
      </c>
      <c r="W10338" t="s">
        <v>11278</v>
      </c>
      <c r="X10338">
        <v>13</v>
      </c>
      <c r="Y10338" t="s">
        <v>6457</v>
      </c>
      <c r="Z10338">
        <v>13112</v>
      </c>
      <c r="AA10338" t="s">
        <v>1249</v>
      </c>
      <c r="AC10338" t="s">
        <v>713</v>
      </c>
      <c r="AD10338" t="s">
        <v>443</v>
      </c>
    </row>
    <row r="10339" spans="21:30">
      <c r="U10339">
        <v>25463</v>
      </c>
      <c r="V10339">
        <v>0</v>
      </c>
      <c r="W10339" t="s">
        <v>11279</v>
      </c>
      <c r="X10339">
        <v>13</v>
      </c>
      <c r="Y10339" t="s">
        <v>6457</v>
      </c>
      <c r="Z10339">
        <v>13101</v>
      </c>
      <c r="AA10339" t="s">
        <v>452</v>
      </c>
      <c r="AC10339" t="s">
        <v>713</v>
      </c>
      <c r="AD10339" t="s">
        <v>443</v>
      </c>
    </row>
    <row r="10340" spans="21:30">
      <c r="U10340">
        <v>25464</v>
      </c>
      <c r="V10340">
        <v>9</v>
      </c>
      <c r="W10340" t="s">
        <v>11280</v>
      </c>
      <c r="X10340">
        <v>13</v>
      </c>
      <c r="Y10340" t="s">
        <v>6457</v>
      </c>
      <c r="Z10340">
        <v>13105</v>
      </c>
      <c r="AA10340" t="s">
        <v>1817</v>
      </c>
      <c r="AC10340" t="s">
        <v>713</v>
      </c>
      <c r="AD10340" t="s">
        <v>443</v>
      </c>
    </row>
    <row r="10341" spans="21:30">
      <c r="U10341">
        <v>25465</v>
      </c>
      <c r="V10341">
        <v>7</v>
      </c>
      <c r="W10341" t="s">
        <v>11281</v>
      </c>
      <c r="X10341">
        <v>13</v>
      </c>
      <c r="Y10341" t="s">
        <v>6457</v>
      </c>
      <c r="Z10341">
        <v>13302</v>
      </c>
      <c r="AA10341" t="s">
        <v>98</v>
      </c>
      <c r="AC10341" t="s">
        <v>713</v>
      </c>
      <c r="AD10341" t="s">
        <v>443</v>
      </c>
    </row>
    <row r="10342" spans="21:30">
      <c r="U10342">
        <v>25466</v>
      </c>
      <c r="V10342">
        <v>5</v>
      </c>
      <c r="W10342" t="s">
        <v>11282</v>
      </c>
      <c r="X10342">
        <v>13</v>
      </c>
      <c r="Y10342" t="s">
        <v>6457</v>
      </c>
      <c r="Z10342">
        <v>13119</v>
      </c>
      <c r="AA10342" t="s">
        <v>6482</v>
      </c>
      <c r="AC10342" t="s">
        <v>713</v>
      </c>
      <c r="AD10342" t="s">
        <v>443</v>
      </c>
    </row>
    <row r="10343" spans="21:30">
      <c r="U10343">
        <v>25467</v>
      </c>
      <c r="V10343">
        <v>3</v>
      </c>
      <c r="W10343" t="s">
        <v>11283</v>
      </c>
      <c r="X10343">
        <v>13</v>
      </c>
      <c r="Y10343" t="s">
        <v>6457</v>
      </c>
      <c r="Z10343">
        <v>13119</v>
      </c>
      <c r="AA10343" t="s">
        <v>6482</v>
      </c>
      <c r="AC10343" t="s">
        <v>713</v>
      </c>
      <c r="AD10343" t="s">
        <v>443</v>
      </c>
    </row>
    <row r="10344" spans="21:30">
      <c r="U10344">
        <v>25470</v>
      </c>
      <c r="V10344">
        <v>3</v>
      </c>
      <c r="W10344" t="s">
        <v>11284</v>
      </c>
      <c r="X10344">
        <v>13</v>
      </c>
      <c r="Y10344" t="s">
        <v>6457</v>
      </c>
      <c r="Z10344">
        <v>13102</v>
      </c>
      <c r="AA10344" t="s">
        <v>957</v>
      </c>
      <c r="AC10344" t="s">
        <v>713</v>
      </c>
      <c r="AD10344" t="s">
        <v>443</v>
      </c>
    </row>
    <row r="10345" spans="21:30">
      <c r="U10345">
        <v>25471</v>
      </c>
      <c r="V10345">
        <v>1</v>
      </c>
      <c r="W10345" t="s">
        <v>11285</v>
      </c>
      <c r="X10345">
        <v>13</v>
      </c>
      <c r="Y10345" t="s">
        <v>6457</v>
      </c>
      <c r="Z10345">
        <v>13119</v>
      </c>
      <c r="AA10345" t="s">
        <v>6482</v>
      </c>
      <c r="AC10345" t="s">
        <v>713</v>
      </c>
      <c r="AD10345" t="s">
        <v>443</v>
      </c>
    </row>
    <row r="10346" spans="21:30">
      <c r="U10346">
        <v>25473</v>
      </c>
      <c r="V10346">
        <v>8</v>
      </c>
      <c r="W10346" t="s">
        <v>11286</v>
      </c>
      <c r="X10346">
        <v>13</v>
      </c>
      <c r="Y10346" t="s">
        <v>6457</v>
      </c>
      <c r="Z10346">
        <v>13119</v>
      </c>
      <c r="AA10346" t="s">
        <v>6482</v>
      </c>
      <c r="AC10346" t="s">
        <v>713</v>
      </c>
      <c r="AD10346" t="s">
        <v>443</v>
      </c>
    </row>
    <row r="10347" spans="21:30">
      <c r="U10347">
        <v>25474</v>
      </c>
      <c r="V10347">
        <v>6</v>
      </c>
      <c r="W10347" t="s">
        <v>11287</v>
      </c>
      <c r="X10347">
        <v>13</v>
      </c>
      <c r="Y10347" t="s">
        <v>6457</v>
      </c>
      <c r="Z10347">
        <v>13110</v>
      </c>
      <c r="AA10347" t="s">
        <v>741</v>
      </c>
      <c r="AC10347" t="s">
        <v>725</v>
      </c>
      <c r="AD10347" t="s">
        <v>443</v>
      </c>
    </row>
    <row r="10348" spans="21:30">
      <c r="U10348">
        <v>25475</v>
      </c>
      <c r="V10348">
        <v>4</v>
      </c>
      <c r="W10348" t="s">
        <v>11288</v>
      </c>
      <c r="X10348">
        <v>13</v>
      </c>
      <c r="Y10348" t="s">
        <v>6457</v>
      </c>
      <c r="Z10348">
        <v>13201</v>
      </c>
      <c r="AA10348" t="s">
        <v>114</v>
      </c>
      <c r="AC10348" t="s">
        <v>713</v>
      </c>
      <c r="AD10348" t="s">
        <v>443</v>
      </c>
    </row>
    <row r="10349" spans="21:30">
      <c r="U10349">
        <v>25477</v>
      </c>
      <c r="V10349">
        <v>0</v>
      </c>
      <c r="W10349" t="s">
        <v>8401</v>
      </c>
      <c r="X10349">
        <v>13</v>
      </c>
      <c r="Y10349" t="s">
        <v>6457</v>
      </c>
      <c r="Z10349">
        <v>13403</v>
      </c>
      <c r="AA10349" t="s">
        <v>731</v>
      </c>
      <c r="AC10349" t="s">
        <v>725</v>
      </c>
      <c r="AD10349" t="s">
        <v>443</v>
      </c>
    </row>
    <row r="10350" spans="21:30">
      <c r="U10350">
        <v>25478</v>
      </c>
      <c r="V10350">
        <v>9</v>
      </c>
      <c r="W10350" t="s">
        <v>11289</v>
      </c>
      <c r="X10350">
        <v>13</v>
      </c>
      <c r="Y10350" t="s">
        <v>6457</v>
      </c>
      <c r="Z10350">
        <v>13122</v>
      </c>
      <c r="AA10350" t="s">
        <v>6722</v>
      </c>
      <c r="AC10350" t="s">
        <v>725</v>
      </c>
      <c r="AD10350" t="s">
        <v>443</v>
      </c>
    </row>
    <row r="10351" spans="21:30">
      <c r="U10351">
        <v>25480</v>
      </c>
      <c r="V10351">
        <v>0</v>
      </c>
      <c r="W10351" t="s">
        <v>11290</v>
      </c>
      <c r="X10351">
        <v>13</v>
      </c>
      <c r="Y10351" t="s">
        <v>6457</v>
      </c>
      <c r="Z10351">
        <v>13109</v>
      </c>
      <c r="AA10351" t="s">
        <v>1224</v>
      </c>
      <c r="AC10351" t="s">
        <v>713</v>
      </c>
      <c r="AD10351" t="s">
        <v>443</v>
      </c>
    </row>
    <row r="10352" spans="21:30">
      <c r="U10352">
        <v>25481</v>
      </c>
      <c r="V10352">
        <v>9</v>
      </c>
      <c r="W10352" t="s">
        <v>11291</v>
      </c>
      <c r="X10352">
        <v>13</v>
      </c>
      <c r="Y10352" t="s">
        <v>6457</v>
      </c>
      <c r="Z10352">
        <v>13119</v>
      </c>
      <c r="AA10352" t="s">
        <v>6482</v>
      </c>
      <c r="AC10352" t="s">
        <v>713</v>
      </c>
      <c r="AD10352" t="s">
        <v>443</v>
      </c>
    </row>
    <row r="10353" spans="21:30">
      <c r="U10353">
        <v>25482</v>
      </c>
      <c r="V10353">
        <v>7</v>
      </c>
      <c r="W10353" t="s">
        <v>11292</v>
      </c>
      <c r="X10353">
        <v>13</v>
      </c>
      <c r="Y10353" t="s">
        <v>6457</v>
      </c>
      <c r="Z10353">
        <v>13119</v>
      </c>
      <c r="AA10353" t="s">
        <v>6482</v>
      </c>
      <c r="AC10353" t="s">
        <v>713</v>
      </c>
      <c r="AD10353" t="s">
        <v>443</v>
      </c>
    </row>
    <row r="10354" spans="21:30">
      <c r="U10354">
        <v>25484</v>
      </c>
      <c r="V10354">
        <v>3</v>
      </c>
      <c r="W10354" t="s">
        <v>11293</v>
      </c>
      <c r="X10354">
        <v>13</v>
      </c>
      <c r="Y10354" t="s">
        <v>6457</v>
      </c>
      <c r="Z10354">
        <v>13302</v>
      </c>
      <c r="AA10354" t="s">
        <v>98</v>
      </c>
      <c r="AC10354" t="s">
        <v>713</v>
      </c>
      <c r="AD10354" t="s">
        <v>443</v>
      </c>
    </row>
    <row r="10355" spans="21:30">
      <c r="U10355">
        <v>25485</v>
      </c>
      <c r="V10355">
        <v>1</v>
      </c>
      <c r="W10355" t="s">
        <v>11294</v>
      </c>
      <c r="X10355">
        <v>13</v>
      </c>
      <c r="Y10355" t="s">
        <v>6457</v>
      </c>
      <c r="Z10355">
        <v>13301</v>
      </c>
      <c r="AA10355" t="s">
        <v>623</v>
      </c>
      <c r="AC10355" t="s">
        <v>713</v>
      </c>
      <c r="AD10355" t="s">
        <v>443</v>
      </c>
    </row>
    <row r="10356" spans="21:30">
      <c r="U10356">
        <v>25487</v>
      </c>
      <c r="V10356">
        <v>8</v>
      </c>
      <c r="W10356" t="s">
        <v>11295</v>
      </c>
      <c r="X10356">
        <v>13</v>
      </c>
      <c r="Y10356" t="s">
        <v>6457</v>
      </c>
      <c r="Z10356">
        <v>13125</v>
      </c>
      <c r="AA10356" t="s">
        <v>1608</v>
      </c>
      <c r="AC10356" t="s">
        <v>725</v>
      </c>
      <c r="AD10356" t="s">
        <v>443</v>
      </c>
    </row>
    <row r="10357" spans="21:30">
      <c r="U10357">
        <v>25490</v>
      </c>
      <c r="V10357">
        <v>8</v>
      </c>
      <c r="W10357" t="s">
        <v>11296</v>
      </c>
      <c r="X10357">
        <v>13</v>
      </c>
      <c r="Y10357" t="s">
        <v>6457</v>
      </c>
      <c r="Z10357">
        <v>13119</v>
      </c>
      <c r="AA10357" t="s">
        <v>6482</v>
      </c>
      <c r="AC10357" t="s">
        <v>713</v>
      </c>
      <c r="AD10357" t="s">
        <v>443</v>
      </c>
    </row>
    <row r="10358" spans="21:30">
      <c r="U10358">
        <v>25492</v>
      </c>
      <c r="V10358">
        <v>4</v>
      </c>
      <c r="W10358" t="s">
        <v>11297</v>
      </c>
      <c r="X10358">
        <v>13</v>
      </c>
      <c r="Y10358" t="s">
        <v>6457</v>
      </c>
      <c r="Z10358">
        <v>13104</v>
      </c>
      <c r="AA10358" t="s">
        <v>6569</v>
      </c>
      <c r="AC10358" t="s">
        <v>725</v>
      </c>
      <c r="AD10358" t="s">
        <v>443</v>
      </c>
    </row>
    <row r="10359" spans="21:30">
      <c r="U10359">
        <v>25495</v>
      </c>
      <c r="V10359">
        <v>9</v>
      </c>
      <c r="W10359" t="s">
        <v>11298</v>
      </c>
      <c r="X10359">
        <v>13</v>
      </c>
      <c r="Y10359" t="s">
        <v>6457</v>
      </c>
      <c r="Z10359">
        <v>13101</v>
      </c>
      <c r="AA10359" t="s">
        <v>452</v>
      </c>
      <c r="AC10359" t="s">
        <v>725</v>
      </c>
      <c r="AD10359" t="s">
        <v>443</v>
      </c>
    </row>
    <row r="10360" spans="21:30">
      <c r="U10360">
        <v>25496</v>
      </c>
      <c r="V10360">
        <v>7</v>
      </c>
      <c r="W10360" t="s">
        <v>11299</v>
      </c>
      <c r="X10360">
        <v>13</v>
      </c>
      <c r="Y10360" t="s">
        <v>6457</v>
      </c>
      <c r="Z10360">
        <v>13124</v>
      </c>
      <c r="AA10360" t="s">
        <v>688</v>
      </c>
      <c r="AC10360" t="s">
        <v>713</v>
      </c>
      <c r="AD10360" t="s">
        <v>443</v>
      </c>
    </row>
    <row r="10361" spans="21:30">
      <c r="U10361">
        <v>25497</v>
      </c>
      <c r="V10361">
        <v>5</v>
      </c>
      <c r="W10361" t="s">
        <v>11300</v>
      </c>
      <c r="X10361">
        <v>13</v>
      </c>
      <c r="Y10361" t="s">
        <v>6457</v>
      </c>
      <c r="Z10361">
        <v>13130</v>
      </c>
      <c r="AA10361" t="s">
        <v>840</v>
      </c>
      <c r="AC10361" t="s">
        <v>713</v>
      </c>
      <c r="AD10361" t="s">
        <v>443</v>
      </c>
    </row>
    <row r="10362" spans="21:30">
      <c r="U10362">
        <v>25500</v>
      </c>
      <c r="V10362">
        <v>9</v>
      </c>
      <c r="W10362" t="s">
        <v>11301</v>
      </c>
      <c r="X10362">
        <v>13</v>
      </c>
      <c r="Y10362" t="s">
        <v>6457</v>
      </c>
      <c r="Z10362">
        <v>13102</v>
      </c>
      <c r="AA10362" t="s">
        <v>957</v>
      </c>
      <c r="AC10362" t="s">
        <v>713</v>
      </c>
      <c r="AD10362" t="s">
        <v>443</v>
      </c>
    </row>
    <row r="10363" spans="21:30">
      <c r="U10363">
        <v>25501</v>
      </c>
      <c r="V10363">
        <v>7</v>
      </c>
      <c r="W10363" t="s">
        <v>11302</v>
      </c>
      <c r="X10363">
        <v>13</v>
      </c>
      <c r="Y10363" t="s">
        <v>6457</v>
      </c>
      <c r="Z10363">
        <v>13119</v>
      </c>
      <c r="AA10363" t="s">
        <v>6482</v>
      </c>
      <c r="AC10363" t="s">
        <v>713</v>
      </c>
      <c r="AD10363" t="s">
        <v>443</v>
      </c>
    </row>
    <row r="10364" spans="21:30">
      <c r="U10364">
        <v>25502</v>
      </c>
      <c r="V10364">
        <v>5</v>
      </c>
      <c r="W10364" t="s">
        <v>11303</v>
      </c>
      <c r="X10364">
        <v>13</v>
      </c>
      <c r="Y10364" t="s">
        <v>6457</v>
      </c>
      <c r="Z10364">
        <v>13107</v>
      </c>
      <c r="AA10364" t="s">
        <v>1204</v>
      </c>
      <c r="AC10364" t="s">
        <v>713</v>
      </c>
      <c r="AD10364" t="s">
        <v>443</v>
      </c>
    </row>
    <row r="10365" spans="21:30">
      <c r="U10365">
        <v>25504</v>
      </c>
      <c r="V10365">
        <v>1</v>
      </c>
      <c r="W10365" t="s">
        <v>11304</v>
      </c>
      <c r="X10365">
        <v>13</v>
      </c>
      <c r="Y10365" t="s">
        <v>6457</v>
      </c>
      <c r="Z10365">
        <v>13105</v>
      </c>
      <c r="AA10365" t="s">
        <v>1817</v>
      </c>
      <c r="AC10365" t="s">
        <v>713</v>
      </c>
      <c r="AD10365" t="s">
        <v>443</v>
      </c>
    </row>
    <row r="10366" spans="21:30">
      <c r="U10366">
        <v>25506</v>
      </c>
      <c r="V10366">
        <v>8</v>
      </c>
      <c r="W10366" t="s">
        <v>11305</v>
      </c>
      <c r="X10366">
        <v>13</v>
      </c>
      <c r="Y10366" t="s">
        <v>6457</v>
      </c>
      <c r="Z10366">
        <v>13302</v>
      </c>
      <c r="AA10366" t="s">
        <v>98</v>
      </c>
      <c r="AC10366" t="s">
        <v>713</v>
      </c>
      <c r="AD10366" t="s">
        <v>443</v>
      </c>
    </row>
    <row r="10367" spans="21:30">
      <c r="U10367">
        <v>25507</v>
      </c>
      <c r="V10367">
        <v>6</v>
      </c>
      <c r="W10367" t="s">
        <v>11306</v>
      </c>
      <c r="X10367">
        <v>13</v>
      </c>
      <c r="Y10367" t="s">
        <v>6457</v>
      </c>
      <c r="Z10367">
        <v>13201</v>
      </c>
      <c r="AA10367" t="s">
        <v>114</v>
      </c>
      <c r="AC10367" t="s">
        <v>713</v>
      </c>
      <c r="AD10367" t="s">
        <v>443</v>
      </c>
    </row>
    <row r="10368" spans="21:30">
      <c r="U10368">
        <v>25508</v>
      </c>
      <c r="V10368">
        <v>4</v>
      </c>
      <c r="W10368" t="s">
        <v>11307</v>
      </c>
      <c r="X10368">
        <v>13</v>
      </c>
      <c r="Y10368" t="s">
        <v>6457</v>
      </c>
      <c r="Z10368">
        <v>13126</v>
      </c>
      <c r="AA10368" t="s">
        <v>6479</v>
      </c>
      <c r="AC10368" t="s">
        <v>713</v>
      </c>
      <c r="AD10368" t="s">
        <v>443</v>
      </c>
    </row>
    <row r="10369" spans="21:30">
      <c r="U10369">
        <v>25509</v>
      </c>
      <c r="V10369">
        <v>2</v>
      </c>
      <c r="W10369" t="s">
        <v>11308</v>
      </c>
      <c r="X10369">
        <v>13</v>
      </c>
      <c r="Y10369" t="s">
        <v>6457</v>
      </c>
      <c r="Z10369">
        <v>13101</v>
      </c>
      <c r="AA10369" t="s">
        <v>452</v>
      </c>
      <c r="AC10369" t="s">
        <v>713</v>
      </c>
      <c r="AD10369" t="s">
        <v>443</v>
      </c>
    </row>
    <row r="10370" spans="21:30">
      <c r="U10370">
        <v>25510</v>
      </c>
      <c r="V10370">
        <v>6</v>
      </c>
      <c r="W10370" t="s">
        <v>11309</v>
      </c>
      <c r="X10370">
        <v>13</v>
      </c>
      <c r="Y10370" t="s">
        <v>6457</v>
      </c>
      <c r="Z10370">
        <v>13116</v>
      </c>
      <c r="AA10370" t="s">
        <v>1296</v>
      </c>
      <c r="AC10370" t="s">
        <v>713</v>
      </c>
      <c r="AD10370" t="s">
        <v>443</v>
      </c>
    </row>
    <row r="10371" spans="21:30">
      <c r="U10371">
        <v>25511</v>
      </c>
      <c r="V10371">
        <v>4</v>
      </c>
      <c r="W10371" t="s">
        <v>11310</v>
      </c>
      <c r="X10371">
        <v>13</v>
      </c>
      <c r="Y10371" t="s">
        <v>6457</v>
      </c>
      <c r="Z10371">
        <v>13110</v>
      </c>
      <c r="AA10371" t="s">
        <v>741</v>
      </c>
      <c r="AC10371" t="s">
        <v>725</v>
      </c>
      <c r="AD10371" t="s">
        <v>443</v>
      </c>
    </row>
    <row r="10372" spans="21:30">
      <c r="U10372">
        <v>25513</v>
      </c>
      <c r="V10372">
        <v>0</v>
      </c>
      <c r="W10372" t="s">
        <v>11311</v>
      </c>
      <c r="X10372">
        <v>13</v>
      </c>
      <c r="Y10372" t="s">
        <v>6457</v>
      </c>
      <c r="Z10372">
        <v>13119</v>
      </c>
      <c r="AA10372" t="s">
        <v>6482</v>
      </c>
      <c r="AC10372" t="s">
        <v>713</v>
      </c>
      <c r="AD10372" t="s">
        <v>443</v>
      </c>
    </row>
    <row r="10373" spans="21:30">
      <c r="U10373">
        <v>25514</v>
      </c>
      <c r="V10373">
        <v>9</v>
      </c>
      <c r="W10373" t="s">
        <v>11312</v>
      </c>
      <c r="X10373">
        <v>13</v>
      </c>
      <c r="Y10373" t="s">
        <v>6457</v>
      </c>
      <c r="Z10373">
        <v>13118</v>
      </c>
      <c r="AA10373" t="s">
        <v>771</v>
      </c>
      <c r="AC10373" t="s">
        <v>412</v>
      </c>
      <c r="AD10373" t="s">
        <v>443</v>
      </c>
    </row>
    <row r="10374" spans="21:30">
      <c r="U10374">
        <v>25516</v>
      </c>
      <c r="V10374">
        <v>5</v>
      </c>
      <c r="W10374" t="s">
        <v>11313</v>
      </c>
      <c r="X10374">
        <v>13</v>
      </c>
      <c r="Y10374" t="s">
        <v>6457</v>
      </c>
      <c r="Z10374">
        <v>13126</v>
      </c>
      <c r="AA10374" t="s">
        <v>6479</v>
      </c>
      <c r="AC10374" t="s">
        <v>713</v>
      </c>
      <c r="AD10374" t="s">
        <v>443</v>
      </c>
    </row>
    <row r="10375" spans="21:30">
      <c r="U10375">
        <v>25517</v>
      </c>
      <c r="V10375">
        <v>3</v>
      </c>
      <c r="W10375" t="s">
        <v>11314</v>
      </c>
      <c r="X10375">
        <v>13</v>
      </c>
      <c r="Y10375" t="s">
        <v>6457</v>
      </c>
      <c r="Z10375">
        <v>13105</v>
      </c>
      <c r="AA10375" t="s">
        <v>1817</v>
      </c>
      <c r="AC10375" t="s">
        <v>713</v>
      </c>
      <c r="AD10375" t="s">
        <v>443</v>
      </c>
    </row>
    <row r="10376" spans="21:30">
      <c r="U10376">
        <v>25520</v>
      </c>
      <c r="V10376">
        <v>3</v>
      </c>
      <c r="W10376" t="s">
        <v>11315</v>
      </c>
      <c r="X10376">
        <v>13</v>
      </c>
      <c r="Y10376" t="s">
        <v>6457</v>
      </c>
      <c r="Z10376">
        <v>13113</v>
      </c>
      <c r="AA10376" t="s">
        <v>761</v>
      </c>
      <c r="AC10376" t="s">
        <v>713</v>
      </c>
      <c r="AD10376" t="s">
        <v>443</v>
      </c>
    </row>
    <row r="10377" spans="21:30">
      <c r="U10377">
        <v>25521</v>
      </c>
      <c r="V10377">
        <v>1</v>
      </c>
      <c r="W10377" t="s">
        <v>11316</v>
      </c>
      <c r="X10377">
        <v>13</v>
      </c>
      <c r="Y10377" t="s">
        <v>6457</v>
      </c>
      <c r="Z10377">
        <v>13101</v>
      </c>
      <c r="AA10377" t="s">
        <v>452</v>
      </c>
      <c r="AC10377" t="s">
        <v>725</v>
      </c>
      <c r="AD10377" t="s">
        <v>443</v>
      </c>
    </row>
    <row r="10378" spans="21:30">
      <c r="U10378">
        <v>25523</v>
      </c>
      <c r="V10378">
        <v>8</v>
      </c>
      <c r="W10378" t="s">
        <v>11317</v>
      </c>
      <c r="X10378">
        <v>13</v>
      </c>
      <c r="Y10378" t="s">
        <v>6457</v>
      </c>
      <c r="Z10378">
        <v>13201</v>
      </c>
      <c r="AA10378" t="s">
        <v>114</v>
      </c>
      <c r="AC10378" t="s">
        <v>713</v>
      </c>
      <c r="AD10378" t="s">
        <v>443</v>
      </c>
    </row>
    <row r="10379" spans="21:30">
      <c r="U10379">
        <v>25524</v>
      </c>
      <c r="V10379">
        <v>6</v>
      </c>
      <c r="W10379" t="s">
        <v>11318</v>
      </c>
      <c r="X10379">
        <v>13</v>
      </c>
      <c r="Y10379" t="s">
        <v>6457</v>
      </c>
      <c r="Z10379">
        <v>13605</v>
      </c>
      <c r="AA10379" t="s">
        <v>7569</v>
      </c>
      <c r="AC10379" t="s">
        <v>713</v>
      </c>
      <c r="AD10379" t="s">
        <v>443</v>
      </c>
    </row>
    <row r="10380" spans="21:30">
      <c r="U10380">
        <v>25525</v>
      </c>
      <c r="V10380">
        <v>4</v>
      </c>
      <c r="W10380" t="s">
        <v>11319</v>
      </c>
      <c r="X10380">
        <v>13</v>
      </c>
      <c r="Y10380" t="s">
        <v>6457</v>
      </c>
      <c r="Z10380">
        <v>13118</v>
      </c>
      <c r="AA10380" t="s">
        <v>771</v>
      </c>
      <c r="AC10380" t="s">
        <v>713</v>
      </c>
      <c r="AD10380" t="s">
        <v>443</v>
      </c>
    </row>
    <row r="10381" spans="21:30">
      <c r="U10381">
        <v>25526</v>
      </c>
      <c r="V10381">
        <v>2</v>
      </c>
      <c r="W10381" t="s">
        <v>11320</v>
      </c>
      <c r="X10381">
        <v>13</v>
      </c>
      <c r="Y10381" t="s">
        <v>6457</v>
      </c>
      <c r="Z10381">
        <v>13503</v>
      </c>
      <c r="AA10381" t="s">
        <v>6652</v>
      </c>
      <c r="AC10381" t="s">
        <v>713</v>
      </c>
      <c r="AD10381" t="s">
        <v>443</v>
      </c>
    </row>
    <row r="10382" spans="21:30">
      <c r="U10382">
        <v>25527</v>
      </c>
      <c r="V10382">
        <v>0</v>
      </c>
      <c r="W10382" t="s">
        <v>11321</v>
      </c>
      <c r="X10382">
        <v>13</v>
      </c>
      <c r="Y10382" t="s">
        <v>6457</v>
      </c>
      <c r="Z10382">
        <v>13401</v>
      </c>
      <c r="AA10382" t="s">
        <v>667</v>
      </c>
      <c r="AC10382" t="s">
        <v>713</v>
      </c>
      <c r="AD10382" t="s">
        <v>443</v>
      </c>
    </row>
    <row r="10383" spans="21:30">
      <c r="U10383">
        <v>25528</v>
      </c>
      <c r="V10383">
        <v>9</v>
      </c>
      <c r="W10383" t="s">
        <v>11322</v>
      </c>
      <c r="X10383">
        <v>13</v>
      </c>
      <c r="Y10383" t="s">
        <v>6457</v>
      </c>
      <c r="Z10383">
        <v>13119</v>
      </c>
      <c r="AA10383" t="s">
        <v>6482</v>
      </c>
      <c r="AC10383" t="s">
        <v>713</v>
      </c>
      <c r="AD10383" t="s">
        <v>443</v>
      </c>
    </row>
    <row r="10384" spans="21:30">
      <c r="U10384">
        <v>25529</v>
      </c>
      <c r="V10384">
        <v>7</v>
      </c>
      <c r="W10384" t="s">
        <v>11323</v>
      </c>
      <c r="X10384">
        <v>13</v>
      </c>
      <c r="Y10384" t="s">
        <v>6457</v>
      </c>
      <c r="Z10384">
        <v>13105</v>
      </c>
      <c r="AA10384" t="s">
        <v>1817</v>
      </c>
      <c r="AC10384" t="s">
        <v>713</v>
      </c>
      <c r="AD10384" t="s">
        <v>443</v>
      </c>
    </row>
    <row r="10385" spans="21:30">
      <c r="U10385">
        <v>25530</v>
      </c>
      <c r="V10385">
        <v>0</v>
      </c>
      <c r="W10385" t="s">
        <v>11324</v>
      </c>
      <c r="X10385">
        <v>13</v>
      </c>
      <c r="Y10385" t="s">
        <v>6457</v>
      </c>
      <c r="Z10385">
        <v>13119</v>
      </c>
      <c r="AA10385" t="s">
        <v>6482</v>
      </c>
      <c r="AC10385" t="s">
        <v>713</v>
      </c>
      <c r="AD10385" t="s">
        <v>443</v>
      </c>
    </row>
    <row r="10386" spans="21:30">
      <c r="U10386">
        <v>25532</v>
      </c>
      <c r="V10386">
        <v>7</v>
      </c>
      <c r="W10386" t="s">
        <v>11325</v>
      </c>
      <c r="X10386">
        <v>13</v>
      </c>
      <c r="Y10386" t="s">
        <v>6457</v>
      </c>
      <c r="Z10386">
        <v>13119</v>
      </c>
      <c r="AA10386" t="s">
        <v>6482</v>
      </c>
      <c r="AC10386" t="s">
        <v>713</v>
      </c>
      <c r="AD10386" t="s">
        <v>443</v>
      </c>
    </row>
    <row r="10387" spans="21:30">
      <c r="U10387">
        <v>25533</v>
      </c>
      <c r="V10387">
        <v>5</v>
      </c>
      <c r="W10387" t="s">
        <v>11326</v>
      </c>
      <c r="X10387">
        <v>13</v>
      </c>
      <c r="Y10387" t="s">
        <v>6457</v>
      </c>
      <c r="Z10387">
        <v>13603</v>
      </c>
      <c r="AA10387" t="s">
        <v>776</v>
      </c>
      <c r="AC10387" t="s">
        <v>713</v>
      </c>
      <c r="AD10387" t="s">
        <v>443</v>
      </c>
    </row>
    <row r="10388" spans="21:30">
      <c r="U10388">
        <v>25534</v>
      </c>
      <c r="V10388">
        <v>3</v>
      </c>
      <c r="W10388" t="s">
        <v>11327</v>
      </c>
      <c r="X10388">
        <v>13</v>
      </c>
      <c r="Y10388" t="s">
        <v>6457</v>
      </c>
      <c r="Z10388">
        <v>13201</v>
      </c>
      <c r="AA10388" t="s">
        <v>114</v>
      </c>
      <c r="AC10388" t="s">
        <v>713</v>
      </c>
      <c r="AD10388" t="s">
        <v>443</v>
      </c>
    </row>
    <row r="10389" spans="21:30">
      <c r="U10389">
        <v>25537</v>
      </c>
      <c r="V10389">
        <v>8</v>
      </c>
      <c r="W10389" t="s">
        <v>11328</v>
      </c>
      <c r="X10389">
        <v>13</v>
      </c>
      <c r="Y10389" t="s">
        <v>6457</v>
      </c>
      <c r="Z10389">
        <v>13101</v>
      </c>
      <c r="AA10389" t="s">
        <v>452</v>
      </c>
      <c r="AC10389" t="s">
        <v>713</v>
      </c>
      <c r="AD10389" t="s">
        <v>443</v>
      </c>
    </row>
    <row r="10390" spans="21:30">
      <c r="U10390">
        <v>25539</v>
      </c>
      <c r="V10390">
        <v>4</v>
      </c>
      <c r="W10390" t="s">
        <v>11329</v>
      </c>
      <c r="X10390">
        <v>13</v>
      </c>
      <c r="Y10390" t="s">
        <v>6457</v>
      </c>
      <c r="Z10390">
        <v>13102</v>
      </c>
      <c r="AA10390" t="s">
        <v>957</v>
      </c>
      <c r="AC10390" t="s">
        <v>1009</v>
      </c>
      <c r="AD10390" t="s">
        <v>443</v>
      </c>
    </row>
    <row r="10391" spans="21:30">
      <c r="U10391">
        <v>25540</v>
      </c>
      <c r="V10391">
        <v>8</v>
      </c>
      <c r="W10391" t="s">
        <v>11330</v>
      </c>
      <c r="X10391">
        <v>13</v>
      </c>
      <c r="Y10391" t="s">
        <v>6457</v>
      </c>
      <c r="Z10391">
        <v>13201</v>
      </c>
      <c r="AA10391" t="s">
        <v>114</v>
      </c>
      <c r="AC10391" t="s">
        <v>713</v>
      </c>
      <c r="AD10391" t="s">
        <v>443</v>
      </c>
    </row>
    <row r="10392" spans="21:30">
      <c r="U10392">
        <v>25541</v>
      </c>
      <c r="V10392">
        <v>6</v>
      </c>
      <c r="W10392" t="s">
        <v>11331</v>
      </c>
      <c r="X10392">
        <v>13</v>
      </c>
      <c r="Y10392" t="s">
        <v>6457</v>
      </c>
      <c r="Z10392">
        <v>13123</v>
      </c>
      <c r="AA10392" t="s">
        <v>756</v>
      </c>
      <c r="AC10392" t="s">
        <v>713</v>
      </c>
      <c r="AD10392" t="s">
        <v>443</v>
      </c>
    </row>
    <row r="10393" spans="21:30">
      <c r="U10393">
        <v>25542</v>
      </c>
      <c r="V10393">
        <v>4</v>
      </c>
      <c r="W10393" t="s">
        <v>11332</v>
      </c>
      <c r="X10393">
        <v>13</v>
      </c>
      <c r="Y10393" t="s">
        <v>6457</v>
      </c>
      <c r="Z10393">
        <v>13125</v>
      </c>
      <c r="AA10393" t="s">
        <v>1608</v>
      </c>
      <c r="AC10393" t="s">
        <v>713</v>
      </c>
      <c r="AD10393" t="s">
        <v>443</v>
      </c>
    </row>
    <row r="10394" spans="21:30">
      <c r="U10394">
        <v>25543</v>
      </c>
      <c r="V10394">
        <v>2</v>
      </c>
      <c r="W10394" t="s">
        <v>11333</v>
      </c>
      <c r="X10394">
        <v>13</v>
      </c>
      <c r="Y10394" t="s">
        <v>6457</v>
      </c>
      <c r="Z10394">
        <v>13604</v>
      </c>
      <c r="AA10394" t="s">
        <v>1448</v>
      </c>
      <c r="AC10394" t="s">
        <v>713</v>
      </c>
      <c r="AD10394" t="s">
        <v>443</v>
      </c>
    </row>
    <row r="10395" spans="21:30">
      <c r="U10395">
        <v>25544</v>
      </c>
      <c r="V10395">
        <v>0</v>
      </c>
      <c r="W10395" t="s">
        <v>11334</v>
      </c>
      <c r="X10395">
        <v>13</v>
      </c>
      <c r="Y10395" t="s">
        <v>6457</v>
      </c>
      <c r="Z10395">
        <v>13112</v>
      </c>
      <c r="AA10395" t="s">
        <v>1249</v>
      </c>
      <c r="AC10395" t="s">
        <v>713</v>
      </c>
      <c r="AD10395" t="s">
        <v>443</v>
      </c>
    </row>
    <row r="10396" spans="21:30">
      <c r="U10396">
        <v>25545</v>
      </c>
      <c r="V10396">
        <v>9</v>
      </c>
      <c r="W10396" t="s">
        <v>11335</v>
      </c>
      <c r="X10396">
        <v>13</v>
      </c>
      <c r="Y10396" t="s">
        <v>6457</v>
      </c>
      <c r="Z10396">
        <v>13122</v>
      </c>
      <c r="AA10396" t="s">
        <v>6722</v>
      </c>
      <c r="AC10396" t="s">
        <v>713</v>
      </c>
      <c r="AD10396" t="s">
        <v>443</v>
      </c>
    </row>
    <row r="10397" spans="21:30">
      <c r="U10397">
        <v>25546</v>
      </c>
      <c r="V10397">
        <v>7</v>
      </c>
      <c r="W10397" t="s">
        <v>11336</v>
      </c>
      <c r="X10397">
        <v>13</v>
      </c>
      <c r="Y10397" t="s">
        <v>6457</v>
      </c>
      <c r="Z10397">
        <v>13127</v>
      </c>
      <c r="AA10397" t="s">
        <v>1640</v>
      </c>
      <c r="AC10397" t="s">
        <v>713</v>
      </c>
      <c r="AD10397" t="s">
        <v>443</v>
      </c>
    </row>
    <row r="10398" spans="21:30">
      <c r="U10398">
        <v>25547</v>
      </c>
      <c r="V10398">
        <v>5</v>
      </c>
      <c r="W10398" t="s">
        <v>11337</v>
      </c>
      <c r="X10398">
        <v>13</v>
      </c>
      <c r="Y10398" t="s">
        <v>6457</v>
      </c>
      <c r="Z10398">
        <v>13301</v>
      </c>
      <c r="AA10398" t="s">
        <v>623</v>
      </c>
      <c r="AC10398" t="s">
        <v>713</v>
      </c>
      <c r="AD10398" t="s">
        <v>443</v>
      </c>
    </row>
    <row r="10399" spans="21:30">
      <c r="U10399">
        <v>25550</v>
      </c>
      <c r="V10399">
        <v>5</v>
      </c>
      <c r="W10399" t="s">
        <v>11338</v>
      </c>
      <c r="X10399">
        <v>13</v>
      </c>
      <c r="Y10399" t="s">
        <v>6457</v>
      </c>
      <c r="Z10399">
        <v>13119</v>
      </c>
      <c r="AA10399" t="s">
        <v>6482</v>
      </c>
      <c r="AC10399" t="s">
        <v>713</v>
      </c>
      <c r="AD10399" t="s">
        <v>443</v>
      </c>
    </row>
    <row r="10400" spans="21:30">
      <c r="U10400">
        <v>25551</v>
      </c>
      <c r="V10400">
        <v>3</v>
      </c>
      <c r="W10400" t="s">
        <v>11339</v>
      </c>
      <c r="X10400">
        <v>13</v>
      </c>
      <c r="Y10400" t="s">
        <v>6457</v>
      </c>
      <c r="Z10400">
        <v>13105</v>
      </c>
      <c r="AA10400" t="s">
        <v>1817</v>
      </c>
      <c r="AC10400" t="s">
        <v>713</v>
      </c>
      <c r="AD10400" t="s">
        <v>443</v>
      </c>
    </row>
    <row r="10401" spans="21:30">
      <c r="U10401">
        <v>25554</v>
      </c>
      <c r="V10401">
        <v>8</v>
      </c>
      <c r="W10401" t="s">
        <v>11340</v>
      </c>
      <c r="X10401">
        <v>13</v>
      </c>
      <c r="Y10401" t="s">
        <v>6457</v>
      </c>
      <c r="Z10401">
        <v>13105</v>
      </c>
      <c r="AA10401" t="s">
        <v>1817</v>
      </c>
      <c r="AC10401" t="s">
        <v>713</v>
      </c>
      <c r="AD10401" t="s">
        <v>443</v>
      </c>
    </row>
    <row r="10402" spans="21:30">
      <c r="U10402">
        <v>25555</v>
      </c>
      <c r="V10402">
        <v>6</v>
      </c>
      <c r="W10402" t="s">
        <v>11341</v>
      </c>
      <c r="X10402">
        <v>13</v>
      </c>
      <c r="Y10402" t="s">
        <v>6457</v>
      </c>
      <c r="Z10402">
        <v>13401</v>
      </c>
      <c r="AA10402" t="s">
        <v>667</v>
      </c>
      <c r="AC10402" t="s">
        <v>713</v>
      </c>
      <c r="AD10402" t="s">
        <v>443</v>
      </c>
    </row>
    <row r="10403" spans="21:30">
      <c r="U10403">
        <v>25556</v>
      </c>
      <c r="V10403">
        <v>4</v>
      </c>
      <c r="W10403" t="s">
        <v>11342</v>
      </c>
      <c r="X10403">
        <v>13</v>
      </c>
      <c r="Y10403" t="s">
        <v>6457</v>
      </c>
      <c r="Z10403">
        <v>13201</v>
      </c>
      <c r="AA10403" t="s">
        <v>114</v>
      </c>
      <c r="AC10403" t="s">
        <v>713</v>
      </c>
      <c r="AD10403" t="s">
        <v>443</v>
      </c>
    </row>
    <row r="10404" spans="21:30">
      <c r="U10404">
        <v>25557</v>
      </c>
      <c r="V10404">
        <v>2</v>
      </c>
      <c r="W10404" t="s">
        <v>11343</v>
      </c>
      <c r="X10404">
        <v>13</v>
      </c>
      <c r="Y10404" t="s">
        <v>6457</v>
      </c>
      <c r="Z10404">
        <v>13401</v>
      </c>
      <c r="AA10404" t="s">
        <v>667</v>
      </c>
      <c r="AC10404" t="s">
        <v>713</v>
      </c>
      <c r="AD10404" t="s">
        <v>443</v>
      </c>
    </row>
    <row r="10405" spans="21:30">
      <c r="U10405">
        <v>25558</v>
      </c>
      <c r="V10405">
        <v>0</v>
      </c>
      <c r="W10405" t="s">
        <v>11344</v>
      </c>
      <c r="X10405">
        <v>13</v>
      </c>
      <c r="Y10405" t="s">
        <v>6457</v>
      </c>
      <c r="Z10405">
        <v>13201</v>
      </c>
      <c r="AA10405" t="s">
        <v>114</v>
      </c>
      <c r="AC10405" t="s">
        <v>713</v>
      </c>
      <c r="AD10405" t="s">
        <v>443</v>
      </c>
    </row>
    <row r="10406" spans="21:30">
      <c r="U10406">
        <v>25561</v>
      </c>
      <c r="V10406">
        <v>0</v>
      </c>
      <c r="W10406" t="s">
        <v>9013</v>
      </c>
      <c r="X10406">
        <v>13</v>
      </c>
      <c r="Y10406" t="s">
        <v>6457</v>
      </c>
      <c r="Z10406">
        <v>13103</v>
      </c>
      <c r="AA10406" t="s">
        <v>708</v>
      </c>
      <c r="AC10406" t="s">
        <v>713</v>
      </c>
      <c r="AD10406" t="s">
        <v>443</v>
      </c>
    </row>
    <row r="10407" spans="21:30">
      <c r="U10407">
        <v>25562</v>
      </c>
      <c r="V10407">
        <v>9</v>
      </c>
      <c r="W10407" t="s">
        <v>11345</v>
      </c>
      <c r="X10407">
        <v>13</v>
      </c>
      <c r="Y10407" t="s">
        <v>6457</v>
      </c>
      <c r="Z10407">
        <v>13112</v>
      </c>
      <c r="AA10407" t="s">
        <v>1249</v>
      </c>
      <c r="AC10407" t="s">
        <v>713</v>
      </c>
      <c r="AD10407" t="s">
        <v>443</v>
      </c>
    </row>
    <row r="10408" spans="21:30">
      <c r="U10408">
        <v>25563</v>
      </c>
      <c r="V10408">
        <v>7</v>
      </c>
      <c r="W10408" t="s">
        <v>11346</v>
      </c>
      <c r="X10408">
        <v>13</v>
      </c>
      <c r="Y10408" t="s">
        <v>6457</v>
      </c>
      <c r="Z10408">
        <v>13110</v>
      </c>
      <c r="AA10408" t="s">
        <v>741</v>
      </c>
      <c r="AC10408" t="s">
        <v>713</v>
      </c>
      <c r="AD10408" t="s">
        <v>443</v>
      </c>
    </row>
    <row r="10409" spans="21:30">
      <c r="U10409">
        <v>25564</v>
      </c>
      <c r="V10409">
        <v>5</v>
      </c>
      <c r="W10409" t="s">
        <v>11347</v>
      </c>
      <c r="X10409">
        <v>13</v>
      </c>
      <c r="Y10409" t="s">
        <v>6457</v>
      </c>
      <c r="Z10409">
        <v>13124</v>
      </c>
      <c r="AA10409" t="s">
        <v>688</v>
      </c>
      <c r="AC10409" t="s">
        <v>713</v>
      </c>
      <c r="AD10409" t="s">
        <v>443</v>
      </c>
    </row>
    <row r="10410" spans="21:30">
      <c r="U10410">
        <v>25565</v>
      </c>
      <c r="V10410">
        <v>3</v>
      </c>
      <c r="W10410" t="s">
        <v>11348</v>
      </c>
      <c r="X10410">
        <v>13</v>
      </c>
      <c r="Y10410" t="s">
        <v>6457</v>
      </c>
      <c r="Z10410">
        <v>13119</v>
      </c>
      <c r="AA10410" t="s">
        <v>6482</v>
      </c>
      <c r="AC10410" t="s">
        <v>713</v>
      </c>
      <c r="AD10410" t="s">
        <v>443</v>
      </c>
    </row>
    <row r="10411" spans="21:30">
      <c r="U10411">
        <v>25568</v>
      </c>
      <c r="V10411">
        <v>8</v>
      </c>
      <c r="W10411" t="s">
        <v>11349</v>
      </c>
      <c r="X10411">
        <v>13</v>
      </c>
      <c r="Y10411" t="s">
        <v>6457</v>
      </c>
      <c r="Z10411">
        <v>13601</v>
      </c>
      <c r="AA10411" t="s">
        <v>777</v>
      </c>
      <c r="AC10411" t="s">
        <v>713</v>
      </c>
      <c r="AD10411" t="s">
        <v>443</v>
      </c>
    </row>
    <row r="10412" spans="21:30">
      <c r="U10412">
        <v>25569</v>
      </c>
      <c r="V10412">
        <v>6</v>
      </c>
      <c r="W10412" t="s">
        <v>11350</v>
      </c>
      <c r="X10412">
        <v>13</v>
      </c>
      <c r="Y10412" t="s">
        <v>6457</v>
      </c>
      <c r="Z10412">
        <v>13119</v>
      </c>
      <c r="AA10412" t="s">
        <v>6482</v>
      </c>
      <c r="AC10412" t="s">
        <v>713</v>
      </c>
      <c r="AD10412" t="s">
        <v>443</v>
      </c>
    </row>
    <row r="10413" spans="21:30">
      <c r="U10413">
        <v>25571</v>
      </c>
      <c r="V10413">
        <v>8</v>
      </c>
      <c r="W10413" t="s">
        <v>11351</v>
      </c>
      <c r="X10413">
        <v>13</v>
      </c>
      <c r="Y10413" t="s">
        <v>6457</v>
      </c>
      <c r="Z10413">
        <v>13201</v>
      </c>
      <c r="AA10413" t="s">
        <v>114</v>
      </c>
      <c r="AC10413" t="s">
        <v>713</v>
      </c>
      <c r="AD10413" t="s">
        <v>443</v>
      </c>
    </row>
    <row r="10414" spans="21:30">
      <c r="U10414">
        <v>25572</v>
      </c>
      <c r="V10414">
        <v>6</v>
      </c>
      <c r="W10414" t="s">
        <v>11352</v>
      </c>
      <c r="X10414">
        <v>13</v>
      </c>
      <c r="Y10414" t="s">
        <v>6457</v>
      </c>
      <c r="Z10414">
        <v>13127</v>
      </c>
      <c r="AA10414" t="s">
        <v>1640</v>
      </c>
      <c r="AC10414" t="s">
        <v>713</v>
      </c>
      <c r="AD10414" t="s">
        <v>443</v>
      </c>
    </row>
    <row r="10415" spans="21:30">
      <c r="U10415">
        <v>25573</v>
      </c>
      <c r="V10415">
        <v>4</v>
      </c>
      <c r="W10415" t="s">
        <v>11353</v>
      </c>
      <c r="X10415">
        <v>13</v>
      </c>
      <c r="Y10415" t="s">
        <v>6457</v>
      </c>
      <c r="Z10415">
        <v>13112</v>
      </c>
      <c r="AA10415" t="s">
        <v>1249</v>
      </c>
      <c r="AC10415" t="s">
        <v>713</v>
      </c>
      <c r="AD10415" t="s">
        <v>443</v>
      </c>
    </row>
    <row r="10416" spans="21:30">
      <c r="U10416">
        <v>25574</v>
      </c>
      <c r="V10416">
        <v>2</v>
      </c>
      <c r="W10416" t="s">
        <v>11354</v>
      </c>
      <c r="X10416">
        <v>13</v>
      </c>
      <c r="Y10416" t="s">
        <v>6457</v>
      </c>
      <c r="Z10416">
        <v>13110</v>
      </c>
      <c r="AA10416" t="s">
        <v>741</v>
      </c>
      <c r="AC10416" t="s">
        <v>713</v>
      </c>
      <c r="AD10416" t="s">
        <v>443</v>
      </c>
    </row>
    <row r="10417" spans="21:30">
      <c r="U10417">
        <v>25575</v>
      </c>
      <c r="V10417">
        <v>0</v>
      </c>
      <c r="W10417" t="s">
        <v>11355</v>
      </c>
      <c r="X10417">
        <v>13</v>
      </c>
      <c r="Y10417" t="s">
        <v>6457</v>
      </c>
      <c r="Z10417">
        <v>13106</v>
      </c>
      <c r="AA10417" t="s">
        <v>6487</v>
      </c>
      <c r="AC10417" t="s">
        <v>713</v>
      </c>
      <c r="AD10417" t="s">
        <v>443</v>
      </c>
    </row>
    <row r="10418" spans="21:30">
      <c r="U10418">
        <v>25576</v>
      </c>
      <c r="V10418">
        <v>9</v>
      </c>
      <c r="W10418" t="s">
        <v>11356</v>
      </c>
      <c r="X10418">
        <v>13</v>
      </c>
      <c r="Y10418" t="s">
        <v>6457</v>
      </c>
      <c r="Z10418">
        <v>13124</v>
      </c>
      <c r="AA10418" t="s">
        <v>688</v>
      </c>
      <c r="AC10418" t="s">
        <v>713</v>
      </c>
      <c r="AD10418" t="s">
        <v>443</v>
      </c>
    </row>
    <row r="10419" spans="21:30">
      <c r="U10419">
        <v>25577</v>
      </c>
      <c r="V10419">
        <v>7</v>
      </c>
      <c r="W10419" t="s">
        <v>11357</v>
      </c>
      <c r="X10419">
        <v>13</v>
      </c>
      <c r="Y10419" t="s">
        <v>6457</v>
      </c>
      <c r="Z10419">
        <v>13110</v>
      </c>
      <c r="AA10419" t="s">
        <v>741</v>
      </c>
      <c r="AC10419" t="s">
        <v>713</v>
      </c>
      <c r="AD10419" t="s">
        <v>443</v>
      </c>
    </row>
    <row r="10420" spans="21:30">
      <c r="U10420">
        <v>25580</v>
      </c>
      <c r="V10420">
        <v>7</v>
      </c>
      <c r="W10420" t="s">
        <v>11358</v>
      </c>
      <c r="X10420">
        <v>13</v>
      </c>
      <c r="Y10420" t="s">
        <v>6457</v>
      </c>
      <c r="Z10420">
        <v>13201</v>
      </c>
      <c r="AA10420" t="s">
        <v>114</v>
      </c>
      <c r="AC10420" t="s">
        <v>713</v>
      </c>
      <c r="AD10420" t="s">
        <v>443</v>
      </c>
    </row>
    <row r="10421" spans="21:30">
      <c r="U10421">
        <v>25581</v>
      </c>
      <c r="V10421">
        <v>5</v>
      </c>
      <c r="W10421" t="s">
        <v>11359</v>
      </c>
      <c r="X10421">
        <v>13</v>
      </c>
      <c r="Y10421" t="s">
        <v>6457</v>
      </c>
      <c r="Z10421">
        <v>13101</v>
      </c>
      <c r="AA10421" t="s">
        <v>452</v>
      </c>
      <c r="AC10421" t="s">
        <v>713</v>
      </c>
      <c r="AD10421" t="s">
        <v>443</v>
      </c>
    </row>
    <row r="10422" spans="21:30">
      <c r="U10422">
        <v>25582</v>
      </c>
      <c r="V10422">
        <v>3</v>
      </c>
      <c r="W10422" t="s">
        <v>11360</v>
      </c>
      <c r="X10422">
        <v>13</v>
      </c>
      <c r="Y10422" t="s">
        <v>6457</v>
      </c>
      <c r="Z10422">
        <v>13127</v>
      </c>
      <c r="AA10422" t="s">
        <v>1640</v>
      </c>
      <c r="AC10422" t="s">
        <v>713</v>
      </c>
      <c r="AD10422" t="s">
        <v>443</v>
      </c>
    </row>
    <row r="10423" spans="21:30">
      <c r="U10423">
        <v>25583</v>
      </c>
      <c r="V10423">
        <v>1</v>
      </c>
      <c r="W10423" t="s">
        <v>11361</v>
      </c>
      <c r="X10423">
        <v>13</v>
      </c>
      <c r="Y10423" t="s">
        <v>6457</v>
      </c>
      <c r="Z10423">
        <v>13124</v>
      </c>
      <c r="AA10423" t="s">
        <v>688</v>
      </c>
      <c r="AC10423" t="s">
        <v>713</v>
      </c>
      <c r="AD10423" t="s">
        <v>443</v>
      </c>
    </row>
    <row r="10424" spans="21:30">
      <c r="U10424">
        <v>25585</v>
      </c>
      <c r="V10424">
        <v>8</v>
      </c>
      <c r="W10424" t="s">
        <v>11362</v>
      </c>
      <c r="X10424">
        <v>13</v>
      </c>
      <c r="Y10424" t="s">
        <v>6457</v>
      </c>
      <c r="Z10424">
        <v>13301</v>
      </c>
      <c r="AA10424" t="s">
        <v>623</v>
      </c>
      <c r="AC10424" t="s">
        <v>713</v>
      </c>
      <c r="AD10424" t="s">
        <v>443</v>
      </c>
    </row>
    <row r="10425" spans="21:30">
      <c r="U10425">
        <v>25586</v>
      </c>
      <c r="V10425">
        <v>6</v>
      </c>
      <c r="W10425" t="s">
        <v>11363</v>
      </c>
      <c r="X10425">
        <v>13</v>
      </c>
      <c r="Y10425" t="s">
        <v>6457</v>
      </c>
      <c r="Z10425">
        <v>13110</v>
      </c>
      <c r="AA10425" t="s">
        <v>741</v>
      </c>
      <c r="AC10425" t="s">
        <v>713</v>
      </c>
      <c r="AD10425" t="s">
        <v>443</v>
      </c>
    </row>
    <row r="10426" spans="21:30">
      <c r="U10426">
        <v>25589</v>
      </c>
      <c r="V10426">
        <v>0</v>
      </c>
      <c r="W10426" t="s">
        <v>11364</v>
      </c>
      <c r="X10426">
        <v>13</v>
      </c>
      <c r="Y10426" t="s">
        <v>6457</v>
      </c>
      <c r="Z10426">
        <v>13122</v>
      </c>
      <c r="AA10426" t="s">
        <v>6722</v>
      </c>
      <c r="AC10426" t="s">
        <v>713</v>
      </c>
      <c r="AD10426" t="s">
        <v>443</v>
      </c>
    </row>
    <row r="10427" spans="21:30">
      <c r="U10427">
        <v>25591</v>
      </c>
      <c r="V10427">
        <v>2</v>
      </c>
      <c r="W10427" t="s">
        <v>11365</v>
      </c>
      <c r="X10427">
        <v>13</v>
      </c>
      <c r="Y10427" t="s">
        <v>6457</v>
      </c>
      <c r="Z10427">
        <v>13402</v>
      </c>
      <c r="AA10427" t="s">
        <v>766</v>
      </c>
      <c r="AC10427" t="s">
        <v>1111</v>
      </c>
      <c r="AD10427" t="s">
        <v>443</v>
      </c>
    </row>
    <row r="10428" spans="21:30">
      <c r="U10428">
        <v>25592</v>
      </c>
      <c r="V10428">
        <v>0</v>
      </c>
      <c r="W10428" t="s">
        <v>11366</v>
      </c>
      <c r="X10428">
        <v>13</v>
      </c>
      <c r="Y10428" t="s">
        <v>6457</v>
      </c>
      <c r="Z10428">
        <v>13301</v>
      </c>
      <c r="AA10428" t="s">
        <v>623</v>
      </c>
      <c r="AC10428" t="s">
        <v>1111</v>
      </c>
      <c r="AD10428" t="s">
        <v>443</v>
      </c>
    </row>
    <row r="10429" spans="21:30">
      <c r="U10429">
        <v>25593</v>
      </c>
      <c r="V10429">
        <v>9</v>
      </c>
      <c r="W10429" t="s">
        <v>11367</v>
      </c>
      <c r="X10429">
        <v>13</v>
      </c>
      <c r="Y10429" t="s">
        <v>6457</v>
      </c>
      <c r="Z10429">
        <v>13125</v>
      </c>
      <c r="AA10429" t="s">
        <v>1608</v>
      </c>
      <c r="AC10429" t="s">
        <v>713</v>
      </c>
      <c r="AD10429" t="s">
        <v>443</v>
      </c>
    </row>
    <row r="10430" spans="21:30">
      <c r="U10430">
        <v>25594</v>
      </c>
      <c r="V10430">
        <v>7</v>
      </c>
      <c r="W10430" t="s">
        <v>11368</v>
      </c>
      <c r="X10430">
        <v>13</v>
      </c>
      <c r="Y10430" t="s">
        <v>6457</v>
      </c>
      <c r="Z10430">
        <v>13113</v>
      </c>
      <c r="AA10430" t="s">
        <v>761</v>
      </c>
      <c r="AC10430" t="s">
        <v>713</v>
      </c>
      <c r="AD10430" t="s">
        <v>443</v>
      </c>
    </row>
    <row r="10431" spans="21:30">
      <c r="U10431">
        <v>25595</v>
      </c>
      <c r="V10431">
        <v>5</v>
      </c>
      <c r="W10431" t="s">
        <v>11369</v>
      </c>
      <c r="X10431">
        <v>13</v>
      </c>
      <c r="Y10431" t="s">
        <v>6457</v>
      </c>
      <c r="Z10431">
        <v>13104</v>
      </c>
      <c r="AA10431" t="s">
        <v>6569</v>
      </c>
      <c r="AC10431" t="s">
        <v>713</v>
      </c>
      <c r="AD10431" t="s">
        <v>443</v>
      </c>
    </row>
    <row r="10432" spans="21:30">
      <c r="U10432">
        <v>25596</v>
      </c>
      <c r="V10432">
        <v>3</v>
      </c>
      <c r="W10432" t="s">
        <v>11370</v>
      </c>
      <c r="X10432">
        <v>13</v>
      </c>
      <c r="Y10432" t="s">
        <v>6457</v>
      </c>
      <c r="Z10432">
        <v>13127</v>
      </c>
      <c r="AA10432" t="s">
        <v>1640</v>
      </c>
      <c r="AC10432" t="s">
        <v>713</v>
      </c>
      <c r="AD10432" t="s">
        <v>443</v>
      </c>
    </row>
    <row r="10433" spans="21:30">
      <c r="U10433">
        <v>25599</v>
      </c>
      <c r="V10433">
        <v>8</v>
      </c>
      <c r="W10433" t="s">
        <v>11371</v>
      </c>
      <c r="X10433">
        <v>13</v>
      </c>
      <c r="Y10433" t="s">
        <v>6457</v>
      </c>
      <c r="Z10433">
        <v>13125</v>
      </c>
      <c r="AA10433" t="s">
        <v>1608</v>
      </c>
      <c r="AC10433" t="s">
        <v>713</v>
      </c>
      <c r="AD10433" t="s">
        <v>443</v>
      </c>
    </row>
    <row r="10434" spans="21:30">
      <c r="U10434">
        <v>25601</v>
      </c>
      <c r="V10434">
        <v>3</v>
      </c>
      <c r="W10434" t="s">
        <v>11372</v>
      </c>
      <c r="X10434">
        <v>13</v>
      </c>
      <c r="Y10434" t="s">
        <v>6457</v>
      </c>
      <c r="Z10434">
        <v>13121</v>
      </c>
      <c r="AA10434" t="s">
        <v>1491</v>
      </c>
      <c r="AC10434" t="s">
        <v>713</v>
      </c>
      <c r="AD10434" t="s">
        <v>443</v>
      </c>
    </row>
    <row r="10435" spans="21:30">
      <c r="U10435">
        <v>25602</v>
      </c>
      <c r="V10435">
        <v>1</v>
      </c>
      <c r="W10435" t="s">
        <v>11373</v>
      </c>
      <c r="X10435">
        <v>13</v>
      </c>
      <c r="Y10435" t="s">
        <v>6457</v>
      </c>
      <c r="Z10435">
        <v>13402</v>
      </c>
      <c r="AA10435" t="s">
        <v>766</v>
      </c>
      <c r="AC10435" t="s">
        <v>725</v>
      </c>
      <c r="AD10435" t="s">
        <v>443</v>
      </c>
    </row>
    <row r="10436" spans="21:30">
      <c r="U10436">
        <v>25566</v>
      </c>
      <c r="V10436">
        <v>1</v>
      </c>
      <c r="W10436" t="s">
        <v>11374</v>
      </c>
      <c r="X10436">
        <v>13</v>
      </c>
      <c r="Y10436" t="s">
        <v>6457</v>
      </c>
      <c r="Z10436">
        <v>13126</v>
      </c>
      <c r="AA10436" t="s">
        <v>6479</v>
      </c>
      <c r="AC10436" t="s">
        <v>713</v>
      </c>
      <c r="AD10436" t="s">
        <v>443</v>
      </c>
    </row>
    <row r="10437" spans="21:30">
      <c r="U10437">
        <v>25604</v>
      </c>
      <c r="V10437">
        <v>8</v>
      </c>
      <c r="W10437" t="s">
        <v>11375</v>
      </c>
      <c r="X10437">
        <v>13</v>
      </c>
      <c r="Y10437" t="s">
        <v>6457</v>
      </c>
      <c r="Z10437">
        <v>13111</v>
      </c>
      <c r="AA10437" t="s">
        <v>1237</v>
      </c>
      <c r="AC10437" t="s">
        <v>713</v>
      </c>
      <c r="AD10437" t="s">
        <v>443</v>
      </c>
    </row>
    <row r="10438" spans="21:30">
      <c r="U10438">
        <v>25607</v>
      </c>
      <c r="V10438">
        <v>2</v>
      </c>
      <c r="W10438" t="s">
        <v>11376</v>
      </c>
      <c r="X10438">
        <v>13</v>
      </c>
      <c r="Y10438" t="s">
        <v>6457</v>
      </c>
      <c r="Z10438">
        <v>13105</v>
      </c>
      <c r="AA10438" t="s">
        <v>1817</v>
      </c>
      <c r="AC10438" t="s">
        <v>713</v>
      </c>
      <c r="AD10438" t="s">
        <v>443</v>
      </c>
    </row>
    <row r="10439" spans="21:30">
      <c r="U10439">
        <v>25608</v>
      </c>
      <c r="V10439">
        <v>0</v>
      </c>
      <c r="W10439" t="s">
        <v>11377</v>
      </c>
      <c r="X10439">
        <v>13</v>
      </c>
      <c r="Y10439" t="s">
        <v>6457</v>
      </c>
      <c r="Z10439">
        <v>13601</v>
      </c>
      <c r="AA10439" t="s">
        <v>777</v>
      </c>
      <c r="AC10439" t="s">
        <v>713</v>
      </c>
      <c r="AD10439" t="s">
        <v>443</v>
      </c>
    </row>
    <row r="10440" spans="21:30">
      <c r="U10440">
        <v>25609</v>
      </c>
      <c r="V10440">
        <v>9</v>
      </c>
      <c r="W10440" t="s">
        <v>11378</v>
      </c>
      <c r="X10440">
        <v>13</v>
      </c>
      <c r="Y10440" t="s">
        <v>6457</v>
      </c>
      <c r="Z10440">
        <v>13110</v>
      </c>
      <c r="AA10440" t="s">
        <v>741</v>
      </c>
      <c r="AC10440" t="s">
        <v>713</v>
      </c>
      <c r="AD10440" t="s">
        <v>443</v>
      </c>
    </row>
    <row r="10441" spans="21:30">
      <c r="U10441">
        <v>25610</v>
      </c>
      <c r="V10441">
        <v>2</v>
      </c>
      <c r="W10441" t="s">
        <v>11379</v>
      </c>
      <c r="X10441">
        <v>13</v>
      </c>
      <c r="Y10441" t="s">
        <v>6457</v>
      </c>
      <c r="Z10441">
        <v>13105</v>
      </c>
      <c r="AA10441" t="s">
        <v>1817</v>
      </c>
      <c r="AC10441" t="s">
        <v>713</v>
      </c>
      <c r="AD10441" t="s">
        <v>443</v>
      </c>
    </row>
    <row r="10442" spans="21:30">
      <c r="U10442">
        <v>25611</v>
      </c>
      <c r="V10442">
        <v>0</v>
      </c>
      <c r="W10442" t="s">
        <v>11380</v>
      </c>
      <c r="X10442">
        <v>13</v>
      </c>
      <c r="Y10442" t="s">
        <v>6457</v>
      </c>
      <c r="Z10442">
        <v>13122</v>
      </c>
      <c r="AA10442" t="s">
        <v>6722</v>
      </c>
      <c r="AC10442" t="s">
        <v>725</v>
      </c>
      <c r="AD10442" t="s">
        <v>443</v>
      </c>
    </row>
    <row r="10443" spans="21:30">
      <c r="U10443">
        <v>25612</v>
      </c>
      <c r="V10443">
        <v>9</v>
      </c>
      <c r="W10443" t="s">
        <v>11381</v>
      </c>
      <c r="X10443">
        <v>13</v>
      </c>
      <c r="Y10443" t="s">
        <v>6457</v>
      </c>
      <c r="Z10443">
        <v>13604</v>
      </c>
      <c r="AA10443" t="s">
        <v>1448</v>
      </c>
      <c r="AC10443" t="s">
        <v>713</v>
      </c>
      <c r="AD10443" t="s">
        <v>443</v>
      </c>
    </row>
    <row r="10444" spans="21:30">
      <c r="U10444">
        <v>25613</v>
      </c>
      <c r="V10444">
        <v>7</v>
      </c>
      <c r="W10444" t="s">
        <v>11382</v>
      </c>
      <c r="X10444">
        <v>13</v>
      </c>
      <c r="Y10444" t="s">
        <v>6457</v>
      </c>
      <c r="Z10444">
        <v>13201</v>
      </c>
      <c r="AA10444" t="s">
        <v>114</v>
      </c>
      <c r="AC10444" t="s">
        <v>713</v>
      </c>
      <c r="AD10444" t="s">
        <v>443</v>
      </c>
    </row>
    <row r="10445" spans="21:30">
      <c r="U10445">
        <v>25614</v>
      </c>
      <c r="V10445">
        <v>5</v>
      </c>
      <c r="W10445" t="s">
        <v>11383</v>
      </c>
      <c r="X10445">
        <v>13</v>
      </c>
      <c r="Y10445" t="s">
        <v>6457</v>
      </c>
      <c r="Z10445">
        <v>13115</v>
      </c>
      <c r="AA10445" t="s">
        <v>1826</v>
      </c>
      <c r="AC10445" t="s">
        <v>713</v>
      </c>
      <c r="AD10445" t="s">
        <v>443</v>
      </c>
    </row>
    <row r="10446" spans="21:30">
      <c r="U10446">
        <v>25615</v>
      </c>
      <c r="V10446">
        <v>3</v>
      </c>
      <c r="W10446" t="s">
        <v>11384</v>
      </c>
      <c r="X10446">
        <v>13</v>
      </c>
      <c r="Y10446" t="s">
        <v>6457</v>
      </c>
      <c r="Z10446">
        <v>13201</v>
      </c>
      <c r="AA10446" t="s">
        <v>114</v>
      </c>
      <c r="AC10446" t="s">
        <v>713</v>
      </c>
      <c r="AD10446" t="s">
        <v>443</v>
      </c>
    </row>
    <row r="10447" spans="21:30">
      <c r="U10447">
        <v>25616</v>
      </c>
      <c r="V10447">
        <v>1</v>
      </c>
      <c r="W10447" t="s">
        <v>11385</v>
      </c>
      <c r="X10447">
        <v>13</v>
      </c>
      <c r="Y10447" t="s">
        <v>6457</v>
      </c>
      <c r="Z10447">
        <v>13111</v>
      </c>
      <c r="AA10447" t="s">
        <v>1237</v>
      </c>
      <c r="AC10447" t="s">
        <v>713</v>
      </c>
      <c r="AD10447" t="s">
        <v>443</v>
      </c>
    </row>
    <row r="10448" spans="21:30">
      <c r="U10448">
        <v>25618</v>
      </c>
      <c r="V10448">
        <v>8</v>
      </c>
      <c r="W10448" t="s">
        <v>11386</v>
      </c>
      <c r="X10448">
        <v>13</v>
      </c>
      <c r="Y10448" t="s">
        <v>6457</v>
      </c>
      <c r="Z10448">
        <v>13201</v>
      </c>
      <c r="AA10448" t="s">
        <v>114</v>
      </c>
      <c r="AC10448" t="s">
        <v>713</v>
      </c>
      <c r="AD10448" t="s">
        <v>443</v>
      </c>
    </row>
    <row r="10449" spans="21:30">
      <c r="U10449">
        <v>25621</v>
      </c>
      <c r="V10449">
        <v>8</v>
      </c>
      <c r="W10449" t="s">
        <v>11387</v>
      </c>
      <c r="X10449">
        <v>13</v>
      </c>
      <c r="Y10449" t="s">
        <v>6457</v>
      </c>
      <c r="Z10449">
        <v>13201</v>
      </c>
      <c r="AA10449" t="s">
        <v>114</v>
      </c>
      <c r="AC10449" t="s">
        <v>713</v>
      </c>
      <c r="AD10449" t="s">
        <v>443</v>
      </c>
    </row>
    <row r="10450" spans="21:30">
      <c r="U10450">
        <v>25622</v>
      </c>
      <c r="V10450">
        <v>6</v>
      </c>
      <c r="W10450" t="s">
        <v>11388</v>
      </c>
      <c r="X10450">
        <v>13</v>
      </c>
      <c r="Y10450" t="s">
        <v>6457</v>
      </c>
      <c r="Z10450">
        <v>13129</v>
      </c>
      <c r="AA10450" t="s">
        <v>6690</v>
      </c>
      <c r="AC10450" t="s">
        <v>713</v>
      </c>
      <c r="AD10450" t="s">
        <v>443</v>
      </c>
    </row>
    <row r="10451" spans="21:30">
      <c r="U10451">
        <v>25624</v>
      </c>
      <c r="V10451">
        <v>2</v>
      </c>
      <c r="W10451" t="s">
        <v>11389</v>
      </c>
      <c r="X10451">
        <v>13</v>
      </c>
      <c r="Y10451" t="s">
        <v>6457</v>
      </c>
      <c r="Z10451">
        <v>13605</v>
      </c>
      <c r="AA10451" t="s">
        <v>7569</v>
      </c>
      <c r="AC10451" t="s">
        <v>713</v>
      </c>
      <c r="AD10451" t="s">
        <v>443</v>
      </c>
    </row>
    <row r="10452" spans="21:30">
      <c r="U10452">
        <v>25625</v>
      </c>
      <c r="V10452">
        <v>0</v>
      </c>
      <c r="W10452" t="s">
        <v>11390</v>
      </c>
      <c r="X10452">
        <v>13</v>
      </c>
      <c r="Y10452" t="s">
        <v>6457</v>
      </c>
      <c r="Z10452">
        <v>13118</v>
      </c>
      <c r="AA10452" t="s">
        <v>771</v>
      </c>
      <c r="AC10452" t="s">
        <v>713</v>
      </c>
      <c r="AD10452" t="s">
        <v>443</v>
      </c>
    </row>
    <row r="10453" spans="21:30">
      <c r="U10453">
        <v>25627</v>
      </c>
      <c r="V10453">
        <v>7</v>
      </c>
      <c r="W10453" t="s">
        <v>11391</v>
      </c>
      <c r="X10453">
        <v>13</v>
      </c>
      <c r="Y10453" t="s">
        <v>6457</v>
      </c>
      <c r="Z10453">
        <v>13101</v>
      </c>
      <c r="AA10453" t="s">
        <v>452</v>
      </c>
      <c r="AC10453" t="s">
        <v>713</v>
      </c>
      <c r="AD10453" t="s">
        <v>443</v>
      </c>
    </row>
    <row r="10454" spans="21:30">
      <c r="U10454">
        <v>25629</v>
      </c>
      <c r="V10454">
        <v>3</v>
      </c>
      <c r="W10454" t="s">
        <v>11392</v>
      </c>
      <c r="X10454">
        <v>13</v>
      </c>
      <c r="Y10454" t="s">
        <v>6457</v>
      </c>
      <c r="Z10454">
        <v>13109</v>
      </c>
      <c r="AA10454" t="s">
        <v>1224</v>
      </c>
      <c r="AC10454" t="s">
        <v>713</v>
      </c>
      <c r="AD10454" t="s">
        <v>443</v>
      </c>
    </row>
    <row r="10455" spans="21:30">
      <c r="U10455">
        <v>25631</v>
      </c>
      <c r="V10455">
        <v>5</v>
      </c>
      <c r="W10455" t="s">
        <v>11393</v>
      </c>
      <c r="X10455">
        <v>13</v>
      </c>
      <c r="Y10455" t="s">
        <v>6457</v>
      </c>
      <c r="Z10455">
        <v>13110</v>
      </c>
      <c r="AA10455" t="s">
        <v>741</v>
      </c>
      <c r="AC10455" t="s">
        <v>713</v>
      </c>
      <c r="AD10455" t="s">
        <v>443</v>
      </c>
    </row>
    <row r="10456" spans="21:30">
      <c r="U10456">
        <v>25632</v>
      </c>
      <c r="V10456">
        <v>3</v>
      </c>
      <c r="W10456" t="s">
        <v>11394</v>
      </c>
      <c r="X10456">
        <v>13</v>
      </c>
      <c r="Y10456" t="s">
        <v>6457</v>
      </c>
      <c r="Z10456">
        <v>13130</v>
      </c>
      <c r="AA10456" t="s">
        <v>840</v>
      </c>
      <c r="AC10456" t="s">
        <v>713</v>
      </c>
      <c r="AD10456" t="s">
        <v>443</v>
      </c>
    </row>
    <row r="10457" spans="21:30">
      <c r="U10457">
        <v>25633</v>
      </c>
      <c r="V10457">
        <v>1</v>
      </c>
      <c r="W10457" t="s">
        <v>11395</v>
      </c>
      <c r="X10457">
        <v>13</v>
      </c>
      <c r="Y10457" t="s">
        <v>6457</v>
      </c>
      <c r="Z10457">
        <v>13119</v>
      </c>
      <c r="AA10457" t="s">
        <v>6482</v>
      </c>
      <c r="AC10457" t="s">
        <v>713</v>
      </c>
      <c r="AD10457" t="s">
        <v>443</v>
      </c>
    </row>
    <row r="10458" spans="21:30">
      <c r="U10458">
        <v>25636</v>
      </c>
      <c r="V10458">
        <v>6</v>
      </c>
      <c r="W10458" t="s">
        <v>11396</v>
      </c>
      <c r="X10458">
        <v>13</v>
      </c>
      <c r="Y10458" t="s">
        <v>6457</v>
      </c>
      <c r="Z10458">
        <v>13126</v>
      </c>
      <c r="AA10458" t="s">
        <v>6479</v>
      </c>
      <c r="AC10458" t="s">
        <v>713</v>
      </c>
      <c r="AD10458" t="s">
        <v>443</v>
      </c>
    </row>
    <row r="10459" spans="21:30">
      <c r="U10459">
        <v>25638</v>
      </c>
      <c r="V10459">
        <v>2</v>
      </c>
      <c r="W10459" t="s">
        <v>11397</v>
      </c>
      <c r="X10459">
        <v>13</v>
      </c>
      <c r="Y10459" t="s">
        <v>6457</v>
      </c>
      <c r="Z10459">
        <v>13129</v>
      </c>
      <c r="AA10459" t="s">
        <v>6690</v>
      </c>
      <c r="AC10459" t="s">
        <v>713</v>
      </c>
      <c r="AD10459" t="s">
        <v>443</v>
      </c>
    </row>
    <row r="10460" spans="21:30">
      <c r="U10460">
        <v>25639</v>
      </c>
      <c r="V10460">
        <v>0</v>
      </c>
      <c r="W10460" t="s">
        <v>11398</v>
      </c>
      <c r="X10460">
        <v>13</v>
      </c>
      <c r="Y10460" t="s">
        <v>6457</v>
      </c>
      <c r="Z10460">
        <v>13128</v>
      </c>
      <c r="AA10460" t="s">
        <v>831</v>
      </c>
      <c r="AC10460" t="s">
        <v>713</v>
      </c>
      <c r="AD10460" t="s">
        <v>443</v>
      </c>
    </row>
    <row r="10461" spans="21:30">
      <c r="U10461">
        <v>25640</v>
      </c>
      <c r="V10461">
        <v>4</v>
      </c>
      <c r="W10461" t="s">
        <v>11399</v>
      </c>
      <c r="X10461">
        <v>13</v>
      </c>
      <c r="Y10461" t="s">
        <v>6457</v>
      </c>
      <c r="Z10461">
        <v>13201</v>
      </c>
      <c r="AA10461" t="s">
        <v>114</v>
      </c>
      <c r="AC10461" t="s">
        <v>725</v>
      </c>
      <c r="AD10461" t="s">
        <v>443</v>
      </c>
    </row>
    <row r="10462" spans="21:30">
      <c r="U10462">
        <v>25641</v>
      </c>
      <c r="V10462">
        <v>2</v>
      </c>
      <c r="W10462" t="s">
        <v>11400</v>
      </c>
      <c r="X10462">
        <v>13</v>
      </c>
      <c r="Y10462" t="s">
        <v>6457</v>
      </c>
      <c r="Z10462">
        <v>13201</v>
      </c>
      <c r="AA10462" t="s">
        <v>114</v>
      </c>
      <c r="AC10462" t="s">
        <v>713</v>
      </c>
      <c r="AD10462" t="s">
        <v>443</v>
      </c>
    </row>
    <row r="10463" spans="21:30">
      <c r="U10463">
        <v>25642</v>
      </c>
      <c r="V10463">
        <v>0</v>
      </c>
      <c r="W10463" t="s">
        <v>11401</v>
      </c>
      <c r="X10463">
        <v>13</v>
      </c>
      <c r="Y10463" t="s">
        <v>6457</v>
      </c>
      <c r="Z10463">
        <v>13503</v>
      </c>
      <c r="AA10463" t="s">
        <v>6652</v>
      </c>
      <c r="AC10463" t="s">
        <v>1009</v>
      </c>
      <c r="AD10463" t="s">
        <v>443</v>
      </c>
    </row>
    <row r="10464" spans="21:30">
      <c r="U10464">
        <v>25643</v>
      </c>
      <c r="V10464">
        <v>9</v>
      </c>
      <c r="W10464" t="s">
        <v>11402</v>
      </c>
      <c r="X10464">
        <v>13</v>
      </c>
      <c r="Y10464" t="s">
        <v>6457</v>
      </c>
      <c r="Z10464">
        <v>13115</v>
      </c>
      <c r="AA10464" t="s">
        <v>1826</v>
      </c>
      <c r="AC10464" t="s">
        <v>725</v>
      </c>
      <c r="AD10464" t="s">
        <v>443</v>
      </c>
    </row>
    <row r="10465" spans="21:30">
      <c r="U10465">
        <v>25644</v>
      </c>
      <c r="V10465">
        <v>7</v>
      </c>
      <c r="W10465" t="s">
        <v>11403</v>
      </c>
      <c r="X10465">
        <v>13</v>
      </c>
      <c r="Y10465" t="s">
        <v>6457</v>
      </c>
      <c r="Z10465">
        <v>13110</v>
      </c>
      <c r="AA10465" t="s">
        <v>741</v>
      </c>
      <c r="AC10465" t="s">
        <v>713</v>
      </c>
      <c r="AD10465" t="s">
        <v>443</v>
      </c>
    </row>
    <row r="10466" spans="21:30">
      <c r="U10466">
        <v>25645</v>
      </c>
      <c r="V10466">
        <v>5</v>
      </c>
      <c r="W10466" t="s">
        <v>11404</v>
      </c>
      <c r="X10466">
        <v>13</v>
      </c>
      <c r="Y10466" t="s">
        <v>6457</v>
      </c>
      <c r="Z10466">
        <v>13105</v>
      </c>
      <c r="AA10466" t="s">
        <v>1817</v>
      </c>
      <c r="AC10466" t="s">
        <v>713</v>
      </c>
      <c r="AD10466" t="s">
        <v>443</v>
      </c>
    </row>
    <row r="10467" spans="21:30">
      <c r="U10467">
        <v>25646</v>
      </c>
      <c r="V10467">
        <v>3</v>
      </c>
      <c r="W10467" t="s">
        <v>11405</v>
      </c>
      <c r="X10467">
        <v>13</v>
      </c>
      <c r="Y10467" t="s">
        <v>6457</v>
      </c>
      <c r="Z10467">
        <v>13201</v>
      </c>
      <c r="AA10467" t="s">
        <v>114</v>
      </c>
      <c r="AC10467" t="s">
        <v>713</v>
      </c>
      <c r="AD10467" t="s">
        <v>443</v>
      </c>
    </row>
    <row r="10468" spans="21:30">
      <c r="U10468">
        <v>25647</v>
      </c>
      <c r="V10468">
        <v>1</v>
      </c>
      <c r="W10468" t="s">
        <v>11406</v>
      </c>
      <c r="X10468">
        <v>13</v>
      </c>
      <c r="Y10468" t="s">
        <v>6457</v>
      </c>
      <c r="Z10468">
        <v>13603</v>
      </c>
      <c r="AA10468" t="s">
        <v>776</v>
      </c>
      <c r="AC10468" t="s">
        <v>713</v>
      </c>
      <c r="AD10468" t="s">
        <v>443</v>
      </c>
    </row>
    <row r="10469" spans="21:30">
      <c r="U10469">
        <v>25649</v>
      </c>
      <c r="V10469">
        <v>8</v>
      </c>
      <c r="W10469" t="s">
        <v>11407</v>
      </c>
      <c r="X10469">
        <v>13</v>
      </c>
      <c r="Y10469" t="s">
        <v>6457</v>
      </c>
      <c r="Z10469">
        <v>13119</v>
      </c>
      <c r="AA10469" t="s">
        <v>6482</v>
      </c>
      <c r="AC10469" t="s">
        <v>713</v>
      </c>
      <c r="AD10469" t="s">
        <v>443</v>
      </c>
    </row>
    <row r="10470" spans="21:30">
      <c r="U10470">
        <v>25650</v>
      </c>
      <c r="V10470">
        <v>1</v>
      </c>
      <c r="W10470" t="s">
        <v>11408</v>
      </c>
      <c r="X10470">
        <v>13</v>
      </c>
      <c r="Y10470" t="s">
        <v>6457</v>
      </c>
      <c r="Z10470">
        <v>13110</v>
      </c>
      <c r="AA10470" t="s">
        <v>741</v>
      </c>
      <c r="AC10470" t="s">
        <v>725</v>
      </c>
      <c r="AD10470" t="s">
        <v>443</v>
      </c>
    </row>
    <row r="10471" spans="21:30">
      <c r="U10471">
        <v>25652</v>
      </c>
      <c r="V10471">
        <v>8</v>
      </c>
      <c r="W10471" t="s">
        <v>11409</v>
      </c>
      <c r="X10471">
        <v>13</v>
      </c>
      <c r="Y10471" t="s">
        <v>6457</v>
      </c>
      <c r="Z10471">
        <v>13123</v>
      </c>
      <c r="AA10471" t="s">
        <v>756</v>
      </c>
      <c r="AC10471" t="s">
        <v>713</v>
      </c>
      <c r="AD10471" t="s">
        <v>443</v>
      </c>
    </row>
    <row r="10472" spans="21:30">
      <c r="U10472">
        <v>25653</v>
      </c>
      <c r="V10472">
        <v>6</v>
      </c>
      <c r="W10472" t="s">
        <v>11410</v>
      </c>
      <c r="X10472">
        <v>13</v>
      </c>
      <c r="Y10472" t="s">
        <v>6457</v>
      </c>
      <c r="Z10472">
        <v>13201</v>
      </c>
      <c r="AA10472" t="s">
        <v>114</v>
      </c>
      <c r="AC10472" t="s">
        <v>725</v>
      </c>
      <c r="AD10472" t="s">
        <v>443</v>
      </c>
    </row>
    <row r="10473" spans="21:30">
      <c r="U10473">
        <v>25654</v>
      </c>
      <c r="V10473">
        <v>4</v>
      </c>
      <c r="W10473" t="s">
        <v>11411</v>
      </c>
      <c r="X10473">
        <v>13</v>
      </c>
      <c r="Y10473" t="s">
        <v>6457</v>
      </c>
      <c r="Z10473">
        <v>13115</v>
      </c>
      <c r="AA10473" t="s">
        <v>1826</v>
      </c>
      <c r="AC10473" t="s">
        <v>725</v>
      </c>
      <c r="AD10473" t="s">
        <v>443</v>
      </c>
    </row>
    <row r="10474" spans="21:30">
      <c r="U10474">
        <v>25655</v>
      </c>
      <c r="V10474">
        <v>2</v>
      </c>
      <c r="W10474" t="s">
        <v>9494</v>
      </c>
      <c r="X10474">
        <v>13</v>
      </c>
      <c r="Y10474" t="s">
        <v>6457</v>
      </c>
      <c r="Z10474">
        <v>13105</v>
      </c>
      <c r="AA10474" t="s">
        <v>1817</v>
      </c>
      <c r="AC10474" t="s">
        <v>713</v>
      </c>
      <c r="AD10474" t="s">
        <v>443</v>
      </c>
    </row>
    <row r="10475" spans="21:30">
      <c r="U10475">
        <v>25656</v>
      </c>
      <c r="V10475">
        <v>0</v>
      </c>
      <c r="W10475" t="s">
        <v>11412</v>
      </c>
      <c r="X10475">
        <v>13</v>
      </c>
      <c r="Y10475" t="s">
        <v>6457</v>
      </c>
      <c r="Z10475">
        <v>13119</v>
      </c>
      <c r="AA10475" t="s">
        <v>6482</v>
      </c>
      <c r="AC10475" t="s">
        <v>713</v>
      </c>
      <c r="AD10475" t="s">
        <v>443</v>
      </c>
    </row>
    <row r="10476" spans="21:30">
      <c r="U10476">
        <v>25658</v>
      </c>
      <c r="V10476">
        <v>7</v>
      </c>
      <c r="W10476" t="s">
        <v>11413</v>
      </c>
      <c r="X10476">
        <v>13</v>
      </c>
      <c r="Y10476" t="s">
        <v>6457</v>
      </c>
      <c r="Z10476">
        <v>13119</v>
      </c>
      <c r="AA10476" t="s">
        <v>6482</v>
      </c>
      <c r="AC10476" t="s">
        <v>713</v>
      </c>
      <c r="AD10476" t="s">
        <v>443</v>
      </c>
    </row>
    <row r="10477" spans="21:30">
      <c r="U10477">
        <v>25661</v>
      </c>
      <c r="V10477">
        <v>7</v>
      </c>
      <c r="W10477" t="s">
        <v>11414</v>
      </c>
      <c r="X10477">
        <v>13</v>
      </c>
      <c r="Y10477" t="s">
        <v>6457</v>
      </c>
      <c r="Z10477">
        <v>13401</v>
      </c>
      <c r="AA10477" t="s">
        <v>667</v>
      </c>
      <c r="AC10477" t="s">
        <v>713</v>
      </c>
      <c r="AD10477" t="s">
        <v>443</v>
      </c>
    </row>
    <row r="10478" spans="21:30">
      <c r="U10478">
        <v>25662</v>
      </c>
      <c r="V10478">
        <v>5</v>
      </c>
      <c r="W10478" t="s">
        <v>11415</v>
      </c>
      <c r="X10478">
        <v>13</v>
      </c>
      <c r="Y10478" t="s">
        <v>6457</v>
      </c>
      <c r="Z10478">
        <v>13401</v>
      </c>
      <c r="AA10478" t="s">
        <v>667</v>
      </c>
      <c r="AC10478" t="s">
        <v>713</v>
      </c>
      <c r="AD10478" t="s">
        <v>443</v>
      </c>
    </row>
    <row r="10479" spans="21:30">
      <c r="U10479">
        <v>25663</v>
      </c>
      <c r="V10479">
        <v>3</v>
      </c>
      <c r="W10479" t="s">
        <v>11416</v>
      </c>
      <c r="X10479">
        <v>13</v>
      </c>
      <c r="Y10479" t="s">
        <v>6457</v>
      </c>
      <c r="Z10479">
        <v>13127</v>
      </c>
      <c r="AA10479" t="s">
        <v>1640</v>
      </c>
      <c r="AC10479" t="s">
        <v>725</v>
      </c>
      <c r="AD10479" t="s">
        <v>443</v>
      </c>
    </row>
    <row r="10480" spans="21:30">
      <c r="U10480">
        <v>25664</v>
      </c>
      <c r="V10480">
        <v>1</v>
      </c>
      <c r="W10480" t="s">
        <v>11417</v>
      </c>
      <c r="X10480">
        <v>13</v>
      </c>
      <c r="Y10480" t="s">
        <v>6457</v>
      </c>
      <c r="Z10480">
        <v>13102</v>
      </c>
      <c r="AA10480" t="s">
        <v>957</v>
      </c>
      <c r="AC10480" t="s">
        <v>713</v>
      </c>
      <c r="AD10480" t="s">
        <v>443</v>
      </c>
    </row>
    <row r="10481" spans="21:30">
      <c r="U10481">
        <v>25666</v>
      </c>
      <c r="V10481">
        <v>8</v>
      </c>
      <c r="W10481" t="s">
        <v>11418</v>
      </c>
      <c r="X10481">
        <v>13</v>
      </c>
      <c r="Y10481" t="s">
        <v>6457</v>
      </c>
      <c r="Z10481">
        <v>13123</v>
      </c>
      <c r="AA10481" t="s">
        <v>756</v>
      </c>
      <c r="AC10481" t="s">
        <v>725</v>
      </c>
      <c r="AD10481" t="s">
        <v>443</v>
      </c>
    </row>
    <row r="10482" spans="21:30">
      <c r="U10482">
        <v>25667</v>
      </c>
      <c r="V10482">
        <v>6</v>
      </c>
      <c r="W10482" t="s">
        <v>11419</v>
      </c>
      <c r="X10482">
        <v>13</v>
      </c>
      <c r="Y10482" t="s">
        <v>6457</v>
      </c>
      <c r="Z10482">
        <v>13104</v>
      </c>
      <c r="AA10482" t="s">
        <v>6569</v>
      </c>
      <c r="AC10482" t="s">
        <v>713</v>
      </c>
      <c r="AD10482" t="s">
        <v>443</v>
      </c>
    </row>
    <row r="10483" spans="21:30">
      <c r="U10483">
        <v>25668</v>
      </c>
      <c r="V10483">
        <v>4</v>
      </c>
      <c r="W10483" t="s">
        <v>11420</v>
      </c>
      <c r="X10483">
        <v>13</v>
      </c>
      <c r="Y10483" t="s">
        <v>6457</v>
      </c>
      <c r="Z10483">
        <v>13119</v>
      </c>
      <c r="AA10483" t="s">
        <v>6482</v>
      </c>
      <c r="AC10483" t="s">
        <v>713</v>
      </c>
      <c r="AD10483" t="s">
        <v>443</v>
      </c>
    </row>
    <row r="10484" spans="21:30">
      <c r="U10484">
        <v>25669</v>
      </c>
      <c r="V10484">
        <v>2</v>
      </c>
      <c r="W10484" t="s">
        <v>11421</v>
      </c>
      <c r="X10484">
        <v>13</v>
      </c>
      <c r="Y10484" t="s">
        <v>6457</v>
      </c>
      <c r="Z10484">
        <v>13301</v>
      </c>
      <c r="AA10484" t="s">
        <v>623</v>
      </c>
      <c r="AC10484" t="s">
        <v>725</v>
      </c>
      <c r="AD10484" t="s">
        <v>443</v>
      </c>
    </row>
    <row r="10485" spans="21:30">
      <c r="U10485">
        <v>25671</v>
      </c>
      <c r="V10485">
        <v>4</v>
      </c>
      <c r="W10485" t="s">
        <v>11422</v>
      </c>
      <c r="X10485">
        <v>13</v>
      </c>
      <c r="Y10485" t="s">
        <v>6457</v>
      </c>
      <c r="Z10485">
        <v>13112</v>
      </c>
      <c r="AA10485" t="s">
        <v>1249</v>
      </c>
      <c r="AC10485" t="s">
        <v>713</v>
      </c>
      <c r="AD10485" t="s">
        <v>443</v>
      </c>
    </row>
    <row r="10486" spans="21:30">
      <c r="U10486">
        <v>25674</v>
      </c>
      <c r="V10486">
        <v>9</v>
      </c>
      <c r="W10486" t="s">
        <v>11423</v>
      </c>
      <c r="X10486">
        <v>13</v>
      </c>
      <c r="Y10486" t="s">
        <v>6457</v>
      </c>
      <c r="Z10486">
        <v>13119</v>
      </c>
      <c r="AA10486" t="s">
        <v>6482</v>
      </c>
      <c r="AC10486" t="s">
        <v>713</v>
      </c>
      <c r="AD10486" t="s">
        <v>443</v>
      </c>
    </row>
    <row r="10487" spans="21:30">
      <c r="U10487">
        <v>25675</v>
      </c>
      <c r="V10487">
        <v>7</v>
      </c>
      <c r="W10487" t="s">
        <v>11424</v>
      </c>
      <c r="X10487">
        <v>13</v>
      </c>
      <c r="Y10487" t="s">
        <v>6457</v>
      </c>
      <c r="Z10487">
        <v>13130</v>
      </c>
      <c r="AA10487" t="s">
        <v>840</v>
      </c>
      <c r="AC10487" t="s">
        <v>725</v>
      </c>
      <c r="AD10487" t="s">
        <v>443</v>
      </c>
    </row>
    <row r="10488" spans="21:30">
      <c r="U10488">
        <v>25676</v>
      </c>
      <c r="V10488">
        <v>5</v>
      </c>
      <c r="W10488" t="s">
        <v>11425</v>
      </c>
      <c r="X10488">
        <v>13</v>
      </c>
      <c r="Y10488" t="s">
        <v>6457</v>
      </c>
      <c r="Z10488">
        <v>13201</v>
      </c>
      <c r="AA10488" t="s">
        <v>114</v>
      </c>
      <c r="AC10488" t="s">
        <v>713</v>
      </c>
      <c r="AD10488" t="s">
        <v>443</v>
      </c>
    </row>
    <row r="10489" spans="21:30">
      <c r="U10489">
        <v>25677</v>
      </c>
      <c r="V10489">
        <v>3</v>
      </c>
      <c r="W10489" t="s">
        <v>11426</v>
      </c>
      <c r="X10489">
        <v>13</v>
      </c>
      <c r="Y10489" t="s">
        <v>6457</v>
      </c>
      <c r="Z10489">
        <v>13119</v>
      </c>
      <c r="AA10489" t="s">
        <v>6482</v>
      </c>
      <c r="AC10489" t="s">
        <v>725</v>
      </c>
      <c r="AD10489" t="s">
        <v>443</v>
      </c>
    </row>
    <row r="10490" spans="21:30">
      <c r="U10490">
        <v>25681</v>
      </c>
      <c r="V10490">
        <v>1</v>
      </c>
      <c r="W10490" t="s">
        <v>11427</v>
      </c>
      <c r="X10490">
        <v>13</v>
      </c>
      <c r="Y10490" t="s">
        <v>6457</v>
      </c>
      <c r="Z10490">
        <v>13119</v>
      </c>
      <c r="AA10490" t="s">
        <v>6482</v>
      </c>
      <c r="AC10490" t="s">
        <v>713</v>
      </c>
      <c r="AD10490" t="s">
        <v>443</v>
      </c>
    </row>
    <row r="10491" spans="21:30">
      <c r="U10491">
        <v>25683</v>
      </c>
      <c r="V10491">
        <v>8</v>
      </c>
      <c r="W10491" t="s">
        <v>11428</v>
      </c>
      <c r="X10491">
        <v>13</v>
      </c>
      <c r="Y10491" t="s">
        <v>6457</v>
      </c>
      <c r="Z10491">
        <v>13114</v>
      </c>
      <c r="AA10491" t="s">
        <v>683</v>
      </c>
      <c r="AC10491" t="s">
        <v>713</v>
      </c>
      <c r="AD10491" t="s">
        <v>443</v>
      </c>
    </row>
    <row r="10492" spans="21:30">
      <c r="U10492">
        <v>25688</v>
      </c>
      <c r="V10492">
        <v>9</v>
      </c>
      <c r="W10492" t="s">
        <v>11429</v>
      </c>
      <c r="X10492">
        <v>13</v>
      </c>
      <c r="Y10492" t="s">
        <v>6457</v>
      </c>
      <c r="Z10492">
        <v>13131</v>
      </c>
      <c r="AA10492" t="s">
        <v>6925</v>
      </c>
      <c r="AC10492" t="s">
        <v>713</v>
      </c>
      <c r="AD10492" t="s">
        <v>443</v>
      </c>
    </row>
    <row r="10493" spans="21:30">
      <c r="U10493">
        <v>25692</v>
      </c>
      <c r="V10493">
        <v>7</v>
      </c>
      <c r="W10493" t="s">
        <v>11430</v>
      </c>
      <c r="X10493">
        <v>13</v>
      </c>
      <c r="Y10493" t="s">
        <v>6457</v>
      </c>
      <c r="Z10493">
        <v>13501</v>
      </c>
      <c r="AA10493" t="s">
        <v>809</v>
      </c>
      <c r="AC10493" t="s">
        <v>713</v>
      </c>
      <c r="AD10493" t="s">
        <v>443</v>
      </c>
    </row>
    <row r="10494" spans="21:30">
      <c r="U10494">
        <v>25693</v>
      </c>
      <c r="V10494">
        <v>5</v>
      </c>
      <c r="W10494" t="s">
        <v>11431</v>
      </c>
      <c r="X10494">
        <v>13</v>
      </c>
      <c r="Y10494" t="s">
        <v>6457</v>
      </c>
      <c r="Z10494">
        <v>13118</v>
      </c>
      <c r="AA10494" t="s">
        <v>771</v>
      </c>
      <c r="AC10494" t="s">
        <v>713</v>
      </c>
      <c r="AD10494" t="s">
        <v>443</v>
      </c>
    </row>
    <row r="10495" spans="21:30">
      <c r="U10495">
        <v>25695</v>
      </c>
      <c r="V10495">
        <v>1</v>
      </c>
      <c r="W10495" t="s">
        <v>11432</v>
      </c>
      <c r="X10495">
        <v>13</v>
      </c>
      <c r="Y10495" t="s">
        <v>6457</v>
      </c>
      <c r="Z10495">
        <v>13401</v>
      </c>
      <c r="AA10495" t="s">
        <v>667</v>
      </c>
      <c r="AC10495" t="s">
        <v>713</v>
      </c>
      <c r="AD10495" t="s">
        <v>443</v>
      </c>
    </row>
    <row r="10496" spans="21:30">
      <c r="U10496">
        <v>25697</v>
      </c>
      <c r="V10496">
        <v>8</v>
      </c>
      <c r="W10496" t="s">
        <v>11433</v>
      </c>
      <c r="X10496">
        <v>13</v>
      </c>
      <c r="Y10496" t="s">
        <v>6457</v>
      </c>
      <c r="Z10496">
        <v>13501</v>
      </c>
      <c r="AA10496" t="s">
        <v>809</v>
      </c>
      <c r="AC10496" t="s">
        <v>713</v>
      </c>
      <c r="AD10496" t="s">
        <v>443</v>
      </c>
    </row>
    <row r="10497" spans="21:30">
      <c r="U10497">
        <v>25698</v>
      </c>
      <c r="V10497">
        <v>6</v>
      </c>
      <c r="W10497" t="s">
        <v>11434</v>
      </c>
      <c r="X10497">
        <v>13</v>
      </c>
      <c r="Y10497" t="s">
        <v>6457</v>
      </c>
      <c r="Z10497">
        <v>13401</v>
      </c>
      <c r="AA10497" t="s">
        <v>667</v>
      </c>
      <c r="AC10497" t="s">
        <v>1111</v>
      </c>
      <c r="AD10497" t="s">
        <v>443</v>
      </c>
    </row>
    <row r="10498" spans="21:30">
      <c r="U10498">
        <v>25700</v>
      </c>
      <c r="V10498">
        <v>1</v>
      </c>
      <c r="W10498" t="s">
        <v>11435</v>
      </c>
      <c r="X10498">
        <v>13</v>
      </c>
      <c r="Y10498" t="s">
        <v>6457</v>
      </c>
      <c r="Z10498">
        <v>13119</v>
      </c>
      <c r="AA10498" t="s">
        <v>6482</v>
      </c>
      <c r="AC10498" t="s">
        <v>713</v>
      </c>
      <c r="AD10498" t="s">
        <v>443</v>
      </c>
    </row>
    <row r="10499" spans="21:30">
      <c r="U10499">
        <v>25703</v>
      </c>
      <c r="V10499">
        <v>6</v>
      </c>
      <c r="W10499" t="s">
        <v>11436</v>
      </c>
      <c r="X10499">
        <v>13</v>
      </c>
      <c r="Y10499" t="s">
        <v>6457</v>
      </c>
      <c r="Z10499">
        <v>13110</v>
      </c>
      <c r="AA10499" t="s">
        <v>741</v>
      </c>
      <c r="AC10499" t="s">
        <v>713</v>
      </c>
      <c r="AD10499" t="s">
        <v>443</v>
      </c>
    </row>
    <row r="10500" spans="21:30">
      <c r="U10500">
        <v>25704</v>
      </c>
      <c r="V10500">
        <v>4</v>
      </c>
      <c r="W10500" t="s">
        <v>11437</v>
      </c>
      <c r="X10500">
        <v>13</v>
      </c>
      <c r="Y10500" t="s">
        <v>6457</v>
      </c>
      <c r="Z10500">
        <v>13110</v>
      </c>
      <c r="AA10500" t="s">
        <v>741</v>
      </c>
      <c r="AC10500" t="s">
        <v>713</v>
      </c>
      <c r="AD10500" t="s">
        <v>443</v>
      </c>
    </row>
    <row r="10501" spans="21:30">
      <c r="U10501">
        <v>25705</v>
      </c>
      <c r="V10501">
        <v>2</v>
      </c>
      <c r="W10501" t="s">
        <v>11438</v>
      </c>
      <c r="X10501">
        <v>13</v>
      </c>
      <c r="Y10501" t="s">
        <v>6457</v>
      </c>
      <c r="Z10501">
        <v>13111</v>
      </c>
      <c r="AA10501" t="s">
        <v>1237</v>
      </c>
      <c r="AC10501" t="s">
        <v>713</v>
      </c>
      <c r="AD10501" t="s">
        <v>443</v>
      </c>
    </row>
    <row r="10502" spans="21:30">
      <c r="U10502">
        <v>25709</v>
      </c>
      <c r="V10502">
        <v>5</v>
      </c>
      <c r="W10502" t="s">
        <v>11439</v>
      </c>
      <c r="X10502">
        <v>13</v>
      </c>
      <c r="Y10502" t="s">
        <v>6457</v>
      </c>
      <c r="Z10502">
        <v>13110</v>
      </c>
      <c r="AA10502" t="s">
        <v>741</v>
      </c>
      <c r="AC10502" t="s">
        <v>713</v>
      </c>
      <c r="AD10502" t="s">
        <v>443</v>
      </c>
    </row>
    <row r="10503" spans="21:30">
      <c r="U10503">
        <v>25710</v>
      </c>
      <c r="V10503">
        <v>9</v>
      </c>
      <c r="W10503" t="s">
        <v>11440</v>
      </c>
      <c r="X10503">
        <v>13</v>
      </c>
      <c r="Y10503" t="s">
        <v>6457</v>
      </c>
      <c r="Z10503">
        <v>13105</v>
      </c>
      <c r="AA10503" t="s">
        <v>1817</v>
      </c>
      <c r="AC10503" t="s">
        <v>713</v>
      </c>
      <c r="AD10503" t="s">
        <v>443</v>
      </c>
    </row>
    <row r="10504" spans="21:30">
      <c r="U10504">
        <v>25711</v>
      </c>
      <c r="V10504">
        <v>7</v>
      </c>
      <c r="W10504" t="s">
        <v>11441</v>
      </c>
      <c r="X10504">
        <v>13</v>
      </c>
      <c r="Y10504" t="s">
        <v>6457</v>
      </c>
      <c r="Z10504">
        <v>13404</v>
      </c>
      <c r="AA10504" t="s">
        <v>1464</v>
      </c>
      <c r="AC10504" t="s">
        <v>1009</v>
      </c>
      <c r="AD10504" t="s">
        <v>443</v>
      </c>
    </row>
    <row r="10505" spans="21:30">
      <c r="U10505">
        <v>25712</v>
      </c>
      <c r="V10505">
        <v>5</v>
      </c>
      <c r="W10505" t="s">
        <v>11442</v>
      </c>
      <c r="X10505">
        <v>13</v>
      </c>
      <c r="Y10505" t="s">
        <v>6457</v>
      </c>
      <c r="Z10505">
        <v>13110</v>
      </c>
      <c r="AA10505" t="s">
        <v>741</v>
      </c>
      <c r="AC10505" t="s">
        <v>713</v>
      </c>
      <c r="AD10505" t="s">
        <v>443</v>
      </c>
    </row>
    <row r="10506" spans="21:30">
      <c r="U10506">
        <v>25713</v>
      </c>
      <c r="V10506">
        <v>3</v>
      </c>
      <c r="W10506" t="s">
        <v>11443</v>
      </c>
      <c r="X10506">
        <v>13</v>
      </c>
      <c r="Y10506" t="s">
        <v>6457</v>
      </c>
      <c r="Z10506">
        <v>13110</v>
      </c>
      <c r="AA10506" t="s">
        <v>741</v>
      </c>
      <c r="AC10506" t="s">
        <v>713</v>
      </c>
      <c r="AD10506" t="s">
        <v>443</v>
      </c>
    </row>
    <row r="10507" spans="21:30">
      <c r="U10507">
        <v>25714</v>
      </c>
      <c r="V10507">
        <v>1</v>
      </c>
      <c r="W10507" t="s">
        <v>11444</v>
      </c>
      <c r="X10507">
        <v>13</v>
      </c>
      <c r="Y10507" t="s">
        <v>6457</v>
      </c>
      <c r="Z10507">
        <v>13401</v>
      </c>
      <c r="AA10507" t="s">
        <v>667</v>
      </c>
      <c r="AC10507" t="s">
        <v>713</v>
      </c>
      <c r="AD10507" t="s">
        <v>443</v>
      </c>
    </row>
    <row r="10508" spans="21:30">
      <c r="U10508">
        <v>25716</v>
      </c>
      <c r="V10508">
        <v>8</v>
      </c>
      <c r="W10508" t="s">
        <v>11445</v>
      </c>
      <c r="X10508">
        <v>13</v>
      </c>
      <c r="Y10508" t="s">
        <v>6457</v>
      </c>
      <c r="Z10508">
        <v>13120</v>
      </c>
      <c r="AA10508" t="s">
        <v>6588</v>
      </c>
      <c r="AC10508" t="s">
        <v>713</v>
      </c>
      <c r="AD10508" t="s">
        <v>443</v>
      </c>
    </row>
    <row r="10509" spans="21:30">
      <c r="U10509">
        <v>25717</v>
      </c>
      <c r="V10509">
        <v>6</v>
      </c>
      <c r="W10509" t="s">
        <v>11446</v>
      </c>
      <c r="X10509">
        <v>13</v>
      </c>
      <c r="Y10509" t="s">
        <v>6457</v>
      </c>
      <c r="Z10509">
        <v>13122</v>
      </c>
      <c r="AA10509" t="s">
        <v>6722</v>
      </c>
      <c r="AC10509" t="s">
        <v>713</v>
      </c>
      <c r="AD10509" t="s">
        <v>443</v>
      </c>
    </row>
    <row r="10510" spans="21:30">
      <c r="U10510">
        <v>25718</v>
      </c>
      <c r="V10510">
        <v>2</v>
      </c>
      <c r="W10510" t="s">
        <v>11447</v>
      </c>
      <c r="X10510">
        <v>13</v>
      </c>
      <c r="Y10510" t="s">
        <v>6457</v>
      </c>
      <c r="Z10510">
        <v>13130</v>
      </c>
      <c r="AA10510" t="s">
        <v>840</v>
      </c>
      <c r="AC10510" t="s">
        <v>713</v>
      </c>
      <c r="AD10510" t="s">
        <v>443</v>
      </c>
    </row>
    <row r="10511" spans="21:30">
      <c r="U10511">
        <v>25719</v>
      </c>
      <c r="V10511">
        <v>2</v>
      </c>
      <c r="W10511" t="s">
        <v>11448</v>
      </c>
      <c r="X10511">
        <v>13</v>
      </c>
      <c r="Y10511" t="s">
        <v>6457</v>
      </c>
      <c r="Z10511">
        <v>13124</v>
      </c>
      <c r="AA10511" t="s">
        <v>688</v>
      </c>
      <c r="AC10511" t="s">
        <v>713</v>
      </c>
      <c r="AD10511" t="s">
        <v>443</v>
      </c>
    </row>
    <row r="10512" spans="21:30">
      <c r="U10512">
        <v>25722</v>
      </c>
      <c r="V10512">
        <v>2</v>
      </c>
      <c r="W10512" t="s">
        <v>11449</v>
      </c>
      <c r="X10512">
        <v>13</v>
      </c>
      <c r="Y10512" t="s">
        <v>6457</v>
      </c>
      <c r="Z10512">
        <v>13110</v>
      </c>
      <c r="AA10512" t="s">
        <v>741</v>
      </c>
      <c r="AC10512" t="s">
        <v>713</v>
      </c>
      <c r="AD10512" t="s">
        <v>443</v>
      </c>
    </row>
    <row r="10513" spans="21:30">
      <c r="U10513">
        <v>25723</v>
      </c>
      <c r="V10513">
        <v>0</v>
      </c>
      <c r="W10513" t="s">
        <v>11450</v>
      </c>
      <c r="X10513">
        <v>13</v>
      </c>
      <c r="Y10513" t="s">
        <v>6457</v>
      </c>
      <c r="Z10513">
        <v>13122</v>
      </c>
      <c r="AA10513" t="s">
        <v>6722</v>
      </c>
      <c r="AC10513" t="s">
        <v>713</v>
      </c>
      <c r="AD10513" t="s">
        <v>443</v>
      </c>
    </row>
    <row r="10514" spans="21:30">
      <c r="U10514">
        <v>25724</v>
      </c>
      <c r="V10514">
        <v>9</v>
      </c>
      <c r="W10514" t="s">
        <v>11451</v>
      </c>
      <c r="X10514">
        <v>13</v>
      </c>
      <c r="Y10514" t="s">
        <v>6457</v>
      </c>
      <c r="Z10514">
        <v>13110</v>
      </c>
      <c r="AA10514" t="s">
        <v>741</v>
      </c>
      <c r="AC10514" t="s">
        <v>725</v>
      </c>
      <c r="AD10514" t="s">
        <v>443</v>
      </c>
    </row>
    <row r="10515" spans="21:30">
      <c r="U10515">
        <v>25725</v>
      </c>
      <c r="V10515">
        <v>7</v>
      </c>
      <c r="W10515" t="s">
        <v>11452</v>
      </c>
      <c r="X10515">
        <v>13</v>
      </c>
      <c r="Y10515" t="s">
        <v>6457</v>
      </c>
      <c r="Z10515">
        <v>13404</v>
      </c>
      <c r="AA10515" t="s">
        <v>1464</v>
      </c>
      <c r="AC10515" t="s">
        <v>713</v>
      </c>
      <c r="AD10515" t="s">
        <v>443</v>
      </c>
    </row>
    <row r="10516" spans="21:30">
      <c r="U10516">
        <v>25726</v>
      </c>
      <c r="V10516">
        <v>5</v>
      </c>
      <c r="W10516" t="s">
        <v>11453</v>
      </c>
      <c r="X10516">
        <v>13</v>
      </c>
      <c r="Y10516" t="s">
        <v>6457</v>
      </c>
      <c r="Z10516">
        <v>13501</v>
      </c>
      <c r="AA10516" t="s">
        <v>809</v>
      </c>
      <c r="AC10516" t="s">
        <v>713</v>
      </c>
      <c r="AD10516" t="s">
        <v>443</v>
      </c>
    </row>
    <row r="10517" spans="21:30">
      <c r="U10517">
        <v>25727</v>
      </c>
      <c r="V10517">
        <v>3</v>
      </c>
      <c r="W10517" t="s">
        <v>11454</v>
      </c>
      <c r="X10517">
        <v>13</v>
      </c>
      <c r="Y10517" t="s">
        <v>6457</v>
      </c>
      <c r="Z10517">
        <v>13109</v>
      </c>
      <c r="AA10517" t="s">
        <v>1224</v>
      </c>
      <c r="AC10517" t="s">
        <v>713</v>
      </c>
      <c r="AD10517" t="s">
        <v>443</v>
      </c>
    </row>
    <row r="10518" spans="21:30">
      <c r="U10518">
        <v>25733</v>
      </c>
      <c r="V10518">
        <v>8</v>
      </c>
      <c r="W10518" t="s">
        <v>11455</v>
      </c>
      <c r="X10518">
        <v>13</v>
      </c>
      <c r="Y10518" t="s">
        <v>6457</v>
      </c>
      <c r="Z10518">
        <v>13125</v>
      </c>
      <c r="AA10518" t="s">
        <v>1608</v>
      </c>
      <c r="AC10518" t="s">
        <v>713</v>
      </c>
      <c r="AD10518" t="s">
        <v>443</v>
      </c>
    </row>
    <row r="10519" spans="21:30">
      <c r="U10519">
        <v>25735</v>
      </c>
      <c r="V10519">
        <v>4</v>
      </c>
      <c r="W10519" t="s">
        <v>11456</v>
      </c>
      <c r="X10519">
        <v>13</v>
      </c>
      <c r="Y10519" t="s">
        <v>6457</v>
      </c>
      <c r="Z10519">
        <v>13201</v>
      </c>
      <c r="AA10519" t="s">
        <v>114</v>
      </c>
      <c r="AC10519" t="s">
        <v>713</v>
      </c>
      <c r="AD10519" t="s">
        <v>443</v>
      </c>
    </row>
    <row r="10520" spans="21:30">
      <c r="U10520">
        <v>25736</v>
      </c>
      <c r="V10520">
        <v>2</v>
      </c>
      <c r="W10520" t="s">
        <v>11457</v>
      </c>
      <c r="X10520">
        <v>13</v>
      </c>
      <c r="Y10520" t="s">
        <v>6457</v>
      </c>
      <c r="Z10520">
        <v>13201</v>
      </c>
      <c r="AA10520" t="s">
        <v>114</v>
      </c>
      <c r="AC10520" t="s">
        <v>713</v>
      </c>
      <c r="AD10520" t="s">
        <v>443</v>
      </c>
    </row>
    <row r="10521" spans="21:30">
      <c r="U10521">
        <v>25737</v>
      </c>
      <c r="V10521">
        <v>0</v>
      </c>
      <c r="W10521" t="s">
        <v>11458</v>
      </c>
      <c r="X10521">
        <v>13</v>
      </c>
      <c r="Y10521" t="s">
        <v>6457</v>
      </c>
      <c r="Z10521">
        <v>13201</v>
      </c>
      <c r="AA10521" t="s">
        <v>114</v>
      </c>
      <c r="AC10521" t="s">
        <v>713</v>
      </c>
      <c r="AD10521" t="s">
        <v>443</v>
      </c>
    </row>
    <row r="10522" spans="21:30">
      <c r="U10522">
        <v>25738</v>
      </c>
      <c r="V10522">
        <v>9</v>
      </c>
      <c r="W10522" t="s">
        <v>11459</v>
      </c>
      <c r="X10522">
        <v>13</v>
      </c>
      <c r="Y10522" t="s">
        <v>6457</v>
      </c>
      <c r="Z10522">
        <v>13501</v>
      </c>
      <c r="AA10522" t="s">
        <v>809</v>
      </c>
      <c r="AC10522" t="s">
        <v>713</v>
      </c>
      <c r="AD10522" t="s">
        <v>443</v>
      </c>
    </row>
    <row r="10523" spans="21:30">
      <c r="U10523">
        <v>25739</v>
      </c>
      <c r="V10523">
        <v>7</v>
      </c>
      <c r="W10523" t="s">
        <v>11460</v>
      </c>
      <c r="X10523">
        <v>13</v>
      </c>
      <c r="Y10523" t="s">
        <v>6457</v>
      </c>
      <c r="Z10523">
        <v>13119</v>
      </c>
      <c r="AA10523" t="s">
        <v>6482</v>
      </c>
      <c r="AC10523" t="s">
        <v>713</v>
      </c>
      <c r="AD10523" t="s">
        <v>443</v>
      </c>
    </row>
    <row r="10524" spans="21:30">
      <c r="U10524">
        <v>25740</v>
      </c>
      <c r="V10524">
        <v>0</v>
      </c>
      <c r="W10524" t="s">
        <v>11461</v>
      </c>
      <c r="X10524">
        <v>13</v>
      </c>
      <c r="Y10524" t="s">
        <v>6457</v>
      </c>
      <c r="Z10524">
        <v>13201</v>
      </c>
      <c r="AA10524" t="s">
        <v>114</v>
      </c>
      <c r="AC10524" t="s">
        <v>713</v>
      </c>
      <c r="AD10524" t="s">
        <v>443</v>
      </c>
    </row>
    <row r="10525" spans="21:30">
      <c r="U10525">
        <v>25741</v>
      </c>
      <c r="V10525">
        <v>9</v>
      </c>
      <c r="W10525" t="s">
        <v>11462</v>
      </c>
      <c r="X10525">
        <v>13</v>
      </c>
      <c r="Y10525" t="s">
        <v>6457</v>
      </c>
      <c r="Z10525">
        <v>13103</v>
      </c>
      <c r="AA10525" t="s">
        <v>708</v>
      </c>
      <c r="AC10525" t="s">
        <v>713</v>
      </c>
      <c r="AD10525" t="s">
        <v>443</v>
      </c>
    </row>
    <row r="10526" spans="21:30">
      <c r="U10526">
        <v>25742</v>
      </c>
      <c r="V10526">
        <v>7</v>
      </c>
      <c r="W10526" t="s">
        <v>11463</v>
      </c>
      <c r="X10526">
        <v>13</v>
      </c>
      <c r="Y10526" t="s">
        <v>6457</v>
      </c>
      <c r="Z10526">
        <v>13604</v>
      </c>
      <c r="AA10526" t="s">
        <v>1448</v>
      </c>
      <c r="AC10526" t="s">
        <v>713</v>
      </c>
      <c r="AD10526" t="s">
        <v>443</v>
      </c>
    </row>
    <row r="10527" spans="21:30">
      <c r="U10527">
        <v>25743</v>
      </c>
      <c r="V10527">
        <v>5</v>
      </c>
      <c r="W10527" t="s">
        <v>11464</v>
      </c>
      <c r="X10527">
        <v>13</v>
      </c>
      <c r="Y10527" t="s">
        <v>6457</v>
      </c>
      <c r="Z10527">
        <v>13105</v>
      </c>
      <c r="AA10527" t="s">
        <v>1817</v>
      </c>
      <c r="AC10527" t="s">
        <v>713</v>
      </c>
      <c r="AD10527" t="s">
        <v>443</v>
      </c>
    </row>
    <row r="10528" spans="21:30">
      <c r="U10528">
        <v>25747</v>
      </c>
      <c r="V10528">
        <v>8</v>
      </c>
      <c r="W10528" t="s">
        <v>11465</v>
      </c>
      <c r="X10528">
        <v>13</v>
      </c>
      <c r="Y10528" t="s">
        <v>6457</v>
      </c>
      <c r="Z10528">
        <v>13401</v>
      </c>
      <c r="AA10528" t="s">
        <v>667</v>
      </c>
      <c r="AC10528" t="s">
        <v>713</v>
      </c>
      <c r="AD10528" t="s">
        <v>443</v>
      </c>
    </row>
    <row r="10529" spans="21:30">
      <c r="U10529">
        <v>25749</v>
      </c>
      <c r="V10529">
        <v>4</v>
      </c>
      <c r="W10529" t="s">
        <v>11466</v>
      </c>
      <c r="X10529">
        <v>13</v>
      </c>
      <c r="Y10529" t="s">
        <v>6457</v>
      </c>
      <c r="Z10529">
        <v>13119</v>
      </c>
      <c r="AA10529" t="s">
        <v>6482</v>
      </c>
      <c r="AC10529" t="s">
        <v>713</v>
      </c>
      <c r="AD10529" t="s">
        <v>443</v>
      </c>
    </row>
    <row r="10530" spans="21:30">
      <c r="U10530">
        <v>25750</v>
      </c>
      <c r="V10530">
        <v>8</v>
      </c>
      <c r="W10530" t="s">
        <v>11467</v>
      </c>
      <c r="X10530">
        <v>13</v>
      </c>
      <c r="Y10530" t="s">
        <v>6457</v>
      </c>
      <c r="Z10530">
        <v>13201</v>
      </c>
      <c r="AA10530" t="s">
        <v>114</v>
      </c>
      <c r="AC10530" t="s">
        <v>713</v>
      </c>
      <c r="AD10530" t="s">
        <v>443</v>
      </c>
    </row>
    <row r="10531" spans="21:30">
      <c r="U10531">
        <v>25751</v>
      </c>
      <c r="V10531">
        <v>6</v>
      </c>
      <c r="W10531" t="s">
        <v>11468</v>
      </c>
      <c r="X10531">
        <v>13</v>
      </c>
      <c r="Y10531" t="s">
        <v>6457</v>
      </c>
      <c r="Z10531">
        <v>13110</v>
      </c>
      <c r="AA10531" t="s">
        <v>741</v>
      </c>
      <c r="AC10531" t="s">
        <v>713</v>
      </c>
      <c r="AD10531" t="s">
        <v>443</v>
      </c>
    </row>
    <row r="10532" spans="21:30">
      <c r="U10532">
        <v>25752</v>
      </c>
      <c r="V10532">
        <v>4</v>
      </c>
      <c r="W10532" t="s">
        <v>11469</v>
      </c>
      <c r="X10532">
        <v>13</v>
      </c>
      <c r="Y10532" t="s">
        <v>6457</v>
      </c>
      <c r="Z10532">
        <v>13601</v>
      </c>
      <c r="AA10532" t="s">
        <v>777</v>
      </c>
      <c r="AC10532" t="s">
        <v>713</v>
      </c>
      <c r="AD10532" t="s">
        <v>443</v>
      </c>
    </row>
    <row r="10533" spans="21:30">
      <c r="U10533">
        <v>25753</v>
      </c>
      <c r="V10533">
        <v>2</v>
      </c>
      <c r="W10533" t="s">
        <v>11470</v>
      </c>
      <c r="X10533">
        <v>13</v>
      </c>
      <c r="Y10533" t="s">
        <v>6457</v>
      </c>
      <c r="Z10533">
        <v>13201</v>
      </c>
      <c r="AA10533" t="s">
        <v>114</v>
      </c>
      <c r="AC10533" t="s">
        <v>713</v>
      </c>
      <c r="AD10533" t="s">
        <v>443</v>
      </c>
    </row>
    <row r="10534" spans="21:30">
      <c r="U10534">
        <v>25754</v>
      </c>
      <c r="V10534">
        <v>0</v>
      </c>
      <c r="W10534" t="s">
        <v>11471</v>
      </c>
      <c r="X10534">
        <v>13</v>
      </c>
      <c r="Y10534" t="s">
        <v>6457</v>
      </c>
      <c r="Z10534">
        <v>13106</v>
      </c>
      <c r="AA10534" t="s">
        <v>6487</v>
      </c>
      <c r="AC10534" t="s">
        <v>713</v>
      </c>
      <c r="AD10534" t="s">
        <v>443</v>
      </c>
    </row>
    <row r="10535" spans="21:30">
      <c r="U10535">
        <v>25756</v>
      </c>
      <c r="V10535">
        <v>7</v>
      </c>
      <c r="W10535" t="s">
        <v>11472</v>
      </c>
      <c r="X10535">
        <v>13</v>
      </c>
      <c r="Y10535" t="s">
        <v>6457</v>
      </c>
      <c r="Z10535">
        <v>13119</v>
      </c>
      <c r="AA10535" t="s">
        <v>6482</v>
      </c>
      <c r="AC10535" t="s">
        <v>713</v>
      </c>
      <c r="AD10535" t="s">
        <v>443</v>
      </c>
    </row>
    <row r="10536" spans="21:30">
      <c r="U10536">
        <v>25757</v>
      </c>
      <c r="V10536">
        <v>5</v>
      </c>
      <c r="W10536" t="s">
        <v>11473</v>
      </c>
      <c r="X10536">
        <v>13</v>
      </c>
      <c r="Y10536" t="s">
        <v>6457</v>
      </c>
      <c r="Z10536">
        <v>13107</v>
      </c>
      <c r="AA10536" t="s">
        <v>1204</v>
      </c>
      <c r="AC10536" t="s">
        <v>713</v>
      </c>
      <c r="AD10536" t="s">
        <v>443</v>
      </c>
    </row>
    <row r="10537" spans="21:30">
      <c r="U10537">
        <v>25764</v>
      </c>
      <c r="V10537">
        <v>8</v>
      </c>
      <c r="W10537" t="s">
        <v>11474</v>
      </c>
      <c r="X10537">
        <v>13</v>
      </c>
      <c r="Y10537" t="s">
        <v>6457</v>
      </c>
      <c r="Z10537">
        <v>13401</v>
      </c>
      <c r="AA10537" t="s">
        <v>667</v>
      </c>
      <c r="AC10537" t="s">
        <v>713</v>
      </c>
      <c r="AD10537" t="s">
        <v>443</v>
      </c>
    </row>
    <row r="10538" spans="21:30">
      <c r="U10538">
        <v>25765</v>
      </c>
      <c r="V10538">
        <v>6</v>
      </c>
      <c r="W10538" t="s">
        <v>11475</v>
      </c>
      <c r="X10538">
        <v>13</v>
      </c>
      <c r="Y10538" t="s">
        <v>6457</v>
      </c>
      <c r="Z10538">
        <v>13119</v>
      </c>
      <c r="AA10538" t="s">
        <v>6482</v>
      </c>
      <c r="AC10538" t="s">
        <v>713</v>
      </c>
      <c r="AD10538" t="s">
        <v>443</v>
      </c>
    </row>
    <row r="10539" spans="21:30">
      <c r="U10539">
        <v>25766</v>
      </c>
      <c r="V10539">
        <v>4</v>
      </c>
      <c r="W10539" t="s">
        <v>11476</v>
      </c>
      <c r="X10539">
        <v>13</v>
      </c>
      <c r="Y10539" t="s">
        <v>6457</v>
      </c>
      <c r="Z10539">
        <v>13119</v>
      </c>
      <c r="AA10539" t="s">
        <v>6482</v>
      </c>
      <c r="AC10539" t="s">
        <v>713</v>
      </c>
      <c r="AD10539" t="s">
        <v>443</v>
      </c>
    </row>
    <row r="10540" spans="21:30">
      <c r="U10540">
        <v>25767</v>
      </c>
      <c r="V10540">
        <v>2</v>
      </c>
      <c r="W10540" t="s">
        <v>11477</v>
      </c>
      <c r="X10540">
        <v>13</v>
      </c>
      <c r="Y10540" t="s">
        <v>6457</v>
      </c>
      <c r="Z10540">
        <v>13114</v>
      </c>
      <c r="AA10540" t="s">
        <v>683</v>
      </c>
      <c r="AC10540" t="s">
        <v>713</v>
      </c>
      <c r="AD10540" t="s">
        <v>443</v>
      </c>
    </row>
    <row r="10541" spans="21:30">
      <c r="U10541">
        <v>25768</v>
      </c>
      <c r="V10541">
        <v>0</v>
      </c>
      <c r="W10541" t="s">
        <v>11478</v>
      </c>
      <c r="X10541">
        <v>13</v>
      </c>
      <c r="Y10541" t="s">
        <v>6457</v>
      </c>
      <c r="Z10541">
        <v>13132</v>
      </c>
      <c r="AA10541" t="s">
        <v>1802</v>
      </c>
      <c r="AC10541" t="s">
        <v>713</v>
      </c>
      <c r="AD10541" t="s">
        <v>443</v>
      </c>
    </row>
    <row r="10542" spans="21:30">
      <c r="U10542">
        <v>25770</v>
      </c>
      <c r="V10542">
        <v>2</v>
      </c>
      <c r="W10542" t="s">
        <v>11479</v>
      </c>
      <c r="X10542">
        <v>13</v>
      </c>
      <c r="Y10542" t="s">
        <v>6457</v>
      </c>
      <c r="Z10542">
        <v>13119</v>
      </c>
      <c r="AA10542" t="s">
        <v>6482</v>
      </c>
      <c r="AC10542" t="s">
        <v>1111</v>
      </c>
      <c r="AD10542" t="s">
        <v>443</v>
      </c>
    </row>
    <row r="10543" spans="21:30">
      <c r="U10543">
        <v>25772</v>
      </c>
      <c r="V10543">
        <v>9</v>
      </c>
      <c r="W10543" t="s">
        <v>11480</v>
      </c>
      <c r="X10543">
        <v>13</v>
      </c>
      <c r="Y10543" t="s">
        <v>6457</v>
      </c>
      <c r="Z10543">
        <v>13110</v>
      </c>
      <c r="AA10543" t="s">
        <v>741</v>
      </c>
      <c r="AC10543" t="s">
        <v>713</v>
      </c>
      <c r="AD10543" t="s">
        <v>443</v>
      </c>
    </row>
    <row r="10544" spans="21:30">
      <c r="U10544">
        <v>25773</v>
      </c>
      <c r="V10544">
        <v>7</v>
      </c>
      <c r="W10544" t="s">
        <v>11481</v>
      </c>
      <c r="X10544">
        <v>13</v>
      </c>
      <c r="Y10544" t="s">
        <v>6457</v>
      </c>
      <c r="Z10544">
        <v>13401</v>
      </c>
      <c r="AA10544" t="s">
        <v>667</v>
      </c>
      <c r="AC10544" t="s">
        <v>713</v>
      </c>
      <c r="AD10544" t="s">
        <v>443</v>
      </c>
    </row>
    <row r="10545" spans="21:30">
      <c r="U10545">
        <v>25774</v>
      </c>
      <c r="V10545">
        <v>5</v>
      </c>
      <c r="W10545" t="s">
        <v>11482</v>
      </c>
      <c r="X10545">
        <v>13</v>
      </c>
      <c r="Y10545" t="s">
        <v>6457</v>
      </c>
      <c r="Z10545">
        <v>13110</v>
      </c>
      <c r="AA10545" t="s">
        <v>741</v>
      </c>
      <c r="AC10545" t="s">
        <v>713</v>
      </c>
      <c r="AD10545" t="s">
        <v>443</v>
      </c>
    </row>
    <row r="10546" spans="21:30">
      <c r="U10546">
        <v>25775</v>
      </c>
      <c r="V10546">
        <v>3</v>
      </c>
      <c r="W10546" t="s">
        <v>11483</v>
      </c>
      <c r="X10546">
        <v>13</v>
      </c>
      <c r="Y10546" t="s">
        <v>6457</v>
      </c>
      <c r="Z10546">
        <v>13119</v>
      </c>
      <c r="AA10546" t="s">
        <v>6482</v>
      </c>
      <c r="AC10546" t="s">
        <v>713</v>
      </c>
      <c r="AD10546" t="s">
        <v>443</v>
      </c>
    </row>
    <row r="10547" spans="21:30">
      <c r="U10547">
        <v>25776</v>
      </c>
      <c r="V10547">
        <v>1</v>
      </c>
      <c r="W10547" t="s">
        <v>11484</v>
      </c>
      <c r="X10547">
        <v>13</v>
      </c>
      <c r="Y10547" t="s">
        <v>6457</v>
      </c>
      <c r="Z10547">
        <v>13129</v>
      </c>
      <c r="AA10547" t="s">
        <v>6690</v>
      </c>
      <c r="AC10547" t="s">
        <v>713</v>
      </c>
      <c r="AD10547" t="s">
        <v>443</v>
      </c>
    </row>
    <row r="10548" spans="21:30">
      <c r="U10548">
        <v>25779</v>
      </c>
      <c r="V10548">
        <v>6</v>
      </c>
      <c r="W10548" t="s">
        <v>11485</v>
      </c>
      <c r="X10548">
        <v>13</v>
      </c>
      <c r="Y10548" t="s">
        <v>6457</v>
      </c>
      <c r="Z10548">
        <v>13112</v>
      </c>
      <c r="AA10548" t="s">
        <v>1249</v>
      </c>
      <c r="AC10548" t="s">
        <v>713</v>
      </c>
      <c r="AD10548" t="s">
        <v>443</v>
      </c>
    </row>
    <row r="10549" spans="21:30">
      <c r="U10549">
        <v>25781</v>
      </c>
      <c r="V10549">
        <v>8</v>
      </c>
      <c r="W10549" t="s">
        <v>11486</v>
      </c>
      <c r="X10549">
        <v>13</v>
      </c>
      <c r="Y10549" t="s">
        <v>6457</v>
      </c>
      <c r="Z10549">
        <v>13201</v>
      </c>
      <c r="AA10549" t="s">
        <v>114</v>
      </c>
      <c r="AC10549" t="s">
        <v>713</v>
      </c>
      <c r="AD10549" t="s">
        <v>443</v>
      </c>
    </row>
    <row r="10550" spans="21:30">
      <c r="U10550">
        <v>25782</v>
      </c>
      <c r="V10550">
        <v>6</v>
      </c>
      <c r="W10550" t="s">
        <v>11487</v>
      </c>
      <c r="X10550">
        <v>13</v>
      </c>
      <c r="Y10550" t="s">
        <v>6457</v>
      </c>
      <c r="Z10550">
        <v>13122</v>
      </c>
      <c r="AA10550" t="s">
        <v>6722</v>
      </c>
      <c r="AC10550" t="s">
        <v>713</v>
      </c>
      <c r="AD10550" t="s">
        <v>443</v>
      </c>
    </row>
    <row r="10551" spans="21:30">
      <c r="U10551">
        <v>25783</v>
      </c>
      <c r="V10551">
        <v>4</v>
      </c>
      <c r="W10551" t="s">
        <v>11488</v>
      </c>
      <c r="X10551">
        <v>13</v>
      </c>
      <c r="Y10551" t="s">
        <v>6457</v>
      </c>
      <c r="Z10551">
        <v>13129</v>
      </c>
      <c r="AA10551" t="s">
        <v>6690</v>
      </c>
      <c r="AC10551" t="s">
        <v>713</v>
      </c>
      <c r="AD10551" t="s">
        <v>443</v>
      </c>
    </row>
    <row r="10552" spans="21:30">
      <c r="U10552">
        <v>25784</v>
      </c>
      <c r="V10552">
        <v>2</v>
      </c>
      <c r="W10552" t="s">
        <v>11489</v>
      </c>
      <c r="X10552">
        <v>13</v>
      </c>
      <c r="Y10552" t="s">
        <v>6457</v>
      </c>
      <c r="Z10552">
        <v>13129</v>
      </c>
      <c r="AA10552" t="s">
        <v>6690</v>
      </c>
      <c r="AC10552" t="s">
        <v>713</v>
      </c>
      <c r="AD10552" t="s">
        <v>443</v>
      </c>
    </row>
    <row r="10553" spans="21:30">
      <c r="U10553">
        <v>25785</v>
      </c>
      <c r="V10553">
        <v>0</v>
      </c>
      <c r="W10553" t="s">
        <v>11490</v>
      </c>
      <c r="X10553">
        <v>13</v>
      </c>
      <c r="Y10553" t="s">
        <v>6457</v>
      </c>
      <c r="Z10553">
        <v>13119</v>
      </c>
      <c r="AA10553" t="s">
        <v>6482</v>
      </c>
      <c r="AC10553" t="s">
        <v>725</v>
      </c>
      <c r="AD10553" t="s">
        <v>443</v>
      </c>
    </row>
    <row r="10554" spans="21:30">
      <c r="U10554">
        <v>25786</v>
      </c>
      <c r="V10554">
        <v>9</v>
      </c>
      <c r="W10554" t="s">
        <v>11491</v>
      </c>
      <c r="X10554">
        <v>13</v>
      </c>
      <c r="Y10554" t="s">
        <v>6457</v>
      </c>
      <c r="Z10554">
        <v>13125</v>
      </c>
      <c r="AA10554" t="s">
        <v>1608</v>
      </c>
      <c r="AC10554" t="s">
        <v>713</v>
      </c>
      <c r="AD10554" t="s">
        <v>443</v>
      </c>
    </row>
    <row r="10555" spans="21:30">
      <c r="U10555">
        <v>25787</v>
      </c>
      <c r="V10555">
        <v>7</v>
      </c>
      <c r="W10555" t="s">
        <v>11492</v>
      </c>
      <c r="X10555">
        <v>13</v>
      </c>
      <c r="Y10555" t="s">
        <v>6457</v>
      </c>
      <c r="Z10555">
        <v>13131</v>
      </c>
      <c r="AA10555" t="s">
        <v>6925</v>
      </c>
      <c r="AC10555" t="s">
        <v>713</v>
      </c>
      <c r="AD10555" t="s">
        <v>443</v>
      </c>
    </row>
    <row r="10556" spans="21:30">
      <c r="U10556">
        <v>25788</v>
      </c>
      <c r="V10556">
        <v>5</v>
      </c>
      <c r="W10556" t="s">
        <v>11493</v>
      </c>
      <c r="X10556">
        <v>13</v>
      </c>
      <c r="Y10556" t="s">
        <v>6457</v>
      </c>
      <c r="Z10556">
        <v>13125</v>
      </c>
      <c r="AA10556" t="s">
        <v>1608</v>
      </c>
      <c r="AC10556" t="s">
        <v>1009</v>
      </c>
      <c r="AD10556" t="s">
        <v>443</v>
      </c>
    </row>
    <row r="10557" spans="21:30">
      <c r="U10557">
        <v>25790</v>
      </c>
      <c r="V10557">
        <v>7</v>
      </c>
      <c r="W10557" t="s">
        <v>11494</v>
      </c>
      <c r="X10557">
        <v>13</v>
      </c>
      <c r="Y10557" t="s">
        <v>6457</v>
      </c>
      <c r="Z10557">
        <v>13119</v>
      </c>
      <c r="AA10557" t="s">
        <v>6482</v>
      </c>
      <c r="AC10557" t="s">
        <v>713</v>
      </c>
      <c r="AD10557" t="s">
        <v>443</v>
      </c>
    </row>
    <row r="10558" spans="21:30">
      <c r="U10558">
        <v>25791</v>
      </c>
      <c r="V10558">
        <v>5</v>
      </c>
      <c r="W10558" t="s">
        <v>11495</v>
      </c>
      <c r="X10558">
        <v>13</v>
      </c>
      <c r="Y10558" t="s">
        <v>6457</v>
      </c>
      <c r="Z10558">
        <v>13201</v>
      </c>
      <c r="AA10558" t="s">
        <v>114</v>
      </c>
      <c r="AC10558" t="s">
        <v>713</v>
      </c>
      <c r="AD10558" t="s">
        <v>443</v>
      </c>
    </row>
    <row r="10559" spans="21:30">
      <c r="U10559">
        <v>25792</v>
      </c>
      <c r="V10559">
        <v>3</v>
      </c>
      <c r="W10559" t="s">
        <v>11496</v>
      </c>
      <c r="X10559">
        <v>13</v>
      </c>
      <c r="Y10559" t="s">
        <v>6457</v>
      </c>
      <c r="Z10559">
        <v>13125</v>
      </c>
      <c r="AA10559" t="s">
        <v>1608</v>
      </c>
      <c r="AC10559" t="s">
        <v>713</v>
      </c>
      <c r="AD10559" t="s">
        <v>443</v>
      </c>
    </row>
    <row r="10560" spans="21:30">
      <c r="U10560">
        <v>25793</v>
      </c>
      <c r="V10560">
        <v>1</v>
      </c>
      <c r="W10560" t="s">
        <v>11497</v>
      </c>
      <c r="X10560">
        <v>13</v>
      </c>
      <c r="Y10560" t="s">
        <v>6457</v>
      </c>
      <c r="Z10560">
        <v>13122</v>
      </c>
      <c r="AA10560" t="s">
        <v>6722</v>
      </c>
      <c r="AC10560" t="s">
        <v>713</v>
      </c>
      <c r="AD10560" t="s">
        <v>443</v>
      </c>
    </row>
    <row r="10561" spans="21:30">
      <c r="U10561">
        <v>25795</v>
      </c>
      <c r="V10561">
        <v>8</v>
      </c>
      <c r="W10561" t="s">
        <v>11498</v>
      </c>
      <c r="X10561">
        <v>13</v>
      </c>
      <c r="Y10561" t="s">
        <v>6457</v>
      </c>
      <c r="Z10561">
        <v>13601</v>
      </c>
      <c r="AA10561" t="s">
        <v>777</v>
      </c>
      <c r="AC10561" t="s">
        <v>713</v>
      </c>
      <c r="AD10561" t="s">
        <v>443</v>
      </c>
    </row>
    <row r="10562" spans="21:30">
      <c r="U10562">
        <v>25797</v>
      </c>
      <c r="V10562">
        <v>4</v>
      </c>
      <c r="W10562" t="s">
        <v>11499</v>
      </c>
      <c r="X10562">
        <v>13</v>
      </c>
      <c r="Y10562" t="s">
        <v>6457</v>
      </c>
      <c r="Z10562">
        <v>13125</v>
      </c>
      <c r="AA10562" t="s">
        <v>1608</v>
      </c>
      <c r="AC10562" t="s">
        <v>1009</v>
      </c>
      <c r="AD10562" t="s">
        <v>443</v>
      </c>
    </row>
    <row r="10563" spans="21:30">
      <c r="U10563">
        <v>25798</v>
      </c>
      <c r="V10563">
        <v>2</v>
      </c>
      <c r="W10563" t="s">
        <v>11500</v>
      </c>
      <c r="X10563">
        <v>13</v>
      </c>
      <c r="Y10563" t="s">
        <v>6457</v>
      </c>
      <c r="Z10563">
        <v>13130</v>
      </c>
      <c r="AA10563" t="s">
        <v>840</v>
      </c>
      <c r="AC10563" t="s">
        <v>713</v>
      </c>
      <c r="AD10563" t="s">
        <v>443</v>
      </c>
    </row>
    <row r="10564" spans="21:30">
      <c r="U10564">
        <v>25799</v>
      </c>
      <c r="V10564">
        <v>0</v>
      </c>
      <c r="W10564" t="s">
        <v>11501</v>
      </c>
      <c r="X10564">
        <v>13</v>
      </c>
      <c r="Y10564" t="s">
        <v>6457</v>
      </c>
      <c r="Z10564">
        <v>13201</v>
      </c>
      <c r="AA10564" t="s">
        <v>114</v>
      </c>
      <c r="AC10564" t="s">
        <v>713</v>
      </c>
      <c r="AD10564" t="s">
        <v>443</v>
      </c>
    </row>
    <row r="10565" spans="21:30">
      <c r="U10565">
        <v>25801</v>
      </c>
      <c r="V10565">
        <v>6</v>
      </c>
      <c r="W10565" t="s">
        <v>11502</v>
      </c>
      <c r="X10565">
        <v>13</v>
      </c>
      <c r="Y10565" t="s">
        <v>6457</v>
      </c>
      <c r="Z10565">
        <v>13201</v>
      </c>
      <c r="AA10565" t="s">
        <v>114</v>
      </c>
      <c r="AC10565" t="s">
        <v>713</v>
      </c>
      <c r="AD10565" t="s">
        <v>443</v>
      </c>
    </row>
    <row r="10566" spans="21:30">
      <c r="U10566">
        <v>25803</v>
      </c>
      <c r="V10566">
        <v>2</v>
      </c>
      <c r="W10566" t="s">
        <v>11503</v>
      </c>
      <c r="X10566">
        <v>13</v>
      </c>
      <c r="Y10566" t="s">
        <v>6457</v>
      </c>
      <c r="Z10566">
        <v>13201</v>
      </c>
      <c r="AA10566" t="s">
        <v>114</v>
      </c>
      <c r="AC10566" t="s">
        <v>713</v>
      </c>
      <c r="AD10566" t="s">
        <v>443</v>
      </c>
    </row>
    <row r="10567" spans="21:30">
      <c r="U10567">
        <v>25804</v>
      </c>
      <c r="V10567">
        <v>0</v>
      </c>
      <c r="W10567" t="s">
        <v>11504</v>
      </c>
      <c r="X10567">
        <v>13</v>
      </c>
      <c r="Y10567" t="s">
        <v>6457</v>
      </c>
      <c r="Z10567">
        <v>13122</v>
      </c>
      <c r="AA10567" t="s">
        <v>6722</v>
      </c>
      <c r="AC10567" t="s">
        <v>713</v>
      </c>
      <c r="AD10567" t="s">
        <v>443</v>
      </c>
    </row>
    <row r="10568" spans="21:30">
      <c r="U10568">
        <v>25807</v>
      </c>
      <c r="V10568">
        <v>5</v>
      </c>
      <c r="W10568" t="s">
        <v>11505</v>
      </c>
      <c r="X10568">
        <v>13</v>
      </c>
      <c r="Y10568" t="s">
        <v>6457</v>
      </c>
      <c r="Z10568">
        <v>13110</v>
      </c>
      <c r="AA10568" t="s">
        <v>741</v>
      </c>
      <c r="AC10568" t="s">
        <v>713</v>
      </c>
      <c r="AD10568" t="s">
        <v>443</v>
      </c>
    </row>
    <row r="10569" spans="21:30">
      <c r="U10569">
        <v>25808</v>
      </c>
      <c r="V10569">
        <v>3</v>
      </c>
      <c r="W10569" t="s">
        <v>11506</v>
      </c>
      <c r="X10569">
        <v>13</v>
      </c>
      <c r="Y10569" t="s">
        <v>6457</v>
      </c>
      <c r="Z10569">
        <v>13119</v>
      </c>
      <c r="AA10569" t="s">
        <v>6482</v>
      </c>
      <c r="AC10569" t="s">
        <v>713</v>
      </c>
      <c r="AD10569" t="s">
        <v>443</v>
      </c>
    </row>
    <row r="10570" spans="21:30">
      <c r="U10570">
        <v>25809</v>
      </c>
      <c r="V10570">
        <v>1</v>
      </c>
      <c r="W10570" t="s">
        <v>11507</v>
      </c>
      <c r="X10570">
        <v>13</v>
      </c>
      <c r="Y10570" t="s">
        <v>6457</v>
      </c>
      <c r="Z10570">
        <v>13104</v>
      </c>
      <c r="AA10570" t="s">
        <v>6569</v>
      </c>
      <c r="AC10570" t="s">
        <v>713</v>
      </c>
      <c r="AD10570" t="s">
        <v>443</v>
      </c>
    </row>
    <row r="10571" spans="21:30">
      <c r="U10571">
        <v>25812</v>
      </c>
      <c r="V10571">
        <v>1</v>
      </c>
      <c r="W10571" t="s">
        <v>11508</v>
      </c>
      <c r="X10571">
        <v>13</v>
      </c>
      <c r="Y10571" t="s">
        <v>6457</v>
      </c>
      <c r="Z10571">
        <v>13302</v>
      </c>
      <c r="AA10571" t="s">
        <v>98</v>
      </c>
      <c r="AC10571" t="s">
        <v>1111</v>
      </c>
      <c r="AD10571" t="s">
        <v>443</v>
      </c>
    </row>
    <row r="10572" spans="21:30">
      <c r="U10572">
        <v>25814</v>
      </c>
      <c r="V10572">
        <v>8</v>
      </c>
      <c r="W10572" t="s">
        <v>11509</v>
      </c>
      <c r="X10572">
        <v>13</v>
      </c>
      <c r="Y10572" t="s">
        <v>6457</v>
      </c>
      <c r="Z10572">
        <v>13501</v>
      </c>
      <c r="AA10572" t="s">
        <v>809</v>
      </c>
      <c r="AC10572" t="s">
        <v>713</v>
      </c>
      <c r="AD10572" t="s">
        <v>443</v>
      </c>
    </row>
    <row r="10573" spans="21:30">
      <c r="U10573">
        <v>25817</v>
      </c>
      <c r="V10573">
        <v>2</v>
      </c>
      <c r="W10573" t="s">
        <v>11510</v>
      </c>
      <c r="X10573">
        <v>13</v>
      </c>
      <c r="Y10573" t="s">
        <v>6457</v>
      </c>
      <c r="Z10573">
        <v>13119</v>
      </c>
      <c r="AA10573" t="s">
        <v>6482</v>
      </c>
      <c r="AC10573" t="s">
        <v>725</v>
      </c>
      <c r="AD10573" t="s">
        <v>443</v>
      </c>
    </row>
    <row r="10574" spans="21:30">
      <c r="U10574">
        <v>25818</v>
      </c>
      <c r="V10574">
        <v>0</v>
      </c>
      <c r="W10574" t="s">
        <v>11511</v>
      </c>
      <c r="X10574">
        <v>13</v>
      </c>
      <c r="Y10574" t="s">
        <v>6457</v>
      </c>
      <c r="Z10574">
        <v>13101</v>
      </c>
      <c r="AA10574" t="s">
        <v>452</v>
      </c>
      <c r="AC10574" t="s">
        <v>713</v>
      </c>
      <c r="AD10574" t="s">
        <v>443</v>
      </c>
    </row>
    <row r="10575" spans="21:30">
      <c r="U10575">
        <v>25819</v>
      </c>
      <c r="V10575">
        <v>9</v>
      </c>
      <c r="W10575" t="s">
        <v>11512</v>
      </c>
      <c r="X10575">
        <v>13</v>
      </c>
      <c r="Y10575" t="s">
        <v>6457</v>
      </c>
      <c r="Z10575">
        <v>13303</v>
      </c>
      <c r="AA10575" t="s">
        <v>726</v>
      </c>
      <c r="AC10575" t="s">
        <v>713</v>
      </c>
      <c r="AD10575" t="s">
        <v>443</v>
      </c>
    </row>
    <row r="10576" spans="21:30">
      <c r="U10576">
        <v>25820</v>
      </c>
      <c r="V10576">
        <v>2</v>
      </c>
      <c r="W10576" t="s">
        <v>11513</v>
      </c>
      <c r="X10576">
        <v>13</v>
      </c>
      <c r="Y10576" t="s">
        <v>6457</v>
      </c>
      <c r="Z10576">
        <v>13107</v>
      </c>
      <c r="AA10576" t="s">
        <v>1204</v>
      </c>
      <c r="AC10576" t="s">
        <v>725</v>
      </c>
      <c r="AD10576" t="s">
        <v>443</v>
      </c>
    </row>
    <row r="10577" spans="21:30">
      <c r="U10577">
        <v>25822</v>
      </c>
      <c r="V10577">
        <v>9</v>
      </c>
      <c r="W10577" t="s">
        <v>11514</v>
      </c>
      <c r="X10577">
        <v>13</v>
      </c>
      <c r="Y10577" t="s">
        <v>6457</v>
      </c>
      <c r="Z10577">
        <v>13101</v>
      </c>
      <c r="AA10577" t="s">
        <v>452</v>
      </c>
      <c r="AC10577" t="s">
        <v>725</v>
      </c>
      <c r="AD10577" t="s">
        <v>443</v>
      </c>
    </row>
    <row r="10578" spans="21:30">
      <c r="U10578">
        <v>25823</v>
      </c>
      <c r="V10578">
        <v>7</v>
      </c>
      <c r="W10578" t="s">
        <v>11515</v>
      </c>
      <c r="X10578">
        <v>13</v>
      </c>
      <c r="Y10578" t="s">
        <v>6457</v>
      </c>
      <c r="Z10578">
        <v>13119</v>
      </c>
      <c r="AA10578" t="s">
        <v>6482</v>
      </c>
      <c r="AC10578" t="s">
        <v>1111</v>
      </c>
      <c r="AD10578" t="s">
        <v>443</v>
      </c>
    </row>
    <row r="10579" spans="21:30">
      <c r="U10579">
        <v>25824</v>
      </c>
      <c r="V10579">
        <v>5</v>
      </c>
      <c r="W10579" t="s">
        <v>11516</v>
      </c>
      <c r="X10579">
        <v>13</v>
      </c>
      <c r="Y10579" t="s">
        <v>6457</v>
      </c>
      <c r="Z10579">
        <v>13112</v>
      </c>
      <c r="AA10579" t="s">
        <v>1249</v>
      </c>
      <c r="AC10579" t="s">
        <v>713</v>
      </c>
      <c r="AD10579" t="s">
        <v>443</v>
      </c>
    </row>
    <row r="10580" spans="21:30">
      <c r="U10580">
        <v>25825</v>
      </c>
      <c r="V10580">
        <v>3</v>
      </c>
      <c r="W10580" t="s">
        <v>11517</v>
      </c>
      <c r="X10580">
        <v>13</v>
      </c>
      <c r="Y10580" t="s">
        <v>6457</v>
      </c>
      <c r="Z10580">
        <v>13114</v>
      </c>
      <c r="AA10580" t="s">
        <v>683</v>
      </c>
      <c r="AC10580" t="s">
        <v>725</v>
      </c>
      <c r="AD10580" t="s">
        <v>443</v>
      </c>
    </row>
    <row r="10581" spans="21:30">
      <c r="U10581">
        <v>25826</v>
      </c>
      <c r="V10581">
        <v>1</v>
      </c>
      <c r="W10581" t="s">
        <v>11518</v>
      </c>
      <c r="X10581">
        <v>13</v>
      </c>
      <c r="Y10581" t="s">
        <v>6457</v>
      </c>
      <c r="Z10581">
        <v>13110</v>
      </c>
      <c r="AA10581" t="s">
        <v>741</v>
      </c>
      <c r="AC10581" t="s">
        <v>713</v>
      </c>
      <c r="AD10581" t="s">
        <v>443</v>
      </c>
    </row>
    <row r="10582" spans="21:30">
      <c r="U10582">
        <v>25828</v>
      </c>
      <c r="V10582">
        <v>8</v>
      </c>
      <c r="W10582" t="s">
        <v>11519</v>
      </c>
      <c r="X10582">
        <v>13</v>
      </c>
      <c r="Y10582" t="s">
        <v>6457</v>
      </c>
      <c r="Z10582">
        <v>13120</v>
      </c>
      <c r="AA10582" t="s">
        <v>6588</v>
      </c>
      <c r="AC10582" t="s">
        <v>713</v>
      </c>
      <c r="AD10582" t="s">
        <v>443</v>
      </c>
    </row>
    <row r="10583" spans="21:30">
      <c r="U10583">
        <v>25829</v>
      </c>
      <c r="V10583">
        <v>6</v>
      </c>
      <c r="W10583" t="s">
        <v>11520</v>
      </c>
      <c r="X10583">
        <v>13</v>
      </c>
      <c r="Y10583" t="s">
        <v>6457</v>
      </c>
      <c r="Z10583">
        <v>13125</v>
      </c>
      <c r="AA10583" t="s">
        <v>1608</v>
      </c>
      <c r="AC10583" t="s">
        <v>713</v>
      </c>
      <c r="AD10583" t="s">
        <v>443</v>
      </c>
    </row>
    <row r="10584" spans="21:30">
      <c r="U10584">
        <v>25831</v>
      </c>
      <c r="V10584">
        <v>8</v>
      </c>
      <c r="W10584" t="s">
        <v>11521</v>
      </c>
      <c r="X10584">
        <v>13</v>
      </c>
      <c r="Y10584" t="s">
        <v>6457</v>
      </c>
      <c r="Z10584">
        <v>13110</v>
      </c>
      <c r="AA10584" t="s">
        <v>741</v>
      </c>
      <c r="AC10584" t="s">
        <v>713</v>
      </c>
      <c r="AD10584" t="s">
        <v>443</v>
      </c>
    </row>
    <row r="10585" spans="21:30">
      <c r="U10585">
        <v>25832</v>
      </c>
      <c r="V10585">
        <v>6</v>
      </c>
      <c r="W10585" t="s">
        <v>11522</v>
      </c>
      <c r="X10585">
        <v>13</v>
      </c>
      <c r="Y10585" t="s">
        <v>6457</v>
      </c>
      <c r="Z10585">
        <v>13130</v>
      </c>
      <c r="AA10585" t="s">
        <v>840</v>
      </c>
      <c r="AC10585" t="s">
        <v>725</v>
      </c>
      <c r="AD10585" t="s">
        <v>443</v>
      </c>
    </row>
    <row r="10586" spans="21:30">
      <c r="U10586">
        <v>25833</v>
      </c>
      <c r="V10586">
        <v>4</v>
      </c>
      <c r="W10586" t="s">
        <v>11523</v>
      </c>
      <c r="X10586">
        <v>13</v>
      </c>
      <c r="Y10586" t="s">
        <v>6457</v>
      </c>
      <c r="Z10586">
        <v>13114</v>
      </c>
      <c r="AA10586" t="s">
        <v>683</v>
      </c>
      <c r="AC10586" t="s">
        <v>725</v>
      </c>
      <c r="AD10586" t="s">
        <v>443</v>
      </c>
    </row>
    <row r="10587" spans="21:30">
      <c r="U10587">
        <v>25834</v>
      </c>
      <c r="V10587">
        <v>2</v>
      </c>
      <c r="W10587" t="s">
        <v>11524</v>
      </c>
      <c r="X10587">
        <v>13</v>
      </c>
      <c r="Y10587" t="s">
        <v>6457</v>
      </c>
      <c r="Z10587">
        <v>13401</v>
      </c>
      <c r="AA10587" t="s">
        <v>667</v>
      </c>
      <c r="AC10587" t="s">
        <v>713</v>
      </c>
      <c r="AD10587" t="s">
        <v>443</v>
      </c>
    </row>
    <row r="10588" spans="21:30">
      <c r="U10588">
        <v>25836</v>
      </c>
      <c r="V10588">
        <v>9</v>
      </c>
      <c r="W10588" t="s">
        <v>11525</v>
      </c>
      <c r="X10588">
        <v>13</v>
      </c>
      <c r="Y10588" t="s">
        <v>6457</v>
      </c>
      <c r="Z10588">
        <v>13120</v>
      </c>
      <c r="AA10588" t="s">
        <v>6588</v>
      </c>
      <c r="AC10588" t="s">
        <v>713</v>
      </c>
      <c r="AD10588" t="s">
        <v>443</v>
      </c>
    </row>
    <row r="10589" spans="21:30">
      <c r="U10589">
        <v>25838</v>
      </c>
      <c r="V10589">
        <v>5</v>
      </c>
      <c r="W10589" t="s">
        <v>11526</v>
      </c>
      <c r="X10589">
        <v>13</v>
      </c>
      <c r="Y10589" t="s">
        <v>6457</v>
      </c>
      <c r="Z10589">
        <v>13117</v>
      </c>
      <c r="AA10589" t="s">
        <v>804</v>
      </c>
      <c r="AC10589" t="s">
        <v>713</v>
      </c>
      <c r="AD10589" t="s">
        <v>443</v>
      </c>
    </row>
    <row r="10590" spans="21:30">
      <c r="U10590">
        <v>25839</v>
      </c>
      <c r="V10590">
        <v>3</v>
      </c>
      <c r="W10590" t="s">
        <v>11527</v>
      </c>
      <c r="X10590">
        <v>13</v>
      </c>
      <c r="Y10590" t="s">
        <v>6457</v>
      </c>
      <c r="Z10590">
        <v>13117</v>
      </c>
      <c r="AA10590" t="s">
        <v>804</v>
      </c>
      <c r="AC10590" t="s">
        <v>713</v>
      </c>
      <c r="AD10590" t="s">
        <v>443</v>
      </c>
    </row>
    <row r="10591" spans="21:30">
      <c r="U10591">
        <v>25842</v>
      </c>
      <c r="V10591">
        <v>3</v>
      </c>
      <c r="W10591" t="s">
        <v>4013</v>
      </c>
      <c r="X10591">
        <v>13</v>
      </c>
      <c r="Y10591" t="s">
        <v>6457</v>
      </c>
      <c r="Z10591">
        <v>13110</v>
      </c>
      <c r="AA10591" t="s">
        <v>741</v>
      </c>
      <c r="AC10591" t="s">
        <v>725</v>
      </c>
      <c r="AD10591" t="s">
        <v>443</v>
      </c>
    </row>
    <row r="10592" spans="21:30">
      <c r="U10592">
        <v>25843</v>
      </c>
      <c r="V10592">
        <v>1</v>
      </c>
      <c r="W10592" t="s">
        <v>11528</v>
      </c>
      <c r="X10592">
        <v>13</v>
      </c>
      <c r="Y10592" t="s">
        <v>6457</v>
      </c>
      <c r="Z10592">
        <v>13601</v>
      </c>
      <c r="AA10592" t="s">
        <v>777</v>
      </c>
      <c r="AC10592" t="s">
        <v>713</v>
      </c>
      <c r="AD10592" t="s">
        <v>443</v>
      </c>
    </row>
    <row r="10593" spans="21:30">
      <c r="U10593">
        <v>25845</v>
      </c>
      <c r="V10593">
        <v>8</v>
      </c>
      <c r="W10593" t="s">
        <v>11529</v>
      </c>
      <c r="X10593">
        <v>13</v>
      </c>
      <c r="Y10593" t="s">
        <v>6457</v>
      </c>
      <c r="Z10593">
        <v>13112</v>
      </c>
      <c r="AA10593" t="s">
        <v>1249</v>
      </c>
      <c r="AC10593" t="s">
        <v>713</v>
      </c>
      <c r="AD10593" t="s">
        <v>443</v>
      </c>
    </row>
    <row r="10594" spans="21:30">
      <c r="U10594">
        <v>25847</v>
      </c>
      <c r="V10594">
        <v>4</v>
      </c>
      <c r="W10594" t="s">
        <v>11530</v>
      </c>
      <c r="X10594">
        <v>13</v>
      </c>
      <c r="Y10594" t="s">
        <v>6457</v>
      </c>
      <c r="Z10594">
        <v>13501</v>
      </c>
      <c r="AA10594" t="s">
        <v>809</v>
      </c>
      <c r="AC10594" t="s">
        <v>713</v>
      </c>
      <c r="AD10594" t="s">
        <v>443</v>
      </c>
    </row>
    <row r="10595" spans="21:30">
      <c r="U10595">
        <v>25850</v>
      </c>
      <c r="V10595">
        <v>4</v>
      </c>
      <c r="W10595" t="s">
        <v>11531</v>
      </c>
      <c r="X10595">
        <v>13</v>
      </c>
      <c r="Y10595" t="s">
        <v>6457</v>
      </c>
      <c r="Z10595">
        <v>13119</v>
      </c>
      <c r="AA10595" t="s">
        <v>6482</v>
      </c>
      <c r="AC10595" t="s">
        <v>713</v>
      </c>
      <c r="AD10595" t="s">
        <v>443</v>
      </c>
    </row>
    <row r="10596" spans="21:30">
      <c r="U10596">
        <v>25851</v>
      </c>
      <c r="V10596">
        <v>2</v>
      </c>
      <c r="W10596" t="s">
        <v>11532</v>
      </c>
      <c r="X10596">
        <v>13</v>
      </c>
      <c r="Y10596" t="s">
        <v>6457</v>
      </c>
      <c r="Z10596">
        <v>13119</v>
      </c>
      <c r="AA10596" t="s">
        <v>6482</v>
      </c>
      <c r="AC10596" t="s">
        <v>713</v>
      </c>
      <c r="AD10596" t="s">
        <v>443</v>
      </c>
    </row>
    <row r="10597" spans="21:30">
      <c r="U10597">
        <v>25852</v>
      </c>
      <c r="V10597">
        <v>0</v>
      </c>
      <c r="W10597" t="s">
        <v>11533</v>
      </c>
      <c r="X10597">
        <v>13</v>
      </c>
      <c r="Y10597" t="s">
        <v>6457</v>
      </c>
      <c r="Z10597">
        <v>13120</v>
      </c>
      <c r="AA10597" t="s">
        <v>6588</v>
      </c>
      <c r="AC10597" t="s">
        <v>725</v>
      </c>
      <c r="AD10597" t="s">
        <v>443</v>
      </c>
    </row>
    <row r="10598" spans="21:30">
      <c r="U10598">
        <v>25853</v>
      </c>
      <c r="V10598">
        <v>9</v>
      </c>
      <c r="W10598" t="s">
        <v>11534</v>
      </c>
      <c r="X10598">
        <v>13</v>
      </c>
      <c r="Y10598" t="s">
        <v>6457</v>
      </c>
      <c r="Z10598">
        <v>13125</v>
      </c>
      <c r="AA10598" t="s">
        <v>1608</v>
      </c>
      <c r="AC10598" t="s">
        <v>713</v>
      </c>
      <c r="AD10598" t="s">
        <v>443</v>
      </c>
    </row>
    <row r="10599" spans="21:30">
      <c r="U10599">
        <v>25854</v>
      </c>
      <c r="V10599">
        <v>7</v>
      </c>
      <c r="W10599" t="s">
        <v>11535</v>
      </c>
      <c r="X10599">
        <v>13</v>
      </c>
      <c r="Y10599" t="s">
        <v>6457</v>
      </c>
      <c r="Z10599">
        <v>13401</v>
      </c>
      <c r="AA10599" t="s">
        <v>667</v>
      </c>
      <c r="AC10599" t="s">
        <v>713</v>
      </c>
      <c r="AD10599" t="s">
        <v>443</v>
      </c>
    </row>
    <row r="10600" spans="21:30">
      <c r="U10600">
        <v>25855</v>
      </c>
      <c r="V10600">
        <v>5</v>
      </c>
      <c r="W10600" t="s">
        <v>11536</v>
      </c>
      <c r="X10600">
        <v>13</v>
      </c>
      <c r="Y10600" t="s">
        <v>6457</v>
      </c>
      <c r="Z10600">
        <v>13301</v>
      </c>
      <c r="AA10600" t="s">
        <v>623</v>
      </c>
      <c r="AC10600" t="s">
        <v>1111</v>
      </c>
      <c r="AD10600" t="s">
        <v>443</v>
      </c>
    </row>
    <row r="10601" spans="21:30">
      <c r="U10601">
        <v>25856</v>
      </c>
      <c r="V10601">
        <v>3</v>
      </c>
      <c r="W10601" t="s">
        <v>11537</v>
      </c>
      <c r="X10601">
        <v>13</v>
      </c>
      <c r="Y10601" t="s">
        <v>6457</v>
      </c>
      <c r="Z10601">
        <v>13126</v>
      </c>
      <c r="AA10601" t="s">
        <v>6479</v>
      </c>
      <c r="AC10601" t="s">
        <v>713</v>
      </c>
      <c r="AD10601" t="s">
        <v>443</v>
      </c>
    </row>
    <row r="10602" spans="21:30">
      <c r="U10602">
        <v>25859</v>
      </c>
      <c r="V10602">
        <v>8</v>
      </c>
      <c r="W10602" t="s">
        <v>11538</v>
      </c>
      <c r="X10602">
        <v>13</v>
      </c>
      <c r="Y10602" t="s">
        <v>6457</v>
      </c>
      <c r="Z10602">
        <v>13101</v>
      </c>
      <c r="AA10602" t="s">
        <v>452</v>
      </c>
      <c r="AC10602" t="s">
        <v>713</v>
      </c>
      <c r="AD10602" t="s">
        <v>443</v>
      </c>
    </row>
    <row r="10603" spans="21:30">
      <c r="U10603">
        <v>25860</v>
      </c>
      <c r="V10603">
        <v>1</v>
      </c>
      <c r="W10603" t="s">
        <v>11539</v>
      </c>
      <c r="X10603">
        <v>13</v>
      </c>
      <c r="Y10603" t="s">
        <v>6457</v>
      </c>
      <c r="Z10603">
        <v>13201</v>
      </c>
      <c r="AA10603" t="s">
        <v>114</v>
      </c>
      <c r="AC10603" t="s">
        <v>713</v>
      </c>
      <c r="AD10603" t="s">
        <v>443</v>
      </c>
    </row>
    <row r="10604" spans="21:30">
      <c r="U10604">
        <v>25862</v>
      </c>
      <c r="V10604">
        <v>8</v>
      </c>
      <c r="W10604" t="s">
        <v>11540</v>
      </c>
      <c r="X10604">
        <v>13</v>
      </c>
      <c r="Y10604" t="s">
        <v>6457</v>
      </c>
      <c r="Z10604">
        <v>13118</v>
      </c>
      <c r="AA10604" t="s">
        <v>771</v>
      </c>
      <c r="AC10604" t="s">
        <v>713</v>
      </c>
      <c r="AD10604" t="s">
        <v>443</v>
      </c>
    </row>
    <row r="10605" spans="21:30">
      <c r="U10605">
        <v>25865</v>
      </c>
      <c r="V10605">
        <v>2</v>
      </c>
      <c r="W10605" t="s">
        <v>11541</v>
      </c>
      <c r="X10605">
        <v>13</v>
      </c>
      <c r="Y10605" t="s">
        <v>6457</v>
      </c>
      <c r="Z10605">
        <v>13401</v>
      </c>
      <c r="AA10605" t="s">
        <v>667</v>
      </c>
      <c r="AC10605" t="s">
        <v>713</v>
      </c>
      <c r="AD10605" t="s">
        <v>443</v>
      </c>
    </row>
    <row r="10606" spans="21:30">
      <c r="U10606">
        <v>25866</v>
      </c>
      <c r="V10606">
        <v>0</v>
      </c>
      <c r="W10606" t="s">
        <v>11542</v>
      </c>
      <c r="X10606">
        <v>13</v>
      </c>
      <c r="Y10606" t="s">
        <v>6457</v>
      </c>
      <c r="Z10606">
        <v>13123</v>
      </c>
      <c r="AA10606" t="s">
        <v>756</v>
      </c>
      <c r="AC10606" t="s">
        <v>725</v>
      </c>
      <c r="AD10606" t="s">
        <v>443</v>
      </c>
    </row>
    <row r="10607" spans="21:30">
      <c r="U10607">
        <v>25867</v>
      </c>
      <c r="V10607">
        <v>9</v>
      </c>
      <c r="W10607" t="s">
        <v>11543</v>
      </c>
      <c r="X10607">
        <v>13</v>
      </c>
      <c r="Y10607" t="s">
        <v>6457</v>
      </c>
      <c r="Z10607">
        <v>13111</v>
      </c>
      <c r="AA10607" t="s">
        <v>1237</v>
      </c>
      <c r="AC10607" t="s">
        <v>713</v>
      </c>
      <c r="AD10607" t="s">
        <v>443</v>
      </c>
    </row>
    <row r="10608" spans="21:30">
      <c r="U10608">
        <v>25868</v>
      </c>
      <c r="V10608">
        <v>7</v>
      </c>
      <c r="W10608" t="s">
        <v>11544</v>
      </c>
      <c r="X10608">
        <v>13</v>
      </c>
      <c r="Y10608" t="s">
        <v>6457</v>
      </c>
      <c r="Z10608">
        <v>13113</v>
      </c>
      <c r="AA10608" t="s">
        <v>761</v>
      </c>
      <c r="AC10608" t="s">
        <v>725</v>
      </c>
      <c r="AD10608" t="s">
        <v>443</v>
      </c>
    </row>
    <row r="10609" spans="21:30">
      <c r="U10609">
        <v>25869</v>
      </c>
      <c r="V10609">
        <v>5</v>
      </c>
      <c r="W10609" t="s">
        <v>11545</v>
      </c>
      <c r="X10609">
        <v>13</v>
      </c>
      <c r="Y10609" t="s">
        <v>6457</v>
      </c>
      <c r="Z10609">
        <v>13109</v>
      </c>
      <c r="AA10609" t="s">
        <v>1224</v>
      </c>
      <c r="AC10609" t="s">
        <v>713</v>
      </c>
      <c r="AD10609" t="s">
        <v>443</v>
      </c>
    </row>
    <row r="10610" spans="21:30">
      <c r="U10610">
        <v>25871</v>
      </c>
      <c r="V10610">
        <v>7</v>
      </c>
      <c r="W10610" t="s">
        <v>11546</v>
      </c>
      <c r="X10610">
        <v>13</v>
      </c>
      <c r="Y10610" t="s">
        <v>6457</v>
      </c>
      <c r="Z10610">
        <v>13110</v>
      </c>
      <c r="AA10610" t="s">
        <v>741</v>
      </c>
      <c r="AC10610" t="s">
        <v>725</v>
      </c>
      <c r="AD10610" t="s">
        <v>443</v>
      </c>
    </row>
    <row r="10611" spans="21:30">
      <c r="U10611">
        <v>25872</v>
      </c>
      <c r="V10611">
        <v>5</v>
      </c>
      <c r="W10611" t="s">
        <v>11547</v>
      </c>
      <c r="X10611">
        <v>13</v>
      </c>
      <c r="Y10611" t="s">
        <v>6457</v>
      </c>
      <c r="Z10611">
        <v>13401</v>
      </c>
      <c r="AA10611" t="s">
        <v>667</v>
      </c>
      <c r="AC10611" t="s">
        <v>713</v>
      </c>
      <c r="AD10611" t="s">
        <v>443</v>
      </c>
    </row>
    <row r="10612" spans="21:30">
      <c r="U10612">
        <v>25873</v>
      </c>
      <c r="V10612">
        <v>3</v>
      </c>
      <c r="W10612" t="s">
        <v>11548</v>
      </c>
      <c r="X10612">
        <v>13</v>
      </c>
      <c r="Y10612" t="s">
        <v>6457</v>
      </c>
      <c r="Z10612">
        <v>13119</v>
      </c>
      <c r="AA10612" t="s">
        <v>6482</v>
      </c>
      <c r="AC10612" t="s">
        <v>713</v>
      </c>
      <c r="AD10612" t="s">
        <v>443</v>
      </c>
    </row>
    <row r="10613" spans="21:30">
      <c r="U10613">
        <v>25874</v>
      </c>
      <c r="V10613">
        <v>1</v>
      </c>
      <c r="W10613" t="s">
        <v>11549</v>
      </c>
      <c r="X10613">
        <v>13</v>
      </c>
      <c r="Y10613" t="s">
        <v>6457</v>
      </c>
      <c r="Z10613">
        <v>13130</v>
      </c>
      <c r="AA10613" t="s">
        <v>840</v>
      </c>
      <c r="AC10613" t="s">
        <v>713</v>
      </c>
      <c r="AD10613" t="s">
        <v>443</v>
      </c>
    </row>
    <row r="10614" spans="21:30">
      <c r="U10614">
        <v>25876</v>
      </c>
      <c r="V10614">
        <v>8</v>
      </c>
      <c r="W10614" t="s">
        <v>11550</v>
      </c>
      <c r="X10614">
        <v>13</v>
      </c>
      <c r="Y10614" t="s">
        <v>6457</v>
      </c>
      <c r="Z10614">
        <v>13201</v>
      </c>
      <c r="AA10614" t="s">
        <v>114</v>
      </c>
      <c r="AC10614" t="s">
        <v>713</v>
      </c>
      <c r="AD10614" t="s">
        <v>443</v>
      </c>
    </row>
    <row r="10615" spans="21:30">
      <c r="U10615">
        <v>25877</v>
      </c>
      <c r="V10615">
        <v>6</v>
      </c>
      <c r="W10615" t="s">
        <v>11551</v>
      </c>
      <c r="X10615">
        <v>13</v>
      </c>
      <c r="Y10615" t="s">
        <v>6457</v>
      </c>
      <c r="Z10615">
        <v>13104</v>
      </c>
      <c r="AA10615" t="s">
        <v>6569</v>
      </c>
      <c r="AC10615" t="s">
        <v>713</v>
      </c>
      <c r="AD10615" t="s">
        <v>443</v>
      </c>
    </row>
    <row r="10616" spans="21:30">
      <c r="U10616">
        <v>25878</v>
      </c>
      <c r="V10616">
        <v>4</v>
      </c>
      <c r="W10616" t="s">
        <v>11552</v>
      </c>
      <c r="X10616">
        <v>13</v>
      </c>
      <c r="Y10616" t="s">
        <v>6457</v>
      </c>
      <c r="Z10616">
        <v>13130</v>
      </c>
      <c r="AA10616" t="s">
        <v>840</v>
      </c>
      <c r="AC10616" t="s">
        <v>713</v>
      </c>
      <c r="AD10616" t="s">
        <v>443</v>
      </c>
    </row>
    <row r="10617" spans="21:30">
      <c r="U10617">
        <v>25881</v>
      </c>
      <c r="V10617">
        <v>4</v>
      </c>
      <c r="W10617" t="s">
        <v>11553</v>
      </c>
      <c r="X10617">
        <v>13</v>
      </c>
      <c r="Y10617" t="s">
        <v>6457</v>
      </c>
      <c r="Z10617">
        <v>13103</v>
      </c>
      <c r="AA10617" t="s">
        <v>708</v>
      </c>
      <c r="AC10617" t="s">
        <v>713</v>
      </c>
      <c r="AD10617" t="s">
        <v>443</v>
      </c>
    </row>
    <row r="10618" spans="21:30">
      <c r="U10618">
        <v>25882</v>
      </c>
      <c r="V10618">
        <v>2</v>
      </c>
      <c r="W10618" t="s">
        <v>11554</v>
      </c>
      <c r="X10618">
        <v>13</v>
      </c>
      <c r="Y10618" t="s">
        <v>6457</v>
      </c>
      <c r="Z10618">
        <v>13401</v>
      </c>
      <c r="AA10618" t="s">
        <v>667</v>
      </c>
      <c r="AC10618" t="s">
        <v>713</v>
      </c>
      <c r="AD10618" t="s">
        <v>443</v>
      </c>
    </row>
    <row r="10619" spans="21:30">
      <c r="U10619">
        <v>25883</v>
      </c>
      <c r="V10619">
        <v>0</v>
      </c>
      <c r="W10619" t="s">
        <v>11555</v>
      </c>
      <c r="X10619">
        <v>13</v>
      </c>
      <c r="Y10619" t="s">
        <v>6457</v>
      </c>
      <c r="Z10619">
        <v>13105</v>
      </c>
      <c r="AA10619" t="s">
        <v>1817</v>
      </c>
      <c r="AC10619" t="s">
        <v>713</v>
      </c>
      <c r="AD10619" t="s">
        <v>443</v>
      </c>
    </row>
    <row r="10620" spans="21:30">
      <c r="U10620">
        <v>25884</v>
      </c>
      <c r="V10620">
        <v>9</v>
      </c>
      <c r="W10620" t="s">
        <v>11556</v>
      </c>
      <c r="X10620">
        <v>13</v>
      </c>
      <c r="Y10620" t="s">
        <v>6457</v>
      </c>
      <c r="Z10620">
        <v>13301</v>
      </c>
      <c r="AA10620" t="s">
        <v>623</v>
      </c>
      <c r="AC10620" t="s">
        <v>713</v>
      </c>
      <c r="AD10620" t="s">
        <v>443</v>
      </c>
    </row>
    <row r="10621" spans="21:30">
      <c r="U10621">
        <v>25885</v>
      </c>
      <c r="V10621">
        <v>7</v>
      </c>
      <c r="W10621" t="s">
        <v>11557</v>
      </c>
      <c r="X10621">
        <v>13</v>
      </c>
      <c r="Y10621" t="s">
        <v>6457</v>
      </c>
      <c r="Z10621">
        <v>13119</v>
      </c>
      <c r="AA10621" t="s">
        <v>6482</v>
      </c>
      <c r="AC10621" t="s">
        <v>713</v>
      </c>
      <c r="AD10621" t="s">
        <v>443</v>
      </c>
    </row>
    <row r="10622" spans="21:30">
      <c r="U10622">
        <v>25886</v>
      </c>
      <c r="V10622">
        <v>5</v>
      </c>
      <c r="W10622" t="s">
        <v>11558</v>
      </c>
      <c r="X10622">
        <v>13</v>
      </c>
      <c r="Y10622" t="s">
        <v>6457</v>
      </c>
      <c r="Z10622">
        <v>13404</v>
      </c>
      <c r="AA10622" t="s">
        <v>1464</v>
      </c>
      <c r="AC10622" t="s">
        <v>713</v>
      </c>
      <c r="AD10622" t="s">
        <v>443</v>
      </c>
    </row>
    <row r="10623" spans="21:30">
      <c r="U10623">
        <v>25887</v>
      </c>
      <c r="V10623">
        <v>3</v>
      </c>
      <c r="W10623" t="s">
        <v>11559</v>
      </c>
      <c r="X10623">
        <v>13</v>
      </c>
      <c r="Y10623" t="s">
        <v>6457</v>
      </c>
      <c r="Z10623">
        <v>13404</v>
      </c>
      <c r="AA10623" t="s">
        <v>1464</v>
      </c>
      <c r="AC10623" t="s">
        <v>713</v>
      </c>
      <c r="AD10623" t="s">
        <v>443</v>
      </c>
    </row>
    <row r="10624" spans="21:30">
      <c r="U10624">
        <v>25890</v>
      </c>
      <c r="V10624">
        <v>3</v>
      </c>
      <c r="W10624" t="s">
        <v>11560</v>
      </c>
      <c r="X10624">
        <v>13</v>
      </c>
      <c r="Y10624" t="s">
        <v>6457</v>
      </c>
      <c r="Z10624">
        <v>13111</v>
      </c>
      <c r="AA10624" t="s">
        <v>1237</v>
      </c>
      <c r="AC10624" t="s">
        <v>713</v>
      </c>
      <c r="AD10624" t="s">
        <v>443</v>
      </c>
    </row>
    <row r="10625" spans="21:30">
      <c r="U10625">
        <v>25894</v>
      </c>
      <c r="V10625">
        <v>6</v>
      </c>
      <c r="W10625" t="s">
        <v>11561</v>
      </c>
      <c r="X10625">
        <v>13</v>
      </c>
      <c r="Y10625" t="s">
        <v>6457</v>
      </c>
      <c r="Z10625">
        <v>13130</v>
      </c>
      <c r="AA10625" t="s">
        <v>840</v>
      </c>
      <c r="AC10625" t="s">
        <v>713</v>
      </c>
      <c r="AD10625" t="s">
        <v>443</v>
      </c>
    </row>
    <row r="10626" spans="21:30">
      <c r="U10626">
        <v>25895</v>
      </c>
      <c r="V10626">
        <v>4</v>
      </c>
      <c r="W10626" t="s">
        <v>11562</v>
      </c>
      <c r="X10626">
        <v>13</v>
      </c>
      <c r="Y10626" t="s">
        <v>6457</v>
      </c>
      <c r="Z10626">
        <v>13124</v>
      </c>
      <c r="AA10626" t="s">
        <v>688</v>
      </c>
      <c r="AC10626" t="s">
        <v>713</v>
      </c>
      <c r="AD10626" t="s">
        <v>443</v>
      </c>
    </row>
    <row r="10627" spans="21:30">
      <c r="U10627">
        <v>25897</v>
      </c>
      <c r="V10627">
        <v>0</v>
      </c>
      <c r="W10627" t="s">
        <v>11563</v>
      </c>
      <c r="X10627">
        <v>13</v>
      </c>
      <c r="Y10627" t="s">
        <v>6457</v>
      </c>
      <c r="Z10627">
        <v>13110</v>
      </c>
      <c r="AA10627" t="s">
        <v>741</v>
      </c>
      <c r="AC10627" t="s">
        <v>713</v>
      </c>
      <c r="AD10627" t="s">
        <v>443</v>
      </c>
    </row>
    <row r="10628" spans="21:30">
      <c r="U10628">
        <v>25899</v>
      </c>
      <c r="V10628">
        <v>7</v>
      </c>
      <c r="W10628" t="s">
        <v>11564</v>
      </c>
      <c r="X10628">
        <v>13</v>
      </c>
      <c r="Y10628" t="s">
        <v>6457</v>
      </c>
      <c r="Z10628">
        <v>13107</v>
      </c>
      <c r="AA10628" t="s">
        <v>1204</v>
      </c>
      <c r="AC10628" t="s">
        <v>713</v>
      </c>
      <c r="AD10628" t="s">
        <v>443</v>
      </c>
    </row>
    <row r="10629" spans="21:30">
      <c r="U10629">
        <v>25900</v>
      </c>
      <c r="V10629">
        <v>4</v>
      </c>
      <c r="W10629" t="s">
        <v>11565</v>
      </c>
      <c r="X10629">
        <v>13</v>
      </c>
      <c r="Y10629" t="s">
        <v>6457</v>
      </c>
      <c r="Z10629">
        <v>13129</v>
      </c>
      <c r="AA10629" t="s">
        <v>6690</v>
      </c>
      <c r="AC10629" t="s">
        <v>713</v>
      </c>
      <c r="AD10629" t="s">
        <v>443</v>
      </c>
    </row>
    <row r="10630" spans="21:30">
      <c r="U10630">
        <v>25901</v>
      </c>
      <c r="V10630">
        <v>2</v>
      </c>
      <c r="W10630" t="s">
        <v>11566</v>
      </c>
      <c r="X10630">
        <v>13</v>
      </c>
      <c r="Y10630" t="s">
        <v>6457</v>
      </c>
      <c r="Z10630">
        <v>13122</v>
      </c>
      <c r="AA10630" t="s">
        <v>6722</v>
      </c>
      <c r="AC10630" t="s">
        <v>713</v>
      </c>
      <c r="AD10630" t="s">
        <v>443</v>
      </c>
    </row>
    <row r="10631" spans="21:30">
      <c r="U10631">
        <v>25902</v>
      </c>
      <c r="V10631">
        <v>0</v>
      </c>
      <c r="W10631" t="s">
        <v>11567</v>
      </c>
      <c r="X10631">
        <v>13</v>
      </c>
      <c r="Y10631" t="s">
        <v>6457</v>
      </c>
      <c r="Z10631">
        <v>13501</v>
      </c>
      <c r="AA10631" t="s">
        <v>809</v>
      </c>
      <c r="AC10631" t="s">
        <v>713</v>
      </c>
      <c r="AD10631" t="s">
        <v>443</v>
      </c>
    </row>
    <row r="10632" spans="21:30">
      <c r="U10632">
        <v>25903</v>
      </c>
      <c r="V10632">
        <v>9</v>
      </c>
      <c r="W10632" t="s">
        <v>11568</v>
      </c>
      <c r="X10632">
        <v>13</v>
      </c>
      <c r="Y10632" t="s">
        <v>6457</v>
      </c>
      <c r="Z10632">
        <v>13101</v>
      </c>
      <c r="AA10632" t="s">
        <v>452</v>
      </c>
      <c r="AC10632" t="s">
        <v>713</v>
      </c>
      <c r="AD10632" t="s">
        <v>443</v>
      </c>
    </row>
    <row r="10633" spans="21:30">
      <c r="U10633">
        <v>25904</v>
      </c>
      <c r="V10633">
        <v>7</v>
      </c>
      <c r="W10633" t="s">
        <v>11569</v>
      </c>
      <c r="X10633">
        <v>13</v>
      </c>
      <c r="Y10633" t="s">
        <v>6457</v>
      </c>
      <c r="Z10633">
        <v>13118</v>
      </c>
      <c r="AA10633" t="s">
        <v>771</v>
      </c>
      <c r="AC10633" t="s">
        <v>713</v>
      </c>
      <c r="AD10633" t="s">
        <v>443</v>
      </c>
    </row>
    <row r="10634" spans="21:30">
      <c r="U10634">
        <v>25905</v>
      </c>
      <c r="V10634">
        <v>5</v>
      </c>
      <c r="W10634" t="s">
        <v>11570</v>
      </c>
      <c r="X10634">
        <v>13</v>
      </c>
      <c r="Y10634" t="s">
        <v>6457</v>
      </c>
      <c r="Z10634">
        <v>13106</v>
      </c>
      <c r="AA10634" t="s">
        <v>6487</v>
      </c>
      <c r="AC10634" t="s">
        <v>725</v>
      </c>
      <c r="AD10634" t="s">
        <v>443</v>
      </c>
    </row>
    <row r="10635" spans="21:30">
      <c r="U10635">
        <v>25906</v>
      </c>
      <c r="V10635">
        <v>3</v>
      </c>
      <c r="W10635" t="s">
        <v>11571</v>
      </c>
      <c r="X10635">
        <v>13</v>
      </c>
      <c r="Y10635" t="s">
        <v>6457</v>
      </c>
      <c r="Z10635">
        <v>13126</v>
      </c>
      <c r="AA10635" t="s">
        <v>6479</v>
      </c>
      <c r="AC10635" t="s">
        <v>713</v>
      </c>
      <c r="AD10635" t="s">
        <v>443</v>
      </c>
    </row>
    <row r="10636" spans="21:30">
      <c r="U10636">
        <v>25907</v>
      </c>
      <c r="V10636">
        <v>1</v>
      </c>
      <c r="W10636" t="s">
        <v>11572</v>
      </c>
      <c r="X10636">
        <v>13</v>
      </c>
      <c r="Y10636" t="s">
        <v>6457</v>
      </c>
      <c r="Z10636">
        <v>13401</v>
      </c>
      <c r="AA10636" t="s">
        <v>667</v>
      </c>
      <c r="AC10636" t="s">
        <v>713</v>
      </c>
      <c r="AD10636" t="s">
        <v>443</v>
      </c>
    </row>
    <row r="10637" spans="21:30">
      <c r="U10637">
        <v>25909</v>
      </c>
      <c r="V10637">
        <v>8</v>
      </c>
      <c r="W10637" t="s">
        <v>11573</v>
      </c>
      <c r="X10637">
        <v>13</v>
      </c>
      <c r="Y10637" t="s">
        <v>6457</v>
      </c>
      <c r="Z10637">
        <v>13201</v>
      </c>
      <c r="AA10637" t="s">
        <v>114</v>
      </c>
      <c r="AC10637" t="s">
        <v>713</v>
      </c>
      <c r="AD10637" t="s">
        <v>443</v>
      </c>
    </row>
    <row r="10638" spans="21:30">
      <c r="U10638">
        <v>25912</v>
      </c>
      <c r="V10638">
        <v>8</v>
      </c>
      <c r="W10638" t="s">
        <v>11574</v>
      </c>
      <c r="X10638">
        <v>13</v>
      </c>
      <c r="Y10638" t="s">
        <v>6457</v>
      </c>
      <c r="Z10638">
        <v>13126</v>
      </c>
      <c r="AA10638" t="s">
        <v>6479</v>
      </c>
      <c r="AC10638" t="s">
        <v>713</v>
      </c>
      <c r="AD10638" t="s">
        <v>443</v>
      </c>
    </row>
    <row r="10639" spans="21:30">
      <c r="U10639">
        <v>25913</v>
      </c>
      <c r="V10639">
        <v>6</v>
      </c>
      <c r="W10639" t="s">
        <v>11575</v>
      </c>
      <c r="X10639">
        <v>13</v>
      </c>
      <c r="Y10639" t="s">
        <v>6457</v>
      </c>
      <c r="Z10639">
        <v>13401</v>
      </c>
      <c r="AA10639" t="s">
        <v>667</v>
      </c>
      <c r="AC10639" t="s">
        <v>713</v>
      </c>
      <c r="AD10639" t="s">
        <v>443</v>
      </c>
    </row>
    <row r="10640" spans="21:30">
      <c r="U10640">
        <v>25914</v>
      </c>
      <c r="V10640">
        <v>4</v>
      </c>
      <c r="W10640" t="s">
        <v>11576</v>
      </c>
      <c r="X10640">
        <v>13</v>
      </c>
      <c r="Y10640" t="s">
        <v>6457</v>
      </c>
      <c r="Z10640">
        <v>13301</v>
      </c>
      <c r="AA10640" t="s">
        <v>623</v>
      </c>
      <c r="AC10640" t="s">
        <v>713</v>
      </c>
      <c r="AD10640" t="s">
        <v>443</v>
      </c>
    </row>
    <row r="10641" spans="21:30">
      <c r="U10641">
        <v>25916</v>
      </c>
      <c r="V10641">
        <v>0</v>
      </c>
      <c r="W10641" t="s">
        <v>11577</v>
      </c>
      <c r="X10641">
        <v>13</v>
      </c>
      <c r="Y10641" t="s">
        <v>6457</v>
      </c>
      <c r="Z10641">
        <v>13301</v>
      </c>
      <c r="AA10641" t="s">
        <v>623</v>
      </c>
      <c r="AC10641" t="s">
        <v>713</v>
      </c>
      <c r="AD10641" t="s">
        <v>443</v>
      </c>
    </row>
    <row r="10642" spans="21:30">
      <c r="U10642">
        <v>25917</v>
      </c>
      <c r="V10642">
        <v>9</v>
      </c>
      <c r="W10642" t="s">
        <v>11578</v>
      </c>
      <c r="X10642">
        <v>13</v>
      </c>
      <c r="Y10642" t="s">
        <v>6457</v>
      </c>
      <c r="Z10642">
        <v>13301</v>
      </c>
      <c r="AA10642" t="s">
        <v>623</v>
      </c>
      <c r="AC10642" t="s">
        <v>725</v>
      </c>
      <c r="AD10642" t="s">
        <v>443</v>
      </c>
    </row>
    <row r="10643" spans="21:30">
      <c r="U10643">
        <v>25918</v>
      </c>
      <c r="V10643">
        <v>7</v>
      </c>
      <c r="W10643" t="s">
        <v>11579</v>
      </c>
      <c r="X10643">
        <v>13</v>
      </c>
      <c r="Y10643" t="s">
        <v>6457</v>
      </c>
      <c r="Z10643">
        <v>13107</v>
      </c>
      <c r="AA10643" t="s">
        <v>1204</v>
      </c>
      <c r="AC10643" t="s">
        <v>713</v>
      </c>
      <c r="AD10643" t="s">
        <v>443</v>
      </c>
    </row>
    <row r="10644" spans="21:30">
      <c r="U10644">
        <v>25919</v>
      </c>
      <c r="V10644">
        <v>5</v>
      </c>
      <c r="W10644" t="s">
        <v>11580</v>
      </c>
      <c r="X10644">
        <v>13</v>
      </c>
      <c r="Y10644" t="s">
        <v>6457</v>
      </c>
      <c r="Z10644">
        <v>13601</v>
      </c>
      <c r="AA10644" t="s">
        <v>777</v>
      </c>
      <c r="AC10644" t="s">
        <v>713</v>
      </c>
      <c r="AD10644" t="s">
        <v>443</v>
      </c>
    </row>
    <row r="10645" spans="21:30">
      <c r="U10645">
        <v>25920</v>
      </c>
      <c r="V10645">
        <v>9</v>
      </c>
      <c r="W10645" t="s">
        <v>11581</v>
      </c>
      <c r="X10645">
        <v>13</v>
      </c>
      <c r="Y10645" t="s">
        <v>6457</v>
      </c>
      <c r="Z10645">
        <v>13103</v>
      </c>
      <c r="AA10645" t="s">
        <v>708</v>
      </c>
      <c r="AC10645" t="s">
        <v>713</v>
      </c>
      <c r="AD10645" t="s">
        <v>443</v>
      </c>
    </row>
    <row r="10646" spans="21:30">
      <c r="U10646">
        <v>25921</v>
      </c>
      <c r="V10646">
        <v>7</v>
      </c>
      <c r="W10646" t="s">
        <v>11582</v>
      </c>
      <c r="X10646">
        <v>13</v>
      </c>
      <c r="Y10646" t="s">
        <v>6457</v>
      </c>
      <c r="Z10646">
        <v>13119</v>
      </c>
      <c r="AA10646" t="s">
        <v>6482</v>
      </c>
      <c r="AC10646" t="s">
        <v>713</v>
      </c>
      <c r="AD10646" t="s">
        <v>443</v>
      </c>
    </row>
    <row r="10647" spans="21:30">
      <c r="U10647">
        <v>25922</v>
      </c>
      <c r="V10647">
        <v>5</v>
      </c>
      <c r="W10647" t="s">
        <v>11583</v>
      </c>
      <c r="X10647">
        <v>13</v>
      </c>
      <c r="Y10647" t="s">
        <v>6457</v>
      </c>
      <c r="Z10647">
        <v>13124</v>
      </c>
      <c r="AA10647" t="s">
        <v>688</v>
      </c>
      <c r="AC10647" t="s">
        <v>713</v>
      </c>
      <c r="AD10647" t="s">
        <v>443</v>
      </c>
    </row>
    <row r="10648" spans="21:30">
      <c r="U10648">
        <v>25923</v>
      </c>
      <c r="V10648">
        <v>3</v>
      </c>
      <c r="W10648" t="s">
        <v>11584</v>
      </c>
      <c r="X10648">
        <v>13</v>
      </c>
      <c r="Y10648" t="s">
        <v>6457</v>
      </c>
      <c r="Z10648">
        <v>13110</v>
      </c>
      <c r="AA10648" t="s">
        <v>741</v>
      </c>
      <c r="AC10648" t="s">
        <v>713</v>
      </c>
      <c r="AD10648" t="s">
        <v>443</v>
      </c>
    </row>
    <row r="10649" spans="21:30">
      <c r="U10649">
        <v>25926</v>
      </c>
      <c r="V10649">
        <v>8</v>
      </c>
      <c r="W10649" t="s">
        <v>11585</v>
      </c>
      <c r="X10649">
        <v>13</v>
      </c>
      <c r="Y10649" t="s">
        <v>6457</v>
      </c>
      <c r="Z10649">
        <v>13302</v>
      </c>
      <c r="AA10649" t="s">
        <v>98</v>
      </c>
      <c r="AC10649" t="s">
        <v>713</v>
      </c>
      <c r="AD10649" t="s">
        <v>443</v>
      </c>
    </row>
    <row r="10650" spans="21:30">
      <c r="U10650">
        <v>25927</v>
      </c>
      <c r="V10650">
        <v>6</v>
      </c>
      <c r="W10650" t="s">
        <v>11586</v>
      </c>
      <c r="X10650">
        <v>13</v>
      </c>
      <c r="Y10650" t="s">
        <v>6457</v>
      </c>
      <c r="Z10650">
        <v>13605</v>
      </c>
      <c r="AA10650" t="s">
        <v>7569</v>
      </c>
      <c r="AC10650" t="s">
        <v>713</v>
      </c>
      <c r="AD10650" t="s">
        <v>443</v>
      </c>
    </row>
    <row r="10651" spans="21:30">
      <c r="U10651">
        <v>25928</v>
      </c>
      <c r="V10651">
        <v>4</v>
      </c>
      <c r="W10651" t="s">
        <v>11587</v>
      </c>
      <c r="X10651">
        <v>13</v>
      </c>
      <c r="Y10651" t="s">
        <v>6457</v>
      </c>
      <c r="Z10651">
        <v>13114</v>
      </c>
      <c r="AA10651" t="s">
        <v>683</v>
      </c>
      <c r="AC10651" t="s">
        <v>725</v>
      </c>
      <c r="AD10651" t="s">
        <v>443</v>
      </c>
    </row>
    <row r="10652" spans="21:30">
      <c r="U10652">
        <v>25929</v>
      </c>
      <c r="V10652">
        <v>2</v>
      </c>
      <c r="W10652" t="s">
        <v>11588</v>
      </c>
      <c r="X10652">
        <v>13</v>
      </c>
      <c r="Y10652" t="s">
        <v>6457</v>
      </c>
      <c r="Z10652">
        <v>13125</v>
      </c>
      <c r="AA10652" t="s">
        <v>1608</v>
      </c>
      <c r="AC10652" t="s">
        <v>713</v>
      </c>
      <c r="AD10652" t="s">
        <v>443</v>
      </c>
    </row>
    <row r="10653" spans="21:30">
      <c r="U10653">
        <v>25931</v>
      </c>
      <c r="V10653">
        <v>4</v>
      </c>
      <c r="W10653" t="s">
        <v>11589</v>
      </c>
      <c r="X10653">
        <v>13</v>
      </c>
      <c r="Y10653" t="s">
        <v>6457</v>
      </c>
      <c r="Z10653">
        <v>13103</v>
      </c>
      <c r="AA10653" t="s">
        <v>708</v>
      </c>
      <c r="AC10653" t="s">
        <v>713</v>
      </c>
      <c r="AD10653" t="s">
        <v>443</v>
      </c>
    </row>
    <row r="10654" spans="21:30">
      <c r="U10654">
        <v>25932</v>
      </c>
      <c r="V10654">
        <v>2</v>
      </c>
      <c r="W10654" t="s">
        <v>11590</v>
      </c>
      <c r="X10654">
        <v>13</v>
      </c>
      <c r="Y10654" t="s">
        <v>6457</v>
      </c>
      <c r="Z10654">
        <v>13110</v>
      </c>
      <c r="AA10654" t="s">
        <v>741</v>
      </c>
      <c r="AC10654" t="s">
        <v>713</v>
      </c>
      <c r="AD10654" t="s">
        <v>443</v>
      </c>
    </row>
    <row r="10655" spans="21:30">
      <c r="U10655">
        <v>25933</v>
      </c>
      <c r="V10655">
        <v>0</v>
      </c>
      <c r="W10655" t="s">
        <v>11591</v>
      </c>
      <c r="X10655">
        <v>13</v>
      </c>
      <c r="Y10655" t="s">
        <v>6457</v>
      </c>
      <c r="Z10655">
        <v>13605</v>
      </c>
      <c r="AA10655" t="s">
        <v>7569</v>
      </c>
      <c r="AC10655" t="s">
        <v>713</v>
      </c>
      <c r="AD10655" t="s">
        <v>443</v>
      </c>
    </row>
    <row r="10656" spans="21:30">
      <c r="U10656">
        <v>25935</v>
      </c>
      <c r="V10656">
        <v>7</v>
      </c>
      <c r="W10656" t="s">
        <v>11592</v>
      </c>
      <c r="X10656">
        <v>13</v>
      </c>
      <c r="Y10656" t="s">
        <v>6457</v>
      </c>
      <c r="Z10656">
        <v>13601</v>
      </c>
      <c r="AA10656" t="s">
        <v>777</v>
      </c>
      <c r="AC10656" t="s">
        <v>713</v>
      </c>
      <c r="AD10656" t="s">
        <v>443</v>
      </c>
    </row>
    <row r="10657" spans="21:30">
      <c r="U10657">
        <v>25936</v>
      </c>
      <c r="V10657">
        <v>5</v>
      </c>
      <c r="W10657" t="s">
        <v>11593</v>
      </c>
      <c r="X10657">
        <v>13</v>
      </c>
      <c r="Y10657" t="s">
        <v>6457</v>
      </c>
      <c r="Z10657">
        <v>13201</v>
      </c>
      <c r="AA10657" t="s">
        <v>114</v>
      </c>
      <c r="AC10657" t="s">
        <v>713</v>
      </c>
      <c r="AD10657" t="s">
        <v>443</v>
      </c>
    </row>
    <row r="10658" spans="21:30">
      <c r="U10658">
        <v>25937</v>
      </c>
      <c r="V10658">
        <v>3</v>
      </c>
      <c r="W10658" t="s">
        <v>11594</v>
      </c>
      <c r="X10658">
        <v>13</v>
      </c>
      <c r="Y10658" t="s">
        <v>6457</v>
      </c>
      <c r="Z10658">
        <v>13602</v>
      </c>
      <c r="AA10658" t="s">
        <v>1120</v>
      </c>
      <c r="AC10658" t="s">
        <v>713</v>
      </c>
      <c r="AD10658" t="s">
        <v>443</v>
      </c>
    </row>
    <row r="10659" spans="21:30">
      <c r="U10659">
        <v>25938</v>
      </c>
      <c r="V10659">
        <v>1</v>
      </c>
      <c r="W10659" t="s">
        <v>11595</v>
      </c>
      <c r="X10659">
        <v>13</v>
      </c>
      <c r="Y10659" t="s">
        <v>6457</v>
      </c>
      <c r="Z10659">
        <v>13112</v>
      </c>
      <c r="AA10659" t="s">
        <v>1249</v>
      </c>
      <c r="AC10659" t="s">
        <v>1009</v>
      </c>
      <c r="AD10659" t="s">
        <v>443</v>
      </c>
    </row>
    <row r="10660" spans="21:30">
      <c r="U10660">
        <v>25940</v>
      </c>
      <c r="V10660">
        <v>3</v>
      </c>
      <c r="W10660" t="s">
        <v>11596</v>
      </c>
      <c r="X10660">
        <v>13</v>
      </c>
      <c r="Y10660" t="s">
        <v>6457</v>
      </c>
      <c r="Z10660">
        <v>13101</v>
      </c>
      <c r="AA10660" t="s">
        <v>452</v>
      </c>
      <c r="AC10660" t="s">
        <v>1009</v>
      </c>
      <c r="AD10660" t="s">
        <v>443</v>
      </c>
    </row>
    <row r="10661" spans="21:30">
      <c r="U10661">
        <v>25941</v>
      </c>
      <c r="V10661">
        <v>1</v>
      </c>
      <c r="W10661" t="s">
        <v>11597</v>
      </c>
      <c r="X10661">
        <v>13</v>
      </c>
      <c r="Y10661" t="s">
        <v>6457</v>
      </c>
      <c r="Z10661">
        <v>13130</v>
      </c>
      <c r="AA10661" t="s">
        <v>840</v>
      </c>
      <c r="AC10661" t="s">
        <v>713</v>
      </c>
      <c r="AD10661" t="s">
        <v>443</v>
      </c>
    </row>
    <row r="10662" spans="21:30">
      <c r="U10662">
        <v>25944</v>
      </c>
      <c r="V10662">
        <v>6</v>
      </c>
      <c r="W10662" t="s">
        <v>11598</v>
      </c>
      <c r="X10662">
        <v>13</v>
      </c>
      <c r="Y10662" t="s">
        <v>6457</v>
      </c>
      <c r="Z10662">
        <v>13605</v>
      </c>
      <c r="AA10662" t="s">
        <v>7569</v>
      </c>
      <c r="AC10662" t="s">
        <v>713</v>
      </c>
      <c r="AD10662" t="s">
        <v>443</v>
      </c>
    </row>
    <row r="10663" spans="21:30">
      <c r="U10663">
        <v>25946</v>
      </c>
      <c r="V10663">
        <v>2</v>
      </c>
      <c r="W10663" t="s">
        <v>11599</v>
      </c>
      <c r="X10663">
        <v>13</v>
      </c>
      <c r="Y10663" t="s">
        <v>6457</v>
      </c>
      <c r="Z10663">
        <v>13119</v>
      </c>
      <c r="AA10663" t="s">
        <v>6482</v>
      </c>
      <c r="AC10663" t="s">
        <v>713</v>
      </c>
      <c r="AD10663" t="s">
        <v>443</v>
      </c>
    </row>
    <row r="10664" spans="21:30">
      <c r="U10664">
        <v>25950</v>
      </c>
      <c r="V10664">
        <v>0</v>
      </c>
      <c r="W10664" t="s">
        <v>11600</v>
      </c>
      <c r="X10664">
        <v>13</v>
      </c>
      <c r="Y10664" t="s">
        <v>6457</v>
      </c>
      <c r="Z10664">
        <v>13110</v>
      </c>
      <c r="AA10664" t="s">
        <v>741</v>
      </c>
      <c r="AC10664" t="s">
        <v>713</v>
      </c>
      <c r="AD10664" t="s">
        <v>443</v>
      </c>
    </row>
    <row r="10665" spans="21:30">
      <c r="U10665">
        <v>25951</v>
      </c>
      <c r="V10665">
        <v>9</v>
      </c>
      <c r="W10665" t="s">
        <v>11601</v>
      </c>
      <c r="X10665">
        <v>13</v>
      </c>
      <c r="Y10665" t="s">
        <v>6457</v>
      </c>
      <c r="Z10665">
        <v>13104</v>
      </c>
      <c r="AA10665" t="s">
        <v>6569</v>
      </c>
      <c r="AC10665" t="s">
        <v>713</v>
      </c>
      <c r="AD10665" t="s">
        <v>443</v>
      </c>
    </row>
    <row r="10666" spans="21:30">
      <c r="U10666">
        <v>25952</v>
      </c>
      <c r="V10666">
        <v>7</v>
      </c>
      <c r="W10666" t="s">
        <v>11602</v>
      </c>
      <c r="X10666">
        <v>13</v>
      </c>
      <c r="Y10666" t="s">
        <v>6457</v>
      </c>
      <c r="Z10666">
        <v>13401</v>
      </c>
      <c r="AA10666" t="s">
        <v>667</v>
      </c>
      <c r="AC10666" t="s">
        <v>713</v>
      </c>
      <c r="AD10666" t="s">
        <v>443</v>
      </c>
    </row>
    <row r="10667" spans="21:30">
      <c r="U10667">
        <v>25953</v>
      </c>
      <c r="V10667">
        <v>5</v>
      </c>
      <c r="W10667" t="s">
        <v>11603</v>
      </c>
      <c r="X10667">
        <v>13</v>
      </c>
      <c r="Y10667" t="s">
        <v>6457</v>
      </c>
      <c r="Z10667">
        <v>13108</v>
      </c>
      <c r="AA10667" t="s">
        <v>1212</v>
      </c>
      <c r="AC10667" t="s">
        <v>713</v>
      </c>
      <c r="AD10667" t="s">
        <v>443</v>
      </c>
    </row>
    <row r="10668" spans="21:30">
      <c r="U10668">
        <v>25954</v>
      </c>
      <c r="V10668">
        <v>3</v>
      </c>
      <c r="W10668" t="s">
        <v>11604</v>
      </c>
      <c r="X10668">
        <v>13</v>
      </c>
      <c r="Y10668" t="s">
        <v>6457</v>
      </c>
      <c r="Z10668">
        <v>13401</v>
      </c>
      <c r="AA10668" t="s">
        <v>667</v>
      </c>
      <c r="AC10668" t="s">
        <v>713</v>
      </c>
      <c r="AD10668" t="s">
        <v>443</v>
      </c>
    </row>
    <row r="10669" spans="21:30">
      <c r="U10669">
        <v>25958</v>
      </c>
      <c r="V10669">
        <v>6</v>
      </c>
      <c r="W10669" t="s">
        <v>11605</v>
      </c>
      <c r="X10669">
        <v>13</v>
      </c>
      <c r="Y10669" t="s">
        <v>6457</v>
      </c>
      <c r="Z10669">
        <v>13101</v>
      </c>
      <c r="AA10669" t="s">
        <v>452</v>
      </c>
      <c r="AC10669" t="s">
        <v>725</v>
      </c>
      <c r="AD10669" t="s">
        <v>443</v>
      </c>
    </row>
    <row r="10670" spans="21:30">
      <c r="U10670">
        <v>25959</v>
      </c>
      <c r="V10670">
        <v>4</v>
      </c>
      <c r="W10670" t="s">
        <v>11606</v>
      </c>
      <c r="X10670">
        <v>13</v>
      </c>
      <c r="Y10670" t="s">
        <v>6457</v>
      </c>
      <c r="Z10670">
        <v>13101</v>
      </c>
      <c r="AA10670" t="s">
        <v>452</v>
      </c>
      <c r="AC10670" t="s">
        <v>713</v>
      </c>
      <c r="AD10670" t="s">
        <v>443</v>
      </c>
    </row>
    <row r="10671" spans="21:30">
      <c r="U10671">
        <v>25960</v>
      </c>
      <c r="V10671">
        <v>8</v>
      </c>
      <c r="W10671" t="s">
        <v>11607</v>
      </c>
      <c r="X10671">
        <v>13</v>
      </c>
      <c r="Y10671" t="s">
        <v>6457</v>
      </c>
      <c r="Z10671">
        <v>13401</v>
      </c>
      <c r="AA10671" t="s">
        <v>667</v>
      </c>
      <c r="AC10671" t="s">
        <v>1111</v>
      </c>
      <c r="AD10671" t="s">
        <v>443</v>
      </c>
    </row>
    <row r="10672" spans="21:30">
      <c r="U10672">
        <v>25961</v>
      </c>
      <c r="V10672">
        <v>6</v>
      </c>
      <c r="W10672" t="s">
        <v>11608</v>
      </c>
      <c r="X10672">
        <v>13</v>
      </c>
      <c r="Y10672" t="s">
        <v>6457</v>
      </c>
      <c r="Z10672">
        <v>13125</v>
      </c>
      <c r="AA10672" t="s">
        <v>1608</v>
      </c>
      <c r="AC10672" t="s">
        <v>713</v>
      </c>
      <c r="AD10672" t="s">
        <v>443</v>
      </c>
    </row>
    <row r="10673" spans="21:30">
      <c r="U10673">
        <v>25964</v>
      </c>
      <c r="V10673">
        <v>0</v>
      </c>
      <c r="W10673" t="s">
        <v>11609</v>
      </c>
      <c r="X10673">
        <v>13</v>
      </c>
      <c r="Y10673" t="s">
        <v>6457</v>
      </c>
      <c r="Z10673">
        <v>13302</v>
      </c>
      <c r="AA10673" t="s">
        <v>98</v>
      </c>
      <c r="AC10673" t="s">
        <v>713</v>
      </c>
      <c r="AD10673" t="s">
        <v>443</v>
      </c>
    </row>
    <row r="10674" spans="21:30">
      <c r="U10674">
        <v>25965</v>
      </c>
      <c r="V10674">
        <v>9</v>
      </c>
      <c r="W10674" t="s">
        <v>11610</v>
      </c>
      <c r="X10674">
        <v>13</v>
      </c>
      <c r="Y10674" t="s">
        <v>6457</v>
      </c>
      <c r="Z10674">
        <v>13124</v>
      </c>
      <c r="AA10674" t="s">
        <v>688</v>
      </c>
      <c r="AC10674" t="s">
        <v>713</v>
      </c>
      <c r="AD10674" t="s">
        <v>443</v>
      </c>
    </row>
    <row r="10675" spans="21:30">
      <c r="U10675">
        <v>25966</v>
      </c>
      <c r="V10675">
        <v>7</v>
      </c>
      <c r="W10675" t="s">
        <v>11611</v>
      </c>
      <c r="X10675">
        <v>13</v>
      </c>
      <c r="Y10675" t="s">
        <v>6457</v>
      </c>
      <c r="Z10675">
        <v>13119</v>
      </c>
      <c r="AA10675" t="s">
        <v>6482</v>
      </c>
      <c r="AC10675" t="s">
        <v>713</v>
      </c>
      <c r="AD10675" t="s">
        <v>443</v>
      </c>
    </row>
    <row r="10676" spans="21:30">
      <c r="U10676">
        <v>25967</v>
      </c>
      <c r="V10676">
        <v>5</v>
      </c>
      <c r="W10676" t="s">
        <v>11612</v>
      </c>
      <c r="X10676">
        <v>13</v>
      </c>
      <c r="Y10676" t="s">
        <v>6457</v>
      </c>
      <c r="Z10676">
        <v>13119</v>
      </c>
      <c r="AA10676" t="s">
        <v>6482</v>
      </c>
      <c r="AC10676" t="s">
        <v>725</v>
      </c>
      <c r="AD10676" t="s">
        <v>443</v>
      </c>
    </row>
    <row r="10677" spans="21:30">
      <c r="U10677">
        <v>25969</v>
      </c>
      <c r="V10677">
        <v>1</v>
      </c>
      <c r="W10677" t="s">
        <v>11613</v>
      </c>
      <c r="X10677">
        <v>13</v>
      </c>
      <c r="Y10677" t="s">
        <v>6457</v>
      </c>
      <c r="Z10677">
        <v>13125</v>
      </c>
      <c r="AA10677" t="s">
        <v>1608</v>
      </c>
      <c r="AC10677" t="s">
        <v>713</v>
      </c>
      <c r="AD10677" t="s">
        <v>443</v>
      </c>
    </row>
    <row r="10678" spans="21:30">
      <c r="U10678">
        <v>25970</v>
      </c>
      <c r="V10678">
        <v>5</v>
      </c>
      <c r="W10678" t="s">
        <v>11614</v>
      </c>
      <c r="X10678">
        <v>13</v>
      </c>
      <c r="Y10678" t="s">
        <v>6457</v>
      </c>
      <c r="Z10678">
        <v>13605</v>
      </c>
      <c r="AA10678" t="s">
        <v>7569</v>
      </c>
      <c r="AC10678" t="s">
        <v>713</v>
      </c>
      <c r="AD10678" t="s">
        <v>443</v>
      </c>
    </row>
    <row r="10679" spans="21:30">
      <c r="U10679">
        <v>25971</v>
      </c>
      <c r="V10679">
        <v>3</v>
      </c>
      <c r="W10679" t="s">
        <v>11615</v>
      </c>
      <c r="X10679">
        <v>13</v>
      </c>
      <c r="Y10679" t="s">
        <v>6457</v>
      </c>
      <c r="Z10679">
        <v>13106</v>
      </c>
      <c r="AA10679" t="s">
        <v>6487</v>
      </c>
      <c r="AC10679" t="s">
        <v>713</v>
      </c>
      <c r="AD10679" t="s">
        <v>443</v>
      </c>
    </row>
    <row r="10680" spans="21:30">
      <c r="U10680">
        <v>25972</v>
      </c>
      <c r="V10680">
        <v>1</v>
      </c>
      <c r="W10680" t="s">
        <v>11616</v>
      </c>
      <c r="X10680">
        <v>13</v>
      </c>
      <c r="Y10680" t="s">
        <v>6457</v>
      </c>
      <c r="Z10680">
        <v>13102</v>
      </c>
      <c r="AA10680" t="s">
        <v>957</v>
      </c>
      <c r="AC10680" t="s">
        <v>713</v>
      </c>
      <c r="AD10680" t="s">
        <v>443</v>
      </c>
    </row>
    <row r="10681" spans="21:30">
      <c r="U10681">
        <v>25976</v>
      </c>
      <c r="V10681">
        <v>4</v>
      </c>
      <c r="W10681" t="s">
        <v>11617</v>
      </c>
      <c r="X10681">
        <v>13</v>
      </c>
      <c r="Y10681" t="s">
        <v>6457</v>
      </c>
      <c r="Z10681">
        <v>13404</v>
      </c>
      <c r="AA10681" t="s">
        <v>1464</v>
      </c>
      <c r="AC10681" t="s">
        <v>713</v>
      </c>
      <c r="AD10681" t="s">
        <v>443</v>
      </c>
    </row>
    <row r="10682" spans="21:30">
      <c r="U10682">
        <v>25977</v>
      </c>
      <c r="V10682">
        <v>2</v>
      </c>
      <c r="W10682" t="s">
        <v>11618</v>
      </c>
      <c r="X10682">
        <v>13</v>
      </c>
      <c r="Y10682" t="s">
        <v>6457</v>
      </c>
      <c r="Z10682">
        <v>13106</v>
      </c>
      <c r="AA10682" t="s">
        <v>6487</v>
      </c>
      <c r="AC10682" t="s">
        <v>713</v>
      </c>
      <c r="AD10682" t="s">
        <v>443</v>
      </c>
    </row>
    <row r="10683" spans="21:30">
      <c r="U10683">
        <v>25979</v>
      </c>
      <c r="V10683">
        <v>9</v>
      </c>
      <c r="W10683" t="s">
        <v>11619</v>
      </c>
      <c r="X10683">
        <v>13</v>
      </c>
      <c r="Y10683" t="s">
        <v>6457</v>
      </c>
      <c r="Z10683">
        <v>13110</v>
      </c>
      <c r="AA10683" t="s">
        <v>741</v>
      </c>
      <c r="AC10683" t="s">
        <v>713</v>
      </c>
      <c r="AD10683" t="s">
        <v>443</v>
      </c>
    </row>
    <row r="10684" spans="21:30">
      <c r="U10684">
        <v>25982</v>
      </c>
      <c r="V10684">
        <v>9</v>
      </c>
      <c r="W10684" t="s">
        <v>11620</v>
      </c>
      <c r="X10684">
        <v>13</v>
      </c>
      <c r="Y10684" t="s">
        <v>6457</v>
      </c>
      <c r="Z10684">
        <v>13604</v>
      </c>
      <c r="AA10684" t="s">
        <v>1448</v>
      </c>
      <c r="AC10684" t="s">
        <v>713</v>
      </c>
      <c r="AD10684" t="s">
        <v>443</v>
      </c>
    </row>
    <row r="10685" spans="21:30">
      <c r="U10685">
        <v>25983</v>
      </c>
      <c r="V10685">
        <v>7</v>
      </c>
      <c r="W10685" t="s">
        <v>11621</v>
      </c>
      <c r="X10685">
        <v>13</v>
      </c>
      <c r="Y10685" t="s">
        <v>6457</v>
      </c>
      <c r="Z10685">
        <v>13110</v>
      </c>
      <c r="AA10685" t="s">
        <v>741</v>
      </c>
      <c r="AC10685" t="s">
        <v>713</v>
      </c>
      <c r="AD10685" t="s">
        <v>443</v>
      </c>
    </row>
    <row r="10686" spans="21:30">
      <c r="U10686">
        <v>25984</v>
      </c>
      <c r="V10686">
        <v>5</v>
      </c>
      <c r="W10686" t="s">
        <v>11622</v>
      </c>
      <c r="X10686">
        <v>13</v>
      </c>
      <c r="Y10686" t="s">
        <v>6457</v>
      </c>
      <c r="Z10686">
        <v>13605</v>
      </c>
      <c r="AA10686" t="s">
        <v>7569</v>
      </c>
      <c r="AC10686" t="s">
        <v>713</v>
      </c>
      <c r="AD10686" t="s">
        <v>443</v>
      </c>
    </row>
    <row r="10687" spans="21:30">
      <c r="U10687">
        <v>25988</v>
      </c>
      <c r="V10687">
        <v>8</v>
      </c>
      <c r="W10687" t="s">
        <v>11623</v>
      </c>
      <c r="X10687">
        <v>13</v>
      </c>
      <c r="Y10687" t="s">
        <v>6457</v>
      </c>
      <c r="Z10687">
        <v>13125</v>
      </c>
      <c r="AA10687" t="s">
        <v>1608</v>
      </c>
      <c r="AC10687" t="s">
        <v>713</v>
      </c>
      <c r="AD10687" t="s">
        <v>443</v>
      </c>
    </row>
    <row r="10688" spans="21:30">
      <c r="U10688">
        <v>25991</v>
      </c>
      <c r="V10688">
        <v>8</v>
      </c>
      <c r="W10688" t="s">
        <v>11624</v>
      </c>
      <c r="X10688">
        <v>13</v>
      </c>
      <c r="Y10688" t="s">
        <v>6457</v>
      </c>
      <c r="Z10688">
        <v>13302</v>
      </c>
      <c r="AA10688" t="s">
        <v>98</v>
      </c>
      <c r="AC10688" t="s">
        <v>713</v>
      </c>
      <c r="AD10688" t="s">
        <v>443</v>
      </c>
    </row>
    <row r="10689" spans="21:30">
      <c r="U10689">
        <v>25993</v>
      </c>
      <c r="V10689">
        <v>4</v>
      </c>
      <c r="W10689" t="s">
        <v>11625</v>
      </c>
      <c r="X10689">
        <v>13</v>
      </c>
      <c r="Y10689" t="s">
        <v>6457</v>
      </c>
      <c r="Z10689">
        <v>13118</v>
      </c>
      <c r="AA10689" t="s">
        <v>771</v>
      </c>
      <c r="AC10689" t="s">
        <v>713</v>
      </c>
      <c r="AD10689" t="s">
        <v>443</v>
      </c>
    </row>
    <row r="10690" spans="21:30">
      <c r="U10690">
        <v>25994</v>
      </c>
      <c r="V10690">
        <v>2</v>
      </c>
      <c r="W10690" t="s">
        <v>11626</v>
      </c>
      <c r="X10690">
        <v>13</v>
      </c>
      <c r="Y10690" t="s">
        <v>6457</v>
      </c>
      <c r="Z10690">
        <v>13110</v>
      </c>
      <c r="AA10690" t="s">
        <v>741</v>
      </c>
      <c r="AC10690" t="s">
        <v>713</v>
      </c>
      <c r="AD10690" t="s">
        <v>443</v>
      </c>
    </row>
    <row r="10691" spans="21:30">
      <c r="U10691">
        <v>25995</v>
      </c>
      <c r="V10691">
        <v>0</v>
      </c>
      <c r="W10691" t="s">
        <v>11627</v>
      </c>
      <c r="X10691">
        <v>13</v>
      </c>
      <c r="Y10691" t="s">
        <v>6457</v>
      </c>
      <c r="Z10691">
        <v>13109</v>
      </c>
      <c r="AA10691" t="s">
        <v>1224</v>
      </c>
      <c r="AC10691" t="s">
        <v>713</v>
      </c>
      <c r="AD10691" t="s">
        <v>443</v>
      </c>
    </row>
    <row r="10692" spans="21:30">
      <c r="U10692">
        <v>25996</v>
      </c>
      <c r="V10692">
        <v>9</v>
      </c>
      <c r="W10692" t="s">
        <v>11628</v>
      </c>
      <c r="X10692">
        <v>13</v>
      </c>
      <c r="Y10692" t="s">
        <v>6457</v>
      </c>
      <c r="Z10692">
        <v>13403</v>
      </c>
      <c r="AA10692" t="s">
        <v>731</v>
      </c>
      <c r="AC10692" t="s">
        <v>713</v>
      </c>
      <c r="AD10692" t="s">
        <v>443</v>
      </c>
    </row>
    <row r="10693" spans="21:30">
      <c r="U10693">
        <v>25997</v>
      </c>
      <c r="V10693">
        <v>7</v>
      </c>
      <c r="W10693" t="s">
        <v>11629</v>
      </c>
      <c r="X10693">
        <v>13</v>
      </c>
      <c r="Y10693" t="s">
        <v>6457</v>
      </c>
      <c r="Z10693">
        <v>13401</v>
      </c>
      <c r="AA10693" t="s">
        <v>667</v>
      </c>
      <c r="AC10693" t="s">
        <v>713</v>
      </c>
      <c r="AD10693" t="s">
        <v>443</v>
      </c>
    </row>
    <row r="10694" spans="21:30">
      <c r="U10694">
        <v>25998</v>
      </c>
      <c r="V10694">
        <v>5</v>
      </c>
      <c r="W10694" t="s">
        <v>11630</v>
      </c>
      <c r="X10694">
        <v>13</v>
      </c>
      <c r="Y10694" t="s">
        <v>6457</v>
      </c>
      <c r="Z10694">
        <v>13121</v>
      </c>
      <c r="AA10694" t="s">
        <v>1491</v>
      </c>
      <c r="AC10694" t="s">
        <v>713</v>
      </c>
      <c r="AD10694" t="s">
        <v>443</v>
      </c>
    </row>
    <row r="10695" spans="21:30">
      <c r="U10695">
        <v>25999</v>
      </c>
      <c r="V10695">
        <v>3</v>
      </c>
      <c r="W10695" t="s">
        <v>11631</v>
      </c>
      <c r="X10695">
        <v>13</v>
      </c>
      <c r="Y10695" t="s">
        <v>6457</v>
      </c>
      <c r="Z10695">
        <v>13201</v>
      </c>
      <c r="AA10695" t="s">
        <v>114</v>
      </c>
      <c r="AC10695" t="s">
        <v>713</v>
      </c>
      <c r="AD10695" t="s">
        <v>443</v>
      </c>
    </row>
    <row r="10696" spans="21:30">
      <c r="U10696">
        <v>26000</v>
      </c>
      <c r="V10696">
        <v>2</v>
      </c>
      <c r="W10696" t="s">
        <v>11632</v>
      </c>
      <c r="X10696">
        <v>13</v>
      </c>
      <c r="Y10696" t="s">
        <v>6457</v>
      </c>
      <c r="Z10696">
        <v>13113</v>
      </c>
      <c r="AA10696" t="s">
        <v>761</v>
      </c>
      <c r="AC10696" t="s">
        <v>713</v>
      </c>
      <c r="AD10696" t="s">
        <v>443</v>
      </c>
    </row>
    <row r="10697" spans="21:30">
      <c r="U10697">
        <v>26001</v>
      </c>
      <c r="V10697">
        <v>0</v>
      </c>
      <c r="W10697" t="s">
        <v>11633</v>
      </c>
      <c r="X10697">
        <v>13</v>
      </c>
      <c r="Y10697" t="s">
        <v>6457</v>
      </c>
      <c r="Z10697">
        <v>13110</v>
      </c>
      <c r="AA10697" t="s">
        <v>741</v>
      </c>
      <c r="AC10697" t="s">
        <v>713</v>
      </c>
      <c r="AD10697" t="s">
        <v>443</v>
      </c>
    </row>
    <row r="10698" spans="21:30">
      <c r="U10698">
        <v>26003</v>
      </c>
      <c r="V10698">
        <v>7</v>
      </c>
      <c r="W10698" t="s">
        <v>11634</v>
      </c>
      <c r="X10698">
        <v>13</v>
      </c>
      <c r="Y10698" t="s">
        <v>6457</v>
      </c>
      <c r="Z10698">
        <v>13301</v>
      </c>
      <c r="AA10698" t="s">
        <v>623</v>
      </c>
      <c r="AC10698" t="s">
        <v>1111</v>
      </c>
      <c r="AD10698" t="s">
        <v>443</v>
      </c>
    </row>
    <row r="10699" spans="21:30">
      <c r="U10699">
        <v>26004</v>
      </c>
      <c r="V10699">
        <v>5</v>
      </c>
      <c r="W10699" t="s">
        <v>11635</v>
      </c>
      <c r="X10699">
        <v>13</v>
      </c>
      <c r="Y10699" t="s">
        <v>6457</v>
      </c>
      <c r="Z10699">
        <v>13127</v>
      </c>
      <c r="AA10699" t="s">
        <v>1640</v>
      </c>
      <c r="AC10699" t="s">
        <v>713</v>
      </c>
      <c r="AD10699" t="s">
        <v>443</v>
      </c>
    </row>
    <row r="10700" spans="21:30">
      <c r="U10700">
        <v>26005</v>
      </c>
      <c r="V10700">
        <v>3</v>
      </c>
      <c r="W10700" t="s">
        <v>11636</v>
      </c>
      <c r="X10700">
        <v>13</v>
      </c>
      <c r="Y10700" t="s">
        <v>6457</v>
      </c>
      <c r="Z10700">
        <v>13117</v>
      </c>
      <c r="AA10700" t="s">
        <v>804</v>
      </c>
      <c r="AC10700" t="s">
        <v>713</v>
      </c>
      <c r="AD10700" t="s">
        <v>443</v>
      </c>
    </row>
    <row r="10701" spans="21:30">
      <c r="U10701">
        <v>26006</v>
      </c>
      <c r="V10701">
        <v>1</v>
      </c>
      <c r="W10701" t="s">
        <v>11637</v>
      </c>
      <c r="X10701">
        <v>13</v>
      </c>
      <c r="Y10701" t="s">
        <v>6457</v>
      </c>
      <c r="Z10701">
        <v>13404</v>
      </c>
      <c r="AA10701" t="s">
        <v>1464</v>
      </c>
      <c r="AC10701" t="s">
        <v>713</v>
      </c>
      <c r="AD10701" t="s">
        <v>443</v>
      </c>
    </row>
    <row r="10702" spans="21:30">
      <c r="U10702">
        <v>26012</v>
      </c>
      <c r="V10702">
        <v>6</v>
      </c>
      <c r="W10702" t="s">
        <v>11638</v>
      </c>
      <c r="X10702">
        <v>13</v>
      </c>
      <c r="Y10702" t="s">
        <v>6457</v>
      </c>
      <c r="Z10702">
        <v>13404</v>
      </c>
      <c r="AA10702" t="s">
        <v>1464</v>
      </c>
      <c r="AC10702" t="s">
        <v>713</v>
      </c>
      <c r="AD10702" t="s">
        <v>443</v>
      </c>
    </row>
    <row r="10703" spans="21:30">
      <c r="U10703">
        <v>26013</v>
      </c>
      <c r="V10703">
        <v>4</v>
      </c>
      <c r="W10703" t="s">
        <v>11639</v>
      </c>
      <c r="X10703">
        <v>13</v>
      </c>
      <c r="Y10703" t="s">
        <v>6457</v>
      </c>
      <c r="Z10703">
        <v>13112</v>
      </c>
      <c r="AA10703" t="s">
        <v>1249</v>
      </c>
      <c r="AC10703" t="s">
        <v>713</v>
      </c>
      <c r="AD10703" t="s">
        <v>443</v>
      </c>
    </row>
    <row r="10704" spans="21:30">
      <c r="U10704">
        <v>26014</v>
      </c>
      <c r="V10704">
        <v>2</v>
      </c>
      <c r="W10704" t="s">
        <v>11640</v>
      </c>
      <c r="X10704">
        <v>13</v>
      </c>
      <c r="Y10704" t="s">
        <v>6457</v>
      </c>
      <c r="Z10704">
        <v>13605</v>
      </c>
      <c r="AA10704" t="s">
        <v>7569</v>
      </c>
      <c r="AC10704" t="s">
        <v>713</v>
      </c>
      <c r="AD10704" t="s">
        <v>443</v>
      </c>
    </row>
    <row r="10705" spans="21:30">
      <c r="U10705">
        <v>26015</v>
      </c>
      <c r="V10705">
        <v>0</v>
      </c>
      <c r="W10705" t="s">
        <v>11641</v>
      </c>
      <c r="X10705">
        <v>13</v>
      </c>
      <c r="Y10705" t="s">
        <v>6457</v>
      </c>
      <c r="Z10705">
        <v>13402</v>
      </c>
      <c r="AA10705" t="s">
        <v>766</v>
      </c>
      <c r="AC10705" t="s">
        <v>713</v>
      </c>
      <c r="AD10705" t="s">
        <v>443</v>
      </c>
    </row>
    <row r="10706" spans="21:30">
      <c r="U10706">
        <v>26016</v>
      </c>
      <c r="V10706">
        <v>9</v>
      </c>
      <c r="W10706" t="s">
        <v>11642</v>
      </c>
      <c r="X10706">
        <v>13</v>
      </c>
      <c r="Y10706" t="s">
        <v>6457</v>
      </c>
      <c r="Z10706">
        <v>13105</v>
      </c>
      <c r="AA10706" t="s">
        <v>1817</v>
      </c>
      <c r="AC10706" t="s">
        <v>713</v>
      </c>
      <c r="AD10706" t="s">
        <v>443</v>
      </c>
    </row>
    <row r="10707" spans="21:30">
      <c r="U10707">
        <v>26017</v>
      </c>
      <c r="V10707">
        <v>7</v>
      </c>
      <c r="W10707" t="s">
        <v>11643</v>
      </c>
      <c r="X10707">
        <v>13</v>
      </c>
      <c r="Y10707" t="s">
        <v>6457</v>
      </c>
      <c r="Z10707">
        <v>13401</v>
      </c>
      <c r="AA10707" t="s">
        <v>667</v>
      </c>
      <c r="AC10707" t="s">
        <v>713</v>
      </c>
      <c r="AD10707" t="s">
        <v>443</v>
      </c>
    </row>
    <row r="10708" spans="21:30">
      <c r="U10708">
        <v>26019</v>
      </c>
      <c r="V10708">
        <v>3</v>
      </c>
      <c r="W10708" t="s">
        <v>11644</v>
      </c>
      <c r="X10708">
        <v>13</v>
      </c>
      <c r="Y10708" t="s">
        <v>6457</v>
      </c>
      <c r="Z10708">
        <v>13122</v>
      </c>
      <c r="AA10708" t="s">
        <v>6722</v>
      </c>
      <c r="AC10708" t="s">
        <v>713</v>
      </c>
      <c r="AD10708" t="s">
        <v>443</v>
      </c>
    </row>
    <row r="10709" spans="21:30">
      <c r="U10709">
        <v>26021</v>
      </c>
      <c r="V10709">
        <v>5</v>
      </c>
      <c r="W10709" t="s">
        <v>11645</v>
      </c>
      <c r="X10709">
        <v>13</v>
      </c>
      <c r="Y10709" t="s">
        <v>6457</v>
      </c>
      <c r="Z10709">
        <v>13601</v>
      </c>
      <c r="AA10709" t="s">
        <v>777</v>
      </c>
      <c r="AC10709" t="s">
        <v>713</v>
      </c>
      <c r="AD10709" t="s">
        <v>443</v>
      </c>
    </row>
    <row r="10710" spans="21:30">
      <c r="U10710">
        <v>26022</v>
      </c>
      <c r="V10710">
        <v>3</v>
      </c>
      <c r="W10710" t="s">
        <v>11646</v>
      </c>
      <c r="X10710">
        <v>13</v>
      </c>
      <c r="Y10710" t="s">
        <v>6457</v>
      </c>
      <c r="Z10710">
        <v>13127</v>
      </c>
      <c r="AA10710" t="s">
        <v>1640</v>
      </c>
      <c r="AC10710" t="s">
        <v>713</v>
      </c>
      <c r="AD10710" t="s">
        <v>443</v>
      </c>
    </row>
    <row r="10711" spans="21:30">
      <c r="U10711">
        <v>26025</v>
      </c>
      <c r="V10711">
        <v>8</v>
      </c>
      <c r="W10711" t="s">
        <v>11647</v>
      </c>
      <c r="X10711">
        <v>13</v>
      </c>
      <c r="Y10711" t="s">
        <v>6457</v>
      </c>
      <c r="Z10711">
        <v>13105</v>
      </c>
      <c r="AA10711" t="s">
        <v>1817</v>
      </c>
      <c r="AC10711" t="s">
        <v>713</v>
      </c>
      <c r="AD10711" t="s">
        <v>443</v>
      </c>
    </row>
    <row r="10712" spans="21:30">
      <c r="U10712">
        <v>26027</v>
      </c>
      <c r="V10712">
        <v>4</v>
      </c>
      <c r="W10712" t="s">
        <v>11648</v>
      </c>
      <c r="X10712">
        <v>13</v>
      </c>
      <c r="Y10712" t="s">
        <v>6457</v>
      </c>
      <c r="Z10712">
        <v>13605</v>
      </c>
      <c r="AA10712" t="s">
        <v>7569</v>
      </c>
      <c r="AC10712" t="s">
        <v>713</v>
      </c>
      <c r="AD10712" t="s">
        <v>443</v>
      </c>
    </row>
    <row r="10713" spans="21:30">
      <c r="U10713">
        <v>26028</v>
      </c>
      <c r="V10713">
        <v>2</v>
      </c>
      <c r="W10713" t="s">
        <v>11649</v>
      </c>
      <c r="X10713">
        <v>13</v>
      </c>
      <c r="Y10713" t="s">
        <v>6457</v>
      </c>
      <c r="Z10713">
        <v>13110</v>
      </c>
      <c r="AA10713" t="s">
        <v>741</v>
      </c>
      <c r="AC10713" t="s">
        <v>725</v>
      </c>
      <c r="AD10713" t="s">
        <v>443</v>
      </c>
    </row>
    <row r="10714" spans="21:30">
      <c r="U10714">
        <v>26030</v>
      </c>
      <c r="V10714">
        <v>4</v>
      </c>
      <c r="W10714" t="s">
        <v>11650</v>
      </c>
      <c r="X10714">
        <v>13</v>
      </c>
      <c r="Y10714" t="s">
        <v>6457</v>
      </c>
      <c r="Z10714">
        <v>13123</v>
      </c>
      <c r="AA10714" t="s">
        <v>756</v>
      </c>
      <c r="AC10714" t="s">
        <v>725</v>
      </c>
      <c r="AD10714" t="s">
        <v>443</v>
      </c>
    </row>
    <row r="10715" spans="21:30">
      <c r="U10715">
        <v>26031</v>
      </c>
      <c r="V10715">
        <v>2</v>
      </c>
      <c r="W10715" t="s">
        <v>11651</v>
      </c>
      <c r="X10715">
        <v>13</v>
      </c>
      <c r="Y10715" t="s">
        <v>6457</v>
      </c>
      <c r="Z10715">
        <v>13118</v>
      </c>
      <c r="AA10715" t="s">
        <v>771</v>
      </c>
      <c r="AC10715" t="s">
        <v>713</v>
      </c>
      <c r="AD10715" t="s">
        <v>443</v>
      </c>
    </row>
    <row r="10716" spans="21:30">
      <c r="U10716">
        <v>26032</v>
      </c>
      <c r="V10716">
        <v>0</v>
      </c>
      <c r="W10716" t="s">
        <v>11652</v>
      </c>
      <c r="X10716">
        <v>13</v>
      </c>
      <c r="Y10716" t="s">
        <v>6457</v>
      </c>
      <c r="Z10716">
        <v>13129</v>
      </c>
      <c r="AA10716" t="s">
        <v>6690</v>
      </c>
      <c r="AC10716" t="s">
        <v>713</v>
      </c>
      <c r="AD10716" t="s">
        <v>443</v>
      </c>
    </row>
    <row r="10717" spans="21:30">
      <c r="U10717">
        <v>26033</v>
      </c>
      <c r="V10717">
        <v>9</v>
      </c>
      <c r="W10717" t="s">
        <v>11653</v>
      </c>
      <c r="X10717">
        <v>13</v>
      </c>
      <c r="Y10717" t="s">
        <v>6457</v>
      </c>
      <c r="Z10717">
        <v>13125</v>
      </c>
      <c r="AA10717" t="s">
        <v>1608</v>
      </c>
      <c r="AC10717" t="s">
        <v>713</v>
      </c>
      <c r="AD10717" t="s">
        <v>443</v>
      </c>
    </row>
    <row r="10718" spans="21:30">
      <c r="U10718">
        <v>26035</v>
      </c>
      <c r="V10718">
        <v>5</v>
      </c>
      <c r="W10718" t="s">
        <v>11654</v>
      </c>
      <c r="X10718">
        <v>13</v>
      </c>
      <c r="Y10718" t="s">
        <v>6457</v>
      </c>
      <c r="Z10718">
        <v>13302</v>
      </c>
      <c r="AA10718" t="s">
        <v>98</v>
      </c>
      <c r="AC10718" t="s">
        <v>713</v>
      </c>
      <c r="AD10718" t="s">
        <v>443</v>
      </c>
    </row>
    <row r="10719" spans="21:30">
      <c r="U10719">
        <v>26036</v>
      </c>
      <c r="V10719">
        <v>3</v>
      </c>
      <c r="W10719" t="s">
        <v>11655</v>
      </c>
      <c r="X10719">
        <v>13</v>
      </c>
      <c r="Y10719" t="s">
        <v>6457</v>
      </c>
      <c r="Z10719">
        <v>13101</v>
      </c>
      <c r="AA10719" t="s">
        <v>452</v>
      </c>
      <c r="AC10719" t="s">
        <v>713</v>
      </c>
      <c r="AD10719" t="s">
        <v>443</v>
      </c>
    </row>
    <row r="10720" spans="21:30">
      <c r="U10720">
        <v>26037</v>
      </c>
      <c r="V10720">
        <v>1</v>
      </c>
      <c r="W10720" t="s">
        <v>11656</v>
      </c>
      <c r="X10720">
        <v>13</v>
      </c>
      <c r="Y10720" t="s">
        <v>6457</v>
      </c>
      <c r="Z10720">
        <v>13115</v>
      </c>
      <c r="AA10720" t="s">
        <v>1826</v>
      </c>
      <c r="AC10720" t="s">
        <v>1009</v>
      </c>
      <c r="AD10720" t="s">
        <v>443</v>
      </c>
    </row>
    <row r="10721" spans="21:30">
      <c r="U10721">
        <v>26039</v>
      </c>
      <c r="V10721">
        <v>8</v>
      </c>
      <c r="W10721" t="s">
        <v>11657</v>
      </c>
      <c r="X10721">
        <v>13</v>
      </c>
      <c r="Y10721" t="s">
        <v>6457</v>
      </c>
      <c r="Z10721">
        <v>13104</v>
      </c>
      <c r="AA10721" t="s">
        <v>6569</v>
      </c>
      <c r="AC10721" t="s">
        <v>713</v>
      </c>
      <c r="AD10721" t="s">
        <v>443</v>
      </c>
    </row>
    <row r="10722" spans="21:30">
      <c r="U10722">
        <v>26043</v>
      </c>
      <c r="V10722">
        <v>6</v>
      </c>
      <c r="W10722" t="s">
        <v>4686</v>
      </c>
      <c r="X10722">
        <v>13</v>
      </c>
      <c r="Y10722" t="s">
        <v>6457</v>
      </c>
      <c r="Z10722">
        <v>13402</v>
      </c>
      <c r="AA10722" t="s">
        <v>766</v>
      </c>
      <c r="AC10722" t="s">
        <v>725</v>
      </c>
      <c r="AD10722" t="s">
        <v>443</v>
      </c>
    </row>
    <row r="10723" spans="21:30">
      <c r="U10723">
        <v>26044</v>
      </c>
      <c r="V10723">
        <v>4</v>
      </c>
      <c r="W10723" t="s">
        <v>11658</v>
      </c>
      <c r="X10723">
        <v>13</v>
      </c>
      <c r="Y10723" t="s">
        <v>6457</v>
      </c>
      <c r="Z10723">
        <v>13112</v>
      </c>
      <c r="AA10723" t="s">
        <v>1249</v>
      </c>
      <c r="AC10723" t="s">
        <v>713</v>
      </c>
      <c r="AD10723" t="s">
        <v>443</v>
      </c>
    </row>
    <row r="10724" spans="21:30">
      <c r="U10724">
        <v>26045</v>
      </c>
      <c r="V10724">
        <v>2</v>
      </c>
      <c r="W10724" t="s">
        <v>11659</v>
      </c>
      <c r="X10724">
        <v>13</v>
      </c>
      <c r="Y10724" t="s">
        <v>6457</v>
      </c>
      <c r="Z10724">
        <v>13302</v>
      </c>
      <c r="AA10724" t="s">
        <v>98</v>
      </c>
      <c r="AC10724" t="s">
        <v>713</v>
      </c>
      <c r="AD10724" t="s">
        <v>443</v>
      </c>
    </row>
    <row r="10725" spans="21:30">
      <c r="U10725">
        <v>26046</v>
      </c>
      <c r="V10725">
        <v>0</v>
      </c>
      <c r="W10725" t="s">
        <v>11660</v>
      </c>
      <c r="X10725">
        <v>13</v>
      </c>
      <c r="Y10725" t="s">
        <v>6457</v>
      </c>
      <c r="Z10725">
        <v>13124</v>
      </c>
      <c r="AA10725" t="s">
        <v>688</v>
      </c>
      <c r="AC10725" t="s">
        <v>725</v>
      </c>
      <c r="AD10725" t="s">
        <v>443</v>
      </c>
    </row>
    <row r="10726" spans="21:30">
      <c r="U10726">
        <v>26047</v>
      </c>
      <c r="V10726">
        <v>9</v>
      </c>
      <c r="W10726" t="s">
        <v>11661</v>
      </c>
      <c r="X10726">
        <v>13</v>
      </c>
      <c r="Y10726" t="s">
        <v>6457</v>
      </c>
      <c r="Z10726">
        <v>13106</v>
      </c>
      <c r="AA10726" t="s">
        <v>6487</v>
      </c>
      <c r="AC10726" t="s">
        <v>713</v>
      </c>
      <c r="AD10726" t="s">
        <v>443</v>
      </c>
    </row>
    <row r="10727" spans="21:30">
      <c r="U10727">
        <v>26048</v>
      </c>
      <c r="V10727">
        <v>7</v>
      </c>
      <c r="W10727" t="s">
        <v>11662</v>
      </c>
      <c r="X10727">
        <v>13</v>
      </c>
      <c r="Y10727" t="s">
        <v>6457</v>
      </c>
      <c r="Z10727">
        <v>13105</v>
      </c>
      <c r="AA10727" t="s">
        <v>1817</v>
      </c>
      <c r="AC10727" t="s">
        <v>713</v>
      </c>
      <c r="AD10727" t="s">
        <v>443</v>
      </c>
    </row>
    <row r="10728" spans="21:30">
      <c r="U10728">
        <v>26050</v>
      </c>
      <c r="V10728">
        <v>9</v>
      </c>
      <c r="W10728" t="s">
        <v>11663</v>
      </c>
      <c r="X10728">
        <v>13</v>
      </c>
      <c r="Y10728" t="s">
        <v>6457</v>
      </c>
      <c r="Z10728">
        <v>13119</v>
      </c>
      <c r="AA10728" t="s">
        <v>6482</v>
      </c>
      <c r="AC10728" t="s">
        <v>725</v>
      </c>
      <c r="AD10728" t="s">
        <v>443</v>
      </c>
    </row>
    <row r="10729" spans="21:30">
      <c r="U10729">
        <v>26051</v>
      </c>
      <c r="V10729">
        <v>7</v>
      </c>
      <c r="W10729" t="s">
        <v>11664</v>
      </c>
      <c r="X10729">
        <v>13</v>
      </c>
      <c r="Y10729" t="s">
        <v>6457</v>
      </c>
      <c r="Z10729">
        <v>13119</v>
      </c>
      <c r="AA10729" t="s">
        <v>6482</v>
      </c>
      <c r="AC10729" t="s">
        <v>725</v>
      </c>
      <c r="AD10729" t="s">
        <v>443</v>
      </c>
    </row>
    <row r="10730" spans="21:30">
      <c r="U10730">
        <v>26052</v>
      </c>
      <c r="V10730">
        <v>5</v>
      </c>
      <c r="W10730" t="s">
        <v>11665</v>
      </c>
      <c r="X10730">
        <v>13</v>
      </c>
      <c r="Y10730" t="s">
        <v>6457</v>
      </c>
      <c r="Z10730">
        <v>13119</v>
      </c>
      <c r="AA10730" t="s">
        <v>6482</v>
      </c>
      <c r="AC10730" t="s">
        <v>725</v>
      </c>
      <c r="AD10730" t="s">
        <v>443</v>
      </c>
    </row>
    <row r="10731" spans="21:30">
      <c r="U10731">
        <v>26053</v>
      </c>
      <c r="V10731">
        <v>3</v>
      </c>
      <c r="W10731" t="s">
        <v>11666</v>
      </c>
      <c r="X10731">
        <v>13</v>
      </c>
      <c r="Y10731" t="s">
        <v>6457</v>
      </c>
      <c r="Z10731">
        <v>13110</v>
      </c>
      <c r="AA10731" t="s">
        <v>741</v>
      </c>
      <c r="AC10731" t="s">
        <v>713</v>
      </c>
      <c r="AD10731" t="s">
        <v>443</v>
      </c>
    </row>
    <row r="10732" spans="21:30">
      <c r="U10732">
        <v>26054</v>
      </c>
      <c r="V10732">
        <v>1</v>
      </c>
      <c r="W10732" t="s">
        <v>11667</v>
      </c>
      <c r="X10732">
        <v>13</v>
      </c>
      <c r="Y10732" t="s">
        <v>6457</v>
      </c>
      <c r="Z10732">
        <v>13201</v>
      </c>
      <c r="AA10732" t="s">
        <v>114</v>
      </c>
      <c r="AC10732" t="s">
        <v>713</v>
      </c>
      <c r="AD10732" t="s">
        <v>443</v>
      </c>
    </row>
    <row r="10733" spans="21:30">
      <c r="U10733">
        <v>26057</v>
      </c>
      <c r="V10733">
        <v>6</v>
      </c>
      <c r="W10733" t="s">
        <v>11668</v>
      </c>
      <c r="X10733">
        <v>13</v>
      </c>
      <c r="Y10733" t="s">
        <v>6457</v>
      </c>
      <c r="Z10733">
        <v>13119</v>
      </c>
      <c r="AA10733" t="s">
        <v>6482</v>
      </c>
      <c r="AC10733" t="s">
        <v>713</v>
      </c>
      <c r="AD10733" t="s">
        <v>443</v>
      </c>
    </row>
    <row r="10734" spans="21:30">
      <c r="U10734">
        <v>26058</v>
      </c>
      <c r="V10734">
        <v>4</v>
      </c>
      <c r="W10734" t="s">
        <v>11669</v>
      </c>
      <c r="X10734">
        <v>13</v>
      </c>
      <c r="Y10734" t="s">
        <v>6457</v>
      </c>
      <c r="Z10734">
        <v>13201</v>
      </c>
      <c r="AA10734" t="s">
        <v>114</v>
      </c>
      <c r="AC10734" t="s">
        <v>725</v>
      </c>
      <c r="AD10734" t="s">
        <v>443</v>
      </c>
    </row>
    <row r="10735" spans="21:30">
      <c r="U10735">
        <v>26061</v>
      </c>
      <c r="V10735">
        <v>4</v>
      </c>
      <c r="W10735" t="s">
        <v>11670</v>
      </c>
      <c r="X10735">
        <v>13</v>
      </c>
      <c r="Y10735" t="s">
        <v>6457</v>
      </c>
      <c r="Z10735">
        <v>13128</v>
      </c>
      <c r="AA10735" t="s">
        <v>831</v>
      </c>
      <c r="AC10735" t="s">
        <v>713</v>
      </c>
      <c r="AD10735" t="s">
        <v>443</v>
      </c>
    </row>
    <row r="10736" spans="21:30">
      <c r="U10736">
        <v>26062</v>
      </c>
      <c r="V10736">
        <v>2</v>
      </c>
      <c r="W10736" t="s">
        <v>11671</v>
      </c>
      <c r="X10736">
        <v>13</v>
      </c>
      <c r="Y10736" t="s">
        <v>6457</v>
      </c>
      <c r="Z10736">
        <v>13130</v>
      </c>
      <c r="AA10736" t="s">
        <v>840</v>
      </c>
      <c r="AC10736" t="s">
        <v>713</v>
      </c>
      <c r="AD10736" t="s">
        <v>443</v>
      </c>
    </row>
    <row r="10737" spans="21:30">
      <c r="U10737">
        <v>26063</v>
      </c>
      <c r="V10737">
        <v>0</v>
      </c>
      <c r="W10737" t="s">
        <v>11672</v>
      </c>
      <c r="X10737">
        <v>13</v>
      </c>
      <c r="Y10737" t="s">
        <v>6457</v>
      </c>
      <c r="Z10737">
        <v>13112</v>
      </c>
      <c r="AA10737" t="s">
        <v>1249</v>
      </c>
      <c r="AC10737" t="s">
        <v>713</v>
      </c>
      <c r="AD10737" t="s">
        <v>443</v>
      </c>
    </row>
    <row r="10738" spans="21:30">
      <c r="U10738">
        <v>26064</v>
      </c>
      <c r="V10738">
        <v>9</v>
      </c>
      <c r="W10738" t="s">
        <v>11673</v>
      </c>
      <c r="X10738">
        <v>13</v>
      </c>
      <c r="Y10738" t="s">
        <v>6457</v>
      </c>
      <c r="Z10738">
        <v>13110</v>
      </c>
      <c r="AA10738" t="s">
        <v>741</v>
      </c>
      <c r="AC10738" t="s">
        <v>713</v>
      </c>
      <c r="AD10738" t="s">
        <v>443</v>
      </c>
    </row>
    <row r="10739" spans="21:30">
      <c r="U10739">
        <v>26065</v>
      </c>
      <c r="V10739">
        <v>7</v>
      </c>
      <c r="W10739" t="s">
        <v>11674</v>
      </c>
      <c r="X10739">
        <v>13</v>
      </c>
      <c r="Y10739" t="s">
        <v>6457</v>
      </c>
      <c r="Z10739">
        <v>13110</v>
      </c>
      <c r="AA10739" t="s">
        <v>741</v>
      </c>
      <c r="AC10739" t="s">
        <v>725</v>
      </c>
      <c r="AD10739" t="s">
        <v>443</v>
      </c>
    </row>
    <row r="10740" spans="21:30">
      <c r="U10740">
        <v>26066</v>
      </c>
      <c r="V10740">
        <v>5</v>
      </c>
      <c r="W10740" t="s">
        <v>11675</v>
      </c>
      <c r="X10740">
        <v>13</v>
      </c>
      <c r="Y10740" t="s">
        <v>6457</v>
      </c>
      <c r="Z10740">
        <v>13130</v>
      </c>
      <c r="AA10740" t="s">
        <v>840</v>
      </c>
      <c r="AC10740" t="s">
        <v>713</v>
      </c>
      <c r="AD10740" t="s">
        <v>443</v>
      </c>
    </row>
    <row r="10741" spans="21:30">
      <c r="U10741">
        <v>26068</v>
      </c>
      <c r="V10741">
        <v>1</v>
      </c>
      <c r="W10741" t="s">
        <v>11676</v>
      </c>
      <c r="X10741">
        <v>13</v>
      </c>
      <c r="Y10741" t="s">
        <v>6457</v>
      </c>
      <c r="Z10741">
        <v>13110</v>
      </c>
      <c r="AA10741" t="s">
        <v>741</v>
      </c>
      <c r="AC10741" t="s">
        <v>713</v>
      </c>
      <c r="AD10741" t="s">
        <v>443</v>
      </c>
    </row>
    <row r="10742" spans="21:30">
      <c r="U10742">
        <v>26070</v>
      </c>
      <c r="V10742">
        <v>3</v>
      </c>
      <c r="W10742" t="s">
        <v>11677</v>
      </c>
      <c r="X10742">
        <v>13</v>
      </c>
      <c r="Y10742" t="s">
        <v>6457</v>
      </c>
      <c r="Z10742">
        <v>13110</v>
      </c>
      <c r="AA10742" t="s">
        <v>741</v>
      </c>
      <c r="AC10742" t="s">
        <v>713</v>
      </c>
      <c r="AD10742" t="s">
        <v>443</v>
      </c>
    </row>
    <row r="10743" spans="21:30">
      <c r="U10743">
        <v>26071</v>
      </c>
      <c r="V10743">
        <v>1</v>
      </c>
      <c r="W10743" t="s">
        <v>11678</v>
      </c>
      <c r="X10743">
        <v>13</v>
      </c>
      <c r="Y10743" t="s">
        <v>6457</v>
      </c>
      <c r="Z10743">
        <v>13401</v>
      </c>
      <c r="AA10743" t="s">
        <v>667</v>
      </c>
      <c r="AC10743" t="s">
        <v>713</v>
      </c>
      <c r="AD10743" t="s">
        <v>443</v>
      </c>
    </row>
    <row r="10744" spans="21:30">
      <c r="U10744">
        <v>26073</v>
      </c>
      <c r="V10744">
        <v>8</v>
      </c>
      <c r="W10744" t="s">
        <v>11679</v>
      </c>
      <c r="X10744">
        <v>13</v>
      </c>
      <c r="Y10744" t="s">
        <v>6457</v>
      </c>
      <c r="Z10744">
        <v>13102</v>
      </c>
      <c r="AA10744" t="s">
        <v>957</v>
      </c>
      <c r="AC10744" t="s">
        <v>725</v>
      </c>
      <c r="AD10744" t="s">
        <v>443</v>
      </c>
    </row>
    <row r="10745" spans="21:30">
      <c r="U10745">
        <v>26075</v>
      </c>
      <c r="V10745">
        <v>4</v>
      </c>
      <c r="W10745" t="s">
        <v>11680</v>
      </c>
      <c r="X10745">
        <v>13</v>
      </c>
      <c r="Y10745" t="s">
        <v>6457</v>
      </c>
      <c r="Z10745">
        <v>13122</v>
      </c>
      <c r="AA10745" t="s">
        <v>6722</v>
      </c>
      <c r="AC10745" t="s">
        <v>713</v>
      </c>
      <c r="AD10745" t="s">
        <v>443</v>
      </c>
    </row>
    <row r="10746" spans="21:30">
      <c r="U10746">
        <v>26076</v>
      </c>
      <c r="V10746">
        <v>2</v>
      </c>
      <c r="W10746" t="s">
        <v>11681</v>
      </c>
      <c r="X10746">
        <v>13</v>
      </c>
      <c r="Y10746" t="s">
        <v>6457</v>
      </c>
      <c r="Z10746">
        <v>13102</v>
      </c>
      <c r="AA10746" t="s">
        <v>957</v>
      </c>
      <c r="AC10746" t="s">
        <v>713</v>
      </c>
      <c r="AD10746" t="s">
        <v>443</v>
      </c>
    </row>
    <row r="10747" spans="21:30">
      <c r="U10747">
        <v>26077</v>
      </c>
      <c r="V10747">
        <v>0</v>
      </c>
      <c r="W10747" t="s">
        <v>11682</v>
      </c>
      <c r="X10747">
        <v>13</v>
      </c>
      <c r="Y10747" t="s">
        <v>6457</v>
      </c>
      <c r="Z10747">
        <v>13301</v>
      </c>
      <c r="AA10747" t="s">
        <v>623</v>
      </c>
      <c r="AC10747" t="s">
        <v>713</v>
      </c>
      <c r="AD10747" t="s">
        <v>443</v>
      </c>
    </row>
    <row r="10748" spans="21:30">
      <c r="U10748">
        <v>26079</v>
      </c>
      <c r="V10748">
        <v>7</v>
      </c>
      <c r="W10748" t="s">
        <v>11683</v>
      </c>
      <c r="X10748">
        <v>13</v>
      </c>
      <c r="Y10748" t="s">
        <v>6457</v>
      </c>
      <c r="Z10748">
        <v>13106</v>
      </c>
      <c r="AA10748" t="s">
        <v>6487</v>
      </c>
      <c r="AC10748" t="s">
        <v>713</v>
      </c>
      <c r="AD10748" t="s">
        <v>443</v>
      </c>
    </row>
    <row r="10749" spans="21:30">
      <c r="U10749">
        <v>26080</v>
      </c>
      <c r="V10749">
        <v>0</v>
      </c>
      <c r="W10749" t="s">
        <v>11684</v>
      </c>
      <c r="X10749">
        <v>13</v>
      </c>
      <c r="Y10749" t="s">
        <v>6457</v>
      </c>
      <c r="Z10749">
        <v>13114</v>
      </c>
      <c r="AA10749" t="s">
        <v>683</v>
      </c>
      <c r="AC10749" t="s">
        <v>725</v>
      </c>
      <c r="AD10749" t="s">
        <v>443</v>
      </c>
    </row>
    <row r="10750" spans="21:30">
      <c r="U10750">
        <v>26081</v>
      </c>
      <c r="V10750">
        <v>9</v>
      </c>
      <c r="W10750" t="s">
        <v>11685</v>
      </c>
      <c r="X10750">
        <v>13</v>
      </c>
      <c r="Y10750" t="s">
        <v>6457</v>
      </c>
      <c r="Z10750">
        <v>13108</v>
      </c>
      <c r="AA10750" t="s">
        <v>1212</v>
      </c>
      <c r="AC10750" t="s">
        <v>713</v>
      </c>
      <c r="AD10750" t="s">
        <v>443</v>
      </c>
    </row>
    <row r="10751" spans="21:30">
      <c r="U10751">
        <v>26082</v>
      </c>
      <c r="V10751">
        <v>7</v>
      </c>
      <c r="W10751" t="s">
        <v>11686</v>
      </c>
      <c r="X10751">
        <v>13</v>
      </c>
      <c r="Y10751" t="s">
        <v>6457</v>
      </c>
      <c r="Z10751">
        <v>13106</v>
      </c>
      <c r="AA10751" t="s">
        <v>6487</v>
      </c>
      <c r="AC10751" t="s">
        <v>725</v>
      </c>
      <c r="AD10751" t="s">
        <v>443</v>
      </c>
    </row>
    <row r="10752" spans="21:30">
      <c r="U10752">
        <v>26083</v>
      </c>
      <c r="V10752">
        <v>5</v>
      </c>
      <c r="W10752" t="s">
        <v>3586</v>
      </c>
      <c r="X10752">
        <v>13</v>
      </c>
      <c r="Y10752" t="s">
        <v>6457</v>
      </c>
      <c r="Z10752">
        <v>13125</v>
      </c>
      <c r="AA10752" t="s">
        <v>1608</v>
      </c>
      <c r="AC10752" t="s">
        <v>713</v>
      </c>
      <c r="AD10752" t="s">
        <v>443</v>
      </c>
    </row>
    <row r="10753" spans="21:30">
      <c r="U10753">
        <v>26084</v>
      </c>
      <c r="V10753">
        <v>3</v>
      </c>
      <c r="W10753" t="s">
        <v>11687</v>
      </c>
      <c r="X10753">
        <v>13</v>
      </c>
      <c r="Y10753" t="s">
        <v>6457</v>
      </c>
      <c r="Z10753">
        <v>13128</v>
      </c>
      <c r="AA10753" t="s">
        <v>831</v>
      </c>
      <c r="AC10753" t="s">
        <v>713</v>
      </c>
      <c r="AD10753" t="s">
        <v>443</v>
      </c>
    </row>
    <row r="10754" spans="21:30">
      <c r="U10754">
        <v>26085</v>
      </c>
      <c r="V10754">
        <v>1</v>
      </c>
      <c r="W10754" t="s">
        <v>11688</v>
      </c>
      <c r="X10754">
        <v>13</v>
      </c>
      <c r="Y10754" t="s">
        <v>6457</v>
      </c>
      <c r="Z10754">
        <v>13119</v>
      </c>
      <c r="AA10754" t="s">
        <v>6482</v>
      </c>
      <c r="AC10754" t="s">
        <v>713</v>
      </c>
      <c r="AD10754" t="s">
        <v>443</v>
      </c>
    </row>
    <row r="10755" spans="21:30">
      <c r="U10755">
        <v>26087</v>
      </c>
      <c r="V10755">
        <v>8</v>
      </c>
      <c r="W10755" t="s">
        <v>11689</v>
      </c>
      <c r="X10755">
        <v>13</v>
      </c>
      <c r="Y10755" t="s">
        <v>6457</v>
      </c>
      <c r="Z10755">
        <v>13110</v>
      </c>
      <c r="AA10755" t="s">
        <v>741</v>
      </c>
      <c r="AC10755" t="s">
        <v>713</v>
      </c>
      <c r="AD10755" t="s">
        <v>443</v>
      </c>
    </row>
    <row r="10756" spans="21:30">
      <c r="U10756">
        <v>26088</v>
      </c>
      <c r="V10756">
        <v>6</v>
      </c>
      <c r="W10756" t="s">
        <v>11690</v>
      </c>
      <c r="X10756">
        <v>13</v>
      </c>
      <c r="Y10756" t="s">
        <v>6457</v>
      </c>
      <c r="Z10756">
        <v>13201</v>
      </c>
      <c r="AA10756" t="s">
        <v>114</v>
      </c>
      <c r="AC10756" t="s">
        <v>713</v>
      </c>
      <c r="AD10756" t="s">
        <v>443</v>
      </c>
    </row>
    <row r="10757" spans="21:30">
      <c r="U10757">
        <v>26089</v>
      </c>
      <c r="V10757">
        <v>4</v>
      </c>
      <c r="W10757" t="s">
        <v>11691</v>
      </c>
      <c r="X10757">
        <v>13</v>
      </c>
      <c r="Y10757" t="s">
        <v>6457</v>
      </c>
      <c r="Z10757">
        <v>13110</v>
      </c>
      <c r="AA10757" t="s">
        <v>741</v>
      </c>
      <c r="AC10757" t="s">
        <v>725</v>
      </c>
      <c r="AD10757" t="s">
        <v>443</v>
      </c>
    </row>
    <row r="10758" spans="21:30">
      <c r="U10758">
        <v>26090</v>
      </c>
      <c r="V10758">
        <v>8</v>
      </c>
      <c r="W10758" t="s">
        <v>11692</v>
      </c>
      <c r="X10758">
        <v>13</v>
      </c>
      <c r="Y10758" t="s">
        <v>6457</v>
      </c>
      <c r="Z10758">
        <v>13119</v>
      </c>
      <c r="AA10758" t="s">
        <v>6482</v>
      </c>
      <c r="AC10758" t="s">
        <v>713</v>
      </c>
      <c r="AD10758" t="s">
        <v>443</v>
      </c>
    </row>
    <row r="10759" spans="21:30">
      <c r="U10759">
        <v>26091</v>
      </c>
      <c r="V10759">
        <v>6</v>
      </c>
      <c r="W10759" t="s">
        <v>11693</v>
      </c>
      <c r="X10759">
        <v>13</v>
      </c>
      <c r="Y10759" t="s">
        <v>6457</v>
      </c>
      <c r="Z10759">
        <v>13110</v>
      </c>
      <c r="AA10759" t="s">
        <v>741</v>
      </c>
      <c r="AC10759" t="s">
        <v>713</v>
      </c>
      <c r="AD10759" t="s">
        <v>443</v>
      </c>
    </row>
    <row r="10760" spans="21:30">
      <c r="U10760">
        <v>26092</v>
      </c>
      <c r="V10760">
        <v>4</v>
      </c>
      <c r="W10760" t="s">
        <v>11694</v>
      </c>
      <c r="X10760">
        <v>13</v>
      </c>
      <c r="Y10760" t="s">
        <v>6457</v>
      </c>
      <c r="Z10760">
        <v>13604</v>
      </c>
      <c r="AA10760" t="s">
        <v>1448</v>
      </c>
      <c r="AC10760" t="s">
        <v>713</v>
      </c>
      <c r="AD10760" t="s">
        <v>443</v>
      </c>
    </row>
    <row r="10761" spans="21:30">
      <c r="U10761">
        <v>26093</v>
      </c>
      <c r="V10761">
        <v>2</v>
      </c>
      <c r="W10761" t="s">
        <v>11695</v>
      </c>
      <c r="X10761">
        <v>13</v>
      </c>
      <c r="Y10761" t="s">
        <v>6457</v>
      </c>
      <c r="Z10761">
        <v>13602</v>
      </c>
      <c r="AA10761" t="s">
        <v>1120</v>
      </c>
      <c r="AC10761" t="s">
        <v>713</v>
      </c>
      <c r="AD10761" t="s">
        <v>443</v>
      </c>
    </row>
    <row r="10762" spans="21:30">
      <c r="U10762">
        <v>26094</v>
      </c>
      <c r="V10762">
        <v>0</v>
      </c>
      <c r="W10762" t="s">
        <v>11696</v>
      </c>
      <c r="X10762">
        <v>13</v>
      </c>
      <c r="Y10762" t="s">
        <v>6457</v>
      </c>
      <c r="Z10762">
        <v>13404</v>
      </c>
      <c r="AA10762" t="s">
        <v>1464</v>
      </c>
      <c r="AC10762" t="s">
        <v>713</v>
      </c>
      <c r="AD10762" t="s">
        <v>443</v>
      </c>
    </row>
    <row r="10763" spans="21:30">
      <c r="U10763">
        <v>26097</v>
      </c>
      <c r="V10763">
        <v>5</v>
      </c>
      <c r="W10763" t="s">
        <v>11697</v>
      </c>
      <c r="X10763">
        <v>13</v>
      </c>
      <c r="Y10763" t="s">
        <v>6457</v>
      </c>
      <c r="Z10763">
        <v>13201</v>
      </c>
      <c r="AA10763" t="s">
        <v>114</v>
      </c>
      <c r="AC10763" t="s">
        <v>713</v>
      </c>
      <c r="AD10763" t="s">
        <v>443</v>
      </c>
    </row>
    <row r="10764" spans="21:30">
      <c r="U10764">
        <v>26098</v>
      </c>
      <c r="V10764">
        <v>3</v>
      </c>
      <c r="W10764" t="s">
        <v>11698</v>
      </c>
      <c r="X10764">
        <v>13</v>
      </c>
      <c r="Y10764" t="s">
        <v>6457</v>
      </c>
      <c r="Z10764">
        <v>13401</v>
      </c>
      <c r="AA10764" t="s">
        <v>667</v>
      </c>
      <c r="AC10764" t="s">
        <v>713</v>
      </c>
      <c r="AD10764" t="s">
        <v>443</v>
      </c>
    </row>
    <row r="10765" spans="21:30">
      <c r="U10765">
        <v>26099</v>
      </c>
      <c r="V10765">
        <v>1</v>
      </c>
      <c r="W10765" t="s">
        <v>11699</v>
      </c>
      <c r="X10765">
        <v>13</v>
      </c>
      <c r="Y10765" t="s">
        <v>6457</v>
      </c>
      <c r="Z10765">
        <v>13201</v>
      </c>
      <c r="AA10765" t="s">
        <v>114</v>
      </c>
      <c r="AC10765" t="s">
        <v>713</v>
      </c>
      <c r="AD10765" t="s">
        <v>443</v>
      </c>
    </row>
    <row r="10766" spans="21:30">
      <c r="U10766">
        <v>26100</v>
      </c>
      <c r="V10766">
        <v>9</v>
      </c>
      <c r="W10766" t="s">
        <v>11700</v>
      </c>
      <c r="X10766">
        <v>13</v>
      </c>
      <c r="Y10766" t="s">
        <v>6457</v>
      </c>
      <c r="Z10766">
        <v>13116</v>
      </c>
      <c r="AA10766" t="s">
        <v>1296</v>
      </c>
      <c r="AC10766" t="s">
        <v>713</v>
      </c>
      <c r="AD10766" t="s">
        <v>443</v>
      </c>
    </row>
    <row r="10767" spans="21:30">
      <c r="U10767">
        <v>26101</v>
      </c>
      <c r="V10767">
        <v>7</v>
      </c>
      <c r="W10767" t="s">
        <v>11701</v>
      </c>
      <c r="X10767">
        <v>13</v>
      </c>
      <c r="Y10767" t="s">
        <v>6457</v>
      </c>
      <c r="Z10767">
        <v>13201</v>
      </c>
      <c r="AA10767" t="s">
        <v>114</v>
      </c>
      <c r="AC10767" t="s">
        <v>713</v>
      </c>
      <c r="AD10767" t="s">
        <v>443</v>
      </c>
    </row>
    <row r="10768" spans="21:30">
      <c r="U10768">
        <v>26102</v>
      </c>
      <c r="V10768">
        <v>5</v>
      </c>
      <c r="W10768" t="s">
        <v>11702</v>
      </c>
      <c r="X10768">
        <v>13</v>
      </c>
      <c r="Y10768" t="s">
        <v>6457</v>
      </c>
      <c r="Z10768">
        <v>13109</v>
      </c>
      <c r="AA10768" t="s">
        <v>1224</v>
      </c>
      <c r="AC10768" t="s">
        <v>713</v>
      </c>
      <c r="AD10768" t="s">
        <v>443</v>
      </c>
    </row>
    <row r="10769" spans="21:30">
      <c r="U10769">
        <v>26103</v>
      </c>
      <c r="V10769">
        <v>3</v>
      </c>
      <c r="W10769" t="s">
        <v>11703</v>
      </c>
      <c r="X10769">
        <v>13</v>
      </c>
      <c r="Y10769" t="s">
        <v>6457</v>
      </c>
      <c r="Z10769">
        <v>13110</v>
      </c>
      <c r="AA10769" t="s">
        <v>741</v>
      </c>
      <c r="AC10769" t="s">
        <v>713</v>
      </c>
      <c r="AD10769" t="s">
        <v>443</v>
      </c>
    </row>
    <row r="10770" spans="21:30">
      <c r="U10770">
        <v>26104</v>
      </c>
      <c r="V10770">
        <v>1</v>
      </c>
      <c r="W10770" t="s">
        <v>11704</v>
      </c>
      <c r="X10770">
        <v>13</v>
      </c>
      <c r="Y10770" t="s">
        <v>6457</v>
      </c>
      <c r="Z10770">
        <v>13110</v>
      </c>
      <c r="AA10770" t="s">
        <v>741</v>
      </c>
      <c r="AC10770" t="s">
        <v>713</v>
      </c>
      <c r="AD10770" t="s">
        <v>443</v>
      </c>
    </row>
    <row r="10771" spans="21:30">
      <c r="U10771">
        <v>26106</v>
      </c>
      <c r="V10771">
        <v>8</v>
      </c>
      <c r="W10771" t="s">
        <v>11705</v>
      </c>
      <c r="X10771">
        <v>13</v>
      </c>
      <c r="Y10771" t="s">
        <v>6457</v>
      </c>
      <c r="Z10771">
        <v>13104</v>
      </c>
      <c r="AA10771" t="s">
        <v>6569</v>
      </c>
      <c r="AC10771" t="s">
        <v>713</v>
      </c>
      <c r="AD10771" t="s">
        <v>443</v>
      </c>
    </row>
    <row r="10772" spans="21:30">
      <c r="U10772">
        <v>26107</v>
      </c>
      <c r="V10772">
        <v>6</v>
      </c>
      <c r="W10772" t="s">
        <v>11706</v>
      </c>
      <c r="X10772">
        <v>13</v>
      </c>
      <c r="Y10772" t="s">
        <v>6457</v>
      </c>
      <c r="Z10772">
        <v>13119</v>
      </c>
      <c r="AA10772" t="s">
        <v>6482</v>
      </c>
      <c r="AC10772" t="s">
        <v>713</v>
      </c>
      <c r="AD10772" t="s">
        <v>443</v>
      </c>
    </row>
    <row r="10773" spans="21:30">
      <c r="U10773">
        <v>26108</v>
      </c>
      <c r="V10773">
        <v>4</v>
      </c>
      <c r="W10773" t="s">
        <v>11707</v>
      </c>
      <c r="X10773">
        <v>13</v>
      </c>
      <c r="Y10773" t="s">
        <v>6457</v>
      </c>
      <c r="Z10773">
        <v>13605</v>
      </c>
      <c r="AA10773" t="s">
        <v>7569</v>
      </c>
      <c r="AC10773" t="s">
        <v>713</v>
      </c>
      <c r="AD10773" t="s">
        <v>443</v>
      </c>
    </row>
    <row r="10774" spans="21:30">
      <c r="U10774">
        <v>26110</v>
      </c>
      <c r="V10774">
        <v>6</v>
      </c>
      <c r="W10774" t="s">
        <v>11708</v>
      </c>
      <c r="X10774">
        <v>13</v>
      </c>
      <c r="Y10774" t="s">
        <v>6457</v>
      </c>
      <c r="Z10774">
        <v>13125</v>
      </c>
      <c r="AA10774" t="s">
        <v>1608</v>
      </c>
      <c r="AC10774" t="s">
        <v>713</v>
      </c>
      <c r="AD10774" t="s">
        <v>443</v>
      </c>
    </row>
    <row r="10775" spans="21:30">
      <c r="U10775">
        <v>26111</v>
      </c>
      <c r="V10775">
        <v>4</v>
      </c>
      <c r="W10775" t="s">
        <v>11709</v>
      </c>
      <c r="X10775">
        <v>13</v>
      </c>
      <c r="Y10775" t="s">
        <v>6457</v>
      </c>
      <c r="Z10775">
        <v>13402</v>
      </c>
      <c r="AA10775" t="s">
        <v>766</v>
      </c>
      <c r="AC10775" t="s">
        <v>713</v>
      </c>
      <c r="AD10775" t="s">
        <v>443</v>
      </c>
    </row>
    <row r="10776" spans="21:30">
      <c r="U10776">
        <v>26112</v>
      </c>
      <c r="V10776">
        <v>2</v>
      </c>
      <c r="W10776" t="s">
        <v>11710</v>
      </c>
      <c r="X10776">
        <v>13</v>
      </c>
      <c r="Y10776" t="s">
        <v>6457</v>
      </c>
      <c r="Z10776">
        <v>13123</v>
      </c>
      <c r="AA10776" t="s">
        <v>756</v>
      </c>
      <c r="AC10776" t="s">
        <v>725</v>
      </c>
      <c r="AD10776" t="s">
        <v>443</v>
      </c>
    </row>
    <row r="10777" spans="21:30">
      <c r="U10777">
        <v>26113</v>
      </c>
      <c r="V10777">
        <v>0</v>
      </c>
      <c r="W10777" t="s">
        <v>11711</v>
      </c>
      <c r="X10777">
        <v>13</v>
      </c>
      <c r="Y10777" t="s">
        <v>6457</v>
      </c>
      <c r="Z10777">
        <v>13119</v>
      </c>
      <c r="AA10777" t="s">
        <v>6482</v>
      </c>
      <c r="AC10777" t="s">
        <v>713</v>
      </c>
      <c r="AD10777" t="s">
        <v>443</v>
      </c>
    </row>
    <row r="10778" spans="21:30">
      <c r="U10778">
        <v>26114</v>
      </c>
      <c r="V10778">
        <v>9</v>
      </c>
      <c r="W10778" t="s">
        <v>11712</v>
      </c>
      <c r="X10778">
        <v>13</v>
      </c>
      <c r="Y10778" t="s">
        <v>6457</v>
      </c>
      <c r="Z10778">
        <v>13201</v>
      </c>
      <c r="AA10778" t="s">
        <v>114</v>
      </c>
      <c r="AC10778" t="s">
        <v>713</v>
      </c>
      <c r="AD10778" t="s">
        <v>443</v>
      </c>
    </row>
    <row r="10779" spans="21:30">
      <c r="U10779">
        <v>26115</v>
      </c>
      <c r="V10779">
        <v>7</v>
      </c>
      <c r="W10779" t="s">
        <v>11713</v>
      </c>
      <c r="X10779">
        <v>13</v>
      </c>
      <c r="Y10779" t="s">
        <v>6457</v>
      </c>
      <c r="Z10779">
        <v>13201</v>
      </c>
      <c r="AA10779" t="s">
        <v>114</v>
      </c>
      <c r="AC10779" t="s">
        <v>713</v>
      </c>
      <c r="AD10779" t="s">
        <v>443</v>
      </c>
    </row>
    <row r="10780" spans="21:30">
      <c r="U10780">
        <v>26116</v>
      </c>
      <c r="V10780">
        <v>5</v>
      </c>
      <c r="W10780" t="s">
        <v>11714</v>
      </c>
      <c r="X10780">
        <v>13</v>
      </c>
      <c r="Y10780" t="s">
        <v>6457</v>
      </c>
      <c r="Z10780">
        <v>13122</v>
      </c>
      <c r="AA10780" t="s">
        <v>6722</v>
      </c>
      <c r="AC10780" t="s">
        <v>713</v>
      </c>
      <c r="AD10780" t="s">
        <v>443</v>
      </c>
    </row>
    <row r="10781" spans="21:30">
      <c r="U10781">
        <v>26117</v>
      </c>
      <c r="V10781">
        <v>3</v>
      </c>
      <c r="W10781" t="s">
        <v>11715</v>
      </c>
      <c r="X10781">
        <v>13</v>
      </c>
      <c r="Y10781" t="s">
        <v>6457</v>
      </c>
      <c r="Z10781">
        <v>13402</v>
      </c>
      <c r="AA10781" t="s">
        <v>766</v>
      </c>
      <c r="AC10781" t="s">
        <v>713</v>
      </c>
      <c r="AD10781" t="s">
        <v>443</v>
      </c>
    </row>
    <row r="10782" spans="21:30">
      <c r="U10782">
        <v>26118</v>
      </c>
      <c r="V10782">
        <v>1</v>
      </c>
      <c r="W10782" t="s">
        <v>11716</v>
      </c>
      <c r="X10782">
        <v>13</v>
      </c>
      <c r="Y10782" t="s">
        <v>6457</v>
      </c>
      <c r="Z10782">
        <v>13118</v>
      </c>
      <c r="AA10782" t="s">
        <v>771</v>
      </c>
      <c r="AC10782" t="s">
        <v>713</v>
      </c>
      <c r="AD10782" t="s">
        <v>443</v>
      </c>
    </row>
    <row r="10783" spans="21:30">
      <c r="U10783">
        <v>26121</v>
      </c>
      <c r="V10783">
        <v>1</v>
      </c>
      <c r="W10783" t="s">
        <v>11717</v>
      </c>
      <c r="X10783">
        <v>13</v>
      </c>
      <c r="Y10783" t="s">
        <v>6457</v>
      </c>
      <c r="Z10783">
        <v>13110</v>
      </c>
      <c r="AA10783" t="s">
        <v>741</v>
      </c>
      <c r="AC10783" t="s">
        <v>713</v>
      </c>
      <c r="AD10783" t="s">
        <v>443</v>
      </c>
    </row>
    <row r="10784" spans="21:30">
      <c r="U10784">
        <v>26126</v>
      </c>
      <c r="V10784">
        <v>2</v>
      </c>
      <c r="W10784" t="s">
        <v>11718</v>
      </c>
      <c r="X10784">
        <v>13</v>
      </c>
      <c r="Y10784" t="s">
        <v>6457</v>
      </c>
      <c r="Z10784">
        <v>13119</v>
      </c>
      <c r="AA10784" t="s">
        <v>6482</v>
      </c>
      <c r="AC10784" t="s">
        <v>713</v>
      </c>
      <c r="AD10784" t="s">
        <v>443</v>
      </c>
    </row>
    <row r="10785" spans="21:30">
      <c r="U10785">
        <v>26128</v>
      </c>
      <c r="V10785">
        <v>9</v>
      </c>
      <c r="W10785" t="s">
        <v>11719</v>
      </c>
      <c r="X10785">
        <v>13</v>
      </c>
      <c r="Y10785" t="s">
        <v>6457</v>
      </c>
      <c r="Z10785">
        <v>13605</v>
      </c>
      <c r="AA10785" t="s">
        <v>7569</v>
      </c>
      <c r="AC10785" t="s">
        <v>713</v>
      </c>
      <c r="AD10785" t="s">
        <v>443</v>
      </c>
    </row>
    <row r="10786" spans="21:30">
      <c r="U10786">
        <v>26129</v>
      </c>
      <c r="V10786">
        <v>7</v>
      </c>
      <c r="W10786" t="s">
        <v>11720</v>
      </c>
      <c r="X10786">
        <v>13</v>
      </c>
      <c r="Y10786" t="s">
        <v>6457</v>
      </c>
      <c r="Z10786">
        <v>13123</v>
      </c>
      <c r="AA10786" t="s">
        <v>756</v>
      </c>
      <c r="AC10786" t="s">
        <v>725</v>
      </c>
      <c r="AD10786" t="s">
        <v>443</v>
      </c>
    </row>
    <row r="10787" spans="21:30">
      <c r="U10787">
        <v>26130</v>
      </c>
      <c r="V10787">
        <v>0</v>
      </c>
      <c r="W10787" t="s">
        <v>11721</v>
      </c>
      <c r="X10787">
        <v>13</v>
      </c>
      <c r="Y10787" t="s">
        <v>6457</v>
      </c>
      <c r="Z10787">
        <v>13124</v>
      </c>
      <c r="AA10787" t="s">
        <v>688</v>
      </c>
      <c r="AC10787" t="s">
        <v>713</v>
      </c>
      <c r="AD10787" t="s">
        <v>443</v>
      </c>
    </row>
    <row r="10788" spans="21:30">
      <c r="U10788">
        <v>26134</v>
      </c>
      <c r="V10788">
        <v>3</v>
      </c>
      <c r="W10788" t="s">
        <v>11722</v>
      </c>
      <c r="X10788">
        <v>13</v>
      </c>
      <c r="Y10788" t="s">
        <v>6457</v>
      </c>
      <c r="Z10788">
        <v>13114</v>
      </c>
      <c r="AA10788" t="s">
        <v>683</v>
      </c>
      <c r="AC10788" t="s">
        <v>725</v>
      </c>
      <c r="AD10788" t="s">
        <v>443</v>
      </c>
    </row>
    <row r="10789" spans="21:30">
      <c r="U10789">
        <v>26135</v>
      </c>
      <c r="V10789">
        <v>1</v>
      </c>
      <c r="W10789" t="s">
        <v>11723</v>
      </c>
      <c r="X10789">
        <v>13</v>
      </c>
      <c r="Y10789" t="s">
        <v>6457</v>
      </c>
      <c r="Z10789">
        <v>13302</v>
      </c>
      <c r="AA10789" t="s">
        <v>98</v>
      </c>
      <c r="AC10789" t="s">
        <v>713</v>
      </c>
      <c r="AD10789" t="s">
        <v>443</v>
      </c>
    </row>
    <row r="10790" spans="21:30">
      <c r="U10790">
        <v>26137</v>
      </c>
      <c r="V10790">
        <v>8</v>
      </c>
      <c r="W10790" t="s">
        <v>11724</v>
      </c>
      <c r="X10790">
        <v>13</v>
      </c>
      <c r="Y10790" t="s">
        <v>6457</v>
      </c>
      <c r="Z10790">
        <v>13119</v>
      </c>
      <c r="AA10790" t="s">
        <v>6482</v>
      </c>
      <c r="AC10790" t="s">
        <v>713</v>
      </c>
      <c r="AD10790" t="s">
        <v>443</v>
      </c>
    </row>
    <row r="10791" spans="21:30">
      <c r="U10791">
        <v>26138</v>
      </c>
      <c r="V10791">
        <v>6</v>
      </c>
      <c r="W10791" t="s">
        <v>11725</v>
      </c>
      <c r="X10791">
        <v>13</v>
      </c>
      <c r="Y10791" t="s">
        <v>6457</v>
      </c>
      <c r="Z10791">
        <v>13105</v>
      </c>
      <c r="AA10791" t="s">
        <v>1817</v>
      </c>
      <c r="AC10791" t="s">
        <v>713</v>
      </c>
      <c r="AD10791" t="s">
        <v>443</v>
      </c>
    </row>
    <row r="10792" spans="21:30">
      <c r="U10792">
        <v>26139</v>
      </c>
      <c r="V10792">
        <v>4</v>
      </c>
      <c r="W10792" t="s">
        <v>11726</v>
      </c>
      <c r="X10792">
        <v>13</v>
      </c>
      <c r="Y10792" t="s">
        <v>6457</v>
      </c>
      <c r="Z10792">
        <v>13124</v>
      </c>
      <c r="AA10792" t="s">
        <v>688</v>
      </c>
      <c r="AC10792" t="s">
        <v>713</v>
      </c>
      <c r="AD10792" t="s">
        <v>443</v>
      </c>
    </row>
    <row r="10793" spans="21:30">
      <c r="U10793">
        <v>26140</v>
      </c>
      <c r="V10793">
        <v>8</v>
      </c>
      <c r="W10793" t="s">
        <v>11727</v>
      </c>
      <c r="X10793">
        <v>13</v>
      </c>
      <c r="Y10793" t="s">
        <v>6457</v>
      </c>
      <c r="Z10793">
        <v>13605</v>
      </c>
      <c r="AA10793" t="s">
        <v>7569</v>
      </c>
      <c r="AC10793" t="s">
        <v>713</v>
      </c>
      <c r="AD10793" t="s">
        <v>443</v>
      </c>
    </row>
    <row r="10794" spans="21:30">
      <c r="U10794">
        <v>26141</v>
      </c>
      <c r="V10794">
        <v>6</v>
      </c>
      <c r="W10794" t="s">
        <v>11728</v>
      </c>
      <c r="X10794">
        <v>13</v>
      </c>
      <c r="Y10794" t="s">
        <v>6457</v>
      </c>
      <c r="Z10794">
        <v>13201</v>
      </c>
      <c r="AA10794" t="s">
        <v>114</v>
      </c>
      <c r="AC10794" t="s">
        <v>713</v>
      </c>
      <c r="AD10794" t="s">
        <v>443</v>
      </c>
    </row>
    <row r="10795" spans="21:30">
      <c r="U10795">
        <v>26142</v>
      </c>
      <c r="V10795">
        <v>4</v>
      </c>
      <c r="W10795" t="s">
        <v>11729</v>
      </c>
      <c r="X10795">
        <v>13</v>
      </c>
      <c r="Y10795" t="s">
        <v>6457</v>
      </c>
      <c r="Z10795">
        <v>13104</v>
      </c>
      <c r="AA10795" t="s">
        <v>6569</v>
      </c>
      <c r="AC10795" t="s">
        <v>725</v>
      </c>
      <c r="AD10795" t="s">
        <v>443</v>
      </c>
    </row>
    <row r="10796" spans="21:30">
      <c r="U10796">
        <v>26143</v>
      </c>
      <c r="V10796">
        <v>2</v>
      </c>
      <c r="W10796" t="s">
        <v>11730</v>
      </c>
      <c r="X10796">
        <v>13</v>
      </c>
      <c r="Y10796" t="s">
        <v>6457</v>
      </c>
      <c r="Z10796">
        <v>13121</v>
      </c>
      <c r="AA10796" t="s">
        <v>1491</v>
      </c>
      <c r="AC10796" t="s">
        <v>713</v>
      </c>
      <c r="AD10796" t="s">
        <v>443</v>
      </c>
    </row>
    <row r="10797" spans="21:30">
      <c r="U10797">
        <v>26144</v>
      </c>
      <c r="V10797">
        <v>0</v>
      </c>
      <c r="W10797" t="s">
        <v>11731</v>
      </c>
      <c r="X10797">
        <v>13</v>
      </c>
      <c r="Y10797" t="s">
        <v>6457</v>
      </c>
      <c r="Z10797">
        <v>13401</v>
      </c>
      <c r="AA10797" t="s">
        <v>667</v>
      </c>
      <c r="AC10797" t="s">
        <v>713</v>
      </c>
      <c r="AD10797" t="s">
        <v>443</v>
      </c>
    </row>
    <row r="10798" spans="21:30">
      <c r="U10798">
        <v>26147</v>
      </c>
      <c r="V10798">
        <v>5</v>
      </c>
      <c r="W10798" t="s">
        <v>11732</v>
      </c>
      <c r="X10798">
        <v>13</v>
      </c>
      <c r="Y10798" t="s">
        <v>6457</v>
      </c>
      <c r="Z10798">
        <v>13119</v>
      </c>
      <c r="AA10798" t="s">
        <v>6482</v>
      </c>
      <c r="AC10798" t="s">
        <v>713</v>
      </c>
      <c r="AD10798" t="s">
        <v>443</v>
      </c>
    </row>
    <row r="10799" spans="21:30">
      <c r="U10799">
        <v>26148</v>
      </c>
      <c r="V10799">
        <v>3</v>
      </c>
      <c r="W10799" t="s">
        <v>11733</v>
      </c>
      <c r="X10799">
        <v>13</v>
      </c>
      <c r="Y10799" t="s">
        <v>6457</v>
      </c>
      <c r="Z10799">
        <v>13105</v>
      </c>
      <c r="AA10799" t="s">
        <v>1817</v>
      </c>
      <c r="AC10799" t="s">
        <v>713</v>
      </c>
      <c r="AD10799" t="s">
        <v>443</v>
      </c>
    </row>
    <row r="10800" spans="21:30">
      <c r="U10800">
        <v>26150</v>
      </c>
      <c r="V10800">
        <v>5</v>
      </c>
      <c r="W10800" t="s">
        <v>11734</v>
      </c>
      <c r="X10800">
        <v>13</v>
      </c>
      <c r="Y10800" t="s">
        <v>6457</v>
      </c>
      <c r="Z10800">
        <v>13401</v>
      </c>
      <c r="AA10800" t="s">
        <v>667</v>
      </c>
      <c r="AC10800" t="s">
        <v>713</v>
      </c>
      <c r="AD10800" t="s">
        <v>443</v>
      </c>
    </row>
    <row r="10801" spans="21:30">
      <c r="U10801">
        <v>26151</v>
      </c>
      <c r="V10801">
        <v>3</v>
      </c>
      <c r="W10801" t="s">
        <v>11735</v>
      </c>
      <c r="X10801">
        <v>13</v>
      </c>
      <c r="Y10801" t="s">
        <v>6457</v>
      </c>
      <c r="Z10801">
        <v>13201</v>
      </c>
      <c r="AA10801" t="s">
        <v>114</v>
      </c>
      <c r="AC10801" t="s">
        <v>713</v>
      </c>
      <c r="AD10801" t="s">
        <v>443</v>
      </c>
    </row>
    <row r="10802" spans="21:30">
      <c r="U10802">
        <v>26152</v>
      </c>
      <c r="V10802">
        <v>1</v>
      </c>
      <c r="W10802" t="s">
        <v>11736</v>
      </c>
      <c r="X10802">
        <v>13</v>
      </c>
      <c r="Y10802" t="s">
        <v>6457</v>
      </c>
      <c r="Z10802">
        <v>13404</v>
      </c>
      <c r="AA10802" t="s">
        <v>1464</v>
      </c>
      <c r="AC10802" t="s">
        <v>713</v>
      </c>
      <c r="AD10802" t="s">
        <v>443</v>
      </c>
    </row>
    <row r="10803" spans="21:30">
      <c r="U10803">
        <v>26155</v>
      </c>
      <c r="V10803">
        <v>6</v>
      </c>
      <c r="W10803" t="s">
        <v>11737</v>
      </c>
      <c r="X10803">
        <v>13</v>
      </c>
      <c r="Y10803" t="s">
        <v>6457</v>
      </c>
      <c r="Z10803">
        <v>13122</v>
      </c>
      <c r="AA10803" t="s">
        <v>6722</v>
      </c>
      <c r="AC10803" t="s">
        <v>725</v>
      </c>
      <c r="AD10803" t="s">
        <v>443</v>
      </c>
    </row>
    <row r="10804" spans="21:30">
      <c r="U10804">
        <v>26157</v>
      </c>
      <c r="V10804">
        <v>2</v>
      </c>
      <c r="W10804" t="s">
        <v>11738</v>
      </c>
      <c r="X10804">
        <v>13</v>
      </c>
      <c r="Y10804" t="s">
        <v>6457</v>
      </c>
      <c r="Z10804">
        <v>13302</v>
      </c>
      <c r="AA10804" t="s">
        <v>98</v>
      </c>
      <c r="AC10804" t="s">
        <v>1111</v>
      </c>
      <c r="AD10804" t="s">
        <v>443</v>
      </c>
    </row>
    <row r="10805" spans="21:30">
      <c r="U10805">
        <v>26158</v>
      </c>
      <c r="V10805">
        <v>0</v>
      </c>
      <c r="W10805" t="s">
        <v>11739</v>
      </c>
      <c r="X10805">
        <v>13</v>
      </c>
      <c r="Y10805" t="s">
        <v>6457</v>
      </c>
      <c r="Z10805">
        <v>13102</v>
      </c>
      <c r="AA10805" t="s">
        <v>957</v>
      </c>
      <c r="AC10805" t="s">
        <v>713</v>
      </c>
      <c r="AD10805" t="s">
        <v>443</v>
      </c>
    </row>
    <row r="10806" spans="21:30">
      <c r="U10806">
        <v>26159</v>
      </c>
      <c r="V10806">
        <v>9</v>
      </c>
      <c r="W10806" t="s">
        <v>11740</v>
      </c>
      <c r="X10806">
        <v>13</v>
      </c>
      <c r="Y10806" t="s">
        <v>6457</v>
      </c>
      <c r="Z10806">
        <v>13602</v>
      </c>
      <c r="AA10806" t="s">
        <v>1120</v>
      </c>
      <c r="AC10806" t="s">
        <v>713</v>
      </c>
      <c r="AD10806" t="s">
        <v>443</v>
      </c>
    </row>
    <row r="10807" spans="21:30">
      <c r="U10807">
        <v>26163</v>
      </c>
      <c r="V10807">
        <v>7</v>
      </c>
      <c r="W10807" t="s">
        <v>11741</v>
      </c>
      <c r="X10807">
        <v>13</v>
      </c>
      <c r="Y10807" t="s">
        <v>6457</v>
      </c>
      <c r="Z10807">
        <v>13201</v>
      </c>
      <c r="AA10807" t="s">
        <v>114</v>
      </c>
      <c r="AC10807" t="s">
        <v>713</v>
      </c>
      <c r="AD10807" t="s">
        <v>443</v>
      </c>
    </row>
    <row r="10808" spans="21:30">
      <c r="U10808">
        <v>26164</v>
      </c>
      <c r="V10808">
        <v>5</v>
      </c>
      <c r="W10808" t="s">
        <v>11742</v>
      </c>
      <c r="X10808">
        <v>13</v>
      </c>
      <c r="Y10808" t="s">
        <v>6457</v>
      </c>
      <c r="Z10808">
        <v>13102</v>
      </c>
      <c r="AA10808" t="s">
        <v>957</v>
      </c>
      <c r="AC10808" t="s">
        <v>713</v>
      </c>
      <c r="AD10808" t="s">
        <v>443</v>
      </c>
    </row>
    <row r="10809" spans="21:30">
      <c r="U10809">
        <v>26165</v>
      </c>
      <c r="V10809">
        <v>3</v>
      </c>
      <c r="W10809" t="s">
        <v>11743</v>
      </c>
      <c r="X10809">
        <v>13</v>
      </c>
      <c r="Y10809" t="s">
        <v>6457</v>
      </c>
      <c r="Z10809">
        <v>13201</v>
      </c>
      <c r="AA10809" t="s">
        <v>114</v>
      </c>
      <c r="AC10809" t="s">
        <v>725</v>
      </c>
      <c r="AD10809" t="s">
        <v>443</v>
      </c>
    </row>
    <row r="10810" spans="21:30">
      <c r="U10810">
        <v>26166</v>
      </c>
      <c r="V10810">
        <v>1</v>
      </c>
      <c r="W10810" t="s">
        <v>11744</v>
      </c>
      <c r="X10810">
        <v>13</v>
      </c>
      <c r="Y10810" t="s">
        <v>6457</v>
      </c>
      <c r="Z10810">
        <v>13201</v>
      </c>
      <c r="AA10810" t="s">
        <v>114</v>
      </c>
      <c r="AC10810" t="s">
        <v>713</v>
      </c>
      <c r="AD10810" t="s">
        <v>443</v>
      </c>
    </row>
    <row r="10811" spans="21:30">
      <c r="U10811">
        <v>26168</v>
      </c>
      <c r="V10811">
        <v>8</v>
      </c>
      <c r="W10811" t="s">
        <v>11745</v>
      </c>
      <c r="X10811">
        <v>13</v>
      </c>
      <c r="Y10811" t="s">
        <v>6457</v>
      </c>
      <c r="Z10811">
        <v>13125</v>
      </c>
      <c r="AA10811" t="s">
        <v>1608</v>
      </c>
      <c r="AC10811" t="s">
        <v>713</v>
      </c>
      <c r="AD10811" t="s">
        <v>443</v>
      </c>
    </row>
    <row r="10812" spans="21:30">
      <c r="U10812">
        <v>26169</v>
      </c>
      <c r="V10812">
        <v>6</v>
      </c>
      <c r="W10812" t="s">
        <v>11746</v>
      </c>
      <c r="X10812">
        <v>13</v>
      </c>
      <c r="Y10812" t="s">
        <v>6457</v>
      </c>
      <c r="Z10812">
        <v>13603</v>
      </c>
      <c r="AA10812" t="s">
        <v>776</v>
      </c>
      <c r="AC10812" t="s">
        <v>713</v>
      </c>
      <c r="AD10812" t="s">
        <v>443</v>
      </c>
    </row>
    <row r="10813" spans="21:30">
      <c r="U10813">
        <v>26171</v>
      </c>
      <c r="V10813">
        <v>8</v>
      </c>
      <c r="W10813" t="s">
        <v>11747</v>
      </c>
      <c r="X10813">
        <v>13</v>
      </c>
      <c r="Y10813" t="s">
        <v>6457</v>
      </c>
      <c r="Z10813">
        <v>13114</v>
      </c>
      <c r="AA10813" t="s">
        <v>683</v>
      </c>
      <c r="AC10813" t="s">
        <v>725</v>
      </c>
      <c r="AD10813" t="s">
        <v>443</v>
      </c>
    </row>
    <row r="10814" spans="21:30">
      <c r="U10814">
        <v>26172</v>
      </c>
      <c r="V10814">
        <v>6</v>
      </c>
      <c r="W10814" t="s">
        <v>11748</v>
      </c>
      <c r="X10814">
        <v>13</v>
      </c>
      <c r="Y10814" t="s">
        <v>6457</v>
      </c>
      <c r="Z10814">
        <v>13126</v>
      </c>
      <c r="AA10814" t="s">
        <v>6479</v>
      </c>
      <c r="AC10814" t="s">
        <v>713</v>
      </c>
      <c r="AD10814" t="s">
        <v>443</v>
      </c>
    </row>
    <row r="10815" spans="21:30">
      <c r="U10815">
        <v>26174</v>
      </c>
      <c r="V10815">
        <v>2</v>
      </c>
      <c r="W10815" t="s">
        <v>11749</v>
      </c>
      <c r="X10815">
        <v>13</v>
      </c>
      <c r="Y10815" t="s">
        <v>6457</v>
      </c>
      <c r="Z10815">
        <v>13201</v>
      </c>
      <c r="AA10815" t="s">
        <v>114</v>
      </c>
      <c r="AC10815" t="s">
        <v>713</v>
      </c>
      <c r="AD10815" t="s">
        <v>443</v>
      </c>
    </row>
    <row r="10816" spans="21:30">
      <c r="U10816">
        <v>26180</v>
      </c>
      <c r="V10816">
        <v>7</v>
      </c>
      <c r="W10816" t="s">
        <v>11750</v>
      </c>
      <c r="X10816">
        <v>13</v>
      </c>
      <c r="Y10816" t="s">
        <v>6457</v>
      </c>
      <c r="Z10816">
        <v>13110</v>
      </c>
      <c r="AA10816" t="s">
        <v>741</v>
      </c>
      <c r="AC10816" t="s">
        <v>713</v>
      </c>
      <c r="AD10816" t="s">
        <v>443</v>
      </c>
    </row>
    <row r="10817" spans="21:30">
      <c r="U10817">
        <v>26182</v>
      </c>
      <c r="V10817">
        <v>3</v>
      </c>
      <c r="W10817" t="s">
        <v>11751</v>
      </c>
      <c r="X10817">
        <v>13</v>
      </c>
      <c r="Y10817" t="s">
        <v>6457</v>
      </c>
      <c r="Z10817">
        <v>13110</v>
      </c>
      <c r="AA10817" t="s">
        <v>741</v>
      </c>
      <c r="AC10817" t="s">
        <v>713</v>
      </c>
      <c r="AD10817" t="s">
        <v>443</v>
      </c>
    </row>
    <row r="10818" spans="21:30">
      <c r="U10818">
        <v>26183</v>
      </c>
      <c r="V10818">
        <v>1</v>
      </c>
      <c r="W10818" t="s">
        <v>11752</v>
      </c>
      <c r="X10818">
        <v>13</v>
      </c>
      <c r="Y10818" t="s">
        <v>6457</v>
      </c>
      <c r="Z10818">
        <v>13110</v>
      </c>
      <c r="AA10818" t="s">
        <v>741</v>
      </c>
      <c r="AC10818" t="s">
        <v>713</v>
      </c>
      <c r="AD10818" t="s">
        <v>443</v>
      </c>
    </row>
    <row r="10819" spans="21:30">
      <c r="U10819">
        <v>26187</v>
      </c>
      <c r="V10819">
        <v>4</v>
      </c>
      <c r="W10819" t="s">
        <v>11753</v>
      </c>
      <c r="X10819">
        <v>13</v>
      </c>
      <c r="Y10819" t="s">
        <v>6457</v>
      </c>
      <c r="Z10819">
        <v>13201</v>
      </c>
      <c r="AA10819" t="s">
        <v>114</v>
      </c>
      <c r="AC10819" t="s">
        <v>713</v>
      </c>
      <c r="AD10819" t="s">
        <v>443</v>
      </c>
    </row>
    <row r="10820" spans="21:30">
      <c r="U10820">
        <v>26188</v>
      </c>
      <c r="V10820">
        <v>2</v>
      </c>
      <c r="W10820" t="s">
        <v>11754</v>
      </c>
      <c r="X10820">
        <v>13</v>
      </c>
      <c r="Y10820" t="s">
        <v>6457</v>
      </c>
      <c r="Z10820">
        <v>13201</v>
      </c>
      <c r="AA10820" t="s">
        <v>114</v>
      </c>
      <c r="AC10820" t="s">
        <v>713</v>
      </c>
      <c r="AD10820" t="s">
        <v>443</v>
      </c>
    </row>
    <row r="10821" spans="21:30">
      <c r="U10821">
        <v>26189</v>
      </c>
      <c r="V10821">
        <v>0</v>
      </c>
      <c r="W10821" t="s">
        <v>11755</v>
      </c>
      <c r="X10821">
        <v>13</v>
      </c>
      <c r="Y10821" t="s">
        <v>6457</v>
      </c>
      <c r="Z10821">
        <v>13110</v>
      </c>
      <c r="AA10821" t="s">
        <v>741</v>
      </c>
      <c r="AC10821" t="s">
        <v>725</v>
      </c>
      <c r="AD10821" t="s">
        <v>443</v>
      </c>
    </row>
    <row r="10822" spans="21:30">
      <c r="U10822">
        <v>26191</v>
      </c>
      <c r="V10822">
        <v>2</v>
      </c>
      <c r="W10822" t="s">
        <v>11756</v>
      </c>
      <c r="X10822">
        <v>13</v>
      </c>
      <c r="Y10822" t="s">
        <v>6457</v>
      </c>
      <c r="Z10822">
        <v>13201</v>
      </c>
      <c r="AA10822" t="s">
        <v>114</v>
      </c>
      <c r="AC10822" t="s">
        <v>713</v>
      </c>
      <c r="AD10822" t="s">
        <v>443</v>
      </c>
    </row>
    <row r="10823" spans="21:30">
      <c r="U10823">
        <v>26195</v>
      </c>
      <c r="V10823">
        <v>5</v>
      </c>
      <c r="W10823" t="s">
        <v>11757</v>
      </c>
      <c r="X10823">
        <v>13</v>
      </c>
      <c r="Y10823" t="s">
        <v>6457</v>
      </c>
      <c r="Z10823">
        <v>13106</v>
      </c>
      <c r="AA10823" t="s">
        <v>6487</v>
      </c>
      <c r="AC10823" t="s">
        <v>725</v>
      </c>
      <c r="AD10823" t="s">
        <v>443</v>
      </c>
    </row>
    <row r="10824" spans="21:30">
      <c r="U10824">
        <v>26197</v>
      </c>
      <c r="V10824">
        <v>1</v>
      </c>
      <c r="W10824" t="s">
        <v>11758</v>
      </c>
      <c r="X10824">
        <v>13</v>
      </c>
      <c r="Y10824" t="s">
        <v>6457</v>
      </c>
      <c r="Z10824">
        <v>13404</v>
      </c>
      <c r="AA10824" t="s">
        <v>1464</v>
      </c>
      <c r="AC10824" t="s">
        <v>713</v>
      </c>
      <c r="AD10824" t="s">
        <v>443</v>
      </c>
    </row>
    <row r="10825" spans="21:30">
      <c r="U10825">
        <v>26200</v>
      </c>
      <c r="V10825">
        <v>5</v>
      </c>
      <c r="W10825" t="s">
        <v>11759</v>
      </c>
      <c r="X10825">
        <v>13</v>
      </c>
      <c r="Y10825" t="s">
        <v>6457</v>
      </c>
      <c r="Z10825">
        <v>13119</v>
      </c>
      <c r="AA10825" t="s">
        <v>6482</v>
      </c>
      <c r="AC10825" t="s">
        <v>713</v>
      </c>
      <c r="AD10825" t="s">
        <v>443</v>
      </c>
    </row>
    <row r="10826" spans="21:30">
      <c r="U10826">
        <v>26201</v>
      </c>
      <c r="V10826">
        <v>3</v>
      </c>
      <c r="W10826" t="s">
        <v>11760</v>
      </c>
      <c r="X10826">
        <v>13</v>
      </c>
      <c r="Y10826" t="s">
        <v>6457</v>
      </c>
      <c r="Z10826">
        <v>13119</v>
      </c>
      <c r="AA10826" t="s">
        <v>6482</v>
      </c>
      <c r="AC10826" t="s">
        <v>713</v>
      </c>
      <c r="AD10826" t="s">
        <v>443</v>
      </c>
    </row>
    <row r="10827" spans="21:30">
      <c r="U10827">
        <v>26202</v>
      </c>
      <c r="V10827">
        <v>1</v>
      </c>
      <c r="W10827" t="s">
        <v>11761</v>
      </c>
      <c r="X10827">
        <v>13</v>
      </c>
      <c r="Y10827" t="s">
        <v>6457</v>
      </c>
      <c r="Z10827">
        <v>13402</v>
      </c>
      <c r="AA10827" t="s">
        <v>766</v>
      </c>
      <c r="AC10827" t="s">
        <v>713</v>
      </c>
      <c r="AD10827" t="s">
        <v>443</v>
      </c>
    </row>
    <row r="10828" spans="21:30">
      <c r="U10828">
        <v>26206</v>
      </c>
      <c r="V10828">
        <v>4</v>
      </c>
      <c r="W10828" t="s">
        <v>11762</v>
      </c>
      <c r="X10828">
        <v>13</v>
      </c>
      <c r="Y10828" t="s">
        <v>6457</v>
      </c>
      <c r="Z10828">
        <v>13301</v>
      </c>
      <c r="AA10828" t="s">
        <v>623</v>
      </c>
      <c r="AC10828" t="s">
        <v>725</v>
      </c>
      <c r="AD10828" t="s">
        <v>443</v>
      </c>
    </row>
    <row r="10829" spans="21:30">
      <c r="U10829">
        <v>26208</v>
      </c>
      <c r="V10829">
        <v>0</v>
      </c>
      <c r="W10829" t="s">
        <v>11763</v>
      </c>
      <c r="X10829">
        <v>13</v>
      </c>
      <c r="Y10829" t="s">
        <v>6457</v>
      </c>
      <c r="Z10829">
        <v>13110</v>
      </c>
      <c r="AA10829" t="s">
        <v>741</v>
      </c>
      <c r="AC10829" t="s">
        <v>725</v>
      </c>
      <c r="AD10829" t="s">
        <v>443</v>
      </c>
    </row>
    <row r="10830" spans="21:30">
      <c r="U10830">
        <v>26209</v>
      </c>
      <c r="V10830">
        <v>9</v>
      </c>
      <c r="W10830" t="s">
        <v>11764</v>
      </c>
      <c r="X10830">
        <v>13</v>
      </c>
      <c r="Y10830" t="s">
        <v>6457</v>
      </c>
      <c r="Z10830">
        <v>13119</v>
      </c>
      <c r="AA10830" t="s">
        <v>6482</v>
      </c>
      <c r="AC10830" t="s">
        <v>713</v>
      </c>
      <c r="AD10830" t="s">
        <v>443</v>
      </c>
    </row>
    <row r="10831" spans="21:30">
      <c r="U10831">
        <v>26211</v>
      </c>
      <c r="V10831">
        <v>0</v>
      </c>
      <c r="W10831" t="s">
        <v>11765</v>
      </c>
      <c r="X10831">
        <v>13</v>
      </c>
      <c r="Y10831" t="s">
        <v>6457</v>
      </c>
      <c r="Z10831">
        <v>13201</v>
      </c>
      <c r="AA10831" t="s">
        <v>114</v>
      </c>
      <c r="AC10831" t="s">
        <v>725</v>
      </c>
      <c r="AD10831" t="s">
        <v>443</v>
      </c>
    </row>
    <row r="10832" spans="21:30">
      <c r="U10832">
        <v>26212</v>
      </c>
      <c r="V10832">
        <v>9</v>
      </c>
      <c r="W10832" t="s">
        <v>11766</v>
      </c>
      <c r="X10832">
        <v>13</v>
      </c>
      <c r="Y10832" t="s">
        <v>6457</v>
      </c>
      <c r="Z10832">
        <v>13201</v>
      </c>
      <c r="AA10832" t="s">
        <v>114</v>
      </c>
      <c r="AC10832" t="s">
        <v>725</v>
      </c>
      <c r="AD10832" t="s">
        <v>443</v>
      </c>
    </row>
    <row r="10833" spans="21:30">
      <c r="U10833">
        <v>26214</v>
      </c>
      <c r="V10833">
        <v>5</v>
      </c>
      <c r="W10833" t="s">
        <v>11767</v>
      </c>
      <c r="X10833">
        <v>13</v>
      </c>
      <c r="Y10833" t="s">
        <v>6457</v>
      </c>
      <c r="Z10833">
        <v>13119</v>
      </c>
      <c r="AA10833" t="s">
        <v>6482</v>
      </c>
      <c r="AC10833" t="s">
        <v>713</v>
      </c>
      <c r="AD10833" t="s">
        <v>443</v>
      </c>
    </row>
    <row r="10834" spans="21:30">
      <c r="U10834">
        <v>26216</v>
      </c>
      <c r="V10834">
        <v>1</v>
      </c>
      <c r="W10834" t="s">
        <v>11768</v>
      </c>
      <c r="X10834">
        <v>13</v>
      </c>
      <c r="Y10834" t="s">
        <v>6457</v>
      </c>
      <c r="Z10834">
        <v>13128</v>
      </c>
      <c r="AA10834" t="s">
        <v>831</v>
      </c>
      <c r="AC10834" t="s">
        <v>713</v>
      </c>
      <c r="AD10834" t="s">
        <v>443</v>
      </c>
    </row>
    <row r="10835" spans="21:30">
      <c r="U10835">
        <v>26219</v>
      </c>
      <c r="V10835">
        <v>6</v>
      </c>
      <c r="W10835" t="s">
        <v>11769</v>
      </c>
      <c r="X10835">
        <v>13</v>
      </c>
      <c r="Y10835" t="s">
        <v>6457</v>
      </c>
      <c r="Z10835">
        <v>13128</v>
      </c>
      <c r="AA10835" t="s">
        <v>831</v>
      </c>
      <c r="AC10835" t="s">
        <v>713</v>
      </c>
      <c r="AD10835" t="s">
        <v>443</v>
      </c>
    </row>
    <row r="10836" spans="21:30">
      <c r="U10836">
        <v>26221</v>
      </c>
      <c r="V10836">
        <v>8</v>
      </c>
      <c r="W10836" t="s">
        <v>11770</v>
      </c>
      <c r="X10836">
        <v>13</v>
      </c>
      <c r="Y10836" t="s">
        <v>6457</v>
      </c>
      <c r="Z10836">
        <v>13110</v>
      </c>
      <c r="AA10836" t="s">
        <v>741</v>
      </c>
      <c r="AC10836" t="s">
        <v>713</v>
      </c>
      <c r="AD10836" t="s">
        <v>443</v>
      </c>
    </row>
    <row r="10837" spans="21:30">
      <c r="U10837">
        <v>26222</v>
      </c>
      <c r="V10837">
        <v>6</v>
      </c>
      <c r="W10837" t="s">
        <v>11771</v>
      </c>
      <c r="X10837">
        <v>13</v>
      </c>
      <c r="Y10837" t="s">
        <v>6457</v>
      </c>
      <c r="Z10837">
        <v>13105</v>
      </c>
      <c r="AA10837" t="s">
        <v>1817</v>
      </c>
      <c r="AC10837" t="s">
        <v>713</v>
      </c>
      <c r="AD10837" t="s">
        <v>443</v>
      </c>
    </row>
    <row r="10838" spans="21:30">
      <c r="U10838">
        <v>26223</v>
      </c>
      <c r="V10838">
        <v>4</v>
      </c>
      <c r="W10838" t="s">
        <v>11772</v>
      </c>
      <c r="X10838">
        <v>13</v>
      </c>
      <c r="Y10838" t="s">
        <v>6457</v>
      </c>
      <c r="Z10838">
        <v>13110</v>
      </c>
      <c r="AA10838" t="s">
        <v>741</v>
      </c>
      <c r="AC10838" t="s">
        <v>713</v>
      </c>
      <c r="AD10838" t="s">
        <v>443</v>
      </c>
    </row>
    <row r="10839" spans="21:30">
      <c r="U10839">
        <v>26224</v>
      </c>
      <c r="V10839">
        <v>2</v>
      </c>
      <c r="W10839" t="s">
        <v>11773</v>
      </c>
      <c r="X10839">
        <v>13</v>
      </c>
      <c r="Y10839" t="s">
        <v>6457</v>
      </c>
      <c r="Z10839">
        <v>13106</v>
      </c>
      <c r="AA10839" t="s">
        <v>6487</v>
      </c>
      <c r="AC10839" t="s">
        <v>713</v>
      </c>
      <c r="AD10839" t="s">
        <v>443</v>
      </c>
    </row>
    <row r="10840" spans="21:30">
      <c r="U10840">
        <v>26225</v>
      </c>
      <c r="V10840">
        <v>0</v>
      </c>
      <c r="W10840" t="s">
        <v>11774</v>
      </c>
      <c r="X10840">
        <v>13</v>
      </c>
      <c r="Y10840" t="s">
        <v>6457</v>
      </c>
      <c r="Z10840">
        <v>13118</v>
      </c>
      <c r="AA10840" t="s">
        <v>771</v>
      </c>
      <c r="AC10840" t="s">
        <v>713</v>
      </c>
      <c r="AD10840" t="s">
        <v>443</v>
      </c>
    </row>
    <row r="10841" spans="21:30">
      <c r="U10841">
        <v>26226</v>
      </c>
      <c r="V10841">
        <v>9</v>
      </c>
      <c r="W10841" t="s">
        <v>11775</v>
      </c>
      <c r="X10841">
        <v>13</v>
      </c>
      <c r="Y10841" t="s">
        <v>6457</v>
      </c>
      <c r="Z10841">
        <v>13110</v>
      </c>
      <c r="AA10841" t="s">
        <v>741</v>
      </c>
      <c r="AC10841" t="s">
        <v>713</v>
      </c>
      <c r="AD10841" t="s">
        <v>443</v>
      </c>
    </row>
    <row r="10842" spans="21:30">
      <c r="U10842">
        <v>26227</v>
      </c>
      <c r="V10842">
        <v>7</v>
      </c>
      <c r="W10842" t="s">
        <v>11776</v>
      </c>
      <c r="X10842">
        <v>13</v>
      </c>
      <c r="Y10842" t="s">
        <v>6457</v>
      </c>
      <c r="Z10842">
        <v>13131</v>
      </c>
      <c r="AA10842" t="s">
        <v>6925</v>
      </c>
      <c r="AC10842" t="s">
        <v>713</v>
      </c>
      <c r="AD10842" t="s">
        <v>443</v>
      </c>
    </row>
    <row r="10843" spans="21:30">
      <c r="U10843">
        <v>26228</v>
      </c>
      <c r="V10843">
        <v>5</v>
      </c>
      <c r="W10843" t="s">
        <v>11777</v>
      </c>
      <c r="X10843">
        <v>13</v>
      </c>
      <c r="Y10843" t="s">
        <v>6457</v>
      </c>
      <c r="Z10843">
        <v>13119</v>
      </c>
      <c r="AA10843" t="s">
        <v>6482</v>
      </c>
      <c r="AC10843" t="s">
        <v>713</v>
      </c>
      <c r="AD10843" t="s">
        <v>443</v>
      </c>
    </row>
    <row r="10844" spans="21:30">
      <c r="U10844">
        <v>26230</v>
      </c>
      <c r="V10844">
        <v>7</v>
      </c>
      <c r="W10844" t="s">
        <v>11778</v>
      </c>
      <c r="X10844">
        <v>13</v>
      </c>
      <c r="Y10844" t="s">
        <v>6457</v>
      </c>
      <c r="Z10844">
        <v>13109</v>
      </c>
      <c r="AA10844" t="s">
        <v>1224</v>
      </c>
      <c r="AC10844" t="s">
        <v>713</v>
      </c>
      <c r="AD10844" t="s">
        <v>443</v>
      </c>
    </row>
    <row r="10845" spans="21:30">
      <c r="U10845">
        <v>26231</v>
      </c>
      <c r="V10845">
        <v>5</v>
      </c>
      <c r="W10845" t="s">
        <v>11779</v>
      </c>
      <c r="X10845">
        <v>13</v>
      </c>
      <c r="Y10845" t="s">
        <v>6457</v>
      </c>
      <c r="Z10845">
        <v>13112</v>
      </c>
      <c r="AA10845" t="s">
        <v>1249</v>
      </c>
      <c r="AC10845" t="s">
        <v>713</v>
      </c>
      <c r="AD10845" t="s">
        <v>443</v>
      </c>
    </row>
    <row r="10846" spans="21:30">
      <c r="U10846">
        <v>26235</v>
      </c>
      <c r="V10846">
        <v>8</v>
      </c>
      <c r="W10846" t="s">
        <v>11780</v>
      </c>
      <c r="X10846">
        <v>13</v>
      </c>
      <c r="Y10846" t="s">
        <v>6457</v>
      </c>
      <c r="Z10846">
        <v>13302</v>
      </c>
      <c r="AA10846" t="s">
        <v>98</v>
      </c>
      <c r="AC10846" t="s">
        <v>713</v>
      </c>
      <c r="AD10846" t="s">
        <v>443</v>
      </c>
    </row>
    <row r="10847" spans="21:30">
      <c r="U10847">
        <v>26236</v>
      </c>
      <c r="V10847">
        <v>6</v>
      </c>
      <c r="W10847" t="s">
        <v>11781</v>
      </c>
      <c r="X10847">
        <v>13</v>
      </c>
      <c r="Y10847" t="s">
        <v>6457</v>
      </c>
      <c r="Z10847">
        <v>13110</v>
      </c>
      <c r="AA10847" t="s">
        <v>741</v>
      </c>
      <c r="AC10847" t="s">
        <v>713</v>
      </c>
      <c r="AD10847" t="s">
        <v>443</v>
      </c>
    </row>
    <row r="10848" spans="21:30">
      <c r="U10848">
        <v>26237</v>
      </c>
      <c r="V10848">
        <v>4</v>
      </c>
      <c r="W10848" t="s">
        <v>11782</v>
      </c>
      <c r="X10848">
        <v>13</v>
      </c>
      <c r="Y10848" t="s">
        <v>6457</v>
      </c>
      <c r="Z10848">
        <v>13103</v>
      </c>
      <c r="AA10848" t="s">
        <v>708</v>
      </c>
      <c r="AC10848" t="s">
        <v>713</v>
      </c>
      <c r="AD10848" t="s">
        <v>443</v>
      </c>
    </row>
    <row r="10849" spans="21:30">
      <c r="U10849">
        <v>26238</v>
      </c>
      <c r="V10849">
        <v>2</v>
      </c>
      <c r="W10849" t="s">
        <v>11783</v>
      </c>
      <c r="X10849">
        <v>13</v>
      </c>
      <c r="Y10849" t="s">
        <v>6457</v>
      </c>
      <c r="Z10849">
        <v>13301</v>
      </c>
      <c r="AA10849" t="s">
        <v>623</v>
      </c>
      <c r="AC10849" t="s">
        <v>725</v>
      </c>
      <c r="AD10849" t="s">
        <v>443</v>
      </c>
    </row>
    <row r="10850" spans="21:30">
      <c r="U10850">
        <v>26239</v>
      </c>
      <c r="V10850">
        <v>0</v>
      </c>
      <c r="W10850" t="s">
        <v>11784</v>
      </c>
      <c r="X10850">
        <v>13</v>
      </c>
      <c r="Y10850" t="s">
        <v>6457</v>
      </c>
      <c r="Z10850">
        <v>13105</v>
      </c>
      <c r="AA10850" t="s">
        <v>1817</v>
      </c>
      <c r="AC10850" t="s">
        <v>713</v>
      </c>
      <c r="AD10850" t="s">
        <v>443</v>
      </c>
    </row>
    <row r="10851" spans="21:30">
      <c r="U10851">
        <v>26240</v>
      </c>
      <c r="V10851">
        <v>4</v>
      </c>
      <c r="W10851" t="s">
        <v>11785</v>
      </c>
      <c r="X10851">
        <v>13</v>
      </c>
      <c r="Y10851" t="s">
        <v>6457</v>
      </c>
      <c r="Z10851">
        <v>13105</v>
      </c>
      <c r="AA10851" t="s">
        <v>1817</v>
      </c>
      <c r="AC10851" t="s">
        <v>713</v>
      </c>
      <c r="AD10851" t="s">
        <v>443</v>
      </c>
    </row>
    <row r="10852" spans="21:30">
      <c r="U10852">
        <v>26241</v>
      </c>
      <c r="V10852">
        <v>2</v>
      </c>
      <c r="W10852" t="s">
        <v>11786</v>
      </c>
      <c r="X10852">
        <v>13</v>
      </c>
      <c r="Y10852" t="s">
        <v>6457</v>
      </c>
      <c r="Z10852">
        <v>13107</v>
      </c>
      <c r="AA10852" t="s">
        <v>1204</v>
      </c>
      <c r="AC10852" t="s">
        <v>713</v>
      </c>
      <c r="AD10852" t="s">
        <v>443</v>
      </c>
    </row>
    <row r="10853" spans="21:30">
      <c r="U10853">
        <v>26242</v>
      </c>
      <c r="V10853">
        <v>0</v>
      </c>
      <c r="W10853" t="s">
        <v>11787</v>
      </c>
      <c r="X10853">
        <v>13</v>
      </c>
      <c r="Y10853" t="s">
        <v>6457</v>
      </c>
      <c r="Z10853">
        <v>13129</v>
      </c>
      <c r="AA10853" t="s">
        <v>6690</v>
      </c>
      <c r="AC10853" t="s">
        <v>713</v>
      </c>
      <c r="AD10853" t="s">
        <v>443</v>
      </c>
    </row>
    <row r="10854" spans="21:30">
      <c r="U10854">
        <v>26243</v>
      </c>
      <c r="V10854">
        <v>9</v>
      </c>
      <c r="W10854" t="s">
        <v>11788</v>
      </c>
      <c r="X10854">
        <v>13</v>
      </c>
      <c r="Y10854" t="s">
        <v>6457</v>
      </c>
      <c r="Z10854">
        <v>13501</v>
      </c>
      <c r="AA10854" t="s">
        <v>809</v>
      </c>
      <c r="AC10854" t="s">
        <v>713</v>
      </c>
      <c r="AD10854" t="s">
        <v>443</v>
      </c>
    </row>
    <row r="10855" spans="21:30">
      <c r="U10855">
        <v>26244</v>
      </c>
      <c r="V10855">
        <v>7</v>
      </c>
      <c r="W10855" t="s">
        <v>11789</v>
      </c>
      <c r="X10855">
        <v>13</v>
      </c>
      <c r="Y10855" t="s">
        <v>6457</v>
      </c>
      <c r="Z10855">
        <v>13501</v>
      </c>
      <c r="AA10855" t="s">
        <v>809</v>
      </c>
      <c r="AC10855" t="s">
        <v>713</v>
      </c>
      <c r="AD10855" t="s">
        <v>443</v>
      </c>
    </row>
    <row r="10856" spans="21:30">
      <c r="U10856">
        <v>26245</v>
      </c>
      <c r="V10856">
        <v>5</v>
      </c>
      <c r="W10856" t="s">
        <v>11790</v>
      </c>
      <c r="X10856">
        <v>13</v>
      </c>
      <c r="Y10856" t="s">
        <v>6457</v>
      </c>
      <c r="Z10856">
        <v>13104</v>
      </c>
      <c r="AA10856" t="s">
        <v>6569</v>
      </c>
      <c r="AC10856" t="s">
        <v>713</v>
      </c>
      <c r="AD10856" t="s">
        <v>443</v>
      </c>
    </row>
    <row r="10857" spans="21:30">
      <c r="U10857">
        <v>26246</v>
      </c>
      <c r="V10857">
        <v>3</v>
      </c>
      <c r="W10857" t="s">
        <v>11791</v>
      </c>
      <c r="X10857">
        <v>13</v>
      </c>
      <c r="Y10857" t="s">
        <v>6457</v>
      </c>
      <c r="Z10857">
        <v>13128</v>
      </c>
      <c r="AA10857" t="s">
        <v>831</v>
      </c>
      <c r="AC10857" t="s">
        <v>713</v>
      </c>
      <c r="AD10857" t="s">
        <v>443</v>
      </c>
    </row>
    <row r="10858" spans="21:30">
      <c r="U10858">
        <v>26249</v>
      </c>
      <c r="V10858">
        <v>8</v>
      </c>
      <c r="W10858" t="s">
        <v>11792</v>
      </c>
      <c r="X10858">
        <v>13</v>
      </c>
      <c r="Y10858" t="s">
        <v>6457</v>
      </c>
      <c r="Z10858">
        <v>13302</v>
      </c>
      <c r="AA10858" t="s">
        <v>98</v>
      </c>
      <c r="AC10858" t="s">
        <v>713</v>
      </c>
      <c r="AD10858" t="s">
        <v>443</v>
      </c>
    </row>
    <row r="10859" spans="21:30">
      <c r="U10859">
        <v>26250</v>
      </c>
      <c r="V10859">
        <v>1</v>
      </c>
      <c r="W10859" t="s">
        <v>11793</v>
      </c>
      <c r="X10859">
        <v>13</v>
      </c>
      <c r="Y10859" t="s">
        <v>6457</v>
      </c>
      <c r="Z10859">
        <v>13112</v>
      </c>
      <c r="AA10859" t="s">
        <v>1249</v>
      </c>
      <c r="AC10859" t="s">
        <v>713</v>
      </c>
      <c r="AD10859" t="s">
        <v>443</v>
      </c>
    </row>
    <row r="10860" spans="21:30">
      <c r="U10860">
        <v>26252</v>
      </c>
      <c r="V10860">
        <v>8</v>
      </c>
      <c r="W10860" t="s">
        <v>11794</v>
      </c>
      <c r="X10860">
        <v>13</v>
      </c>
      <c r="Y10860" t="s">
        <v>6457</v>
      </c>
      <c r="Z10860">
        <v>13401</v>
      </c>
      <c r="AA10860" t="s">
        <v>667</v>
      </c>
      <c r="AC10860" t="s">
        <v>713</v>
      </c>
      <c r="AD10860" t="s">
        <v>443</v>
      </c>
    </row>
    <row r="10861" spans="21:30">
      <c r="U10861">
        <v>26254</v>
      </c>
      <c r="V10861">
        <v>4</v>
      </c>
      <c r="W10861" t="s">
        <v>11795</v>
      </c>
      <c r="X10861">
        <v>13</v>
      </c>
      <c r="Y10861" t="s">
        <v>6457</v>
      </c>
      <c r="Z10861">
        <v>13604</v>
      </c>
      <c r="AA10861" t="s">
        <v>1448</v>
      </c>
      <c r="AC10861" t="s">
        <v>713</v>
      </c>
      <c r="AD10861" t="s">
        <v>443</v>
      </c>
    </row>
    <row r="10862" spans="21:30">
      <c r="U10862">
        <v>26255</v>
      </c>
      <c r="V10862">
        <v>2</v>
      </c>
      <c r="W10862" t="s">
        <v>11796</v>
      </c>
      <c r="X10862">
        <v>13</v>
      </c>
      <c r="Y10862" t="s">
        <v>6457</v>
      </c>
      <c r="Z10862">
        <v>13105</v>
      </c>
      <c r="AA10862" t="s">
        <v>1817</v>
      </c>
      <c r="AC10862" t="s">
        <v>713</v>
      </c>
      <c r="AD10862" t="s">
        <v>443</v>
      </c>
    </row>
    <row r="10863" spans="21:30">
      <c r="U10863">
        <v>26256</v>
      </c>
      <c r="V10863">
        <v>0</v>
      </c>
      <c r="W10863" t="s">
        <v>11797</v>
      </c>
      <c r="X10863">
        <v>13</v>
      </c>
      <c r="Y10863" t="s">
        <v>6457</v>
      </c>
      <c r="Z10863">
        <v>13201</v>
      </c>
      <c r="AA10863" t="s">
        <v>114</v>
      </c>
      <c r="AC10863" t="s">
        <v>713</v>
      </c>
      <c r="AD10863" t="s">
        <v>443</v>
      </c>
    </row>
    <row r="10864" spans="21:30">
      <c r="U10864">
        <v>26257</v>
      </c>
      <c r="V10864">
        <v>9</v>
      </c>
      <c r="W10864" t="s">
        <v>11798</v>
      </c>
      <c r="X10864">
        <v>13</v>
      </c>
      <c r="Y10864" t="s">
        <v>6457</v>
      </c>
      <c r="Z10864">
        <v>13501</v>
      </c>
      <c r="AA10864" t="s">
        <v>809</v>
      </c>
      <c r="AC10864" t="s">
        <v>713</v>
      </c>
      <c r="AD10864" t="s">
        <v>443</v>
      </c>
    </row>
    <row r="10865" spans="21:30">
      <c r="U10865">
        <v>26258</v>
      </c>
      <c r="V10865">
        <v>7</v>
      </c>
      <c r="W10865" t="s">
        <v>11799</v>
      </c>
      <c r="X10865">
        <v>13</v>
      </c>
      <c r="Y10865" t="s">
        <v>6457</v>
      </c>
      <c r="Z10865">
        <v>13116</v>
      </c>
      <c r="AA10865" t="s">
        <v>1296</v>
      </c>
      <c r="AC10865" t="s">
        <v>713</v>
      </c>
      <c r="AD10865" t="s">
        <v>443</v>
      </c>
    </row>
    <row r="10866" spans="21:30">
      <c r="U10866">
        <v>26259</v>
      </c>
      <c r="V10866">
        <v>5</v>
      </c>
      <c r="W10866" t="s">
        <v>11800</v>
      </c>
      <c r="X10866">
        <v>13</v>
      </c>
      <c r="Y10866" t="s">
        <v>6457</v>
      </c>
      <c r="Z10866">
        <v>13110</v>
      </c>
      <c r="AA10866" t="s">
        <v>741</v>
      </c>
      <c r="AC10866" t="s">
        <v>713</v>
      </c>
      <c r="AD10866" t="s">
        <v>443</v>
      </c>
    </row>
    <row r="10867" spans="21:30">
      <c r="U10867">
        <v>26260</v>
      </c>
      <c r="V10867">
        <v>9</v>
      </c>
      <c r="W10867" t="s">
        <v>11801</v>
      </c>
      <c r="X10867">
        <v>13</v>
      </c>
      <c r="Y10867" t="s">
        <v>6457</v>
      </c>
      <c r="Z10867">
        <v>13124</v>
      </c>
      <c r="AA10867" t="s">
        <v>688</v>
      </c>
      <c r="AC10867" t="s">
        <v>713</v>
      </c>
      <c r="AD10867" t="s">
        <v>443</v>
      </c>
    </row>
    <row r="10868" spans="21:30">
      <c r="U10868">
        <v>26261</v>
      </c>
      <c r="V10868">
        <v>7</v>
      </c>
      <c r="W10868" t="s">
        <v>11802</v>
      </c>
      <c r="X10868">
        <v>13</v>
      </c>
      <c r="Y10868" t="s">
        <v>6457</v>
      </c>
      <c r="Z10868">
        <v>13601</v>
      </c>
      <c r="AA10868" t="s">
        <v>777</v>
      </c>
      <c r="AC10868" t="s">
        <v>713</v>
      </c>
      <c r="AD10868" t="s">
        <v>443</v>
      </c>
    </row>
    <row r="10869" spans="21:30">
      <c r="U10869">
        <v>26262</v>
      </c>
      <c r="V10869">
        <v>5</v>
      </c>
      <c r="W10869" t="s">
        <v>11803</v>
      </c>
      <c r="X10869">
        <v>13</v>
      </c>
      <c r="Y10869" t="s">
        <v>6457</v>
      </c>
      <c r="Z10869">
        <v>13110</v>
      </c>
      <c r="AA10869" t="s">
        <v>741</v>
      </c>
      <c r="AC10869" t="s">
        <v>713</v>
      </c>
      <c r="AD10869" t="s">
        <v>443</v>
      </c>
    </row>
    <row r="10870" spans="21:30">
      <c r="U10870">
        <v>26263</v>
      </c>
      <c r="V10870">
        <v>3</v>
      </c>
      <c r="W10870" t="s">
        <v>11804</v>
      </c>
      <c r="X10870">
        <v>13</v>
      </c>
      <c r="Y10870" t="s">
        <v>6457</v>
      </c>
      <c r="Z10870">
        <v>13401</v>
      </c>
      <c r="AA10870" t="s">
        <v>667</v>
      </c>
      <c r="AC10870" t="s">
        <v>713</v>
      </c>
      <c r="AD10870" t="s">
        <v>443</v>
      </c>
    </row>
    <row r="10871" spans="21:30">
      <c r="U10871">
        <v>26264</v>
      </c>
      <c r="V10871">
        <v>1</v>
      </c>
      <c r="W10871" t="s">
        <v>11805</v>
      </c>
      <c r="X10871">
        <v>13</v>
      </c>
      <c r="Y10871" t="s">
        <v>6457</v>
      </c>
      <c r="Z10871">
        <v>13127</v>
      </c>
      <c r="AA10871" t="s">
        <v>1640</v>
      </c>
      <c r="AC10871" t="s">
        <v>713</v>
      </c>
      <c r="AD10871" t="s">
        <v>443</v>
      </c>
    </row>
    <row r="10872" spans="21:30">
      <c r="U10872">
        <v>26267</v>
      </c>
      <c r="V10872">
        <v>6</v>
      </c>
      <c r="W10872" t="s">
        <v>11806</v>
      </c>
      <c r="X10872">
        <v>13</v>
      </c>
      <c r="Y10872" t="s">
        <v>6457</v>
      </c>
      <c r="Z10872">
        <v>13113</v>
      </c>
      <c r="AA10872" t="s">
        <v>761</v>
      </c>
      <c r="AC10872" t="s">
        <v>713</v>
      </c>
      <c r="AD10872" t="s">
        <v>443</v>
      </c>
    </row>
    <row r="10873" spans="21:30">
      <c r="U10873">
        <v>26268</v>
      </c>
      <c r="V10873">
        <v>4</v>
      </c>
      <c r="W10873" t="s">
        <v>11807</v>
      </c>
      <c r="X10873">
        <v>13</v>
      </c>
      <c r="Y10873" t="s">
        <v>6457</v>
      </c>
      <c r="Z10873">
        <v>13119</v>
      </c>
      <c r="AA10873" t="s">
        <v>6482</v>
      </c>
      <c r="AC10873" t="s">
        <v>725</v>
      </c>
      <c r="AD10873" t="s">
        <v>443</v>
      </c>
    </row>
    <row r="10874" spans="21:30">
      <c r="U10874">
        <v>26269</v>
      </c>
      <c r="V10874">
        <v>2</v>
      </c>
      <c r="W10874" t="s">
        <v>11808</v>
      </c>
      <c r="X10874">
        <v>13</v>
      </c>
      <c r="Y10874" t="s">
        <v>6457</v>
      </c>
      <c r="Z10874">
        <v>13402</v>
      </c>
      <c r="AA10874" t="s">
        <v>766</v>
      </c>
      <c r="AC10874" t="s">
        <v>713</v>
      </c>
      <c r="AD10874" t="s">
        <v>443</v>
      </c>
    </row>
    <row r="10875" spans="21:30">
      <c r="U10875">
        <v>26270</v>
      </c>
      <c r="V10875">
        <v>6</v>
      </c>
      <c r="W10875" t="s">
        <v>11809</v>
      </c>
      <c r="X10875">
        <v>13</v>
      </c>
      <c r="Y10875" t="s">
        <v>6457</v>
      </c>
      <c r="Z10875">
        <v>13402</v>
      </c>
      <c r="AA10875" t="s">
        <v>766</v>
      </c>
      <c r="AC10875" t="s">
        <v>713</v>
      </c>
      <c r="AD10875" t="s">
        <v>443</v>
      </c>
    </row>
    <row r="10876" spans="21:30">
      <c r="U10876">
        <v>26271</v>
      </c>
      <c r="V10876">
        <v>4</v>
      </c>
      <c r="W10876" t="s">
        <v>11810</v>
      </c>
      <c r="X10876">
        <v>13</v>
      </c>
      <c r="Y10876" t="s">
        <v>6457</v>
      </c>
      <c r="Z10876">
        <v>13301</v>
      </c>
      <c r="AA10876" t="s">
        <v>623</v>
      </c>
      <c r="AC10876" t="s">
        <v>713</v>
      </c>
      <c r="AD10876" t="s">
        <v>443</v>
      </c>
    </row>
    <row r="10877" spans="21:30">
      <c r="U10877">
        <v>26272</v>
      </c>
      <c r="V10877">
        <v>2</v>
      </c>
      <c r="W10877" t="s">
        <v>10153</v>
      </c>
      <c r="X10877">
        <v>13</v>
      </c>
      <c r="Y10877" t="s">
        <v>6457</v>
      </c>
      <c r="Z10877">
        <v>13125</v>
      </c>
      <c r="AA10877" t="s">
        <v>1608</v>
      </c>
      <c r="AC10877" t="s">
        <v>725</v>
      </c>
      <c r="AD10877" t="s">
        <v>443</v>
      </c>
    </row>
    <row r="10878" spans="21:30">
      <c r="U10878">
        <v>26273</v>
      </c>
      <c r="V10878">
        <v>0</v>
      </c>
      <c r="W10878" t="s">
        <v>11811</v>
      </c>
      <c r="X10878">
        <v>13</v>
      </c>
      <c r="Y10878" t="s">
        <v>6457</v>
      </c>
      <c r="Z10878">
        <v>13119</v>
      </c>
      <c r="AA10878" t="s">
        <v>6482</v>
      </c>
      <c r="AC10878" t="s">
        <v>713</v>
      </c>
      <c r="AD10878" t="s">
        <v>443</v>
      </c>
    </row>
    <row r="10879" spans="21:30">
      <c r="U10879">
        <v>26274</v>
      </c>
      <c r="V10879">
        <v>9</v>
      </c>
      <c r="W10879" t="s">
        <v>11812</v>
      </c>
      <c r="X10879">
        <v>13</v>
      </c>
      <c r="Y10879" t="s">
        <v>6457</v>
      </c>
      <c r="Z10879">
        <v>13301</v>
      </c>
      <c r="AA10879" t="s">
        <v>623</v>
      </c>
      <c r="AC10879" t="s">
        <v>713</v>
      </c>
      <c r="AD10879" t="s">
        <v>443</v>
      </c>
    </row>
    <row r="10880" spans="21:30">
      <c r="U10880">
        <v>26275</v>
      </c>
      <c r="V10880">
        <v>7</v>
      </c>
      <c r="W10880" t="s">
        <v>11813</v>
      </c>
      <c r="X10880">
        <v>13</v>
      </c>
      <c r="Y10880" t="s">
        <v>6457</v>
      </c>
      <c r="Z10880">
        <v>13302</v>
      </c>
      <c r="AA10880" t="s">
        <v>98</v>
      </c>
      <c r="AC10880" t="s">
        <v>713</v>
      </c>
      <c r="AD10880" t="s">
        <v>443</v>
      </c>
    </row>
    <row r="10881" spans="21:30">
      <c r="U10881">
        <v>26276</v>
      </c>
      <c r="V10881">
        <v>5</v>
      </c>
      <c r="W10881" t="s">
        <v>11814</v>
      </c>
      <c r="X10881">
        <v>13</v>
      </c>
      <c r="Y10881" t="s">
        <v>6457</v>
      </c>
      <c r="Z10881">
        <v>13129</v>
      </c>
      <c r="AA10881" t="s">
        <v>6690</v>
      </c>
      <c r="AC10881" t="s">
        <v>713</v>
      </c>
      <c r="AD10881" t="s">
        <v>443</v>
      </c>
    </row>
    <row r="10882" spans="21:30">
      <c r="U10882">
        <v>26278</v>
      </c>
      <c r="V10882">
        <v>1</v>
      </c>
      <c r="W10882" t="s">
        <v>11815</v>
      </c>
      <c r="X10882">
        <v>13</v>
      </c>
      <c r="Y10882" t="s">
        <v>6457</v>
      </c>
      <c r="Z10882">
        <v>13109</v>
      </c>
      <c r="AA10882" t="s">
        <v>1224</v>
      </c>
      <c r="AC10882" t="s">
        <v>713</v>
      </c>
      <c r="AD10882" t="s">
        <v>443</v>
      </c>
    </row>
    <row r="10883" spans="21:30">
      <c r="U10883">
        <v>26280</v>
      </c>
      <c r="V10883">
        <v>3</v>
      </c>
      <c r="W10883" t="s">
        <v>11816</v>
      </c>
      <c r="X10883">
        <v>13</v>
      </c>
      <c r="Y10883" t="s">
        <v>6457</v>
      </c>
      <c r="Z10883">
        <v>13119</v>
      </c>
      <c r="AA10883" t="s">
        <v>6482</v>
      </c>
      <c r="AC10883" t="s">
        <v>725</v>
      </c>
      <c r="AD10883" t="s">
        <v>443</v>
      </c>
    </row>
    <row r="10884" spans="21:30">
      <c r="U10884">
        <v>26281</v>
      </c>
      <c r="V10884">
        <v>1</v>
      </c>
      <c r="W10884" t="s">
        <v>11817</v>
      </c>
      <c r="X10884">
        <v>13</v>
      </c>
      <c r="Y10884" t="s">
        <v>6457</v>
      </c>
      <c r="Z10884">
        <v>13604</v>
      </c>
      <c r="AA10884" t="s">
        <v>1448</v>
      </c>
      <c r="AC10884" t="s">
        <v>713</v>
      </c>
      <c r="AD10884" t="s">
        <v>443</v>
      </c>
    </row>
    <row r="10885" spans="21:30">
      <c r="U10885">
        <v>26286</v>
      </c>
      <c r="V10885">
        <v>2</v>
      </c>
      <c r="W10885" t="s">
        <v>11818</v>
      </c>
      <c r="X10885">
        <v>13</v>
      </c>
      <c r="Y10885" t="s">
        <v>6457</v>
      </c>
      <c r="Z10885">
        <v>13122</v>
      </c>
      <c r="AA10885" t="s">
        <v>6722</v>
      </c>
      <c r="AC10885" t="s">
        <v>713</v>
      </c>
      <c r="AD10885" t="s">
        <v>443</v>
      </c>
    </row>
    <row r="10886" spans="21:30">
      <c r="U10886">
        <v>26289</v>
      </c>
      <c r="V10886">
        <v>7</v>
      </c>
      <c r="W10886" t="s">
        <v>11819</v>
      </c>
      <c r="X10886">
        <v>13</v>
      </c>
      <c r="Y10886" t="s">
        <v>6457</v>
      </c>
      <c r="Z10886">
        <v>13121</v>
      </c>
      <c r="AA10886" t="s">
        <v>1491</v>
      </c>
      <c r="AC10886" t="s">
        <v>713</v>
      </c>
      <c r="AD10886" t="s">
        <v>443</v>
      </c>
    </row>
    <row r="10887" spans="21:30">
      <c r="U10887">
        <v>26292</v>
      </c>
      <c r="V10887">
        <v>7</v>
      </c>
      <c r="W10887" t="s">
        <v>11820</v>
      </c>
      <c r="X10887">
        <v>13</v>
      </c>
      <c r="Y10887" t="s">
        <v>6457</v>
      </c>
      <c r="Z10887">
        <v>13110</v>
      </c>
      <c r="AA10887" t="s">
        <v>741</v>
      </c>
      <c r="AC10887" t="s">
        <v>1111</v>
      </c>
      <c r="AD10887" t="s">
        <v>443</v>
      </c>
    </row>
    <row r="10888" spans="21:30">
      <c r="U10888">
        <v>26293</v>
      </c>
      <c r="V10888">
        <v>5</v>
      </c>
      <c r="W10888" t="s">
        <v>11821</v>
      </c>
      <c r="X10888">
        <v>13</v>
      </c>
      <c r="Y10888" t="s">
        <v>6457</v>
      </c>
      <c r="Z10888">
        <v>13302</v>
      </c>
      <c r="AA10888" t="s">
        <v>98</v>
      </c>
      <c r="AC10888" t="s">
        <v>713</v>
      </c>
      <c r="AD10888" t="s">
        <v>443</v>
      </c>
    </row>
    <row r="10889" spans="21:30">
      <c r="U10889">
        <v>26297</v>
      </c>
      <c r="V10889">
        <v>8</v>
      </c>
      <c r="W10889" t="s">
        <v>10051</v>
      </c>
      <c r="X10889">
        <v>13</v>
      </c>
      <c r="Y10889" t="s">
        <v>6457</v>
      </c>
      <c r="Z10889">
        <v>13107</v>
      </c>
      <c r="AA10889" t="s">
        <v>1204</v>
      </c>
      <c r="AC10889" t="s">
        <v>725</v>
      </c>
      <c r="AD10889" t="s">
        <v>443</v>
      </c>
    </row>
    <row r="10890" spans="21:30">
      <c r="U10890">
        <v>26298</v>
      </c>
      <c r="V10890">
        <v>6</v>
      </c>
      <c r="W10890" t="s">
        <v>11822</v>
      </c>
      <c r="X10890">
        <v>13</v>
      </c>
      <c r="Y10890" t="s">
        <v>6457</v>
      </c>
      <c r="Z10890">
        <v>13119</v>
      </c>
      <c r="AA10890" t="s">
        <v>6482</v>
      </c>
      <c r="AC10890" t="s">
        <v>713</v>
      </c>
      <c r="AD10890" t="s">
        <v>443</v>
      </c>
    </row>
    <row r="10891" spans="21:30">
      <c r="U10891">
        <v>26299</v>
      </c>
      <c r="V10891">
        <v>4</v>
      </c>
      <c r="W10891" t="s">
        <v>11823</v>
      </c>
      <c r="X10891">
        <v>13</v>
      </c>
      <c r="Y10891" t="s">
        <v>6457</v>
      </c>
      <c r="Z10891">
        <v>13127</v>
      </c>
      <c r="AA10891" t="s">
        <v>1640</v>
      </c>
      <c r="AC10891" t="s">
        <v>713</v>
      </c>
      <c r="AD10891" t="s">
        <v>443</v>
      </c>
    </row>
    <row r="10892" spans="21:30">
      <c r="U10892">
        <v>26303</v>
      </c>
      <c r="V10892">
        <v>6</v>
      </c>
      <c r="W10892" t="s">
        <v>11824</v>
      </c>
      <c r="X10892">
        <v>13</v>
      </c>
      <c r="Y10892" t="s">
        <v>6457</v>
      </c>
      <c r="Z10892">
        <v>13103</v>
      </c>
      <c r="AA10892" t="s">
        <v>708</v>
      </c>
      <c r="AC10892" t="s">
        <v>713</v>
      </c>
      <c r="AD10892" t="s">
        <v>443</v>
      </c>
    </row>
    <row r="10893" spans="21:30">
      <c r="U10893">
        <v>26304</v>
      </c>
      <c r="V10893">
        <v>4</v>
      </c>
      <c r="W10893" t="s">
        <v>11825</v>
      </c>
      <c r="X10893">
        <v>13</v>
      </c>
      <c r="Y10893" t="s">
        <v>6457</v>
      </c>
      <c r="Z10893">
        <v>13110</v>
      </c>
      <c r="AA10893" t="s">
        <v>741</v>
      </c>
      <c r="AC10893" t="s">
        <v>713</v>
      </c>
      <c r="AD10893" t="s">
        <v>443</v>
      </c>
    </row>
    <row r="10894" spans="21:30">
      <c r="U10894">
        <v>26305</v>
      </c>
      <c r="V10894">
        <v>2</v>
      </c>
      <c r="W10894" t="s">
        <v>11826</v>
      </c>
      <c r="X10894">
        <v>13</v>
      </c>
      <c r="Y10894" t="s">
        <v>6457</v>
      </c>
      <c r="Z10894">
        <v>13122</v>
      </c>
      <c r="AA10894" t="s">
        <v>6722</v>
      </c>
      <c r="AC10894" t="s">
        <v>725</v>
      </c>
      <c r="AD10894" t="s">
        <v>443</v>
      </c>
    </row>
    <row r="10895" spans="21:30">
      <c r="U10895">
        <v>26306</v>
      </c>
      <c r="V10895">
        <v>0</v>
      </c>
      <c r="W10895" t="s">
        <v>11827</v>
      </c>
      <c r="X10895">
        <v>13</v>
      </c>
      <c r="Y10895" t="s">
        <v>6457</v>
      </c>
      <c r="Z10895">
        <v>13118</v>
      </c>
      <c r="AA10895" t="s">
        <v>771</v>
      </c>
      <c r="AC10895" t="s">
        <v>713</v>
      </c>
      <c r="AD10895" t="s">
        <v>443</v>
      </c>
    </row>
    <row r="10896" spans="21:30">
      <c r="U10896">
        <v>26309</v>
      </c>
      <c r="V10896">
        <v>5</v>
      </c>
      <c r="W10896" t="s">
        <v>11828</v>
      </c>
      <c r="X10896">
        <v>13</v>
      </c>
      <c r="Y10896" t="s">
        <v>6457</v>
      </c>
      <c r="Z10896">
        <v>13127</v>
      </c>
      <c r="AA10896" t="s">
        <v>1640</v>
      </c>
      <c r="AC10896" t="s">
        <v>713</v>
      </c>
      <c r="AD10896" t="s">
        <v>443</v>
      </c>
    </row>
    <row r="10897" spans="21:30">
      <c r="U10897">
        <v>26310</v>
      </c>
      <c r="V10897">
        <v>9</v>
      </c>
      <c r="W10897" t="s">
        <v>11829</v>
      </c>
      <c r="X10897">
        <v>13</v>
      </c>
      <c r="Y10897" t="s">
        <v>6457</v>
      </c>
      <c r="Z10897">
        <v>13125</v>
      </c>
      <c r="AA10897" t="s">
        <v>1608</v>
      </c>
      <c r="AC10897" t="s">
        <v>725</v>
      </c>
      <c r="AD10897" t="s">
        <v>443</v>
      </c>
    </row>
    <row r="10898" spans="21:30">
      <c r="U10898">
        <v>26311</v>
      </c>
      <c r="V10898">
        <v>7</v>
      </c>
      <c r="W10898" t="s">
        <v>11830</v>
      </c>
      <c r="X10898">
        <v>13</v>
      </c>
      <c r="Y10898" t="s">
        <v>6457</v>
      </c>
      <c r="Z10898">
        <v>13301</v>
      </c>
      <c r="AA10898" t="s">
        <v>623</v>
      </c>
      <c r="AC10898" t="s">
        <v>725</v>
      </c>
      <c r="AD10898" t="s">
        <v>443</v>
      </c>
    </row>
    <row r="10899" spans="21:30">
      <c r="U10899">
        <v>26316</v>
      </c>
      <c r="V10899">
        <v>8</v>
      </c>
      <c r="W10899" t="s">
        <v>11831</v>
      </c>
      <c r="X10899">
        <v>13</v>
      </c>
      <c r="Y10899" t="s">
        <v>6457</v>
      </c>
      <c r="Z10899">
        <v>13103</v>
      </c>
      <c r="AA10899" t="s">
        <v>708</v>
      </c>
      <c r="AC10899" t="s">
        <v>713</v>
      </c>
      <c r="AD10899" t="s">
        <v>443</v>
      </c>
    </row>
    <row r="10900" spans="21:30">
      <c r="U10900">
        <v>26317</v>
      </c>
      <c r="V10900">
        <v>6</v>
      </c>
      <c r="W10900" t="s">
        <v>11832</v>
      </c>
      <c r="X10900">
        <v>13</v>
      </c>
      <c r="Y10900" t="s">
        <v>6457</v>
      </c>
      <c r="Z10900">
        <v>13102</v>
      </c>
      <c r="AA10900" t="s">
        <v>957</v>
      </c>
      <c r="AC10900" t="s">
        <v>713</v>
      </c>
      <c r="AD10900" t="s">
        <v>443</v>
      </c>
    </row>
    <row r="10901" spans="21:30">
      <c r="U10901">
        <v>26318</v>
      </c>
      <c r="V10901">
        <v>4</v>
      </c>
      <c r="W10901" t="s">
        <v>11833</v>
      </c>
      <c r="X10901">
        <v>13</v>
      </c>
      <c r="Y10901" t="s">
        <v>6457</v>
      </c>
      <c r="Z10901">
        <v>13111</v>
      </c>
      <c r="AA10901" t="s">
        <v>1237</v>
      </c>
      <c r="AC10901" t="s">
        <v>713</v>
      </c>
      <c r="AD10901" t="s">
        <v>443</v>
      </c>
    </row>
    <row r="10902" spans="21:30">
      <c r="U10902">
        <v>26320</v>
      </c>
      <c r="V10902">
        <v>6</v>
      </c>
      <c r="W10902" t="s">
        <v>11834</v>
      </c>
      <c r="X10902">
        <v>13</v>
      </c>
      <c r="Y10902" t="s">
        <v>6457</v>
      </c>
      <c r="Z10902">
        <v>13601</v>
      </c>
      <c r="AA10902" t="s">
        <v>777</v>
      </c>
      <c r="AC10902" t="s">
        <v>713</v>
      </c>
      <c r="AD10902" t="s">
        <v>443</v>
      </c>
    </row>
    <row r="10903" spans="21:30">
      <c r="U10903">
        <v>26321</v>
      </c>
      <c r="V10903">
        <v>4</v>
      </c>
      <c r="W10903" t="s">
        <v>11835</v>
      </c>
      <c r="X10903">
        <v>13</v>
      </c>
      <c r="Y10903" t="s">
        <v>6457</v>
      </c>
      <c r="Z10903">
        <v>13401</v>
      </c>
      <c r="AA10903" t="s">
        <v>667</v>
      </c>
      <c r="AC10903" t="s">
        <v>725</v>
      </c>
      <c r="AD10903" t="s">
        <v>443</v>
      </c>
    </row>
    <row r="10904" spans="21:30">
      <c r="U10904">
        <v>26322</v>
      </c>
      <c r="V10904">
        <v>2</v>
      </c>
      <c r="W10904" t="s">
        <v>11836</v>
      </c>
      <c r="X10904">
        <v>13</v>
      </c>
      <c r="Y10904" t="s">
        <v>6457</v>
      </c>
      <c r="Z10904">
        <v>13119</v>
      </c>
      <c r="AA10904" t="s">
        <v>6482</v>
      </c>
      <c r="AC10904" t="s">
        <v>725</v>
      </c>
      <c r="AD10904" t="s">
        <v>443</v>
      </c>
    </row>
    <row r="10905" spans="21:30">
      <c r="U10905">
        <v>26323</v>
      </c>
      <c r="V10905">
        <v>0</v>
      </c>
      <c r="W10905" t="s">
        <v>11837</v>
      </c>
      <c r="X10905">
        <v>13</v>
      </c>
      <c r="Y10905" t="s">
        <v>6457</v>
      </c>
      <c r="Z10905">
        <v>13112</v>
      </c>
      <c r="AA10905" t="s">
        <v>1249</v>
      </c>
      <c r="AC10905" t="s">
        <v>713</v>
      </c>
      <c r="AD10905" t="s">
        <v>443</v>
      </c>
    </row>
    <row r="10906" spans="21:30">
      <c r="U10906">
        <v>26324</v>
      </c>
      <c r="V10906">
        <v>9</v>
      </c>
      <c r="W10906" t="s">
        <v>11838</v>
      </c>
      <c r="X10906">
        <v>13</v>
      </c>
      <c r="Y10906" t="s">
        <v>6457</v>
      </c>
      <c r="Z10906">
        <v>13121</v>
      </c>
      <c r="AA10906" t="s">
        <v>1491</v>
      </c>
      <c r="AC10906" t="s">
        <v>713</v>
      </c>
      <c r="AD10906" t="s">
        <v>443</v>
      </c>
    </row>
    <row r="10907" spans="21:30">
      <c r="U10907">
        <v>26327</v>
      </c>
      <c r="V10907">
        <v>3</v>
      </c>
      <c r="W10907" t="s">
        <v>11839</v>
      </c>
      <c r="X10907">
        <v>13</v>
      </c>
      <c r="Y10907" t="s">
        <v>6457</v>
      </c>
      <c r="Z10907">
        <v>13605</v>
      </c>
      <c r="AA10907" t="s">
        <v>7569</v>
      </c>
      <c r="AC10907" t="s">
        <v>713</v>
      </c>
      <c r="AD10907" t="s">
        <v>443</v>
      </c>
    </row>
    <row r="10908" spans="21:30">
      <c r="U10908">
        <v>26328</v>
      </c>
      <c r="V10908">
        <v>1</v>
      </c>
      <c r="W10908" t="s">
        <v>11840</v>
      </c>
      <c r="X10908">
        <v>13</v>
      </c>
      <c r="Y10908" t="s">
        <v>6457</v>
      </c>
      <c r="Z10908">
        <v>13110</v>
      </c>
      <c r="AA10908" t="s">
        <v>741</v>
      </c>
      <c r="AC10908" t="s">
        <v>725</v>
      </c>
      <c r="AD10908" t="s">
        <v>443</v>
      </c>
    </row>
    <row r="10909" spans="21:30">
      <c r="U10909">
        <v>26330</v>
      </c>
      <c r="V10909">
        <v>3</v>
      </c>
      <c r="W10909" t="s">
        <v>11841</v>
      </c>
      <c r="X10909">
        <v>13</v>
      </c>
      <c r="Y10909" t="s">
        <v>6457</v>
      </c>
      <c r="Z10909">
        <v>13119</v>
      </c>
      <c r="AA10909" t="s">
        <v>6482</v>
      </c>
      <c r="AC10909" t="s">
        <v>713</v>
      </c>
      <c r="AD10909" t="s">
        <v>443</v>
      </c>
    </row>
    <row r="10910" spans="21:30">
      <c r="U10910">
        <v>26333</v>
      </c>
      <c r="V10910">
        <v>8</v>
      </c>
      <c r="W10910" t="s">
        <v>11842</v>
      </c>
      <c r="X10910">
        <v>13</v>
      </c>
      <c r="Y10910" t="s">
        <v>6457</v>
      </c>
      <c r="Z10910">
        <v>13201</v>
      </c>
      <c r="AA10910" t="s">
        <v>114</v>
      </c>
      <c r="AC10910" t="s">
        <v>1111</v>
      </c>
      <c r="AD10910" t="s">
        <v>443</v>
      </c>
    </row>
    <row r="10911" spans="21:30">
      <c r="U10911">
        <v>26334</v>
      </c>
      <c r="V10911">
        <v>6</v>
      </c>
      <c r="W10911" t="s">
        <v>11843</v>
      </c>
      <c r="X10911">
        <v>13</v>
      </c>
      <c r="Y10911" t="s">
        <v>6457</v>
      </c>
      <c r="Z10911">
        <v>13201</v>
      </c>
      <c r="AA10911" t="s">
        <v>114</v>
      </c>
      <c r="AC10911" t="s">
        <v>713</v>
      </c>
      <c r="AD10911" t="s">
        <v>443</v>
      </c>
    </row>
    <row r="10912" spans="21:30">
      <c r="U10912">
        <v>26335</v>
      </c>
      <c r="V10912">
        <v>4</v>
      </c>
      <c r="W10912" t="s">
        <v>11844</v>
      </c>
      <c r="X10912">
        <v>13</v>
      </c>
      <c r="Y10912" t="s">
        <v>6457</v>
      </c>
      <c r="Z10912">
        <v>13301</v>
      </c>
      <c r="AA10912" t="s">
        <v>623</v>
      </c>
      <c r="AC10912" t="s">
        <v>725</v>
      </c>
      <c r="AD10912" t="s">
        <v>443</v>
      </c>
    </row>
    <row r="10913" spans="21:30">
      <c r="U10913">
        <v>26337</v>
      </c>
      <c r="V10913">
        <v>0</v>
      </c>
      <c r="W10913" t="s">
        <v>11845</v>
      </c>
      <c r="X10913">
        <v>13</v>
      </c>
      <c r="Y10913" t="s">
        <v>6457</v>
      </c>
      <c r="Z10913">
        <v>13109</v>
      </c>
      <c r="AA10913" t="s">
        <v>1224</v>
      </c>
      <c r="AC10913" t="s">
        <v>713</v>
      </c>
      <c r="AD10913" t="s">
        <v>443</v>
      </c>
    </row>
    <row r="10914" spans="21:30">
      <c r="U10914">
        <v>26338</v>
      </c>
      <c r="V10914">
        <v>9</v>
      </c>
      <c r="W10914" t="s">
        <v>11846</v>
      </c>
      <c r="X10914">
        <v>13</v>
      </c>
      <c r="Y10914" t="s">
        <v>6457</v>
      </c>
      <c r="Z10914">
        <v>13201</v>
      </c>
      <c r="AA10914" t="s">
        <v>114</v>
      </c>
      <c r="AC10914" t="s">
        <v>713</v>
      </c>
      <c r="AD10914" t="s">
        <v>443</v>
      </c>
    </row>
    <row r="10915" spans="21:30">
      <c r="U10915">
        <v>26340</v>
      </c>
      <c r="V10915">
        <v>0</v>
      </c>
      <c r="W10915" t="s">
        <v>11847</v>
      </c>
      <c r="X10915">
        <v>13</v>
      </c>
      <c r="Y10915" t="s">
        <v>6457</v>
      </c>
      <c r="Z10915">
        <v>13119</v>
      </c>
      <c r="AA10915" t="s">
        <v>6482</v>
      </c>
      <c r="AC10915" t="s">
        <v>713</v>
      </c>
      <c r="AD10915" t="s">
        <v>443</v>
      </c>
    </row>
    <row r="10916" spans="21:30">
      <c r="U10916">
        <v>26341</v>
      </c>
      <c r="V10916">
        <v>9</v>
      </c>
      <c r="W10916" t="s">
        <v>11848</v>
      </c>
      <c r="X10916">
        <v>13</v>
      </c>
      <c r="Y10916" t="s">
        <v>6457</v>
      </c>
      <c r="Z10916">
        <v>13105</v>
      </c>
      <c r="AA10916" t="s">
        <v>1817</v>
      </c>
      <c r="AC10916" t="s">
        <v>713</v>
      </c>
      <c r="AD10916" t="s">
        <v>443</v>
      </c>
    </row>
    <row r="10917" spans="21:30">
      <c r="U10917">
        <v>26342</v>
      </c>
      <c r="V10917">
        <v>7</v>
      </c>
      <c r="W10917" t="s">
        <v>11849</v>
      </c>
      <c r="X10917">
        <v>13</v>
      </c>
      <c r="Y10917" t="s">
        <v>6457</v>
      </c>
      <c r="Z10917">
        <v>13111</v>
      </c>
      <c r="AA10917" t="s">
        <v>1237</v>
      </c>
      <c r="AC10917" t="s">
        <v>713</v>
      </c>
      <c r="AD10917" t="s">
        <v>443</v>
      </c>
    </row>
    <row r="10918" spans="21:30">
      <c r="U10918">
        <v>26344</v>
      </c>
      <c r="V10918">
        <v>3</v>
      </c>
      <c r="W10918" t="s">
        <v>11850</v>
      </c>
      <c r="X10918">
        <v>13</v>
      </c>
      <c r="Y10918" t="s">
        <v>6457</v>
      </c>
      <c r="Z10918">
        <v>13105</v>
      </c>
      <c r="AA10918" t="s">
        <v>1817</v>
      </c>
      <c r="AC10918" t="s">
        <v>713</v>
      </c>
      <c r="AD10918" t="s">
        <v>443</v>
      </c>
    </row>
    <row r="10919" spans="21:30">
      <c r="U10919">
        <v>26345</v>
      </c>
      <c r="V10919">
        <v>1</v>
      </c>
      <c r="W10919" t="s">
        <v>11851</v>
      </c>
      <c r="X10919">
        <v>13</v>
      </c>
      <c r="Y10919" t="s">
        <v>6457</v>
      </c>
      <c r="Z10919">
        <v>13101</v>
      </c>
      <c r="AA10919" t="s">
        <v>452</v>
      </c>
      <c r="AC10919" t="s">
        <v>713</v>
      </c>
      <c r="AD10919" t="s">
        <v>443</v>
      </c>
    </row>
    <row r="10920" spans="21:30">
      <c r="U10920">
        <v>26347</v>
      </c>
      <c r="V10920">
        <v>8</v>
      </c>
      <c r="W10920" t="s">
        <v>11852</v>
      </c>
      <c r="X10920">
        <v>13</v>
      </c>
      <c r="Y10920" t="s">
        <v>6457</v>
      </c>
      <c r="Z10920">
        <v>13401</v>
      </c>
      <c r="AA10920" t="s">
        <v>667</v>
      </c>
      <c r="AC10920" t="s">
        <v>713</v>
      </c>
      <c r="AD10920" t="s">
        <v>443</v>
      </c>
    </row>
    <row r="10921" spans="21:30">
      <c r="U10921">
        <v>26348</v>
      </c>
      <c r="V10921">
        <v>6</v>
      </c>
      <c r="W10921" t="s">
        <v>11853</v>
      </c>
      <c r="X10921">
        <v>13</v>
      </c>
      <c r="Y10921" t="s">
        <v>6457</v>
      </c>
      <c r="Z10921">
        <v>13129</v>
      </c>
      <c r="AA10921" t="s">
        <v>6690</v>
      </c>
      <c r="AC10921" t="s">
        <v>713</v>
      </c>
      <c r="AD10921" t="s">
        <v>443</v>
      </c>
    </row>
    <row r="10922" spans="21:30">
      <c r="U10922">
        <v>26349</v>
      </c>
      <c r="V10922">
        <v>4</v>
      </c>
      <c r="W10922" t="s">
        <v>11854</v>
      </c>
      <c r="X10922">
        <v>13</v>
      </c>
      <c r="Y10922" t="s">
        <v>6457</v>
      </c>
      <c r="Z10922">
        <v>13402</v>
      </c>
      <c r="AA10922" t="s">
        <v>766</v>
      </c>
      <c r="AC10922" t="s">
        <v>713</v>
      </c>
      <c r="AD10922" t="s">
        <v>443</v>
      </c>
    </row>
    <row r="10923" spans="21:30">
      <c r="U10923">
        <v>26350</v>
      </c>
      <c r="V10923">
        <v>8</v>
      </c>
      <c r="W10923" t="s">
        <v>11855</v>
      </c>
      <c r="X10923">
        <v>13</v>
      </c>
      <c r="Y10923" t="s">
        <v>6457</v>
      </c>
      <c r="Z10923">
        <v>13103</v>
      </c>
      <c r="AA10923" t="s">
        <v>708</v>
      </c>
      <c r="AC10923" t="s">
        <v>713</v>
      </c>
      <c r="AD10923" t="s">
        <v>443</v>
      </c>
    </row>
    <row r="10924" spans="21:30">
      <c r="U10924">
        <v>26351</v>
      </c>
      <c r="V10924">
        <v>6</v>
      </c>
      <c r="W10924" t="s">
        <v>11856</v>
      </c>
      <c r="X10924">
        <v>13</v>
      </c>
      <c r="Y10924" t="s">
        <v>6457</v>
      </c>
      <c r="Z10924">
        <v>13109</v>
      </c>
      <c r="AA10924" t="s">
        <v>1224</v>
      </c>
      <c r="AC10924" t="s">
        <v>713</v>
      </c>
      <c r="AD10924" t="s">
        <v>443</v>
      </c>
    </row>
    <row r="10925" spans="21:30">
      <c r="U10925">
        <v>26352</v>
      </c>
      <c r="V10925">
        <v>4</v>
      </c>
      <c r="W10925" t="s">
        <v>11857</v>
      </c>
      <c r="X10925">
        <v>13</v>
      </c>
      <c r="Y10925" t="s">
        <v>6457</v>
      </c>
      <c r="Z10925">
        <v>13126</v>
      </c>
      <c r="AA10925" t="s">
        <v>6479</v>
      </c>
      <c r="AC10925" t="s">
        <v>713</v>
      </c>
      <c r="AD10925" t="s">
        <v>443</v>
      </c>
    </row>
    <row r="10926" spans="21:30">
      <c r="U10926">
        <v>26353</v>
      </c>
      <c r="V10926">
        <v>2</v>
      </c>
      <c r="W10926" t="s">
        <v>11858</v>
      </c>
      <c r="X10926">
        <v>13</v>
      </c>
      <c r="Y10926" t="s">
        <v>6457</v>
      </c>
      <c r="Z10926">
        <v>13113</v>
      </c>
      <c r="AA10926" t="s">
        <v>761</v>
      </c>
      <c r="AC10926" t="s">
        <v>713</v>
      </c>
      <c r="AD10926" t="s">
        <v>443</v>
      </c>
    </row>
    <row r="10927" spans="21:30">
      <c r="U10927">
        <v>26354</v>
      </c>
      <c r="V10927">
        <v>0</v>
      </c>
      <c r="W10927" t="s">
        <v>11859</v>
      </c>
      <c r="X10927">
        <v>13</v>
      </c>
      <c r="Y10927" t="s">
        <v>6457</v>
      </c>
      <c r="Z10927">
        <v>13106</v>
      </c>
      <c r="AA10927" t="s">
        <v>6487</v>
      </c>
      <c r="AC10927" t="s">
        <v>713</v>
      </c>
      <c r="AD10927" t="s">
        <v>443</v>
      </c>
    </row>
    <row r="10928" spans="21:30">
      <c r="U10928">
        <v>26355</v>
      </c>
      <c r="V10928">
        <v>9</v>
      </c>
      <c r="W10928" t="s">
        <v>11860</v>
      </c>
      <c r="X10928">
        <v>13</v>
      </c>
      <c r="Y10928" t="s">
        <v>6457</v>
      </c>
      <c r="Z10928">
        <v>13107</v>
      </c>
      <c r="AA10928" t="s">
        <v>1204</v>
      </c>
      <c r="AC10928" t="s">
        <v>713</v>
      </c>
      <c r="AD10928" t="s">
        <v>443</v>
      </c>
    </row>
    <row r="10929" spans="21:30">
      <c r="U10929">
        <v>26356</v>
      </c>
      <c r="V10929">
        <v>7</v>
      </c>
      <c r="W10929" t="s">
        <v>11861</v>
      </c>
      <c r="X10929">
        <v>13</v>
      </c>
      <c r="Y10929" t="s">
        <v>6457</v>
      </c>
      <c r="Z10929">
        <v>13111</v>
      </c>
      <c r="AA10929" t="s">
        <v>1237</v>
      </c>
      <c r="AC10929" t="s">
        <v>713</v>
      </c>
      <c r="AD10929" t="s">
        <v>443</v>
      </c>
    </row>
    <row r="10930" spans="21:30">
      <c r="U10930">
        <v>26357</v>
      </c>
      <c r="V10930">
        <v>5</v>
      </c>
      <c r="W10930" t="s">
        <v>11862</v>
      </c>
      <c r="X10930">
        <v>13</v>
      </c>
      <c r="Y10930" t="s">
        <v>6457</v>
      </c>
      <c r="Z10930">
        <v>13125</v>
      </c>
      <c r="AA10930" t="s">
        <v>1608</v>
      </c>
      <c r="AC10930" t="s">
        <v>713</v>
      </c>
      <c r="AD10930" t="s">
        <v>443</v>
      </c>
    </row>
    <row r="10931" spans="21:30">
      <c r="U10931">
        <v>26358</v>
      </c>
      <c r="V10931">
        <v>3</v>
      </c>
      <c r="W10931" t="s">
        <v>11863</v>
      </c>
      <c r="X10931">
        <v>13</v>
      </c>
      <c r="Y10931" t="s">
        <v>6457</v>
      </c>
      <c r="Z10931">
        <v>13602</v>
      </c>
      <c r="AA10931" t="s">
        <v>1120</v>
      </c>
      <c r="AC10931" t="s">
        <v>713</v>
      </c>
      <c r="AD10931" t="s">
        <v>443</v>
      </c>
    </row>
    <row r="10932" spans="21:30">
      <c r="U10932">
        <v>26359</v>
      </c>
      <c r="V10932">
        <v>1</v>
      </c>
      <c r="W10932" t="s">
        <v>11864</v>
      </c>
      <c r="X10932">
        <v>13</v>
      </c>
      <c r="Y10932" t="s">
        <v>6457</v>
      </c>
      <c r="Z10932">
        <v>13109</v>
      </c>
      <c r="AA10932" t="s">
        <v>1224</v>
      </c>
      <c r="AC10932" t="s">
        <v>713</v>
      </c>
      <c r="AD10932" t="s">
        <v>443</v>
      </c>
    </row>
    <row r="10933" spans="21:30">
      <c r="U10933">
        <v>26360</v>
      </c>
      <c r="V10933">
        <v>5</v>
      </c>
      <c r="W10933" t="s">
        <v>11865</v>
      </c>
      <c r="X10933">
        <v>13</v>
      </c>
      <c r="Y10933" t="s">
        <v>6457</v>
      </c>
      <c r="Z10933">
        <v>13128</v>
      </c>
      <c r="AA10933" t="s">
        <v>831</v>
      </c>
      <c r="AC10933" t="s">
        <v>713</v>
      </c>
      <c r="AD10933" t="s">
        <v>443</v>
      </c>
    </row>
    <row r="10934" spans="21:30">
      <c r="U10934">
        <v>26361</v>
      </c>
      <c r="V10934">
        <v>3</v>
      </c>
      <c r="W10934" t="s">
        <v>11866</v>
      </c>
      <c r="X10934">
        <v>13</v>
      </c>
      <c r="Y10934" t="s">
        <v>6457</v>
      </c>
      <c r="Z10934">
        <v>13110</v>
      </c>
      <c r="AA10934" t="s">
        <v>741</v>
      </c>
      <c r="AC10934" t="s">
        <v>713</v>
      </c>
      <c r="AD10934" t="s">
        <v>443</v>
      </c>
    </row>
    <row r="10935" spans="21:30">
      <c r="U10935">
        <v>26362</v>
      </c>
      <c r="V10935">
        <v>1</v>
      </c>
      <c r="W10935" t="s">
        <v>11867</v>
      </c>
      <c r="X10935">
        <v>13</v>
      </c>
      <c r="Y10935" t="s">
        <v>6457</v>
      </c>
      <c r="Z10935">
        <v>13401</v>
      </c>
      <c r="AA10935" t="s">
        <v>667</v>
      </c>
      <c r="AC10935" t="s">
        <v>713</v>
      </c>
      <c r="AD10935" t="s">
        <v>443</v>
      </c>
    </row>
    <row r="10936" spans="21:30">
      <c r="U10936">
        <v>26364</v>
      </c>
      <c r="V10936">
        <v>8</v>
      </c>
      <c r="W10936" t="s">
        <v>11868</v>
      </c>
      <c r="X10936">
        <v>13</v>
      </c>
      <c r="Y10936" t="s">
        <v>6457</v>
      </c>
      <c r="Z10936">
        <v>13402</v>
      </c>
      <c r="AA10936" t="s">
        <v>766</v>
      </c>
      <c r="AC10936" t="s">
        <v>713</v>
      </c>
      <c r="AD10936" t="s">
        <v>443</v>
      </c>
    </row>
    <row r="10937" spans="21:30">
      <c r="U10937">
        <v>26365</v>
      </c>
      <c r="V10937">
        <v>6</v>
      </c>
      <c r="W10937" t="s">
        <v>11869</v>
      </c>
      <c r="X10937">
        <v>13</v>
      </c>
      <c r="Y10937" t="s">
        <v>6457</v>
      </c>
      <c r="Z10937">
        <v>13124</v>
      </c>
      <c r="AA10937" t="s">
        <v>688</v>
      </c>
      <c r="AC10937" t="s">
        <v>713</v>
      </c>
      <c r="AD10937" t="s">
        <v>443</v>
      </c>
    </row>
    <row r="10938" spans="21:30">
      <c r="U10938">
        <v>26367</v>
      </c>
      <c r="V10938">
        <v>2</v>
      </c>
      <c r="W10938" t="s">
        <v>11870</v>
      </c>
      <c r="X10938">
        <v>13</v>
      </c>
      <c r="Y10938" t="s">
        <v>6457</v>
      </c>
      <c r="Z10938">
        <v>13401</v>
      </c>
      <c r="AA10938" t="s">
        <v>667</v>
      </c>
      <c r="AC10938" t="s">
        <v>713</v>
      </c>
      <c r="AD10938" t="s">
        <v>443</v>
      </c>
    </row>
    <row r="10939" spans="21:30">
      <c r="U10939">
        <v>26368</v>
      </c>
      <c r="V10939">
        <v>0</v>
      </c>
      <c r="W10939" t="s">
        <v>11871</v>
      </c>
      <c r="X10939">
        <v>13</v>
      </c>
      <c r="Y10939" t="s">
        <v>6457</v>
      </c>
      <c r="Z10939">
        <v>13119</v>
      </c>
      <c r="AA10939" t="s">
        <v>6482</v>
      </c>
      <c r="AC10939" t="s">
        <v>713</v>
      </c>
      <c r="AD10939" t="s">
        <v>443</v>
      </c>
    </row>
    <row r="10940" spans="21:30">
      <c r="U10940">
        <v>26370</v>
      </c>
      <c r="V10940">
        <v>2</v>
      </c>
      <c r="W10940" t="s">
        <v>11872</v>
      </c>
      <c r="X10940">
        <v>13</v>
      </c>
      <c r="Y10940" t="s">
        <v>6457</v>
      </c>
      <c r="Z10940">
        <v>13117</v>
      </c>
      <c r="AA10940" t="s">
        <v>804</v>
      </c>
      <c r="AC10940" t="s">
        <v>713</v>
      </c>
      <c r="AD10940" t="s">
        <v>443</v>
      </c>
    </row>
    <row r="10941" spans="21:30">
      <c r="U10941">
        <v>26371</v>
      </c>
      <c r="V10941">
        <v>0</v>
      </c>
      <c r="W10941" t="s">
        <v>11873</v>
      </c>
      <c r="X10941">
        <v>13</v>
      </c>
      <c r="Y10941" t="s">
        <v>6457</v>
      </c>
      <c r="Z10941">
        <v>13119</v>
      </c>
      <c r="AA10941" t="s">
        <v>6482</v>
      </c>
      <c r="AC10941" t="s">
        <v>713</v>
      </c>
      <c r="AD10941" t="s">
        <v>443</v>
      </c>
    </row>
    <row r="10942" spans="21:30">
      <c r="U10942">
        <v>26372</v>
      </c>
      <c r="V10942">
        <v>2</v>
      </c>
      <c r="W10942" t="s">
        <v>11874</v>
      </c>
      <c r="X10942">
        <v>13</v>
      </c>
      <c r="Y10942" t="s">
        <v>6457</v>
      </c>
      <c r="Z10942">
        <v>13116</v>
      </c>
      <c r="AA10942" t="s">
        <v>1296</v>
      </c>
      <c r="AC10942" t="s">
        <v>713</v>
      </c>
      <c r="AD10942" t="s">
        <v>443</v>
      </c>
    </row>
    <row r="10943" spans="21:30">
      <c r="U10943">
        <v>26373</v>
      </c>
      <c r="V10943">
        <v>7</v>
      </c>
      <c r="W10943" t="s">
        <v>11875</v>
      </c>
      <c r="X10943">
        <v>13</v>
      </c>
      <c r="Y10943" t="s">
        <v>6457</v>
      </c>
      <c r="Z10943">
        <v>13201</v>
      </c>
      <c r="AA10943" t="s">
        <v>114</v>
      </c>
      <c r="AC10943" t="s">
        <v>713</v>
      </c>
      <c r="AD10943" t="s">
        <v>443</v>
      </c>
    </row>
    <row r="10944" spans="21:30">
      <c r="U10944">
        <v>26378</v>
      </c>
      <c r="V10944">
        <v>8</v>
      </c>
      <c r="W10944" t="s">
        <v>11876</v>
      </c>
      <c r="X10944">
        <v>13</v>
      </c>
      <c r="Y10944" t="s">
        <v>6457</v>
      </c>
      <c r="Z10944">
        <v>13605</v>
      </c>
      <c r="AA10944" t="s">
        <v>7569</v>
      </c>
      <c r="AC10944" t="s">
        <v>713</v>
      </c>
      <c r="AD10944" t="s">
        <v>443</v>
      </c>
    </row>
    <row r="10945" spans="21:30">
      <c r="U10945">
        <v>26379</v>
      </c>
      <c r="V10945">
        <v>6</v>
      </c>
      <c r="W10945" t="s">
        <v>11877</v>
      </c>
      <c r="X10945">
        <v>13</v>
      </c>
      <c r="Y10945" t="s">
        <v>6457</v>
      </c>
      <c r="Z10945">
        <v>13302</v>
      </c>
      <c r="AA10945" t="s">
        <v>98</v>
      </c>
      <c r="AC10945" t="s">
        <v>713</v>
      </c>
      <c r="AD10945" t="s">
        <v>443</v>
      </c>
    </row>
    <row r="10946" spans="21:30">
      <c r="U10946">
        <v>26381</v>
      </c>
      <c r="V10946">
        <v>8</v>
      </c>
      <c r="W10946" t="s">
        <v>11878</v>
      </c>
      <c r="X10946">
        <v>13</v>
      </c>
      <c r="Y10946" t="s">
        <v>6457</v>
      </c>
      <c r="Z10946">
        <v>13201</v>
      </c>
      <c r="AA10946" t="s">
        <v>114</v>
      </c>
      <c r="AC10946" t="s">
        <v>713</v>
      </c>
      <c r="AD10946" t="s">
        <v>443</v>
      </c>
    </row>
    <row r="10947" spans="21:30">
      <c r="U10947">
        <v>26382</v>
      </c>
      <c r="V10947">
        <v>6</v>
      </c>
      <c r="W10947" t="s">
        <v>11879</v>
      </c>
      <c r="X10947">
        <v>13</v>
      </c>
      <c r="Y10947" t="s">
        <v>6457</v>
      </c>
      <c r="Z10947">
        <v>13115</v>
      </c>
      <c r="AA10947" t="s">
        <v>1826</v>
      </c>
      <c r="AC10947" t="s">
        <v>713</v>
      </c>
      <c r="AD10947" t="s">
        <v>443</v>
      </c>
    </row>
    <row r="10948" spans="21:30">
      <c r="U10948">
        <v>26383</v>
      </c>
      <c r="V10948">
        <v>4</v>
      </c>
      <c r="W10948" t="s">
        <v>11880</v>
      </c>
      <c r="X10948">
        <v>13</v>
      </c>
      <c r="Y10948" t="s">
        <v>6457</v>
      </c>
      <c r="Z10948">
        <v>13403</v>
      </c>
      <c r="AA10948" t="s">
        <v>731</v>
      </c>
      <c r="AC10948" t="s">
        <v>713</v>
      </c>
      <c r="AD10948" t="s">
        <v>443</v>
      </c>
    </row>
    <row r="10949" spans="21:30">
      <c r="U10949">
        <v>26384</v>
      </c>
      <c r="V10949">
        <v>2</v>
      </c>
      <c r="W10949" t="s">
        <v>11881</v>
      </c>
      <c r="X10949">
        <v>13</v>
      </c>
      <c r="Y10949" t="s">
        <v>6457</v>
      </c>
      <c r="Z10949">
        <v>13109</v>
      </c>
      <c r="AA10949" t="s">
        <v>1224</v>
      </c>
      <c r="AC10949" t="s">
        <v>713</v>
      </c>
      <c r="AD10949" t="s">
        <v>443</v>
      </c>
    </row>
    <row r="10950" spans="21:30">
      <c r="U10950">
        <v>26386</v>
      </c>
      <c r="V10950">
        <v>9</v>
      </c>
      <c r="W10950" t="s">
        <v>11882</v>
      </c>
      <c r="X10950">
        <v>13</v>
      </c>
      <c r="Y10950" t="s">
        <v>6457</v>
      </c>
      <c r="Z10950">
        <v>13201</v>
      </c>
      <c r="AA10950" t="s">
        <v>114</v>
      </c>
      <c r="AC10950" t="s">
        <v>713</v>
      </c>
      <c r="AD10950" t="s">
        <v>443</v>
      </c>
    </row>
    <row r="10951" spans="21:30">
      <c r="U10951">
        <v>26388</v>
      </c>
      <c r="V10951">
        <v>5</v>
      </c>
      <c r="W10951" t="s">
        <v>11883</v>
      </c>
      <c r="X10951">
        <v>13</v>
      </c>
      <c r="Y10951" t="s">
        <v>6457</v>
      </c>
      <c r="Z10951">
        <v>13201</v>
      </c>
      <c r="AA10951" t="s">
        <v>114</v>
      </c>
      <c r="AC10951" t="s">
        <v>713</v>
      </c>
      <c r="AD10951" t="s">
        <v>443</v>
      </c>
    </row>
    <row r="10952" spans="21:30">
      <c r="U10952">
        <v>26390</v>
      </c>
      <c r="V10952">
        <v>7</v>
      </c>
      <c r="W10952" t="s">
        <v>11884</v>
      </c>
      <c r="X10952">
        <v>13</v>
      </c>
      <c r="Y10952" t="s">
        <v>6457</v>
      </c>
      <c r="Z10952">
        <v>13401</v>
      </c>
      <c r="AA10952" t="s">
        <v>667</v>
      </c>
      <c r="AC10952" t="s">
        <v>713</v>
      </c>
      <c r="AD10952" t="s">
        <v>443</v>
      </c>
    </row>
    <row r="10953" spans="21:30">
      <c r="U10953">
        <v>26391</v>
      </c>
      <c r="V10953">
        <v>5</v>
      </c>
      <c r="W10953" t="s">
        <v>11885</v>
      </c>
      <c r="X10953">
        <v>13</v>
      </c>
      <c r="Y10953" t="s">
        <v>6457</v>
      </c>
      <c r="Z10953">
        <v>13128</v>
      </c>
      <c r="AA10953" t="s">
        <v>831</v>
      </c>
      <c r="AC10953" t="s">
        <v>713</v>
      </c>
      <c r="AD10953" t="s">
        <v>443</v>
      </c>
    </row>
    <row r="10954" spans="21:30">
      <c r="U10954">
        <v>26392</v>
      </c>
      <c r="V10954">
        <v>3</v>
      </c>
      <c r="W10954" t="s">
        <v>11886</v>
      </c>
      <c r="X10954">
        <v>13</v>
      </c>
      <c r="Y10954" t="s">
        <v>6457</v>
      </c>
      <c r="Z10954">
        <v>13119</v>
      </c>
      <c r="AA10954" t="s">
        <v>6482</v>
      </c>
      <c r="AC10954" t="s">
        <v>713</v>
      </c>
      <c r="AD10954" t="s">
        <v>443</v>
      </c>
    </row>
    <row r="10955" spans="21:30">
      <c r="U10955">
        <v>26393</v>
      </c>
      <c r="V10955">
        <v>1</v>
      </c>
      <c r="W10955" t="s">
        <v>11887</v>
      </c>
      <c r="X10955">
        <v>13</v>
      </c>
      <c r="Y10955" t="s">
        <v>6457</v>
      </c>
      <c r="Z10955">
        <v>13105</v>
      </c>
      <c r="AA10955" t="s">
        <v>1817</v>
      </c>
      <c r="AC10955" t="s">
        <v>713</v>
      </c>
      <c r="AD10955" t="s">
        <v>443</v>
      </c>
    </row>
    <row r="10956" spans="21:30">
      <c r="U10956">
        <v>26395</v>
      </c>
      <c r="V10956">
        <v>8</v>
      </c>
      <c r="W10956" t="s">
        <v>11888</v>
      </c>
      <c r="X10956">
        <v>13</v>
      </c>
      <c r="Y10956" t="s">
        <v>6457</v>
      </c>
      <c r="Z10956">
        <v>13119</v>
      </c>
      <c r="AA10956" t="s">
        <v>6482</v>
      </c>
      <c r="AC10956" t="s">
        <v>713</v>
      </c>
      <c r="AD10956" t="s">
        <v>443</v>
      </c>
    </row>
    <row r="10957" spans="21:30">
      <c r="U10957">
        <v>26396</v>
      </c>
      <c r="V10957">
        <v>6</v>
      </c>
      <c r="W10957" t="s">
        <v>11889</v>
      </c>
      <c r="X10957">
        <v>13</v>
      </c>
      <c r="Y10957" t="s">
        <v>6457</v>
      </c>
      <c r="Z10957">
        <v>13125</v>
      </c>
      <c r="AA10957" t="s">
        <v>1608</v>
      </c>
      <c r="AC10957" t="s">
        <v>713</v>
      </c>
      <c r="AD10957" t="s">
        <v>443</v>
      </c>
    </row>
    <row r="10958" spans="21:30">
      <c r="U10958">
        <v>26397</v>
      </c>
      <c r="V10958">
        <v>4</v>
      </c>
      <c r="W10958" t="s">
        <v>11890</v>
      </c>
      <c r="X10958">
        <v>13</v>
      </c>
      <c r="Y10958" t="s">
        <v>6457</v>
      </c>
      <c r="Z10958">
        <v>13201</v>
      </c>
      <c r="AA10958" t="s">
        <v>114</v>
      </c>
      <c r="AC10958" t="s">
        <v>713</v>
      </c>
      <c r="AD10958" t="s">
        <v>443</v>
      </c>
    </row>
    <row r="10959" spans="21:30">
      <c r="U10959">
        <v>26398</v>
      </c>
      <c r="V10959">
        <v>2</v>
      </c>
      <c r="W10959" t="s">
        <v>11891</v>
      </c>
      <c r="X10959">
        <v>13</v>
      </c>
      <c r="Y10959" t="s">
        <v>6457</v>
      </c>
      <c r="Z10959">
        <v>13116</v>
      </c>
      <c r="AA10959" t="s">
        <v>1296</v>
      </c>
      <c r="AC10959" t="s">
        <v>713</v>
      </c>
      <c r="AD10959" t="s">
        <v>443</v>
      </c>
    </row>
    <row r="10960" spans="21:30">
      <c r="U10960">
        <v>26399</v>
      </c>
      <c r="V10960">
        <v>0</v>
      </c>
      <c r="W10960" t="s">
        <v>11892</v>
      </c>
      <c r="X10960">
        <v>13</v>
      </c>
      <c r="Y10960" t="s">
        <v>6457</v>
      </c>
      <c r="Z10960">
        <v>13301</v>
      </c>
      <c r="AA10960" t="s">
        <v>623</v>
      </c>
      <c r="AC10960" t="s">
        <v>725</v>
      </c>
      <c r="AD10960" t="s">
        <v>443</v>
      </c>
    </row>
    <row r="10961" spans="21:30">
      <c r="U10961">
        <v>26403</v>
      </c>
      <c r="V10961">
        <v>2</v>
      </c>
      <c r="W10961" t="s">
        <v>11893</v>
      </c>
      <c r="X10961">
        <v>13</v>
      </c>
      <c r="Y10961" t="s">
        <v>6457</v>
      </c>
      <c r="Z10961">
        <v>13605</v>
      </c>
      <c r="AA10961" t="s">
        <v>7569</v>
      </c>
      <c r="AC10961" t="s">
        <v>713</v>
      </c>
      <c r="AD10961" t="s">
        <v>443</v>
      </c>
    </row>
    <row r="10962" spans="21:30">
      <c r="U10962">
        <v>26404</v>
      </c>
      <c r="V10962">
        <v>0</v>
      </c>
      <c r="W10962" t="s">
        <v>11894</v>
      </c>
      <c r="X10962">
        <v>13</v>
      </c>
      <c r="Y10962" t="s">
        <v>6457</v>
      </c>
      <c r="Z10962">
        <v>13604</v>
      </c>
      <c r="AA10962" t="s">
        <v>1448</v>
      </c>
      <c r="AC10962" t="s">
        <v>713</v>
      </c>
      <c r="AD10962" t="s">
        <v>443</v>
      </c>
    </row>
    <row r="10963" spans="21:30">
      <c r="U10963">
        <v>26405</v>
      </c>
      <c r="V10963">
        <v>9</v>
      </c>
      <c r="W10963" t="s">
        <v>11895</v>
      </c>
      <c r="X10963">
        <v>13</v>
      </c>
      <c r="Y10963" t="s">
        <v>6457</v>
      </c>
      <c r="Z10963">
        <v>13119</v>
      </c>
      <c r="AA10963" t="s">
        <v>6482</v>
      </c>
      <c r="AC10963" t="s">
        <v>713</v>
      </c>
      <c r="AD10963" t="s">
        <v>443</v>
      </c>
    </row>
    <row r="10964" spans="21:30">
      <c r="U10964">
        <v>26406</v>
      </c>
      <c r="V10964">
        <v>7</v>
      </c>
      <c r="W10964" t="s">
        <v>11896</v>
      </c>
      <c r="X10964">
        <v>13</v>
      </c>
      <c r="Y10964" t="s">
        <v>6457</v>
      </c>
      <c r="Z10964">
        <v>13120</v>
      </c>
      <c r="AA10964" t="s">
        <v>6588</v>
      </c>
      <c r="AC10964" t="s">
        <v>713</v>
      </c>
      <c r="AD10964" t="s">
        <v>443</v>
      </c>
    </row>
    <row r="10965" spans="21:30">
      <c r="U10965">
        <v>26407</v>
      </c>
      <c r="V10965">
        <v>5</v>
      </c>
      <c r="W10965" t="s">
        <v>11897</v>
      </c>
      <c r="X10965">
        <v>13</v>
      </c>
      <c r="Y10965" t="s">
        <v>6457</v>
      </c>
      <c r="Z10965">
        <v>13501</v>
      </c>
      <c r="AA10965" t="s">
        <v>809</v>
      </c>
      <c r="AC10965" t="s">
        <v>713</v>
      </c>
      <c r="AD10965" t="s">
        <v>443</v>
      </c>
    </row>
    <row r="10966" spans="21:30">
      <c r="U10966">
        <v>26408</v>
      </c>
      <c r="V10966">
        <v>3</v>
      </c>
      <c r="W10966" t="s">
        <v>11898</v>
      </c>
      <c r="X10966">
        <v>13</v>
      </c>
      <c r="Y10966" t="s">
        <v>6457</v>
      </c>
      <c r="Z10966">
        <v>13302</v>
      </c>
      <c r="AA10966" t="s">
        <v>98</v>
      </c>
      <c r="AC10966" t="s">
        <v>713</v>
      </c>
      <c r="AD10966" t="s">
        <v>443</v>
      </c>
    </row>
    <row r="10967" spans="21:30">
      <c r="U10967">
        <v>26409</v>
      </c>
      <c r="V10967">
        <v>1</v>
      </c>
      <c r="W10967" t="s">
        <v>11899</v>
      </c>
      <c r="X10967">
        <v>13</v>
      </c>
      <c r="Y10967" t="s">
        <v>6457</v>
      </c>
      <c r="Z10967">
        <v>13105</v>
      </c>
      <c r="AA10967" t="s">
        <v>1817</v>
      </c>
      <c r="AC10967" t="s">
        <v>713</v>
      </c>
      <c r="AD10967" t="s">
        <v>443</v>
      </c>
    </row>
    <row r="10968" spans="21:30">
      <c r="U10968">
        <v>26410</v>
      </c>
      <c r="V10968">
        <v>5</v>
      </c>
      <c r="W10968" t="s">
        <v>11900</v>
      </c>
      <c r="X10968">
        <v>13</v>
      </c>
      <c r="Y10968" t="s">
        <v>6457</v>
      </c>
      <c r="Z10968">
        <v>13112</v>
      </c>
      <c r="AA10968" t="s">
        <v>1249</v>
      </c>
      <c r="AC10968" t="s">
        <v>713</v>
      </c>
      <c r="AD10968" t="s">
        <v>443</v>
      </c>
    </row>
    <row r="10969" spans="21:30">
      <c r="U10969">
        <v>26411</v>
      </c>
      <c r="V10969">
        <v>3</v>
      </c>
      <c r="W10969" t="s">
        <v>11901</v>
      </c>
      <c r="X10969">
        <v>13</v>
      </c>
      <c r="Y10969" t="s">
        <v>6457</v>
      </c>
      <c r="Z10969">
        <v>13110</v>
      </c>
      <c r="AA10969" t="s">
        <v>741</v>
      </c>
      <c r="AC10969" t="s">
        <v>713</v>
      </c>
      <c r="AD10969" t="s">
        <v>443</v>
      </c>
    </row>
    <row r="10970" spans="21:30">
      <c r="U10970">
        <v>26412</v>
      </c>
      <c r="V10970">
        <v>9</v>
      </c>
      <c r="W10970" t="s">
        <v>11902</v>
      </c>
      <c r="X10970">
        <v>13</v>
      </c>
      <c r="Y10970" t="s">
        <v>6457</v>
      </c>
      <c r="Z10970">
        <v>13119</v>
      </c>
      <c r="AA10970" t="s">
        <v>6482</v>
      </c>
      <c r="AC10970" t="s">
        <v>713</v>
      </c>
      <c r="AD10970" t="s">
        <v>443</v>
      </c>
    </row>
    <row r="10971" spans="21:30">
      <c r="U10971">
        <v>26414</v>
      </c>
      <c r="V10971">
        <v>8</v>
      </c>
      <c r="W10971" t="s">
        <v>11903</v>
      </c>
      <c r="X10971">
        <v>13</v>
      </c>
      <c r="Y10971" t="s">
        <v>6457</v>
      </c>
      <c r="Z10971">
        <v>13402</v>
      </c>
      <c r="AA10971" t="s">
        <v>766</v>
      </c>
      <c r="AC10971" t="s">
        <v>713</v>
      </c>
      <c r="AD10971" t="s">
        <v>443</v>
      </c>
    </row>
    <row r="10972" spans="21:30">
      <c r="U10972">
        <v>26415</v>
      </c>
      <c r="V10972">
        <v>6</v>
      </c>
      <c r="W10972" t="s">
        <v>11904</v>
      </c>
      <c r="X10972">
        <v>13</v>
      </c>
      <c r="Y10972" t="s">
        <v>6457</v>
      </c>
      <c r="Z10972">
        <v>13201</v>
      </c>
      <c r="AA10972" t="s">
        <v>114</v>
      </c>
      <c r="AC10972" t="s">
        <v>713</v>
      </c>
      <c r="AD10972" t="s">
        <v>443</v>
      </c>
    </row>
    <row r="10973" spans="21:30">
      <c r="U10973">
        <v>26416</v>
      </c>
      <c r="V10973">
        <v>4</v>
      </c>
      <c r="W10973" t="s">
        <v>11905</v>
      </c>
      <c r="X10973">
        <v>13</v>
      </c>
      <c r="Y10973" t="s">
        <v>6457</v>
      </c>
      <c r="Z10973">
        <v>13605</v>
      </c>
      <c r="AA10973" t="s">
        <v>7569</v>
      </c>
      <c r="AC10973" t="s">
        <v>713</v>
      </c>
      <c r="AD10973" t="s">
        <v>443</v>
      </c>
    </row>
    <row r="10974" spans="21:30">
      <c r="U10974">
        <v>26417</v>
      </c>
      <c r="V10974">
        <v>2</v>
      </c>
      <c r="W10974" t="s">
        <v>11906</v>
      </c>
      <c r="X10974">
        <v>13</v>
      </c>
      <c r="Y10974" t="s">
        <v>6457</v>
      </c>
      <c r="Z10974">
        <v>13605</v>
      </c>
      <c r="AA10974" t="s">
        <v>7569</v>
      </c>
      <c r="AC10974" t="s">
        <v>725</v>
      </c>
      <c r="AD10974" t="s">
        <v>443</v>
      </c>
    </row>
    <row r="10975" spans="21:30">
      <c r="U10975">
        <v>26418</v>
      </c>
      <c r="V10975">
        <v>0</v>
      </c>
      <c r="W10975" t="s">
        <v>11907</v>
      </c>
      <c r="X10975">
        <v>13</v>
      </c>
      <c r="Y10975" t="s">
        <v>6457</v>
      </c>
      <c r="Z10975">
        <v>13132</v>
      </c>
      <c r="AA10975" t="s">
        <v>1802</v>
      </c>
      <c r="AC10975" t="s">
        <v>725</v>
      </c>
      <c r="AD10975" t="s">
        <v>443</v>
      </c>
    </row>
    <row r="10976" spans="21:30">
      <c r="U10976">
        <v>26419</v>
      </c>
      <c r="V10976">
        <v>9</v>
      </c>
      <c r="W10976" t="s">
        <v>11908</v>
      </c>
      <c r="X10976">
        <v>13</v>
      </c>
      <c r="Y10976" t="s">
        <v>6457</v>
      </c>
      <c r="Z10976">
        <v>13122</v>
      </c>
      <c r="AA10976" t="s">
        <v>6722</v>
      </c>
      <c r="AC10976" t="s">
        <v>713</v>
      </c>
      <c r="AD10976" t="s">
        <v>443</v>
      </c>
    </row>
    <row r="10977" spans="21:30">
      <c r="U10977">
        <v>26420</v>
      </c>
      <c r="V10977">
        <v>2</v>
      </c>
      <c r="W10977" t="s">
        <v>11909</v>
      </c>
      <c r="X10977">
        <v>13</v>
      </c>
      <c r="Y10977" t="s">
        <v>6457</v>
      </c>
      <c r="Z10977">
        <v>13127</v>
      </c>
      <c r="AA10977" t="s">
        <v>1640</v>
      </c>
      <c r="AC10977" t="s">
        <v>713</v>
      </c>
      <c r="AD10977" t="s">
        <v>443</v>
      </c>
    </row>
    <row r="10978" spans="21:30">
      <c r="U10978">
        <v>26421</v>
      </c>
      <c r="V10978">
        <v>0</v>
      </c>
      <c r="W10978" t="s">
        <v>11910</v>
      </c>
      <c r="X10978">
        <v>13</v>
      </c>
      <c r="Y10978" t="s">
        <v>6457</v>
      </c>
      <c r="Z10978">
        <v>13201</v>
      </c>
      <c r="AA10978" t="s">
        <v>114</v>
      </c>
      <c r="AC10978" t="s">
        <v>713</v>
      </c>
      <c r="AD10978" t="s">
        <v>443</v>
      </c>
    </row>
    <row r="10979" spans="21:30">
      <c r="U10979">
        <v>26424</v>
      </c>
      <c r="V10979">
        <v>5</v>
      </c>
      <c r="W10979" t="s">
        <v>11911</v>
      </c>
      <c r="X10979">
        <v>13</v>
      </c>
      <c r="Y10979" t="s">
        <v>6457</v>
      </c>
      <c r="Z10979">
        <v>13302</v>
      </c>
      <c r="AA10979" t="s">
        <v>98</v>
      </c>
      <c r="AC10979" t="s">
        <v>713</v>
      </c>
      <c r="AD10979" t="s">
        <v>443</v>
      </c>
    </row>
    <row r="10980" spans="21:30">
      <c r="U10980">
        <v>26426</v>
      </c>
      <c r="V10980">
        <v>1</v>
      </c>
      <c r="W10980" t="s">
        <v>11912</v>
      </c>
      <c r="X10980">
        <v>13</v>
      </c>
      <c r="Y10980" t="s">
        <v>6457</v>
      </c>
      <c r="Z10980">
        <v>13123</v>
      </c>
      <c r="AA10980" t="s">
        <v>756</v>
      </c>
      <c r="AC10980" t="s">
        <v>713</v>
      </c>
      <c r="AD10980" t="s">
        <v>443</v>
      </c>
    </row>
    <row r="10981" spans="21:30">
      <c r="U10981">
        <v>26428</v>
      </c>
      <c r="V10981">
        <v>8</v>
      </c>
      <c r="W10981" t="s">
        <v>11913</v>
      </c>
      <c r="X10981">
        <v>13</v>
      </c>
      <c r="Y10981" t="s">
        <v>6457</v>
      </c>
      <c r="Z10981">
        <v>13201</v>
      </c>
      <c r="AA10981" t="s">
        <v>114</v>
      </c>
      <c r="AC10981" t="s">
        <v>725</v>
      </c>
      <c r="AD10981" t="s">
        <v>443</v>
      </c>
    </row>
    <row r="10982" spans="21:30">
      <c r="U10982">
        <v>26429</v>
      </c>
      <c r="V10982">
        <v>6</v>
      </c>
      <c r="W10982" t="s">
        <v>11914</v>
      </c>
      <c r="X10982">
        <v>13</v>
      </c>
      <c r="Y10982" t="s">
        <v>6457</v>
      </c>
      <c r="Z10982">
        <v>13201</v>
      </c>
      <c r="AA10982" t="s">
        <v>114</v>
      </c>
      <c r="AC10982" t="s">
        <v>713</v>
      </c>
      <c r="AD10982" t="s">
        <v>443</v>
      </c>
    </row>
    <row r="10983" spans="21:30">
      <c r="U10983">
        <v>26432</v>
      </c>
      <c r="V10983">
        <v>6</v>
      </c>
      <c r="W10983" t="s">
        <v>11915</v>
      </c>
      <c r="X10983">
        <v>13</v>
      </c>
      <c r="Y10983" t="s">
        <v>6457</v>
      </c>
      <c r="Z10983">
        <v>13302</v>
      </c>
      <c r="AA10983" t="s">
        <v>98</v>
      </c>
      <c r="AC10983" t="s">
        <v>713</v>
      </c>
      <c r="AD10983" t="s">
        <v>443</v>
      </c>
    </row>
    <row r="10984" spans="21:30">
      <c r="U10984">
        <v>26434</v>
      </c>
      <c r="V10984">
        <v>2</v>
      </c>
      <c r="W10984" t="s">
        <v>11916</v>
      </c>
      <c r="X10984">
        <v>13</v>
      </c>
      <c r="Y10984" t="s">
        <v>6457</v>
      </c>
      <c r="Z10984">
        <v>13119</v>
      </c>
      <c r="AA10984" t="s">
        <v>6482</v>
      </c>
      <c r="AC10984" t="s">
        <v>713</v>
      </c>
      <c r="AD10984" t="s">
        <v>443</v>
      </c>
    </row>
    <row r="10985" spans="21:30">
      <c r="U10985">
        <v>26435</v>
      </c>
      <c r="V10985">
        <v>0</v>
      </c>
      <c r="W10985" t="s">
        <v>11917</v>
      </c>
      <c r="X10985">
        <v>13</v>
      </c>
      <c r="Y10985" t="s">
        <v>6457</v>
      </c>
      <c r="Z10985">
        <v>13604</v>
      </c>
      <c r="AA10985" t="s">
        <v>1448</v>
      </c>
      <c r="AC10985" t="s">
        <v>713</v>
      </c>
      <c r="AD10985" t="s">
        <v>443</v>
      </c>
    </row>
    <row r="10986" spans="21:30">
      <c r="U10986">
        <v>26436</v>
      </c>
      <c r="V10986">
        <v>9</v>
      </c>
      <c r="W10986" t="s">
        <v>11918</v>
      </c>
      <c r="X10986">
        <v>13</v>
      </c>
      <c r="Y10986" t="s">
        <v>6457</v>
      </c>
      <c r="Z10986">
        <v>13119</v>
      </c>
      <c r="AA10986" t="s">
        <v>6482</v>
      </c>
      <c r="AC10986" t="s">
        <v>713</v>
      </c>
      <c r="AD10986" t="s">
        <v>443</v>
      </c>
    </row>
    <row r="10987" spans="21:30">
      <c r="U10987">
        <v>26438</v>
      </c>
      <c r="V10987">
        <v>5</v>
      </c>
      <c r="W10987" t="s">
        <v>11919</v>
      </c>
      <c r="X10987">
        <v>13</v>
      </c>
      <c r="Y10987" t="s">
        <v>6457</v>
      </c>
      <c r="Z10987">
        <v>13110</v>
      </c>
      <c r="AA10987" t="s">
        <v>741</v>
      </c>
      <c r="AC10987" t="s">
        <v>713</v>
      </c>
      <c r="AD10987" t="s">
        <v>443</v>
      </c>
    </row>
    <row r="10988" spans="21:30">
      <c r="U10988">
        <v>26439</v>
      </c>
      <c r="V10988">
        <v>3</v>
      </c>
      <c r="W10988" t="s">
        <v>11920</v>
      </c>
      <c r="X10988">
        <v>13</v>
      </c>
      <c r="Y10988" t="s">
        <v>6457</v>
      </c>
      <c r="Z10988">
        <v>13114</v>
      </c>
      <c r="AA10988" t="s">
        <v>683</v>
      </c>
      <c r="AC10988" t="s">
        <v>713</v>
      </c>
      <c r="AD10988" t="s">
        <v>443</v>
      </c>
    </row>
    <row r="10989" spans="21:30">
      <c r="U10989">
        <v>26441</v>
      </c>
      <c r="V10989">
        <v>5</v>
      </c>
      <c r="W10989" t="s">
        <v>11921</v>
      </c>
      <c r="X10989">
        <v>13</v>
      </c>
      <c r="Y10989" t="s">
        <v>6457</v>
      </c>
      <c r="Z10989">
        <v>13128</v>
      </c>
      <c r="AA10989" t="s">
        <v>831</v>
      </c>
      <c r="AC10989" t="s">
        <v>713</v>
      </c>
      <c r="AD10989" t="s">
        <v>443</v>
      </c>
    </row>
    <row r="10990" spans="21:30">
      <c r="U10990">
        <v>26442</v>
      </c>
      <c r="V10990">
        <v>3</v>
      </c>
      <c r="W10990" t="s">
        <v>11922</v>
      </c>
      <c r="X10990">
        <v>13</v>
      </c>
      <c r="Y10990" t="s">
        <v>6457</v>
      </c>
      <c r="Z10990">
        <v>13604</v>
      </c>
      <c r="AA10990" t="s">
        <v>1448</v>
      </c>
      <c r="AC10990" t="s">
        <v>713</v>
      </c>
      <c r="AD10990" t="s">
        <v>443</v>
      </c>
    </row>
    <row r="10991" spans="21:30">
      <c r="U10991">
        <v>26443</v>
      </c>
      <c r="V10991">
        <v>1</v>
      </c>
      <c r="W10991" t="s">
        <v>3901</v>
      </c>
      <c r="X10991">
        <v>13</v>
      </c>
      <c r="Y10991" t="s">
        <v>6457</v>
      </c>
      <c r="Z10991">
        <v>13401</v>
      </c>
      <c r="AA10991" t="s">
        <v>667</v>
      </c>
      <c r="AC10991" t="s">
        <v>713</v>
      </c>
      <c r="AD10991" t="s">
        <v>443</v>
      </c>
    </row>
    <row r="10992" spans="21:30">
      <c r="U10992">
        <v>26445</v>
      </c>
      <c r="V10992">
        <v>8</v>
      </c>
      <c r="W10992" t="s">
        <v>11923</v>
      </c>
      <c r="X10992">
        <v>13</v>
      </c>
      <c r="Y10992" t="s">
        <v>6457</v>
      </c>
      <c r="Z10992">
        <v>13119</v>
      </c>
      <c r="AA10992" t="s">
        <v>6482</v>
      </c>
      <c r="AC10992" t="s">
        <v>713</v>
      </c>
      <c r="AD10992" t="s">
        <v>443</v>
      </c>
    </row>
    <row r="10993" spans="21:30">
      <c r="U10993">
        <v>26446</v>
      </c>
      <c r="V10993">
        <v>6</v>
      </c>
      <c r="W10993" t="s">
        <v>11924</v>
      </c>
      <c r="X10993">
        <v>13</v>
      </c>
      <c r="Y10993" t="s">
        <v>6457</v>
      </c>
      <c r="Z10993">
        <v>13401</v>
      </c>
      <c r="AA10993" t="s">
        <v>667</v>
      </c>
      <c r="AC10993" t="s">
        <v>713</v>
      </c>
      <c r="AD10993" t="s">
        <v>443</v>
      </c>
    </row>
    <row r="10994" spans="21:30">
      <c r="U10994">
        <v>26447</v>
      </c>
      <c r="V10994">
        <v>4</v>
      </c>
      <c r="W10994" t="s">
        <v>11925</v>
      </c>
      <c r="X10994">
        <v>13</v>
      </c>
      <c r="Y10994" t="s">
        <v>6457</v>
      </c>
      <c r="Z10994">
        <v>13605</v>
      </c>
      <c r="AA10994" t="s">
        <v>7569</v>
      </c>
      <c r="AC10994" t="s">
        <v>713</v>
      </c>
      <c r="AD10994" t="s">
        <v>443</v>
      </c>
    </row>
    <row r="10995" spans="21:30">
      <c r="U10995">
        <v>26448</v>
      </c>
      <c r="V10995">
        <v>2</v>
      </c>
      <c r="W10995" t="s">
        <v>11926</v>
      </c>
      <c r="X10995">
        <v>13</v>
      </c>
      <c r="Y10995" t="s">
        <v>6457</v>
      </c>
      <c r="Z10995">
        <v>13106</v>
      </c>
      <c r="AA10995" t="s">
        <v>6487</v>
      </c>
      <c r="AC10995" t="s">
        <v>713</v>
      </c>
      <c r="AD10995" t="s">
        <v>443</v>
      </c>
    </row>
    <row r="10996" spans="21:30">
      <c r="U10996">
        <v>26449</v>
      </c>
      <c r="V10996">
        <v>0</v>
      </c>
      <c r="W10996" t="s">
        <v>11927</v>
      </c>
      <c r="X10996">
        <v>13</v>
      </c>
      <c r="Y10996" t="s">
        <v>6457</v>
      </c>
      <c r="Z10996">
        <v>13401</v>
      </c>
      <c r="AA10996" t="s">
        <v>667</v>
      </c>
      <c r="AC10996" t="s">
        <v>713</v>
      </c>
      <c r="AD10996" t="s">
        <v>443</v>
      </c>
    </row>
    <row r="10997" spans="21:30">
      <c r="U10997">
        <v>26450</v>
      </c>
      <c r="V10997">
        <v>4</v>
      </c>
      <c r="W10997" t="s">
        <v>11928</v>
      </c>
      <c r="X10997">
        <v>13</v>
      </c>
      <c r="Y10997" t="s">
        <v>6457</v>
      </c>
      <c r="Z10997">
        <v>13302</v>
      </c>
      <c r="AA10997" t="s">
        <v>98</v>
      </c>
      <c r="AC10997" t="s">
        <v>713</v>
      </c>
      <c r="AD10997" t="s">
        <v>443</v>
      </c>
    </row>
    <row r="10998" spans="21:30">
      <c r="U10998">
        <v>26451</v>
      </c>
      <c r="V10998">
        <v>2</v>
      </c>
      <c r="W10998" t="s">
        <v>11929</v>
      </c>
      <c r="X10998">
        <v>13</v>
      </c>
      <c r="Y10998" t="s">
        <v>6457</v>
      </c>
      <c r="Z10998">
        <v>13501</v>
      </c>
      <c r="AA10998" t="s">
        <v>809</v>
      </c>
      <c r="AC10998" t="s">
        <v>713</v>
      </c>
      <c r="AD10998" t="s">
        <v>443</v>
      </c>
    </row>
    <row r="10999" spans="21:30">
      <c r="U10999">
        <v>26452</v>
      </c>
      <c r="V10999">
        <v>0</v>
      </c>
      <c r="W10999" t="s">
        <v>11930</v>
      </c>
      <c r="X10999">
        <v>13</v>
      </c>
      <c r="Y10999" t="s">
        <v>6457</v>
      </c>
      <c r="Z10999">
        <v>13124</v>
      </c>
      <c r="AA10999" t="s">
        <v>688</v>
      </c>
      <c r="AC10999" t="s">
        <v>713</v>
      </c>
      <c r="AD10999" t="s">
        <v>443</v>
      </c>
    </row>
    <row r="11000" spans="21:30">
      <c r="U11000">
        <v>26453</v>
      </c>
      <c r="V11000">
        <v>9</v>
      </c>
      <c r="W11000" t="s">
        <v>11931</v>
      </c>
      <c r="X11000">
        <v>13</v>
      </c>
      <c r="Y11000" t="s">
        <v>6457</v>
      </c>
      <c r="Z11000">
        <v>13401</v>
      </c>
      <c r="AA11000" t="s">
        <v>667</v>
      </c>
      <c r="AC11000" t="s">
        <v>713</v>
      </c>
      <c r="AD11000" t="s">
        <v>443</v>
      </c>
    </row>
    <row r="11001" spans="21:30">
      <c r="U11001">
        <v>26454</v>
      </c>
      <c r="V11001">
        <v>7</v>
      </c>
      <c r="W11001" t="s">
        <v>11932</v>
      </c>
      <c r="X11001">
        <v>13</v>
      </c>
      <c r="Y11001" t="s">
        <v>6457</v>
      </c>
      <c r="Z11001">
        <v>13401</v>
      </c>
      <c r="AA11001" t="s">
        <v>667</v>
      </c>
      <c r="AC11001" t="s">
        <v>713</v>
      </c>
      <c r="AD11001" t="s">
        <v>443</v>
      </c>
    </row>
    <row r="11002" spans="21:30">
      <c r="U11002">
        <v>26455</v>
      </c>
      <c r="V11002">
        <v>5</v>
      </c>
      <c r="W11002" t="s">
        <v>11933</v>
      </c>
      <c r="X11002">
        <v>13</v>
      </c>
      <c r="Y11002" t="s">
        <v>6457</v>
      </c>
      <c r="Z11002">
        <v>13602</v>
      </c>
      <c r="AA11002" t="s">
        <v>1120</v>
      </c>
      <c r="AC11002" t="s">
        <v>713</v>
      </c>
      <c r="AD11002" t="s">
        <v>443</v>
      </c>
    </row>
    <row r="11003" spans="21:30">
      <c r="U11003">
        <v>26456</v>
      </c>
      <c r="V11003">
        <v>3</v>
      </c>
      <c r="W11003" t="s">
        <v>11934</v>
      </c>
      <c r="X11003">
        <v>13</v>
      </c>
      <c r="Y11003" t="s">
        <v>6457</v>
      </c>
      <c r="Z11003">
        <v>13501</v>
      </c>
      <c r="AA11003" t="s">
        <v>809</v>
      </c>
      <c r="AC11003" t="s">
        <v>713</v>
      </c>
      <c r="AD11003" t="s">
        <v>443</v>
      </c>
    </row>
    <row r="11004" spans="21:30">
      <c r="U11004">
        <v>26457</v>
      </c>
      <c r="V11004">
        <v>1</v>
      </c>
      <c r="W11004" t="s">
        <v>11915</v>
      </c>
      <c r="X11004">
        <v>13</v>
      </c>
      <c r="Y11004" t="s">
        <v>6457</v>
      </c>
      <c r="Z11004">
        <v>13119</v>
      </c>
      <c r="AA11004" t="s">
        <v>6482</v>
      </c>
      <c r="AC11004" t="s">
        <v>713</v>
      </c>
      <c r="AD11004" t="s">
        <v>443</v>
      </c>
    </row>
    <row r="11005" spans="21:30">
      <c r="U11005">
        <v>26459</v>
      </c>
      <c r="V11005">
        <v>8</v>
      </c>
      <c r="W11005" t="s">
        <v>11935</v>
      </c>
      <c r="X11005">
        <v>13</v>
      </c>
      <c r="Y11005" t="s">
        <v>6457</v>
      </c>
      <c r="Z11005">
        <v>13109</v>
      </c>
      <c r="AA11005" t="s">
        <v>1224</v>
      </c>
      <c r="AC11005" t="s">
        <v>713</v>
      </c>
      <c r="AD11005" t="s">
        <v>443</v>
      </c>
    </row>
    <row r="11006" spans="21:30">
      <c r="U11006">
        <v>26460</v>
      </c>
      <c r="V11006">
        <v>1</v>
      </c>
      <c r="W11006" t="s">
        <v>11936</v>
      </c>
      <c r="X11006">
        <v>13</v>
      </c>
      <c r="Y11006" t="s">
        <v>6457</v>
      </c>
      <c r="Z11006">
        <v>13603</v>
      </c>
      <c r="AA11006" t="s">
        <v>776</v>
      </c>
      <c r="AC11006" t="s">
        <v>713</v>
      </c>
      <c r="AD11006" t="s">
        <v>443</v>
      </c>
    </row>
    <row r="11007" spans="21:30">
      <c r="U11007">
        <v>26462</v>
      </c>
      <c r="V11007">
        <v>8</v>
      </c>
      <c r="W11007" t="s">
        <v>11937</v>
      </c>
      <c r="X11007">
        <v>13</v>
      </c>
      <c r="Y11007" t="s">
        <v>6457</v>
      </c>
      <c r="Z11007">
        <v>13116</v>
      </c>
      <c r="AA11007" t="s">
        <v>1296</v>
      </c>
      <c r="AC11007" t="s">
        <v>713</v>
      </c>
      <c r="AD11007" t="s">
        <v>443</v>
      </c>
    </row>
    <row r="11008" spans="21:30">
      <c r="U11008">
        <v>26463</v>
      </c>
      <c r="V11008">
        <v>6</v>
      </c>
      <c r="W11008" t="s">
        <v>11938</v>
      </c>
      <c r="X11008">
        <v>13</v>
      </c>
      <c r="Y11008" t="s">
        <v>6457</v>
      </c>
      <c r="Z11008">
        <v>13603</v>
      </c>
      <c r="AA11008" t="s">
        <v>776</v>
      </c>
      <c r="AC11008" t="s">
        <v>725</v>
      </c>
      <c r="AD11008" t="s">
        <v>443</v>
      </c>
    </row>
    <row r="11009" spans="21:30">
      <c r="U11009">
        <v>26464</v>
      </c>
      <c r="V11009">
        <v>4</v>
      </c>
      <c r="W11009" t="s">
        <v>11939</v>
      </c>
      <c r="X11009">
        <v>13</v>
      </c>
      <c r="Y11009" t="s">
        <v>6457</v>
      </c>
      <c r="Z11009">
        <v>13111</v>
      </c>
      <c r="AA11009" t="s">
        <v>1237</v>
      </c>
      <c r="AC11009" t="s">
        <v>713</v>
      </c>
      <c r="AD11009" t="s">
        <v>443</v>
      </c>
    </row>
    <row r="11010" spans="21:30">
      <c r="U11010">
        <v>26465</v>
      </c>
      <c r="V11010">
        <v>2</v>
      </c>
      <c r="W11010" t="s">
        <v>11940</v>
      </c>
      <c r="X11010">
        <v>13</v>
      </c>
      <c r="Y11010" t="s">
        <v>6457</v>
      </c>
      <c r="Z11010">
        <v>13119</v>
      </c>
      <c r="AA11010" t="s">
        <v>6482</v>
      </c>
      <c r="AC11010" t="s">
        <v>713</v>
      </c>
      <c r="AD11010" t="s">
        <v>443</v>
      </c>
    </row>
    <row r="11011" spans="21:30">
      <c r="U11011">
        <v>26466</v>
      </c>
      <c r="V11011">
        <v>0</v>
      </c>
      <c r="W11011" t="s">
        <v>11941</v>
      </c>
      <c r="X11011">
        <v>13</v>
      </c>
      <c r="Y11011" t="s">
        <v>6457</v>
      </c>
      <c r="Z11011">
        <v>13401</v>
      </c>
      <c r="AA11011" t="s">
        <v>667</v>
      </c>
      <c r="AC11011" t="s">
        <v>713</v>
      </c>
      <c r="AD11011" t="s">
        <v>443</v>
      </c>
    </row>
    <row r="11012" spans="21:30">
      <c r="U11012">
        <v>26469</v>
      </c>
      <c r="V11012">
        <v>5</v>
      </c>
      <c r="W11012" t="s">
        <v>11942</v>
      </c>
      <c r="X11012">
        <v>13</v>
      </c>
      <c r="Y11012" t="s">
        <v>6457</v>
      </c>
      <c r="Z11012">
        <v>13110</v>
      </c>
      <c r="AA11012" t="s">
        <v>741</v>
      </c>
      <c r="AC11012" t="s">
        <v>713</v>
      </c>
      <c r="AD11012" t="s">
        <v>443</v>
      </c>
    </row>
    <row r="11013" spans="21:30">
      <c r="U11013">
        <v>26471</v>
      </c>
      <c r="V11013">
        <v>7</v>
      </c>
      <c r="W11013" t="s">
        <v>11943</v>
      </c>
      <c r="X11013">
        <v>13</v>
      </c>
      <c r="Y11013" t="s">
        <v>6457</v>
      </c>
      <c r="Z11013">
        <v>13501</v>
      </c>
      <c r="AA11013" t="s">
        <v>809</v>
      </c>
      <c r="AC11013" t="s">
        <v>713</v>
      </c>
      <c r="AD11013" t="s">
        <v>443</v>
      </c>
    </row>
    <row r="11014" spans="21:30">
      <c r="U11014">
        <v>26472</v>
      </c>
      <c r="V11014">
        <v>5</v>
      </c>
      <c r="W11014" t="s">
        <v>8846</v>
      </c>
      <c r="X11014">
        <v>13</v>
      </c>
      <c r="Y11014" t="s">
        <v>6457</v>
      </c>
      <c r="Z11014">
        <v>13601</v>
      </c>
      <c r="AA11014" t="s">
        <v>777</v>
      </c>
      <c r="AC11014" t="s">
        <v>713</v>
      </c>
      <c r="AD11014" t="s">
        <v>443</v>
      </c>
    </row>
    <row r="11015" spans="21:30">
      <c r="U11015">
        <v>26474</v>
      </c>
      <c r="V11015">
        <v>1</v>
      </c>
      <c r="W11015" t="s">
        <v>11944</v>
      </c>
      <c r="X11015">
        <v>13</v>
      </c>
      <c r="Y11015" t="s">
        <v>6457</v>
      </c>
      <c r="Z11015">
        <v>13302</v>
      </c>
      <c r="AA11015" t="s">
        <v>98</v>
      </c>
      <c r="AC11015" t="s">
        <v>713</v>
      </c>
      <c r="AD11015" t="s">
        <v>443</v>
      </c>
    </row>
    <row r="11016" spans="21:30">
      <c r="U11016">
        <v>26476</v>
      </c>
      <c r="V11016">
        <v>8</v>
      </c>
      <c r="W11016" t="s">
        <v>11945</v>
      </c>
      <c r="X11016">
        <v>13</v>
      </c>
      <c r="Y11016" t="s">
        <v>6457</v>
      </c>
      <c r="Z11016">
        <v>13107</v>
      </c>
      <c r="AA11016" t="s">
        <v>1204</v>
      </c>
      <c r="AC11016" t="s">
        <v>725</v>
      </c>
      <c r="AD11016" t="s">
        <v>443</v>
      </c>
    </row>
    <row r="11017" spans="21:30">
      <c r="U11017">
        <v>26477</v>
      </c>
      <c r="V11017">
        <v>6</v>
      </c>
      <c r="W11017" t="s">
        <v>11946</v>
      </c>
      <c r="X11017">
        <v>13</v>
      </c>
      <c r="Y11017" t="s">
        <v>6457</v>
      </c>
      <c r="Z11017">
        <v>13201</v>
      </c>
      <c r="AA11017" t="s">
        <v>114</v>
      </c>
      <c r="AC11017" t="s">
        <v>713</v>
      </c>
      <c r="AD11017" t="s">
        <v>443</v>
      </c>
    </row>
    <row r="11018" spans="21:30">
      <c r="U11018">
        <v>26478</v>
      </c>
      <c r="V11018">
        <v>9</v>
      </c>
      <c r="W11018" t="s">
        <v>11947</v>
      </c>
      <c r="X11018">
        <v>13</v>
      </c>
      <c r="Y11018" t="s">
        <v>6457</v>
      </c>
      <c r="Z11018">
        <v>13201</v>
      </c>
      <c r="AA11018" t="s">
        <v>114</v>
      </c>
      <c r="AC11018" t="s">
        <v>713</v>
      </c>
      <c r="AD11018" t="s">
        <v>443</v>
      </c>
    </row>
    <row r="11019" spans="21:30">
      <c r="U11019">
        <v>26479</v>
      </c>
      <c r="V11019">
        <v>2</v>
      </c>
      <c r="W11019" t="s">
        <v>11948</v>
      </c>
      <c r="X11019">
        <v>13</v>
      </c>
      <c r="Y11019" t="s">
        <v>6457</v>
      </c>
      <c r="Z11019">
        <v>13201</v>
      </c>
      <c r="AA11019" t="s">
        <v>114</v>
      </c>
      <c r="AC11019" t="s">
        <v>713</v>
      </c>
      <c r="AD11019" t="s">
        <v>443</v>
      </c>
    </row>
    <row r="11020" spans="21:30">
      <c r="U11020">
        <v>26480</v>
      </c>
      <c r="V11020">
        <v>2</v>
      </c>
      <c r="W11020" t="s">
        <v>11949</v>
      </c>
      <c r="X11020">
        <v>13</v>
      </c>
      <c r="Y11020" t="s">
        <v>6457</v>
      </c>
      <c r="Z11020">
        <v>13129</v>
      </c>
      <c r="AA11020" t="s">
        <v>6690</v>
      </c>
      <c r="AC11020" t="s">
        <v>713</v>
      </c>
      <c r="AD11020" t="s">
        <v>443</v>
      </c>
    </row>
    <row r="11021" spans="21:30">
      <c r="U11021">
        <v>26481</v>
      </c>
      <c r="V11021">
        <v>4</v>
      </c>
      <c r="W11021" t="s">
        <v>11950</v>
      </c>
      <c r="X11021">
        <v>13</v>
      </c>
      <c r="Y11021" t="s">
        <v>6457</v>
      </c>
      <c r="Z11021">
        <v>13105</v>
      </c>
      <c r="AA11021" t="s">
        <v>1817</v>
      </c>
      <c r="AC11021" t="s">
        <v>713</v>
      </c>
      <c r="AD11021" t="s">
        <v>443</v>
      </c>
    </row>
    <row r="11022" spans="21:30">
      <c r="U11022">
        <v>26482</v>
      </c>
      <c r="V11022">
        <v>2</v>
      </c>
      <c r="W11022" t="s">
        <v>11951</v>
      </c>
      <c r="X11022">
        <v>13</v>
      </c>
      <c r="Y11022" t="s">
        <v>6457</v>
      </c>
      <c r="Z11022">
        <v>13402</v>
      </c>
      <c r="AA11022" t="s">
        <v>766</v>
      </c>
      <c r="AC11022" t="s">
        <v>725</v>
      </c>
      <c r="AD11022" t="s">
        <v>443</v>
      </c>
    </row>
    <row r="11023" spans="21:30">
      <c r="U11023">
        <v>26483</v>
      </c>
      <c r="V11023">
        <v>0</v>
      </c>
      <c r="W11023" t="s">
        <v>11952</v>
      </c>
      <c r="X11023">
        <v>13</v>
      </c>
      <c r="Y11023" t="s">
        <v>6457</v>
      </c>
      <c r="Z11023">
        <v>13110</v>
      </c>
      <c r="AA11023" t="s">
        <v>741</v>
      </c>
      <c r="AC11023" t="s">
        <v>713</v>
      </c>
      <c r="AD11023" t="s">
        <v>443</v>
      </c>
    </row>
    <row r="11024" spans="21:30">
      <c r="U11024">
        <v>26484</v>
      </c>
      <c r="V11024">
        <v>9</v>
      </c>
      <c r="W11024" t="s">
        <v>11953</v>
      </c>
      <c r="X11024">
        <v>13</v>
      </c>
      <c r="Y11024" t="s">
        <v>6457</v>
      </c>
      <c r="Z11024">
        <v>13126</v>
      </c>
      <c r="AA11024" t="s">
        <v>6479</v>
      </c>
      <c r="AC11024" t="s">
        <v>713</v>
      </c>
      <c r="AD11024" t="s">
        <v>443</v>
      </c>
    </row>
    <row r="11025" spans="21:30">
      <c r="U11025">
        <v>26485</v>
      </c>
      <c r="V11025">
        <v>7</v>
      </c>
      <c r="W11025" t="s">
        <v>11954</v>
      </c>
      <c r="X11025">
        <v>13</v>
      </c>
      <c r="Y11025" t="s">
        <v>6457</v>
      </c>
      <c r="Z11025">
        <v>13201</v>
      </c>
      <c r="AA11025" t="s">
        <v>114</v>
      </c>
      <c r="AC11025" t="s">
        <v>713</v>
      </c>
      <c r="AD11025" t="s">
        <v>443</v>
      </c>
    </row>
    <row r="11026" spans="21:30">
      <c r="U11026">
        <v>26487</v>
      </c>
      <c r="V11026">
        <v>3</v>
      </c>
      <c r="W11026" t="s">
        <v>11955</v>
      </c>
      <c r="X11026">
        <v>13</v>
      </c>
      <c r="Y11026" t="s">
        <v>6457</v>
      </c>
      <c r="Z11026">
        <v>13202</v>
      </c>
      <c r="AA11026" t="s">
        <v>781</v>
      </c>
      <c r="AC11026" t="s">
        <v>713</v>
      </c>
      <c r="AD11026" t="s">
        <v>443</v>
      </c>
    </row>
    <row r="11027" spans="21:30">
      <c r="U11027">
        <v>26490</v>
      </c>
      <c r="V11027">
        <v>3</v>
      </c>
      <c r="W11027" t="s">
        <v>11956</v>
      </c>
      <c r="X11027">
        <v>13</v>
      </c>
      <c r="Y11027" t="s">
        <v>6457</v>
      </c>
      <c r="Z11027">
        <v>13125</v>
      </c>
      <c r="AA11027" t="s">
        <v>1608</v>
      </c>
      <c r="AC11027" t="s">
        <v>713</v>
      </c>
      <c r="AD11027" t="s">
        <v>443</v>
      </c>
    </row>
    <row r="11028" spans="21:30">
      <c r="U11028">
        <v>26491</v>
      </c>
      <c r="V11028">
        <v>1</v>
      </c>
      <c r="W11028" t="s">
        <v>11957</v>
      </c>
      <c r="X11028">
        <v>13</v>
      </c>
      <c r="Y11028" t="s">
        <v>6457</v>
      </c>
      <c r="Z11028">
        <v>13110</v>
      </c>
      <c r="AA11028" t="s">
        <v>741</v>
      </c>
      <c r="AC11028" t="s">
        <v>713</v>
      </c>
      <c r="AD11028" t="s">
        <v>443</v>
      </c>
    </row>
    <row r="11029" spans="21:30">
      <c r="U11029">
        <v>26493</v>
      </c>
      <c r="V11029">
        <v>8</v>
      </c>
      <c r="W11029" t="s">
        <v>11958</v>
      </c>
      <c r="X11029">
        <v>13</v>
      </c>
      <c r="Y11029" t="s">
        <v>6457</v>
      </c>
      <c r="Z11029">
        <v>13110</v>
      </c>
      <c r="AA11029" t="s">
        <v>741</v>
      </c>
      <c r="AC11029" t="s">
        <v>713</v>
      </c>
      <c r="AD11029" t="s">
        <v>443</v>
      </c>
    </row>
    <row r="11030" spans="21:30">
      <c r="U11030">
        <v>26494</v>
      </c>
      <c r="V11030">
        <v>4</v>
      </c>
      <c r="W11030" t="s">
        <v>11959</v>
      </c>
      <c r="X11030">
        <v>13</v>
      </c>
      <c r="Y11030" t="s">
        <v>6457</v>
      </c>
      <c r="Z11030">
        <v>13105</v>
      </c>
      <c r="AA11030" t="s">
        <v>1817</v>
      </c>
      <c r="AC11030" t="s">
        <v>713</v>
      </c>
      <c r="AD11030" t="s">
        <v>443</v>
      </c>
    </row>
    <row r="11031" spans="21:30">
      <c r="U11031">
        <v>26495</v>
      </c>
      <c r="V11031">
        <v>4</v>
      </c>
      <c r="W11031" t="s">
        <v>9332</v>
      </c>
      <c r="X11031">
        <v>13</v>
      </c>
      <c r="Y11031" t="s">
        <v>6457</v>
      </c>
      <c r="Z11031">
        <v>13119</v>
      </c>
      <c r="AA11031" t="s">
        <v>6482</v>
      </c>
      <c r="AC11031" t="s">
        <v>713</v>
      </c>
      <c r="AD11031" t="s">
        <v>443</v>
      </c>
    </row>
    <row r="11032" spans="21:30">
      <c r="U11032">
        <v>26496</v>
      </c>
      <c r="V11032">
        <v>2</v>
      </c>
      <c r="W11032" t="s">
        <v>11960</v>
      </c>
      <c r="X11032">
        <v>13</v>
      </c>
      <c r="Y11032" t="s">
        <v>6457</v>
      </c>
      <c r="Z11032">
        <v>13403</v>
      </c>
      <c r="AA11032" t="s">
        <v>731</v>
      </c>
      <c r="AC11032" t="s">
        <v>713</v>
      </c>
      <c r="AD11032" t="s">
        <v>443</v>
      </c>
    </row>
    <row r="11033" spans="21:30">
      <c r="U11033">
        <v>26497</v>
      </c>
      <c r="V11033">
        <v>0</v>
      </c>
      <c r="W11033" t="s">
        <v>11961</v>
      </c>
      <c r="X11033">
        <v>13</v>
      </c>
      <c r="Y11033" t="s">
        <v>6457</v>
      </c>
      <c r="Z11033">
        <v>13604</v>
      </c>
      <c r="AA11033" t="s">
        <v>1448</v>
      </c>
      <c r="AC11033" t="s">
        <v>713</v>
      </c>
      <c r="AD11033" t="s">
        <v>443</v>
      </c>
    </row>
    <row r="11034" spans="21:30">
      <c r="U11034">
        <v>26498</v>
      </c>
      <c r="V11034">
        <v>9</v>
      </c>
      <c r="W11034" t="s">
        <v>11962</v>
      </c>
      <c r="X11034">
        <v>13</v>
      </c>
      <c r="Y11034" t="s">
        <v>6457</v>
      </c>
      <c r="Z11034">
        <v>13122</v>
      </c>
      <c r="AA11034" t="s">
        <v>6722</v>
      </c>
      <c r="AC11034" t="s">
        <v>713</v>
      </c>
      <c r="AD11034" t="s">
        <v>443</v>
      </c>
    </row>
    <row r="11035" spans="21:30">
      <c r="U11035">
        <v>26500</v>
      </c>
      <c r="V11035">
        <v>4</v>
      </c>
      <c r="W11035" t="s">
        <v>9076</v>
      </c>
      <c r="X11035">
        <v>13</v>
      </c>
      <c r="Y11035" t="s">
        <v>6457</v>
      </c>
      <c r="Z11035">
        <v>13102</v>
      </c>
      <c r="AA11035" t="s">
        <v>957</v>
      </c>
      <c r="AC11035" t="s">
        <v>713</v>
      </c>
      <c r="AD11035" t="s">
        <v>443</v>
      </c>
    </row>
    <row r="11036" spans="21:30">
      <c r="U11036">
        <v>26501</v>
      </c>
      <c r="V11036">
        <v>6</v>
      </c>
      <c r="W11036" t="s">
        <v>11963</v>
      </c>
      <c r="X11036">
        <v>13</v>
      </c>
      <c r="Y11036" t="s">
        <v>6457</v>
      </c>
      <c r="Z11036">
        <v>13111</v>
      </c>
      <c r="AA11036" t="s">
        <v>1237</v>
      </c>
      <c r="AC11036" t="s">
        <v>412</v>
      </c>
      <c r="AD11036" t="s">
        <v>443</v>
      </c>
    </row>
    <row r="11037" spans="21:30">
      <c r="U11037">
        <v>26502</v>
      </c>
      <c r="V11037">
        <v>0</v>
      </c>
      <c r="W11037" t="s">
        <v>11964</v>
      </c>
      <c r="X11037">
        <v>13</v>
      </c>
      <c r="Y11037" t="s">
        <v>6457</v>
      </c>
      <c r="Z11037">
        <v>13130</v>
      </c>
      <c r="AA11037" t="s">
        <v>840</v>
      </c>
      <c r="AC11037" t="s">
        <v>713</v>
      </c>
      <c r="AD11037" t="s">
        <v>443</v>
      </c>
    </row>
    <row r="11038" spans="21:30">
      <c r="U11038">
        <v>26503</v>
      </c>
      <c r="V11038">
        <v>9</v>
      </c>
      <c r="W11038" t="s">
        <v>11807</v>
      </c>
      <c r="X11038">
        <v>13</v>
      </c>
      <c r="Y11038" t="s">
        <v>6457</v>
      </c>
      <c r="Z11038">
        <v>13303</v>
      </c>
      <c r="AA11038" t="s">
        <v>726</v>
      </c>
      <c r="AC11038" t="s">
        <v>713</v>
      </c>
      <c r="AD11038" t="s">
        <v>443</v>
      </c>
    </row>
    <row r="11039" spans="21:30">
      <c r="U11039">
        <v>26507</v>
      </c>
      <c r="V11039">
        <v>1</v>
      </c>
      <c r="W11039" t="s">
        <v>11965</v>
      </c>
      <c r="X11039">
        <v>13</v>
      </c>
      <c r="Y11039" t="s">
        <v>6457</v>
      </c>
      <c r="Z11039">
        <v>13404</v>
      </c>
      <c r="AA11039" t="s">
        <v>1464</v>
      </c>
      <c r="AC11039" t="s">
        <v>725</v>
      </c>
      <c r="AD11039" t="s">
        <v>443</v>
      </c>
    </row>
    <row r="11040" spans="21:30">
      <c r="U11040">
        <v>26509</v>
      </c>
      <c r="V11040">
        <v>8</v>
      </c>
      <c r="W11040" t="s">
        <v>11966</v>
      </c>
      <c r="X11040">
        <v>13</v>
      </c>
      <c r="Y11040" t="s">
        <v>6457</v>
      </c>
      <c r="Z11040">
        <v>13110</v>
      </c>
      <c r="AA11040" t="s">
        <v>741</v>
      </c>
      <c r="AC11040" t="s">
        <v>713</v>
      </c>
      <c r="AD11040" t="s">
        <v>443</v>
      </c>
    </row>
    <row r="11041" spans="21:30">
      <c r="U11041">
        <v>26512</v>
      </c>
      <c r="V11041">
        <v>4</v>
      </c>
      <c r="W11041" t="s">
        <v>11967</v>
      </c>
      <c r="X11041">
        <v>13</v>
      </c>
      <c r="Y11041" t="s">
        <v>6457</v>
      </c>
      <c r="Z11041">
        <v>13111</v>
      </c>
      <c r="AA11041" t="s">
        <v>1237</v>
      </c>
      <c r="AC11041" t="s">
        <v>713</v>
      </c>
      <c r="AD11041" t="s">
        <v>443</v>
      </c>
    </row>
    <row r="11042" spans="21:30">
      <c r="U11042">
        <v>26513</v>
      </c>
      <c r="V11042">
        <v>6</v>
      </c>
      <c r="W11042" t="s">
        <v>11968</v>
      </c>
      <c r="X11042">
        <v>13</v>
      </c>
      <c r="Y11042" t="s">
        <v>6457</v>
      </c>
      <c r="Z11042">
        <v>13201</v>
      </c>
      <c r="AA11042" t="s">
        <v>114</v>
      </c>
      <c r="AC11042" t="s">
        <v>713</v>
      </c>
      <c r="AD11042" t="s">
        <v>443</v>
      </c>
    </row>
    <row r="11043" spans="21:30">
      <c r="U11043">
        <v>26514</v>
      </c>
      <c r="V11043">
        <v>4</v>
      </c>
      <c r="W11043" t="s">
        <v>11969</v>
      </c>
      <c r="X11043">
        <v>13</v>
      </c>
      <c r="Y11043" t="s">
        <v>6457</v>
      </c>
      <c r="Z11043">
        <v>13120</v>
      </c>
      <c r="AA11043" t="s">
        <v>6588</v>
      </c>
      <c r="AC11043" t="s">
        <v>713</v>
      </c>
      <c r="AD11043" t="s">
        <v>443</v>
      </c>
    </row>
    <row r="11044" spans="21:30">
      <c r="U11044">
        <v>26516</v>
      </c>
      <c r="V11044">
        <v>0</v>
      </c>
      <c r="W11044" t="s">
        <v>11970</v>
      </c>
      <c r="X11044">
        <v>13</v>
      </c>
      <c r="Y11044" t="s">
        <v>6457</v>
      </c>
      <c r="Z11044">
        <v>13104</v>
      </c>
      <c r="AA11044" t="s">
        <v>6569</v>
      </c>
      <c r="AC11044" t="s">
        <v>713</v>
      </c>
      <c r="AD11044" t="s">
        <v>443</v>
      </c>
    </row>
    <row r="11045" spans="21:30">
      <c r="U11045">
        <v>26517</v>
      </c>
      <c r="V11045">
        <v>9</v>
      </c>
      <c r="W11045" t="s">
        <v>11971</v>
      </c>
      <c r="X11045">
        <v>13</v>
      </c>
      <c r="Y11045" t="s">
        <v>6457</v>
      </c>
      <c r="Z11045">
        <v>13121</v>
      </c>
      <c r="AA11045" t="s">
        <v>1491</v>
      </c>
      <c r="AC11045" t="s">
        <v>713</v>
      </c>
      <c r="AD11045" t="s">
        <v>443</v>
      </c>
    </row>
    <row r="11046" spans="21:30">
      <c r="U11046">
        <v>26518</v>
      </c>
      <c r="V11046">
        <v>7</v>
      </c>
      <c r="W11046" t="s">
        <v>11972</v>
      </c>
      <c r="X11046">
        <v>13</v>
      </c>
      <c r="Y11046" t="s">
        <v>6457</v>
      </c>
      <c r="Z11046">
        <v>13201</v>
      </c>
      <c r="AA11046" t="s">
        <v>114</v>
      </c>
      <c r="AC11046" t="s">
        <v>713</v>
      </c>
      <c r="AD11046" t="s">
        <v>443</v>
      </c>
    </row>
    <row r="11047" spans="21:30">
      <c r="U11047">
        <v>26519</v>
      </c>
      <c r="V11047">
        <v>5</v>
      </c>
      <c r="W11047" t="s">
        <v>11973</v>
      </c>
      <c r="X11047">
        <v>13</v>
      </c>
      <c r="Y11047" t="s">
        <v>6457</v>
      </c>
      <c r="Z11047">
        <v>13110</v>
      </c>
      <c r="AA11047" t="s">
        <v>741</v>
      </c>
      <c r="AC11047" t="s">
        <v>713</v>
      </c>
      <c r="AD11047" t="s">
        <v>443</v>
      </c>
    </row>
    <row r="11048" spans="21:30">
      <c r="U11048">
        <v>26520</v>
      </c>
      <c r="V11048">
        <v>1</v>
      </c>
      <c r="W11048" t="s">
        <v>11974</v>
      </c>
      <c r="X11048">
        <v>13</v>
      </c>
      <c r="Y11048" t="s">
        <v>6457</v>
      </c>
      <c r="Z11048">
        <v>13126</v>
      </c>
      <c r="AA11048" t="s">
        <v>6479</v>
      </c>
      <c r="AC11048" t="s">
        <v>713</v>
      </c>
      <c r="AD11048" t="s">
        <v>443</v>
      </c>
    </row>
    <row r="11049" spans="21:30">
      <c r="U11049">
        <v>26521</v>
      </c>
      <c r="V11049">
        <v>7</v>
      </c>
      <c r="W11049" t="s">
        <v>11975</v>
      </c>
      <c r="X11049">
        <v>13</v>
      </c>
      <c r="Y11049" t="s">
        <v>6457</v>
      </c>
      <c r="Z11049">
        <v>13128</v>
      </c>
      <c r="AA11049" t="s">
        <v>831</v>
      </c>
      <c r="AC11049" t="s">
        <v>713</v>
      </c>
      <c r="AD11049" t="s">
        <v>443</v>
      </c>
    </row>
    <row r="11050" spans="21:30">
      <c r="U11050">
        <v>26522</v>
      </c>
      <c r="V11050">
        <v>5</v>
      </c>
      <c r="W11050" t="s">
        <v>11976</v>
      </c>
      <c r="X11050">
        <v>13</v>
      </c>
      <c r="Y11050" t="s">
        <v>6457</v>
      </c>
      <c r="Z11050">
        <v>13404</v>
      </c>
      <c r="AA11050" t="s">
        <v>1464</v>
      </c>
      <c r="AC11050" t="s">
        <v>713</v>
      </c>
      <c r="AD11050" t="s">
        <v>443</v>
      </c>
    </row>
    <row r="11051" spans="21:30">
      <c r="U11051">
        <v>26523</v>
      </c>
      <c r="V11051">
        <v>8</v>
      </c>
      <c r="W11051" t="s">
        <v>11977</v>
      </c>
      <c r="X11051">
        <v>13</v>
      </c>
      <c r="Y11051" t="s">
        <v>6457</v>
      </c>
      <c r="Z11051">
        <v>13128</v>
      </c>
      <c r="AA11051" t="s">
        <v>831</v>
      </c>
      <c r="AC11051" t="s">
        <v>713</v>
      </c>
      <c r="AD11051" t="s">
        <v>443</v>
      </c>
    </row>
    <row r="11052" spans="21:30">
      <c r="U11052">
        <v>26524</v>
      </c>
      <c r="V11052">
        <v>1</v>
      </c>
      <c r="W11052" t="s">
        <v>11978</v>
      </c>
      <c r="X11052">
        <v>13</v>
      </c>
      <c r="Y11052" t="s">
        <v>6457</v>
      </c>
      <c r="Z11052">
        <v>13605</v>
      </c>
      <c r="AA11052" t="s">
        <v>7569</v>
      </c>
      <c r="AC11052" t="s">
        <v>725</v>
      </c>
      <c r="AD11052" t="s">
        <v>443</v>
      </c>
    </row>
    <row r="11053" spans="21:30">
      <c r="U11053">
        <v>26526</v>
      </c>
      <c r="V11053">
        <v>8</v>
      </c>
      <c r="W11053" t="s">
        <v>11979</v>
      </c>
      <c r="X11053">
        <v>13</v>
      </c>
      <c r="Y11053" t="s">
        <v>6457</v>
      </c>
      <c r="Z11053">
        <v>13301</v>
      </c>
      <c r="AA11053" t="s">
        <v>623</v>
      </c>
      <c r="AC11053" t="s">
        <v>713</v>
      </c>
      <c r="AD11053" t="s">
        <v>443</v>
      </c>
    </row>
    <row r="11054" spans="21:30">
      <c r="U11054">
        <v>26527</v>
      </c>
      <c r="V11054">
        <v>6</v>
      </c>
      <c r="W11054" t="s">
        <v>11980</v>
      </c>
      <c r="X11054">
        <v>13</v>
      </c>
      <c r="Y11054" t="s">
        <v>6457</v>
      </c>
      <c r="Z11054">
        <v>13302</v>
      </c>
      <c r="AA11054" t="s">
        <v>98</v>
      </c>
      <c r="AC11054" t="s">
        <v>713</v>
      </c>
      <c r="AD11054" t="s">
        <v>443</v>
      </c>
    </row>
    <row r="11055" spans="21:30">
      <c r="U11055">
        <v>26529</v>
      </c>
      <c r="V11055">
        <v>2</v>
      </c>
      <c r="W11055" t="s">
        <v>11981</v>
      </c>
      <c r="X11055">
        <v>13</v>
      </c>
      <c r="Y11055" t="s">
        <v>6457</v>
      </c>
      <c r="Z11055">
        <v>13201</v>
      </c>
      <c r="AA11055" t="s">
        <v>114</v>
      </c>
      <c r="AC11055" t="s">
        <v>713</v>
      </c>
      <c r="AD11055" t="s">
        <v>443</v>
      </c>
    </row>
    <row r="11056" spans="21:30">
      <c r="U11056">
        <v>26530</v>
      </c>
      <c r="V11056">
        <v>6</v>
      </c>
      <c r="W11056" t="s">
        <v>11982</v>
      </c>
      <c r="X11056">
        <v>13</v>
      </c>
      <c r="Y11056" t="s">
        <v>6457</v>
      </c>
      <c r="Z11056">
        <v>13301</v>
      </c>
      <c r="AA11056" t="s">
        <v>623</v>
      </c>
      <c r="AC11056" t="s">
        <v>713</v>
      </c>
      <c r="AD11056" t="s">
        <v>443</v>
      </c>
    </row>
    <row r="11057" spans="21:30">
      <c r="U11057">
        <v>26531</v>
      </c>
      <c r="V11057">
        <v>4</v>
      </c>
      <c r="W11057" t="s">
        <v>11983</v>
      </c>
      <c r="X11057">
        <v>13</v>
      </c>
      <c r="Y11057" t="s">
        <v>6457</v>
      </c>
      <c r="Z11057">
        <v>13126</v>
      </c>
      <c r="AA11057" t="s">
        <v>6479</v>
      </c>
      <c r="AC11057" t="s">
        <v>713</v>
      </c>
      <c r="AD11057" t="s">
        <v>443</v>
      </c>
    </row>
    <row r="11058" spans="21:30">
      <c r="U11058">
        <v>26532</v>
      </c>
      <c r="V11058">
        <v>2</v>
      </c>
      <c r="W11058" t="s">
        <v>11984</v>
      </c>
      <c r="X11058">
        <v>13</v>
      </c>
      <c r="Y11058" t="s">
        <v>6457</v>
      </c>
      <c r="Z11058">
        <v>13128</v>
      </c>
      <c r="AA11058" t="s">
        <v>831</v>
      </c>
      <c r="AC11058" t="s">
        <v>713</v>
      </c>
      <c r="AD11058" t="s">
        <v>443</v>
      </c>
    </row>
    <row r="11059" spans="21:30">
      <c r="U11059">
        <v>26533</v>
      </c>
      <c r="V11059">
        <v>0</v>
      </c>
      <c r="W11059" t="s">
        <v>11985</v>
      </c>
      <c r="X11059">
        <v>13</v>
      </c>
      <c r="Y11059" t="s">
        <v>6457</v>
      </c>
      <c r="Z11059">
        <v>13404</v>
      </c>
      <c r="AA11059" t="s">
        <v>1464</v>
      </c>
      <c r="AC11059" t="s">
        <v>713</v>
      </c>
      <c r="AD11059" t="s">
        <v>443</v>
      </c>
    </row>
    <row r="11060" spans="21:30">
      <c r="U11060">
        <v>26534</v>
      </c>
      <c r="V11060">
        <v>9</v>
      </c>
      <c r="W11060" t="s">
        <v>8984</v>
      </c>
      <c r="X11060">
        <v>13</v>
      </c>
      <c r="Y11060" t="s">
        <v>6457</v>
      </c>
      <c r="Z11060">
        <v>13111</v>
      </c>
      <c r="AA11060" t="s">
        <v>1237</v>
      </c>
      <c r="AC11060" t="s">
        <v>713</v>
      </c>
      <c r="AD11060" t="s">
        <v>443</v>
      </c>
    </row>
    <row r="11061" spans="21:30">
      <c r="U11061">
        <v>26535</v>
      </c>
      <c r="V11061">
        <v>7</v>
      </c>
      <c r="W11061" t="s">
        <v>11986</v>
      </c>
      <c r="X11061">
        <v>13</v>
      </c>
      <c r="Y11061" t="s">
        <v>6457</v>
      </c>
      <c r="Z11061">
        <v>13119</v>
      </c>
      <c r="AA11061" t="s">
        <v>6482</v>
      </c>
      <c r="AC11061" t="s">
        <v>713</v>
      </c>
      <c r="AD11061" t="s">
        <v>443</v>
      </c>
    </row>
    <row r="11062" spans="21:30">
      <c r="U11062">
        <v>26536</v>
      </c>
      <c r="V11062">
        <v>5</v>
      </c>
      <c r="W11062" t="s">
        <v>11987</v>
      </c>
      <c r="X11062">
        <v>13</v>
      </c>
      <c r="Y11062" t="s">
        <v>6457</v>
      </c>
      <c r="Z11062">
        <v>13109</v>
      </c>
      <c r="AA11062" t="s">
        <v>1224</v>
      </c>
      <c r="AC11062" t="s">
        <v>713</v>
      </c>
      <c r="AD11062" t="s">
        <v>443</v>
      </c>
    </row>
    <row r="11063" spans="21:30">
      <c r="U11063">
        <v>26538</v>
      </c>
      <c r="V11063">
        <v>1</v>
      </c>
      <c r="W11063" t="s">
        <v>11988</v>
      </c>
      <c r="X11063">
        <v>13</v>
      </c>
      <c r="Y11063" t="s">
        <v>6457</v>
      </c>
      <c r="Z11063">
        <v>13119</v>
      </c>
      <c r="AA11063" t="s">
        <v>6482</v>
      </c>
      <c r="AC11063" t="s">
        <v>713</v>
      </c>
      <c r="AD11063" t="s">
        <v>443</v>
      </c>
    </row>
    <row r="11064" spans="21:30">
      <c r="U11064">
        <v>26541</v>
      </c>
      <c r="V11064">
        <v>1</v>
      </c>
      <c r="W11064" t="s">
        <v>11989</v>
      </c>
      <c r="X11064">
        <v>13</v>
      </c>
      <c r="Y11064" t="s">
        <v>6457</v>
      </c>
      <c r="Z11064">
        <v>13201</v>
      </c>
      <c r="AA11064" t="s">
        <v>114</v>
      </c>
      <c r="AC11064" t="s">
        <v>713</v>
      </c>
      <c r="AD11064" t="s">
        <v>443</v>
      </c>
    </row>
    <row r="11065" spans="21:30">
      <c r="U11065">
        <v>26543</v>
      </c>
      <c r="V11065">
        <v>8</v>
      </c>
      <c r="W11065" t="s">
        <v>11990</v>
      </c>
      <c r="X11065">
        <v>13</v>
      </c>
      <c r="Y11065" t="s">
        <v>6457</v>
      </c>
      <c r="Z11065">
        <v>13404</v>
      </c>
      <c r="AA11065" t="s">
        <v>1464</v>
      </c>
      <c r="AC11065" t="s">
        <v>713</v>
      </c>
      <c r="AD11065" t="s">
        <v>443</v>
      </c>
    </row>
    <row r="11066" spans="21:30">
      <c r="U11066">
        <v>26544</v>
      </c>
      <c r="V11066">
        <v>6</v>
      </c>
      <c r="W11066" t="s">
        <v>11991</v>
      </c>
      <c r="X11066">
        <v>13</v>
      </c>
      <c r="Y11066" t="s">
        <v>6457</v>
      </c>
      <c r="Z11066">
        <v>13105</v>
      </c>
      <c r="AA11066" t="s">
        <v>1817</v>
      </c>
      <c r="AC11066" t="s">
        <v>713</v>
      </c>
      <c r="AD11066" t="s">
        <v>443</v>
      </c>
    </row>
    <row r="11067" spans="21:30">
      <c r="U11067">
        <v>30001</v>
      </c>
      <c r="V11067">
        <v>2</v>
      </c>
      <c r="W11067" t="s">
        <v>11992</v>
      </c>
      <c r="X11067">
        <v>15</v>
      </c>
      <c r="Y11067" t="s">
        <v>441</v>
      </c>
      <c r="Z11067">
        <v>15101</v>
      </c>
      <c r="AA11067" t="s">
        <v>442</v>
      </c>
      <c r="AC11067" t="s">
        <v>713</v>
      </c>
      <c r="AD11067" t="s">
        <v>443</v>
      </c>
    </row>
    <row r="11068" spans="21:30">
      <c r="U11068">
        <v>30002</v>
      </c>
      <c r="V11068">
        <v>0</v>
      </c>
      <c r="W11068" t="s">
        <v>11993</v>
      </c>
      <c r="X11068">
        <v>15</v>
      </c>
      <c r="Y11068" t="s">
        <v>441</v>
      </c>
      <c r="Z11068">
        <v>15101</v>
      </c>
      <c r="AA11068" t="s">
        <v>442</v>
      </c>
      <c r="AC11068" t="s">
        <v>713</v>
      </c>
      <c r="AD11068" t="s">
        <v>443</v>
      </c>
    </row>
    <row r="11069" spans="21:30">
      <c r="U11069">
        <v>30003</v>
      </c>
      <c r="V11069">
        <v>9</v>
      </c>
      <c r="W11069" t="s">
        <v>5304</v>
      </c>
      <c r="X11069">
        <v>15</v>
      </c>
      <c r="Y11069" t="s">
        <v>441</v>
      </c>
      <c r="Z11069">
        <v>15101</v>
      </c>
      <c r="AA11069" t="s">
        <v>442</v>
      </c>
      <c r="AC11069" t="s">
        <v>713</v>
      </c>
      <c r="AD11069" t="s">
        <v>443</v>
      </c>
    </row>
    <row r="11070" spans="21:30">
      <c r="U11070">
        <v>30004</v>
      </c>
      <c r="V11070">
        <v>7</v>
      </c>
      <c r="W11070" t="s">
        <v>9996</v>
      </c>
      <c r="X11070">
        <v>15</v>
      </c>
      <c r="Y11070" t="s">
        <v>441</v>
      </c>
      <c r="Z11070">
        <v>15101</v>
      </c>
      <c r="AA11070" t="s">
        <v>442</v>
      </c>
      <c r="AC11070" t="s">
        <v>713</v>
      </c>
      <c r="AD11070" t="s">
        <v>443</v>
      </c>
    </row>
    <row r="11071" spans="21:30">
      <c r="U11071">
        <v>30005</v>
      </c>
      <c r="V11071">
        <v>5</v>
      </c>
      <c r="W11071" t="s">
        <v>2410</v>
      </c>
      <c r="X11071">
        <v>15</v>
      </c>
      <c r="Y11071" t="s">
        <v>441</v>
      </c>
      <c r="Z11071">
        <v>15101</v>
      </c>
      <c r="AA11071" t="s">
        <v>442</v>
      </c>
      <c r="AC11071" t="s">
        <v>713</v>
      </c>
      <c r="AD11071" t="s">
        <v>443</v>
      </c>
    </row>
    <row r="11072" spans="21:30">
      <c r="U11072">
        <v>30006</v>
      </c>
      <c r="V11072">
        <v>3</v>
      </c>
      <c r="W11072" t="s">
        <v>8559</v>
      </c>
      <c r="X11072">
        <v>15</v>
      </c>
      <c r="Y11072" t="s">
        <v>441</v>
      </c>
      <c r="Z11072">
        <v>15101</v>
      </c>
      <c r="AA11072" t="s">
        <v>442</v>
      </c>
      <c r="AC11072" t="s">
        <v>713</v>
      </c>
      <c r="AD11072" t="s">
        <v>443</v>
      </c>
    </row>
    <row r="11073" spans="21:30">
      <c r="U11073">
        <v>30007</v>
      </c>
      <c r="V11073">
        <v>1</v>
      </c>
      <c r="W11073" t="s">
        <v>11994</v>
      </c>
      <c r="X11073">
        <v>15</v>
      </c>
      <c r="Y11073" t="s">
        <v>441</v>
      </c>
      <c r="Z11073">
        <v>15101</v>
      </c>
      <c r="AA11073" t="s">
        <v>442</v>
      </c>
      <c r="AC11073" t="s">
        <v>713</v>
      </c>
      <c r="AD11073" t="s">
        <v>443</v>
      </c>
    </row>
    <row r="11074" spans="21:30">
      <c r="U11074">
        <v>30010</v>
      </c>
      <c r="V11074">
        <v>1</v>
      </c>
      <c r="W11074" t="s">
        <v>11995</v>
      </c>
      <c r="X11074">
        <v>15</v>
      </c>
      <c r="Y11074" t="s">
        <v>441</v>
      </c>
      <c r="Z11074">
        <v>15101</v>
      </c>
      <c r="AA11074" t="s">
        <v>442</v>
      </c>
      <c r="AC11074" t="s">
        <v>713</v>
      </c>
      <c r="AD11074" t="s">
        <v>443</v>
      </c>
    </row>
    <row r="11075" spans="21:30">
      <c r="U11075">
        <v>30012</v>
      </c>
      <c r="V11075">
        <v>8</v>
      </c>
      <c r="W11075" t="s">
        <v>11996</v>
      </c>
      <c r="X11075">
        <v>15</v>
      </c>
      <c r="Y11075" t="s">
        <v>441</v>
      </c>
      <c r="Z11075">
        <v>15101</v>
      </c>
      <c r="AA11075" t="s">
        <v>442</v>
      </c>
      <c r="AC11075" t="s">
        <v>713</v>
      </c>
      <c r="AD11075" t="s">
        <v>443</v>
      </c>
    </row>
    <row r="11076" spans="21:30">
      <c r="U11076">
        <v>30013</v>
      </c>
      <c r="V11076">
        <v>6</v>
      </c>
      <c r="W11076" t="s">
        <v>11997</v>
      </c>
      <c r="X11076">
        <v>15</v>
      </c>
      <c r="Y11076" t="s">
        <v>441</v>
      </c>
      <c r="Z11076">
        <v>15101</v>
      </c>
      <c r="AA11076" t="s">
        <v>442</v>
      </c>
      <c r="AC11076" t="s">
        <v>725</v>
      </c>
      <c r="AD11076" t="s">
        <v>443</v>
      </c>
    </row>
    <row r="11077" spans="21:30">
      <c r="U11077">
        <v>31001</v>
      </c>
      <c r="V11077">
        <v>8</v>
      </c>
      <c r="W11077" t="s">
        <v>11998</v>
      </c>
      <c r="X11077">
        <v>14</v>
      </c>
      <c r="Y11077" t="s">
        <v>5517</v>
      </c>
      <c r="Z11077">
        <v>14107</v>
      </c>
      <c r="AA11077" t="s">
        <v>1460</v>
      </c>
      <c r="AC11077" t="s">
        <v>713</v>
      </c>
      <c r="AD11077" t="s">
        <v>443</v>
      </c>
    </row>
    <row r="11078" spans="21:30">
      <c r="U11078">
        <v>31002</v>
      </c>
      <c r="V11078">
        <v>6</v>
      </c>
      <c r="W11078" t="s">
        <v>11999</v>
      </c>
      <c r="X11078">
        <v>14</v>
      </c>
      <c r="Y11078" t="s">
        <v>5517</v>
      </c>
      <c r="Z11078">
        <v>14106</v>
      </c>
      <c r="AA11078" t="s">
        <v>1372</v>
      </c>
      <c r="AC11078" t="s">
        <v>713</v>
      </c>
      <c r="AD11078" t="s">
        <v>443</v>
      </c>
    </row>
    <row r="11079" spans="21:30">
      <c r="U11079">
        <v>31003</v>
      </c>
      <c r="V11079">
        <v>4</v>
      </c>
      <c r="W11079" t="s">
        <v>12000</v>
      </c>
      <c r="X11079">
        <v>14</v>
      </c>
      <c r="Y11079" t="s">
        <v>5517</v>
      </c>
      <c r="Z11079">
        <v>14101</v>
      </c>
      <c r="AA11079" t="s">
        <v>817</v>
      </c>
      <c r="AC11079" t="s">
        <v>713</v>
      </c>
      <c r="AD11079" t="s">
        <v>443</v>
      </c>
    </row>
    <row r="11080" spans="21:30">
      <c r="U11080">
        <v>31005</v>
      </c>
      <c r="V11080">
        <v>0</v>
      </c>
      <c r="W11080" t="s">
        <v>12001</v>
      </c>
      <c r="X11080">
        <v>14</v>
      </c>
      <c r="Y11080" t="s">
        <v>5517</v>
      </c>
      <c r="Z11080">
        <v>14201</v>
      </c>
      <c r="AA11080" t="s">
        <v>5694</v>
      </c>
      <c r="AC11080" t="s">
        <v>713</v>
      </c>
      <c r="AD11080" t="s">
        <v>443</v>
      </c>
    </row>
    <row r="11081" spans="21:30">
      <c r="U11081">
        <v>31006</v>
      </c>
      <c r="V11081">
        <v>9</v>
      </c>
      <c r="W11081" t="s">
        <v>12002</v>
      </c>
      <c r="X11081">
        <v>14</v>
      </c>
      <c r="Y11081" t="s">
        <v>5517</v>
      </c>
      <c r="Z11081">
        <v>14101</v>
      </c>
      <c r="AA11081" t="s">
        <v>817</v>
      </c>
      <c r="AC11081" t="s">
        <v>713</v>
      </c>
      <c r="AD11081" t="s">
        <v>443</v>
      </c>
    </row>
    <row r="11082" spans="21:30">
      <c r="U11082">
        <v>31008</v>
      </c>
      <c r="V11082">
        <v>5</v>
      </c>
      <c r="W11082" t="s">
        <v>12003</v>
      </c>
      <c r="X11082">
        <v>14</v>
      </c>
      <c r="Y11082" t="s">
        <v>5517</v>
      </c>
      <c r="Z11082">
        <v>14101</v>
      </c>
      <c r="AA11082" t="s">
        <v>817</v>
      </c>
      <c r="AC11082" t="s">
        <v>713</v>
      </c>
      <c r="AD11082" t="s">
        <v>443</v>
      </c>
    </row>
    <row r="11083" spans="21:30">
      <c r="U11083">
        <v>31009</v>
      </c>
      <c r="V11083">
        <v>3</v>
      </c>
      <c r="W11083" t="s">
        <v>8775</v>
      </c>
      <c r="X11083">
        <v>14</v>
      </c>
      <c r="Y11083" t="s">
        <v>5517</v>
      </c>
      <c r="Z11083">
        <v>14103</v>
      </c>
      <c r="AA11083" t="s">
        <v>1261</v>
      </c>
      <c r="AC11083" t="s">
        <v>713</v>
      </c>
      <c r="AD11083" t="s">
        <v>443</v>
      </c>
    </row>
    <row r="11084" spans="21:30">
      <c r="U11084">
        <v>31010</v>
      </c>
      <c r="V11084">
        <v>7</v>
      </c>
      <c r="W11084" t="s">
        <v>12004</v>
      </c>
      <c r="X11084">
        <v>14</v>
      </c>
      <c r="Y11084" t="s">
        <v>5517</v>
      </c>
      <c r="Z11084">
        <v>14101</v>
      </c>
      <c r="AA11084" t="s">
        <v>817</v>
      </c>
      <c r="AC11084" t="s">
        <v>1009</v>
      </c>
      <c r="AD11084" t="s">
        <v>443</v>
      </c>
    </row>
    <row r="11085" spans="21:30">
      <c r="U11085">
        <v>31012</v>
      </c>
      <c r="V11085">
        <v>3</v>
      </c>
      <c r="W11085" t="s">
        <v>12005</v>
      </c>
      <c r="X11085">
        <v>14</v>
      </c>
      <c r="Y11085" t="s">
        <v>5517</v>
      </c>
      <c r="Z11085">
        <v>14101</v>
      </c>
      <c r="AA11085" t="s">
        <v>817</v>
      </c>
      <c r="AC11085" t="s">
        <v>713</v>
      </c>
      <c r="AD11085" t="s">
        <v>443</v>
      </c>
    </row>
    <row r="11086" spans="21:30">
      <c r="U11086">
        <v>31013</v>
      </c>
      <c r="V11086">
        <v>1</v>
      </c>
      <c r="W11086" t="s">
        <v>12006</v>
      </c>
      <c r="X11086">
        <v>14</v>
      </c>
      <c r="Y11086" t="s">
        <v>5517</v>
      </c>
      <c r="Z11086">
        <v>14101</v>
      </c>
      <c r="AA11086" t="s">
        <v>817</v>
      </c>
      <c r="AC11086" t="s">
        <v>713</v>
      </c>
      <c r="AD11086" t="s">
        <v>443</v>
      </c>
    </row>
    <row r="11087" spans="21:30">
      <c r="U11087">
        <v>31015</v>
      </c>
      <c r="V11087">
        <v>8</v>
      </c>
      <c r="W11087" t="s">
        <v>9816</v>
      </c>
      <c r="X11087">
        <v>14</v>
      </c>
      <c r="Y11087" t="s">
        <v>5517</v>
      </c>
      <c r="Z11087">
        <v>14204</v>
      </c>
      <c r="AA11087" t="s">
        <v>5739</v>
      </c>
      <c r="AC11087" t="s">
        <v>713</v>
      </c>
      <c r="AD11087" t="s">
        <v>443</v>
      </c>
    </row>
    <row r="11088" spans="21:30">
      <c r="U11088">
        <v>31016</v>
      </c>
      <c r="V11088">
        <v>6</v>
      </c>
      <c r="W11088" t="s">
        <v>12007</v>
      </c>
      <c r="X11088">
        <v>14</v>
      </c>
      <c r="Y11088" t="s">
        <v>5517</v>
      </c>
      <c r="Z11088">
        <v>14101</v>
      </c>
      <c r="AA11088" t="s">
        <v>817</v>
      </c>
      <c r="AC11088" t="s">
        <v>713</v>
      </c>
      <c r="AD11088" t="s">
        <v>443</v>
      </c>
    </row>
    <row r="11089" spans="21:30">
      <c r="U11089">
        <v>31017</v>
      </c>
      <c r="V11089">
        <v>4</v>
      </c>
      <c r="W11089" t="s">
        <v>12008</v>
      </c>
      <c r="X11089">
        <v>14</v>
      </c>
      <c r="Y11089" t="s">
        <v>5517</v>
      </c>
      <c r="Z11089">
        <v>14103</v>
      </c>
      <c r="AA11089" t="s">
        <v>1261</v>
      </c>
      <c r="AC11089" t="s">
        <v>713</v>
      </c>
      <c r="AD11089" t="s">
        <v>443</v>
      </c>
    </row>
    <row r="11090" spans="21:30">
      <c r="U11090">
        <v>31018</v>
      </c>
      <c r="V11090">
        <v>2</v>
      </c>
      <c r="W11090" t="s">
        <v>12009</v>
      </c>
      <c r="X11090">
        <v>14</v>
      </c>
      <c r="Y11090" t="s">
        <v>5517</v>
      </c>
      <c r="Z11090">
        <v>14101</v>
      </c>
      <c r="AA11090" t="s">
        <v>817</v>
      </c>
      <c r="AC11090" t="s">
        <v>725</v>
      </c>
      <c r="AD11090" t="s">
        <v>443</v>
      </c>
    </row>
    <row r="11091" spans="21:30">
      <c r="U11091">
        <v>31019</v>
      </c>
      <c r="V11091">
        <v>0</v>
      </c>
      <c r="W11091" t="s">
        <v>12010</v>
      </c>
      <c r="X11091">
        <v>14</v>
      </c>
      <c r="Y11091" t="s">
        <v>5517</v>
      </c>
      <c r="Z11091">
        <v>14103</v>
      </c>
      <c r="AA11091" t="s">
        <v>1261</v>
      </c>
      <c r="AC11091" t="s">
        <v>713</v>
      </c>
      <c r="AD11091" t="s">
        <v>443</v>
      </c>
    </row>
    <row r="11092" spans="21:30">
      <c r="U11092">
        <v>31021</v>
      </c>
      <c r="V11092">
        <v>2</v>
      </c>
      <c r="W11092" t="s">
        <v>12011</v>
      </c>
      <c r="X11092">
        <v>14</v>
      </c>
      <c r="Y11092" t="s">
        <v>5517</v>
      </c>
      <c r="Z11092">
        <v>14104</v>
      </c>
      <c r="AA11092" t="s">
        <v>616</v>
      </c>
      <c r="AC11092" t="s">
        <v>713</v>
      </c>
      <c r="AD11092" t="s">
        <v>443</v>
      </c>
    </row>
    <row r="11093" spans="21:30">
      <c r="U11093">
        <v>31022</v>
      </c>
      <c r="V11093">
        <v>0</v>
      </c>
      <c r="W11093" t="s">
        <v>12012</v>
      </c>
      <c r="X11093">
        <v>14</v>
      </c>
      <c r="Y11093" t="s">
        <v>5517</v>
      </c>
      <c r="Z11093">
        <v>14108</v>
      </c>
      <c r="AA11093" t="s">
        <v>816</v>
      </c>
      <c r="AC11093" t="s">
        <v>713</v>
      </c>
      <c r="AD11093" t="s">
        <v>443</v>
      </c>
    </row>
    <row r="11094" spans="21:30">
      <c r="U11094">
        <v>31029</v>
      </c>
      <c r="V11094">
        <v>8</v>
      </c>
      <c r="W11094" t="s">
        <v>12013</v>
      </c>
      <c r="X11094">
        <v>13</v>
      </c>
      <c r="Y11094" t="s">
        <v>6457</v>
      </c>
      <c r="Z11094">
        <v>13603</v>
      </c>
      <c r="AA11094" t="s">
        <v>776</v>
      </c>
      <c r="AC11094" t="s">
        <v>713</v>
      </c>
      <c r="AD11094" t="s">
        <v>443</v>
      </c>
    </row>
    <row r="11095" spans="21:30">
      <c r="U11095">
        <v>31030</v>
      </c>
      <c r="V11095">
        <v>1</v>
      </c>
      <c r="W11095" t="s">
        <v>12014</v>
      </c>
      <c r="X11095">
        <v>13</v>
      </c>
      <c r="Y11095" t="s">
        <v>6457</v>
      </c>
      <c r="Z11095">
        <v>13109</v>
      </c>
      <c r="AA11095" t="s">
        <v>1224</v>
      </c>
      <c r="AC11095" t="s">
        <v>713</v>
      </c>
      <c r="AD11095" t="s">
        <v>443</v>
      </c>
    </row>
    <row r="11096" spans="21:30">
      <c r="U11096">
        <v>31032</v>
      </c>
      <c r="V11096">
        <v>8</v>
      </c>
      <c r="W11096" t="s">
        <v>12015</v>
      </c>
      <c r="X11096">
        <v>13</v>
      </c>
      <c r="Y11096" t="s">
        <v>6457</v>
      </c>
      <c r="Z11096">
        <v>13603</v>
      </c>
      <c r="AA11096" t="s">
        <v>776</v>
      </c>
      <c r="AC11096" t="s">
        <v>713</v>
      </c>
      <c r="AD11096" t="s">
        <v>443</v>
      </c>
    </row>
    <row r="11097" spans="21:30">
      <c r="U11097">
        <v>31033</v>
      </c>
      <c r="V11097">
        <v>6</v>
      </c>
      <c r="W11097" t="s">
        <v>12016</v>
      </c>
      <c r="X11097">
        <v>13</v>
      </c>
      <c r="Y11097" t="s">
        <v>6457</v>
      </c>
      <c r="Z11097">
        <v>13604</v>
      </c>
      <c r="AA11097" t="s">
        <v>1448</v>
      </c>
      <c r="AC11097" t="s">
        <v>713</v>
      </c>
      <c r="AD11097" t="s">
        <v>443</v>
      </c>
    </row>
    <row r="11098" spans="21:30">
      <c r="U11098">
        <v>31034</v>
      </c>
      <c r="V11098">
        <v>4</v>
      </c>
      <c r="W11098" t="s">
        <v>12017</v>
      </c>
      <c r="X11098">
        <v>13</v>
      </c>
      <c r="Y11098" t="s">
        <v>6457</v>
      </c>
      <c r="Z11098">
        <v>13110</v>
      </c>
      <c r="AA11098" t="s">
        <v>741</v>
      </c>
      <c r="AC11098" t="s">
        <v>713</v>
      </c>
      <c r="AD11098" t="s">
        <v>443</v>
      </c>
    </row>
    <row r="11099" spans="21:30">
      <c r="U11099">
        <v>31035</v>
      </c>
      <c r="V11099">
        <v>2</v>
      </c>
      <c r="W11099" t="s">
        <v>12018</v>
      </c>
      <c r="X11099">
        <v>13</v>
      </c>
      <c r="Y11099" t="s">
        <v>6457</v>
      </c>
      <c r="Z11099">
        <v>13119</v>
      </c>
      <c r="AA11099" t="s">
        <v>6482</v>
      </c>
      <c r="AC11099" t="s">
        <v>713</v>
      </c>
      <c r="AD11099" t="s">
        <v>443</v>
      </c>
    </row>
    <row r="11100" spans="21:30">
      <c r="U11100">
        <v>31036</v>
      </c>
      <c r="V11100">
        <v>0</v>
      </c>
      <c r="W11100" t="s">
        <v>12019</v>
      </c>
      <c r="X11100">
        <v>13</v>
      </c>
      <c r="Y11100" t="s">
        <v>6457</v>
      </c>
      <c r="Z11100">
        <v>13402</v>
      </c>
      <c r="AA11100" t="s">
        <v>766</v>
      </c>
      <c r="AC11100" t="s">
        <v>713</v>
      </c>
      <c r="AD11100" t="s">
        <v>443</v>
      </c>
    </row>
    <row r="11101" spans="21:30">
      <c r="U11101">
        <v>31037</v>
      </c>
      <c r="V11101">
        <v>9</v>
      </c>
      <c r="W11101" t="s">
        <v>12020</v>
      </c>
      <c r="X11101">
        <v>13</v>
      </c>
      <c r="Y11101" t="s">
        <v>6457</v>
      </c>
      <c r="Z11101">
        <v>13128</v>
      </c>
      <c r="AA11101" t="s">
        <v>831</v>
      </c>
      <c r="AC11101" t="s">
        <v>1111</v>
      </c>
      <c r="AD11101" t="s">
        <v>443</v>
      </c>
    </row>
    <row r="11102" spans="21:30">
      <c r="U11102">
        <v>31038</v>
      </c>
      <c r="V11102">
        <v>7</v>
      </c>
      <c r="W11102" t="s">
        <v>12021</v>
      </c>
      <c r="X11102">
        <v>13</v>
      </c>
      <c r="Y11102" t="s">
        <v>6457</v>
      </c>
      <c r="Z11102">
        <v>13106</v>
      </c>
      <c r="AA11102" t="s">
        <v>6487</v>
      </c>
      <c r="AC11102" t="s">
        <v>713</v>
      </c>
      <c r="AD11102" t="s">
        <v>443</v>
      </c>
    </row>
    <row r="11103" spans="21:30">
      <c r="U11103">
        <v>31039</v>
      </c>
      <c r="V11103">
        <v>5</v>
      </c>
      <c r="W11103" t="s">
        <v>12022</v>
      </c>
      <c r="X11103">
        <v>13</v>
      </c>
      <c r="Y11103" t="s">
        <v>6457</v>
      </c>
      <c r="Z11103">
        <v>13101</v>
      </c>
      <c r="AA11103" t="s">
        <v>452</v>
      </c>
      <c r="AC11103" t="s">
        <v>713</v>
      </c>
      <c r="AD11103" t="s">
        <v>443</v>
      </c>
    </row>
    <row r="11104" spans="21:30">
      <c r="U11104">
        <v>31040</v>
      </c>
      <c r="V11104">
        <v>9</v>
      </c>
      <c r="W11104" t="s">
        <v>12023</v>
      </c>
      <c r="X11104">
        <v>13</v>
      </c>
      <c r="Y11104" t="s">
        <v>6457</v>
      </c>
      <c r="Z11104">
        <v>13402</v>
      </c>
      <c r="AA11104" t="s">
        <v>766</v>
      </c>
      <c r="AC11104" t="s">
        <v>725</v>
      </c>
      <c r="AD11104" t="s">
        <v>443</v>
      </c>
    </row>
    <row r="11105" spans="21:30">
      <c r="U11105">
        <v>31041</v>
      </c>
      <c r="V11105">
        <v>7</v>
      </c>
      <c r="W11105" t="s">
        <v>12024</v>
      </c>
      <c r="X11105">
        <v>13</v>
      </c>
      <c r="Y11105" t="s">
        <v>6457</v>
      </c>
      <c r="Z11105">
        <v>13121</v>
      </c>
      <c r="AA11105" t="s">
        <v>1491</v>
      </c>
      <c r="AC11105" t="s">
        <v>713</v>
      </c>
      <c r="AD11105" t="s">
        <v>443</v>
      </c>
    </row>
    <row r="11106" spans="21:30">
      <c r="U11106">
        <v>31042</v>
      </c>
      <c r="V11106">
        <v>5</v>
      </c>
      <c r="W11106" t="s">
        <v>12025</v>
      </c>
      <c r="X11106">
        <v>13</v>
      </c>
      <c r="Y11106" t="s">
        <v>6457</v>
      </c>
      <c r="Z11106">
        <v>13403</v>
      </c>
      <c r="AA11106" t="s">
        <v>731</v>
      </c>
      <c r="AC11106" t="s">
        <v>725</v>
      </c>
      <c r="AD11106" t="s">
        <v>443</v>
      </c>
    </row>
    <row r="11107" spans="21:30">
      <c r="U11107">
        <v>31043</v>
      </c>
      <c r="V11107">
        <v>3</v>
      </c>
      <c r="W11107" t="s">
        <v>12026</v>
      </c>
      <c r="X11107">
        <v>13</v>
      </c>
      <c r="Y11107" t="s">
        <v>6457</v>
      </c>
      <c r="Z11107">
        <v>13302</v>
      </c>
      <c r="AA11107" t="s">
        <v>98</v>
      </c>
      <c r="AC11107" t="s">
        <v>713</v>
      </c>
      <c r="AD11107" t="s">
        <v>443</v>
      </c>
    </row>
    <row r="11108" spans="21:30">
      <c r="U11108">
        <v>31046</v>
      </c>
      <c r="V11108">
        <v>8</v>
      </c>
      <c r="W11108" t="s">
        <v>12027</v>
      </c>
      <c r="X11108">
        <v>13</v>
      </c>
      <c r="Y11108" t="s">
        <v>6457</v>
      </c>
      <c r="Z11108">
        <v>13125</v>
      </c>
      <c r="AA11108" t="s">
        <v>1608</v>
      </c>
      <c r="AC11108" t="s">
        <v>713</v>
      </c>
      <c r="AD11108" t="s">
        <v>443</v>
      </c>
    </row>
    <row r="11109" spans="21:30">
      <c r="U11109">
        <v>31047</v>
      </c>
      <c r="V11109">
        <v>6</v>
      </c>
      <c r="W11109" t="s">
        <v>12028</v>
      </c>
      <c r="X11109">
        <v>13</v>
      </c>
      <c r="Y11109" t="s">
        <v>6457</v>
      </c>
      <c r="Z11109">
        <v>13114</v>
      </c>
      <c r="AA11109" t="s">
        <v>683</v>
      </c>
      <c r="AC11109" t="s">
        <v>725</v>
      </c>
      <c r="AD11109" t="s">
        <v>443</v>
      </c>
    </row>
    <row r="11110" spans="21:30">
      <c r="U11110">
        <v>31048</v>
      </c>
      <c r="V11110">
        <v>4</v>
      </c>
      <c r="W11110" t="s">
        <v>12029</v>
      </c>
      <c r="X11110">
        <v>13</v>
      </c>
      <c r="Y11110" t="s">
        <v>6457</v>
      </c>
      <c r="Z11110">
        <v>13116</v>
      </c>
      <c r="AA11110" t="s">
        <v>1296</v>
      </c>
      <c r="AC11110" t="s">
        <v>713</v>
      </c>
      <c r="AD11110" t="s">
        <v>443</v>
      </c>
    </row>
    <row r="11111" spans="21:30">
      <c r="U11111">
        <v>31049</v>
      </c>
      <c r="V11111">
        <v>2</v>
      </c>
      <c r="W11111" t="s">
        <v>12030</v>
      </c>
      <c r="X11111">
        <v>13</v>
      </c>
      <c r="Y11111" t="s">
        <v>6457</v>
      </c>
      <c r="Z11111">
        <v>13201</v>
      </c>
      <c r="AA11111" t="s">
        <v>114</v>
      </c>
      <c r="AC11111" t="s">
        <v>713</v>
      </c>
      <c r="AD11111" t="s">
        <v>443</v>
      </c>
    </row>
    <row r="11112" spans="21:30">
      <c r="U11112">
        <v>31051</v>
      </c>
      <c r="V11112">
        <v>4</v>
      </c>
      <c r="W11112" t="s">
        <v>12031</v>
      </c>
      <c r="X11112">
        <v>13</v>
      </c>
      <c r="Y11112" t="s">
        <v>6457</v>
      </c>
      <c r="Z11112">
        <v>13105</v>
      </c>
      <c r="AA11112" t="s">
        <v>1817</v>
      </c>
      <c r="AC11112" t="s">
        <v>713</v>
      </c>
      <c r="AD11112" t="s">
        <v>443</v>
      </c>
    </row>
    <row r="11113" spans="21:30">
      <c r="U11113">
        <v>31052</v>
      </c>
      <c r="V11113">
        <v>2</v>
      </c>
      <c r="W11113" t="s">
        <v>12032</v>
      </c>
      <c r="X11113">
        <v>13</v>
      </c>
      <c r="Y11113" t="s">
        <v>6457</v>
      </c>
      <c r="Z11113">
        <v>13603</v>
      </c>
      <c r="AA11113" t="s">
        <v>776</v>
      </c>
      <c r="AC11113" t="s">
        <v>713</v>
      </c>
      <c r="AD11113" t="s">
        <v>443</v>
      </c>
    </row>
    <row r="11114" spans="21:30">
      <c r="U11114">
        <v>31053</v>
      </c>
      <c r="V11114">
        <v>0</v>
      </c>
      <c r="W11114" t="s">
        <v>11133</v>
      </c>
      <c r="X11114">
        <v>13</v>
      </c>
      <c r="Y11114" t="s">
        <v>6457</v>
      </c>
      <c r="Z11114">
        <v>13129</v>
      </c>
      <c r="AA11114" t="s">
        <v>6690</v>
      </c>
      <c r="AC11114" t="s">
        <v>713</v>
      </c>
      <c r="AD11114" t="s">
        <v>443</v>
      </c>
    </row>
    <row r="11115" spans="21:30">
      <c r="U11115">
        <v>31054</v>
      </c>
      <c r="V11115">
        <v>9</v>
      </c>
      <c r="W11115" t="s">
        <v>9882</v>
      </c>
      <c r="X11115">
        <v>13</v>
      </c>
      <c r="Y11115" t="s">
        <v>6457</v>
      </c>
      <c r="Z11115">
        <v>13402</v>
      </c>
      <c r="AA11115" t="s">
        <v>766</v>
      </c>
      <c r="AC11115" t="s">
        <v>713</v>
      </c>
      <c r="AD11115" t="s">
        <v>443</v>
      </c>
    </row>
    <row r="11116" spans="21:30">
      <c r="U11116">
        <v>31055</v>
      </c>
      <c r="V11116">
        <v>7</v>
      </c>
      <c r="W11116" t="s">
        <v>12033</v>
      </c>
      <c r="X11116">
        <v>13</v>
      </c>
      <c r="Y11116" t="s">
        <v>6457</v>
      </c>
      <c r="Z11116">
        <v>13201</v>
      </c>
      <c r="AA11116" t="s">
        <v>114</v>
      </c>
      <c r="AC11116" t="s">
        <v>713</v>
      </c>
      <c r="AD11116" t="s">
        <v>443</v>
      </c>
    </row>
    <row r="11117" spans="21:30">
      <c r="U11117">
        <v>31056</v>
      </c>
      <c r="V11117">
        <v>5</v>
      </c>
      <c r="W11117" t="s">
        <v>12034</v>
      </c>
      <c r="X11117">
        <v>13</v>
      </c>
      <c r="Y11117" t="s">
        <v>6457</v>
      </c>
      <c r="Z11117">
        <v>13501</v>
      </c>
      <c r="AA11117" t="s">
        <v>809</v>
      </c>
      <c r="AC11117" t="s">
        <v>713</v>
      </c>
      <c r="AD11117" t="s">
        <v>443</v>
      </c>
    </row>
    <row r="11118" spans="21:30">
      <c r="U11118">
        <v>31060</v>
      </c>
      <c r="V11118">
        <v>3</v>
      </c>
      <c r="W11118" t="s">
        <v>12035</v>
      </c>
      <c r="X11118">
        <v>13</v>
      </c>
      <c r="Y11118" t="s">
        <v>6457</v>
      </c>
      <c r="Z11118">
        <v>13119</v>
      </c>
      <c r="AA11118" t="s">
        <v>6482</v>
      </c>
      <c r="AC11118" t="s">
        <v>713</v>
      </c>
      <c r="AD11118" t="s">
        <v>443</v>
      </c>
    </row>
    <row r="11119" spans="21:30">
      <c r="U11119">
        <v>31061</v>
      </c>
      <c r="V11119">
        <v>1</v>
      </c>
      <c r="W11119" t="s">
        <v>12036</v>
      </c>
      <c r="X11119">
        <v>13</v>
      </c>
      <c r="Y11119" t="s">
        <v>6457</v>
      </c>
      <c r="Z11119">
        <v>13106</v>
      </c>
      <c r="AA11119" t="s">
        <v>6487</v>
      </c>
      <c r="AC11119" t="s">
        <v>713</v>
      </c>
      <c r="AD11119" t="s">
        <v>443</v>
      </c>
    </row>
    <row r="11120" spans="21:30">
      <c r="U11120">
        <v>31063</v>
      </c>
      <c r="V11120">
        <v>8</v>
      </c>
      <c r="W11120" t="s">
        <v>12037</v>
      </c>
      <c r="X11120">
        <v>13</v>
      </c>
      <c r="Y11120" t="s">
        <v>6457</v>
      </c>
      <c r="Z11120">
        <v>13202</v>
      </c>
      <c r="AA11120" t="s">
        <v>781</v>
      </c>
      <c r="AC11120" t="s">
        <v>713</v>
      </c>
      <c r="AD11120" t="s">
        <v>443</v>
      </c>
    </row>
    <row r="11121" spans="21:30">
      <c r="U11121">
        <v>31064</v>
      </c>
      <c r="V11121">
        <v>6</v>
      </c>
      <c r="W11121" t="s">
        <v>12038</v>
      </c>
      <c r="X11121">
        <v>13</v>
      </c>
      <c r="Y11121" t="s">
        <v>6457</v>
      </c>
      <c r="Z11121">
        <v>13302</v>
      </c>
      <c r="AA11121" t="s">
        <v>98</v>
      </c>
      <c r="AC11121" t="s">
        <v>713</v>
      </c>
      <c r="AD11121" t="s">
        <v>443</v>
      </c>
    </row>
    <row r="11122" spans="21:30">
      <c r="U11122">
        <v>31065</v>
      </c>
      <c r="V11122">
        <v>4</v>
      </c>
      <c r="W11122" t="s">
        <v>12039</v>
      </c>
      <c r="X11122">
        <v>13</v>
      </c>
      <c r="Y11122" t="s">
        <v>6457</v>
      </c>
      <c r="Z11122">
        <v>13119</v>
      </c>
      <c r="AA11122" t="s">
        <v>6482</v>
      </c>
      <c r="AC11122" t="s">
        <v>1111</v>
      </c>
      <c r="AD11122" t="s">
        <v>443</v>
      </c>
    </row>
    <row r="11123" spans="21:30">
      <c r="U11123">
        <v>31066</v>
      </c>
      <c r="V11123">
        <v>2</v>
      </c>
      <c r="W11123" t="s">
        <v>12040</v>
      </c>
      <c r="X11123">
        <v>13</v>
      </c>
      <c r="Y11123" t="s">
        <v>6457</v>
      </c>
      <c r="Z11123">
        <v>13602</v>
      </c>
      <c r="AA11123" t="s">
        <v>1120</v>
      </c>
      <c r="AC11123" t="s">
        <v>713</v>
      </c>
      <c r="AD11123" t="s">
        <v>443</v>
      </c>
    </row>
    <row r="11124" spans="21:30">
      <c r="U11124">
        <v>31068</v>
      </c>
      <c r="V11124">
        <v>9</v>
      </c>
      <c r="W11124" t="s">
        <v>12041</v>
      </c>
      <c r="X11124">
        <v>13</v>
      </c>
      <c r="Y11124" t="s">
        <v>6457</v>
      </c>
      <c r="Z11124">
        <v>13301</v>
      </c>
      <c r="AA11124" t="s">
        <v>623</v>
      </c>
      <c r="AC11124" t="s">
        <v>713</v>
      </c>
      <c r="AD11124" t="s">
        <v>443</v>
      </c>
    </row>
    <row r="11125" spans="21:30">
      <c r="U11125">
        <v>31069</v>
      </c>
      <c r="V11125">
        <v>7</v>
      </c>
      <c r="W11125" t="s">
        <v>12042</v>
      </c>
      <c r="X11125">
        <v>13</v>
      </c>
      <c r="Y11125" t="s">
        <v>6457</v>
      </c>
      <c r="Z11125">
        <v>13201</v>
      </c>
      <c r="AA11125" t="s">
        <v>114</v>
      </c>
      <c r="AC11125" t="s">
        <v>713</v>
      </c>
      <c r="AD11125" t="s">
        <v>443</v>
      </c>
    </row>
    <row r="11126" spans="21:30">
      <c r="U11126">
        <v>31070</v>
      </c>
      <c r="V11126">
        <v>0</v>
      </c>
      <c r="W11126" t="s">
        <v>12043</v>
      </c>
      <c r="X11126">
        <v>13</v>
      </c>
      <c r="Y11126" t="s">
        <v>6457</v>
      </c>
      <c r="Z11126">
        <v>13119</v>
      </c>
      <c r="AA11126" t="s">
        <v>6482</v>
      </c>
      <c r="AC11126" t="s">
        <v>713</v>
      </c>
      <c r="AD11126" t="s">
        <v>443</v>
      </c>
    </row>
    <row r="11127" spans="21:30">
      <c r="U11127">
        <v>31071</v>
      </c>
      <c r="V11127">
        <v>9</v>
      </c>
      <c r="W11127" t="s">
        <v>12044</v>
      </c>
      <c r="X11127">
        <v>13</v>
      </c>
      <c r="Y11127" t="s">
        <v>6457</v>
      </c>
      <c r="Z11127">
        <v>13301</v>
      </c>
      <c r="AA11127" t="s">
        <v>623</v>
      </c>
      <c r="AC11127" t="s">
        <v>1111</v>
      </c>
      <c r="AD11127" t="s">
        <v>443</v>
      </c>
    </row>
    <row r="11128" spans="21:30">
      <c r="U11128">
        <v>31072</v>
      </c>
      <c r="V11128">
        <v>7</v>
      </c>
      <c r="W11128" t="s">
        <v>12045</v>
      </c>
      <c r="X11128">
        <v>13</v>
      </c>
      <c r="Y11128" t="s">
        <v>6457</v>
      </c>
      <c r="Z11128">
        <v>13128</v>
      </c>
      <c r="AA11128" t="s">
        <v>831</v>
      </c>
      <c r="AC11128" t="s">
        <v>713</v>
      </c>
      <c r="AD11128" t="s">
        <v>443</v>
      </c>
    </row>
    <row r="11129" spans="21:30">
      <c r="U11129">
        <v>31073</v>
      </c>
      <c r="V11129">
        <v>5</v>
      </c>
      <c r="W11129" t="s">
        <v>12046</v>
      </c>
      <c r="X11129">
        <v>13</v>
      </c>
      <c r="Y11129" t="s">
        <v>6457</v>
      </c>
      <c r="Z11129">
        <v>13102</v>
      </c>
      <c r="AA11129" t="s">
        <v>957</v>
      </c>
      <c r="AC11129" t="s">
        <v>713</v>
      </c>
      <c r="AD11129" t="s">
        <v>443</v>
      </c>
    </row>
    <row r="11130" spans="21:30">
      <c r="U11130">
        <v>31074</v>
      </c>
      <c r="V11130">
        <v>3</v>
      </c>
      <c r="W11130" t="s">
        <v>12047</v>
      </c>
      <c r="X11130">
        <v>13</v>
      </c>
      <c r="Y11130" t="s">
        <v>6457</v>
      </c>
      <c r="Z11130">
        <v>13119</v>
      </c>
      <c r="AA11130" t="s">
        <v>6482</v>
      </c>
      <c r="AC11130" t="s">
        <v>1111</v>
      </c>
      <c r="AD11130" t="s">
        <v>443</v>
      </c>
    </row>
    <row r="11131" spans="21:30">
      <c r="U11131">
        <v>31075</v>
      </c>
      <c r="V11131">
        <v>1</v>
      </c>
      <c r="W11131" t="s">
        <v>12048</v>
      </c>
      <c r="X11131">
        <v>13</v>
      </c>
      <c r="Y11131" t="s">
        <v>6457</v>
      </c>
      <c r="Z11131">
        <v>13105</v>
      </c>
      <c r="AA11131" t="s">
        <v>1817</v>
      </c>
      <c r="AC11131" t="s">
        <v>713</v>
      </c>
      <c r="AD11131" t="s">
        <v>443</v>
      </c>
    </row>
    <row r="11132" spans="21:30">
      <c r="U11132">
        <v>31077</v>
      </c>
      <c r="V11132">
        <v>8</v>
      </c>
      <c r="W11132" t="s">
        <v>12049</v>
      </c>
      <c r="X11132">
        <v>13</v>
      </c>
      <c r="Y11132" t="s">
        <v>6457</v>
      </c>
      <c r="Z11132">
        <v>13119</v>
      </c>
      <c r="AA11132" t="s">
        <v>6482</v>
      </c>
      <c r="AC11132" t="s">
        <v>713</v>
      </c>
      <c r="AD11132" t="s">
        <v>443</v>
      </c>
    </row>
    <row r="11133" spans="21:30">
      <c r="U11133">
        <v>31078</v>
      </c>
      <c r="V11133">
        <v>6</v>
      </c>
      <c r="W11133" t="s">
        <v>12050</v>
      </c>
      <c r="X11133">
        <v>13</v>
      </c>
      <c r="Y11133" t="s">
        <v>6457</v>
      </c>
      <c r="Z11133">
        <v>13201</v>
      </c>
      <c r="AA11133" t="s">
        <v>114</v>
      </c>
      <c r="AC11133" t="s">
        <v>1111</v>
      </c>
      <c r="AD11133" t="s">
        <v>443</v>
      </c>
    </row>
    <row r="11134" spans="21:30">
      <c r="U11134">
        <v>31080</v>
      </c>
      <c r="V11134">
        <v>8</v>
      </c>
      <c r="W11134" t="s">
        <v>12051</v>
      </c>
      <c r="X11134">
        <v>13</v>
      </c>
      <c r="Y11134" t="s">
        <v>6457</v>
      </c>
      <c r="Z11134">
        <v>13201</v>
      </c>
      <c r="AA11134" t="s">
        <v>114</v>
      </c>
      <c r="AC11134" t="s">
        <v>713</v>
      </c>
      <c r="AD11134" t="s">
        <v>443</v>
      </c>
    </row>
    <row r="11135" spans="21:30">
      <c r="U11135">
        <v>31081</v>
      </c>
      <c r="V11135">
        <v>6</v>
      </c>
      <c r="W11135" t="s">
        <v>12052</v>
      </c>
      <c r="X11135">
        <v>13</v>
      </c>
      <c r="Y11135" t="s">
        <v>6457</v>
      </c>
      <c r="Z11135">
        <v>13402</v>
      </c>
      <c r="AA11135" t="s">
        <v>766</v>
      </c>
      <c r="AC11135" t="s">
        <v>713</v>
      </c>
      <c r="AD11135" t="s">
        <v>443</v>
      </c>
    </row>
    <row r="11136" spans="21:30">
      <c r="U11136">
        <v>31082</v>
      </c>
      <c r="V11136">
        <v>4</v>
      </c>
      <c r="W11136" t="s">
        <v>12053</v>
      </c>
      <c r="X11136">
        <v>13</v>
      </c>
      <c r="Y11136" t="s">
        <v>6457</v>
      </c>
      <c r="Z11136">
        <v>13122</v>
      </c>
      <c r="AA11136" t="s">
        <v>6722</v>
      </c>
      <c r="AC11136" t="s">
        <v>713</v>
      </c>
      <c r="AD11136" t="s">
        <v>443</v>
      </c>
    </row>
    <row r="11137" spans="21:30">
      <c r="U11137">
        <v>31083</v>
      </c>
      <c r="V11137">
        <v>2</v>
      </c>
      <c r="W11137" t="s">
        <v>12054</v>
      </c>
      <c r="X11137">
        <v>13</v>
      </c>
      <c r="Y11137" t="s">
        <v>6457</v>
      </c>
      <c r="Z11137">
        <v>13125</v>
      </c>
      <c r="AA11137" t="s">
        <v>1608</v>
      </c>
      <c r="AC11137" t="s">
        <v>713</v>
      </c>
      <c r="AD11137" t="s">
        <v>443</v>
      </c>
    </row>
    <row r="11138" spans="21:30">
      <c r="U11138">
        <v>31084</v>
      </c>
      <c r="V11138">
        <v>0</v>
      </c>
      <c r="W11138" t="s">
        <v>9210</v>
      </c>
      <c r="X11138">
        <v>16</v>
      </c>
      <c r="Y11138" t="s">
        <v>3835</v>
      </c>
      <c r="Z11138">
        <v>16101</v>
      </c>
      <c r="AA11138" t="s">
        <v>3836</v>
      </c>
      <c r="AC11138" t="s">
        <v>713</v>
      </c>
      <c r="AD11138" t="s">
        <v>443</v>
      </c>
    </row>
    <row r="11139" spans="21:30">
      <c r="U11139">
        <v>31085</v>
      </c>
      <c r="V11139">
        <v>9</v>
      </c>
      <c r="W11139" t="s">
        <v>8624</v>
      </c>
      <c r="X11139">
        <v>8</v>
      </c>
      <c r="Y11139" t="s">
        <v>434</v>
      </c>
      <c r="Z11139">
        <v>8108</v>
      </c>
      <c r="AA11139" t="s">
        <v>1832</v>
      </c>
      <c r="AC11139" t="s">
        <v>713</v>
      </c>
      <c r="AD11139" t="s">
        <v>443</v>
      </c>
    </row>
    <row r="11140" spans="21:30">
      <c r="U11140">
        <v>31086</v>
      </c>
      <c r="V11140">
        <v>7</v>
      </c>
      <c r="W11140" t="s">
        <v>12055</v>
      </c>
      <c r="X11140">
        <v>8</v>
      </c>
      <c r="Y11140" t="s">
        <v>434</v>
      </c>
      <c r="Z11140">
        <v>8301</v>
      </c>
      <c r="AA11140" t="s">
        <v>4127</v>
      </c>
      <c r="AC11140" t="s">
        <v>713</v>
      </c>
      <c r="AD11140" t="s">
        <v>443</v>
      </c>
    </row>
    <row r="11141" spans="21:30">
      <c r="U11141">
        <v>31087</v>
      </c>
      <c r="V11141">
        <v>5</v>
      </c>
      <c r="W11141" t="s">
        <v>12056</v>
      </c>
      <c r="X11141">
        <v>16</v>
      </c>
      <c r="Y11141" t="s">
        <v>3835</v>
      </c>
      <c r="Z11141">
        <v>16101</v>
      </c>
      <c r="AA11141" t="s">
        <v>3836</v>
      </c>
      <c r="AC11141" t="s">
        <v>713</v>
      </c>
      <c r="AD11141" t="s">
        <v>443</v>
      </c>
    </row>
    <row r="11142" spans="21:30">
      <c r="U11142">
        <v>31088</v>
      </c>
      <c r="V11142">
        <v>3</v>
      </c>
      <c r="W11142" t="s">
        <v>12057</v>
      </c>
      <c r="X11142">
        <v>8</v>
      </c>
      <c r="Y11142" t="s">
        <v>434</v>
      </c>
      <c r="Z11142">
        <v>8102</v>
      </c>
      <c r="AA11142" t="s">
        <v>1069</v>
      </c>
      <c r="AC11142" t="s">
        <v>713</v>
      </c>
      <c r="AD11142" t="s">
        <v>443</v>
      </c>
    </row>
    <row r="11143" spans="21:30">
      <c r="U11143">
        <v>31089</v>
      </c>
      <c r="V11143">
        <v>1</v>
      </c>
      <c r="W11143" t="s">
        <v>12058</v>
      </c>
      <c r="X11143">
        <v>8</v>
      </c>
      <c r="Y11143" t="s">
        <v>434</v>
      </c>
      <c r="Z11143">
        <v>8305</v>
      </c>
      <c r="AA11143" t="s">
        <v>4261</v>
      </c>
      <c r="AC11143" t="s">
        <v>713</v>
      </c>
      <c r="AD11143" t="s">
        <v>443</v>
      </c>
    </row>
    <row r="11144" spans="21:30">
      <c r="U11144">
        <v>31090</v>
      </c>
      <c r="V11144">
        <v>5</v>
      </c>
      <c r="W11144" t="s">
        <v>12059</v>
      </c>
      <c r="X11144">
        <v>16</v>
      </c>
      <c r="Y11144" t="s">
        <v>3835</v>
      </c>
      <c r="Z11144">
        <v>16206</v>
      </c>
      <c r="AA11144" t="s">
        <v>4050</v>
      </c>
      <c r="AC11144" t="s">
        <v>713</v>
      </c>
      <c r="AD11144" t="s">
        <v>443</v>
      </c>
    </row>
    <row r="11145" spans="21:30">
      <c r="U11145">
        <v>31091</v>
      </c>
      <c r="V11145">
        <v>3</v>
      </c>
      <c r="W11145" t="s">
        <v>12060</v>
      </c>
      <c r="X11145">
        <v>8</v>
      </c>
      <c r="Y11145" t="s">
        <v>434</v>
      </c>
      <c r="Z11145">
        <v>8101</v>
      </c>
      <c r="AA11145" t="s">
        <v>433</v>
      </c>
      <c r="AC11145" t="s">
        <v>713</v>
      </c>
      <c r="AD11145" t="s">
        <v>443</v>
      </c>
    </row>
    <row r="11146" spans="21:30">
      <c r="U11146">
        <v>31092</v>
      </c>
      <c r="V11146">
        <v>1</v>
      </c>
      <c r="W11146" t="s">
        <v>12061</v>
      </c>
      <c r="X11146">
        <v>8</v>
      </c>
      <c r="Y11146" t="s">
        <v>434</v>
      </c>
      <c r="Z11146">
        <v>8103</v>
      </c>
      <c r="AA11146" t="s">
        <v>979</v>
      </c>
      <c r="AC11146" t="s">
        <v>713</v>
      </c>
      <c r="AD11146" t="s">
        <v>443</v>
      </c>
    </row>
    <row r="11147" spans="21:30">
      <c r="U11147">
        <v>31094</v>
      </c>
      <c r="V11147">
        <v>8</v>
      </c>
      <c r="W11147" t="s">
        <v>12062</v>
      </c>
      <c r="X11147">
        <v>8</v>
      </c>
      <c r="Y11147" t="s">
        <v>434</v>
      </c>
      <c r="Z11147">
        <v>8106</v>
      </c>
      <c r="AA11147" t="s">
        <v>1344</v>
      </c>
      <c r="AC11147" t="s">
        <v>713</v>
      </c>
      <c r="AD11147" t="s">
        <v>443</v>
      </c>
    </row>
    <row r="11148" spans="21:30">
      <c r="U11148">
        <v>31097</v>
      </c>
      <c r="V11148">
        <v>2</v>
      </c>
      <c r="W11148" t="s">
        <v>12063</v>
      </c>
      <c r="X11148">
        <v>16</v>
      </c>
      <c r="Y11148" t="s">
        <v>3835</v>
      </c>
      <c r="Z11148">
        <v>16104</v>
      </c>
      <c r="AA11148" t="s">
        <v>1116</v>
      </c>
      <c r="AC11148" t="s">
        <v>1009</v>
      </c>
      <c r="AD11148" t="s">
        <v>443</v>
      </c>
    </row>
    <row r="11149" spans="21:30">
      <c r="U11149">
        <v>31098</v>
      </c>
      <c r="V11149">
        <v>0</v>
      </c>
      <c r="W11149" t="s">
        <v>12064</v>
      </c>
      <c r="X11149">
        <v>16</v>
      </c>
      <c r="Y11149" t="s">
        <v>3835</v>
      </c>
      <c r="Z11149">
        <v>16105</v>
      </c>
      <c r="AA11149" t="s">
        <v>1503</v>
      </c>
      <c r="AC11149" t="s">
        <v>713</v>
      </c>
      <c r="AD11149" t="s">
        <v>443</v>
      </c>
    </row>
    <row r="11150" spans="21:30">
      <c r="U11150">
        <v>31099</v>
      </c>
      <c r="V11150">
        <v>9</v>
      </c>
      <c r="W11150" t="s">
        <v>12065</v>
      </c>
      <c r="X11150">
        <v>8</v>
      </c>
      <c r="Y11150" t="s">
        <v>434</v>
      </c>
      <c r="Z11150">
        <v>8202</v>
      </c>
      <c r="AA11150" t="s">
        <v>886</v>
      </c>
      <c r="AC11150" t="s">
        <v>713</v>
      </c>
      <c r="AD11150" t="s">
        <v>443</v>
      </c>
    </row>
    <row r="11151" spans="21:30">
      <c r="U11151">
        <v>31100</v>
      </c>
      <c r="V11151">
        <v>6</v>
      </c>
      <c r="W11151" t="s">
        <v>12066</v>
      </c>
      <c r="X11151">
        <v>8</v>
      </c>
      <c r="Y11151" t="s">
        <v>434</v>
      </c>
      <c r="Z11151">
        <v>8110</v>
      </c>
      <c r="AA11151" t="s">
        <v>1747</v>
      </c>
      <c r="AC11151" t="s">
        <v>713</v>
      </c>
      <c r="AD11151" t="s">
        <v>443</v>
      </c>
    </row>
    <row r="11152" spans="21:30">
      <c r="U11152">
        <v>31102</v>
      </c>
      <c r="V11152">
        <v>2</v>
      </c>
      <c r="W11152" t="s">
        <v>12067</v>
      </c>
      <c r="X11152">
        <v>8</v>
      </c>
      <c r="Y11152" t="s">
        <v>434</v>
      </c>
      <c r="Z11152">
        <v>8101</v>
      </c>
      <c r="AA11152" t="s">
        <v>433</v>
      </c>
      <c r="AC11152" t="s">
        <v>725</v>
      </c>
      <c r="AD11152" t="s">
        <v>443</v>
      </c>
    </row>
    <row r="11153" spans="21:30">
      <c r="U11153">
        <v>31103</v>
      </c>
      <c r="V11153">
        <v>2</v>
      </c>
      <c r="W11153" t="s">
        <v>12068</v>
      </c>
      <c r="X11153">
        <v>8</v>
      </c>
      <c r="Y11153" t="s">
        <v>434</v>
      </c>
      <c r="Z11153">
        <v>8102</v>
      </c>
      <c r="AA11153" t="s">
        <v>1069</v>
      </c>
      <c r="AC11153" t="s">
        <v>1009</v>
      </c>
      <c r="AD11153" t="s">
        <v>443</v>
      </c>
    </row>
    <row r="11154" spans="21:30">
      <c r="U11154">
        <v>31104</v>
      </c>
      <c r="V11154">
        <v>9</v>
      </c>
      <c r="W11154" t="s">
        <v>12069</v>
      </c>
      <c r="X11154">
        <v>8</v>
      </c>
      <c r="Y11154" t="s">
        <v>434</v>
      </c>
      <c r="Z11154">
        <v>8101</v>
      </c>
      <c r="AA11154" t="s">
        <v>433</v>
      </c>
      <c r="AC11154" t="s">
        <v>713</v>
      </c>
      <c r="AD11154" t="s">
        <v>443</v>
      </c>
    </row>
    <row r="11155" spans="21:30">
      <c r="U11155">
        <v>31105</v>
      </c>
      <c r="V11155">
        <v>7</v>
      </c>
      <c r="W11155" t="s">
        <v>12070</v>
      </c>
      <c r="X11155">
        <v>16</v>
      </c>
      <c r="Y11155" t="s">
        <v>3835</v>
      </c>
      <c r="Z11155">
        <v>16101</v>
      </c>
      <c r="AA11155" t="s">
        <v>3836</v>
      </c>
      <c r="AC11155" t="s">
        <v>713</v>
      </c>
      <c r="AD11155" t="s">
        <v>443</v>
      </c>
    </row>
    <row r="11156" spans="21:30">
      <c r="U11156">
        <v>31106</v>
      </c>
      <c r="V11156">
        <v>5</v>
      </c>
      <c r="W11156" t="s">
        <v>12071</v>
      </c>
      <c r="X11156">
        <v>8</v>
      </c>
      <c r="Y11156" t="s">
        <v>434</v>
      </c>
      <c r="Z11156">
        <v>8109</v>
      </c>
      <c r="AA11156" t="s">
        <v>1729</v>
      </c>
      <c r="AC11156" t="s">
        <v>713</v>
      </c>
      <c r="AD11156" t="s">
        <v>443</v>
      </c>
    </row>
    <row r="11157" spans="21:30">
      <c r="U11157">
        <v>31107</v>
      </c>
      <c r="V11157">
        <v>3</v>
      </c>
      <c r="W11157" t="s">
        <v>2661</v>
      </c>
      <c r="X11157">
        <v>8</v>
      </c>
      <c r="Y11157" t="s">
        <v>434</v>
      </c>
      <c r="Z11157">
        <v>8303</v>
      </c>
      <c r="AA11157" t="s">
        <v>904</v>
      </c>
      <c r="AC11157" t="s">
        <v>713</v>
      </c>
      <c r="AD11157" t="s">
        <v>443</v>
      </c>
    </row>
    <row r="11158" spans="21:30">
      <c r="U11158">
        <v>31108</v>
      </c>
      <c r="V11158">
        <v>1</v>
      </c>
      <c r="W11158" t="s">
        <v>12072</v>
      </c>
      <c r="X11158">
        <v>16</v>
      </c>
      <c r="Y11158" t="s">
        <v>3835</v>
      </c>
      <c r="Z11158">
        <v>16107</v>
      </c>
      <c r="AA11158" t="s">
        <v>4040</v>
      </c>
      <c r="AC11158" t="s">
        <v>713</v>
      </c>
      <c r="AD11158" t="s">
        <v>443</v>
      </c>
    </row>
    <row r="11159" spans="21:30">
      <c r="U11159">
        <v>31110</v>
      </c>
      <c r="V11159">
        <v>3</v>
      </c>
      <c r="W11159" t="s">
        <v>12073</v>
      </c>
      <c r="X11159">
        <v>8</v>
      </c>
      <c r="Y11159" t="s">
        <v>434</v>
      </c>
      <c r="Z11159">
        <v>8108</v>
      </c>
      <c r="AA11159" t="s">
        <v>1832</v>
      </c>
      <c r="AC11159" t="s">
        <v>713</v>
      </c>
      <c r="AD11159" t="s">
        <v>443</v>
      </c>
    </row>
    <row r="11160" spans="21:30">
      <c r="U11160">
        <v>31111</v>
      </c>
      <c r="V11160">
        <v>1</v>
      </c>
      <c r="W11160" t="s">
        <v>12074</v>
      </c>
      <c r="X11160">
        <v>8</v>
      </c>
      <c r="Y11160" t="s">
        <v>434</v>
      </c>
      <c r="Z11160">
        <v>8111</v>
      </c>
      <c r="AA11160" t="s">
        <v>4496</v>
      </c>
      <c r="AC11160" t="s">
        <v>713</v>
      </c>
      <c r="AD11160" t="s">
        <v>443</v>
      </c>
    </row>
    <row r="11161" spans="21:30">
      <c r="U11161">
        <v>31113</v>
      </c>
      <c r="V11161">
        <v>8</v>
      </c>
      <c r="W11161" t="s">
        <v>12075</v>
      </c>
      <c r="X11161">
        <v>8</v>
      </c>
      <c r="Y11161" t="s">
        <v>434</v>
      </c>
      <c r="Z11161">
        <v>8301</v>
      </c>
      <c r="AA11161" t="s">
        <v>4127</v>
      </c>
      <c r="AC11161" t="s">
        <v>713</v>
      </c>
      <c r="AD11161" t="s">
        <v>443</v>
      </c>
    </row>
    <row r="11162" spans="21:30">
      <c r="U11162">
        <v>31114</v>
      </c>
      <c r="V11162">
        <v>6</v>
      </c>
      <c r="W11162" t="s">
        <v>12076</v>
      </c>
      <c r="X11162">
        <v>8</v>
      </c>
      <c r="Y11162" t="s">
        <v>434</v>
      </c>
      <c r="Z11162">
        <v>8102</v>
      </c>
      <c r="AA11162" t="s">
        <v>1069</v>
      </c>
      <c r="AC11162" t="s">
        <v>713</v>
      </c>
      <c r="AD11162" t="s">
        <v>443</v>
      </c>
    </row>
    <row r="11163" spans="21:30">
      <c r="U11163">
        <v>31115</v>
      </c>
      <c r="V11163">
        <v>4</v>
      </c>
      <c r="W11163" t="s">
        <v>9323</v>
      </c>
      <c r="X11163">
        <v>8</v>
      </c>
      <c r="Y11163" t="s">
        <v>434</v>
      </c>
      <c r="Z11163">
        <v>8202</v>
      </c>
      <c r="AA11163" t="s">
        <v>886</v>
      </c>
      <c r="AC11163" t="s">
        <v>713</v>
      </c>
      <c r="AD11163" t="s">
        <v>443</v>
      </c>
    </row>
    <row r="11164" spans="21:30">
      <c r="U11164">
        <v>31116</v>
      </c>
      <c r="V11164">
        <v>2</v>
      </c>
      <c r="W11164" t="s">
        <v>12077</v>
      </c>
      <c r="X11164">
        <v>16</v>
      </c>
      <c r="Y11164" t="s">
        <v>3835</v>
      </c>
      <c r="Z11164">
        <v>16101</v>
      </c>
      <c r="AA11164" t="s">
        <v>3836</v>
      </c>
      <c r="AC11164" t="s">
        <v>713</v>
      </c>
      <c r="AD11164" t="s">
        <v>443</v>
      </c>
    </row>
    <row r="11165" spans="21:30">
      <c r="U11165">
        <v>31117</v>
      </c>
      <c r="V11165">
        <v>0</v>
      </c>
      <c r="W11165" t="s">
        <v>12078</v>
      </c>
      <c r="X11165">
        <v>16</v>
      </c>
      <c r="Y11165" t="s">
        <v>3835</v>
      </c>
      <c r="Z11165">
        <v>16202</v>
      </c>
      <c r="AA11165" t="s">
        <v>999</v>
      </c>
      <c r="AC11165" t="s">
        <v>713</v>
      </c>
      <c r="AD11165" t="s">
        <v>443</v>
      </c>
    </row>
    <row r="11166" spans="21:30">
      <c r="U11166">
        <v>31118</v>
      </c>
      <c r="V11166">
        <v>9</v>
      </c>
      <c r="W11166" t="s">
        <v>12079</v>
      </c>
      <c r="X11166">
        <v>8</v>
      </c>
      <c r="Y11166" t="s">
        <v>434</v>
      </c>
      <c r="Z11166">
        <v>8102</v>
      </c>
      <c r="AA11166" t="s">
        <v>1069</v>
      </c>
      <c r="AC11166" t="s">
        <v>713</v>
      </c>
      <c r="AD11166" t="s">
        <v>443</v>
      </c>
    </row>
    <row r="11167" spans="21:30">
      <c r="U11167">
        <v>31120</v>
      </c>
      <c r="V11167">
        <v>0</v>
      </c>
      <c r="W11167" t="s">
        <v>12080</v>
      </c>
      <c r="X11167">
        <v>8</v>
      </c>
      <c r="Y11167" t="s">
        <v>434</v>
      </c>
      <c r="Z11167">
        <v>8108</v>
      </c>
      <c r="AA11167" t="s">
        <v>1832</v>
      </c>
      <c r="AC11167" t="s">
        <v>713</v>
      </c>
      <c r="AD11167" t="s">
        <v>443</v>
      </c>
    </row>
    <row r="11168" spans="21:30">
      <c r="U11168">
        <v>31121</v>
      </c>
      <c r="V11168">
        <v>9</v>
      </c>
      <c r="W11168" t="s">
        <v>12081</v>
      </c>
      <c r="X11168">
        <v>8</v>
      </c>
      <c r="Y11168" t="s">
        <v>434</v>
      </c>
      <c r="Z11168">
        <v>8301</v>
      </c>
      <c r="AA11168" t="s">
        <v>4127</v>
      </c>
      <c r="AC11168" t="s">
        <v>713</v>
      </c>
      <c r="AD11168" t="s">
        <v>443</v>
      </c>
    </row>
    <row r="11169" spans="21:30">
      <c r="U11169">
        <v>31122</v>
      </c>
      <c r="V11169">
        <v>7</v>
      </c>
      <c r="W11169" t="s">
        <v>9809</v>
      </c>
      <c r="X11169">
        <v>8</v>
      </c>
      <c r="Y11169" t="s">
        <v>434</v>
      </c>
      <c r="Z11169">
        <v>8205</v>
      </c>
      <c r="AA11169" t="s">
        <v>1089</v>
      </c>
      <c r="AC11169" t="s">
        <v>713</v>
      </c>
      <c r="AD11169" t="s">
        <v>443</v>
      </c>
    </row>
    <row r="11170" spans="21:30">
      <c r="U11170">
        <v>31123</v>
      </c>
      <c r="V11170">
        <v>5</v>
      </c>
      <c r="W11170" t="s">
        <v>12082</v>
      </c>
      <c r="X11170">
        <v>16</v>
      </c>
      <c r="Y11170" t="s">
        <v>3835</v>
      </c>
      <c r="Z11170">
        <v>16101</v>
      </c>
      <c r="AA11170" t="s">
        <v>3836</v>
      </c>
      <c r="AC11170" t="s">
        <v>713</v>
      </c>
      <c r="AD11170" t="s">
        <v>443</v>
      </c>
    </row>
    <row r="11171" spans="21:30">
      <c r="U11171">
        <v>31124</v>
      </c>
      <c r="V11171">
        <v>3</v>
      </c>
      <c r="W11171" t="s">
        <v>12083</v>
      </c>
      <c r="X11171">
        <v>8</v>
      </c>
      <c r="Y11171" t="s">
        <v>434</v>
      </c>
      <c r="Z11171">
        <v>8301</v>
      </c>
      <c r="AA11171" t="s">
        <v>4127</v>
      </c>
      <c r="AC11171" t="s">
        <v>713</v>
      </c>
      <c r="AD11171" t="s">
        <v>443</v>
      </c>
    </row>
    <row r="11172" spans="21:30">
      <c r="U11172">
        <v>31125</v>
      </c>
      <c r="V11172">
        <v>1</v>
      </c>
      <c r="W11172" t="s">
        <v>12084</v>
      </c>
      <c r="X11172">
        <v>8</v>
      </c>
      <c r="Y11172" t="s">
        <v>434</v>
      </c>
      <c r="Z11172">
        <v>8206</v>
      </c>
      <c r="AA11172" t="s">
        <v>4694</v>
      </c>
      <c r="AC11172" t="s">
        <v>713</v>
      </c>
      <c r="AD11172" t="s">
        <v>443</v>
      </c>
    </row>
    <row r="11173" spans="21:30">
      <c r="U11173">
        <v>31128</v>
      </c>
      <c r="V11173">
        <v>6</v>
      </c>
      <c r="W11173" t="s">
        <v>12085</v>
      </c>
      <c r="X11173">
        <v>16</v>
      </c>
      <c r="Y11173" t="s">
        <v>3835</v>
      </c>
      <c r="Z11173">
        <v>16207</v>
      </c>
      <c r="AA11173" t="s">
        <v>1777</v>
      </c>
      <c r="AC11173" t="s">
        <v>1009</v>
      </c>
      <c r="AD11173" t="s">
        <v>443</v>
      </c>
    </row>
    <row r="11174" spans="21:30">
      <c r="U11174">
        <v>31129</v>
      </c>
      <c r="V11174">
        <v>4</v>
      </c>
      <c r="W11174" t="s">
        <v>12086</v>
      </c>
      <c r="X11174">
        <v>8</v>
      </c>
      <c r="Y11174" t="s">
        <v>434</v>
      </c>
      <c r="Z11174">
        <v>8102</v>
      </c>
      <c r="AA11174" t="s">
        <v>1069</v>
      </c>
      <c r="AC11174" t="s">
        <v>713</v>
      </c>
      <c r="AD11174" t="s">
        <v>443</v>
      </c>
    </row>
    <row r="11175" spans="21:30">
      <c r="U11175">
        <v>31130</v>
      </c>
      <c r="V11175">
        <v>5</v>
      </c>
      <c r="W11175" t="s">
        <v>12087</v>
      </c>
      <c r="X11175">
        <v>8</v>
      </c>
      <c r="Y11175" t="s">
        <v>434</v>
      </c>
      <c r="Z11175">
        <v>8102</v>
      </c>
      <c r="AA11175" t="s">
        <v>1069</v>
      </c>
      <c r="AC11175" t="s">
        <v>713</v>
      </c>
      <c r="AD11175" t="s">
        <v>443</v>
      </c>
    </row>
    <row r="11176" spans="21:30">
      <c r="U11176">
        <v>31131</v>
      </c>
      <c r="V11176">
        <v>6</v>
      </c>
      <c r="W11176" t="s">
        <v>9126</v>
      </c>
      <c r="X11176">
        <v>8</v>
      </c>
      <c r="Y11176" t="s">
        <v>434</v>
      </c>
      <c r="Z11176">
        <v>8303</v>
      </c>
      <c r="AA11176" t="s">
        <v>904</v>
      </c>
      <c r="AC11176" t="s">
        <v>713</v>
      </c>
      <c r="AD11176" t="s">
        <v>443</v>
      </c>
    </row>
    <row r="11177" spans="21:30">
      <c r="U11177">
        <v>31132</v>
      </c>
      <c r="V11177">
        <v>4</v>
      </c>
      <c r="W11177" t="s">
        <v>12088</v>
      </c>
      <c r="X11177">
        <v>8</v>
      </c>
      <c r="Y11177" t="s">
        <v>434</v>
      </c>
      <c r="Z11177">
        <v>8106</v>
      </c>
      <c r="AA11177" t="s">
        <v>1344</v>
      </c>
      <c r="AC11177" t="s">
        <v>713</v>
      </c>
      <c r="AD11177" t="s">
        <v>443</v>
      </c>
    </row>
    <row r="11178" spans="21:30">
      <c r="U11178">
        <v>31133</v>
      </c>
      <c r="V11178">
        <v>2</v>
      </c>
      <c r="W11178" t="s">
        <v>12089</v>
      </c>
      <c r="X11178">
        <v>16</v>
      </c>
      <c r="Y11178" t="s">
        <v>3835</v>
      </c>
      <c r="Z11178">
        <v>16101</v>
      </c>
      <c r="AA11178" t="s">
        <v>3836</v>
      </c>
      <c r="AC11178" t="s">
        <v>713</v>
      </c>
      <c r="AD11178" t="s">
        <v>443</v>
      </c>
    </row>
    <row r="11179" spans="21:30">
      <c r="U11179">
        <v>31134</v>
      </c>
      <c r="V11179">
        <v>0</v>
      </c>
      <c r="W11179" t="s">
        <v>12090</v>
      </c>
      <c r="X11179">
        <v>8</v>
      </c>
      <c r="Y11179" t="s">
        <v>434</v>
      </c>
      <c r="Z11179">
        <v>8301</v>
      </c>
      <c r="AA11179" t="s">
        <v>4127</v>
      </c>
      <c r="AC11179" t="s">
        <v>713</v>
      </c>
      <c r="AD11179" t="s">
        <v>443</v>
      </c>
    </row>
    <row r="11180" spans="21:30">
      <c r="U11180">
        <v>31135</v>
      </c>
      <c r="V11180">
        <v>9</v>
      </c>
      <c r="W11180" t="s">
        <v>12091</v>
      </c>
      <c r="X11180">
        <v>16</v>
      </c>
      <c r="Y11180" t="s">
        <v>3835</v>
      </c>
      <c r="Z11180">
        <v>16102</v>
      </c>
      <c r="AA11180" t="s">
        <v>894</v>
      </c>
      <c r="AC11180" t="s">
        <v>713</v>
      </c>
      <c r="AD11180" t="s">
        <v>443</v>
      </c>
    </row>
    <row r="11181" spans="21:30">
      <c r="U11181">
        <v>31136</v>
      </c>
      <c r="V11181">
        <v>7</v>
      </c>
      <c r="W11181" t="s">
        <v>12092</v>
      </c>
      <c r="X11181">
        <v>8</v>
      </c>
      <c r="Y11181" t="s">
        <v>434</v>
      </c>
      <c r="Z11181">
        <v>8301</v>
      </c>
      <c r="AA11181" t="s">
        <v>4127</v>
      </c>
      <c r="AC11181" t="s">
        <v>713</v>
      </c>
      <c r="AD11181" t="s">
        <v>443</v>
      </c>
    </row>
    <row r="11182" spans="21:30">
      <c r="U11182">
        <v>31137</v>
      </c>
      <c r="V11182">
        <v>5</v>
      </c>
      <c r="W11182" t="s">
        <v>10039</v>
      </c>
      <c r="X11182">
        <v>8</v>
      </c>
      <c r="Y11182" t="s">
        <v>434</v>
      </c>
      <c r="Z11182">
        <v>8301</v>
      </c>
      <c r="AA11182" t="s">
        <v>4127</v>
      </c>
      <c r="AC11182" t="s">
        <v>713</v>
      </c>
      <c r="AD11182" t="s">
        <v>443</v>
      </c>
    </row>
    <row r="11183" spans="21:30">
      <c r="U11183">
        <v>31138</v>
      </c>
      <c r="V11183">
        <v>3</v>
      </c>
      <c r="W11183" t="s">
        <v>12093</v>
      </c>
      <c r="X11183">
        <v>13</v>
      </c>
      <c r="Y11183" t="s">
        <v>6457</v>
      </c>
      <c r="Z11183">
        <v>13201</v>
      </c>
      <c r="AA11183" t="s">
        <v>114</v>
      </c>
      <c r="AC11183" t="s">
        <v>713</v>
      </c>
      <c r="AD11183" t="s">
        <v>443</v>
      </c>
    </row>
    <row r="11184" spans="21:30">
      <c r="U11184">
        <v>31139</v>
      </c>
      <c r="V11184">
        <v>1</v>
      </c>
      <c r="W11184" t="s">
        <v>3901</v>
      </c>
      <c r="X11184">
        <v>13</v>
      </c>
      <c r="Y11184" t="s">
        <v>6457</v>
      </c>
      <c r="Z11184">
        <v>13119</v>
      </c>
      <c r="AA11184" t="s">
        <v>6482</v>
      </c>
      <c r="AC11184" t="s">
        <v>713</v>
      </c>
      <c r="AD11184" t="s">
        <v>443</v>
      </c>
    </row>
    <row r="11185" spans="21:30">
      <c r="U11185">
        <v>31140</v>
      </c>
      <c r="V11185">
        <v>5</v>
      </c>
      <c r="W11185" t="s">
        <v>12094</v>
      </c>
      <c r="X11185">
        <v>13</v>
      </c>
      <c r="Y11185" t="s">
        <v>6457</v>
      </c>
      <c r="Z11185">
        <v>13126</v>
      </c>
      <c r="AA11185" t="s">
        <v>6479</v>
      </c>
      <c r="AC11185" t="s">
        <v>713</v>
      </c>
      <c r="AD11185" t="s">
        <v>443</v>
      </c>
    </row>
    <row r="11186" spans="21:30">
      <c r="U11186">
        <v>31141</v>
      </c>
      <c r="V11186">
        <v>3</v>
      </c>
      <c r="W11186" t="s">
        <v>12095</v>
      </c>
      <c r="X11186">
        <v>13</v>
      </c>
      <c r="Y11186" t="s">
        <v>6457</v>
      </c>
      <c r="Z11186">
        <v>13201</v>
      </c>
      <c r="AA11186" t="s">
        <v>114</v>
      </c>
      <c r="AC11186" t="s">
        <v>713</v>
      </c>
      <c r="AD11186" t="s">
        <v>443</v>
      </c>
    </row>
    <row r="11187" spans="21:30">
      <c r="U11187">
        <v>31142</v>
      </c>
      <c r="V11187">
        <v>1</v>
      </c>
      <c r="W11187" t="s">
        <v>12096</v>
      </c>
      <c r="X11187">
        <v>13</v>
      </c>
      <c r="Y11187" t="s">
        <v>6457</v>
      </c>
      <c r="Z11187">
        <v>13106</v>
      </c>
      <c r="AA11187" t="s">
        <v>6487</v>
      </c>
      <c r="AC11187" t="s">
        <v>713</v>
      </c>
      <c r="AD11187" t="s">
        <v>443</v>
      </c>
    </row>
    <row r="11188" spans="21:30">
      <c r="U11188">
        <v>31144</v>
      </c>
      <c r="V11188">
        <v>8</v>
      </c>
      <c r="W11188" t="s">
        <v>12097</v>
      </c>
      <c r="X11188">
        <v>13</v>
      </c>
      <c r="Y11188" t="s">
        <v>6457</v>
      </c>
      <c r="Z11188">
        <v>13401</v>
      </c>
      <c r="AA11188" t="s">
        <v>667</v>
      </c>
      <c r="AC11188" t="s">
        <v>713</v>
      </c>
      <c r="AD11188" t="s">
        <v>443</v>
      </c>
    </row>
    <row r="11189" spans="21:30">
      <c r="U11189">
        <v>31145</v>
      </c>
      <c r="V11189">
        <v>6</v>
      </c>
      <c r="W11189" t="s">
        <v>12098</v>
      </c>
      <c r="X11189">
        <v>13</v>
      </c>
      <c r="Y11189" t="s">
        <v>6457</v>
      </c>
      <c r="Z11189">
        <v>13601</v>
      </c>
      <c r="AA11189" t="s">
        <v>777</v>
      </c>
      <c r="AC11189" t="s">
        <v>713</v>
      </c>
      <c r="AD11189" t="s">
        <v>443</v>
      </c>
    </row>
    <row r="11190" spans="21:30">
      <c r="U11190">
        <v>31148</v>
      </c>
      <c r="V11190">
        <v>0</v>
      </c>
      <c r="W11190" t="s">
        <v>12099</v>
      </c>
      <c r="X11190">
        <v>13</v>
      </c>
      <c r="Y11190" t="s">
        <v>6457</v>
      </c>
      <c r="Z11190">
        <v>13104</v>
      </c>
      <c r="AA11190" t="s">
        <v>6569</v>
      </c>
      <c r="AC11190" t="s">
        <v>713</v>
      </c>
      <c r="AD11190" t="s">
        <v>443</v>
      </c>
    </row>
    <row r="11191" spans="21:30">
      <c r="U11191">
        <v>31149</v>
      </c>
      <c r="V11191">
        <v>9</v>
      </c>
      <c r="W11191" t="s">
        <v>12100</v>
      </c>
      <c r="X11191">
        <v>13</v>
      </c>
      <c r="Y11191" t="s">
        <v>6457</v>
      </c>
      <c r="Z11191">
        <v>13126</v>
      </c>
      <c r="AA11191" t="s">
        <v>6479</v>
      </c>
      <c r="AC11191" t="s">
        <v>713</v>
      </c>
      <c r="AD11191" t="s">
        <v>443</v>
      </c>
    </row>
    <row r="11192" spans="21:30">
      <c r="U11192">
        <v>31152</v>
      </c>
      <c r="V11192">
        <v>9</v>
      </c>
      <c r="W11192" t="s">
        <v>12101</v>
      </c>
      <c r="X11192">
        <v>13</v>
      </c>
      <c r="Y11192" t="s">
        <v>6457</v>
      </c>
      <c r="Z11192">
        <v>13110</v>
      </c>
      <c r="AA11192" t="s">
        <v>741</v>
      </c>
      <c r="AC11192" t="s">
        <v>713</v>
      </c>
      <c r="AD11192" t="s">
        <v>443</v>
      </c>
    </row>
    <row r="11193" spans="21:30">
      <c r="U11193">
        <v>31153</v>
      </c>
      <c r="V11193">
        <v>7</v>
      </c>
      <c r="W11193" t="s">
        <v>12102</v>
      </c>
      <c r="X11193">
        <v>13</v>
      </c>
      <c r="Y11193" t="s">
        <v>6457</v>
      </c>
      <c r="Z11193">
        <v>13128</v>
      </c>
      <c r="AA11193" t="s">
        <v>831</v>
      </c>
      <c r="AC11193" t="s">
        <v>1111</v>
      </c>
      <c r="AD11193" t="s">
        <v>443</v>
      </c>
    </row>
    <row r="11194" spans="21:30">
      <c r="U11194">
        <v>31154</v>
      </c>
      <c r="V11194">
        <v>5</v>
      </c>
      <c r="W11194" t="s">
        <v>12103</v>
      </c>
      <c r="X11194">
        <v>13</v>
      </c>
      <c r="Y11194" t="s">
        <v>6457</v>
      </c>
      <c r="Z11194">
        <v>13301</v>
      </c>
      <c r="AA11194" t="s">
        <v>623</v>
      </c>
      <c r="AC11194" t="s">
        <v>1111</v>
      </c>
      <c r="AD11194" t="s">
        <v>443</v>
      </c>
    </row>
    <row r="11195" spans="21:30">
      <c r="U11195">
        <v>31155</v>
      </c>
      <c r="V11195">
        <v>3</v>
      </c>
      <c r="W11195" t="s">
        <v>12104</v>
      </c>
      <c r="X11195">
        <v>13</v>
      </c>
      <c r="Y11195" t="s">
        <v>6457</v>
      </c>
      <c r="Z11195">
        <v>13119</v>
      </c>
      <c r="AA11195" t="s">
        <v>6482</v>
      </c>
      <c r="AC11195" t="s">
        <v>713</v>
      </c>
      <c r="AD11195" t="s">
        <v>443</v>
      </c>
    </row>
    <row r="11196" spans="21:30">
      <c r="U11196">
        <v>31158</v>
      </c>
      <c r="V11196">
        <v>8</v>
      </c>
      <c r="W11196" t="s">
        <v>12105</v>
      </c>
      <c r="X11196">
        <v>13</v>
      </c>
      <c r="Y11196" t="s">
        <v>6457</v>
      </c>
      <c r="Z11196">
        <v>13108</v>
      </c>
      <c r="AA11196" t="s">
        <v>1212</v>
      </c>
      <c r="AC11196" t="s">
        <v>713</v>
      </c>
      <c r="AD11196" t="s">
        <v>443</v>
      </c>
    </row>
    <row r="11197" spans="21:30">
      <c r="U11197">
        <v>31159</v>
      </c>
      <c r="V11197">
        <v>6</v>
      </c>
      <c r="W11197" t="s">
        <v>12106</v>
      </c>
      <c r="X11197">
        <v>13</v>
      </c>
      <c r="Y11197" t="s">
        <v>6457</v>
      </c>
      <c r="Z11197">
        <v>13601</v>
      </c>
      <c r="AA11197" t="s">
        <v>777</v>
      </c>
      <c r="AC11197" t="s">
        <v>713</v>
      </c>
      <c r="AD11197" t="s">
        <v>443</v>
      </c>
    </row>
    <row r="11198" spans="21:30">
      <c r="U11198">
        <v>31161</v>
      </c>
      <c r="V11198">
        <v>8</v>
      </c>
      <c r="W11198" t="s">
        <v>12107</v>
      </c>
      <c r="X11198">
        <v>13</v>
      </c>
      <c r="Y11198" t="s">
        <v>6457</v>
      </c>
      <c r="Z11198">
        <v>13111</v>
      </c>
      <c r="AA11198" t="s">
        <v>1237</v>
      </c>
      <c r="AC11198" t="s">
        <v>713</v>
      </c>
      <c r="AD11198" t="s">
        <v>443</v>
      </c>
    </row>
    <row r="11199" spans="21:30">
      <c r="U11199">
        <v>31162</v>
      </c>
      <c r="V11199">
        <v>6</v>
      </c>
      <c r="W11199" t="s">
        <v>12108</v>
      </c>
      <c r="X11199">
        <v>13</v>
      </c>
      <c r="Y11199" t="s">
        <v>6457</v>
      </c>
      <c r="Z11199">
        <v>13602</v>
      </c>
      <c r="AA11199" t="s">
        <v>1120</v>
      </c>
      <c r="AC11199" t="s">
        <v>713</v>
      </c>
      <c r="AD11199" t="s">
        <v>443</v>
      </c>
    </row>
    <row r="11200" spans="21:30">
      <c r="U11200">
        <v>31163</v>
      </c>
      <c r="V11200">
        <v>4</v>
      </c>
      <c r="W11200" t="s">
        <v>12109</v>
      </c>
      <c r="X11200">
        <v>13</v>
      </c>
      <c r="Y11200" t="s">
        <v>6457</v>
      </c>
      <c r="Z11200">
        <v>13301</v>
      </c>
      <c r="AA11200" t="s">
        <v>623</v>
      </c>
      <c r="AC11200" t="s">
        <v>713</v>
      </c>
      <c r="AD11200" t="s">
        <v>443</v>
      </c>
    </row>
    <row r="11201" spans="21:30">
      <c r="U11201">
        <v>31164</v>
      </c>
      <c r="V11201">
        <v>2</v>
      </c>
      <c r="W11201" t="s">
        <v>12110</v>
      </c>
      <c r="X11201">
        <v>13</v>
      </c>
      <c r="Y11201" t="s">
        <v>6457</v>
      </c>
      <c r="Z11201">
        <v>13119</v>
      </c>
      <c r="AA11201" t="s">
        <v>6482</v>
      </c>
      <c r="AC11201" t="s">
        <v>713</v>
      </c>
      <c r="AD11201" t="s">
        <v>443</v>
      </c>
    </row>
    <row r="11202" spans="21:30">
      <c r="U11202">
        <v>31165</v>
      </c>
      <c r="V11202">
        <v>0</v>
      </c>
      <c r="W11202" t="s">
        <v>12111</v>
      </c>
      <c r="X11202">
        <v>13</v>
      </c>
      <c r="Y11202" t="s">
        <v>6457</v>
      </c>
      <c r="Z11202">
        <v>13130</v>
      </c>
      <c r="AA11202" t="s">
        <v>840</v>
      </c>
      <c r="AC11202" t="s">
        <v>713</v>
      </c>
      <c r="AD11202" t="s">
        <v>443</v>
      </c>
    </row>
    <row r="11203" spans="21:30">
      <c r="U11203">
        <v>31166</v>
      </c>
      <c r="V11203">
        <v>9</v>
      </c>
      <c r="W11203" t="s">
        <v>12112</v>
      </c>
      <c r="X11203">
        <v>13</v>
      </c>
      <c r="Y11203" t="s">
        <v>6457</v>
      </c>
      <c r="Z11203">
        <v>13124</v>
      </c>
      <c r="AA11203" t="s">
        <v>688</v>
      </c>
      <c r="AC11203" t="s">
        <v>713</v>
      </c>
      <c r="AD11203" t="s">
        <v>443</v>
      </c>
    </row>
    <row r="11204" spans="21:30">
      <c r="U11204">
        <v>31167</v>
      </c>
      <c r="V11204">
        <v>7</v>
      </c>
      <c r="W11204" t="s">
        <v>12113</v>
      </c>
      <c r="X11204">
        <v>13</v>
      </c>
      <c r="Y11204" t="s">
        <v>6457</v>
      </c>
      <c r="Z11204">
        <v>13101</v>
      </c>
      <c r="AA11204" t="s">
        <v>452</v>
      </c>
      <c r="AC11204" t="s">
        <v>713</v>
      </c>
      <c r="AD11204" t="s">
        <v>443</v>
      </c>
    </row>
    <row r="11205" spans="21:30">
      <c r="U11205">
        <v>31168</v>
      </c>
      <c r="V11205">
        <v>5</v>
      </c>
      <c r="W11205" t="s">
        <v>12114</v>
      </c>
      <c r="X11205">
        <v>13</v>
      </c>
      <c r="Y11205" t="s">
        <v>6457</v>
      </c>
      <c r="Z11205">
        <v>13203</v>
      </c>
      <c r="AA11205" t="s">
        <v>7433</v>
      </c>
      <c r="AC11205" t="s">
        <v>713</v>
      </c>
      <c r="AD11205" t="s">
        <v>443</v>
      </c>
    </row>
    <row r="11206" spans="21:30">
      <c r="U11206">
        <v>31169</v>
      </c>
      <c r="V11206">
        <v>3</v>
      </c>
      <c r="W11206" t="s">
        <v>12115</v>
      </c>
      <c r="X11206">
        <v>13</v>
      </c>
      <c r="Y11206" t="s">
        <v>6457</v>
      </c>
      <c r="Z11206">
        <v>13201</v>
      </c>
      <c r="AA11206" t="s">
        <v>114</v>
      </c>
      <c r="AC11206" t="s">
        <v>713</v>
      </c>
      <c r="AD11206" t="s">
        <v>443</v>
      </c>
    </row>
    <row r="11207" spans="21:30">
      <c r="U11207">
        <v>31170</v>
      </c>
      <c r="V11207">
        <v>7</v>
      </c>
      <c r="W11207" t="s">
        <v>12116</v>
      </c>
      <c r="X11207">
        <v>13</v>
      </c>
      <c r="Y11207" t="s">
        <v>6457</v>
      </c>
      <c r="Z11207">
        <v>13126</v>
      </c>
      <c r="AA11207" t="s">
        <v>6479</v>
      </c>
      <c r="AC11207" t="s">
        <v>713</v>
      </c>
      <c r="AD11207" t="s">
        <v>443</v>
      </c>
    </row>
    <row r="11208" spans="21:30">
      <c r="U11208">
        <v>31171</v>
      </c>
      <c r="V11208">
        <v>5</v>
      </c>
      <c r="W11208" t="s">
        <v>12117</v>
      </c>
      <c r="X11208">
        <v>13</v>
      </c>
      <c r="Y11208" t="s">
        <v>6457</v>
      </c>
      <c r="Z11208">
        <v>13110</v>
      </c>
      <c r="AA11208" t="s">
        <v>741</v>
      </c>
      <c r="AC11208" t="s">
        <v>713</v>
      </c>
      <c r="AD11208" t="s">
        <v>443</v>
      </c>
    </row>
    <row r="11209" spans="21:30">
      <c r="U11209">
        <v>31172</v>
      </c>
      <c r="V11209">
        <v>3</v>
      </c>
      <c r="W11209" t="s">
        <v>12118</v>
      </c>
      <c r="X11209">
        <v>13</v>
      </c>
      <c r="Y11209" t="s">
        <v>6457</v>
      </c>
      <c r="Z11209">
        <v>13119</v>
      </c>
      <c r="AA11209" t="s">
        <v>6482</v>
      </c>
      <c r="AC11209" t="s">
        <v>713</v>
      </c>
      <c r="AD11209" t="s">
        <v>443</v>
      </c>
    </row>
    <row r="11210" spans="21:30">
      <c r="U11210">
        <v>31173</v>
      </c>
      <c r="V11210">
        <v>1</v>
      </c>
      <c r="W11210" t="s">
        <v>12119</v>
      </c>
      <c r="X11210">
        <v>13</v>
      </c>
      <c r="Y11210" t="s">
        <v>6457</v>
      </c>
      <c r="Z11210">
        <v>13125</v>
      </c>
      <c r="AA11210" t="s">
        <v>1608</v>
      </c>
      <c r="AC11210" t="s">
        <v>713</v>
      </c>
      <c r="AD11210" t="s">
        <v>443</v>
      </c>
    </row>
    <row r="11211" spans="21:30">
      <c r="U11211">
        <v>31175</v>
      </c>
      <c r="V11211">
        <v>8</v>
      </c>
      <c r="W11211" t="s">
        <v>12120</v>
      </c>
      <c r="X11211">
        <v>13</v>
      </c>
      <c r="Y11211" t="s">
        <v>6457</v>
      </c>
      <c r="Z11211">
        <v>13110</v>
      </c>
      <c r="AA11211" t="s">
        <v>741</v>
      </c>
      <c r="AC11211" t="s">
        <v>713</v>
      </c>
      <c r="AD11211" t="s">
        <v>443</v>
      </c>
    </row>
    <row r="11212" spans="21:30">
      <c r="U11212">
        <v>31176</v>
      </c>
      <c r="V11212">
        <v>6</v>
      </c>
      <c r="W11212" t="s">
        <v>12121</v>
      </c>
      <c r="X11212">
        <v>13</v>
      </c>
      <c r="Y11212" t="s">
        <v>6457</v>
      </c>
      <c r="Z11212">
        <v>13112</v>
      </c>
      <c r="AA11212" t="s">
        <v>1249</v>
      </c>
      <c r="AC11212" t="s">
        <v>713</v>
      </c>
      <c r="AD11212" t="s">
        <v>443</v>
      </c>
    </row>
    <row r="11213" spans="21:30">
      <c r="U11213">
        <v>31177</v>
      </c>
      <c r="V11213">
        <v>4</v>
      </c>
      <c r="W11213" t="s">
        <v>12122</v>
      </c>
      <c r="X11213">
        <v>13</v>
      </c>
      <c r="Y11213" t="s">
        <v>6457</v>
      </c>
      <c r="Z11213">
        <v>13111</v>
      </c>
      <c r="AA11213" t="s">
        <v>1237</v>
      </c>
      <c r="AC11213" t="s">
        <v>713</v>
      </c>
      <c r="AD11213" t="s">
        <v>443</v>
      </c>
    </row>
    <row r="11214" spans="21:30">
      <c r="U11214">
        <v>31178</v>
      </c>
      <c r="V11214">
        <v>2</v>
      </c>
      <c r="W11214" t="s">
        <v>12123</v>
      </c>
      <c r="X11214">
        <v>13</v>
      </c>
      <c r="Y11214" t="s">
        <v>6457</v>
      </c>
      <c r="Z11214">
        <v>13119</v>
      </c>
      <c r="AA11214" t="s">
        <v>6482</v>
      </c>
      <c r="AC11214" t="s">
        <v>713</v>
      </c>
      <c r="AD11214" t="s">
        <v>443</v>
      </c>
    </row>
    <row r="11215" spans="21:30">
      <c r="U11215">
        <v>31179</v>
      </c>
      <c r="V11215">
        <v>0</v>
      </c>
      <c r="W11215" t="s">
        <v>12124</v>
      </c>
      <c r="X11215">
        <v>13</v>
      </c>
      <c r="Y11215" t="s">
        <v>6457</v>
      </c>
      <c r="Z11215">
        <v>13201</v>
      </c>
      <c r="AA11215" t="s">
        <v>114</v>
      </c>
      <c r="AC11215" t="s">
        <v>713</v>
      </c>
      <c r="AD11215" t="s">
        <v>443</v>
      </c>
    </row>
    <row r="11216" spans="21:30">
      <c r="U11216">
        <v>31180</v>
      </c>
      <c r="V11216">
        <v>4</v>
      </c>
      <c r="W11216" t="s">
        <v>12125</v>
      </c>
      <c r="X11216">
        <v>13</v>
      </c>
      <c r="Y11216" t="s">
        <v>6457</v>
      </c>
      <c r="Z11216">
        <v>13106</v>
      </c>
      <c r="AA11216" t="s">
        <v>6487</v>
      </c>
      <c r="AC11216" t="s">
        <v>713</v>
      </c>
      <c r="AD11216" t="s">
        <v>443</v>
      </c>
    </row>
    <row r="11217" spans="21:30">
      <c r="U11217">
        <v>31181</v>
      </c>
      <c r="V11217">
        <v>2</v>
      </c>
      <c r="W11217" t="s">
        <v>12126</v>
      </c>
      <c r="X11217">
        <v>13</v>
      </c>
      <c r="Y11217" t="s">
        <v>6457</v>
      </c>
      <c r="Z11217">
        <v>13301</v>
      </c>
      <c r="AA11217" t="s">
        <v>623</v>
      </c>
      <c r="AC11217" t="s">
        <v>713</v>
      </c>
      <c r="AD11217" t="s">
        <v>443</v>
      </c>
    </row>
    <row r="11218" spans="21:30">
      <c r="U11218">
        <v>31182</v>
      </c>
      <c r="V11218">
        <v>0</v>
      </c>
      <c r="W11218" t="s">
        <v>12127</v>
      </c>
      <c r="X11218">
        <v>13</v>
      </c>
      <c r="Y11218" t="s">
        <v>6457</v>
      </c>
      <c r="Z11218">
        <v>13402</v>
      </c>
      <c r="AA11218" t="s">
        <v>766</v>
      </c>
      <c r="AC11218" t="s">
        <v>713</v>
      </c>
      <c r="AD11218" t="s">
        <v>443</v>
      </c>
    </row>
    <row r="11219" spans="21:30">
      <c r="U11219">
        <v>31183</v>
      </c>
      <c r="V11219">
        <v>9</v>
      </c>
      <c r="W11219" t="s">
        <v>12128</v>
      </c>
      <c r="X11219">
        <v>13</v>
      </c>
      <c r="Y11219" t="s">
        <v>6457</v>
      </c>
      <c r="Z11219">
        <v>13604</v>
      </c>
      <c r="AA11219" t="s">
        <v>1448</v>
      </c>
      <c r="AC11219" t="s">
        <v>713</v>
      </c>
      <c r="AD11219" t="s">
        <v>443</v>
      </c>
    </row>
    <row r="11220" spans="21:30">
      <c r="U11220">
        <v>31184</v>
      </c>
      <c r="V11220">
        <v>7</v>
      </c>
      <c r="W11220" t="s">
        <v>12129</v>
      </c>
      <c r="X11220">
        <v>13</v>
      </c>
      <c r="Y11220" t="s">
        <v>6457</v>
      </c>
      <c r="Z11220">
        <v>13129</v>
      </c>
      <c r="AA11220" t="s">
        <v>6690</v>
      </c>
      <c r="AC11220" t="s">
        <v>713</v>
      </c>
      <c r="AD11220" t="s">
        <v>443</v>
      </c>
    </row>
    <row r="11221" spans="21:30">
      <c r="U11221">
        <v>31185</v>
      </c>
      <c r="V11221">
        <v>5</v>
      </c>
      <c r="W11221" t="s">
        <v>12130</v>
      </c>
      <c r="X11221">
        <v>13</v>
      </c>
      <c r="Y11221" t="s">
        <v>6457</v>
      </c>
      <c r="Z11221">
        <v>13119</v>
      </c>
      <c r="AA11221" t="s">
        <v>6482</v>
      </c>
      <c r="AC11221" t="s">
        <v>713</v>
      </c>
      <c r="AD11221" t="s">
        <v>443</v>
      </c>
    </row>
    <row r="11222" spans="21:30">
      <c r="U11222">
        <v>31187</v>
      </c>
      <c r="V11222">
        <v>1</v>
      </c>
      <c r="W11222" t="s">
        <v>12131</v>
      </c>
      <c r="X11222">
        <v>13</v>
      </c>
      <c r="Y11222" t="s">
        <v>6457</v>
      </c>
      <c r="Z11222">
        <v>13303</v>
      </c>
      <c r="AA11222" t="s">
        <v>726</v>
      </c>
      <c r="AC11222" t="s">
        <v>713</v>
      </c>
      <c r="AD11222" t="s">
        <v>443</v>
      </c>
    </row>
    <row r="11223" spans="21:30">
      <c r="U11223">
        <v>31189</v>
      </c>
      <c r="V11223">
        <v>8</v>
      </c>
      <c r="W11223" t="s">
        <v>12132</v>
      </c>
      <c r="X11223">
        <v>13</v>
      </c>
      <c r="Y11223" t="s">
        <v>6457</v>
      </c>
      <c r="Z11223">
        <v>13113</v>
      </c>
      <c r="AA11223" t="s">
        <v>761</v>
      </c>
      <c r="AC11223" t="s">
        <v>713</v>
      </c>
      <c r="AD11223" t="s">
        <v>443</v>
      </c>
    </row>
    <row r="11224" spans="21:30">
      <c r="U11224">
        <v>31190</v>
      </c>
      <c r="V11224">
        <v>1</v>
      </c>
      <c r="W11224" t="s">
        <v>12133</v>
      </c>
      <c r="X11224">
        <v>13</v>
      </c>
      <c r="Y11224" t="s">
        <v>6457</v>
      </c>
      <c r="Z11224">
        <v>13401</v>
      </c>
      <c r="AA11224" t="s">
        <v>667</v>
      </c>
      <c r="AC11224" t="s">
        <v>713</v>
      </c>
      <c r="AD11224" t="s">
        <v>443</v>
      </c>
    </row>
    <row r="11225" spans="21:30">
      <c r="U11225">
        <v>31192</v>
      </c>
      <c r="V11225">
        <v>8</v>
      </c>
      <c r="W11225" t="s">
        <v>12134</v>
      </c>
      <c r="X11225">
        <v>13</v>
      </c>
      <c r="Y11225" t="s">
        <v>6457</v>
      </c>
      <c r="Z11225">
        <v>13302</v>
      </c>
      <c r="AA11225" t="s">
        <v>98</v>
      </c>
      <c r="AC11225" t="s">
        <v>713</v>
      </c>
      <c r="AD11225" t="s">
        <v>443</v>
      </c>
    </row>
    <row r="11226" spans="21:30">
      <c r="U11226">
        <v>31193</v>
      </c>
      <c r="V11226">
        <v>6</v>
      </c>
      <c r="W11226" t="s">
        <v>12135</v>
      </c>
      <c r="X11226">
        <v>13</v>
      </c>
      <c r="Y11226" t="s">
        <v>6457</v>
      </c>
      <c r="Z11226">
        <v>13302</v>
      </c>
      <c r="AA11226" t="s">
        <v>98</v>
      </c>
      <c r="AC11226" t="s">
        <v>713</v>
      </c>
      <c r="AD11226" t="s">
        <v>443</v>
      </c>
    </row>
    <row r="11227" spans="21:30">
      <c r="U11227">
        <v>31194</v>
      </c>
      <c r="V11227">
        <v>4</v>
      </c>
      <c r="W11227" t="s">
        <v>12136</v>
      </c>
      <c r="X11227">
        <v>4</v>
      </c>
      <c r="Y11227" t="s">
        <v>846</v>
      </c>
      <c r="Z11227">
        <v>4101</v>
      </c>
      <c r="AA11227" t="s">
        <v>844</v>
      </c>
      <c r="AC11227" t="s">
        <v>713</v>
      </c>
      <c r="AD11227" t="s">
        <v>443</v>
      </c>
    </row>
    <row r="11228" spans="21:30">
      <c r="U11228">
        <v>31196</v>
      </c>
      <c r="V11228">
        <v>0</v>
      </c>
      <c r="W11228" t="s">
        <v>12137</v>
      </c>
      <c r="X11228">
        <v>4</v>
      </c>
      <c r="Y11228" t="s">
        <v>846</v>
      </c>
      <c r="Z11228">
        <v>4204</v>
      </c>
      <c r="AA11228" t="s">
        <v>1679</v>
      </c>
      <c r="AC11228" t="s">
        <v>713</v>
      </c>
      <c r="AD11228" t="s">
        <v>443</v>
      </c>
    </row>
    <row r="11229" spans="21:30">
      <c r="U11229">
        <v>31197</v>
      </c>
      <c r="V11229">
        <v>9</v>
      </c>
      <c r="W11229" t="s">
        <v>12138</v>
      </c>
      <c r="X11229">
        <v>4</v>
      </c>
      <c r="Y11229" t="s">
        <v>846</v>
      </c>
      <c r="Z11229">
        <v>4101</v>
      </c>
      <c r="AA11229" t="s">
        <v>844</v>
      </c>
      <c r="AC11229" t="s">
        <v>725</v>
      </c>
      <c r="AD11229" t="s">
        <v>443</v>
      </c>
    </row>
    <row r="11230" spans="21:30">
      <c r="U11230">
        <v>31199</v>
      </c>
      <c r="V11230">
        <v>5</v>
      </c>
      <c r="W11230" t="s">
        <v>12139</v>
      </c>
      <c r="X11230">
        <v>4</v>
      </c>
      <c r="Y11230" t="s">
        <v>846</v>
      </c>
      <c r="Z11230">
        <v>4101</v>
      </c>
      <c r="AA11230" t="s">
        <v>844</v>
      </c>
      <c r="AC11230" t="s">
        <v>713</v>
      </c>
      <c r="AD11230" t="s">
        <v>443</v>
      </c>
    </row>
    <row r="11231" spans="21:30">
      <c r="U11231">
        <v>31200</v>
      </c>
      <c r="V11231">
        <v>2</v>
      </c>
      <c r="W11231" t="s">
        <v>12140</v>
      </c>
      <c r="X11231">
        <v>4</v>
      </c>
      <c r="Y11231" t="s">
        <v>846</v>
      </c>
      <c r="Z11231">
        <v>4101</v>
      </c>
      <c r="AA11231" t="s">
        <v>844</v>
      </c>
      <c r="AC11231" t="s">
        <v>713</v>
      </c>
      <c r="AD11231" t="s">
        <v>443</v>
      </c>
    </row>
    <row r="11232" spans="21:30">
      <c r="U11232">
        <v>31201</v>
      </c>
      <c r="V11232">
        <v>0</v>
      </c>
      <c r="W11232" t="s">
        <v>12141</v>
      </c>
      <c r="X11232">
        <v>4</v>
      </c>
      <c r="Y11232" t="s">
        <v>846</v>
      </c>
      <c r="Z11232">
        <v>4101</v>
      </c>
      <c r="AA11232" t="s">
        <v>844</v>
      </c>
      <c r="AC11232" t="s">
        <v>725</v>
      </c>
      <c r="AD11232" t="s">
        <v>443</v>
      </c>
    </row>
    <row r="11233" spans="21:30">
      <c r="U11233">
        <v>31202</v>
      </c>
      <c r="V11233">
        <v>9</v>
      </c>
      <c r="W11233" t="s">
        <v>8991</v>
      </c>
      <c r="X11233">
        <v>4</v>
      </c>
      <c r="Y11233" t="s">
        <v>846</v>
      </c>
      <c r="Z11233">
        <v>4101</v>
      </c>
      <c r="AA11233" t="s">
        <v>844</v>
      </c>
      <c r="AC11233" t="s">
        <v>713</v>
      </c>
      <c r="AD11233" t="s">
        <v>443</v>
      </c>
    </row>
    <row r="11234" spans="21:30">
      <c r="U11234">
        <v>31203</v>
      </c>
      <c r="V11234">
        <v>7</v>
      </c>
      <c r="W11234" t="s">
        <v>10547</v>
      </c>
      <c r="X11234">
        <v>4</v>
      </c>
      <c r="Y11234" t="s">
        <v>846</v>
      </c>
      <c r="Z11234">
        <v>4106</v>
      </c>
      <c r="AA11234" t="s">
        <v>2021</v>
      </c>
      <c r="AC11234" t="s">
        <v>713</v>
      </c>
      <c r="AD11234" t="s">
        <v>443</v>
      </c>
    </row>
    <row r="11235" spans="21:30">
      <c r="U11235">
        <v>31206</v>
      </c>
      <c r="V11235">
        <v>1</v>
      </c>
      <c r="W11235" t="s">
        <v>9242</v>
      </c>
      <c r="X11235">
        <v>4</v>
      </c>
      <c r="Y11235" t="s">
        <v>846</v>
      </c>
      <c r="Z11235">
        <v>4101</v>
      </c>
      <c r="AA11235" t="s">
        <v>844</v>
      </c>
      <c r="AC11235" t="s">
        <v>713</v>
      </c>
      <c r="AD11235" t="s">
        <v>443</v>
      </c>
    </row>
    <row r="11236" spans="21:30">
      <c r="U11236">
        <v>31209</v>
      </c>
      <c r="V11236">
        <v>6</v>
      </c>
      <c r="W11236" t="s">
        <v>12142</v>
      </c>
      <c r="X11236">
        <v>4</v>
      </c>
      <c r="Y11236" t="s">
        <v>846</v>
      </c>
      <c r="Z11236">
        <v>4102</v>
      </c>
      <c r="AA11236" t="s">
        <v>846</v>
      </c>
      <c r="AC11236" t="s">
        <v>713</v>
      </c>
      <c r="AD11236" t="s">
        <v>443</v>
      </c>
    </row>
    <row r="11237" spans="21:30">
      <c r="U11237">
        <v>31211</v>
      </c>
      <c r="V11237">
        <v>8</v>
      </c>
      <c r="W11237" t="s">
        <v>12143</v>
      </c>
      <c r="X11237">
        <v>4</v>
      </c>
      <c r="Y11237" t="s">
        <v>846</v>
      </c>
      <c r="Z11237">
        <v>4101</v>
      </c>
      <c r="AA11237" t="s">
        <v>844</v>
      </c>
      <c r="AC11237" t="s">
        <v>713</v>
      </c>
      <c r="AD11237" t="s">
        <v>443</v>
      </c>
    </row>
    <row r="11238" spans="21:30">
      <c r="U11238">
        <v>31212</v>
      </c>
      <c r="V11238">
        <v>6</v>
      </c>
      <c r="W11238" t="s">
        <v>12144</v>
      </c>
      <c r="X11238">
        <v>4</v>
      </c>
      <c r="Y11238" t="s">
        <v>846</v>
      </c>
      <c r="Z11238">
        <v>4101</v>
      </c>
      <c r="AA11238" t="s">
        <v>844</v>
      </c>
      <c r="AC11238" t="s">
        <v>713</v>
      </c>
      <c r="AD11238" t="s">
        <v>443</v>
      </c>
    </row>
    <row r="11239" spans="21:30">
      <c r="U11239">
        <v>31214</v>
      </c>
      <c r="V11239">
        <v>2</v>
      </c>
      <c r="W11239" t="s">
        <v>12145</v>
      </c>
      <c r="X11239">
        <v>4</v>
      </c>
      <c r="Y11239" t="s">
        <v>846</v>
      </c>
      <c r="Z11239">
        <v>4101</v>
      </c>
      <c r="AA11239" t="s">
        <v>844</v>
      </c>
      <c r="AC11239" t="s">
        <v>713</v>
      </c>
      <c r="AD11239" t="s">
        <v>443</v>
      </c>
    </row>
    <row r="11240" spans="21:30">
      <c r="U11240">
        <v>31215</v>
      </c>
      <c r="V11240">
        <v>0</v>
      </c>
      <c r="W11240" t="s">
        <v>12146</v>
      </c>
      <c r="X11240">
        <v>4</v>
      </c>
      <c r="Y11240" t="s">
        <v>846</v>
      </c>
      <c r="Z11240">
        <v>4102</v>
      </c>
      <c r="AA11240" t="s">
        <v>846</v>
      </c>
      <c r="AC11240" t="s">
        <v>713</v>
      </c>
      <c r="AD11240" t="s">
        <v>443</v>
      </c>
    </row>
    <row r="11241" spans="21:30">
      <c r="U11241">
        <v>31216</v>
      </c>
      <c r="V11241">
        <v>9</v>
      </c>
      <c r="W11241" t="s">
        <v>12147</v>
      </c>
      <c r="X11241">
        <v>4</v>
      </c>
      <c r="Y11241" t="s">
        <v>846</v>
      </c>
      <c r="Z11241">
        <v>4101</v>
      </c>
      <c r="AA11241" t="s">
        <v>844</v>
      </c>
      <c r="AC11241" t="s">
        <v>713</v>
      </c>
      <c r="AD11241" t="s">
        <v>443</v>
      </c>
    </row>
    <row r="11242" spans="21:30">
      <c r="U11242">
        <v>31217</v>
      </c>
      <c r="V11242">
        <v>7</v>
      </c>
      <c r="W11242" t="s">
        <v>12148</v>
      </c>
      <c r="X11242">
        <v>4</v>
      </c>
      <c r="Y11242" t="s">
        <v>846</v>
      </c>
      <c r="Z11242">
        <v>4101</v>
      </c>
      <c r="AA11242" t="s">
        <v>844</v>
      </c>
      <c r="AC11242" t="s">
        <v>713</v>
      </c>
      <c r="AD11242" t="s">
        <v>443</v>
      </c>
    </row>
    <row r="11243" spans="21:30">
      <c r="U11243">
        <v>31218</v>
      </c>
      <c r="V11243">
        <v>5</v>
      </c>
      <c r="W11243" t="s">
        <v>12149</v>
      </c>
      <c r="X11243">
        <v>4</v>
      </c>
      <c r="Y11243" t="s">
        <v>846</v>
      </c>
      <c r="Z11243">
        <v>4102</v>
      </c>
      <c r="AA11243" t="s">
        <v>846</v>
      </c>
      <c r="AC11243" t="s">
        <v>713</v>
      </c>
      <c r="AD11243" t="s">
        <v>443</v>
      </c>
    </row>
    <row r="11244" spans="21:30">
      <c r="U11244">
        <v>31219</v>
      </c>
      <c r="V11244">
        <v>3</v>
      </c>
      <c r="W11244" t="s">
        <v>12150</v>
      </c>
      <c r="X11244">
        <v>4</v>
      </c>
      <c r="Y11244" t="s">
        <v>846</v>
      </c>
      <c r="Z11244">
        <v>4101</v>
      </c>
      <c r="AA11244" t="s">
        <v>844</v>
      </c>
      <c r="AC11244" t="s">
        <v>713</v>
      </c>
      <c r="AD11244" t="s">
        <v>443</v>
      </c>
    </row>
    <row r="11245" spans="21:30">
      <c r="U11245">
        <v>31220</v>
      </c>
      <c r="V11245">
        <v>7</v>
      </c>
      <c r="W11245" t="s">
        <v>12151</v>
      </c>
      <c r="X11245">
        <v>4</v>
      </c>
      <c r="Y11245" t="s">
        <v>846</v>
      </c>
      <c r="Z11245">
        <v>4106</v>
      </c>
      <c r="AA11245" t="s">
        <v>2021</v>
      </c>
      <c r="AC11245" t="s">
        <v>713</v>
      </c>
      <c r="AD11245" t="s">
        <v>443</v>
      </c>
    </row>
    <row r="11246" spans="21:30">
      <c r="U11246">
        <v>31221</v>
      </c>
      <c r="V11246">
        <v>5</v>
      </c>
      <c r="W11246" t="s">
        <v>12152</v>
      </c>
      <c r="X11246">
        <v>4</v>
      </c>
      <c r="Y11246" t="s">
        <v>846</v>
      </c>
      <c r="Z11246">
        <v>4101</v>
      </c>
      <c r="AA11246" t="s">
        <v>844</v>
      </c>
      <c r="AC11246" t="s">
        <v>713</v>
      </c>
      <c r="AD11246" t="s">
        <v>443</v>
      </c>
    </row>
    <row r="11247" spans="21:30">
      <c r="U11247">
        <v>31222</v>
      </c>
      <c r="V11247">
        <v>3</v>
      </c>
      <c r="W11247" t="s">
        <v>12153</v>
      </c>
      <c r="X11247">
        <v>4</v>
      </c>
      <c r="Y11247" t="s">
        <v>846</v>
      </c>
      <c r="Z11247">
        <v>4101</v>
      </c>
      <c r="AA11247" t="s">
        <v>844</v>
      </c>
      <c r="AC11247" t="s">
        <v>713</v>
      </c>
      <c r="AD11247" t="s">
        <v>443</v>
      </c>
    </row>
    <row r="11248" spans="21:30">
      <c r="U11248">
        <v>31223</v>
      </c>
      <c r="V11248">
        <v>1</v>
      </c>
      <c r="W11248" t="s">
        <v>12154</v>
      </c>
      <c r="X11248">
        <v>4</v>
      </c>
      <c r="Y11248" t="s">
        <v>846</v>
      </c>
      <c r="Z11248">
        <v>4101</v>
      </c>
      <c r="AA11248" t="s">
        <v>844</v>
      </c>
      <c r="AC11248" t="s">
        <v>713</v>
      </c>
      <c r="AD11248" t="s">
        <v>443</v>
      </c>
    </row>
    <row r="11249" spans="21:30">
      <c r="U11249">
        <v>31225</v>
      </c>
      <c r="V11249">
        <v>8</v>
      </c>
      <c r="W11249" t="s">
        <v>12155</v>
      </c>
      <c r="X11249">
        <v>12</v>
      </c>
      <c r="Y11249" t="s">
        <v>1837</v>
      </c>
      <c r="Z11249">
        <v>12401</v>
      </c>
      <c r="AA11249" t="s">
        <v>6421</v>
      </c>
      <c r="AC11249" t="s">
        <v>10212</v>
      </c>
      <c r="AD11249" t="s">
        <v>443</v>
      </c>
    </row>
    <row r="11250" spans="21:30">
      <c r="U11250">
        <v>31226</v>
      </c>
      <c r="V11250">
        <v>6</v>
      </c>
      <c r="W11250" t="s">
        <v>12156</v>
      </c>
      <c r="X11250">
        <v>8</v>
      </c>
      <c r="Y11250" t="s">
        <v>434</v>
      </c>
      <c r="Z11250">
        <v>8107</v>
      </c>
      <c r="AA11250" t="s">
        <v>1514</v>
      </c>
      <c r="AC11250" t="s">
        <v>10212</v>
      </c>
      <c r="AD11250" t="s">
        <v>443</v>
      </c>
    </row>
    <row r="11251" spans="21:30">
      <c r="U11251">
        <v>31227</v>
      </c>
      <c r="V11251">
        <v>4</v>
      </c>
      <c r="W11251" t="s">
        <v>12157</v>
      </c>
      <c r="X11251">
        <v>8</v>
      </c>
      <c r="Y11251" t="s">
        <v>434</v>
      </c>
      <c r="Z11251">
        <v>8206</v>
      </c>
      <c r="AA11251" t="s">
        <v>4694</v>
      </c>
      <c r="AC11251" t="s">
        <v>10212</v>
      </c>
      <c r="AD11251" t="s">
        <v>443</v>
      </c>
    </row>
    <row r="11252" spans="21:30">
      <c r="U11252">
        <v>31228</v>
      </c>
      <c r="V11252">
        <v>2</v>
      </c>
      <c r="W11252" t="s">
        <v>12158</v>
      </c>
      <c r="X11252">
        <v>8</v>
      </c>
      <c r="Y11252" t="s">
        <v>434</v>
      </c>
      <c r="Z11252">
        <v>8203</v>
      </c>
      <c r="AA11252" t="s">
        <v>4709</v>
      </c>
      <c r="AC11252" t="s">
        <v>10212</v>
      </c>
      <c r="AD11252" t="s">
        <v>443</v>
      </c>
    </row>
    <row r="11253" spans="21:30">
      <c r="U11253">
        <v>31229</v>
      </c>
      <c r="V11253">
        <v>0</v>
      </c>
      <c r="W11253" t="s">
        <v>12159</v>
      </c>
      <c r="X11253">
        <v>16</v>
      </c>
      <c r="Y11253" t="s">
        <v>3835</v>
      </c>
      <c r="Z11253">
        <v>16302</v>
      </c>
      <c r="AA11253" t="s">
        <v>89</v>
      </c>
      <c r="AC11253" t="s">
        <v>10212</v>
      </c>
      <c r="AD11253" t="s">
        <v>443</v>
      </c>
    </row>
    <row r="11254" spans="21:30">
      <c r="U11254">
        <v>31230</v>
      </c>
      <c r="V11254">
        <v>4</v>
      </c>
      <c r="W11254" t="s">
        <v>12160</v>
      </c>
      <c r="X11254">
        <v>8</v>
      </c>
      <c r="Y11254" t="s">
        <v>434</v>
      </c>
      <c r="Z11254">
        <v>8203</v>
      </c>
      <c r="AA11254" t="s">
        <v>4709</v>
      </c>
      <c r="AC11254" t="s">
        <v>10212</v>
      </c>
      <c r="AD11254" t="s">
        <v>443</v>
      </c>
    </row>
    <row r="11255" spans="21:30">
      <c r="U11255">
        <v>31231</v>
      </c>
      <c r="V11255">
        <v>2</v>
      </c>
      <c r="W11255" t="s">
        <v>12161</v>
      </c>
      <c r="X11255">
        <v>16</v>
      </c>
      <c r="Y11255" t="s">
        <v>3835</v>
      </c>
      <c r="Z11255">
        <v>16301</v>
      </c>
      <c r="AA11255" t="s">
        <v>3894</v>
      </c>
      <c r="AC11255" t="s">
        <v>10212</v>
      </c>
      <c r="AD11255" t="s">
        <v>443</v>
      </c>
    </row>
    <row r="11256" spans="21:30">
      <c r="U11256">
        <v>31232</v>
      </c>
      <c r="V11256">
        <v>0</v>
      </c>
      <c r="W11256" t="s">
        <v>12162</v>
      </c>
      <c r="X11256">
        <v>4</v>
      </c>
      <c r="Y11256" t="s">
        <v>846</v>
      </c>
      <c r="Z11256">
        <v>4301</v>
      </c>
      <c r="AA11256" t="s">
        <v>112</v>
      </c>
      <c r="AC11256" t="s">
        <v>10212</v>
      </c>
      <c r="AD11256" t="s">
        <v>443</v>
      </c>
    </row>
    <row r="11257" spans="21:30">
      <c r="U11257">
        <v>31233</v>
      </c>
      <c r="V11257">
        <v>9</v>
      </c>
      <c r="W11257" t="s">
        <v>12163</v>
      </c>
      <c r="X11257">
        <v>8</v>
      </c>
      <c r="Y11257" t="s">
        <v>434</v>
      </c>
      <c r="Z11257">
        <v>8202</v>
      </c>
      <c r="AA11257" t="s">
        <v>886</v>
      </c>
      <c r="AC11257" t="s">
        <v>10212</v>
      </c>
      <c r="AD11257" t="s">
        <v>443</v>
      </c>
    </row>
    <row r="11258" spans="21:30">
      <c r="U11258">
        <v>31234</v>
      </c>
      <c r="V11258">
        <v>7</v>
      </c>
      <c r="W11258" t="s">
        <v>12164</v>
      </c>
      <c r="X11258">
        <v>8</v>
      </c>
      <c r="Y11258" t="s">
        <v>434</v>
      </c>
      <c r="Z11258">
        <v>8107</v>
      </c>
      <c r="AA11258" t="s">
        <v>1514</v>
      </c>
      <c r="AC11258" t="s">
        <v>10212</v>
      </c>
      <c r="AD11258" t="s">
        <v>443</v>
      </c>
    </row>
    <row r="11259" spans="21:30">
      <c r="U11259">
        <v>31235</v>
      </c>
      <c r="V11259">
        <v>5</v>
      </c>
      <c r="W11259" t="s">
        <v>12165</v>
      </c>
      <c r="X11259">
        <v>6</v>
      </c>
      <c r="Y11259" t="s">
        <v>608</v>
      </c>
      <c r="Z11259">
        <v>6301</v>
      </c>
      <c r="AA11259" t="s">
        <v>835</v>
      </c>
      <c r="AC11259" t="s">
        <v>725</v>
      </c>
      <c r="AD11259" t="s">
        <v>443</v>
      </c>
    </row>
    <row r="11260" spans="21:30">
      <c r="U11260">
        <v>31236</v>
      </c>
      <c r="V11260">
        <v>3</v>
      </c>
      <c r="W11260" t="s">
        <v>12166</v>
      </c>
      <c r="X11260">
        <v>8</v>
      </c>
      <c r="Y11260" t="s">
        <v>434</v>
      </c>
      <c r="Z11260">
        <v>8101</v>
      </c>
      <c r="AA11260" t="s">
        <v>433</v>
      </c>
      <c r="AC11260" t="s">
        <v>10212</v>
      </c>
      <c r="AD11260" t="s">
        <v>443</v>
      </c>
    </row>
    <row r="11261" spans="21:30">
      <c r="U11261">
        <v>31237</v>
      </c>
      <c r="V11261">
        <v>1</v>
      </c>
      <c r="W11261" t="s">
        <v>12167</v>
      </c>
      <c r="X11261">
        <v>8</v>
      </c>
      <c r="Y11261" t="s">
        <v>434</v>
      </c>
      <c r="Z11261">
        <v>8110</v>
      </c>
      <c r="AA11261" t="s">
        <v>1747</v>
      </c>
      <c r="AC11261" t="s">
        <v>10219</v>
      </c>
      <c r="AD11261" t="s">
        <v>2682</v>
      </c>
    </row>
    <row r="11262" spans="21:30">
      <c r="U11262">
        <v>31239</v>
      </c>
      <c r="V11262">
        <v>8</v>
      </c>
      <c r="W11262" t="s">
        <v>12168</v>
      </c>
      <c r="X11262">
        <v>8</v>
      </c>
      <c r="Y11262" t="s">
        <v>434</v>
      </c>
      <c r="Z11262">
        <v>8301</v>
      </c>
      <c r="AA11262" t="s">
        <v>4127</v>
      </c>
      <c r="AC11262" t="s">
        <v>10219</v>
      </c>
      <c r="AD11262" t="s">
        <v>2682</v>
      </c>
    </row>
    <row r="11263" spans="21:30">
      <c r="U11263">
        <v>31240</v>
      </c>
      <c r="V11263">
        <v>1</v>
      </c>
      <c r="W11263" t="s">
        <v>12169</v>
      </c>
      <c r="X11263">
        <v>5</v>
      </c>
      <c r="Y11263" t="s">
        <v>505</v>
      </c>
      <c r="Z11263">
        <v>5506</v>
      </c>
      <c r="AA11263" t="s">
        <v>1422</v>
      </c>
      <c r="AC11263" t="s">
        <v>10212</v>
      </c>
      <c r="AD11263" t="s">
        <v>443</v>
      </c>
    </row>
    <row r="11264" spans="21:30">
      <c r="U11264">
        <v>31242</v>
      </c>
      <c r="V11264">
        <v>8</v>
      </c>
      <c r="W11264" t="s">
        <v>12170</v>
      </c>
      <c r="X11264">
        <v>14</v>
      </c>
      <c r="Y11264" t="s">
        <v>5517</v>
      </c>
      <c r="Z11264">
        <v>14103</v>
      </c>
      <c r="AA11264" t="s">
        <v>1261</v>
      </c>
      <c r="AC11264" t="s">
        <v>10219</v>
      </c>
      <c r="AD11264" t="s">
        <v>2682</v>
      </c>
    </row>
    <row r="11265" spans="21:30">
      <c r="U11265">
        <v>31243</v>
      </c>
      <c r="V11265">
        <v>6</v>
      </c>
      <c r="W11265" t="s">
        <v>12171</v>
      </c>
      <c r="X11265">
        <v>6</v>
      </c>
      <c r="Y11265" t="s">
        <v>608</v>
      </c>
      <c r="Z11265">
        <v>6113</v>
      </c>
      <c r="AA11265" t="s">
        <v>103</v>
      </c>
      <c r="AC11265" t="s">
        <v>10219</v>
      </c>
      <c r="AD11265" t="s">
        <v>443</v>
      </c>
    </row>
    <row r="11266" spans="21:30">
      <c r="U11266">
        <v>31244</v>
      </c>
      <c r="V11266">
        <v>4</v>
      </c>
      <c r="W11266" t="s">
        <v>12172</v>
      </c>
      <c r="X11266">
        <v>6</v>
      </c>
      <c r="Y11266" t="s">
        <v>608</v>
      </c>
      <c r="Z11266">
        <v>6115</v>
      </c>
      <c r="AA11266" t="s">
        <v>1647</v>
      </c>
      <c r="AC11266" t="s">
        <v>10219</v>
      </c>
      <c r="AD11266" t="s">
        <v>443</v>
      </c>
    </row>
    <row r="11267" spans="21:30">
      <c r="U11267">
        <v>31245</v>
      </c>
      <c r="V11267">
        <v>2</v>
      </c>
      <c r="W11267" t="s">
        <v>12173</v>
      </c>
      <c r="X11267">
        <v>6</v>
      </c>
      <c r="Y11267" t="s">
        <v>608</v>
      </c>
      <c r="Z11267">
        <v>6101</v>
      </c>
      <c r="AA11267" t="s">
        <v>655</v>
      </c>
      <c r="AC11267" t="s">
        <v>10219</v>
      </c>
      <c r="AD11267" t="s">
        <v>443</v>
      </c>
    </row>
    <row r="11268" spans="21:30">
      <c r="U11268">
        <v>31246</v>
      </c>
      <c r="V11268">
        <v>0</v>
      </c>
      <c r="W11268" t="s">
        <v>10226</v>
      </c>
      <c r="X11268">
        <v>4</v>
      </c>
      <c r="Y11268" t="s">
        <v>846</v>
      </c>
      <c r="Z11268">
        <v>4201</v>
      </c>
      <c r="AA11268" t="s">
        <v>1208</v>
      </c>
      <c r="AC11268" t="s">
        <v>10212</v>
      </c>
      <c r="AD11268" t="s">
        <v>443</v>
      </c>
    </row>
    <row r="11269" spans="21:30">
      <c r="U11269">
        <v>31247</v>
      </c>
      <c r="V11269">
        <v>9</v>
      </c>
      <c r="W11269" t="s">
        <v>12174</v>
      </c>
      <c r="X11269">
        <v>7</v>
      </c>
      <c r="Y11269" t="s">
        <v>953</v>
      </c>
      <c r="Z11269">
        <v>7101</v>
      </c>
      <c r="AA11269" t="s">
        <v>1054</v>
      </c>
      <c r="AC11269" t="s">
        <v>10219</v>
      </c>
      <c r="AD11269" t="s">
        <v>2682</v>
      </c>
    </row>
    <row r="11270" spans="21:30">
      <c r="U11270">
        <v>31248</v>
      </c>
      <c r="V11270">
        <v>7</v>
      </c>
      <c r="W11270" t="s">
        <v>10319</v>
      </c>
      <c r="X11270">
        <v>6</v>
      </c>
      <c r="Y11270" t="s">
        <v>608</v>
      </c>
      <c r="Z11270">
        <v>6116</v>
      </c>
      <c r="AA11270" t="s">
        <v>3011</v>
      </c>
      <c r="AC11270" t="s">
        <v>10219</v>
      </c>
      <c r="AD11270" t="s">
        <v>443</v>
      </c>
    </row>
    <row r="11271" spans="21:30">
      <c r="U11271">
        <v>31250</v>
      </c>
      <c r="V11271">
        <v>9</v>
      </c>
      <c r="W11271" t="s">
        <v>12175</v>
      </c>
      <c r="X11271">
        <v>13</v>
      </c>
      <c r="Y11271" t="s">
        <v>6457</v>
      </c>
      <c r="Z11271">
        <v>13126</v>
      </c>
      <c r="AA11271" t="s">
        <v>6479</v>
      </c>
      <c r="AC11271" t="s">
        <v>713</v>
      </c>
      <c r="AD11271" t="s">
        <v>443</v>
      </c>
    </row>
    <row r="11272" spans="21:30">
      <c r="U11272">
        <v>31251</v>
      </c>
      <c r="V11272">
        <v>7</v>
      </c>
      <c r="W11272" t="s">
        <v>12176</v>
      </c>
      <c r="X11272">
        <v>13</v>
      </c>
      <c r="Y11272" t="s">
        <v>6457</v>
      </c>
      <c r="Z11272">
        <v>13125</v>
      </c>
      <c r="AA11272" t="s">
        <v>1608</v>
      </c>
      <c r="AC11272" t="s">
        <v>713</v>
      </c>
      <c r="AD11272" t="s">
        <v>443</v>
      </c>
    </row>
    <row r="11273" spans="21:30">
      <c r="U11273">
        <v>31252</v>
      </c>
      <c r="V11273">
        <v>5</v>
      </c>
      <c r="W11273" t="s">
        <v>12177</v>
      </c>
      <c r="X11273">
        <v>13</v>
      </c>
      <c r="Y11273" t="s">
        <v>6457</v>
      </c>
      <c r="Z11273">
        <v>13110</v>
      </c>
      <c r="AA11273" t="s">
        <v>741</v>
      </c>
      <c r="AC11273" t="s">
        <v>713</v>
      </c>
      <c r="AD11273" t="s">
        <v>443</v>
      </c>
    </row>
    <row r="11274" spans="21:30">
      <c r="U11274">
        <v>31253</v>
      </c>
      <c r="V11274">
        <v>3</v>
      </c>
      <c r="W11274" t="s">
        <v>12178</v>
      </c>
      <c r="X11274">
        <v>13</v>
      </c>
      <c r="Y11274" t="s">
        <v>6457</v>
      </c>
      <c r="Z11274">
        <v>13603</v>
      </c>
      <c r="AA11274" t="s">
        <v>776</v>
      </c>
      <c r="AC11274" t="s">
        <v>713</v>
      </c>
      <c r="AD11274" t="s">
        <v>443</v>
      </c>
    </row>
    <row r="11275" spans="21:30">
      <c r="U11275">
        <v>31254</v>
      </c>
      <c r="V11275">
        <v>1</v>
      </c>
      <c r="W11275" t="s">
        <v>12179</v>
      </c>
      <c r="X11275">
        <v>13</v>
      </c>
      <c r="Y11275" t="s">
        <v>6457</v>
      </c>
      <c r="Z11275">
        <v>13122</v>
      </c>
      <c r="AA11275" t="s">
        <v>6722</v>
      </c>
      <c r="AC11275" t="s">
        <v>713</v>
      </c>
      <c r="AD11275" t="s">
        <v>443</v>
      </c>
    </row>
    <row r="11276" spans="21:30">
      <c r="U11276">
        <v>31256</v>
      </c>
      <c r="V11276">
        <v>8</v>
      </c>
      <c r="W11276" t="s">
        <v>12180</v>
      </c>
      <c r="X11276">
        <v>13</v>
      </c>
      <c r="Y11276" t="s">
        <v>6457</v>
      </c>
      <c r="Z11276">
        <v>13106</v>
      </c>
      <c r="AA11276" t="s">
        <v>6487</v>
      </c>
      <c r="AC11276" t="s">
        <v>713</v>
      </c>
      <c r="AD11276" t="s">
        <v>443</v>
      </c>
    </row>
    <row r="11277" spans="21:30">
      <c r="U11277">
        <v>31257</v>
      </c>
      <c r="V11277">
        <v>6</v>
      </c>
      <c r="W11277" t="s">
        <v>12181</v>
      </c>
      <c r="X11277">
        <v>13</v>
      </c>
      <c r="Y11277" t="s">
        <v>6457</v>
      </c>
      <c r="Z11277">
        <v>13119</v>
      </c>
      <c r="AA11277" t="s">
        <v>6482</v>
      </c>
      <c r="AC11277" t="s">
        <v>713</v>
      </c>
      <c r="AD11277" t="s">
        <v>443</v>
      </c>
    </row>
    <row r="11278" spans="21:30">
      <c r="U11278">
        <v>31258</v>
      </c>
      <c r="V11278">
        <v>4</v>
      </c>
      <c r="W11278" t="s">
        <v>12182</v>
      </c>
      <c r="X11278">
        <v>13</v>
      </c>
      <c r="Y11278" t="s">
        <v>6457</v>
      </c>
      <c r="Z11278">
        <v>13120</v>
      </c>
      <c r="AA11278" t="s">
        <v>6588</v>
      </c>
      <c r="AC11278" t="s">
        <v>725</v>
      </c>
      <c r="AD11278" t="s">
        <v>443</v>
      </c>
    </row>
    <row r="11279" spans="21:30">
      <c r="U11279">
        <v>31259</v>
      </c>
      <c r="V11279">
        <v>2</v>
      </c>
      <c r="W11279" t="s">
        <v>12183</v>
      </c>
      <c r="X11279">
        <v>13</v>
      </c>
      <c r="Y11279" t="s">
        <v>6457</v>
      </c>
      <c r="Z11279">
        <v>13118</v>
      </c>
      <c r="AA11279" t="s">
        <v>771</v>
      </c>
      <c r="AC11279" t="s">
        <v>713</v>
      </c>
      <c r="AD11279" t="s">
        <v>443</v>
      </c>
    </row>
    <row r="11280" spans="21:30">
      <c r="U11280">
        <v>31260</v>
      </c>
      <c r="V11280">
        <v>6</v>
      </c>
      <c r="W11280" t="s">
        <v>12184</v>
      </c>
      <c r="X11280">
        <v>13</v>
      </c>
      <c r="Y11280" t="s">
        <v>6457</v>
      </c>
      <c r="Z11280">
        <v>13404</v>
      </c>
      <c r="AA11280" t="s">
        <v>1464</v>
      </c>
      <c r="AC11280" t="s">
        <v>713</v>
      </c>
      <c r="AD11280" t="s">
        <v>443</v>
      </c>
    </row>
    <row r="11281" spans="21:30">
      <c r="U11281">
        <v>31261</v>
      </c>
      <c r="V11281">
        <v>4</v>
      </c>
      <c r="W11281" t="s">
        <v>12185</v>
      </c>
      <c r="X11281">
        <v>13</v>
      </c>
      <c r="Y11281" t="s">
        <v>6457</v>
      </c>
      <c r="Z11281">
        <v>13110</v>
      </c>
      <c r="AA11281" t="s">
        <v>741</v>
      </c>
      <c r="AC11281" t="s">
        <v>713</v>
      </c>
      <c r="AD11281" t="s">
        <v>443</v>
      </c>
    </row>
    <row r="11282" spans="21:30">
      <c r="U11282">
        <v>31262</v>
      </c>
      <c r="V11282">
        <v>2</v>
      </c>
      <c r="W11282" t="s">
        <v>12186</v>
      </c>
      <c r="X11282">
        <v>13</v>
      </c>
      <c r="Y11282" t="s">
        <v>6457</v>
      </c>
      <c r="Z11282">
        <v>13301</v>
      </c>
      <c r="AA11282" t="s">
        <v>623</v>
      </c>
      <c r="AC11282" t="s">
        <v>713</v>
      </c>
      <c r="AD11282" t="s">
        <v>443</v>
      </c>
    </row>
    <row r="11283" spans="21:30">
      <c r="U11283">
        <v>31263</v>
      </c>
      <c r="V11283">
        <v>0</v>
      </c>
      <c r="W11283" t="s">
        <v>12187</v>
      </c>
      <c r="X11283">
        <v>13</v>
      </c>
      <c r="Y11283" t="s">
        <v>6457</v>
      </c>
      <c r="Z11283">
        <v>13201</v>
      </c>
      <c r="AA11283" t="s">
        <v>114</v>
      </c>
      <c r="AC11283" t="s">
        <v>713</v>
      </c>
      <c r="AD11283" t="s">
        <v>443</v>
      </c>
    </row>
    <row r="11284" spans="21:30">
      <c r="U11284">
        <v>31264</v>
      </c>
      <c r="V11284">
        <v>9</v>
      </c>
      <c r="W11284" t="s">
        <v>12188</v>
      </c>
      <c r="X11284">
        <v>13</v>
      </c>
      <c r="Y11284" t="s">
        <v>6457</v>
      </c>
      <c r="Z11284">
        <v>13404</v>
      </c>
      <c r="AA11284" t="s">
        <v>1464</v>
      </c>
      <c r="AC11284" t="s">
        <v>713</v>
      </c>
      <c r="AD11284" t="s">
        <v>443</v>
      </c>
    </row>
    <row r="11285" spans="21:30">
      <c r="U11285">
        <v>31265</v>
      </c>
      <c r="V11285">
        <v>7</v>
      </c>
      <c r="W11285" t="s">
        <v>12189</v>
      </c>
      <c r="X11285">
        <v>13</v>
      </c>
      <c r="Y11285" t="s">
        <v>6457</v>
      </c>
      <c r="Z11285">
        <v>13120</v>
      </c>
      <c r="AA11285" t="s">
        <v>6588</v>
      </c>
      <c r="AC11285" t="s">
        <v>725</v>
      </c>
      <c r="AD11285" t="s">
        <v>443</v>
      </c>
    </row>
    <row r="11286" spans="21:30">
      <c r="U11286">
        <v>31266</v>
      </c>
      <c r="V11286">
        <v>5</v>
      </c>
      <c r="W11286" t="s">
        <v>12190</v>
      </c>
      <c r="X11286">
        <v>13</v>
      </c>
      <c r="Y11286" t="s">
        <v>6457</v>
      </c>
      <c r="Z11286">
        <v>13602</v>
      </c>
      <c r="AA11286" t="s">
        <v>1120</v>
      </c>
      <c r="AC11286" t="s">
        <v>713</v>
      </c>
      <c r="AD11286" t="s">
        <v>443</v>
      </c>
    </row>
    <row r="11287" spans="21:30">
      <c r="U11287">
        <v>31267</v>
      </c>
      <c r="V11287">
        <v>3</v>
      </c>
      <c r="W11287" t="s">
        <v>12191</v>
      </c>
      <c r="X11287">
        <v>13</v>
      </c>
      <c r="Y11287" t="s">
        <v>6457</v>
      </c>
      <c r="Z11287">
        <v>13402</v>
      </c>
      <c r="AA11287" t="s">
        <v>766</v>
      </c>
      <c r="AC11287" t="s">
        <v>725</v>
      </c>
      <c r="AD11287" t="s">
        <v>443</v>
      </c>
    </row>
    <row r="11288" spans="21:30">
      <c r="U11288">
        <v>31270</v>
      </c>
      <c r="V11288">
        <v>3</v>
      </c>
      <c r="W11288" t="s">
        <v>12192</v>
      </c>
      <c r="X11288">
        <v>13</v>
      </c>
      <c r="Y11288" t="s">
        <v>6457</v>
      </c>
      <c r="Z11288">
        <v>13604</v>
      </c>
      <c r="AA11288" t="s">
        <v>1448</v>
      </c>
      <c r="AC11288" t="s">
        <v>713</v>
      </c>
      <c r="AD11288" t="s">
        <v>443</v>
      </c>
    </row>
    <row r="11289" spans="21:30">
      <c r="U11289">
        <v>31271</v>
      </c>
      <c r="V11289">
        <v>1</v>
      </c>
      <c r="W11289" t="s">
        <v>12193</v>
      </c>
      <c r="X11289">
        <v>13</v>
      </c>
      <c r="Y11289" t="s">
        <v>6457</v>
      </c>
      <c r="Z11289">
        <v>13122</v>
      </c>
      <c r="AA11289" t="s">
        <v>6722</v>
      </c>
      <c r="AC11289" t="s">
        <v>725</v>
      </c>
      <c r="AD11289" t="s">
        <v>443</v>
      </c>
    </row>
    <row r="11290" spans="21:30">
      <c r="U11290">
        <v>31273</v>
      </c>
      <c r="V11290">
        <v>8</v>
      </c>
      <c r="W11290" t="s">
        <v>12194</v>
      </c>
      <c r="X11290">
        <v>13</v>
      </c>
      <c r="Y11290" t="s">
        <v>6457</v>
      </c>
      <c r="Z11290">
        <v>13113</v>
      </c>
      <c r="AA11290" t="s">
        <v>761</v>
      </c>
      <c r="AC11290" t="s">
        <v>725</v>
      </c>
      <c r="AD11290" t="s">
        <v>443</v>
      </c>
    </row>
    <row r="11291" spans="21:30">
      <c r="U11291">
        <v>31274</v>
      </c>
      <c r="V11291">
        <v>6</v>
      </c>
      <c r="W11291" t="s">
        <v>12195</v>
      </c>
      <c r="X11291">
        <v>13</v>
      </c>
      <c r="Y11291" t="s">
        <v>6457</v>
      </c>
      <c r="Z11291">
        <v>13112</v>
      </c>
      <c r="AA11291" t="s">
        <v>1249</v>
      </c>
      <c r="AC11291" t="s">
        <v>713</v>
      </c>
      <c r="AD11291" t="s">
        <v>443</v>
      </c>
    </row>
    <row r="11292" spans="21:30">
      <c r="U11292">
        <v>31275</v>
      </c>
      <c r="V11292">
        <v>4</v>
      </c>
      <c r="W11292" t="s">
        <v>12196</v>
      </c>
      <c r="X11292">
        <v>13</v>
      </c>
      <c r="Y11292" t="s">
        <v>6457</v>
      </c>
      <c r="Z11292">
        <v>13105</v>
      </c>
      <c r="AA11292" t="s">
        <v>1817</v>
      </c>
      <c r="AC11292" t="s">
        <v>713</v>
      </c>
      <c r="AD11292" t="s">
        <v>443</v>
      </c>
    </row>
    <row r="11293" spans="21:30">
      <c r="U11293">
        <v>31276</v>
      </c>
      <c r="V11293">
        <v>2</v>
      </c>
      <c r="W11293" t="s">
        <v>12197</v>
      </c>
      <c r="X11293">
        <v>13</v>
      </c>
      <c r="Y11293" t="s">
        <v>6457</v>
      </c>
      <c r="Z11293">
        <v>13107</v>
      </c>
      <c r="AA11293" t="s">
        <v>1204</v>
      </c>
      <c r="AC11293" t="s">
        <v>725</v>
      </c>
      <c r="AD11293" t="s">
        <v>443</v>
      </c>
    </row>
    <row r="11294" spans="21:30">
      <c r="U11294">
        <v>31277</v>
      </c>
      <c r="V11294">
        <v>0</v>
      </c>
      <c r="W11294" t="s">
        <v>12198</v>
      </c>
      <c r="X11294">
        <v>13</v>
      </c>
      <c r="Y11294" t="s">
        <v>6457</v>
      </c>
      <c r="Z11294">
        <v>13117</v>
      </c>
      <c r="AA11294" t="s">
        <v>804</v>
      </c>
      <c r="AC11294" t="s">
        <v>713</v>
      </c>
      <c r="AD11294" t="s">
        <v>443</v>
      </c>
    </row>
    <row r="11295" spans="21:30">
      <c r="U11295">
        <v>31278</v>
      </c>
      <c r="V11295">
        <v>9</v>
      </c>
      <c r="W11295" t="s">
        <v>12199</v>
      </c>
      <c r="X11295">
        <v>13</v>
      </c>
      <c r="Y11295" t="s">
        <v>6457</v>
      </c>
      <c r="Z11295">
        <v>13401</v>
      </c>
      <c r="AA11295" t="s">
        <v>667</v>
      </c>
      <c r="AC11295" t="s">
        <v>713</v>
      </c>
      <c r="AD11295" t="s">
        <v>443</v>
      </c>
    </row>
    <row r="11296" spans="21:30">
      <c r="U11296">
        <v>31279</v>
      </c>
      <c r="V11296">
        <v>7</v>
      </c>
      <c r="W11296" t="s">
        <v>12200</v>
      </c>
      <c r="X11296">
        <v>13</v>
      </c>
      <c r="Y11296" t="s">
        <v>6457</v>
      </c>
      <c r="Z11296">
        <v>13501</v>
      </c>
      <c r="AA11296" t="s">
        <v>809</v>
      </c>
      <c r="AC11296" t="s">
        <v>713</v>
      </c>
      <c r="AD11296" t="s">
        <v>443</v>
      </c>
    </row>
    <row r="11297" spans="21:30">
      <c r="U11297">
        <v>31280</v>
      </c>
      <c r="V11297">
        <v>0</v>
      </c>
      <c r="W11297" t="s">
        <v>12201</v>
      </c>
      <c r="X11297">
        <v>13</v>
      </c>
      <c r="Y11297" t="s">
        <v>6457</v>
      </c>
      <c r="Z11297">
        <v>13604</v>
      </c>
      <c r="AA11297" t="s">
        <v>1448</v>
      </c>
      <c r="AC11297" t="s">
        <v>713</v>
      </c>
      <c r="AD11297" t="s">
        <v>443</v>
      </c>
    </row>
    <row r="11298" spans="21:30">
      <c r="U11298">
        <v>31281</v>
      </c>
      <c r="V11298">
        <v>9</v>
      </c>
      <c r="W11298" t="s">
        <v>12202</v>
      </c>
      <c r="X11298">
        <v>13</v>
      </c>
      <c r="Y11298" t="s">
        <v>6457</v>
      </c>
      <c r="Z11298">
        <v>13120</v>
      </c>
      <c r="AA11298" t="s">
        <v>6588</v>
      </c>
      <c r="AC11298" t="s">
        <v>713</v>
      </c>
      <c r="AD11298" t="s">
        <v>443</v>
      </c>
    </row>
    <row r="11299" spans="21:30">
      <c r="U11299">
        <v>31282</v>
      </c>
      <c r="V11299">
        <v>7</v>
      </c>
      <c r="W11299" t="s">
        <v>12203</v>
      </c>
      <c r="X11299">
        <v>13</v>
      </c>
      <c r="Y11299" t="s">
        <v>6457</v>
      </c>
      <c r="Z11299">
        <v>13110</v>
      </c>
      <c r="AA11299" t="s">
        <v>741</v>
      </c>
      <c r="AC11299" t="s">
        <v>713</v>
      </c>
      <c r="AD11299" t="s">
        <v>443</v>
      </c>
    </row>
    <row r="11300" spans="21:30">
      <c r="U11300">
        <v>31283</v>
      </c>
      <c r="V11300">
        <v>5</v>
      </c>
      <c r="W11300" t="s">
        <v>12204</v>
      </c>
      <c r="X11300">
        <v>13</v>
      </c>
      <c r="Y11300" t="s">
        <v>6457</v>
      </c>
      <c r="Z11300">
        <v>13109</v>
      </c>
      <c r="AA11300" t="s">
        <v>1224</v>
      </c>
      <c r="AC11300" t="s">
        <v>713</v>
      </c>
      <c r="AD11300" t="s">
        <v>443</v>
      </c>
    </row>
    <row r="11301" spans="21:30">
      <c r="U11301">
        <v>31249</v>
      </c>
      <c r="V11301">
        <v>5</v>
      </c>
      <c r="W11301" t="s">
        <v>12205</v>
      </c>
      <c r="X11301">
        <v>13</v>
      </c>
      <c r="Y11301" t="s">
        <v>6457</v>
      </c>
      <c r="Z11301">
        <v>13130</v>
      </c>
      <c r="AA11301" t="s">
        <v>840</v>
      </c>
      <c r="AC11301" t="s">
        <v>713</v>
      </c>
      <c r="AD11301" t="s">
        <v>443</v>
      </c>
    </row>
    <row r="11302" spans="21:30">
      <c r="U11302">
        <v>31285</v>
      </c>
      <c r="V11302">
        <v>1</v>
      </c>
      <c r="W11302" t="s">
        <v>12206</v>
      </c>
      <c r="X11302">
        <v>13</v>
      </c>
      <c r="Y11302" t="s">
        <v>6457</v>
      </c>
      <c r="Z11302">
        <v>13125</v>
      </c>
      <c r="AA11302" t="s">
        <v>1608</v>
      </c>
      <c r="AC11302" t="s">
        <v>713</v>
      </c>
      <c r="AD11302" t="s">
        <v>443</v>
      </c>
    </row>
    <row r="11303" spans="21:30">
      <c r="U11303">
        <v>31287</v>
      </c>
      <c r="V11303">
        <v>8</v>
      </c>
      <c r="W11303" t="s">
        <v>12207</v>
      </c>
      <c r="X11303">
        <v>13</v>
      </c>
      <c r="Y11303" t="s">
        <v>6457</v>
      </c>
      <c r="Z11303">
        <v>13106</v>
      </c>
      <c r="AA11303" t="s">
        <v>6487</v>
      </c>
      <c r="AC11303" t="s">
        <v>713</v>
      </c>
      <c r="AD11303" t="s">
        <v>443</v>
      </c>
    </row>
    <row r="11304" spans="21:30">
      <c r="U11304">
        <v>31288</v>
      </c>
      <c r="V11304">
        <v>6</v>
      </c>
      <c r="W11304" t="s">
        <v>12208</v>
      </c>
      <c r="X11304">
        <v>13</v>
      </c>
      <c r="Y11304" t="s">
        <v>6457</v>
      </c>
      <c r="Z11304">
        <v>13103</v>
      </c>
      <c r="AA11304" t="s">
        <v>708</v>
      </c>
      <c r="AC11304" t="s">
        <v>412</v>
      </c>
      <c r="AD11304" t="s">
        <v>443</v>
      </c>
    </row>
    <row r="11305" spans="21:30">
      <c r="U11305">
        <v>31289</v>
      </c>
      <c r="V11305">
        <v>4</v>
      </c>
      <c r="W11305" t="s">
        <v>12209</v>
      </c>
      <c r="X11305">
        <v>13</v>
      </c>
      <c r="Y11305" t="s">
        <v>6457</v>
      </c>
      <c r="Z11305">
        <v>13201</v>
      </c>
      <c r="AA11305" t="s">
        <v>114</v>
      </c>
      <c r="AC11305" t="s">
        <v>713</v>
      </c>
      <c r="AD11305" t="s">
        <v>443</v>
      </c>
    </row>
    <row r="11306" spans="21:30">
      <c r="U11306">
        <v>31290</v>
      </c>
      <c r="V11306">
        <v>8</v>
      </c>
      <c r="W11306" t="s">
        <v>12210</v>
      </c>
      <c r="X11306">
        <v>13</v>
      </c>
      <c r="Y11306" t="s">
        <v>6457</v>
      </c>
      <c r="Z11306">
        <v>13119</v>
      </c>
      <c r="AA11306" t="s">
        <v>6482</v>
      </c>
      <c r="AC11306" t="s">
        <v>713</v>
      </c>
      <c r="AD11306" t="s">
        <v>443</v>
      </c>
    </row>
    <row r="11307" spans="21:30">
      <c r="U11307">
        <v>31291</v>
      </c>
      <c r="V11307">
        <v>6</v>
      </c>
      <c r="W11307" t="s">
        <v>12211</v>
      </c>
      <c r="X11307">
        <v>13</v>
      </c>
      <c r="Y11307" t="s">
        <v>6457</v>
      </c>
      <c r="Z11307">
        <v>13126</v>
      </c>
      <c r="AA11307" t="s">
        <v>6479</v>
      </c>
      <c r="AC11307" t="s">
        <v>713</v>
      </c>
      <c r="AD11307" t="s">
        <v>443</v>
      </c>
    </row>
    <row r="11308" spans="21:30">
      <c r="U11308">
        <v>31292</v>
      </c>
      <c r="V11308">
        <v>4</v>
      </c>
      <c r="W11308" t="s">
        <v>12212</v>
      </c>
      <c r="X11308">
        <v>13</v>
      </c>
      <c r="Y11308" t="s">
        <v>6457</v>
      </c>
      <c r="Z11308">
        <v>13116</v>
      </c>
      <c r="AA11308" t="s">
        <v>1296</v>
      </c>
      <c r="AC11308" t="s">
        <v>713</v>
      </c>
      <c r="AD11308" t="s">
        <v>443</v>
      </c>
    </row>
    <row r="11309" spans="21:30">
      <c r="U11309">
        <v>31293</v>
      </c>
      <c r="V11309">
        <v>2</v>
      </c>
      <c r="W11309" t="s">
        <v>12213</v>
      </c>
      <c r="X11309">
        <v>13</v>
      </c>
      <c r="Y11309" t="s">
        <v>6457</v>
      </c>
      <c r="Z11309">
        <v>13401</v>
      </c>
      <c r="AA11309" t="s">
        <v>667</v>
      </c>
      <c r="AC11309" t="s">
        <v>1111</v>
      </c>
      <c r="AD11309" t="s">
        <v>443</v>
      </c>
    </row>
    <row r="11310" spans="21:30">
      <c r="U11310">
        <v>31294</v>
      </c>
      <c r="V11310">
        <v>0</v>
      </c>
      <c r="W11310" t="s">
        <v>12214</v>
      </c>
      <c r="X11310">
        <v>13</v>
      </c>
      <c r="Y11310" t="s">
        <v>6457</v>
      </c>
      <c r="Z11310">
        <v>13601</v>
      </c>
      <c r="AA11310" t="s">
        <v>777</v>
      </c>
      <c r="AC11310" t="s">
        <v>1111</v>
      </c>
      <c r="AD11310" t="s">
        <v>443</v>
      </c>
    </row>
    <row r="11311" spans="21:30">
      <c r="U11311">
        <v>31295</v>
      </c>
      <c r="V11311">
        <v>9</v>
      </c>
      <c r="W11311" t="s">
        <v>12215</v>
      </c>
      <c r="X11311">
        <v>13</v>
      </c>
      <c r="Y11311" t="s">
        <v>6457</v>
      </c>
      <c r="Z11311">
        <v>13101</v>
      </c>
      <c r="AA11311" t="s">
        <v>452</v>
      </c>
      <c r="AC11311" t="s">
        <v>713</v>
      </c>
      <c r="AD11311" t="s">
        <v>443</v>
      </c>
    </row>
    <row r="11312" spans="21:30">
      <c r="U11312">
        <v>31297</v>
      </c>
      <c r="V11312">
        <v>5</v>
      </c>
      <c r="W11312" t="s">
        <v>12216</v>
      </c>
      <c r="X11312">
        <v>13</v>
      </c>
      <c r="Y11312" t="s">
        <v>6457</v>
      </c>
      <c r="Z11312">
        <v>13302</v>
      </c>
      <c r="AA11312" t="s">
        <v>98</v>
      </c>
      <c r="AC11312" t="s">
        <v>713</v>
      </c>
      <c r="AD11312" t="s">
        <v>443</v>
      </c>
    </row>
    <row r="11313" spans="21:30">
      <c r="U11313">
        <v>31299</v>
      </c>
      <c r="V11313">
        <v>1</v>
      </c>
      <c r="W11313" t="s">
        <v>12217</v>
      </c>
      <c r="X11313">
        <v>13</v>
      </c>
      <c r="Y11313" t="s">
        <v>6457</v>
      </c>
      <c r="Z11313">
        <v>13125</v>
      </c>
      <c r="AA11313" t="s">
        <v>1608</v>
      </c>
      <c r="AC11313" t="s">
        <v>1009</v>
      </c>
      <c r="AD11313" t="s">
        <v>443</v>
      </c>
    </row>
    <row r="11314" spans="21:30">
      <c r="U11314">
        <v>31300</v>
      </c>
      <c r="V11314">
        <v>9</v>
      </c>
      <c r="W11314" t="s">
        <v>12218</v>
      </c>
      <c r="X11314">
        <v>13</v>
      </c>
      <c r="Y11314" t="s">
        <v>6457</v>
      </c>
      <c r="Z11314">
        <v>13303</v>
      </c>
      <c r="AA11314" t="s">
        <v>726</v>
      </c>
      <c r="AC11314" t="s">
        <v>713</v>
      </c>
      <c r="AD11314" t="s">
        <v>443</v>
      </c>
    </row>
    <row r="11315" spans="21:30">
      <c r="U11315">
        <v>31302</v>
      </c>
      <c r="V11315">
        <v>5</v>
      </c>
      <c r="W11315" t="s">
        <v>12219</v>
      </c>
      <c r="X11315">
        <v>13</v>
      </c>
      <c r="Y11315" t="s">
        <v>6457</v>
      </c>
      <c r="Z11315">
        <v>13401</v>
      </c>
      <c r="AA11315" t="s">
        <v>667</v>
      </c>
      <c r="AC11315" t="s">
        <v>713</v>
      </c>
      <c r="AD11315" t="s">
        <v>443</v>
      </c>
    </row>
    <row r="11316" spans="21:30">
      <c r="U11316">
        <v>31303</v>
      </c>
      <c r="V11316">
        <v>3</v>
      </c>
      <c r="W11316" t="s">
        <v>12220</v>
      </c>
      <c r="X11316">
        <v>15</v>
      </c>
      <c r="Y11316" t="s">
        <v>441</v>
      </c>
      <c r="Z11316">
        <v>15101</v>
      </c>
      <c r="AA11316" t="s">
        <v>442</v>
      </c>
      <c r="AC11316" t="s">
        <v>713</v>
      </c>
      <c r="AD11316" t="s">
        <v>443</v>
      </c>
    </row>
    <row r="11317" spans="21:30">
      <c r="U11317">
        <v>31304</v>
      </c>
      <c r="V11317">
        <v>1</v>
      </c>
      <c r="W11317" t="s">
        <v>12221</v>
      </c>
      <c r="X11317">
        <v>15</v>
      </c>
      <c r="Y11317" t="s">
        <v>441</v>
      </c>
      <c r="Z11317">
        <v>15101</v>
      </c>
      <c r="AA11317" t="s">
        <v>442</v>
      </c>
      <c r="AC11317" t="s">
        <v>713</v>
      </c>
      <c r="AD11317" t="s">
        <v>443</v>
      </c>
    </row>
    <row r="11318" spans="21:30">
      <c r="U11318">
        <v>31306</v>
      </c>
      <c r="V11318">
        <v>8</v>
      </c>
      <c r="W11318" t="s">
        <v>12222</v>
      </c>
      <c r="X11318">
        <v>15</v>
      </c>
      <c r="Y11318" t="s">
        <v>441</v>
      </c>
      <c r="Z11318">
        <v>15101</v>
      </c>
      <c r="AA11318" t="s">
        <v>442</v>
      </c>
      <c r="AC11318" t="s">
        <v>713</v>
      </c>
      <c r="AD11318" t="s">
        <v>443</v>
      </c>
    </row>
    <row r="11319" spans="21:30">
      <c r="U11319">
        <v>31308</v>
      </c>
      <c r="V11319">
        <v>4</v>
      </c>
      <c r="W11319" t="s">
        <v>12223</v>
      </c>
      <c r="X11319">
        <v>15</v>
      </c>
      <c r="Y11319" t="s">
        <v>441</v>
      </c>
      <c r="Z11319">
        <v>15101</v>
      </c>
      <c r="AA11319" t="s">
        <v>442</v>
      </c>
      <c r="AC11319" t="s">
        <v>713</v>
      </c>
      <c r="AD11319" t="s">
        <v>443</v>
      </c>
    </row>
    <row r="11320" spans="21:30">
      <c r="U11320">
        <v>31309</v>
      </c>
      <c r="V11320">
        <v>2</v>
      </c>
      <c r="W11320" t="s">
        <v>12224</v>
      </c>
      <c r="X11320">
        <v>14</v>
      </c>
      <c r="Y11320" t="s">
        <v>5517</v>
      </c>
      <c r="Z11320">
        <v>14201</v>
      </c>
      <c r="AA11320" t="s">
        <v>5694</v>
      </c>
      <c r="AC11320" t="s">
        <v>10219</v>
      </c>
      <c r="AD11320" t="s">
        <v>2682</v>
      </c>
    </row>
    <row r="11321" spans="21:30">
      <c r="U11321">
        <v>31310</v>
      </c>
      <c r="V11321">
        <v>6</v>
      </c>
      <c r="W11321" t="s">
        <v>12225</v>
      </c>
      <c r="X11321">
        <v>8</v>
      </c>
      <c r="Y11321" t="s">
        <v>434</v>
      </c>
      <c r="Z11321">
        <v>8301</v>
      </c>
      <c r="AA11321" t="s">
        <v>4127</v>
      </c>
      <c r="AC11321" t="s">
        <v>10219</v>
      </c>
      <c r="AD11321" t="s">
        <v>2682</v>
      </c>
    </row>
    <row r="11322" spans="21:30">
      <c r="U11322">
        <v>31311</v>
      </c>
      <c r="V11322">
        <v>4</v>
      </c>
      <c r="W11322" t="s">
        <v>12226</v>
      </c>
      <c r="X11322">
        <v>16</v>
      </c>
      <c r="Y11322" t="s">
        <v>3835</v>
      </c>
      <c r="Z11322">
        <v>16101</v>
      </c>
      <c r="AA11322" t="s">
        <v>3836</v>
      </c>
      <c r="AC11322" t="s">
        <v>10212</v>
      </c>
      <c r="AD11322" t="s">
        <v>443</v>
      </c>
    </row>
    <row r="11323" spans="21:30">
      <c r="U11323">
        <v>31312</v>
      </c>
      <c r="V11323">
        <v>2</v>
      </c>
      <c r="W11323" t="s">
        <v>12227</v>
      </c>
      <c r="X11323">
        <v>8</v>
      </c>
      <c r="Y11323" t="s">
        <v>434</v>
      </c>
      <c r="Z11323">
        <v>8105</v>
      </c>
      <c r="AA11323" t="s">
        <v>1197</v>
      </c>
      <c r="AC11323" t="s">
        <v>10219</v>
      </c>
      <c r="AD11323" t="s">
        <v>2682</v>
      </c>
    </row>
    <row r="11324" spans="21:30">
      <c r="U11324">
        <v>31313</v>
      </c>
      <c r="V11324">
        <v>0</v>
      </c>
      <c r="W11324" t="s">
        <v>12228</v>
      </c>
      <c r="X11324">
        <v>8</v>
      </c>
      <c r="Y11324" t="s">
        <v>434</v>
      </c>
      <c r="Z11324">
        <v>8304</v>
      </c>
      <c r="AA11324" t="s">
        <v>1257</v>
      </c>
      <c r="AC11324" t="s">
        <v>10212</v>
      </c>
      <c r="AD11324" t="s">
        <v>443</v>
      </c>
    </row>
    <row r="11325" spans="21:30">
      <c r="U11325">
        <v>31314</v>
      </c>
      <c r="V11325">
        <v>9</v>
      </c>
      <c r="W11325" t="s">
        <v>12229</v>
      </c>
      <c r="X11325">
        <v>8</v>
      </c>
      <c r="Y11325" t="s">
        <v>434</v>
      </c>
      <c r="Z11325">
        <v>8111</v>
      </c>
      <c r="AA11325" t="s">
        <v>4496</v>
      </c>
      <c r="AC11325" t="s">
        <v>10212</v>
      </c>
      <c r="AD11325" t="s">
        <v>443</v>
      </c>
    </row>
    <row r="11326" spans="21:30">
      <c r="U11326">
        <v>31315</v>
      </c>
      <c r="V11326">
        <v>7</v>
      </c>
      <c r="W11326" t="s">
        <v>12230</v>
      </c>
      <c r="X11326">
        <v>5</v>
      </c>
      <c r="Y11326" t="s">
        <v>505</v>
      </c>
      <c r="Z11326">
        <v>5703</v>
      </c>
      <c r="AA11326" t="s">
        <v>1292</v>
      </c>
      <c r="AC11326" t="s">
        <v>10212</v>
      </c>
      <c r="AD11326" t="s">
        <v>443</v>
      </c>
    </row>
    <row r="11327" spans="21:30">
      <c r="U11327">
        <v>31316</v>
      </c>
      <c r="V11327">
        <v>5</v>
      </c>
      <c r="W11327" t="s">
        <v>12231</v>
      </c>
      <c r="X11327">
        <v>5</v>
      </c>
      <c r="Y11327" t="s">
        <v>505</v>
      </c>
      <c r="Z11327">
        <v>5605</v>
      </c>
      <c r="AA11327" t="s">
        <v>1128</v>
      </c>
      <c r="AC11327" t="s">
        <v>10212</v>
      </c>
      <c r="AD11327" t="s">
        <v>443</v>
      </c>
    </row>
    <row r="11328" spans="21:30">
      <c r="U11328">
        <v>31317</v>
      </c>
      <c r="V11328">
        <v>3</v>
      </c>
      <c r="W11328" t="s">
        <v>12232</v>
      </c>
      <c r="X11328">
        <v>6</v>
      </c>
      <c r="Y11328" t="s">
        <v>608</v>
      </c>
      <c r="Z11328">
        <v>6108</v>
      </c>
      <c r="AA11328" t="s">
        <v>2996</v>
      </c>
      <c r="AC11328" t="s">
        <v>725</v>
      </c>
      <c r="AD11328" t="s">
        <v>443</v>
      </c>
    </row>
    <row r="11329" spans="21:30">
      <c r="U11329">
        <v>31318</v>
      </c>
      <c r="V11329">
        <v>1</v>
      </c>
      <c r="W11329" t="s">
        <v>12233</v>
      </c>
      <c r="X11329">
        <v>6</v>
      </c>
      <c r="Y11329" t="s">
        <v>608</v>
      </c>
      <c r="Z11329">
        <v>6108</v>
      </c>
      <c r="AA11329" t="s">
        <v>2996</v>
      </c>
      <c r="AC11329" t="s">
        <v>713</v>
      </c>
      <c r="AD11329" t="s">
        <v>443</v>
      </c>
    </row>
    <row r="11330" spans="21:30">
      <c r="U11330">
        <v>31320</v>
      </c>
      <c r="V11330">
        <v>3</v>
      </c>
      <c r="W11330" t="s">
        <v>12234</v>
      </c>
      <c r="X11330">
        <v>8</v>
      </c>
      <c r="Y11330" t="s">
        <v>434</v>
      </c>
      <c r="Z11330">
        <v>8108</v>
      </c>
      <c r="AA11330" t="s">
        <v>1832</v>
      </c>
      <c r="AC11330" t="s">
        <v>10219</v>
      </c>
      <c r="AD11330" t="s">
        <v>2682</v>
      </c>
    </row>
    <row r="11331" spans="21:30">
      <c r="U11331">
        <v>31321</v>
      </c>
      <c r="V11331">
        <v>1</v>
      </c>
      <c r="W11331" t="s">
        <v>12235</v>
      </c>
      <c r="X11331">
        <v>8</v>
      </c>
      <c r="Y11331" t="s">
        <v>434</v>
      </c>
      <c r="Z11331">
        <v>8301</v>
      </c>
      <c r="AA11331" t="s">
        <v>4127</v>
      </c>
      <c r="AC11331" t="s">
        <v>10212</v>
      </c>
      <c r="AD11331" t="s">
        <v>443</v>
      </c>
    </row>
    <row r="11332" spans="21:30">
      <c r="U11332">
        <v>31323</v>
      </c>
      <c r="V11332">
        <v>8</v>
      </c>
      <c r="W11332" t="s">
        <v>12236</v>
      </c>
      <c r="X11332">
        <v>8</v>
      </c>
      <c r="Y11332" t="s">
        <v>434</v>
      </c>
      <c r="Z11332">
        <v>8108</v>
      </c>
      <c r="AA11332" t="s">
        <v>1832</v>
      </c>
      <c r="AC11332" t="s">
        <v>10219</v>
      </c>
      <c r="AD11332" t="s">
        <v>2682</v>
      </c>
    </row>
    <row r="11333" spans="21:30">
      <c r="U11333">
        <v>31324</v>
      </c>
      <c r="V11333">
        <v>6</v>
      </c>
      <c r="W11333" t="s">
        <v>12237</v>
      </c>
      <c r="X11333">
        <v>5</v>
      </c>
      <c r="Y11333" t="s">
        <v>505</v>
      </c>
      <c r="Z11333">
        <v>5506</v>
      </c>
      <c r="AA11333" t="s">
        <v>1422</v>
      </c>
      <c r="AC11333" t="s">
        <v>10212</v>
      </c>
      <c r="AD11333" t="s">
        <v>443</v>
      </c>
    </row>
    <row r="11334" spans="21:30">
      <c r="U11334">
        <v>31325</v>
      </c>
      <c r="V11334">
        <v>4</v>
      </c>
      <c r="W11334" t="s">
        <v>12238</v>
      </c>
      <c r="X11334">
        <v>8</v>
      </c>
      <c r="Y11334" t="s">
        <v>434</v>
      </c>
      <c r="Z11334">
        <v>8106</v>
      </c>
      <c r="AA11334" t="s">
        <v>1344</v>
      </c>
      <c r="AC11334" t="s">
        <v>10219</v>
      </c>
      <c r="AD11334" t="s">
        <v>2682</v>
      </c>
    </row>
    <row r="11335" spans="21:30">
      <c r="U11335">
        <v>31326</v>
      </c>
      <c r="V11335">
        <v>2</v>
      </c>
      <c r="W11335" t="s">
        <v>12239</v>
      </c>
      <c r="X11335">
        <v>13</v>
      </c>
      <c r="Y11335" t="s">
        <v>6457</v>
      </c>
      <c r="Z11335">
        <v>13110</v>
      </c>
      <c r="AA11335" t="s">
        <v>741</v>
      </c>
      <c r="AC11335" t="s">
        <v>713</v>
      </c>
      <c r="AD11335" t="s">
        <v>443</v>
      </c>
    </row>
    <row r="11336" spans="21:30">
      <c r="U11336">
        <v>31327</v>
      </c>
      <c r="V11336">
        <v>0</v>
      </c>
      <c r="W11336" t="s">
        <v>12240</v>
      </c>
      <c r="X11336">
        <v>13</v>
      </c>
      <c r="Y11336" t="s">
        <v>6457</v>
      </c>
      <c r="Z11336">
        <v>13201</v>
      </c>
      <c r="AA11336" t="s">
        <v>114</v>
      </c>
      <c r="AC11336" t="s">
        <v>713</v>
      </c>
      <c r="AD11336" t="s">
        <v>443</v>
      </c>
    </row>
    <row r="11337" spans="21:30">
      <c r="U11337">
        <v>31328</v>
      </c>
      <c r="V11337">
        <v>9</v>
      </c>
      <c r="W11337" t="s">
        <v>12241</v>
      </c>
      <c r="X11337">
        <v>13</v>
      </c>
      <c r="Y11337" t="s">
        <v>6457</v>
      </c>
      <c r="Z11337">
        <v>13110</v>
      </c>
      <c r="AA11337" t="s">
        <v>741</v>
      </c>
      <c r="AC11337" t="s">
        <v>725</v>
      </c>
      <c r="AD11337" t="s">
        <v>443</v>
      </c>
    </row>
    <row r="11338" spans="21:30">
      <c r="U11338">
        <v>31329</v>
      </c>
      <c r="V11338">
        <v>7</v>
      </c>
      <c r="W11338" t="s">
        <v>12242</v>
      </c>
      <c r="X11338">
        <v>13</v>
      </c>
      <c r="Y11338" t="s">
        <v>6457</v>
      </c>
      <c r="Z11338">
        <v>13106</v>
      </c>
      <c r="AA11338" t="s">
        <v>6487</v>
      </c>
      <c r="AC11338" t="s">
        <v>713</v>
      </c>
      <c r="AD11338" t="s">
        <v>443</v>
      </c>
    </row>
    <row r="11339" spans="21:30">
      <c r="U11339">
        <v>31330</v>
      </c>
      <c r="V11339">
        <v>0</v>
      </c>
      <c r="W11339" t="s">
        <v>12243</v>
      </c>
      <c r="X11339">
        <v>13</v>
      </c>
      <c r="Y11339" t="s">
        <v>6457</v>
      </c>
      <c r="Z11339">
        <v>13131</v>
      </c>
      <c r="AA11339" t="s">
        <v>6925</v>
      </c>
      <c r="AC11339" t="s">
        <v>713</v>
      </c>
      <c r="AD11339" t="s">
        <v>443</v>
      </c>
    </row>
    <row r="11340" spans="21:30">
      <c r="U11340">
        <v>31331</v>
      </c>
      <c r="V11340">
        <v>9</v>
      </c>
      <c r="W11340" t="s">
        <v>12244</v>
      </c>
      <c r="X11340">
        <v>13</v>
      </c>
      <c r="Y11340" t="s">
        <v>6457</v>
      </c>
      <c r="Z11340">
        <v>13401</v>
      </c>
      <c r="AA11340" t="s">
        <v>667</v>
      </c>
      <c r="AC11340" t="s">
        <v>713</v>
      </c>
      <c r="AD11340" t="s">
        <v>443</v>
      </c>
    </row>
    <row r="11341" spans="21:30">
      <c r="U11341">
        <v>31332</v>
      </c>
      <c r="V11341">
        <v>7</v>
      </c>
      <c r="W11341" t="s">
        <v>12245</v>
      </c>
      <c r="X11341">
        <v>13</v>
      </c>
      <c r="Y11341" t="s">
        <v>6457</v>
      </c>
      <c r="Z11341">
        <v>13116</v>
      </c>
      <c r="AA11341" t="s">
        <v>1296</v>
      </c>
      <c r="AC11341" t="s">
        <v>713</v>
      </c>
      <c r="AD11341" t="s">
        <v>443</v>
      </c>
    </row>
    <row r="11342" spans="21:30">
      <c r="U11342">
        <v>31333</v>
      </c>
      <c r="V11342">
        <v>5</v>
      </c>
      <c r="W11342" t="s">
        <v>12246</v>
      </c>
      <c r="X11342">
        <v>13</v>
      </c>
      <c r="Y11342" t="s">
        <v>6457</v>
      </c>
      <c r="Z11342">
        <v>13201</v>
      </c>
      <c r="AA11342" t="s">
        <v>114</v>
      </c>
      <c r="AC11342" t="s">
        <v>713</v>
      </c>
      <c r="AD11342" t="s">
        <v>443</v>
      </c>
    </row>
    <row r="11343" spans="21:30">
      <c r="U11343">
        <v>31334</v>
      </c>
      <c r="V11343">
        <v>3</v>
      </c>
      <c r="W11343" t="s">
        <v>12247</v>
      </c>
      <c r="X11343">
        <v>13</v>
      </c>
      <c r="Y11343" t="s">
        <v>6457</v>
      </c>
      <c r="Z11343">
        <v>13105</v>
      </c>
      <c r="AA11343" t="s">
        <v>1817</v>
      </c>
      <c r="AC11343" t="s">
        <v>713</v>
      </c>
      <c r="AD11343" t="s">
        <v>443</v>
      </c>
    </row>
    <row r="11344" spans="21:30">
      <c r="U11344">
        <v>31335</v>
      </c>
      <c r="V11344">
        <v>1</v>
      </c>
      <c r="W11344" t="s">
        <v>12248</v>
      </c>
      <c r="X11344">
        <v>13</v>
      </c>
      <c r="Y11344" t="s">
        <v>6457</v>
      </c>
      <c r="Z11344">
        <v>13601</v>
      </c>
      <c r="AA11344" t="s">
        <v>777</v>
      </c>
      <c r="AC11344" t="s">
        <v>713</v>
      </c>
      <c r="AD11344" t="s">
        <v>443</v>
      </c>
    </row>
    <row r="11345" spans="21:30">
      <c r="U11345">
        <v>31337</v>
      </c>
      <c r="V11345">
        <v>8</v>
      </c>
      <c r="W11345" t="s">
        <v>12249</v>
      </c>
      <c r="X11345">
        <v>13</v>
      </c>
      <c r="Y11345" t="s">
        <v>6457</v>
      </c>
      <c r="Z11345">
        <v>13201</v>
      </c>
      <c r="AA11345" t="s">
        <v>114</v>
      </c>
      <c r="AC11345" t="s">
        <v>713</v>
      </c>
      <c r="AD11345" t="s">
        <v>443</v>
      </c>
    </row>
    <row r="11346" spans="21:30">
      <c r="U11346">
        <v>31338</v>
      </c>
      <c r="V11346">
        <v>2</v>
      </c>
      <c r="W11346" t="s">
        <v>12250</v>
      </c>
      <c r="X11346">
        <v>2</v>
      </c>
      <c r="Y11346" t="s">
        <v>631</v>
      </c>
      <c r="Z11346">
        <v>2101</v>
      </c>
      <c r="AA11346" t="s">
        <v>631</v>
      </c>
      <c r="AC11346" t="s">
        <v>713</v>
      </c>
      <c r="AD11346" t="s">
        <v>443</v>
      </c>
    </row>
    <row r="11347" spans="21:30">
      <c r="U11347">
        <v>31339</v>
      </c>
      <c r="V11347">
        <v>0</v>
      </c>
      <c r="W11347" t="s">
        <v>12251</v>
      </c>
      <c r="X11347">
        <v>2</v>
      </c>
      <c r="Y11347" t="s">
        <v>631</v>
      </c>
      <c r="Z11347">
        <v>2201</v>
      </c>
      <c r="AA11347" t="s">
        <v>714</v>
      </c>
      <c r="AC11347" t="s">
        <v>713</v>
      </c>
      <c r="AD11347" t="s">
        <v>443</v>
      </c>
    </row>
    <row r="11348" spans="21:30">
      <c r="U11348">
        <v>31340</v>
      </c>
      <c r="V11348">
        <v>4</v>
      </c>
      <c r="W11348" t="s">
        <v>12252</v>
      </c>
      <c r="X11348">
        <v>2</v>
      </c>
      <c r="Y11348" t="s">
        <v>631</v>
      </c>
      <c r="Z11348">
        <v>2101</v>
      </c>
      <c r="AA11348" t="s">
        <v>631</v>
      </c>
      <c r="AC11348" t="s">
        <v>713</v>
      </c>
      <c r="AD11348" t="s">
        <v>443</v>
      </c>
    </row>
    <row r="11349" spans="21:30">
      <c r="U11349">
        <v>31341</v>
      </c>
      <c r="V11349">
        <v>2</v>
      </c>
      <c r="W11349" t="s">
        <v>12253</v>
      </c>
      <c r="X11349">
        <v>2</v>
      </c>
      <c r="Y11349" t="s">
        <v>631</v>
      </c>
      <c r="Z11349">
        <v>2101</v>
      </c>
      <c r="AA11349" t="s">
        <v>631</v>
      </c>
      <c r="AC11349" t="s">
        <v>713</v>
      </c>
      <c r="AD11349" t="s">
        <v>443</v>
      </c>
    </row>
    <row r="11350" spans="21:30">
      <c r="U11350">
        <v>31342</v>
      </c>
      <c r="V11350">
        <v>0</v>
      </c>
      <c r="W11350" t="s">
        <v>12254</v>
      </c>
      <c r="X11350">
        <v>2</v>
      </c>
      <c r="Y11350" t="s">
        <v>631</v>
      </c>
      <c r="Z11350">
        <v>2101</v>
      </c>
      <c r="AA11350" t="s">
        <v>631</v>
      </c>
      <c r="AC11350" t="s">
        <v>713</v>
      </c>
      <c r="AD11350" t="s">
        <v>443</v>
      </c>
    </row>
    <row r="11351" spans="21:30">
      <c r="U11351">
        <v>31343</v>
      </c>
      <c r="V11351">
        <v>9</v>
      </c>
      <c r="W11351" t="s">
        <v>12255</v>
      </c>
      <c r="X11351">
        <v>2</v>
      </c>
      <c r="Y11351" t="s">
        <v>631</v>
      </c>
      <c r="Z11351">
        <v>2101</v>
      </c>
      <c r="AA11351" t="s">
        <v>631</v>
      </c>
      <c r="AC11351" t="s">
        <v>1111</v>
      </c>
      <c r="AD11351" t="s">
        <v>443</v>
      </c>
    </row>
    <row r="11352" spans="21:30">
      <c r="U11352">
        <v>31344</v>
      </c>
      <c r="V11352">
        <v>7</v>
      </c>
      <c r="W11352" t="s">
        <v>12256</v>
      </c>
      <c r="X11352">
        <v>2</v>
      </c>
      <c r="Y11352" t="s">
        <v>631</v>
      </c>
      <c r="Z11352">
        <v>2101</v>
      </c>
      <c r="AA11352" t="s">
        <v>631</v>
      </c>
      <c r="AC11352" t="s">
        <v>725</v>
      </c>
      <c r="AD11352" t="s">
        <v>443</v>
      </c>
    </row>
    <row r="11353" spans="21:30">
      <c r="U11353">
        <v>31345</v>
      </c>
      <c r="V11353">
        <v>5</v>
      </c>
      <c r="W11353" t="s">
        <v>12257</v>
      </c>
      <c r="X11353">
        <v>2</v>
      </c>
      <c r="Y11353" t="s">
        <v>631</v>
      </c>
      <c r="Z11353">
        <v>2101</v>
      </c>
      <c r="AA11353" t="s">
        <v>631</v>
      </c>
      <c r="AC11353" t="s">
        <v>1111</v>
      </c>
      <c r="AD11353" t="s">
        <v>443</v>
      </c>
    </row>
    <row r="11354" spans="21:30">
      <c r="U11354">
        <v>31346</v>
      </c>
      <c r="V11354">
        <v>3</v>
      </c>
      <c r="W11354" t="s">
        <v>12258</v>
      </c>
      <c r="X11354">
        <v>2</v>
      </c>
      <c r="Y11354" t="s">
        <v>631</v>
      </c>
      <c r="Z11354">
        <v>2201</v>
      </c>
      <c r="AA11354" t="s">
        <v>714</v>
      </c>
      <c r="AC11354" t="s">
        <v>725</v>
      </c>
      <c r="AD11354" t="s">
        <v>443</v>
      </c>
    </row>
    <row r="11355" spans="21:30">
      <c r="U11355">
        <v>31347</v>
      </c>
      <c r="V11355">
        <v>5</v>
      </c>
      <c r="W11355" t="s">
        <v>12259</v>
      </c>
      <c r="X11355">
        <v>2</v>
      </c>
      <c r="Y11355" t="s">
        <v>631</v>
      </c>
      <c r="Z11355">
        <v>2101</v>
      </c>
      <c r="AA11355" t="s">
        <v>631</v>
      </c>
      <c r="AC11355" t="s">
        <v>713</v>
      </c>
      <c r="AD11355" t="s">
        <v>443</v>
      </c>
    </row>
    <row r="11356" spans="21:30">
      <c r="U11356">
        <v>31349</v>
      </c>
      <c r="V11356">
        <v>1</v>
      </c>
      <c r="W11356" t="s">
        <v>12260</v>
      </c>
      <c r="X11356">
        <v>8</v>
      </c>
      <c r="Y11356" t="s">
        <v>434</v>
      </c>
      <c r="Z11356">
        <v>8106</v>
      </c>
      <c r="AA11356" t="s">
        <v>1344</v>
      </c>
      <c r="AC11356" t="s">
        <v>10219</v>
      </c>
      <c r="AD11356" t="s">
        <v>2682</v>
      </c>
    </row>
    <row r="11357" spans="21:30">
      <c r="U11357">
        <v>31350</v>
      </c>
      <c r="V11357">
        <v>5</v>
      </c>
      <c r="W11357" t="s">
        <v>12261</v>
      </c>
      <c r="X11357">
        <v>8</v>
      </c>
      <c r="Y11357" t="s">
        <v>434</v>
      </c>
      <c r="Z11357">
        <v>8305</v>
      </c>
      <c r="AA11357" t="s">
        <v>4261</v>
      </c>
      <c r="AC11357" t="s">
        <v>713</v>
      </c>
      <c r="AD11357" t="s">
        <v>443</v>
      </c>
    </row>
    <row r="11358" spans="21:30">
      <c r="U11358">
        <v>31352</v>
      </c>
      <c r="V11358">
        <v>1</v>
      </c>
      <c r="W11358" t="s">
        <v>12262</v>
      </c>
      <c r="X11358">
        <v>5</v>
      </c>
      <c r="Y11358" t="s">
        <v>505</v>
      </c>
      <c r="Z11358">
        <v>5102</v>
      </c>
      <c r="AA11358" t="s">
        <v>944</v>
      </c>
      <c r="AC11358" t="s">
        <v>10219</v>
      </c>
      <c r="AD11358" t="s">
        <v>443</v>
      </c>
    </row>
    <row r="11359" spans="21:30">
      <c r="U11359">
        <v>31354</v>
      </c>
      <c r="V11359">
        <v>8</v>
      </c>
      <c r="W11359" t="s">
        <v>12263</v>
      </c>
      <c r="X11359">
        <v>13</v>
      </c>
      <c r="Y11359" t="s">
        <v>6457</v>
      </c>
      <c r="Z11359">
        <v>13107</v>
      </c>
      <c r="AA11359" t="s">
        <v>1204</v>
      </c>
      <c r="AC11359" t="s">
        <v>10720</v>
      </c>
      <c r="AD11359" t="s">
        <v>443</v>
      </c>
    </row>
    <row r="11360" spans="21:30">
      <c r="U11360">
        <v>31355</v>
      </c>
      <c r="V11360">
        <v>6</v>
      </c>
      <c r="W11360" t="s">
        <v>12264</v>
      </c>
      <c r="X11360">
        <v>6</v>
      </c>
      <c r="Y11360" t="s">
        <v>608</v>
      </c>
      <c r="Z11360">
        <v>6101</v>
      </c>
      <c r="AA11360" t="s">
        <v>655</v>
      </c>
      <c r="AC11360" t="s">
        <v>10212</v>
      </c>
      <c r="AD11360" t="s">
        <v>443</v>
      </c>
    </row>
    <row r="11361" spans="21:30">
      <c r="U11361">
        <v>31356</v>
      </c>
      <c r="V11361">
        <v>4</v>
      </c>
      <c r="W11361" t="s">
        <v>12265</v>
      </c>
      <c r="X11361">
        <v>13</v>
      </c>
      <c r="Y11361" t="s">
        <v>6457</v>
      </c>
      <c r="Z11361">
        <v>13107</v>
      </c>
      <c r="AA11361" t="s">
        <v>1204</v>
      </c>
      <c r="AC11361" t="s">
        <v>10720</v>
      </c>
      <c r="AD11361" t="s">
        <v>443</v>
      </c>
    </row>
    <row r="11362" spans="21:30">
      <c r="U11362">
        <v>31357</v>
      </c>
      <c r="V11362">
        <v>2</v>
      </c>
      <c r="W11362" t="s">
        <v>12266</v>
      </c>
      <c r="X11362">
        <v>13</v>
      </c>
      <c r="Y11362" t="s">
        <v>6457</v>
      </c>
      <c r="Z11362">
        <v>13602</v>
      </c>
      <c r="AA11362" t="s">
        <v>1120</v>
      </c>
      <c r="AC11362" t="s">
        <v>10212</v>
      </c>
      <c r="AD11362" t="s">
        <v>443</v>
      </c>
    </row>
    <row r="11363" spans="21:30">
      <c r="U11363">
        <v>31358</v>
      </c>
      <c r="V11363">
        <v>0</v>
      </c>
      <c r="W11363" t="s">
        <v>12267</v>
      </c>
      <c r="X11363">
        <v>8</v>
      </c>
      <c r="Y11363" t="s">
        <v>434</v>
      </c>
      <c r="Z11363">
        <v>8301</v>
      </c>
      <c r="AA11363" t="s">
        <v>4127</v>
      </c>
      <c r="AC11363" t="s">
        <v>10219</v>
      </c>
      <c r="AD11363" t="s">
        <v>2682</v>
      </c>
    </row>
    <row r="11364" spans="21:30">
      <c r="U11364">
        <v>31359</v>
      </c>
      <c r="V11364">
        <v>9</v>
      </c>
      <c r="W11364" t="s">
        <v>12268</v>
      </c>
      <c r="X11364">
        <v>1</v>
      </c>
      <c r="Y11364" t="s">
        <v>594</v>
      </c>
      <c r="Z11364">
        <v>1101</v>
      </c>
      <c r="AA11364" t="s">
        <v>593</v>
      </c>
      <c r="AC11364" t="s">
        <v>10212</v>
      </c>
      <c r="AD11364" t="s">
        <v>443</v>
      </c>
    </row>
    <row r="11365" spans="21:30">
      <c r="U11365">
        <v>31360</v>
      </c>
      <c r="V11365">
        <v>2</v>
      </c>
      <c r="W11365" t="s">
        <v>12269</v>
      </c>
      <c r="X11365">
        <v>13</v>
      </c>
      <c r="Y11365" t="s">
        <v>6457</v>
      </c>
      <c r="Z11365">
        <v>13401</v>
      </c>
      <c r="AA11365" t="s">
        <v>667</v>
      </c>
      <c r="AC11365" t="s">
        <v>713</v>
      </c>
      <c r="AD11365" t="s">
        <v>443</v>
      </c>
    </row>
    <row r="11366" spans="21:30">
      <c r="U11366">
        <v>31361</v>
      </c>
      <c r="V11366">
        <v>0</v>
      </c>
      <c r="W11366" t="s">
        <v>12270</v>
      </c>
      <c r="X11366">
        <v>13</v>
      </c>
      <c r="Y11366" t="s">
        <v>6457</v>
      </c>
      <c r="Z11366">
        <v>13118</v>
      </c>
      <c r="AA11366" t="s">
        <v>771</v>
      </c>
      <c r="AC11366" t="s">
        <v>713</v>
      </c>
      <c r="AD11366" t="s">
        <v>443</v>
      </c>
    </row>
    <row r="11367" spans="21:30">
      <c r="U11367">
        <v>31362</v>
      </c>
      <c r="V11367">
        <v>9</v>
      </c>
      <c r="W11367" t="s">
        <v>12271</v>
      </c>
      <c r="X11367">
        <v>13</v>
      </c>
      <c r="Y11367" t="s">
        <v>6457</v>
      </c>
      <c r="Z11367">
        <v>13604</v>
      </c>
      <c r="AA11367" t="s">
        <v>1448</v>
      </c>
      <c r="AC11367" t="s">
        <v>713</v>
      </c>
      <c r="AD11367" t="s">
        <v>443</v>
      </c>
    </row>
    <row r="11368" spans="21:30">
      <c r="U11368">
        <v>31363</v>
      </c>
      <c r="V11368">
        <v>7</v>
      </c>
      <c r="W11368" t="s">
        <v>12272</v>
      </c>
      <c r="X11368">
        <v>13</v>
      </c>
      <c r="Y11368" t="s">
        <v>6457</v>
      </c>
      <c r="Z11368">
        <v>13119</v>
      </c>
      <c r="AA11368" t="s">
        <v>6482</v>
      </c>
      <c r="AC11368" t="s">
        <v>713</v>
      </c>
      <c r="AD11368" t="s">
        <v>443</v>
      </c>
    </row>
    <row r="11369" spans="21:30">
      <c r="U11369">
        <v>31364</v>
      </c>
      <c r="V11369">
        <v>5</v>
      </c>
      <c r="W11369" t="s">
        <v>12273</v>
      </c>
      <c r="X11369">
        <v>13</v>
      </c>
      <c r="Y11369" t="s">
        <v>6457</v>
      </c>
      <c r="Z11369">
        <v>13103</v>
      </c>
      <c r="AA11369" t="s">
        <v>708</v>
      </c>
      <c r="AC11369" t="s">
        <v>713</v>
      </c>
      <c r="AD11369" t="s">
        <v>443</v>
      </c>
    </row>
    <row r="11370" spans="21:30">
      <c r="U11370">
        <v>31365</v>
      </c>
      <c r="V11370">
        <v>3</v>
      </c>
      <c r="W11370" t="s">
        <v>12274</v>
      </c>
      <c r="X11370">
        <v>13</v>
      </c>
      <c r="Y11370" t="s">
        <v>6457</v>
      </c>
      <c r="Z11370">
        <v>13131</v>
      </c>
      <c r="AA11370" t="s">
        <v>6925</v>
      </c>
      <c r="AC11370" t="s">
        <v>713</v>
      </c>
      <c r="AD11370" t="s">
        <v>443</v>
      </c>
    </row>
    <row r="11371" spans="21:30">
      <c r="U11371">
        <v>31366</v>
      </c>
      <c r="V11371">
        <v>1</v>
      </c>
      <c r="W11371" t="s">
        <v>12275</v>
      </c>
      <c r="X11371">
        <v>13</v>
      </c>
      <c r="Y11371" t="s">
        <v>6457</v>
      </c>
      <c r="Z11371">
        <v>13111</v>
      </c>
      <c r="AA11371" t="s">
        <v>1237</v>
      </c>
      <c r="AC11371" t="s">
        <v>713</v>
      </c>
      <c r="AD11371" t="s">
        <v>443</v>
      </c>
    </row>
    <row r="11372" spans="21:30">
      <c r="U11372">
        <v>31368</v>
      </c>
      <c r="V11372">
        <v>8</v>
      </c>
      <c r="W11372" t="s">
        <v>12276</v>
      </c>
      <c r="X11372">
        <v>13</v>
      </c>
      <c r="Y11372" t="s">
        <v>6457</v>
      </c>
      <c r="Z11372">
        <v>13605</v>
      </c>
      <c r="AA11372" t="s">
        <v>7569</v>
      </c>
      <c r="AC11372" t="s">
        <v>713</v>
      </c>
      <c r="AD11372" t="s">
        <v>443</v>
      </c>
    </row>
    <row r="11373" spans="21:30">
      <c r="U11373">
        <v>31369</v>
      </c>
      <c r="V11373">
        <v>6</v>
      </c>
      <c r="W11373" t="s">
        <v>12277</v>
      </c>
      <c r="X11373">
        <v>13</v>
      </c>
      <c r="Y11373" t="s">
        <v>6457</v>
      </c>
      <c r="Z11373">
        <v>13401</v>
      </c>
      <c r="AA11373" t="s">
        <v>667</v>
      </c>
      <c r="AC11373" t="s">
        <v>713</v>
      </c>
      <c r="AD11373" t="s">
        <v>443</v>
      </c>
    </row>
    <row r="11374" spans="21:30">
      <c r="U11374">
        <v>31371</v>
      </c>
      <c r="V11374">
        <v>8</v>
      </c>
      <c r="W11374" t="s">
        <v>12278</v>
      </c>
      <c r="X11374">
        <v>13</v>
      </c>
      <c r="Y11374" t="s">
        <v>6457</v>
      </c>
      <c r="Z11374">
        <v>13111</v>
      </c>
      <c r="AA11374" t="s">
        <v>1237</v>
      </c>
      <c r="AC11374" t="s">
        <v>713</v>
      </c>
      <c r="AD11374" t="s">
        <v>443</v>
      </c>
    </row>
    <row r="11375" spans="21:30">
      <c r="U11375">
        <v>31373</v>
      </c>
      <c r="V11375">
        <v>4</v>
      </c>
      <c r="W11375" t="s">
        <v>12279</v>
      </c>
      <c r="X11375">
        <v>13</v>
      </c>
      <c r="Y11375" t="s">
        <v>6457</v>
      </c>
      <c r="Z11375">
        <v>13107</v>
      </c>
      <c r="AA11375" t="s">
        <v>1204</v>
      </c>
      <c r="AC11375" t="s">
        <v>725</v>
      </c>
      <c r="AD11375" t="s">
        <v>443</v>
      </c>
    </row>
    <row r="11376" spans="21:30">
      <c r="U11376">
        <v>31374</v>
      </c>
      <c r="V11376">
        <v>2</v>
      </c>
      <c r="W11376" t="s">
        <v>12280</v>
      </c>
      <c r="X11376">
        <v>13</v>
      </c>
      <c r="Y11376" t="s">
        <v>6457</v>
      </c>
      <c r="Z11376">
        <v>13601</v>
      </c>
      <c r="AA11376" t="s">
        <v>777</v>
      </c>
      <c r="AC11376" t="s">
        <v>713</v>
      </c>
      <c r="AD11376" t="s">
        <v>443</v>
      </c>
    </row>
    <row r="11377" spans="21:30">
      <c r="U11377">
        <v>31375</v>
      </c>
      <c r="V11377">
        <v>0</v>
      </c>
      <c r="W11377" t="s">
        <v>12281</v>
      </c>
      <c r="X11377">
        <v>13</v>
      </c>
      <c r="Y11377" t="s">
        <v>6457</v>
      </c>
      <c r="Z11377">
        <v>13503</v>
      </c>
      <c r="AA11377" t="s">
        <v>6652</v>
      </c>
      <c r="AC11377" t="s">
        <v>713</v>
      </c>
      <c r="AD11377" t="s">
        <v>443</v>
      </c>
    </row>
    <row r="11378" spans="21:30">
      <c r="U11378">
        <v>31376</v>
      </c>
      <c r="V11378">
        <v>9</v>
      </c>
      <c r="W11378" t="s">
        <v>12282</v>
      </c>
      <c r="X11378">
        <v>13</v>
      </c>
      <c r="Y11378" t="s">
        <v>6457</v>
      </c>
      <c r="Z11378">
        <v>13101</v>
      </c>
      <c r="AA11378" t="s">
        <v>452</v>
      </c>
      <c r="AC11378" t="s">
        <v>713</v>
      </c>
      <c r="AD11378" t="s">
        <v>443</v>
      </c>
    </row>
    <row r="11379" spans="21:30">
      <c r="U11379">
        <v>31378</v>
      </c>
      <c r="V11379">
        <v>5</v>
      </c>
      <c r="W11379" t="s">
        <v>12283</v>
      </c>
      <c r="X11379">
        <v>13</v>
      </c>
      <c r="Y11379" t="s">
        <v>6457</v>
      </c>
      <c r="Z11379">
        <v>13125</v>
      </c>
      <c r="AA11379" t="s">
        <v>1608</v>
      </c>
      <c r="AC11379" t="s">
        <v>713</v>
      </c>
      <c r="AD11379" t="s">
        <v>443</v>
      </c>
    </row>
    <row r="11380" spans="21:30">
      <c r="U11380">
        <v>31379</v>
      </c>
      <c r="V11380">
        <v>3</v>
      </c>
      <c r="W11380" t="s">
        <v>12284</v>
      </c>
      <c r="X11380">
        <v>13</v>
      </c>
      <c r="Y11380" t="s">
        <v>6457</v>
      </c>
      <c r="Z11380">
        <v>13401</v>
      </c>
      <c r="AA11380" t="s">
        <v>667</v>
      </c>
      <c r="AC11380" t="s">
        <v>713</v>
      </c>
      <c r="AD11380" t="s">
        <v>443</v>
      </c>
    </row>
    <row r="11381" spans="21:30">
      <c r="U11381">
        <v>31380</v>
      </c>
      <c r="V11381">
        <v>7</v>
      </c>
      <c r="W11381" t="s">
        <v>12285</v>
      </c>
      <c r="X11381">
        <v>13</v>
      </c>
      <c r="Y11381" t="s">
        <v>6457</v>
      </c>
      <c r="Z11381">
        <v>13401</v>
      </c>
      <c r="AA11381" t="s">
        <v>667</v>
      </c>
      <c r="AC11381" t="s">
        <v>713</v>
      </c>
      <c r="AD11381" t="s">
        <v>443</v>
      </c>
    </row>
    <row r="11382" spans="21:30">
      <c r="U11382">
        <v>31381</v>
      </c>
      <c r="V11382">
        <v>5</v>
      </c>
      <c r="W11382" t="s">
        <v>12286</v>
      </c>
      <c r="X11382">
        <v>13</v>
      </c>
      <c r="Y11382" t="s">
        <v>6457</v>
      </c>
      <c r="Z11382">
        <v>13113</v>
      </c>
      <c r="AA11382" t="s">
        <v>761</v>
      </c>
      <c r="AC11382" t="s">
        <v>713</v>
      </c>
      <c r="AD11382" t="s">
        <v>443</v>
      </c>
    </row>
    <row r="11383" spans="21:30">
      <c r="U11383">
        <v>31383</v>
      </c>
      <c r="V11383">
        <v>1</v>
      </c>
      <c r="W11383" t="s">
        <v>12287</v>
      </c>
      <c r="X11383">
        <v>13</v>
      </c>
      <c r="Y11383" t="s">
        <v>6457</v>
      </c>
      <c r="Z11383">
        <v>13605</v>
      </c>
      <c r="AA11383" t="s">
        <v>7569</v>
      </c>
      <c r="AC11383" t="s">
        <v>713</v>
      </c>
      <c r="AD11383" t="s">
        <v>443</v>
      </c>
    </row>
    <row r="11384" spans="21:30">
      <c r="U11384">
        <v>31387</v>
      </c>
      <c r="V11384">
        <v>4</v>
      </c>
      <c r="W11384" t="s">
        <v>12288</v>
      </c>
      <c r="X11384">
        <v>13</v>
      </c>
      <c r="Y11384" t="s">
        <v>6457</v>
      </c>
      <c r="Z11384">
        <v>13110</v>
      </c>
      <c r="AA11384" t="s">
        <v>741</v>
      </c>
      <c r="AC11384" t="s">
        <v>725</v>
      </c>
      <c r="AD11384" t="s">
        <v>443</v>
      </c>
    </row>
    <row r="11385" spans="21:30">
      <c r="U11385">
        <v>31388</v>
      </c>
      <c r="V11385">
        <v>2</v>
      </c>
      <c r="W11385" t="s">
        <v>12289</v>
      </c>
      <c r="X11385">
        <v>13</v>
      </c>
      <c r="Y11385" t="s">
        <v>6457</v>
      </c>
      <c r="Z11385">
        <v>13201</v>
      </c>
      <c r="AA11385" t="s">
        <v>114</v>
      </c>
      <c r="AC11385" t="s">
        <v>713</v>
      </c>
      <c r="AD11385" t="s">
        <v>443</v>
      </c>
    </row>
    <row r="11386" spans="21:30">
      <c r="U11386">
        <v>31389</v>
      </c>
      <c r="V11386">
        <v>0</v>
      </c>
      <c r="W11386" t="s">
        <v>12290</v>
      </c>
      <c r="X11386">
        <v>13</v>
      </c>
      <c r="Y11386" t="s">
        <v>6457</v>
      </c>
      <c r="Z11386">
        <v>13122</v>
      </c>
      <c r="AA11386" t="s">
        <v>6722</v>
      </c>
      <c r="AC11386" t="s">
        <v>713</v>
      </c>
      <c r="AD11386" t="s">
        <v>443</v>
      </c>
    </row>
    <row r="11387" spans="21:30">
      <c r="U11387">
        <v>31390</v>
      </c>
      <c r="V11387">
        <v>4</v>
      </c>
      <c r="W11387" t="s">
        <v>12291</v>
      </c>
      <c r="X11387">
        <v>13</v>
      </c>
      <c r="Y11387" t="s">
        <v>6457</v>
      </c>
      <c r="Z11387">
        <v>13201</v>
      </c>
      <c r="AA11387" t="s">
        <v>114</v>
      </c>
      <c r="AC11387" t="s">
        <v>713</v>
      </c>
      <c r="AD11387" t="s">
        <v>443</v>
      </c>
    </row>
    <row r="11388" spans="21:30">
      <c r="U11388">
        <v>31391</v>
      </c>
      <c r="V11388">
        <v>2</v>
      </c>
      <c r="W11388" t="s">
        <v>12292</v>
      </c>
      <c r="X11388">
        <v>13</v>
      </c>
      <c r="Y11388" t="s">
        <v>6457</v>
      </c>
      <c r="Z11388">
        <v>13120</v>
      </c>
      <c r="AA11388" t="s">
        <v>6588</v>
      </c>
      <c r="AC11388" t="s">
        <v>713</v>
      </c>
      <c r="AD11388" t="s">
        <v>443</v>
      </c>
    </row>
    <row r="11389" spans="21:30">
      <c r="U11389">
        <v>31392</v>
      </c>
      <c r="V11389">
        <v>0</v>
      </c>
      <c r="W11389" t="s">
        <v>12293</v>
      </c>
      <c r="X11389">
        <v>13</v>
      </c>
      <c r="Y11389" t="s">
        <v>6457</v>
      </c>
      <c r="Z11389">
        <v>13401</v>
      </c>
      <c r="AA11389" t="s">
        <v>667</v>
      </c>
      <c r="AC11389" t="s">
        <v>725</v>
      </c>
      <c r="AD11389" t="s">
        <v>443</v>
      </c>
    </row>
    <row r="11390" spans="21:30">
      <c r="U11390">
        <v>31394</v>
      </c>
      <c r="V11390">
        <v>7</v>
      </c>
      <c r="W11390" t="s">
        <v>12294</v>
      </c>
      <c r="X11390">
        <v>13</v>
      </c>
      <c r="Y11390" t="s">
        <v>6457</v>
      </c>
      <c r="Z11390">
        <v>13104</v>
      </c>
      <c r="AA11390" t="s">
        <v>6569</v>
      </c>
      <c r="AC11390" t="s">
        <v>713</v>
      </c>
      <c r="AD11390" t="s">
        <v>443</v>
      </c>
    </row>
    <row r="11391" spans="21:30">
      <c r="U11391">
        <v>31396</v>
      </c>
      <c r="V11391">
        <v>3</v>
      </c>
      <c r="W11391" t="s">
        <v>12295</v>
      </c>
      <c r="X11391">
        <v>13</v>
      </c>
      <c r="Y11391" t="s">
        <v>6457</v>
      </c>
      <c r="Z11391">
        <v>13605</v>
      </c>
      <c r="AA11391" t="s">
        <v>7569</v>
      </c>
      <c r="AC11391" t="s">
        <v>713</v>
      </c>
      <c r="AD11391" t="s">
        <v>443</v>
      </c>
    </row>
    <row r="11392" spans="21:30">
      <c r="U11392">
        <v>31399</v>
      </c>
      <c r="V11392">
        <v>8</v>
      </c>
      <c r="W11392" t="s">
        <v>12296</v>
      </c>
      <c r="X11392">
        <v>1</v>
      </c>
      <c r="Y11392" t="s">
        <v>594</v>
      </c>
      <c r="Z11392">
        <v>1101</v>
      </c>
      <c r="AA11392" t="s">
        <v>593</v>
      </c>
      <c r="AC11392" t="s">
        <v>10212</v>
      </c>
      <c r="AD11392" t="s">
        <v>443</v>
      </c>
    </row>
    <row r="11393" spans="21:30">
      <c r="U11393">
        <v>31400</v>
      </c>
      <c r="V11393">
        <v>5</v>
      </c>
      <c r="W11393" t="s">
        <v>12297</v>
      </c>
      <c r="X11393">
        <v>13</v>
      </c>
      <c r="Y11393" t="s">
        <v>6457</v>
      </c>
      <c r="Z11393">
        <v>13113</v>
      </c>
      <c r="AA11393" t="s">
        <v>761</v>
      </c>
      <c r="AC11393" t="s">
        <v>10219</v>
      </c>
      <c r="AD11393" t="s">
        <v>443</v>
      </c>
    </row>
    <row r="11394" spans="21:30">
      <c r="U11394">
        <v>31401</v>
      </c>
      <c r="V11394">
        <v>3</v>
      </c>
      <c r="W11394" t="s">
        <v>10230</v>
      </c>
      <c r="X11394">
        <v>12</v>
      </c>
      <c r="Y11394" t="s">
        <v>1837</v>
      </c>
      <c r="Z11394">
        <v>12101</v>
      </c>
      <c r="AA11394" t="s">
        <v>6412</v>
      </c>
      <c r="AC11394" t="s">
        <v>10212</v>
      </c>
      <c r="AD11394" t="s">
        <v>443</v>
      </c>
    </row>
    <row r="11395" spans="21:30">
      <c r="U11395">
        <v>31402</v>
      </c>
      <c r="V11395">
        <v>1</v>
      </c>
      <c r="W11395" t="s">
        <v>10333</v>
      </c>
      <c r="X11395">
        <v>12</v>
      </c>
      <c r="Y11395" t="s">
        <v>1837</v>
      </c>
      <c r="Z11395">
        <v>12301</v>
      </c>
      <c r="AA11395" t="s">
        <v>9399</v>
      </c>
      <c r="AC11395" t="s">
        <v>10212</v>
      </c>
      <c r="AD11395" t="s">
        <v>443</v>
      </c>
    </row>
    <row r="11396" spans="21:30">
      <c r="U11396">
        <v>31404</v>
      </c>
      <c r="V11396">
        <v>1</v>
      </c>
      <c r="W11396" t="s">
        <v>12298</v>
      </c>
      <c r="X11396">
        <v>15</v>
      </c>
      <c r="Y11396" t="s">
        <v>441</v>
      </c>
      <c r="Z11396">
        <v>15101</v>
      </c>
      <c r="AA11396" t="s">
        <v>442</v>
      </c>
      <c r="AC11396" t="s">
        <v>10219</v>
      </c>
      <c r="AD11396" t="s">
        <v>2682</v>
      </c>
    </row>
    <row r="11397" spans="21:30">
      <c r="U11397">
        <v>31405</v>
      </c>
      <c r="V11397">
        <v>6</v>
      </c>
      <c r="W11397" t="s">
        <v>12299</v>
      </c>
      <c r="X11397">
        <v>13</v>
      </c>
      <c r="Y11397" t="s">
        <v>6457</v>
      </c>
      <c r="Z11397">
        <v>13115</v>
      </c>
      <c r="AA11397" t="s">
        <v>1826</v>
      </c>
      <c r="AC11397" t="s">
        <v>713</v>
      </c>
      <c r="AD11397" t="s">
        <v>443</v>
      </c>
    </row>
    <row r="11398" spans="21:30">
      <c r="U11398">
        <v>31406</v>
      </c>
      <c r="V11398">
        <v>4</v>
      </c>
      <c r="W11398" t="s">
        <v>12300</v>
      </c>
      <c r="X11398">
        <v>15</v>
      </c>
      <c r="Y11398" t="s">
        <v>441</v>
      </c>
      <c r="Z11398">
        <v>15101</v>
      </c>
      <c r="AA11398" t="s">
        <v>442</v>
      </c>
      <c r="AC11398" t="s">
        <v>10212</v>
      </c>
      <c r="AD11398" t="s">
        <v>443</v>
      </c>
    </row>
    <row r="11399" spans="21:30">
      <c r="U11399">
        <v>31407</v>
      </c>
      <c r="V11399">
        <v>2</v>
      </c>
      <c r="W11399" t="s">
        <v>12301</v>
      </c>
      <c r="X11399">
        <v>13</v>
      </c>
      <c r="Y11399" t="s">
        <v>6457</v>
      </c>
      <c r="Z11399">
        <v>13119</v>
      </c>
      <c r="AA11399" t="s">
        <v>6482</v>
      </c>
      <c r="AC11399" t="s">
        <v>713</v>
      </c>
      <c r="AD11399" t="s">
        <v>443</v>
      </c>
    </row>
    <row r="11400" spans="21:30">
      <c r="U11400">
        <v>31408</v>
      </c>
      <c r="V11400">
        <v>0</v>
      </c>
      <c r="W11400" t="s">
        <v>12302</v>
      </c>
      <c r="X11400">
        <v>14</v>
      </c>
      <c r="Y11400" t="s">
        <v>5517</v>
      </c>
      <c r="Z11400">
        <v>14101</v>
      </c>
      <c r="AA11400" t="s">
        <v>817</v>
      </c>
      <c r="AC11400" t="s">
        <v>725</v>
      </c>
      <c r="AD11400" t="s">
        <v>443</v>
      </c>
    </row>
    <row r="11401" spans="21:30">
      <c r="U11401">
        <v>31409</v>
      </c>
      <c r="V11401">
        <v>9</v>
      </c>
      <c r="W11401" t="s">
        <v>12303</v>
      </c>
      <c r="X11401">
        <v>16</v>
      </c>
      <c r="Y11401" t="s">
        <v>3835</v>
      </c>
      <c r="Z11401">
        <v>16205</v>
      </c>
      <c r="AA11401" t="s">
        <v>1547</v>
      </c>
      <c r="AC11401" t="s">
        <v>1009</v>
      </c>
      <c r="AD11401" t="s">
        <v>443</v>
      </c>
    </row>
    <row r="11402" spans="21:30">
      <c r="U11402">
        <v>31410</v>
      </c>
      <c r="V11402">
        <v>2</v>
      </c>
      <c r="W11402" t="s">
        <v>12304</v>
      </c>
      <c r="X11402">
        <v>5</v>
      </c>
      <c r="Y11402" t="s">
        <v>505</v>
      </c>
      <c r="Z11402">
        <v>5402</v>
      </c>
      <c r="AA11402" t="s">
        <v>77</v>
      </c>
      <c r="AC11402" t="s">
        <v>10212</v>
      </c>
      <c r="AD11402" t="s">
        <v>443</v>
      </c>
    </row>
    <row r="11403" spans="21:30">
      <c r="U11403">
        <v>31411</v>
      </c>
      <c r="V11403">
        <v>0</v>
      </c>
      <c r="W11403" t="s">
        <v>12305</v>
      </c>
      <c r="X11403">
        <v>5</v>
      </c>
      <c r="Y11403" t="s">
        <v>505</v>
      </c>
      <c r="Z11403">
        <v>5109</v>
      </c>
      <c r="AA11403" t="s">
        <v>2675</v>
      </c>
      <c r="AC11403" t="s">
        <v>10212</v>
      </c>
      <c r="AD11403" t="s">
        <v>443</v>
      </c>
    </row>
    <row r="11404" spans="21:30">
      <c r="U11404">
        <v>31412</v>
      </c>
      <c r="V11404">
        <v>9</v>
      </c>
      <c r="W11404" t="s">
        <v>12306</v>
      </c>
      <c r="X11404">
        <v>5</v>
      </c>
      <c r="Y11404" t="s">
        <v>505</v>
      </c>
      <c r="Z11404">
        <v>5804</v>
      </c>
      <c r="AA11404" t="s">
        <v>751</v>
      </c>
      <c r="AC11404" t="s">
        <v>713</v>
      </c>
      <c r="AD11404" t="s">
        <v>443</v>
      </c>
    </row>
    <row r="11405" spans="21:30">
      <c r="U11405">
        <v>31413</v>
      </c>
      <c r="V11405">
        <v>7</v>
      </c>
      <c r="W11405" t="s">
        <v>12307</v>
      </c>
      <c r="X11405">
        <v>1</v>
      </c>
      <c r="Y11405" t="s">
        <v>594</v>
      </c>
      <c r="Z11405">
        <v>1101</v>
      </c>
      <c r="AA11405" t="s">
        <v>593</v>
      </c>
      <c r="AC11405" t="s">
        <v>10219</v>
      </c>
      <c r="AD11405" t="s">
        <v>2682</v>
      </c>
    </row>
    <row r="11406" spans="21:30">
      <c r="U11406">
        <v>31414</v>
      </c>
      <c r="V11406">
        <v>5</v>
      </c>
      <c r="W11406" t="s">
        <v>10291</v>
      </c>
      <c r="X11406">
        <v>1</v>
      </c>
      <c r="Y11406" t="s">
        <v>594</v>
      </c>
      <c r="Z11406">
        <v>1101</v>
      </c>
      <c r="AA11406" t="s">
        <v>593</v>
      </c>
      <c r="AC11406" t="s">
        <v>10212</v>
      </c>
      <c r="AD11406" t="s">
        <v>443</v>
      </c>
    </row>
    <row r="11407" spans="21:30">
      <c r="U11407">
        <v>31415</v>
      </c>
      <c r="V11407">
        <v>3</v>
      </c>
      <c r="W11407" t="s">
        <v>12308</v>
      </c>
      <c r="X11407">
        <v>1</v>
      </c>
      <c r="Y11407" t="s">
        <v>594</v>
      </c>
      <c r="Z11407">
        <v>1401</v>
      </c>
      <c r="AA11407" t="s">
        <v>592</v>
      </c>
      <c r="AC11407" t="s">
        <v>10219</v>
      </c>
      <c r="AD11407" t="s">
        <v>2682</v>
      </c>
    </row>
    <row r="11408" spans="21:30">
      <c r="U11408">
        <v>31416</v>
      </c>
      <c r="V11408">
        <v>1</v>
      </c>
      <c r="W11408" t="s">
        <v>12309</v>
      </c>
      <c r="X11408">
        <v>5</v>
      </c>
      <c r="Y11408" t="s">
        <v>505</v>
      </c>
      <c r="Z11408">
        <v>5401</v>
      </c>
      <c r="AA11408" t="s">
        <v>1245</v>
      </c>
      <c r="AC11408" t="s">
        <v>10212</v>
      </c>
      <c r="AD11408" t="s">
        <v>443</v>
      </c>
    </row>
    <row r="11409" spans="21:30">
      <c r="U11409">
        <v>31418</v>
      </c>
      <c r="V11409">
        <v>8</v>
      </c>
      <c r="W11409" t="s">
        <v>12310</v>
      </c>
      <c r="X11409">
        <v>3</v>
      </c>
      <c r="Y11409" t="s">
        <v>869</v>
      </c>
      <c r="Z11409">
        <v>3301</v>
      </c>
      <c r="AA11409" t="s">
        <v>1776</v>
      </c>
      <c r="AC11409" t="s">
        <v>10212</v>
      </c>
      <c r="AD11409" t="s">
        <v>443</v>
      </c>
    </row>
    <row r="11410" spans="21:30">
      <c r="U11410">
        <v>31419</v>
      </c>
      <c r="V11410">
        <v>6</v>
      </c>
      <c r="W11410" t="s">
        <v>12311</v>
      </c>
      <c r="X11410">
        <v>13</v>
      </c>
      <c r="Y11410" t="s">
        <v>6457</v>
      </c>
      <c r="Z11410">
        <v>13122</v>
      </c>
      <c r="AA11410" t="s">
        <v>6722</v>
      </c>
      <c r="AC11410" t="s">
        <v>725</v>
      </c>
      <c r="AD11410" t="s">
        <v>443</v>
      </c>
    </row>
    <row r="11411" spans="21:30">
      <c r="U11411">
        <v>31421</v>
      </c>
      <c r="V11411">
        <v>8</v>
      </c>
      <c r="W11411" t="s">
        <v>12312</v>
      </c>
      <c r="X11411">
        <v>13</v>
      </c>
      <c r="Y11411" t="s">
        <v>6457</v>
      </c>
      <c r="Z11411">
        <v>13201</v>
      </c>
      <c r="AA11411" t="s">
        <v>114</v>
      </c>
      <c r="AC11411" t="s">
        <v>713</v>
      </c>
      <c r="AD11411" t="s">
        <v>443</v>
      </c>
    </row>
    <row r="11412" spans="21:30">
      <c r="U11412">
        <v>31423</v>
      </c>
      <c r="V11412">
        <v>4</v>
      </c>
      <c r="W11412" t="s">
        <v>12313</v>
      </c>
      <c r="X11412">
        <v>13</v>
      </c>
      <c r="Y11412" t="s">
        <v>6457</v>
      </c>
      <c r="Z11412">
        <v>13401</v>
      </c>
      <c r="AA11412" t="s">
        <v>667</v>
      </c>
      <c r="AC11412" t="s">
        <v>713</v>
      </c>
      <c r="AD11412" t="s">
        <v>443</v>
      </c>
    </row>
    <row r="11413" spans="21:30">
      <c r="U11413">
        <v>31424</v>
      </c>
      <c r="V11413">
        <v>2</v>
      </c>
      <c r="W11413" t="s">
        <v>12314</v>
      </c>
      <c r="X11413">
        <v>13</v>
      </c>
      <c r="Y11413" t="s">
        <v>6457</v>
      </c>
      <c r="Z11413">
        <v>13124</v>
      </c>
      <c r="AA11413" t="s">
        <v>688</v>
      </c>
      <c r="AC11413" t="s">
        <v>713</v>
      </c>
      <c r="AD11413" t="s">
        <v>443</v>
      </c>
    </row>
    <row r="11414" spans="21:30">
      <c r="U11414">
        <v>31425</v>
      </c>
      <c r="V11414">
        <v>0</v>
      </c>
      <c r="W11414" t="s">
        <v>12315</v>
      </c>
      <c r="X11414">
        <v>13</v>
      </c>
      <c r="Y11414" t="s">
        <v>6457</v>
      </c>
      <c r="Z11414">
        <v>13601</v>
      </c>
      <c r="AA11414" t="s">
        <v>777</v>
      </c>
      <c r="AC11414" t="s">
        <v>713</v>
      </c>
      <c r="AD11414" t="s">
        <v>443</v>
      </c>
    </row>
    <row r="11415" spans="21:30">
      <c r="U11415">
        <v>31426</v>
      </c>
      <c r="V11415">
        <v>9</v>
      </c>
      <c r="W11415" t="s">
        <v>12316</v>
      </c>
      <c r="X11415">
        <v>13</v>
      </c>
      <c r="Y11415" t="s">
        <v>6457</v>
      </c>
      <c r="Z11415">
        <v>13120</v>
      </c>
      <c r="AA11415" t="s">
        <v>6588</v>
      </c>
      <c r="AC11415" t="s">
        <v>725</v>
      </c>
      <c r="AD11415" t="s">
        <v>443</v>
      </c>
    </row>
    <row r="11416" spans="21:30">
      <c r="U11416">
        <v>31427</v>
      </c>
      <c r="V11416">
        <v>7</v>
      </c>
      <c r="W11416" t="s">
        <v>12317</v>
      </c>
      <c r="X11416">
        <v>13</v>
      </c>
      <c r="Y11416" t="s">
        <v>6457</v>
      </c>
      <c r="Z11416">
        <v>13201</v>
      </c>
      <c r="AA11416" t="s">
        <v>114</v>
      </c>
      <c r="AC11416" t="s">
        <v>713</v>
      </c>
      <c r="AD11416" t="s">
        <v>443</v>
      </c>
    </row>
    <row r="11417" spans="21:30">
      <c r="U11417">
        <v>31428</v>
      </c>
      <c r="V11417">
        <v>5</v>
      </c>
      <c r="W11417" t="s">
        <v>12318</v>
      </c>
      <c r="X11417">
        <v>13</v>
      </c>
      <c r="Y11417" t="s">
        <v>6457</v>
      </c>
      <c r="Z11417">
        <v>13501</v>
      </c>
      <c r="AA11417" t="s">
        <v>809</v>
      </c>
      <c r="AC11417" t="s">
        <v>713</v>
      </c>
      <c r="AD11417" t="s">
        <v>443</v>
      </c>
    </row>
    <row r="11418" spans="21:30">
      <c r="U11418">
        <v>31429</v>
      </c>
      <c r="V11418">
        <v>3</v>
      </c>
      <c r="W11418" t="s">
        <v>12319</v>
      </c>
      <c r="X11418">
        <v>13</v>
      </c>
      <c r="Y11418" t="s">
        <v>6457</v>
      </c>
      <c r="Z11418">
        <v>13124</v>
      </c>
      <c r="AA11418" t="s">
        <v>688</v>
      </c>
      <c r="AC11418" t="s">
        <v>713</v>
      </c>
      <c r="AD11418" t="s">
        <v>443</v>
      </c>
    </row>
    <row r="11419" spans="21:30">
      <c r="U11419">
        <v>31430</v>
      </c>
      <c r="V11419">
        <v>7</v>
      </c>
      <c r="W11419" t="s">
        <v>12320</v>
      </c>
      <c r="X11419">
        <v>13</v>
      </c>
      <c r="Y11419" t="s">
        <v>6457</v>
      </c>
      <c r="Z11419">
        <v>13116</v>
      </c>
      <c r="AA11419" t="s">
        <v>1296</v>
      </c>
      <c r="AC11419" t="s">
        <v>713</v>
      </c>
      <c r="AD11419" t="s">
        <v>443</v>
      </c>
    </row>
    <row r="11420" spans="21:30">
      <c r="U11420">
        <v>31431</v>
      </c>
      <c r="V11420">
        <v>5</v>
      </c>
      <c r="W11420" t="s">
        <v>12321</v>
      </c>
      <c r="X11420">
        <v>13</v>
      </c>
      <c r="Y11420" t="s">
        <v>6457</v>
      </c>
      <c r="Z11420">
        <v>13605</v>
      </c>
      <c r="AA11420" t="s">
        <v>7569</v>
      </c>
      <c r="AC11420" t="s">
        <v>713</v>
      </c>
      <c r="AD11420" t="s">
        <v>443</v>
      </c>
    </row>
    <row r="11421" spans="21:30">
      <c r="U11421">
        <v>31432</v>
      </c>
      <c r="V11421">
        <v>3</v>
      </c>
      <c r="W11421" t="s">
        <v>12322</v>
      </c>
      <c r="X11421">
        <v>13</v>
      </c>
      <c r="Y11421" t="s">
        <v>6457</v>
      </c>
      <c r="Z11421">
        <v>13110</v>
      </c>
      <c r="AA11421" t="s">
        <v>741</v>
      </c>
      <c r="AC11421" t="s">
        <v>1111</v>
      </c>
      <c r="AD11421" t="s">
        <v>443</v>
      </c>
    </row>
    <row r="11422" spans="21:30">
      <c r="U11422">
        <v>31433</v>
      </c>
      <c r="V11422">
        <v>1</v>
      </c>
      <c r="W11422" t="s">
        <v>12323</v>
      </c>
      <c r="X11422">
        <v>13</v>
      </c>
      <c r="Y11422" t="s">
        <v>6457</v>
      </c>
      <c r="Z11422">
        <v>13112</v>
      </c>
      <c r="AA11422" t="s">
        <v>1249</v>
      </c>
      <c r="AC11422" t="s">
        <v>713</v>
      </c>
      <c r="AD11422" t="s">
        <v>443</v>
      </c>
    </row>
    <row r="11423" spans="21:30">
      <c r="U11423">
        <v>31435</v>
      </c>
      <c r="V11423">
        <v>8</v>
      </c>
      <c r="W11423" t="s">
        <v>12324</v>
      </c>
      <c r="X11423">
        <v>13</v>
      </c>
      <c r="Y11423" t="s">
        <v>6457</v>
      </c>
      <c r="Z11423">
        <v>13201</v>
      </c>
      <c r="AA11423" t="s">
        <v>114</v>
      </c>
      <c r="AC11423" t="s">
        <v>713</v>
      </c>
      <c r="AD11423" t="s">
        <v>443</v>
      </c>
    </row>
    <row r="11424" spans="21:30">
      <c r="U11424">
        <v>31436</v>
      </c>
      <c r="V11424">
        <v>6</v>
      </c>
      <c r="W11424" t="s">
        <v>12325</v>
      </c>
      <c r="X11424">
        <v>13</v>
      </c>
      <c r="Y11424" t="s">
        <v>6457</v>
      </c>
      <c r="Z11424">
        <v>13125</v>
      </c>
      <c r="AA11424" t="s">
        <v>1608</v>
      </c>
      <c r="AC11424" t="s">
        <v>713</v>
      </c>
      <c r="AD11424" t="s">
        <v>443</v>
      </c>
    </row>
    <row r="11425" spans="21:30">
      <c r="U11425">
        <v>31437</v>
      </c>
      <c r="V11425">
        <v>4</v>
      </c>
      <c r="W11425" t="s">
        <v>12326</v>
      </c>
      <c r="X11425">
        <v>13</v>
      </c>
      <c r="Y11425" t="s">
        <v>6457</v>
      </c>
      <c r="Z11425">
        <v>13116</v>
      </c>
      <c r="AA11425" t="s">
        <v>1296</v>
      </c>
      <c r="AC11425" t="s">
        <v>713</v>
      </c>
      <c r="AD11425" t="s">
        <v>443</v>
      </c>
    </row>
    <row r="11426" spans="21:30">
      <c r="U11426">
        <v>31438</v>
      </c>
      <c r="V11426">
        <v>2</v>
      </c>
      <c r="W11426" t="s">
        <v>12327</v>
      </c>
      <c r="X11426">
        <v>13</v>
      </c>
      <c r="Y11426" t="s">
        <v>6457</v>
      </c>
      <c r="Z11426">
        <v>13123</v>
      </c>
      <c r="AA11426" t="s">
        <v>756</v>
      </c>
      <c r="AC11426" t="s">
        <v>713</v>
      </c>
      <c r="AD11426" t="s">
        <v>443</v>
      </c>
    </row>
    <row r="11427" spans="21:30">
      <c r="U11427">
        <v>31439</v>
      </c>
      <c r="V11427">
        <v>0</v>
      </c>
      <c r="W11427" t="s">
        <v>12328</v>
      </c>
      <c r="X11427">
        <v>13</v>
      </c>
      <c r="Y11427" t="s">
        <v>6457</v>
      </c>
      <c r="Z11427">
        <v>13130</v>
      </c>
      <c r="AA11427" t="s">
        <v>840</v>
      </c>
      <c r="AC11427" t="s">
        <v>713</v>
      </c>
      <c r="AD11427" t="s">
        <v>443</v>
      </c>
    </row>
    <row r="11428" spans="21:30">
      <c r="U11428">
        <v>31440</v>
      </c>
      <c r="V11428">
        <v>4</v>
      </c>
      <c r="W11428" t="s">
        <v>12329</v>
      </c>
      <c r="X11428">
        <v>13</v>
      </c>
      <c r="Y11428" t="s">
        <v>6457</v>
      </c>
      <c r="Z11428">
        <v>13103</v>
      </c>
      <c r="AA11428" t="s">
        <v>708</v>
      </c>
      <c r="AC11428" t="s">
        <v>713</v>
      </c>
      <c r="AD11428" t="s">
        <v>443</v>
      </c>
    </row>
    <row r="11429" spans="21:30">
      <c r="U11429">
        <v>31441</v>
      </c>
      <c r="V11429">
        <v>2</v>
      </c>
      <c r="W11429" t="s">
        <v>12330</v>
      </c>
      <c r="X11429">
        <v>13</v>
      </c>
      <c r="Y11429" t="s">
        <v>6457</v>
      </c>
      <c r="Z11429">
        <v>13110</v>
      </c>
      <c r="AA11429" t="s">
        <v>741</v>
      </c>
      <c r="AC11429" t="s">
        <v>713</v>
      </c>
      <c r="AD11429" t="s">
        <v>443</v>
      </c>
    </row>
    <row r="11430" spans="21:30">
      <c r="U11430">
        <v>31443</v>
      </c>
      <c r="V11430">
        <v>9</v>
      </c>
      <c r="W11430" t="s">
        <v>12331</v>
      </c>
      <c r="X11430">
        <v>5</v>
      </c>
      <c r="Y11430" t="s">
        <v>505</v>
      </c>
      <c r="Z11430">
        <v>5801</v>
      </c>
      <c r="AA11430" t="s">
        <v>2747</v>
      </c>
      <c r="AC11430" t="s">
        <v>713</v>
      </c>
      <c r="AD11430" t="s">
        <v>443</v>
      </c>
    </row>
    <row r="11431" spans="21:30">
      <c r="U11431">
        <v>31445</v>
      </c>
      <c r="V11431">
        <v>5</v>
      </c>
      <c r="W11431" t="s">
        <v>12332</v>
      </c>
      <c r="X11431">
        <v>5</v>
      </c>
      <c r="Y11431" t="s">
        <v>505</v>
      </c>
      <c r="Z11431">
        <v>5801</v>
      </c>
      <c r="AA11431" t="s">
        <v>2747</v>
      </c>
      <c r="AC11431" t="s">
        <v>725</v>
      </c>
      <c r="AD11431" t="s">
        <v>443</v>
      </c>
    </row>
    <row r="11432" spans="21:30">
      <c r="U11432">
        <v>31446</v>
      </c>
      <c r="V11432">
        <v>3</v>
      </c>
      <c r="W11432" t="s">
        <v>12333</v>
      </c>
      <c r="X11432">
        <v>5</v>
      </c>
      <c r="Y11432" t="s">
        <v>505</v>
      </c>
      <c r="Z11432">
        <v>5603</v>
      </c>
      <c r="AA11432" t="s">
        <v>940</v>
      </c>
      <c r="AC11432" t="s">
        <v>713</v>
      </c>
      <c r="AD11432" t="s">
        <v>443</v>
      </c>
    </row>
    <row r="11433" spans="21:30">
      <c r="U11433">
        <v>31447</v>
      </c>
      <c r="V11433">
        <v>1</v>
      </c>
      <c r="W11433" t="s">
        <v>12334</v>
      </c>
      <c r="X11433">
        <v>5</v>
      </c>
      <c r="Y11433" t="s">
        <v>505</v>
      </c>
      <c r="Z11433">
        <v>5601</v>
      </c>
      <c r="AA11433" t="s">
        <v>855</v>
      </c>
      <c r="AC11433" t="s">
        <v>713</v>
      </c>
      <c r="AD11433" t="s">
        <v>443</v>
      </c>
    </row>
    <row r="11434" spans="21:30">
      <c r="U11434">
        <v>31449</v>
      </c>
      <c r="V11434">
        <v>8</v>
      </c>
      <c r="W11434" t="s">
        <v>12335</v>
      </c>
      <c r="X11434">
        <v>5</v>
      </c>
      <c r="Y11434" t="s">
        <v>505</v>
      </c>
      <c r="Z11434">
        <v>5107</v>
      </c>
      <c r="AA11434" t="s">
        <v>1624</v>
      </c>
      <c r="AC11434" t="s">
        <v>713</v>
      </c>
      <c r="AD11434" t="s">
        <v>443</v>
      </c>
    </row>
    <row r="11435" spans="21:30">
      <c r="U11435">
        <v>31452</v>
      </c>
      <c r="V11435">
        <v>8</v>
      </c>
      <c r="W11435" t="s">
        <v>12336</v>
      </c>
      <c r="X11435">
        <v>5</v>
      </c>
      <c r="Y11435" t="s">
        <v>505</v>
      </c>
      <c r="Z11435">
        <v>5301</v>
      </c>
      <c r="AA11435" t="s">
        <v>918</v>
      </c>
      <c r="AC11435" t="s">
        <v>713</v>
      </c>
      <c r="AD11435" t="s">
        <v>443</v>
      </c>
    </row>
    <row r="11436" spans="21:30">
      <c r="U11436">
        <v>31453</v>
      </c>
      <c r="V11436">
        <v>6</v>
      </c>
      <c r="W11436" t="s">
        <v>12337</v>
      </c>
      <c r="X11436">
        <v>5</v>
      </c>
      <c r="Y11436" t="s">
        <v>505</v>
      </c>
      <c r="Z11436">
        <v>5804</v>
      </c>
      <c r="AA11436" t="s">
        <v>751</v>
      </c>
      <c r="AC11436" t="s">
        <v>713</v>
      </c>
      <c r="AD11436" t="s">
        <v>443</v>
      </c>
    </row>
    <row r="11437" spans="21:30">
      <c r="U11437">
        <v>31455</v>
      </c>
      <c r="V11437">
        <v>2</v>
      </c>
      <c r="W11437" t="s">
        <v>12338</v>
      </c>
      <c r="X11437">
        <v>5</v>
      </c>
      <c r="Y11437" t="s">
        <v>505</v>
      </c>
      <c r="Z11437">
        <v>5109</v>
      </c>
      <c r="AA11437" t="s">
        <v>2675</v>
      </c>
      <c r="AC11437" t="s">
        <v>713</v>
      </c>
      <c r="AD11437" t="s">
        <v>443</v>
      </c>
    </row>
    <row r="11438" spans="21:30">
      <c r="U11438">
        <v>31456</v>
      </c>
      <c r="V11438">
        <v>0</v>
      </c>
      <c r="W11438" t="s">
        <v>12339</v>
      </c>
      <c r="X11438">
        <v>5</v>
      </c>
      <c r="Y11438" t="s">
        <v>505</v>
      </c>
      <c r="Z11438">
        <v>5109</v>
      </c>
      <c r="AA11438" t="s">
        <v>2675</v>
      </c>
      <c r="AC11438" t="s">
        <v>713</v>
      </c>
      <c r="AD11438" t="s">
        <v>443</v>
      </c>
    </row>
    <row r="11439" spans="21:30">
      <c r="U11439">
        <v>31458</v>
      </c>
      <c r="V11439">
        <v>7</v>
      </c>
      <c r="W11439" t="s">
        <v>12340</v>
      </c>
      <c r="X11439">
        <v>5</v>
      </c>
      <c r="Y11439" t="s">
        <v>505</v>
      </c>
      <c r="Z11439">
        <v>5706</v>
      </c>
      <c r="AA11439" t="s">
        <v>2473</v>
      </c>
      <c r="AC11439" t="s">
        <v>713</v>
      </c>
      <c r="AD11439" t="s">
        <v>443</v>
      </c>
    </row>
    <row r="11440" spans="21:30">
      <c r="U11440">
        <v>31459</v>
      </c>
      <c r="V11440">
        <v>5</v>
      </c>
      <c r="W11440" t="s">
        <v>12341</v>
      </c>
      <c r="X11440">
        <v>5</v>
      </c>
      <c r="Y11440" t="s">
        <v>505</v>
      </c>
      <c r="Z11440">
        <v>5703</v>
      </c>
      <c r="AA11440" t="s">
        <v>1292</v>
      </c>
      <c r="AC11440" t="s">
        <v>713</v>
      </c>
      <c r="AD11440" t="s">
        <v>443</v>
      </c>
    </row>
    <row r="11441" spans="21:30">
      <c r="U11441">
        <v>31460</v>
      </c>
      <c r="V11441">
        <v>9</v>
      </c>
      <c r="W11441" t="s">
        <v>10042</v>
      </c>
      <c r="X11441">
        <v>5</v>
      </c>
      <c r="Y11441" t="s">
        <v>505</v>
      </c>
      <c r="Z11441">
        <v>5501</v>
      </c>
      <c r="AA11441" t="s">
        <v>1181</v>
      </c>
      <c r="AC11441" t="s">
        <v>713</v>
      </c>
      <c r="AD11441" t="s">
        <v>443</v>
      </c>
    </row>
    <row r="11442" spans="21:30">
      <c r="U11442">
        <v>31461</v>
      </c>
      <c r="V11442">
        <v>7</v>
      </c>
      <c r="W11442" t="s">
        <v>12342</v>
      </c>
      <c r="X11442">
        <v>5</v>
      </c>
      <c r="Y11442" t="s">
        <v>505</v>
      </c>
      <c r="Z11442">
        <v>5603</v>
      </c>
      <c r="AA11442" t="s">
        <v>940</v>
      </c>
      <c r="AC11442" t="s">
        <v>713</v>
      </c>
      <c r="AD11442" t="s">
        <v>443</v>
      </c>
    </row>
    <row r="11443" spans="21:30">
      <c r="U11443">
        <v>31462</v>
      </c>
      <c r="V11443">
        <v>5</v>
      </c>
      <c r="W11443" t="s">
        <v>12343</v>
      </c>
      <c r="X11443">
        <v>5</v>
      </c>
      <c r="Y11443" t="s">
        <v>505</v>
      </c>
      <c r="Z11443">
        <v>5107</v>
      </c>
      <c r="AA11443" t="s">
        <v>1624</v>
      </c>
      <c r="AC11443" t="s">
        <v>713</v>
      </c>
      <c r="AD11443" t="s">
        <v>443</v>
      </c>
    </row>
    <row r="11444" spans="21:30">
      <c r="U11444">
        <v>31463</v>
      </c>
      <c r="V11444">
        <v>3</v>
      </c>
      <c r="W11444" t="s">
        <v>12344</v>
      </c>
      <c r="X11444">
        <v>10</v>
      </c>
      <c r="Y11444" t="s">
        <v>5531</v>
      </c>
      <c r="Z11444">
        <v>10205</v>
      </c>
      <c r="AA11444" t="s">
        <v>693</v>
      </c>
      <c r="AC11444" t="s">
        <v>713</v>
      </c>
      <c r="AD11444" t="s">
        <v>443</v>
      </c>
    </row>
    <row r="11445" spans="21:30">
      <c r="U11445">
        <v>31464</v>
      </c>
      <c r="V11445">
        <v>1</v>
      </c>
      <c r="W11445" t="s">
        <v>10261</v>
      </c>
      <c r="X11445">
        <v>11</v>
      </c>
      <c r="Y11445" t="s">
        <v>1843</v>
      </c>
      <c r="Z11445">
        <v>11401</v>
      </c>
      <c r="AA11445" t="s">
        <v>6396</v>
      </c>
      <c r="AC11445" t="s">
        <v>10212</v>
      </c>
      <c r="AD11445" t="s">
        <v>443</v>
      </c>
    </row>
    <row r="11446" spans="21:30">
      <c r="U11446">
        <v>31466</v>
      </c>
      <c r="V11446">
        <v>8</v>
      </c>
      <c r="W11446" t="s">
        <v>12345</v>
      </c>
      <c r="X11446">
        <v>3</v>
      </c>
      <c r="Y11446" t="s">
        <v>869</v>
      </c>
      <c r="Z11446">
        <v>3101</v>
      </c>
      <c r="AA11446" t="s">
        <v>913</v>
      </c>
      <c r="AC11446" t="s">
        <v>713</v>
      </c>
      <c r="AD11446" t="s">
        <v>443</v>
      </c>
    </row>
    <row r="11447" spans="21:30">
      <c r="U11447">
        <v>31467</v>
      </c>
      <c r="V11447">
        <v>6</v>
      </c>
      <c r="W11447" t="s">
        <v>12346</v>
      </c>
      <c r="X11447">
        <v>11</v>
      </c>
      <c r="Y11447" t="s">
        <v>1843</v>
      </c>
      <c r="Z11447">
        <v>11202</v>
      </c>
      <c r="AA11447" t="s">
        <v>6388</v>
      </c>
      <c r="AC11447" t="s">
        <v>10212</v>
      </c>
      <c r="AD11447" t="s">
        <v>443</v>
      </c>
    </row>
    <row r="11448" spans="21:30">
      <c r="U11448">
        <v>31468</v>
      </c>
      <c r="V11448">
        <v>4</v>
      </c>
      <c r="W11448" t="s">
        <v>12347</v>
      </c>
      <c r="X11448">
        <v>13</v>
      </c>
      <c r="Y11448" t="s">
        <v>6457</v>
      </c>
      <c r="Z11448">
        <v>13112</v>
      </c>
      <c r="AA11448" t="s">
        <v>1249</v>
      </c>
      <c r="AC11448" t="s">
        <v>10219</v>
      </c>
      <c r="AD11448" t="s">
        <v>443</v>
      </c>
    </row>
    <row r="11449" spans="21:30">
      <c r="U11449">
        <v>31469</v>
      </c>
      <c r="V11449">
        <v>2</v>
      </c>
      <c r="W11449" t="s">
        <v>12348</v>
      </c>
      <c r="X11449">
        <v>13</v>
      </c>
      <c r="Y11449" t="s">
        <v>6457</v>
      </c>
      <c r="Z11449">
        <v>13131</v>
      </c>
      <c r="AA11449" t="s">
        <v>6925</v>
      </c>
      <c r="AC11449" t="s">
        <v>10219</v>
      </c>
      <c r="AD11449" t="s">
        <v>443</v>
      </c>
    </row>
    <row r="11450" spans="21:30">
      <c r="U11450">
        <v>31471</v>
      </c>
      <c r="V11450">
        <v>4</v>
      </c>
      <c r="W11450" t="s">
        <v>12349</v>
      </c>
      <c r="X11450">
        <v>9</v>
      </c>
      <c r="Y11450" t="s">
        <v>559</v>
      </c>
      <c r="Z11450">
        <v>9210</v>
      </c>
      <c r="AA11450" t="s">
        <v>4880</v>
      </c>
      <c r="AC11450" t="s">
        <v>10212</v>
      </c>
      <c r="AD11450" t="s">
        <v>443</v>
      </c>
    </row>
    <row r="11451" spans="21:30">
      <c r="U11451">
        <v>31472</v>
      </c>
      <c r="V11451">
        <v>2</v>
      </c>
      <c r="W11451" t="s">
        <v>12350</v>
      </c>
      <c r="X11451">
        <v>9</v>
      </c>
      <c r="Y11451" t="s">
        <v>559</v>
      </c>
      <c r="Z11451">
        <v>9201</v>
      </c>
      <c r="AA11451" t="s">
        <v>877</v>
      </c>
      <c r="AC11451" t="s">
        <v>10219</v>
      </c>
      <c r="AD11451" t="s">
        <v>2682</v>
      </c>
    </row>
    <row r="11452" spans="21:30">
      <c r="U11452">
        <v>31473</v>
      </c>
      <c r="V11452">
        <v>0</v>
      </c>
      <c r="W11452" t="s">
        <v>12351</v>
      </c>
      <c r="X11452">
        <v>3</v>
      </c>
      <c r="Y11452" t="s">
        <v>869</v>
      </c>
      <c r="Z11452">
        <v>3304</v>
      </c>
      <c r="AA11452" t="s">
        <v>868</v>
      </c>
      <c r="AC11452" t="s">
        <v>10219</v>
      </c>
      <c r="AD11452" t="s">
        <v>443</v>
      </c>
    </row>
    <row r="11453" spans="21:30">
      <c r="U11453">
        <v>31474</v>
      </c>
      <c r="V11453">
        <v>9</v>
      </c>
      <c r="W11453" t="s">
        <v>12352</v>
      </c>
      <c r="X11453">
        <v>1</v>
      </c>
      <c r="Y11453" t="s">
        <v>594</v>
      </c>
      <c r="Z11453">
        <v>1101</v>
      </c>
      <c r="AA11453" t="s">
        <v>593</v>
      </c>
      <c r="AC11453" t="s">
        <v>10212</v>
      </c>
      <c r="AD11453" t="s">
        <v>443</v>
      </c>
    </row>
    <row r="11454" spans="21:30">
      <c r="U11454">
        <v>31475</v>
      </c>
      <c r="V11454">
        <v>7</v>
      </c>
      <c r="W11454" t="s">
        <v>12353</v>
      </c>
      <c r="X11454">
        <v>1</v>
      </c>
      <c r="Y11454" t="s">
        <v>594</v>
      </c>
      <c r="Z11454">
        <v>1107</v>
      </c>
      <c r="AA11454" t="s">
        <v>8031</v>
      </c>
      <c r="AC11454" t="s">
        <v>10212</v>
      </c>
      <c r="AD11454" t="s">
        <v>443</v>
      </c>
    </row>
    <row r="11455" spans="21:30">
      <c r="U11455">
        <v>31476</v>
      </c>
      <c r="V11455">
        <v>5</v>
      </c>
      <c r="W11455" t="s">
        <v>10705</v>
      </c>
      <c r="X11455">
        <v>1</v>
      </c>
      <c r="Y11455" t="s">
        <v>594</v>
      </c>
      <c r="Z11455">
        <v>1405</v>
      </c>
      <c r="AA11455" t="s">
        <v>1101</v>
      </c>
      <c r="AC11455" t="s">
        <v>10219</v>
      </c>
      <c r="AD11455" t="s">
        <v>2682</v>
      </c>
    </row>
    <row r="11456" spans="21:30">
      <c r="U11456">
        <v>31477</v>
      </c>
      <c r="V11456">
        <v>3</v>
      </c>
      <c r="W11456" t="s">
        <v>12354</v>
      </c>
      <c r="X11456">
        <v>13</v>
      </c>
      <c r="Y11456" t="s">
        <v>6457</v>
      </c>
      <c r="Z11456">
        <v>13108</v>
      </c>
      <c r="AA11456" t="s">
        <v>1212</v>
      </c>
      <c r="AC11456" t="s">
        <v>10212</v>
      </c>
      <c r="AD11456" t="s">
        <v>443</v>
      </c>
    </row>
    <row r="11457" spans="21:30">
      <c r="U11457">
        <v>31478</v>
      </c>
      <c r="V11457">
        <v>1</v>
      </c>
      <c r="W11457" t="s">
        <v>12355</v>
      </c>
      <c r="X11457">
        <v>13</v>
      </c>
      <c r="Y11457" t="s">
        <v>6457</v>
      </c>
      <c r="Z11457">
        <v>13123</v>
      </c>
      <c r="AA11457" t="s">
        <v>756</v>
      </c>
      <c r="AC11457" t="s">
        <v>10212</v>
      </c>
      <c r="AD11457" t="s">
        <v>443</v>
      </c>
    </row>
    <row r="11458" spans="21:30">
      <c r="U11458">
        <v>31480</v>
      </c>
      <c r="V11458">
        <v>3</v>
      </c>
      <c r="W11458" t="s">
        <v>12356</v>
      </c>
      <c r="X11458">
        <v>13</v>
      </c>
      <c r="Y11458" t="s">
        <v>6457</v>
      </c>
      <c r="Z11458">
        <v>13125</v>
      </c>
      <c r="AA11458" t="s">
        <v>1608</v>
      </c>
      <c r="AC11458" t="s">
        <v>10212</v>
      </c>
      <c r="AD11458" t="s">
        <v>443</v>
      </c>
    </row>
    <row r="11459" spans="21:30">
      <c r="U11459">
        <v>31481</v>
      </c>
      <c r="V11459">
        <v>1</v>
      </c>
      <c r="W11459" t="s">
        <v>12357</v>
      </c>
      <c r="X11459">
        <v>16</v>
      </c>
      <c r="Y11459" t="s">
        <v>3835</v>
      </c>
      <c r="Z11459">
        <v>16101</v>
      </c>
      <c r="AA11459" t="s">
        <v>3836</v>
      </c>
      <c r="AC11459" t="s">
        <v>10212</v>
      </c>
      <c r="AD11459" t="s">
        <v>443</v>
      </c>
    </row>
    <row r="11460" spans="21:30">
      <c r="U11460">
        <v>31483</v>
      </c>
      <c r="V11460">
        <v>8</v>
      </c>
      <c r="W11460" t="s">
        <v>12358</v>
      </c>
      <c r="X11460">
        <v>5</v>
      </c>
      <c r="Y11460" t="s">
        <v>505</v>
      </c>
      <c r="Z11460">
        <v>5802</v>
      </c>
      <c r="AA11460" t="s">
        <v>1281</v>
      </c>
      <c r="AC11460" t="s">
        <v>10212</v>
      </c>
      <c r="AD11460" t="s">
        <v>443</v>
      </c>
    </row>
    <row r="11461" spans="21:30">
      <c r="U11461">
        <v>31484</v>
      </c>
      <c r="V11461">
        <v>6</v>
      </c>
      <c r="W11461" t="s">
        <v>12359</v>
      </c>
      <c r="X11461">
        <v>5</v>
      </c>
      <c r="Y11461" t="s">
        <v>505</v>
      </c>
      <c r="Z11461">
        <v>5802</v>
      </c>
      <c r="AA11461" t="s">
        <v>1281</v>
      </c>
      <c r="AC11461" t="s">
        <v>10212</v>
      </c>
      <c r="AD11461" t="s">
        <v>443</v>
      </c>
    </row>
    <row r="11462" spans="21:30">
      <c r="U11462">
        <v>31485</v>
      </c>
      <c r="V11462">
        <v>4</v>
      </c>
      <c r="W11462" t="s">
        <v>10322</v>
      </c>
      <c r="X11462">
        <v>8</v>
      </c>
      <c r="Y11462" t="s">
        <v>434</v>
      </c>
      <c r="Z11462">
        <v>8306</v>
      </c>
      <c r="AA11462" t="s">
        <v>1403</v>
      </c>
      <c r="AC11462" t="s">
        <v>10212</v>
      </c>
      <c r="AD11462" t="s">
        <v>443</v>
      </c>
    </row>
    <row r="11463" spans="21:30">
      <c r="U11463">
        <v>31486</v>
      </c>
      <c r="V11463">
        <v>2</v>
      </c>
      <c r="W11463" t="s">
        <v>12360</v>
      </c>
      <c r="X11463">
        <v>7</v>
      </c>
      <c r="Y11463" t="s">
        <v>953</v>
      </c>
      <c r="Z11463">
        <v>7401</v>
      </c>
      <c r="AA11463" t="s">
        <v>1023</v>
      </c>
      <c r="AC11463" t="s">
        <v>713</v>
      </c>
      <c r="AD11463" t="s">
        <v>443</v>
      </c>
    </row>
    <row r="11464" spans="21:30">
      <c r="U11464">
        <v>31487</v>
      </c>
      <c r="V11464">
        <v>0</v>
      </c>
      <c r="W11464" t="s">
        <v>12361</v>
      </c>
      <c r="X11464">
        <v>5</v>
      </c>
      <c r="Y11464" t="s">
        <v>505</v>
      </c>
      <c r="Z11464">
        <v>5109</v>
      </c>
      <c r="AA11464" t="s">
        <v>2675</v>
      </c>
      <c r="AC11464" t="s">
        <v>10219</v>
      </c>
      <c r="AD11464" t="s">
        <v>443</v>
      </c>
    </row>
    <row r="11465" spans="21:30">
      <c r="U11465">
        <v>31488</v>
      </c>
      <c r="V11465">
        <v>9</v>
      </c>
      <c r="W11465" t="s">
        <v>12362</v>
      </c>
      <c r="X11465">
        <v>8</v>
      </c>
      <c r="Y11465" t="s">
        <v>434</v>
      </c>
      <c r="Z11465">
        <v>8101</v>
      </c>
      <c r="AA11465" t="s">
        <v>433</v>
      </c>
      <c r="AC11465" t="s">
        <v>10212</v>
      </c>
      <c r="AD11465" t="s">
        <v>443</v>
      </c>
    </row>
    <row r="11466" spans="21:30">
      <c r="U11466">
        <v>31489</v>
      </c>
      <c r="V11466">
        <v>7</v>
      </c>
      <c r="W11466" t="s">
        <v>12363</v>
      </c>
      <c r="X11466">
        <v>1</v>
      </c>
      <c r="Y11466" t="s">
        <v>594</v>
      </c>
      <c r="Z11466">
        <v>1101</v>
      </c>
      <c r="AA11466" t="s">
        <v>593</v>
      </c>
      <c r="AC11466" t="s">
        <v>725</v>
      </c>
      <c r="AD11466" t="s">
        <v>443</v>
      </c>
    </row>
    <row r="11467" spans="21:30">
      <c r="U11467">
        <v>31490</v>
      </c>
      <c r="V11467">
        <v>0</v>
      </c>
      <c r="W11467" t="s">
        <v>12364</v>
      </c>
      <c r="X11467">
        <v>14</v>
      </c>
      <c r="Y11467" t="s">
        <v>5517</v>
      </c>
      <c r="Z11467">
        <v>14105</v>
      </c>
      <c r="AA11467" t="s">
        <v>5644</v>
      </c>
      <c r="AC11467" t="s">
        <v>10212</v>
      </c>
      <c r="AD11467" t="s">
        <v>443</v>
      </c>
    </row>
    <row r="11468" spans="21:30">
      <c r="U11468">
        <v>31491</v>
      </c>
      <c r="V11468">
        <v>9</v>
      </c>
      <c r="W11468" t="s">
        <v>12365</v>
      </c>
      <c r="X11468">
        <v>8</v>
      </c>
      <c r="Y11468" t="s">
        <v>434</v>
      </c>
      <c r="Z11468">
        <v>8103</v>
      </c>
      <c r="AA11468" t="s">
        <v>979</v>
      </c>
      <c r="AC11468" t="s">
        <v>10212</v>
      </c>
      <c r="AD11468" t="s">
        <v>443</v>
      </c>
    </row>
    <row r="11469" spans="21:30">
      <c r="U11469">
        <v>31492</v>
      </c>
      <c r="V11469">
        <v>7</v>
      </c>
      <c r="W11469" t="s">
        <v>12366</v>
      </c>
      <c r="X11469">
        <v>13</v>
      </c>
      <c r="Y11469" t="s">
        <v>6457</v>
      </c>
      <c r="Z11469">
        <v>13119</v>
      </c>
      <c r="AA11469" t="s">
        <v>6482</v>
      </c>
      <c r="AC11469" t="s">
        <v>713</v>
      </c>
      <c r="AD11469" t="s">
        <v>443</v>
      </c>
    </row>
    <row r="11470" spans="21:30">
      <c r="U11470">
        <v>31494</v>
      </c>
      <c r="V11470">
        <v>3</v>
      </c>
      <c r="W11470" t="s">
        <v>12367</v>
      </c>
      <c r="X11470">
        <v>13</v>
      </c>
      <c r="Y11470" t="s">
        <v>6457</v>
      </c>
      <c r="Z11470">
        <v>13127</v>
      </c>
      <c r="AA11470" t="s">
        <v>1640</v>
      </c>
      <c r="AC11470" t="s">
        <v>713</v>
      </c>
      <c r="AD11470" t="s">
        <v>443</v>
      </c>
    </row>
    <row r="11471" spans="21:30">
      <c r="U11471">
        <v>31495</v>
      </c>
      <c r="V11471">
        <v>1</v>
      </c>
      <c r="W11471" t="s">
        <v>12368</v>
      </c>
      <c r="X11471">
        <v>13</v>
      </c>
      <c r="Y11471" t="s">
        <v>6457</v>
      </c>
      <c r="Z11471">
        <v>13401</v>
      </c>
      <c r="AA11471" t="s">
        <v>667</v>
      </c>
      <c r="AC11471" t="s">
        <v>713</v>
      </c>
      <c r="AD11471" t="s">
        <v>443</v>
      </c>
    </row>
    <row r="11472" spans="21:30">
      <c r="U11472">
        <v>31497</v>
      </c>
      <c r="V11472">
        <v>8</v>
      </c>
      <c r="W11472" t="s">
        <v>12369</v>
      </c>
      <c r="X11472">
        <v>13</v>
      </c>
      <c r="Y11472" t="s">
        <v>6457</v>
      </c>
      <c r="Z11472">
        <v>13602</v>
      </c>
      <c r="AA11472" t="s">
        <v>1120</v>
      </c>
      <c r="AC11472" t="s">
        <v>713</v>
      </c>
      <c r="AD11472" t="s">
        <v>443</v>
      </c>
    </row>
    <row r="11473" spans="21:30">
      <c r="U11473">
        <v>31498</v>
      </c>
      <c r="V11473">
        <v>6</v>
      </c>
      <c r="W11473" t="s">
        <v>12370</v>
      </c>
      <c r="X11473">
        <v>13</v>
      </c>
      <c r="Y11473" t="s">
        <v>6457</v>
      </c>
      <c r="Z11473">
        <v>13107</v>
      </c>
      <c r="AA11473" t="s">
        <v>1204</v>
      </c>
      <c r="AC11473" t="s">
        <v>713</v>
      </c>
      <c r="AD11473" t="s">
        <v>443</v>
      </c>
    </row>
    <row r="11474" spans="21:30">
      <c r="U11474">
        <v>31499</v>
      </c>
      <c r="V11474">
        <v>4</v>
      </c>
      <c r="W11474" t="s">
        <v>12371</v>
      </c>
      <c r="X11474">
        <v>13</v>
      </c>
      <c r="Y11474" t="s">
        <v>6457</v>
      </c>
      <c r="Z11474">
        <v>13115</v>
      </c>
      <c r="AA11474" t="s">
        <v>1826</v>
      </c>
      <c r="AC11474" t="s">
        <v>725</v>
      </c>
      <c r="AD11474" t="s">
        <v>443</v>
      </c>
    </row>
    <row r="11475" spans="21:30">
      <c r="U11475">
        <v>31500</v>
      </c>
      <c r="V11475">
        <v>1</v>
      </c>
      <c r="W11475" t="s">
        <v>12372</v>
      </c>
      <c r="X11475">
        <v>13</v>
      </c>
      <c r="Y11475" t="s">
        <v>6457</v>
      </c>
      <c r="Z11475">
        <v>13201</v>
      </c>
      <c r="AA11475" t="s">
        <v>114</v>
      </c>
      <c r="AC11475" t="s">
        <v>713</v>
      </c>
      <c r="AD11475" t="s">
        <v>443</v>
      </c>
    </row>
    <row r="11476" spans="21:30">
      <c r="U11476">
        <v>31502</v>
      </c>
      <c r="V11476">
        <v>8</v>
      </c>
      <c r="W11476" t="s">
        <v>12373</v>
      </c>
      <c r="X11476">
        <v>13</v>
      </c>
      <c r="Y11476" t="s">
        <v>6457</v>
      </c>
      <c r="Z11476">
        <v>13111</v>
      </c>
      <c r="AA11476" t="s">
        <v>1237</v>
      </c>
      <c r="AC11476" t="s">
        <v>713</v>
      </c>
      <c r="AD11476" t="s">
        <v>443</v>
      </c>
    </row>
    <row r="11477" spans="21:30">
      <c r="U11477">
        <v>31503</v>
      </c>
      <c r="V11477">
        <v>6</v>
      </c>
      <c r="W11477" t="s">
        <v>12374</v>
      </c>
      <c r="X11477">
        <v>13</v>
      </c>
      <c r="Y11477" t="s">
        <v>6457</v>
      </c>
      <c r="Z11477">
        <v>13120</v>
      </c>
      <c r="AA11477" t="s">
        <v>6588</v>
      </c>
      <c r="AC11477" t="s">
        <v>713</v>
      </c>
      <c r="AD11477" t="s">
        <v>443</v>
      </c>
    </row>
    <row r="11478" spans="21:30">
      <c r="U11478">
        <v>31504</v>
      </c>
      <c r="V11478">
        <v>4</v>
      </c>
      <c r="W11478" t="s">
        <v>12375</v>
      </c>
      <c r="X11478">
        <v>13</v>
      </c>
      <c r="Y11478" t="s">
        <v>6457</v>
      </c>
      <c r="Z11478">
        <v>13301</v>
      </c>
      <c r="AA11478" t="s">
        <v>623</v>
      </c>
      <c r="AC11478" t="s">
        <v>725</v>
      </c>
      <c r="AD11478" t="s">
        <v>443</v>
      </c>
    </row>
    <row r="11479" spans="21:30">
      <c r="U11479">
        <v>31505</v>
      </c>
      <c r="V11479">
        <v>2</v>
      </c>
      <c r="W11479" t="s">
        <v>12376</v>
      </c>
      <c r="X11479">
        <v>13</v>
      </c>
      <c r="Y11479" t="s">
        <v>6457</v>
      </c>
      <c r="Z11479">
        <v>13130</v>
      </c>
      <c r="AA11479" t="s">
        <v>840</v>
      </c>
      <c r="AC11479" t="s">
        <v>713</v>
      </c>
      <c r="AD11479" t="s">
        <v>443</v>
      </c>
    </row>
    <row r="11480" spans="21:30">
      <c r="U11480">
        <v>31506</v>
      </c>
      <c r="V11480">
        <v>0</v>
      </c>
      <c r="W11480" t="s">
        <v>12377</v>
      </c>
      <c r="X11480">
        <v>13</v>
      </c>
      <c r="Y11480" t="s">
        <v>6457</v>
      </c>
      <c r="Z11480">
        <v>13603</v>
      </c>
      <c r="AA11480" t="s">
        <v>776</v>
      </c>
      <c r="AC11480" t="s">
        <v>713</v>
      </c>
      <c r="AD11480" t="s">
        <v>443</v>
      </c>
    </row>
    <row r="11481" spans="21:30">
      <c r="U11481">
        <v>31507</v>
      </c>
      <c r="V11481">
        <v>9</v>
      </c>
      <c r="W11481" t="s">
        <v>12378</v>
      </c>
      <c r="X11481">
        <v>13</v>
      </c>
      <c r="Y11481" t="s">
        <v>6457</v>
      </c>
      <c r="Z11481">
        <v>13119</v>
      </c>
      <c r="AA11481" t="s">
        <v>6482</v>
      </c>
      <c r="AC11481" t="s">
        <v>713</v>
      </c>
      <c r="AD11481" t="s">
        <v>443</v>
      </c>
    </row>
    <row r="11482" spans="21:30">
      <c r="U11482">
        <v>31508</v>
      </c>
      <c r="V11482">
        <v>7</v>
      </c>
      <c r="W11482" t="s">
        <v>12379</v>
      </c>
      <c r="X11482">
        <v>13</v>
      </c>
      <c r="Y11482" t="s">
        <v>6457</v>
      </c>
      <c r="Z11482">
        <v>13119</v>
      </c>
      <c r="AA11482" t="s">
        <v>6482</v>
      </c>
      <c r="AC11482" t="s">
        <v>713</v>
      </c>
      <c r="AD11482" t="s">
        <v>443</v>
      </c>
    </row>
    <row r="11483" spans="21:30">
      <c r="U11483">
        <v>31509</v>
      </c>
      <c r="V11483">
        <v>5</v>
      </c>
      <c r="W11483" t="s">
        <v>12380</v>
      </c>
      <c r="X11483">
        <v>13</v>
      </c>
      <c r="Y11483" t="s">
        <v>6457</v>
      </c>
      <c r="Z11483">
        <v>13605</v>
      </c>
      <c r="AA11483" t="s">
        <v>7569</v>
      </c>
      <c r="AC11483" t="s">
        <v>713</v>
      </c>
      <c r="AD11483" t="s">
        <v>443</v>
      </c>
    </row>
    <row r="11484" spans="21:30">
      <c r="U11484">
        <v>31510</v>
      </c>
      <c r="V11484">
        <v>9</v>
      </c>
      <c r="W11484" t="s">
        <v>12381</v>
      </c>
      <c r="X11484">
        <v>8</v>
      </c>
      <c r="Y11484" t="s">
        <v>434</v>
      </c>
      <c r="Z11484">
        <v>8301</v>
      </c>
      <c r="AA11484" t="s">
        <v>4127</v>
      </c>
      <c r="AC11484" t="s">
        <v>10212</v>
      </c>
      <c r="AD11484" t="s">
        <v>443</v>
      </c>
    </row>
    <row r="11485" spans="21:30">
      <c r="U11485">
        <v>31511</v>
      </c>
      <c r="V11485">
        <v>7</v>
      </c>
      <c r="W11485" t="s">
        <v>12382</v>
      </c>
      <c r="X11485">
        <v>13</v>
      </c>
      <c r="Y11485" t="s">
        <v>6457</v>
      </c>
      <c r="Z11485">
        <v>13107</v>
      </c>
      <c r="AA11485" t="s">
        <v>1204</v>
      </c>
      <c r="AC11485" t="s">
        <v>10720</v>
      </c>
      <c r="AD11485" t="s">
        <v>443</v>
      </c>
    </row>
    <row r="11486" spans="21:30">
      <c r="U11486">
        <v>31512</v>
      </c>
      <c r="V11486">
        <v>5</v>
      </c>
      <c r="W11486" t="s">
        <v>12383</v>
      </c>
      <c r="X11486">
        <v>13</v>
      </c>
      <c r="Y11486" t="s">
        <v>6457</v>
      </c>
      <c r="Z11486">
        <v>13114</v>
      </c>
      <c r="AA11486" t="s">
        <v>683</v>
      </c>
      <c r="AC11486" t="s">
        <v>725</v>
      </c>
      <c r="AD11486" t="s">
        <v>443</v>
      </c>
    </row>
    <row r="11487" spans="21:30">
      <c r="U11487">
        <v>31513</v>
      </c>
      <c r="V11487">
        <v>3</v>
      </c>
      <c r="W11487" t="s">
        <v>12384</v>
      </c>
      <c r="X11487">
        <v>8</v>
      </c>
      <c r="Y11487" t="s">
        <v>434</v>
      </c>
      <c r="Z11487">
        <v>8304</v>
      </c>
      <c r="AA11487" t="s">
        <v>1257</v>
      </c>
      <c r="AC11487" t="s">
        <v>10212</v>
      </c>
      <c r="AD11487" t="s">
        <v>443</v>
      </c>
    </row>
    <row r="11488" spans="21:30">
      <c r="U11488">
        <v>31514</v>
      </c>
      <c r="V11488">
        <v>1</v>
      </c>
      <c r="W11488" t="s">
        <v>12385</v>
      </c>
      <c r="X11488">
        <v>6</v>
      </c>
      <c r="Y11488" t="s">
        <v>608</v>
      </c>
      <c r="Z11488">
        <v>6101</v>
      </c>
      <c r="AA11488" t="s">
        <v>655</v>
      </c>
      <c r="AC11488" t="s">
        <v>10219</v>
      </c>
      <c r="AD11488" t="s">
        <v>443</v>
      </c>
    </row>
    <row r="11489" spans="21:30">
      <c r="U11489">
        <v>31517</v>
      </c>
      <c r="V11489">
        <v>6</v>
      </c>
      <c r="W11489" t="s">
        <v>12386</v>
      </c>
      <c r="X11489">
        <v>13</v>
      </c>
      <c r="Y11489" t="s">
        <v>6457</v>
      </c>
      <c r="Z11489">
        <v>13124</v>
      </c>
      <c r="AA11489" t="s">
        <v>688</v>
      </c>
      <c r="AC11489" t="s">
        <v>10212</v>
      </c>
      <c r="AD11489" t="s">
        <v>443</v>
      </c>
    </row>
    <row r="11490" spans="21:30">
      <c r="U11490">
        <v>31518</v>
      </c>
      <c r="V11490">
        <v>4</v>
      </c>
      <c r="W11490" t="s">
        <v>12387</v>
      </c>
      <c r="X11490">
        <v>13</v>
      </c>
      <c r="Y11490" t="s">
        <v>6457</v>
      </c>
      <c r="Z11490">
        <v>13109</v>
      </c>
      <c r="AA11490" t="s">
        <v>1224</v>
      </c>
      <c r="AC11490" t="s">
        <v>713</v>
      </c>
      <c r="AD11490" t="s">
        <v>443</v>
      </c>
    </row>
    <row r="11491" spans="21:30">
      <c r="U11491">
        <v>31519</v>
      </c>
      <c r="V11491">
        <v>2</v>
      </c>
      <c r="W11491" t="s">
        <v>12388</v>
      </c>
      <c r="X11491">
        <v>5</v>
      </c>
      <c r="Y11491" t="s">
        <v>505</v>
      </c>
      <c r="Z11491">
        <v>5502</v>
      </c>
      <c r="AA11491" t="s">
        <v>2468</v>
      </c>
      <c r="AC11491" t="s">
        <v>10219</v>
      </c>
      <c r="AD11491" t="s">
        <v>443</v>
      </c>
    </row>
    <row r="11492" spans="21:30">
      <c r="U11492">
        <v>32000</v>
      </c>
      <c r="V11492">
        <v>5</v>
      </c>
      <c r="W11492" t="s">
        <v>12389</v>
      </c>
      <c r="X11492">
        <v>5</v>
      </c>
      <c r="Y11492" t="s">
        <v>505</v>
      </c>
      <c r="Z11492">
        <v>5401</v>
      </c>
      <c r="AA11492" t="s">
        <v>1245</v>
      </c>
      <c r="AC11492" t="s">
        <v>10219</v>
      </c>
      <c r="AD11492" t="s">
        <v>443</v>
      </c>
    </row>
    <row r="11493" spans="21:30">
      <c r="U11493">
        <v>32001</v>
      </c>
      <c r="V11493">
        <v>3</v>
      </c>
      <c r="W11493" t="s">
        <v>12390</v>
      </c>
      <c r="X11493">
        <v>5</v>
      </c>
      <c r="Y11493" t="s">
        <v>505</v>
      </c>
      <c r="Z11493">
        <v>5801</v>
      </c>
      <c r="AA11493" t="s">
        <v>2747</v>
      </c>
      <c r="AC11493" t="s">
        <v>10219</v>
      </c>
      <c r="AD11493" t="s">
        <v>443</v>
      </c>
    </row>
    <row r="11494" spans="21:30">
      <c r="U11494">
        <v>32002</v>
      </c>
      <c r="V11494">
        <v>1</v>
      </c>
      <c r="W11494" t="s">
        <v>12391</v>
      </c>
      <c r="X11494">
        <v>15</v>
      </c>
      <c r="Y11494" t="s">
        <v>441</v>
      </c>
      <c r="Z11494">
        <v>15101</v>
      </c>
      <c r="AA11494" t="s">
        <v>442</v>
      </c>
      <c r="AC11494" t="s">
        <v>10212</v>
      </c>
      <c r="AD11494" t="s">
        <v>443</v>
      </c>
    </row>
    <row r="11495" spans="21:30">
      <c r="U11495">
        <v>32004</v>
      </c>
      <c r="V11495">
        <v>8</v>
      </c>
      <c r="W11495" t="s">
        <v>12392</v>
      </c>
      <c r="X11495">
        <v>13</v>
      </c>
      <c r="Y11495" t="s">
        <v>6457</v>
      </c>
      <c r="Z11495">
        <v>13301</v>
      </c>
      <c r="AA11495" t="s">
        <v>623</v>
      </c>
      <c r="AC11495" t="s">
        <v>10720</v>
      </c>
      <c r="AD11495" t="s">
        <v>443</v>
      </c>
    </row>
    <row r="11496" spans="21:30">
      <c r="U11496">
        <v>32005</v>
      </c>
      <c r="V11496">
        <v>6</v>
      </c>
      <c r="W11496" t="s">
        <v>12393</v>
      </c>
      <c r="X11496">
        <v>13</v>
      </c>
      <c r="Y11496" t="s">
        <v>6457</v>
      </c>
      <c r="Z11496">
        <v>13112</v>
      </c>
      <c r="AA11496" t="s">
        <v>1249</v>
      </c>
      <c r="AC11496" t="s">
        <v>10219</v>
      </c>
      <c r="AD11496" t="s">
        <v>443</v>
      </c>
    </row>
    <row r="11497" spans="21:30">
      <c r="U11497">
        <v>32006</v>
      </c>
      <c r="V11497">
        <v>4</v>
      </c>
      <c r="W11497" t="s">
        <v>12394</v>
      </c>
      <c r="X11497">
        <v>3</v>
      </c>
      <c r="Y11497" t="s">
        <v>869</v>
      </c>
      <c r="Z11497">
        <v>3103</v>
      </c>
      <c r="AA11497" t="s">
        <v>1760</v>
      </c>
      <c r="AC11497" t="s">
        <v>10219</v>
      </c>
      <c r="AD11497" t="s">
        <v>443</v>
      </c>
    </row>
    <row r="11498" spans="21:30">
      <c r="U11498">
        <v>32007</v>
      </c>
      <c r="V11498">
        <v>1</v>
      </c>
      <c r="W11498" t="s">
        <v>10351</v>
      </c>
      <c r="X11498">
        <v>15</v>
      </c>
      <c r="Y11498" t="s">
        <v>441</v>
      </c>
      <c r="Z11498">
        <v>15101</v>
      </c>
      <c r="AA11498" t="s">
        <v>442</v>
      </c>
      <c r="AC11498" t="s">
        <v>10212</v>
      </c>
      <c r="AD11498" t="s">
        <v>443</v>
      </c>
    </row>
    <row r="11499" spans="21:30">
      <c r="U11499">
        <v>32008</v>
      </c>
      <c r="V11499">
        <v>0</v>
      </c>
      <c r="W11499" t="s">
        <v>12395</v>
      </c>
      <c r="X11499">
        <v>15</v>
      </c>
      <c r="Y11499" t="s">
        <v>441</v>
      </c>
      <c r="Z11499">
        <v>15101</v>
      </c>
      <c r="AA11499" t="s">
        <v>442</v>
      </c>
      <c r="AC11499" t="s">
        <v>10212</v>
      </c>
      <c r="AD11499" t="s">
        <v>443</v>
      </c>
    </row>
    <row r="11500" spans="21:30">
      <c r="U11500">
        <v>32010</v>
      </c>
      <c r="V11500">
        <v>2</v>
      </c>
      <c r="W11500" t="s">
        <v>12396</v>
      </c>
      <c r="X11500">
        <v>4</v>
      </c>
      <c r="Y11500" t="s">
        <v>846</v>
      </c>
      <c r="Z11500">
        <v>4301</v>
      </c>
      <c r="AA11500" t="s">
        <v>112</v>
      </c>
      <c r="AC11500" t="s">
        <v>10219</v>
      </c>
      <c r="AD11500" t="s">
        <v>443</v>
      </c>
    </row>
    <row r="11501" spans="21:30">
      <c r="U11501">
        <v>32011</v>
      </c>
      <c r="V11501">
        <v>0</v>
      </c>
      <c r="W11501" t="s">
        <v>12397</v>
      </c>
      <c r="X11501">
        <v>4</v>
      </c>
      <c r="Y11501" t="s">
        <v>846</v>
      </c>
      <c r="Z11501">
        <v>4102</v>
      </c>
      <c r="AA11501" t="s">
        <v>846</v>
      </c>
      <c r="AC11501" t="s">
        <v>10219</v>
      </c>
      <c r="AD11501" t="s">
        <v>443</v>
      </c>
    </row>
    <row r="11502" spans="21:30">
      <c r="U11502">
        <v>32012</v>
      </c>
      <c r="V11502">
        <v>9</v>
      </c>
      <c r="W11502" t="s">
        <v>12398</v>
      </c>
      <c r="X11502">
        <v>4</v>
      </c>
      <c r="Y11502" t="s">
        <v>846</v>
      </c>
      <c r="Z11502">
        <v>4102</v>
      </c>
      <c r="AA11502" t="s">
        <v>846</v>
      </c>
      <c r="AC11502" t="s">
        <v>10219</v>
      </c>
      <c r="AD11502" t="s">
        <v>443</v>
      </c>
    </row>
    <row r="11503" spans="21:30">
      <c r="U11503">
        <v>32013</v>
      </c>
      <c r="V11503">
        <v>7</v>
      </c>
      <c r="W11503" t="s">
        <v>12399</v>
      </c>
      <c r="X11503">
        <v>4</v>
      </c>
      <c r="Y11503" t="s">
        <v>846</v>
      </c>
      <c r="Z11503">
        <v>4102</v>
      </c>
      <c r="AA11503" t="s">
        <v>846</v>
      </c>
      <c r="AC11503" t="s">
        <v>10219</v>
      </c>
      <c r="AD11503" t="s">
        <v>443</v>
      </c>
    </row>
    <row r="11504" spans="21:30">
      <c r="U11504">
        <v>32014</v>
      </c>
      <c r="V11504">
        <v>5</v>
      </c>
      <c r="W11504" t="s">
        <v>12400</v>
      </c>
      <c r="X11504">
        <v>4</v>
      </c>
      <c r="Y11504" t="s">
        <v>846</v>
      </c>
      <c r="Z11504">
        <v>4204</v>
      </c>
      <c r="AA11504" t="s">
        <v>1679</v>
      </c>
      <c r="AC11504" t="s">
        <v>10219</v>
      </c>
      <c r="AD11504" t="s">
        <v>443</v>
      </c>
    </row>
    <row r="11505" spans="21:30">
      <c r="U11505">
        <v>32015</v>
      </c>
      <c r="V11505">
        <v>3</v>
      </c>
      <c r="W11505" t="s">
        <v>12401</v>
      </c>
      <c r="X11505">
        <v>4</v>
      </c>
      <c r="Y11505" t="s">
        <v>846</v>
      </c>
      <c r="Z11505">
        <v>4102</v>
      </c>
      <c r="AA11505" t="s">
        <v>846</v>
      </c>
      <c r="AC11505" t="s">
        <v>10212</v>
      </c>
      <c r="AD11505" t="s">
        <v>443</v>
      </c>
    </row>
    <row r="11506" spans="21:30">
      <c r="U11506">
        <v>32016</v>
      </c>
      <c r="V11506">
        <v>1</v>
      </c>
      <c r="W11506" t="s">
        <v>12402</v>
      </c>
      <c r="X11506">
        <v>4</v>
      </c>
      <c r="Y11506" t="s">
        <v>846</v>
      </c>
      <c r="Z11506">
        <v>4102</v>
      </c>
      <c r="AA11506" t="s">
        <v>846</v>
      </c>
      <c r="AC11506" t="s">
        <v>10212</v>
      </c>
      <c r="AD11506" t="s">
        <v>443</v>
      </c>
    </row>
    <row r="11507" spans="21:30">
      <c r="U11507">
        <v>32018</v>
      </c>
      <c r="V11507">
        <v>8</v>
      </c>
      <c r="W11507" t="s">
        <v>12403</v>
      </c>
      <c r="X11507">
        <v>5</v>
      </c>
      <c r="Y11507" t="s">
        <v>505</v>
      </c>
      <c r="Z11507">
        <v>5804</v>
      </c>
      <c r="AA11507" t="s">
        <v>751</v>
      </c>
      <c r="AC11507" t="s">
        <v>10219</v>
      </c>
      <c r="AD11507" t="s">
        <v>443</v>
      </c>
    </row>
    <row r="11508" spans="21:30">
      <c r="U11508">
        <v>32019</v>
      </c>
      <c r="V11508">
        <v>6</v>
      </c>
      <c r="W11508" t="s">
        <v>12404</v>
      </c>
      <c r="X11508">
        <v>14</v>
      </c>
      <c r="Y11508" t="s">
        <v>5517</v>
      </c>
      <c r="Z11508">
        <v>14101</v>
      </c>
      <c r="AA11508" t="s">
        <v>817</v>
      </c>
      <c r="AC11508" t="s">
        <v>10212</v>
      </c>
      <c r="AD11508" t="s">
        <v>443</v>
      </c>
    </row>
    <row r="11509" spans="21:30">
      <c r="U11509">
        <v>32021</v>
      </c>
      <c r="V11509">
        <v>8</v>
      </c>
      <c r="W11509" t="s">
        <v>12405</v>
      </c>
      <c r="X11509">
        <v>16</v>
      </c>
      <c r="Y11509" t="s">
        <v>3835</v>
      </c>
      <c r="Z11509">
        <v>16101</v>
      </c>
      <c r="AA11509" t="s">
        <v>3836</v>
      </c>
      <c r="AC11509" t="s">
        <v>10219</v>
      </c>
      <c r="AD11509" t="s">
        <v>2682</v>
      </c>
    </row>
    <row r="11510" spans="21:30">
      <c r="U11510">
        <v>32022</v>
      </c>
      <c r="V11510">
        <v>6</v>
      </c>
      <c r="W11510" t="s">
        <v>12406</v>
      </c>
      <c r="X11510">
        <v>13</v>
      </c>
      <c r="Y11510" t="s">
        <v>6457</v>
      </c>
      <c r="Z11510">
        <v>13123</v>
      </c>
      <c r="AA11510" t="s">
        <v>756</v>
      </c>
      <c r="AC11510" t="s">
        <v>725</v>
      </c>
      <c r="AD11510" t="s">
        <v>443</v>
      </c>
    </row>
    <row r="11511" spans="21:30">
      <c r="U11511">
        <v>32023</v>
      </c>
      <c r="V11511">
        <v>4</v>
      </c>
      <c r="W11511" t="s">
        <v>12407</v>
      </c>
      <c r="X11511">
        <v>13</v>
      </c>
      <c r="Y11511" t="s">
        <v>6457</v>
      </c>
      <c r="Z11511">
        <v>13113</v>
      </c>
      <c r="AA11511" t="s">
        <v>761</v>
      </c>
      <c r="AC11511" t="s">
        <v>725</v>
      </c>
      <c r="AD11511" t="s">
        <v>443</v>
      </c>
    </row>
    <row r="11512" spans="21:30">
      <c r="U11512">
        <v>32024</v>
      </c>
      <c r="V11512">
        <v>2</v>
      </c>
      <c r="W11512" t="s">
        <v>12408</v>
      </c>
      <c r="X11512">
        <v>13</v>
      </c>
      <c r="Y11512" t="s">
        <v>6457</v>
      </c>
      <c r="Z11512">
        <v>13401</v>
      </c>
      <c r="AA11512" t="s">
        <v>667</v>
      </c>
      <c r="AC11512" t="s">
        <v>725</v>
      </c>
      <c r="AD11512" t="s">
        <v>443</v>
      </c>
    </row>
    <row r="11513" spans="21:30">
      <c r="U11513">
        <v>32025</v>
      </c>
      <c r="V11513">
        <v>0</v>
      </c>
      <c r="W11513" t="s">
        <v>12409</v>
      </c>
      <c r="X11513">
        <v>13</v>
      </c>
      <c r="Y11513" t="s">
        <v>6457</v>
      </c>
      <c r="Z11513">
        <v>13101</v>
      </c>
      <c r="AA11513" t="s">
        <v>452</v>
      </c>
      <c r="AC11513" t="s">
        <v>725</v>
      </c>
      <c r="AD11513" t="s">
        <v>443</v>
      </c>
    </row>
    <row r="11514" spans="21:30">
      <c r="U11514">
        <v>32026</v>
      </c>
      <c r="V11514">
        <v>9</v>
      </c>
      <c r="W11514" t="s">
        <v>12410</v>
      </c>
      <c r="X11514">
        <v>13</v>
      </c>
      <c r="Y11514" t="s">
        <v>6457</v>
      </c>
      <c r="Z11514">
        <v>13101</v>
      </c>
      <c r="AA11514" t="s">
        <v>452</v>
      </c>
      <c r="AC11514" t="s">
        <v>725</v>
      </c>
      <c r="AD11514" t="s">
        <v>443</v>
      </c>
    </row>
    <row r="11515" spans="21:30">
      <c r="U11515">
        <v>32027</v>
      </c>
      <c r="V11515">
        <v>7</v>
      </c>
      <c r="W11515" t="s">
        <v>12411</v>
      </c>
      <c r="X11515">
        <v>13</v>
      </c>
      <c r="Y11515" t="s">
        <v>6457</v>
      </c>
      <c r="Z11515">
        <v>13106</v>
      </c>
      <c r="AA11515" t="s">
        <v>6487</v>
      </c>
      <c r="AC11515" t="s">
        <v>725</v>
      </c>
      <c r="AD11515" t="s">
        <v>443</v>
      </c>
    </row>
    <row r="11516" spans="21:30">
      <c r="U11516">
        <v>32028</v>
      </c>
      <c r="V11516">
        <v>5</v>
      </c>
      <c r="W11516" t="s">
        <v>12412</v>
      </c>
      <c r="X11516">
        <v>6</v>
      </c>
      <c r="Y11516" t="s">
        <v>608</v>
      </c>
      <c r="Z11516">
        <v>6101</v>
      </c>
      <c r="AA11516" t="s">
        <v>655</v>
      </c>
      <c r="AC11516" t="s">
        <v>10219</v>
      </c>
      <c r="AD11516" t="s">
        <v>443</v>
      </c>
    </row>
    <row r="11517" spans="21:30">
      <c r="U11517">
        <v>32029</v>
      </c>
      <c r="V11517">
        <v>3</v>
      </c>
      <c r="W11517" t="s">
        <v>12413</v>
      </c>
      <c r="X11517">
        <v>6</v>
      </c>
      <c r="Y11517" t="s">
        <v>608</v>
      </c>
      <c r="Z11517">
        <v>6105</v>
      </c>
      <c r="AA11517" t="s">
        <v>3111</v>
      </c>
      <c r="AC11517" t="s">
        <v>10219</v>
      </c>
      <c r="AD11517" t="s">
        <v>443</v>
      </c>
    </row>
    <row r="11518" spans="21:30">
      <c r="U11518">
        <v>32030</v>
      </c>
      <c r="V11518">
        <v>7</v>
      </c>
      <c r="W11518" t="s">
        <v>12414</v>
      </c>
      <c r="X11518">
        <v>3</v>
      </c>
      <c r="Y11518" t="s">
        <v>869</v>
      </c>
      <c r="Z11518">
        <v>3304</v>
      </c>
      <c r="AA11518" t="s">
        <v>868</v>
      </c>
      <c r="AC11518" t="s">
        <v>10212</v>
      </c>
      <c r="AD11518" t="s">
        <v>443</v>
      </c>
    </row>
    <row r="11519" spans="21:30">
      <c r="U11519">
        <v>32031</v>
      </c>
      <c r="V11519">
        <v>5</v>
      </c>
      <c r="W11519" t="s">
        <v>12415</v>
      </c>
      <c r="X11519">
        <v>3</v>
      </c>
      <c r="Y11519" t="s">
        <v>869</v>
      </c>
      <c r="Z11519">
        <v>3304</v>
      </c>
      <c r="AA11519" t="s">
        <v>868</v>
      </c>
      <c r="AC11519" t="s">
        <v>10212</v>
      </c>
      <c r="AD11519" t="s">
        <v>443</v>
      </c>
    </row>
    <row r="11520" spans="21:30">
      <c r="U11520">
        <v>32032</v>
      </c>
      <c r="V11520">
        <v>3</v>
      </c>
      <c r="W11520" t="s">
        <v>12416</v>
      </c>
      <c r="X11520">
        <v>16</v>
      </c>
      <c r="Y11520" t="s">
        <v>3835</v>
      </c>
      <c r="Z11520">
        <v>16101</v>
      </c>
      <c r="AA11520" t="s">
        <v>3836</v>
      </c>
      <c r="AC11520" t="s">
        <v>713</v>
      </c>
      <c r="AD11520" t="s">
        <v>443</v>
      </c>
    </row>
    <row r="11521" spans="21:30">
      <c r="U11521">
        <v>32033</v>
      </c>
      <c r="V11521">
        <v>1</v>
      </c>
      <c r="W11521" t="s">
        <v>12417</v>
      </c>
      <c r="X11521">
        <v>4</v>
      </c>
      <c r="Y11521" t="s">
        <v>846</v>
      </c>
      <c r="Z11521">
        <v>4101</v>
      </c>
      <c r="AA11521" t="s">
        <v>844</v>
      </c>
      <c r="AC11521" t="s">
        <v>10219</v>
      </c>
      <c r="AD11521" t="s">
        <v>443</v>
      </c>
    </row>
    <row r="11522" spans="21:30">
      <c r="U11522">
        <v>32035</v>
      </c>
      <c r="V11522">
        <v>8</v>
      </c>
      <c r="W11522" t="s">
        <v>12418</v>
      </c>
      <c r="X11522">
        <v>6</v>
      </c>
      <c r="Y11522" t="s">
        <v>608</v>
      </c>
      <c r="Z11522">
        <v>6101</v>
      </c>
      <c r="AA11522" t="s">
        <v>655</v>
      </c>
      <c r="AC11522" t="s">
        <v>10219</v>
      </c>
      <c r="AD11522" t="s">
        <v>443</v>
      </c>
    </row>
    <row r="11523" spans="21:30">
      <c r="U11523">
        <v>32036</v>
      </c>
      <c r="V11523">
        <v>6</v>
      </c>
      <c r="W11523" t="s">
        <v>12419</v>
      </c>
      <c r="X11523">
        <v>15</v>
      </c>
      <c r="Y11523" t="s">
        <v>441</v>
      </c>
      <c r="Z11523">
        <v>15101</v>
      </c>
      <c r="AA11523" t="s">
        <v>442</v>
      </c>
      <c r="AC11523" t="s">
        <v>10212</v>
      </c>
      <c r="AD11523" t="s">
        <v>443</v>
      </c>
    </row>
    <row r="11524" spans="21:30">
      <c r="U11524">
        <v>32037</v>
      </c>
      <c r="V11524">
        <v>4</v>
      </c>
      <c r="W11524" t="s">
        <v>12420</v>
      </c>
      <c r="X11524">
        <v>8</v>
      </c>
      <c r="Y11524" t="s">
        <v>434</v>
      </c>
      <c r="Z11524">
        <v>8110</v>
      </c>
      <c r="AA11524" t="s">
        <v>1747</v>
      </c>
      <c r="AC11524" t="s">
        <v>10219</v>
      </c>
      <c r="AD11524" t="s">
        <v>2682</v>
      </c>
    </row>
    <row r="11525" spans="21:30">
      <c r="U11525">
        <v>32038</v>
      </c>
      <c r="V11525">
        <v>2</v>
      </c>
      <c r="W11525" t="s">
        <v>12421</v>
      </c>
      <c r="X11525">
        <v>16</v>
      </c>
      <c r="Y11525" t="s">
        <v>3835</v>
      </c>
      <c r="Z11525">
        <v>16101</v>
      </c>
      <c r="AA11525" t="s">
        <v>3836</v>
      </c>
      <c r="AC11525" t="s">
        <v>10219</v>
      </c>
      <c r="AD11525" t="s">
        <v>2682</v>
      </c>
    </row>
    <row r="11526" spans="21:30">
      <c r="U11526">
        <v>32039</v>
      </c>
      <c r="V11526">
        <v>0</v>
      </c>
      <c r="W11526" t="s">
        <v>12422</v>
      </c>
      <c r="X11526">
        <v>13</v>
      </c>
      <c r="Y11526" t="s">
        <v>6457</v>
      </c>
      <c r="Z11526">
        <v>13402</v>
      </c>
      <c r="AA11526" t="s">
        <v>766</v>
      </c>
      <c r="AC11526" t="s">
        <v>10212</v>
      </c>
      <c r="AD11526" t="s">
        <v>443</v>
      </c>
    </row>
    <row r="11527" spans="21:30">
      <c r="U11527">
        <v>32040</v>
      </c>
      <c r="V11527">
        <v>4</v>
      </c>
      <c r="W11527" t="s">
        <v>12423</v>
      </c>
      <c r="X11527">
        <v>13</v>
      </c>
      <c r="Y11527" t="s">
        <v>6457</v>
      </c>
      <c r="Z11527">
        <v>13123</v>
      </c>
      <c r="AA11527" t="s">
        <v>756</v>
      </c>
      <c r="AC11527" t="s">
        <v>725</v>
      </c>
      <c r="AD11527" t="s">
        <v>443</v>
      </c>
    </row>
    <row r="11528" spans="21:30">
      <c r="U11528">
        <v>32041</v>
      </c>
      <c r="V11528">
        <v>2</v>
      </c>
      <c r="W11528" t="s">
        <v>12424</v>
      </c>
      <c r="X11528">
        <v>8</v>
      </c>
      <c r="Y11528" t="s">
        <v>434</v>
      </c>
      <c r="Z11528">
        <v>8101</v>
      </c>
      <c r="AA11528" t="s">
        <v>433</v>
      </c>
      <c r="AC11528" t="s">
        <v>10212</v>
      </c>
      <c r="AD11528" t="s">
        <v>443</v>
      </c>
    </row>
    <row r="11529" spans="21:30">
      <c r="U11529">
        <v>32042</v>
      </c>
      <c r="V11529">
        <v>0</v>
      </c>
      <c r="W11529" t="s">
        <v>12425</v>
      </c>
      <c r="X11529">
        <v>9</v>
      </c>
      <c r="Y11529" t="s">
        <v>559</v>
      </c>
      <c r="Z11529">
        <v>9203</v>
      </c>
      <c r="AA11529" t="s">
        <v>4831</v>
      </c>
      <c r="AC11529" t="s">
        <v>10212</v>
      </c>
      <c r="AD11529" t="s">
        <v>443</v>
      </c>
    </row>
    <row r="11530" spans="21:30">
      <c r="U11530">
        <v>32043</v>
      </c>
      <c r="V11530">
        <v>9</v>
      </c>
      <c r="W11530" t="s">
        <v>12426</v>
      </c>
      <c r="X11530">
        <v>9</v>
      </c>
      <c r="Y11530" t="s">
        <v>559</v>
      </c>
      <c r="Z11530">
        <v>9201</v>
      </c>
      <c r="AA11530" t="s">
        <v>877</v>
      </c>
      <c r="AC11530" t="s">
        <v>10212</v>
      </c>
      <c r="AD11530" t="s">
        <v>443</v>
      </c>
    </row>
    <row r="11531" spans="21:30">
      <c r="U11531">
        <v>32044</v>
      </c>
      <c r="V11531">
        <v>7</v>
      </c>
      <c r="W11531" t="s">
        <v>12427</v>
      </c>
      <c r="X11531">
        <v>5</v>
      </c>
      <c r="Y11531" t="s">
        <v>505</v>
      </c>
      <c r="Z11531">
        <v>5102</v>
      </c>
      <c r="AA11531" t="s">
        <v>944</v>
      </c>
      <c r="AC11531" t="s">
        <v>10219</v>
      </c>
      <c r="AD11531" t="s">
        <v>443</v>
      </c>
    </row>
    <row r="11532" spans="21:30">
      <c r="U11532">
        <v>32045</v>
      </c>
      <c r="V11532">
        <v>5</v>
      </c>
      <c r="W11532" t="s">
        <v>12428</v>
      </c>
      <c r="X11532">
        <v>5</v>
      </c>
      <c r="Y11532" t="s">
        <v>505</v>
      </c>
      <c r="Z11532">
        <v>5804</v>
      </c>
      <c r="AA11532" t="s">
        <v>751</v>
      </c>
      <c r="AC11532" t="s">
        <v>10219</v>
      </c>
      <c r="AD11532" t="s">
        <v>443</v>
      </c>
    </row>
    <row r="11533" spans="21:30">
      <c r="U11533">
        <v>32046</v>
      </c>
      <c r="V11533">
        <v>3</v>
      </c>
      <c r="W11533" t="s">
        <v>12429</v>
      </c>
      <c r="X11533">
        <v>5</v>
      </c>
      <c r="Y11533" t="s">
        <v>505</v>
      </c>
      <c r="Z11533">
        <v>5101</v>
      </c>
      <c r="AA11533" t="s">
        <v>505</v>
      </c>
      <c r="AC11533" t="s">
        <v>10219</v>
      </c>
      <c r="AD11533" t="s">
        <v>443</v>
      </c>
    </row>
    <row r="11534" spans="21:30">
      <c r="U11534">
        <v>32047</v>
      </c>
      <c r="V11534">
        <v>1</v>
      </c>
      <c r="W11534" t="s">
        <v>12430</v>
      </c>
      <c r="X11534">
        <v>5</v>
      </c>
      <c r="Y11534" t="s">
        <v>505</v>
      </c>
      <c r="Z11534">
        <v>5804</v>
      </c>
      <c r="AA11534" t="s">
        <v>751</v>
      </c>
      <c r="AC11534" t="s">
        <v>10212</v>
      </c>
      <c r="AD11534" t="s">
        <v>443</v>
      </c>
    </row>
    <row r="11535" spans="21:30">
      <c r="U11535">
        <v>32049</v>
      </c>
      <c r="V11535">
        <v>8</v>
      </c>
      <c r="W11535" t="s">
        <v>12431</v>
      </c>
      <c r="X11535">
        <v>11</v>
      </c>
      <c r="Y11535" t="s">
        <v>1843</v>
      </c>
      <c r="Z11535">
        <v>11401</v>
      </c>
      <c r="AA11535" t="s">
        <v>6396</v>
      </c>
      <c r="AC11535" t="s">
        <v>10212</v>
      </c>
      <c r="AD11535" t="s">
        <v>443</v>
      </c>
    </row>
    <row r="11536" spans="21:30">
      <c r="U11536">
        <v>32050</v>
      </c>
      <c r="V11536">
        <v>1</v>
      </c>
      <c r="W11536" t="s">
        <v>12432</v>
      </c>
      <c r="X11536">
        <v>5</v>
      </c>
      <c r="Y11536" t="s">
        <v>505</v>
      </c>
      <c r="Z11536">
        <v>5804</v>
      </c>
      <c r="AA11536" t="s">
        <v>751</v>
      </c>
      <c r="AC11536" t="s">
        <v>10219</v>
      </c>
      <c r="AD11536" t="s">
        <v>443</v>
      </c>
    </row>
    <row r="11537" spans="21:30">
      <c r="U11537">
        <v>32052</v>
      </c>
      <c r="V11537">
        <v>8</v>
      </c>
      <c r="W11537" t="s">
        <v>12433</v>
      </c>
      <c r="X11537">
        <v>5</v>
      </c>
      <c r="Y11537" t="s">
        <v>505</v>
      </c>
      <c r="Z11537">
        <v>5702</v>
      </c>
      <c r="AA11537" t="s">
        <v>84</v>
      </c>
      <c r="AC11537" t="s">
        <v>10219</v>
      </c>
      <c r="AD11537" t="s">
        <v>443</v>
      </c>
    </row>
    <row r="11538" spans="21:30">
      <c r="U11538">
        <v>32053</v>
      </c>
      <c r="V11538">
        <v>6</v>
      </c>
      <c r="W11538" t="s">
        <v>12434</v>
      </c>
      <c r="X11538">
        <v>5</v>
      </c>
      <c r="Y11538" t="s">
        <v>505</v>
      </c>
      <c r="Z11538">
        <v>5801</v>
      </c>
      <c r="AA11538" t="s">
        <v>2747</v>
      </c>
      <c r="AC11538" t="s">
        <v>713</v>
      </c>
      <c r="AD11538" t="s">
        <v>443</v>
      </c>
    </row>
    <row r="11539" spans="21:30">
      <c r="U11539">
        <v>32054</v>
      </c>
      <c r="V11539">
        <v>4</v>
      </c>
      <c r="W11539" t="s">
        <v>12435</v>
      </c>
      <c r="X11539">
        <v>13</v>
      </c>
      <c r="Y11539" t="s">
        <v>6457</v>
      </c>
      <c r="Z11539">
        <v>13125</v>
      </c>
      <c r="AA11539" t="s">
        <v>1608</v>
      </c>
      <c r="AC11539" t="s">
        <v>10212</v>
      </c>
      <c r="AD11539" t="s">
        <v>443</v>
      </c>
    </row>
    <row r="11540" spans="21:30">
      <c r="U11540">
        <v>32055</v>
      </c>
      <c r="V11540">
        <v>2</v>
      </c>
      <c r="W11540" t="s">
        <v>12436</v>
      </c>
      <c r="X11540">
        <v>8</v>
      </c>
      <c r="Y11540" t="s">
        <v>434</v>
      </c>
      <c r="Z11540">
        <v>8304</v>
      </c>
      <c r="AA11540" t="s">
        <v>1257</v>
      </c>
      <c r="AC11540" t="s">
        <v>713</v>
      </c>
      <c r="AD11540" t="s">
        <v>443</v>
      </c>
    </row>
    <row r="11541" spans="21:30">
      <c r="U11541">
        <v>32058</v>
      </c>
      <c r="V11541">
        <v>7</v>
      </c>
      <c r="W11541" t="s">
        <v>12437</v>
      </c>
      <c r="X11541">
        <v>4</v>
      </c>
      <c r="Y11541" t="s">
        <v>846</v>
      </c>
      <c r="Z11541">
        <v>4101</v>
      </c>
      <c r="AA11541" t="s">
        <v>844</v>
      </c>
      <c r="AC11541" t="s">
        <v>713</v>
      </c>
      <c r="AD11541" t="s">
        <v>443</v>
      </c>
    </row>
    <row r="11542" spans="21:30">
      <c r="U11542">
        <v>32059</v>
      </c>
      <c r="V11542">
        <v>5</v>
      </c>
      <c r="W11542" t="s">
        <v>12438</v>
      </c>
      <c r="X11542">
        <v>4</v>
      </c>
      <c r="Y11542" t="s">
        <v>846</v>
      </c>
      <c r="Z11542">
        <v>4301</v>
      </c>
      <c r="AA11542" t="s">
        <v>112</v>
      </c>
      <c r="AC11542" t="s">
        <v>1009</v>
      </c>
      <c r="AD11542" t="s">
        <v>443</v>
      </c>
    </row>
    <row r="11543" spans="21:30">
      <c r="U11543">
        <v>32060</v>
      </c>
      <c r="V11543">
        <v>9</v>
      </c>
      <c r="W11543" t="s">
        <v>12439</v>
      </c>
      <c r="X11543">
        <v>13</v>
      </c>
      <c r="Y11543" t="s">
        <v>6457</v>
      </c>
      <c r="Z11543">
        <v>13106</v>
      </c>
      <c r="AA11543" t="s">
        <v>6487</v>
      </c>
      <c r="AC11543" t="s">
        <v>713</v>
      </c>
      <c r="AD11543" t="s">
        <v>443</v>
      </c>
    </row>
    <row r="11544" spans="21:30">
      <c r="U11544">
        <v>32061</v>
      </c>
      <c r="V11544">
        <v>7</v>
      </c>
      <c r="W11544" t="s">
        <v>12440</v>
      </c>
      <c r="X11544">
        <v>13</v>
      </c>
      <c r="Y11544" t="s">
        <v>6457</v>
      </c>
      <c r="Z11544">
        <v>13403</v>
      </c>
      <c r="AA11544" t="s">
        <v>731</v>
      </c>
      <c r="AC11544" t="s">
        <v>725</v>
      </c>
      <c r="AD11544" t="s">
        <v>443</v>
      </c>
    </row>
    <row r="11545" spans="21:30">
      <c r="U11545">
        <v>32062</v>
      </c>
      <c r="V11545">
        <v>5</v>
      </c>
      <c r="W11545" t="s">
        <v>12441</v>
      </c>
      <c r="X11545">
        <v>13</v>
      </c>
      <c r="Y11545" t="s">
        <v>6457</v>
      </c>
      <c r="Z11545">
        <v>13102</v>
      </c>
      <c r="AA11545" t="s">
        <v>957</v>
      </c>
      <c r="AC11545" t="s">
        <v>10212</v>
      </c>
      <c r="AD11545" t="s">
        <v>443</v>
      </c>
    </row>
    <row r="11546" spans="21:30">
      <c r="U11546">
        <v>32063</v>
      </c>
      <c r="V11546">
        <v>3</v>
      </c>
      <c r="W11546" t="s">
        <v>12442</v>
      </c>
      <c r="X11546">
        <v>14</v>
      </c>
      <c r="Y11546" t="s">
        <v>5517</v>
      </c>
      <c r="Z11546">
        <v>14101</v>
      </c>
      <c r="AA11546" t="s">
        <v>817</v>
      </c>
      <c r="AC11546" t="s">
        <v>10212</v>
      </c>
      <c r="AD11546" t="s">
        <v>443</v>
      </c>
    </row>
    <row r="11547" spans="21:30">
      <c r="U11547">
        <v>32064</v>
      </c>
      <c r="V11547">
        <v>1</v>
      </c>
      <c r="W11547" t="s">
        <v>12443</v>
      </c>
      <c r="X11547">
        <v>6</v>
      </c>
      <c r="Y11547" t="s">
        <v>608</v>
      </c>
      <c r="Z11547">
        <v>6117</v>
      </c>
      <c r="AA11547" t="s">
        <v>3051</v>
      </c>
      <c r="AC11547" t="s">
        <v>10219</v>
      </c>
      <c r="AD11547" t="s">
        <v>443</v>
      </c>
    </row>
    <row r="11548" spans="21:30">
      <c r="U11548">
        <v>32066</v>
      </c>
      <c r="V11548">
        <v>8</v>
      </c>
      <c r="W11548" t="s">
        <v>10322</v>
      </c>
      <c r="X11548">
        <v>7</v>
      </c>
      <c r="Y11548" t="s">
        <v>953</v>
      </c>
      <c r="Z11548">
        <v>7201</v>
      </c>
      <c r="AA11548" t="s">
        <v>952</v>
      </c>
      <c r="AC11548" t="s">
        <v>10212</v>
      </c>
      <c r="AD11548" t="s">
        <v>443</v>
      </c>
    </row>
    <row r="11549" spans="21:30">
      <c r="U11549">
        <v>32067</v>
      </c>
      <c r="V11549">
        <v>6</v>
      </c>
      <c r="W11549" t="s">
        <v>12444</v>
      </c>
      <c r="X11549">
        <v>7</v>
      </c>
      <c r="Y11549" t="s">
        <v>953</v>
      </c>
      <c r="Z11549">
        <v>7301</v>
      </c>
      <c r="AA11549" t="s">
        <v>1103</v>
      </c>
      <c r="AC11549" t="s">
        <v>10212</v>
      </c>
      <c r="AD11549" t="s">
        <v>443</v>
      </c>
    </row>
    <row r="11550" spans="21:30">
      <c r="U11550">
        <v>32068</v>
      </c>
      <c r="V11550">
        <v>4</v>
      </c>
      <c r="W11550" t="s">
        <v>12445</v>
      </c>
      <c r="X11550">
        <v>13</v>
      </c>
      <c r="Y11550" t="s">
        <v>6457</v>
      </c>
      <c r="Z11550">
        <v>13132</v>
      </c>
      <c r="AA11550" t="s">
        <v>1802</v>
      </c>
      <c r="AC11550" t="s">
        <v>725</v>
      </c>
      <c r="AD11550" t="s">
        <v>443</v>
      </c>
    </row>
    <row r="11551" spans="21:30">
      <c r="U11551">
        <v>32069</v>
      </c>
      <c r="V11551">
        <v>2</v>
      </c>
      <c r="W11551" t="s">
        <v>12446</v>
      </c>
      <c r="X11551">
        <v>13</v>
      </c>
      <c r="Y11551" t="s">
        <v>6457</v>
      </c>
      <c r="Z11551">
        <v>13125</v>
      </c>
      <c r="AA11551" t="s">
        <v>1608</v>
      </c>
      <c r="AC11551" t="s">
        <v>10212</v>
      </c>
      <c r="AD11551" t="s">
        <v>443</v>
      </c>
    </row>
    <row r="11552" spans="21:30">
      <c r="U11552">
        <v>32070</v>
      </c>
      <c r="V11552">
        <v>6</v>
      </c>
      <c r="W11552" t="s">
        <v>12447</v>
      </c>
      <c r="X11552">
        <v>5</v>
      </c>
      <c r="Y11552" t="s">
        <v>505</v>
      </c>
      <c r="Z11552">
        <v>5501</v>
      </c>
      <c r="AA11552" t="s">
        <v>1181</v>
      </c>
      <c r="AC11552" t="s">
        <v>10219</v>
      </c>
      <c r="AD11552" t="s">
        <v>443</v>
      </c>
    </row>
    <row r="11553" spans="21:30">
      <c r="U11553">
        <v>32072</v>
      </c>
      <c r="V11553">
        <v>2</v>
      </c>
      <c r="W11553" t="s">
        <v>12448</v>
      </c>
      <c r="X11553">
        <v>13</v>
      </c>
      <c r="Y11553" t="s">
        <v>6457</v>
      </c>
      <c r="Z11553">
        <v>13116</v>
      </c>
      <c r="AA11553" t="s">
        <v>1296</v>
      </c>
      <c r="AC11553" t="s">
        <v>10212</v>
      </c>
      <c r="AD11553" t="s">
        <v>443</v>
      </c>
    </row>
    <row r="11554" spans="21:30">
      <c r="U11554">
        <v>32073</v>
      </c>
      <c r="V11554">
        <v>0</v>
      </c>
      <c r="W11554" t="s">
        <v>12449</v>
      </c>
      <c r="X11554">
        <v>9</v>
      </c>
      <c r="Y11554" t="s">
        <v>559</v>
      </c>
      <c r="Z11554">
        <v>9121</v>
      </c>
      <c r="AA11554" t="s">
        <v>995</v>
      </c>
      <c r="AC11554" t="s">
        <v>10212</v>
      </c>
      <c r="AD11554" t="s">
        <v>443</v>
      </c>
    </row>
    <row r="11555" spans="21:30">
      <c r="U11555">
        <v>32074</v>
      </c>
      <c r="V11555">
        <v>9</v>
      </c>
      <c r="W11555" t="s">
        <v>12450</v>
      </c>
      <c r="X11555">
        <v>9</v>
      </c>
      <c r="Y11555" t="s">
        <v>559</v>
      </c>
      <c r="Z11555">
        <v>9201</v>
      </c>
      <c r="AA11555" t="s">
        <v>877</v>
      </c>
      <c r="AC11555" t="s">
        <v>10212</v>
      </c>
      <c r="AD11555" t="s">
        <v>443</v>
      </c>
    </row>
    <row r="11556" spans="21:30">
      <c r="U11556">
        <v>32075</v>
      </c>
      <c r="V11556">
        <v>7</v>
      </c>
      <c r="W11556" t="s">
        <v>12451</v>
      </c>
      <c r="X11556">
        <v>9</v>
      </c>
      <c r="Y11556" t="s">
        <v>559</v>
      </c>
      <c r="Z11556">
        <v>9114</v>
      </c>
      <c r="AA11556" t="s">
        <v>5272</v>
      </c>
      <c r="AC11556" t="s">
        <v>10219</v>
      </c>
      <c r="AD11556" t="s">
        <v>2682</v>
      </c>
    </row>
    <row r="11557" spans="21:30">
      <c r="U11557">
        <v>32076</v>
      </c>
      <c r="V11557">
        <v>5</v>
      </c>
      <c r="W11557" t="s">
        <v>12452</v>
      </c>
      <c r="X11557">
        <v>13</v>
      </c>
      <c r="Y11557" t="s">
        <v>6457</v>
      </c>
      <c r="Z11557">
        <v>13125</v>
      </c>
      <c r="AA11557" t="s">
        <v>1608</v>
      </c>
      <c r="AC11557" t="s">
        <v>10212</v>
      </c>
      <c r="AD11557" t="s">
        <v>443</v>
      </c>
    </row>
    <row r="11558" spans="21:30">
      <c r="U11558">
        <v>32077</v>
      </c>
      <c r="V11558">
        <v>3</v>
      </c>
      <c r="W11558" t="s">
        <v>12453</v>
      </c>
      <c r="X11558">
        <v>13</v>
      </c>
      <c r="Y11558" t="s">
        <v>6457</v>
      </c>
      <c r="Z11558">
        <v>13501</v>
      </c>
      <c r="AA11558" t="s">
        <v>809</v>
      </c>
      <c r="AC11558" t="s">
        <v>10212</v>
      </c>
      <c r="AD11558" t="s">
        <v>443</v>
      </c>
    </row>
    <row r="11559" spans="21:30">
      <c r="U11559">
        <v>32078</v>
      </c>
      <c r="V11559">
        <v>1</v>
      </c>
      <c r="W11559" t="s">
        <v>12454</v>
      </c>
      <c r="X11559">
        <v>13</v>
      </c>
      <c r="Y11559" t="s">
        <v>6457</v>
      </c>
      <c r="Z11559">
        <v>13124</v>
      </c>
      <c r="AA11559" t="s">
        <v>688</v>
      </c>
      <c r="AC11559" t="s">
        <v>10212</v>
      </c>
      <c r="AD11559" t="s">
        <v>443</v>
      </c>
    </row>
    <row r="11560" spans="21:30">
      <c r="U11560">
        <v>32080</v>
      </c>
      <c r="V11560">
        <v>3</v>
      </c>
      <c r="W11560" t="s">
        <v>12455</v>
      </c>
      <c r="X11560">
        <v>13</v>
      </c>
      <c r="Y11560" t="s">
        <v>6457</v>
      </c>
      <c r="Z11560">
        <v>13301</v>
      </c>
      <c r="AA11560" t="s">
        <v>623</v>
      </c>
      <c r="AC11560" t="s">
        <v>725</v>
      </c>
      <c r="AD11560" t="s">
        <v>443</v>
      </c>
    </row>
    <row r="11561" spans="21:30">
      <c r="U11561">
        <v>32081</v>
      </c>
      <c r="V11561">
        <v>1</v>
      </c>
      <c r="W11561" t="s">
        <v>12456</v>
      </c>
      <c r="X11561">
        <v>16</v>
      </c>
      <c r="Y11561" t="s">
        <v>3835</v>
      </c>
      <c r="Z11561">
        <v>16101</v>
      </c>
      <c r="AA11561" t="s">
        <v>3836</v>
      </c>
      <c r="AC11561" t="s">
        <v>10212</v>
      </c>
      <c r="AD11561" t="s">
        <v>443</v>
      </c>
    </row>
    <row r="11562" spans="21:30">
      <c r="U11562">
        <v>32083</v>
      </c>
      <c r="V11562">
        <v>8</v>
      </c>
      <c r="W11562" t="s">
        <v>12457</v>
      </c>
      <c r="X11562">
        <v>8</v>
      </c>
      <c r="Y11562" t="s">
        <v>434</v>
      </c>
      <c r="Z11562">
        <v>8101</v>
      </c>
      <c r="AA11562" t="s">
        <v>433</v>
      </c>
      <c r="AC11562" t="s">
        <v>10212</v>
      </c>
      <c r="AD11562" t="s">
        <v>443</v>
      </c>
    </row>
    <row r="11563" spans="21:30">
      <c r="U11563">
        <v>32084</v>
      </c>
      <c r="V11563">
        <v>6</v>
      </c>
      <c r="W11563" t="s">
        <v>12458</v>
      </c>
      <c r="X11563">
        <v>8</v>
      </c>
      <c r="Y11563" t="s">
        <v>434</v>
      </c>
      <c r="Z11563">
        <v>8103</v>
      </c>
      <c r="AA11563" t="s">
        <v>979</v>
      </c>
      <c r="AC11563" t="s">
        <v>10212</v>
      </c>
      <c r="AD11563" t="s">
        <v>443</v>
      </c>
    </row>
    <row r="11564" spans="21:30">
      <c r="U11564">
        <v>32085</v>
      </c>
      <c r="V11564">
        <v>4</v>
      </c>
      <c r="W11564" t="s">
        <v>12459</v>
      </c>
      <c r="X11564">
        <v>13</v>
      </c>
      <c r="Y11564" t="s">
        <v>6457</v>
      </c>
      <c r="Z11564">
        <v>13125</v>
      </c>
      <c r="AA11564" t="s">
        <v>1608</v>
      </c>
      <c r="AC11564" t="s">
        <v>10212</v>
      </c>
      <c r="AD11564" t="s">
        <v>443</v>
      </c>
    </row>
    <row r="11565" spans="21:30">
      <c r="U11565">
        <v>32086</v>
      </c>
      <c r="V11565">
        <v>2</v>
      </c>
      <c r="W11565" t="s">
        <v>12460</v>
      </c>
      <c r="X11565">
        <v>13</v>
      </c>
      <c r="Y11565" t="s">
        <v>6457</v>
      </c>
      <c r="Z11565">
        <v>13303</v>
      </c>
      <c r="AA11565" t="s">
        <v>726</v>
      </c>
      <c r="AC11565" t="s">
        <v>10212</v>
      </c>
      <c r="AD11565" t="s">
        <v>443</v>
      </c>
    </row>
    <row r="11566" spans="21:30">
      <c r="U11566">
        <v>32087</v>
      </c>
      <c r="V11566">
        <v>0</v>
      </c>
      <c r="W11566" t="s">
        <v>12461</v>
      </c>
      <c r="X11566">
        <v>16</v>
      </c>
      <c r="Y11566" t="s">
        <v>3835</v>
      </c>
      <c r="Z11566">
        <v>16101</v>
      </c>
      <c r="AA11566" t="s">
        <v>3836</v>
      </c>
      <c r="AC11566" t="s">
        <v>10212</v>
      </c>
      <c r="AD11566" t="s">
        <v>443</v>
      </c>
    </row>
    <row r="11567" spans="21:30">
      <c r="U11567">
        <v>32088</v>
      </c>
      <c r="V11567">
        <v>9</v>
      </c>
      <c r="W11567" t="s">
        <v>12228</v>
      </c>
      <c r="X11567">
        <v>9</v>
      </c>
      <c r="Y11567" t="s">
        <v>559</v>
      </c>
      <c r="Z11567">
        <v>9107</v>
      </c>
      <c r="AA11567" t="s">
        <v>1173</v>
      </c>
      <c r="AC11567" t="s">
        <v>10212</v>
      </c>
      <c r="AD11567" t="s">
        <v>443</v>
      </c>
    </row>
    <row r="11568" spans="21:30">
      <c r="U11568">
        <v>32089</v>
      </c>
      <c r="V11568">
        <v>7</v>
      </c>
      <c r="W11568" t="s">
        <v>12462</v>
      </c>
      <c r="X11568">
        <v>12</v>
      </c>
      <c r="Y11568" t="s">
        <v>1837</v>
      </c>
      <c r="Z11568">
        <v>12101</v>
      </c>
      <c r="AA11568" t="s">
        <v>6412</v>
      </c>
      <c r="AC11568" t="s">
        <v>10212</v>
      </c>
      <c r="AD11568" t="s">
        <v>443</v>
      </c>
    </row>
    <row r="11569" spans="21:30">
      <c r="U11569">
        <v>32090</v>
      </c>
      <c r="V11569">
        <v>0</v>
      </c>
      <c r="W11569" t="s">
        <v>12463</v>
      </c>
      <c r="X11569">
        <v>12</v>
      </c>
      <c r="Y11569" t="s">
        <v>1837</v>
      </c>
      <c r="Z11569">
        <v>12101</v>
      </c>
      <c r="AA11569" t="s">
        <v>6412</v>
      </c>
      <c r="AC11569" t="s">
        <v>10212</v>
      </c>
      <c r="AD11569" t="s">
        <v>443</v>
      </c>
    </row>
    <row r="11570" spans="21:30">
      <c r="U11570">
        <v>32091</v>
      </c>
      <c r="V11570">
        <v>9</v>
      </c>
      <c r="W11570" t="s">
        <v>10238</v>
      </c>
      <c r="X11570">
        <v>12</v>
      </c>
      <c r="Y11570" t="s">
        <v>1837</v>
      </c>
      <c r="Z11570">
        <v>12101</v>
      </c>
      <c r="AA11570" t="s">
        <v>6412</v>
      </c>
      <c r="AC11570" t="s">
        <v>10212</v>
      </c>
      <c r="AD11570" t="s">
        <v>443</v>
      </c>
    </row>
    <row r="11571" spans="21:30">
      <c r="U11571">
        <v>32092</v>
      </c>
      <c r="V11571">
        <v>7</v>
      </c>
      <c r="W11571" t="s">
        <v>12464</v>
      </c>
      <c r="X11571">
        <v>7</v>
      </c>
      <c r="Y11571" t="s">
        <v>953</v>
      </c>
      <c r="Z11571">
        <v>7202</v>
      </c>
      <c r="AA11571" t="s">
        <v>971</v>
      </c>
      <c r="AC11571" t="s">
        <v>10219</v>
      </c>
      <c r="AD11571" t="s">
        <v>2682</v>
      </c>
    </row>
    <row r="11572" spans="21:30">
      <c r="U11572">
        <v>32093</v>
      </c>
      <c r="V11572">
        <v>5</v>
      </c>
      <c r="W11572" t="s">
        <v>12465</v>
      </c>
      <c r="X11572">
        <v>7</v>
      </c>
      <c r="Y11572" t="s">
        <v>953</v>
      </c>
      <c r="Z11572">
        <v>7102</v>
      </c>
      <c r="AA11572" t="s">
        <v>3565</v>
      </c>
      <c r="AC11572" t="s">
        <v>10219</v>
      </c>
      <c r="AD11572" t="s">
        <v>2682</v>
      </c>
    </row>
    <row r="11573" spans="21:30">
      <c r="U11573">
        <v>32094</v>
      </c>
      <c r="V11573">
        <v>3</v>
      </c>
      <c r="W11573" t="s">
        <v>12466</v>
      </c>
      <c r="X11573">
        <v>7</v>
      </c>
      <c r="Y11573" t="s">
        <v>953</v>
      </c>
      <c r="Z11573">
        <v>7101</v>
      </c>
      <c r="AA11573" t="s">
        <v>1054</v>
      </c>
      <c r="AC11573" t="s">
        <v>10219</v>
      </c>
      <c r="AD11573" t="s">
        <v>2682</v>
      </c>
    </row>
    <row r="11574" spans="21:30">
      <c r="U11574">
        <v>32095</v>
      </c>
      <c r="V11574">
        <v>1</v>
      </c>
      <c r="W11574" t="s">
        <v>12467</v>
      </c>
      <c r="X11574">
        <v>7</v>
      </c>
      <c r="Y11574" t="s">
        <v>953</v>
      </c>
      <c r="Z11574">
        <v>7401</v>
      </c>
      <c r="AA11574" t="s">
        <v>1023</v>
      </c>
      <c r="AC11574" t="s">
        <v>10219</v>
      </c>
      <c r="AD11574" t="s">
        <v>2682</v>
      </c>
    </row>
    <row r="11575" spans="21:30">
      <c r="U11575">
        <v>32097</v>
      </c>
      <c r="V11575">
        <v>8</v>
      </c>
      <c r="W11575" t="s">
        <v>12468</v>
      </c>
      <c r="X11575">
        <v>5</v>
      </c>
      <c r="Y11575" t="s">
        <v>505</v>
      </c>
      <c r="Z11575">
        <v>5101</v>
      </c>
      <c r="AA11575" t="s">
        <v>505</v>
      </c>
      <c r="AC11575" t="s">
        <v>10212</v>
      </c>
      <c r="AD11575" t="s">
        <v>443</v>
      </c>
    </row>
    <row r="11576" spans="21:30">
      <c r="U11576">
        <v>32098</v>
      </c>
      <c r="V11576">
        <v>6</v>
      </c>
      <c r="W11576" t="s">
        <v>12469</v>
      </c>
      <c r="X11576">
        <v>11</v>
      </c>
      <c r="Y11576" t="s">
        <v>1843</v>
      </c>
      <c r="Z11576">
        <v>11402</v>
      </c>
      <c r="AA11576" t="s">
        <v>6400</v>
      </c>
      <c r="AC11576" t="s">
        <v>10219</v>
      </c>
      <c r="AD11576" t="s">
        <v>2682</v>
      </c>
    </row>
    <row r="11577" spans="21:30">
      <c r="U11577">
        <v>32099</v>
      </c>
      <c r="V11577">
        <v>4</v>
      </c>
      <c r="W11577" t="s">
        <v>12470</v>
      </c>
      <c r="X11577">
        <v>11</v>
      </c>
      <c r="Y11577" t="s">
        <v>1843</v>
      </c>
      <c r="Z11577">
        <v>11201</v>
      </c>
      <c r="AA11577" t="s">
        <v>6381</v>
      </c>
      <c r="AC11577" t="s">
        <v>10219</v>
      </c>
      <c r="AD11577" t="s">
        <v>2682</v>
      </c>
    </row>
    <row r="11578" spans="21:30">
      <c r="U11578">
        <v>32100</v>
      </c>
      <c r="V11578">
        <v>1</v>
      </c>
      <c r="W11578" t="s">
        <v>12471</v>
      </c>
      <c r="X11578">
        <v>3</v>
      </c>
      <c r="Y11578" t="s">
        <v>869</v>
      </c>
      <c r="Z11578">
        <v>3101</v>
      </c>
      <c r="AA11578" t="s">
        <v>913</v>
      </c>
      <c r="AC11578" t="s">
        <v>725</v>
      </c>
      <c r="AD11578" t="s">
        <v>443</v>
      </c>
    </row>
    <row r="11579" spans="21:30">
      <c r="U11579">
        <v>32103</v>
      </c>
      <c r="V11579">
        <v>6</v>
      </c>
      <c r="W11579" t="s">
        <v>12472</v>
      </c>
      <c r="X11579">
        <v>13</v>
      </c>
      <c r="Y11579" t="s">
        <v>6457</v>
      </c>
      <c r="Z11579">
        <v>13120</v>
      </c>
      <c r="AA11579" t="s">
        <v>6588</v>
      </c>
      <c r="AC11579" t="s">
        <v>725</v>
      </c>
      <c r="AD11579" t="s">
        <v>443</v>
      </c>
    </row>
    <row r="11580" spans="21:30">
      <c r="U11580">
        <v>32104</v>
      </c>
      <c r="V11580">
        <v>4</v>
      </c>
      <c r="W11580" t="s">
        <v>12473</v>
      </c>
      <c r="X11580">
        <v>13</v>
      </c>
      <c r="Y11580" t="s">
        <v>6457</v>
      </c>
      <c r="Z11580">
        <v>13101</v>
      </c>
      <c r="AA11580" t="s">
        <v>452</v>
      </c>
      <c r="AC11580" t="s">
        <v>10212</v>
      </c>
      <c r="AD11580" t="s">
        <v>443</v>
      </c>
    </row>
    <row r="11581" spans="21:30">
      <c r="U11581">
        <v>32105</v>
      </c>
      <c r="V11581">
        <v>2</v>
      </c>
      <c r="W11581" t="s">
        <v>12474</v>
      </c>
      <c r="X11581">
        <v>6</v>
      </c>
      <c r="Y11581" t="s">
        <v>608</v>
      </c>
      <c r="Z11581">
        <v>6108</v>
      </c>
      <c r="AA11581" t="s">
        <v>2996</v>
      </c>
      <c r="AC11581" t="s">
        <v>10212</v>
      </c>
      <c r="AD11581" t="s">
        <v>443</v>
      </c>
    </row>
    <row r="11582" spans="21:30">
      <c r="U11582">
        <v>32106</v>
      </c>
      <c r="V11582">
        <v>0</v>
      </c>
      <c r="W11582" t="s">
        <v>12475</v>
      </c>
      <c r="X11582">
        <v>6</v>
      </c>
      <c r="Y11582" t="s">
        <v>608</v>
      </c>
      <c r="Z11582">
        <v>6203</v>
      </c>
      <c r="AA11582" t="s">
        <v>1288</v>
      </c>
      <c r="AC11582" t="s">
        <v>10219</v>
      </c>
      <c r="AD11582" t="s">
        <v>443</v>
      </c>
    </row>
    <row r="11583" spans="21:30">
      <c r="U11583">
        <v>32107</v>
      </c>
      <c r="V11583">
        <v>9</v>
      </c>
      <c r="W11583" t="s">
        <v>12476</v>
      </c>
      <c r="X11583">
        <v>13</v>
      </c>
      <c r="Y11583" t="s">
        <v>6457</v>
      </c>
      <c r="Z11583">
        <v>13117</v>
      </c>
      <c r="AA11583" t="s">
        <v>804</v>
      </c>
      <c r="AC11583" t="s">
        <v>725</v>
      </c>
      <c r="AD11583" t="s">
        <v>443</v>
      </c>
    </row>
    <row r="11584" spans="21:30">
      <c r="U11584">
        <v>32108</v>
      </c>
      <c r="V11584">
        <v>7</v>
      </c>
      <c r="W11584" t="s">
        <v>10217</v>
      </c>
      <c r="X11584">
        <v>11</v>
      </c>
      <c r="Y11584" t="s">
        <v>1843</v>
      </c>
      <c r="Z11584">
        <v>11402</v>
      </c>
      <c r="AA11584" t="s">
        <v>6400</v>
      </c>
      <c r="AC11584" t="s">
        <v>10219</v>
      </c>
      <c r="AD11584" t="s">
        <v>2682</v>
      </c>
    </row>
    <row r="11585" spans="21:30">
      <c r="U11585">
        <v>32110</v>
      </c>
      <c r="V11585">
        <v>9</v>
      </c>
      <c r="W11585" t="s">
        <v>12477</v>
      </c>
      <c r="X11585">
        <v>7</v>
      </c>
      <c r="Y11585" t="s">
        <v>953</v>
      </c>
      <c r="Z11585">
        <v>7406</v>
      </c>
      <c r="AA11585" t="s">
        <v>1696</v>
      </c>
      <c r="AC11585" t="s">
        <v>10219</v>
      </c>
      <c r="AD11585" t="s">
        <v>2682</v>
      </c>
    </row>
    <row r="11586" spans="21:30">
      <c r="U11586">
        <v>32111</v>
      </c>
      <c r="V11586">
        <v>7</v>
      </c>
      <c r="W11586" t="s">
        <v>12478</v>
      </c>
      <c r="X11586">
        <v>7</v>
      </c>
      <c r="Y11586" t="s">
        <v>953</v>
      </c>
      <c r="Z11586">
        <v>7408</v>
      </c>
      <c r="AA11586" t="s">
        <v>1805</v>
      </c>
      <c r="AC11586" t="s">
        <v>10219</v>
      </c>
      <c r="AD11586" t="s">
        <v>2682</v>
      </c>
    </row>
    <row r="11587" spans="21:30">
      <c r="U11587">
        <v>32112</v>
      </c>
      <c r="V11587">
        <v>5</v>
      </c>
      <c r="W11587" t="s">
        <v>12479</v>
      </c>
      <c r="X11587">
        <v>7</v>
      </c>
      <c r="Y11587" t="s">
        <v>953</v>
      </c>
      <c r="Z11587">
        <v>7101</v>
      </c>
      <c r="AA11587" t="s">
        <v>1054</v>
      </c>
      <c r="AC11587" t="s">
        <v>10219</v>
      </c>
      <c r="AD11587" t="s">
        <v>2682</v>
      </c>
    </row>
    <row r="11588" spans="21:30">
      <c r="U11588">
        <v>32113</v>
      </c>
      <c r="V11588">
        <v>3</v>
      </c>
      <c r="W11588" t="s">
        <v>12480</v>
      </c>
      <c r="X11588">
        <v>7</v>
      </c>
      <c r="Y11588" t="s">
        <v>953</v>
      </c>
      <c r="Z11588">
        <v>7101</v>
      </c>
      <c r="AA11588" t="s">
        <v>1054</v>
      </c>
      <c r="AC11588" t="s">
        <v>10219</v>
      </c>
      <c r="AD11588" t="s">
        <v>2682</v>
      </c>
    </row>
    <row r="11589" spans="21:30">
      <c r="U11589">
        <v>32114</v>
      </c>
      <c r="V11589">
        <v>1</v>
      </c>
      <c r="W11589" t="s">
        <v>12481</v>
      </c>
      <c r="X11589">
        <v>5</v>
      </c>
      <c r="Y11589" t="s">
        <v>505</v>
      </c>
      <c r="Z11589">
        <v>5303</v>
      </c>
      <c r="AA11589" t="s">
        <v>1658</v>
      </c>
      <c r="AC11589" t="s">
        <v>10219</v>
      </c>
      <c r="AD11589" t="s">
        <v>443</v>
      </c>
    </row>
    <row r="11590" spans="21:30">
      <c r="U11590">
        <v>32116</v>
      </c>
      <c r="V11590">
        <v>8</v>
      </c>
      <c r="W11590" t="s">
        <v>12482</v>
      </c>
      <c r="X11590">
        <v>5</v>
      </c>
      <c r="Y11590" t="s">
        <v>505</v>
      </c>
      <c r="Z11590">
        <v>5701</v>
      </c>
      <c r="AA11590" t="s">
        <v>1690</v>
      </c>
      <c r="AC11590" t="s">
        <v>10219</v>
      </c>
      <c r="AD11590" t="s">
        <v>443</v>
      </c>
    </row>
    <row r="11591" spans="21:30">
      <c r="U11591">
        <v>32117</v>
      </c>
      <c r="V11591">
        <v>6</v>
      </c>
      <c r="W11591" t="s">
        <v>12483</v>
      </c>
      <c r="X11591">
        <v>13</v>
      </c>
      <c r="Y11591" t="s">
        <v>6457</v>
      </c>
      <c r="Z11591">
        <v>13604</v>
      </c>
      <c r="AA11591" t="s">
        <v>1448</v>
      </c>
      <c r="AC11591" t="s">
        <v>725</v>
      </c>
      <c r="AD11591" t="s">
        <v>443</v>
      </c>
    </row>
    <row r="11592" spans="21:30">
      <c r="U11592">
        <v>32118</v>
      </c>
      <c r="V11592">
        <v>4</v>
      </c>
      <c r="W11592" t="s">
        <v>12484</v>
      </c>
      <c r="X11592">
        <v>13</v>
      </c>
      <c r="Y11592" t="s">
        <v>6457</v>
      </c>
      <c r="Z11592">
        <v>13102</v>
      </c>
      <c r="AA11592" t="s">
        <v>957</v>
      </c>
      <c r="AC11592" t="s">
        <v>725</v>
      </c>
      <c r="AD11592" t="s">
        <v>443</v>
      </c>
    </row>
    <row r="11593" spans="21:30">
      <c r="U11593">
        <v>32119</v>
      </c>
      <c r="V11593">
        <v>2</v>
      </c>
      <c r="W11593" t="s">
        <v>12485</v>
      </c>
      <c r="X11593">
        <v>13</v>
      </c>
      <c r="Y11593" t="s">
        <v>6457</v>
      </c>
      <c r="Z11593">
        <v>13101</v>
      </c>
      <c r="AA11593" t="s">
        <v>452</v>
      </c>
      <c r="AC11593" t="s">
        <v>725</v>
      </c>
      <c r="AD11593" t="s">
        <v>443</v>
      </c>
    </row>
    <row r="11594" spans="21:30">
      <c r="U11594">
        <v>32120</v>
      </c>
      <c r="V11594">
        <v>6</v>
      </c>
      <c r="W11594" t="s">
        <v>12486</v>
      </c>
      <c r="X11594">
        <v>13</v>
      </c>
      <c r="Y11594" t="s">
        <v>6457</v>
      </c>
      <c r="Z11594">
        <v>13104</v>
      </c>
      <c r="AA11594" t="s">
        <v>6569</v>
      </c>
      <c r="AC11594" t="s">
        <v>10212</v>
      </c>
      <c r="AD11594" t="s">
        <v>443</v>
      </c>
    </row>
    <row r="11595" spans="21:30">
      <c r="U11595">
        <v>32122</v>
      </c>
      <c r="V11595">
        <v>2</v>
      </c>
      <c r="W11595" t="s">
        <v>10705</v>
      </c>
      <c r="X11595">
        <v>7</v>
      </c>
      <c r="Y11595" t="s">
        <v>953</v>
      </c>
      <c r="Z11595">
        <v>7301</v>
      </c>
      <c r="AA11595" t="s">
        <v>1103</v>
      </c>
      <c r="AC11595" t="s">
        <v>10720</v>
      </c>
      <c r="AD11595" t="s">
        <v>443</v>
      </c>
    </row>
    <row r="11596" spans="21:30">
      <c r="U11596">
        <v>32123</v>
      </c>
      <c r="V11596">
        <v>0</v>
      </c>
      <c r="W11596" t="s">
        <v>12487</v>
      </c>
      <c r="X11596">
        <v>10</v>
      </c>
      <c r="Y11596" t="s">
        <v>5531</v>
      </c>
      <c r="Z11596">
        <v>10101</v>
      </c>
      <c r="AA11596" t="s">
        <v>1559</v>
      </c>
      <c r="AC11596" t="s">
        <v>10219</v>
      </c>
      <c r="AD11596" t="s">
        <v>2682</v>
      </c>
    </row>
    <row r="11597" spans="21:30">
      <c r="U11597">
        <v>32124</v>
      </c>
      <c r="V11597">
        <v>9</v>
      </c>
      <c r="W11597" t="s">
        <v>12488</v>
      </c>
      <c r="X11597">
        <v>10</v>
      </c>
      <c r="Y11597" t="s">
        <v>5531</v>
      </c>
      <c r="Z11597">
        <v>10106</v>
      </c>
      <c r="AA11597" t="s">
        <v>1332</v>
      </c>
      <c r="AC11597" t="s">
        <v>10219</v>
      </c>
      <c r="AD11597" t="s">
        <v>2682</v>
      </c>
    </row>
    <row r="11598" spans="21:30">
      <c r="U11598">
        <v>32125</v>
      </c>
      <c r="V11598">
        <v>7</v>
      </c>
      <c r="W11598" t="s">
        <v>12489</v>
      </c>
      <c r="X11598">
        <v>10</v>
      </c>
      <c r="Y11598" t="s">
        <v>5531</v>
      </c>
      <c r="Z11598">
        <v>10101</v>
      </c>
      <c r="AA11598" t="s">
        <v>1559</v>
      </c>
      <c r="AC11598" t="s">
        <v>10219</v>
      </c>
      <c r="AD11598" t="s">
        <v>2682</v>
      </c>
    </row>
    <row r="11599" spans="21:30">
      <c r="U11599">
        <v>32126</v>
      </c>
      <c r="V11599">
        <v>5</v>
      </c>
      <c r="W11599" t="s">
        <v>10213</v>
      </c>
      <c r="X11599">
        <v>10</v>
      </c>
      <c r="Y11599" t="s">
        <v>5531</v>
      </c>
      <c r="Z11599">
        <v>10301</v>
      </c>
      <c r="AA11599" t="s">
        <v>1441</v>
      </c>
      <c r="AC11599" t="s">
        <v>10219</v>
      </c>
      <c r="AD11599" t="s">
        <v>2682</v>
      </c>
    </row>
    <row r="11600" spans="21:30">
      <c r="U11600">
        <v>32127</v>
      </c>
      <c r="V11600">
        <v>3</v>
      </c>
      <c r="W11600" t="s">
        <v>12490</v>
      </c>
      <c r="X11600">
        <v>10</v>
      </c>
      <c r="Y11600" t="s">
        <v>5531</v>
      </c>
      <c r="Z11600">
        <v>10101</v>
      </c>
      <c r="AA11600" t="s">
        <v>1559</v>
      </c>
      <c r="AC11600" t="s">
        <v>10219</v>
      </c>
      <c r="AD11600" t="s">
        <v>2682</v>
      </c>
    </row>
    <row r="11601" spans="21:30">
      <c r="U11601">
        <v>32128</v>
      </c>
      <c r="V11601">
        <v>1</v>
      </c>
      <c r="W11601" t="s">
        <v>12491</v>
      </c>
      <c r="X11601">
        <v>10</v>
      </c>
      <c r="Y11601" t="s">
        <v>5531</v>
      </c>
      <c r="Z11601">
        <v>10101</v>
      </c>
      <c r="AA11601" t="s">
        <v>1559</v>
      </c>
      <c r="AC11601" t="s">
        <v>10219</v>
      </c>
      <c r="AD11601" t="s">
        <v>2682</v>
      </c>
    </row>
    <row r="11602" spans="21:30">
      <c r="U11602">
        <v>32130</v>
      </c>
      <c r="V11602">
        <v>3</v>
      </c>
      <c r="W11602" t="s">
        <v>12492</v>
      </c>
      <c r="X11602">
        <v>10</v>
      </c>
      <c r="Y11602" t="s">
        <v>5531</v>
      </c>
      <c r="Z11602">
        <v>10301</v>
      </c>
      <c r="AA11602" t="s">
        <v>1441</v>
      </c>
      <c r="AC11602" t="s">
        <v>10219</v>
      </c>
      <c r="AD11602" t="s">
        <v>2682</v>
      </c>
    </row>
    <row r="11603" spans="21:30">
      <c r="U11603">
        <v>32131</v>
      </c>
      <c r="V11603">
        <v>1</v>
      </c>
      <c r="W11603" t="s">
        <v>12493</v>
      </c>
      <c r="X11603">
        <v>10</v>
      </c>
      <c r="Y11603" t="s">
        <v>5531</v>
      </c>
      <c r="Z11603">
        <v>10101</v>
      </c>
      <c r="AA11603" t="s">
        <v>1559</v>
      </c>
      <c r="AC11603" t="s">
        <v>10219</v>
      </c>
      <c r="AD11603" t="s">
        <v>2682</v>
      </c>
    </row>
    <row r="11604" spans="21:30">
      <c r="U11604">
        <v>32133</v>
      </c>
      <c r="V11604">
        <v>8</v>
      </c>
      <c r="W11604" t="s">
        <v>12494</v>
      </c>
      <c r="X11604">
        <v>10</v>
      </c>
      <c r="Y11604" t="s">
        <v>5531</v>
      </c>
      <c r="Z11604">
        <v>10101</v>
      </c>
      <c r="AA11604" t="s">
        <v>1559</v>
      </c>
      <c r="AC11604" t="s">
        <v>10219</v>
      </c>
      <c r="AD11604" t="s">
        <v>2682</v>
      </c>
    </row>
    <row r="11605" spans="21:30">
      <c r="U11605">
        <v>32134</v>
      </c>
      <c r="V11605">
        <v>6</v>
      </c>
      <c r="W11605" t="s">
        <v>12495</v>
      </c>
      <c r="X11605">
        <v>10</v>
      </c>
      <c r="Y11605" t="s">
        <v>5531</v>
      </c>
      <c r="Z11605">
        <v>10301</v>
      </c>
      <c r="AA11605" t="s">
        <v>1441</v>
      </c>
      <c r="AC11605" t="s">
        <v>10212</v>
      </c>
      <c r="AD11605" t="s">
        <v>443</v>
      </c>
    </row>
    <row r="11606" spans="21:30">
      <c r="U11606">
        <v>32135</v>
      </c>
      <c r="V11606">
        <v>4</v>
      </c>
      <c r="W11606" t="s">
        <v>12496</v>
      </c>
      <c r="X11606">
        <v>7</v>
      </c>
      <c r="Y11606" t="s">
        <v>953</v>
      </c>
      <c r="Z11606">
        <v>7202</v>
      </c>
      <c r="AA11606" t="s">
        <v>971</v>
      </c>
      <c r="AC11606" t="s">
        <v>10219</v>
      </c>
      <c r="AD11606" t="s">
        <v>2682</v>
      </c>
    </row>
    <row r="11607" spans="21:30">
      <c r="U11607">
        <v>32136</v>
      </c>
      <c r="V11607">
        <v>2</v>
      </c>
      <c r="W11607" t="s">
        <v>12497</v>
      </c>
      <c r="X11607">
        <v>7</v>
      </c>
      <c r="Y11607" t="s">
        <v>953</v>
      </c>
      <c r="Z11607">
        <v>7401</v>
      </c>
      <c r="AA11607" t="s">
        <v>1023</v>
      </c>
      <c r="AC11607" t="s">
        <v>10219</v>
      </c>
      <c r="AD11607" t="s">
        <v>2682</v>
      </c>
    </row>
    <row r="11608" spans="21:30">
      <c r="U11608">
        <v>32137</v>
      </c>
      <c r="V11608">
        <v>0</v>
      </c>
      <c r="W11608" t="s">
        <v>10230</v>
      </c>
      <c r="X11608">
        <v>7</v>
      </c>
      <c r="Y11608" t="s">
        <v>953</v>
      </c>
      <c r="Z11608">
        <v>7109</v>
      </c>
      <c r="AA11608" t="s">
        <v>1684</v>
      </c>
      <c r="AC11608" t="s">
        <v>10219</v>
      </c>
      <c r="AD11608" t="s">
        <v>2682</v>
      </c>
    </row>
    <row r="11609" spans="21:30">
      <c r="U11609">
        <v>32138</v>
      </c>
      <c r="V11609">
        <v>9</v>
      </c>
      <c r="W11609" t="s">
        <v>12498</v>
      </c>
      <c r="X11609">
        <v>7</v>
      </c>
      <c r="Y11609" t="s">
        <v>953</v>
      </c>
      <c r="Z11609">
        <v>7201</v>
      </c>
      <c r="AA11609" t="s">
        <v>952</v>
      </c>
      <c r="AC11609" t="s">
        <v>10219</v>
      </c>
      <c r="AD11609" t="s">
        <v>2682</v>
      </c>
    </row>
    <row r="11610" spans="21:30">
      <c r="U11610">
        <v>32139</v>
      </c>
      <c r="V11610">
        <v>7</v>
      </c>
      <c r="W11610" t="s">
        <v>12499</v>
      </c>
      <c r="X11610">
        <v>13</v>
      </c>
      <c r="Y11610" t="s">
        <v>6457</v>
      </c>
      <c r="Z11610">
        <v>13130</v>
      </c>
      <c r="AA11610" t="s">
        <v>840</v>
      </c>
      <c r="AC11610" t="s">
        <v>725</v>
      </c>
      <c r="AD11610" t="s">
        <v>443</v>
      </c>
    </row>
    <row r="11611" spans="21:30">
      <c r="U11611">
        <v>32140</v>
      </c>
      <c r="V11611">
        <v>0</v>
      </c>
      <c r="W11611" t="s">
        <v>12500</v>
      </c>
      <c r="X11611">
        <v>13</v>
      </c>
      <c r="Y11611" t="s">
        <v>6457</v>
      </c>
      <c r="Z11611">
        <v>13503</v>
      </c>
      <c r="AA11611" t="s">
        <v>6652</v>
      </c>
      <c r="AC11611" t="s">
        <v>713</v>
      </c>
      <c r="AD11611" t="s">
        <v>443</v>
      </c>
    </row>
    <row r="11612" spans="21:30">
      <c r="U11612">
        <v>32141</v>
      </c>
      <c r="V11612">
        <v>9</v>
      </c>
      <c r="W11612" t="s">
        <v>12501</v>
      </c>
      <c r="X11612">
        <v>8</v>
      </c>
      <c r="Y11612" t="s">
        <v>434</v>
      </c>
      <c r="Z11612">
        <v>8108</v>
      </c>
      <c r="AA11612" t="s">
        <v>1832</v>
      </c>
      <c r="AC11612" t="s">
        <v>10212</v>
      </c>
      <c r="AD11612" t="s">
        <v>443</v>
      </c>
    </row>
    <row r="11613" spans="21:30">
      <c r="U11613">
        <v>32142</v>
      </c>
      <c r="V11613">
        <v>7</v>
      </c>
      <c r="W11613" t="s">
        <v>12502</v>
      </c>
      <c r="X11613">
        <v>8</v>
      </c>
      <c r="Y11613" t="s">
        <v>434</v>
      </c>
      <c r="Z11613">
        <v>8301</v>
      </c>
      <c r="AA11613" t="s">
        <v>4127</v>
      </c>
      <c r="AC11613" t="s">
        <v>10212</v>
      </c>
      <c r="AD11613" t="s">
        <v>443</v>
      </c>
    </row>
    <row r="11614" spans="21:30">
      <c r="U11614">
        <v>32143</v>
      </c>
      <c r="V11614">
        <v>5</v>
      </c>
      <c r="W11614" t="s">
        <v>12503</v>
      </c>
      <c r="X11614">
        <v>6</v>
      </c>
      <c r="Y11614" t="s">
        <v>608</v>
      </c>
      <c r="Z11614">
        <v>6106</v>
      </c>
      <c r="AA11614" t="s">
        <v>1177</v>
      </c>
      <c r="AC11614" t="s">
        <v>10219</v>
      </c>
      <c r="AD11614" t="s">
        <v>443</v>
      </c>
    </row>
    <row r="11615" spans="21:30">
      <c r="U11615">
        <v>32144</v>
      </c>
      <c r="V11615">
        <v>3</v>
      </c>
      <c r="W11615" t="s">
        <v>12504</v>
      </c>
      <c r="X11615">
        <v>6</v>
      </c>
      <c r="Y11615" t="s">
        <v>608</v>
      </c>
      <c r="Z11615">
        <v>6101</v>
      </c>
      <c r="AA11615" t="s">
        <v>655</v>
      </c>
      <c r="AC11615" t="s">
        <v>10219</v>
      </c>
      <c r="AD11615" t="s">
        <v>443</v>
      </c>
    </row>
    <row r="11616" spans="21:30">
      <c r="U11616">
        <v>32145</v>
      </c>
      <c r="V11616">
        <v>1</v>
      </c>
      <c r="W11616" t="s">
        <v>12505</v>
      </c>
      <c r="X11616">
        <v>4</v>
      </c>
      <c r="Y11616" t="s">
        <v>846</v>
      </c>
      <c r="Z11616">
        <v>4106</v>
      </c>
      <c r="AA11616" t="s">
        <v>2021</v>
      </c>
      <c r="AC11616" t="s">
        <v>10212</v>
      </c>
      <c r="AD11616" t="s">
        <v>443</v>
      </c>
    </row>
    <row r="11617" spans="21:30">
      <c r="U11617">
        <v>32147</v>
      </c>
      <c r="V11617">
        <v>8</v>
      </c>
      <c r="W11617" t="s">
        <v>12506</v>
      </c>
      <c r="X11617">
        <v>4</v>
      </c>
      <c r="Y11617" t="s">
        <v>846</v>
      </c>
      <c r="Z11617">
        <v>4101</v>
      </c>
      <c r="AA11617" t="s">
        <v>844</v>
      </c>
      <c r="AC11617" t="s">
        <v>10212</v>
      </c>
      <c r="AD11617" t="s">
        <v>443</v>
      </c>
    </row>
    <row r="11618" spans="21:30">
      <c r="U11618">
        <v>32148</v>
      </c>
      <c r="V11618">
        <v>6</v>
      </c>
      <c r="W11618" t="s">
        <v>10351</v>
      </c>
      <c r="X11618">
        <v>10</v>
      </c>
      <c r="Y11618" t="s">
        <v>5531</v>
      </c>
      <c r="Z11618">
        <v>10301</v>
      </c>
      <c r="AA11618" t="s">
        <v>1441</v>
      </c>
      <c r="AC11618" t="s">
        <v>10212</v>
      </c>
      <c r="AD11618" t="s">
        <v>443</v>
      </c>
    </row>
    <row r="11619" spans="21:30">
      <c r="U11619">
        <v>32149</v>
      </c>
      <c r="V11619">
        <v>4</v>
      </c>
      <c r="W11619" t="s">
        <v>12507</v>
      </c>
      <c r="X11619">
        <v>5</v>
      </c>
      <c r="Y11619" t="s">
        <v>505</v>
      </c>
      <c r="Z11619">
        <v>5101</v>
      </c>
      <c r="AA11619" t="s">
        <v>505</v>
      </c>
      <c r="AC11619" t="s">
        <v>10219</v>
      </c>
      <c r="AD11619" t="s">
        <v>443</v>
      </c>
    </row>
    <row r="11620" spans="21:30">
      <c r="U11620">
        <v>32150</v>
      </c>
      <c r="V11620">
        <v>8</v>
      </c>
      <c r="W11620" t="s">
        <v>12508</v>
      </c>
      <c r="X11620">
        <v>6</v>
      </c>
      <c r="Y11620" t="s">
        <v>608</v>
      </c>
      <c r="Z11620">
        <v>6106</v>
      </c>
      <c r="AA11620" t="s">
        <v>1177</v>
      </c>
      <c r="AC11620" t="s">
        <v>10219</v>
      </c>
      <c r="AD11620" t="s">
        <v>443</v>
      </c>
    </row>
    <row r="11621" spans="21:30">
      <c r="U11621">
        <v>32151</v>
      </c>
      <c r="V11621">
        <v>6</v>
      </c>
      <c r="W11621" t="s">
        <v>12509</v>
      </c>
      <c r="X11621">
        <v>13</v>
      </c>
      <c r="Y11621" t="s">
        <v>6457</v>
      </c>
      <c r="Z11621">
        <v>13401</v>
      </c>
      <c r="AA11621" t="s">
        <v>667</v>
      </c>
      <c r="AC11621" t="s">
        <v>10219</v>
      </c>
      <c r="AD11621" t="s">
        <v>443</v>
      </c>
    </row>
    <row r="11622" spans="21:30">
      <c r="U11622">
        <v>32152</v>
      </c>
      <c r="V11622">
        <v>4</v>
      </c>
      <c r="W11622" t="s">
        <v>12510</v>
      </c>
      <c r="X11622">
        <v>5</v>
      </c>
      <c r="Y11622" t="s">
        <v>505</v>
      </c>
      <c r="Z11622">
        <v>5804</v>
      </c>
      <c r="AA11622" t="s">
        <v>751</v>
      </c>
      <c r="AC11622" t="s">
        <v>10219</v>
      </c>
      <c r="AD11622" t="s">
        <v>443</v>
      </c>
    </row>
    <row r="11623" spans="21:30">
      <c r="U11623">
        <v>32153</v>
      </c>
      <c r="V11623">
        <v>2</v>
      </c>
      <c r="W11623" t="s">
        <v>12511</v>
      </c>
      <c r="X11623">
        <v>5</v>
      </c>
      <c r="Y11623" t="s">
        <v>505</v>
      </c>
      <c r="Z11623">
        <v>5706</v>
      </c>
      <c r="AA11623" t="s">
        <v>2473</v>
      </c>
      <c r="AC11623" t="s">
        <v>10219</v>
      </c>
      <c r="AD11623" t="s">
        <v>443</v>
      </c>
    </row>
    <row r="11624" spans="21:30">
      <c r="U11624">
        <v>32154</v>
      </c>
      <c r="V11624">
        <v>0</v>
      </c>
      <c r="W11624" t="s">
        <v>12512</v>
      </c>
      <c r="X11624">
        <v>10</v>
      </c>
      <c r="Y11624" t="s">
        <v>5531</v>
      </c>
      <c r="Z11624">
        <v>10101</v>
      </c>
      <c r="AA11624" t="s">
        <v>1559</v>
      </c>
      <c r="AC11624" t="s">
        <v>10219</v>
      </c>
      <c r="AD11624" t="s">
        <v>2682</v>
      </c>
    </row>
    <row r="11625" spans="21:30">
      <c r="U11625">
        <v>32155</v>
      </c>
      <c r="V11625">
        <v>9</v>
      </c>
      <c r="W11625" t="s">
        <v>12513</v>
      </c>
      <c r="X11625">
        <v>10</v>
      </c>
      <c r="Y11625" t="s">
        <v>5531</v>
      </c>
      <c r="Z11625">
        <v>10109</v>
      </c>
      <c r="AA11625" t="s">
        <v>1567</v>
      </c>
      <c r="AC11625" t="s">
        <v>10219</v>
      </c>
      <c r="AD11625" t="s">
        <v>2682</v>
      </c>
    </row>
    <row r="11626" spans="21:30">
      <c r="U11626">
        <v>32156</v>
      </c>
      <c r="V11626">
        <v>7</v>
      </c>
      <c r="W11626" t="s">
        <v>12514</v>
      </c>
      <c r="X11626">
        <v>7</v>
      </c>
      <c r="Y11626" t="s">
        <v>953</v>
      </c>
      <c r="Z11626">
        <v>7201</v>
      </c>
      <c r="AA11626" t="s">
        <v>952</v>
      </c>
      <c r="AC11626" t="s">
        <v>10219</v>
      </c>
      <c r="AD11626" t="s">
        <v>2682</v>
      </c>
    </row>
    <row r="11627" spans="21:30">
      <c r="U11627">
        <v>32157</v>
      </c>
      <c r="V11627">
        <v>5</v>
      </c>
      <c r="W11627" t="s">
        <v>12515</v>
      </c>
      <c r="X11627">
        <v>7</v>
      </c>
      <c r="Y11627" t="s">
        <v>953</v>
      </c>
      <c r="Z11627">
        <v>7101</v>
      </c>
      <c r="AA11627" t="s">
        <v>1054</v>
      </c>
      <c r="AC11627" t="s">
        <v>10219</v>
      </c>
      <c r="AD11627" t="s">
        <v>2682</v>
      </c>
    </row>
    <row r="11628" spans="21:30">
      <c r="U11628">
        <v>32158</v>
      </c>
      <c r="V11628">
        <v>3</v>
      </c>
      <c r="W11628" t="s">
        <v>12516</v>
      </c>
      <c r="X11628">
        <v>7</v>
      </c>
      <c r="Y11628" t="s">
        <v>953</v>
      </c>
      <c r="Z11628">
        <v>7101</v>
      </c>
      <c r="AA11628" t="s">
        <v>1054</v>
      </c>
      <c r="AC11628" t="s">
        <v>10219</v>
      </c>
      <c r="AD11628" t="s">
        <v>2682</v>
      </c>
    </row>
    <row r="11629" spans="21:30">
      <c r="U11629">
        <v>32159</v>
      </c>
      <c r="V11629">
        <v>1</v>
      </c>
      <c r="W11629" t="s">
        <v>1676</v>
      </c>
      <c r="X11629">
        <v>7</v>
      </c>
      <c r="Y11629" t="s">
        <v>953</v>
      </c>
      <c r="Z11629">
        <v>7307</v>
      </c>
      <c r="AA11629" t="s">
        <v>1676</v>
      </c>
      <c r="AC11629" t="s">
        <v>10219</v>
      </c>
      <c r="AD11629" t="s">
        <v>2682</v>
      </c>
    </row>
    <row r="11630" spans="21:30">
      <c r="U11630">
        <v>32160</v>
      </c>
      <c r="V11630">
        <v>5</v>
      </c>
      <c r="W11630" t="s">
        <v>9049</v>
      </c>
      <c r="X11630">
        <v>6</v>
      </c>
      <c r="Y11630" t="s">
        <v>608</v>
      </c>
      <c r="Z11630">
        <v>6110</v>
      </c>
      <c r="AA11630" t="s">
        <v>1742</v>
      </c>
      <c r="AC11630" t="s">
        <v>713</v>
      </c>
      <c r="AD11630" t="s">
        <v>443</v>
      </c>
    </row>
    <row r="11631" spans="21:30">
      <c r="U11631">
        <v>32161</v>
      </c>
      <c r="V11631">
        <v>3</v>
      </c>
      <c r="W11631" t="s">
        <v>12517</v>
      </c>
      <c r="X11631">
        <v>10</v>
      </c>
      <c r="Y11631" t="s">
        <v>5531</v>
      </c>
      <c r="Z11631">
        <v>10101</v>
      </c>
      <c r="AA11631" t="s">
        <v>1559</v>
      </c>
      <c r="AC11631" t="s">
        <v>10219</v>
      </c>
      <c r="AD11631" t="s">
        <v>2682</v>
      </c>
    </row>
    <row r="11632" spans="21:30">
      <c r="U11632">
        <v>32164</v>
      </c>
      <c r="V11632">
        <v>8</v>
      </c>
      <c r="W11632" t="s">
        <v>12518</v>
      </c>
      <c r="X11632">
        <v>7</v>
      </c>
      <c r="Y11632" t="s">
        <v>953</v>
      </c>
      <c r="Z11632">
        <v>7401</v>
      </c>
      <c r="AA11632" t="s">
        <v>1023</v>
      </c>
      <c r="AC11632" t="s">
        <v>10219</v>
      </c>
      <c r="AD11632" t="s">
        <v>2682</v>
      </c>
    </row>
    <row r="11633" spans="21:30">
      <c r="U11633">
        <v>32165</v>
      </c>
      <c r="V11633">
        <v>6</v>
      </c>
      <c r="W11633" t="s">
        <v>855</v>
      </c>
      <c r="X11633">
        <v>7</v>
      </c>
      <c r="Y11633" t="s">
        <v>953</v>
      </c>
      <c r="Z11633">
        <v>7101</v>
      </c>
      <c r="AA11633" t="s">
        <v>1054</v>
      </c>
      <c r="AC11633" t="s">
        <v>10219</v>
      </c>
      <c r="AD11633" t="s">
        <v>2682</v>
      </c>
    </row>
    <row r="11634" spans="21:30">
      <c r="U11634">
        <v>32166</v>
      </c>
      <c r="V11634">
        <v>4</v>
      </c>
      <c r="W11634" t="s">
        <v>12519</v>
      </c>
      <c r="X11634">
        <v>7</v>
      </c>
      <c r="Y11634" t="s">
        <v>953</v>
      </c>
      <c r="Z11634">
        <v>7101</v>
      </c>
      <c r="AA11634" t="s">
        <v>1054</v>
      </c>
      <c r="AC11634" t="s">
        <v>10219</v>
      </c>
      <c r="AD11634" t="s">
        <v>2682</v>
      </c>
    </row>
    <row r="11635" spans="21:30">
      <c r="U11635">
        <v>32167</v>
      </c>
      <c r="V11635">
        <v>2</v>
      </c>
      <c r="W11635" t="s">
        <v>12520</v>
      </c>
      <c r="X11635">
        <v>7</v>
      </c>
      <c r="Y11635" t="s">
        <v>953</v>
      </c>
      <c r="Z11635">
        <v>7105</v>
      </c>
      <c r="AA11635" t="s">
        <v>953</v>
      </c>
      <c r="AC11635" t="s">
        <v>10219</v>
      </c>
      <c r="AD11635" t="s">
        <v>2682</v>
      </c>
    </row>
    <row r="11636" spans="21:30">
      <c r="U11636">
        <v>32168</v>
      </c>
      <c r="V11636">
        <v>0</v>
      </c>
      <c r="W11636" t="s">
        <v>12521</v>
      </c>
      <c r="X11636">
        <v>13</v>
      </c>
      <c r="Y11636" t="s">
        <v>6457</v>
      </c>
      <c r="Z11636">
        <v>13401</v>
      </c>
      <c r="AA11636" t="s">
        <v>667</v>
      </c>
      <c r="AC11636" t="s">
        <v>725</v>
      </c>
      <c r="AD11636" t="s">
        <v>443</v>
      </c>
    </row>
    <row r="11637" spans="21:30">
      <c r="U11637">
        <v>33001</v>
      </c>
      <c r="V11637">
        <v>9</v>
      </c>
      <c r="W11637" t="s">
        <v>10227</v>
      </c>
      <c r="X11637">
        <v>1</v>
      </c>
      <c r="Y11637" t="s">
        <v>594</v>
      </c>
      <c r="Z11637">
        <v>1101</v>
      </c>
      <c r="AA11637" t="s">
        <v>593</v>
      </c>
      <c r="AC11637" t="s">
        <v>10212</v>
      </c>
      <c r="AD11637" t="s">
        <v>2682</v>
      </c>
    </row>
    <row r="11638" spans="21:30">
      <c r="U11638">
        <v>33002</v>
      </c>
      <c r="V11638">
        <v>7</v>
      </c>
      <c r="W11638" t="s">
        <v>12522</v>
      </c>
      <c r="X11638">
        <v>1</v>
      </c>
      <c r="Y11638" t="s">
        <v>594</v>
      </c>
      <c r="Z11638">
        <v>1101</v>
      </c>
      <c r="AA11638" t="s">
        <v>593</v>
      </c>
      <c r="AC11638" t="s">
        <v>10212</v>
      </c>
      <c r="AD11638" t="s">
        <v>2682</v>
      </c>
    </row>
    <row r="11639" spans="21:30">
      <c r="U11639">
        <v>33003</v>
      </c>
      <c r="V11639">
        <v>5</v>
      </c>
      <c r="W11639" t="s">
        <v>12523</v>
      </c>
      <c r="X11639">
        <v>1</v>
      </c>
      <c r="Y11639" t="s">
        <v>594</v>
      </c>
      <c r="Z11639">
        <v>1101</v>
      </c>
      <c r="AA11639" t="s">
        <v>593</v>
      </c>
      <c r="AC11639" t="s">
        <v>10212</v>
      </c>
      <c r="AD11639" t="s">
        <v>2682</v>
      </c>
    </row>
    <row r="11640" spans="21:30">
      <c r="U11640">
        <v>33004</v>
      </c>
      <c r="V11640">
        <v>3</v>
      </c>
      <c r="W11640" t="s">
        <v>12524</v>
      </c>
      <c r="X11640">
        <v>1</v>
      </c>
      <c r="Y11640" t="s">
        <v>594</v>
      </c>
      <c r="Z11640">
        <v>1101</v>
      </c>
      <c r="AA11640" t="s">
        <v>593</v>
      </c>
      <c r="AC11640" t="s">
        <v>10212</v>
      </c>
      <c r="AD11640" t="s">
        <v>2682</v>
      </c>
    </row>
    <row r="11641" spans="21:30">
      <c r="U11641">
        <v>33005</v>
      </c>
      <c r="V11641">
        <v>1</v>
      </c>
      <c r="W11641" t="s">
        <v>12525</v>
      </c>
      <c r="X11641">
        <v>1</v>
      </c>
      <c r="Y11641" t="s">
        <v>594</v>
      </c>
      <c r="Z11641">
        <v>1101</v>
      </c>
      <c r="AA11641" t="s">
        <v>593</v>
      </c>
      <c r="AC11641" t="s">
        <v>10212</v>
      </c>
      <c r="AD11641" t="s">
        <v>2682</v>
      </c>
    </row>
    <row r="11642" spans="21:30">
      <c r="U11642">
        <v>33007</v>
      </c>
      <c r="V11642">
        <v>8</v>
      </c>
      <c r="W11642" t="s">
        <v>12526</v>
      </c>
      <c r="X11642">
        <v>1</v>
      </c>
      <c r="Y11642" t="s">
        <v>594</v>
      </c>
      <c r="Z11642">
        <v>1101</v>
      </c>
      <c r="AA11642" t="s">
        <v>593</v>
      </c>
      <c r="AC11642" t="s">
        <v>10720</v>
      </c>
      <c r="AD11642" t="s">
        <v>2682</v>
      </c>
    </row>
    <row r="11643" spans="21:30">
      <c r="U11643">
        <v>33008</v>
      </c>
      <c r="V11643">
        <v>6</v>
      </c>
      <c r="W11643" t="s">
        <v>12527</v>
      </c>
      <c r="X11643">
        <v>1</v>
      </c>
      <c r="Y11643" t="s">
        <v>594</v>
      </c>
      <c r="Z11643">
        <v>1101</v>
      </c>
      <c r="AA11643" t="s">
        <v>593</v>
      </c>
      <c r="AC11643" t="s">
        <v>10212</v>
      </c>
      <c r="AD11643" t="s">
        <v>2682</v>
      </c>
    </row>
    <row r="11644" spans="21:30">
      <c r="U11644">
        <v>33009</v>
      </c>
      <c r="V11644">
        <v>4</v>
      </c>
      <c r="W11644" t="s">
        <v>12528</v>
      </c>
      <c r="X11644">
        <v>1</v>
      </c>
      <c r="Y11644" t="s">
        <v>594</v>
      </c>
      <c r="Z11644">
        <v>1101</v>
      </c>
      <c r="AA11644" t="s">
        <v>593</v>
      </c>
      <c r="AC11644" t="s">
        <v>10720</v>
      </c>
      <c r="AD11644" t="s">
        <v>2682</v>
      </c>
    </row>
    <row r="11645" spans="21:30">
      <c r="U11645">
        <v>33010</v>
      </c>
      <c r="V11645">
        <v>8</v>
      </c>
      <c r="W11645" t="s">
        <v>12529</v>
      </c>
      <c r="X11645">
        <v>1</v>
      </c>
      <c r="Y11645" t="s">
        <v>594</v>
      </c>
      <c r="Z11645">
        <v>1101</v>
      </c>
      <c r="AA11645" t="s">
        <v>593</v>
      </c>
      <c r="AC11645" t="s">
        <v>10720</v>
      </c>
      <c r="AD11645" t="s">
        <v>2682</v>
      </c>
    </row>
    <row r="11646" spans="21:30">
      <c r="U11646">
        <v>33011</v>
      </c>
      <c r="V11646">
        <v>6</v>
      </c>
      <c r="W11646" t="s">
        <v>12530</v>
      </c>
      <c r="X11646">
        <v>1</v>
      </c>
      <c r="Y11646" t="s">
        <v>594</v>
      </c>
      <c r="Z11646">
        <v>1101</v>
      </c>
      <c r="AA11646" t="s">
        <v>593</v>
      </c>
      <c r="AC11646" t="s">
        <v>10212</v>
      </c>
      <c r="AD11646" t="s">
        <v>2682</v>
      </c>
    </row>
    <row r="11647" spans="21:30">
      <c r="U11647">
        <v>33012</v>
      </c>
      <c r="V11647">
        <v>4</v>
      </c>
      <c r="W11647" t="s">
        <v>12531</v>
      </c>
      <c r="X11647">
        <v>1</v>
      </c>
      <c r="Y11647" t="s">
        <v>594</v>
      </c>
      <c r="Z11647">
        <v>1101</v>
      </c>
      <c r="AA11647" t="s">
        <v>593</v>
      </c>
      <c r="AC11647" t="s">
        <v>10212</v>
      </c>
      <c r="AD11647" t="s">
        <v>2682</v>
      </c>
    </row>
    <row r="11648" spans="21:30">
      <c r="U11648">
        <v>33013</v>
      </c>
      <c r="V11648">
        <v>2</v>
      </c>
      <c r="W11648" t="s">
        <v>12532</v>
      </c>
      <c r="X11648">
        <v>1</v>
      </c>
      <c r="Y11648" t="s">
        <v>594</v>
      </c>
      <c r="Z11648">
        <v>1107</v>
      </c>
      <c r="AA11648" t="s">
        <v>8031</v>
      </c>
      <c r="AC11648" t="s">
        <v>10212</v>
      </c>
      <c r="AD11648" t="s">
        <v>2682</v>
      </c>
    </row>
    <row r="11649" spans="21:30">
      <c r="U11649">
        <v>33014</v>
      </c>
      <c r="V11649">
        <v>0</v>
      </c>
      <c r="W11649" t="s">
        <v>12533</v>
      </c>
      <c r="X11649">
        <v>1</v>
      </c>
      <c r="Y11649" t="s">
        <v>594</v>
      </c>
      <c r="Z11649">
        <v>1107</v>
      </c>
      <c r="AA11649" t="s">
        <v>8031</v>
      </c>
      <c r="AC11649" t="s">
        <v>10212</v>
      </c>
      <c r="AD11649" t="s">
        <v>2682</v>
      </c>
    </row>
    <row r="11650" spans="21:30">
      <c r="U11650">
        <v>33015</v>
      </c>
      <c r="V11650">
        <v>9</v>
      </c>
      <c r="W11650" t="s">
        <v>12534</v>
      </c>
      <c r="X11650">
        <v>1</v>
      </c>
      <c r="Y11650" t="s">
        <v>594</v>
      </c>
      <c r="Z11650">
        <v>1101</v>
      </c>
      <c r="AA11650" t="s">
        <v>593</v>
      </c>
      <c r="AC11650" t="s">
        <v>412</v>
      </c>
      <c r="AD11650" t="s">
        <v>2682</v>
      </c>
    </row>
    <row r="11651" spans="21:30">
      <c r="U11651">
        <v>33016</v>
      </c>
      <c r="V11651">
        <v>7</v>
      </c>
      <c r="W11651" t="s">
        <v>12535</v>
      </c>
      <c r="X11651">
        <v>1</v>
      </c>
      <c r="Y11651" t="s">
        <v>594</v>
      </c>
      <c r="Z11651">
        <v>1107</v>
      </c>
      <c r="AA11651" t="s">
        <v>8031</v>
      </c>
      <c r="AC11651" t="s">
        <v>10212</v>
      </c>
      <c r="AD11651" t="s">
        <v>2682</v>
      </c>
    </row>
    <row r="11652" spans="21:30">
      <c r="U11652">
        <v>33017</v>
      </c>
      <c r="V11652">
        <v>5</v>
      </c>
      <c r="W11652" t="s">
        <v>12536</v>
      </c>
      <c r="X11652">
        <v>1</v>
      </c>
      <c r="Y11652" t="s">
        <v>594</v>
      </c>
      <c r="Z11652">
        <v>1107</v>
      </c>
      <c r="AA11652" t="s">
        <v>8031</v>
      </c>
      <c r="AC11652" t="s">
        <v>10720</v>
      </c>
      <c r="AD11652" t="s">
        <v>2682</v>
      </c>
    </row>
    <row r="11653" spans="21:30">
      <c r="U11653">
        <v>33018</v>
      </c>
      <c r="V11653">
        <v>3</v>
      </c>
      <c r="W11653" t="s">
        <v>12537</v>
      </c>
      <c r="X11653">
        <v>1</v>
      </c>
      <c r="Y11653" t="s">
        <v>594</v>
      </c>
      <c r="Z11653">
        <v>1107</v>
      </c>
      <c r="AA11653" t="s">
        <v>8031</v>
      </c>
      <c r="AC11653" t="s">
        <v>10720</v>
      </c>
      <c r="AD11653" t="s">
        <v>2682</v>
      </c>
    </row>
    <row r="11654" spans="21:30">
      <c r="U11654">
        <v>33019</v>
      </c>
      <c r="V11654">
        <v>1</v>
      </c>
      <c r="W11654" t="s">
        <v>12538</v>
      </c>
      <c r="X11654">
        <v>1</v>
      </c>
      <c r="Y11654" t="s">
        <v>594</v>
      </c>
      <c r="Z11654">
        <v>1107</v>
      </c>
      <c r="AA11654" t="s">
        <v>8031</v>
      </c>
      <c r="AC11654" t="s">
        <v>10720</v>
      </c>
      <c r="AD11654" t="s">
        <v>2682</v>
      </c>
    </row>
    <row r="11655" spans="21:30">
      <c r="U11655">
        <v>33020</v>
      </c>
      <c r="V11655">
        <v>5</v>
      </c>
      <c r="W11655" t="s">
        <v>12539</v>
      </c>
      <c r="X11655">
        <v>1</v>
      </c>
      <c r="Y11655" t="s">
        <v>594</v>
      </c>
      <c r="Z11655">
        <v>1107</v>
      </c>
      <c r="AA11655" t="s">
        <v>8031</v>
      </c>
      <c r="AC11655" t="s">
        <v>10720</v>
      </c>
      <c r="AD11655" t="s">
        <v>2682</v>
      </c>
    </row>
    <row r="11656" spans="21:30">
      <c r="U11656">
        <v>33021</v>
      </c>
      <c r="V11656">
        <v>3</v>
      </c>
      <c r="W11656" t="s">
        <v>12540</v>
      </c>
      <c r="X11656">
        <v>1</v>
      </c>
      <c r="Y11656" t="s">
        <v>594</v>
      </c>
      <c r="Z11656">
        <v>1107</v>
      </c>
      <c r="AA11656" t="s">
        <v>8031</v>
      </c>
      <c r="AC11656" t="s">
        <v>10720</v>
      </c>
      <c r="AD11656" t="s">
        <v>2682</v>
      </c>
    </row>
    <row r="11657" spans="21:30">
      <c r="U11657">
        <v>33022</v>
      </c>
      <c r="V11657">
        <v>1</v>
      </c>
      <c r="W11657" t="s">
        <v>12541</v>
      </c>
      <c r="X11657">
        <v>1</v>
      </c>
      <c r="Y11657" t="s">
        <v>594</v>
      </c>
      <c r="Z11657">
        <v>1107</v>
      </c>
      <c r="AA11657" t="s">
        <v>8031</v>
      </c>
      <c r="AC11657" t="s">
        <v>10720</v>
      </c>
      <c r="AD11657" t="s">
        <v>2682</v>
      </c>
    </row>
    <row r="11658" spans="21:30">
      <c r="U11658">
        <v>33024</v>
      </c>
      <c r="V11658">
        <v>8</v>
      </c>
      <c r="W11658" t="s">
        <v>12542</v>
      </c>
      <c r="X11658">
        <v>1</v>
      </c>
      <c r="Y11658" t="s">
        <v>594</v>
      </c>
      <c r="Z11658">
        <v>1101</v>
      </c>
      <c r="AA11658" t="s">
        <v>593</v>
      </c>
      <c r="AC11658" t="s">
        <v>412</v>
      </c>
      <c r="AD11658" t="s">
        <v>2682</v>
      </c>
    </row>
    <row r="11659" spans="21:30">
      <c r="U11659">
        <v>33025</v>
      </c>
      <c r="V11659">
        <v>6</v>
      </c>
      <c r="W11659" t="s">
        <v>12543</v>
      </c>
      <c r="X11659">
        <v>1</v>
      </c>
      <c r="Y11659" t="s">
        <v>594</v>
      </c>
      <c r="Z11659">
        <v>1107</v>
      </c>
      <c r="AA11659" t="s">
        <v>8031</v>
      </c>
      <c r="AC11659" t="s">
        <v>10720</v>
      </c>
      <c r="AD11659" t="s">
        <v>2682</v>
      </c>
    </row>
    <row r="11660" spans="21:30">
      <c r="U11660">
        <v>33026</v>
      </c>
      <c r="V11660">
        <v>4</v>
      </c>
      <c r="W11660" t="s">
        <v>12544</v>
      </c>
      <c r="X11660">
        <v>1</v>
      </c>
      <c r="Y11660" t="s">
        <v>594</v>
      </c>
      <c r="Z11660">
        <v>1107</v>
      </c>
      <c r="AA11660" t="s">
        <v>8031</v>
      </c>
      <c r="AC11660" t="s">
        <v>10720</v>
      </c>
      <c r="AD11660" t="s">
        <v>2682</v>
      </c>
    </row>
    <row r="11661" spans="21:30">
      <c r="U11661">
        <v>33027</v>
      </c>
      <c r="V11661">
        <v>2</v>
      </c>
      <c r="W11661" t="s">
        <v>12545</v>
      </c>
      <c r="X11661">
        <v>1</v>
      </c>
      <c r="Y11661" t="s">
        <v>594</v>
      </c>
      <c r="Z11661">
        <v>1107</v>
      </c>
      <c r="AA11661" t="s">
        <v>8031</v>
      </c>
      <c r="AC11661" t="s">
        <v>10720</v>
      </c>
      <c r="AD11661" t="s">
        <v>2682</v>
      </c>
    </row>
    <row r="11662" spans="21:30">
      <c r="U11662">
        <v>33028</v>
      </c>
      <c r="V11662">
        <v>0</v>
      </c>
      <c r="W11662" t="s">
        <v>12546</v>
      </c>
      <c r="X11662">
        <v>1</v>
      </c>
      <c r="Y11662" t="s">
        <v>594</v>
      </c>
      <c r="Z11662">
        <v>1107</v>
      </c>
      <c r="AA11662" t="s">
        <v>8031</v>
      </c>
      <c r="AC11662" t="s">
        <v>10720</v>
      </c>
      <c r="AD11662" t="s">
        <v>2682</v>
      </c>
    </row>
    <row r="11663" spans="21:30">
      <c r="U11663">
        <v>33029</v>
      </c>
      <c r="V11663">
        <v>9</v>
      </c>
      <c r="W11663" t="s">
        <v>12547</v>
      </c>
      <c r="X11663">
        <v>1</v>
      </c>
      <c r="Y11663" t="s">
        <v>594</v>
      </c>
      <c r="Z11663">
        <v>1107</v>
      </c>
      <c r="AA11663" t="s">
        <v>8031</v>
      </c>
      <c r="AC11663" t="s">
        <v>10720</v>
      </c>
      <c r="AD11663" t="s">
        <v>2682</v>
      </c>
    </row>
    <row r="11664" spans="21:30">
      <c r="U11664">
        <v>33030</v>
      </c>
      <c r="V11664">
        <v>2</v>
      </c>
      <c r="W11664" t="s">
        <v>12228</v>
      </c>
      <c r="X11664">
        <v>1</v>
      </c>
      <c r="Y11664" t="s">
        <v>594</v>
      </c>
      <c r="Z11664">
        <v>1101</v>
      </c>
      <c r="AA11664" t="s">
        <v>593</v>
      </c>
      <c r="AC11664" t="s">
        <v>412</v>
      </c>
      <c r="AD11664" t="s">
        <v>2682</v>
      </c>
    </row>
    <row r="11665" spans="21:30">
      <c r="U11665">
        <v>33031</v>
      </c>
      <c r="V11665">
        <v>0</v>
      </c>
      <c r="W11665" t="s">
        <v>12548</v>
      </c>
      <c r="X11665">
        <v>1</v>
      </c>
      <c r="Y11665" t="s">
        <v>594</v>
      </c>
      <c r="Z11665">
        <v>1107</v>
      </c>
      <c r="AA11665" t="s">
        <v>8031</v>
      </c>
      <c r="AC11665" t="s">
        <v>10212</v>
      </c>
      <c r="AD11665" t="s">
        <v>2682</v>
      </c>
    </row>
    <row r="11666" spans="21:30">
      <c r="U11666">
        <v>33032</v>
      </c>
      <c r="V11666">
        <v>9</v>
      </c>
      <c r="W11666" t="s">
        <v>12549</v>
      </c>
      <c r="X11666">
        <v>1</v>
      </c>
      <c r="Y11666" t="s">
        <v>594</v>
      </c>
      <c r="Z11666">
        <v>1401</v>
      </c>
      <c r="AA11666" t="s">
        <v>592</v>
      </c>
      <c r="AC11666" t="s">
        <v>10212</v>
      </c>
      <c r="AD11666" t="s">
        <v>2682</v>
      </c>
    </row>
    <row r="11667" spans="21:30">
      <c r="U11667">
        <v>33033</v>
      </c>
      <c r="V11667">
        <v>7</v>
      </c>
      <c r="W11667" t="s">
        <v>12550</v>
      </c>
      <c r="X11667">
        <v>1</v>
      </c>
      <c r="Y11667" t="s">
        <v>594</v>
      </c>
      <c r="Z11667">
        <v>1401</v>
      </c>
      <c r="AA11667" t="s">
        <v>592</v>
      </c>
      <c r="AC11667" t="s">
        <v>10720</v>
      </c>
      <c r="AD11667" t="s">
        <v>2682</v>
      </c>
    </row>
    <row r="11668" spans="21:30">
      <c r="U11668">
        <v>33034</v>
      </c>
      <c r="V11668">
        <v>5</v>
      </c>
      <c r="W11668" t="s">
        <v>12551</v>
      </c>
      <c r="X11668">
        <v>1</v>
      </c>
      <c r="Y11668" t="s">
        <v>594</v>
      </c>
      <c r="Z11668">
        <v>1401</v>
      </c>
      <c r="AA11668" t="s">
        <v>592</v>
      </c>
      <c r="AC11668" t="s">
        <v>10720</v>
      </c>
      <c r="AD11668" t="s">
        <v>2682</v>
      </c>
    </row>
    <row r="11669" spans="21:30">
      <c r="U11669">
        <v>33035</v>
      </c>
      <c r="V11669">
        <v>3</v>
      </c>
      <c r="W11669" t="s">
        <v>12552</v>
      </c>
      <c r="X11669">
        <v>1</v>
      </c>
      <c r="Y11669" t="s">
        <v>594</v>
      </c>
      <c r="Z11669">
        <v>1402</v>
      </c>
      <c r="AA11669" t="s">
        <v>1044</v>
      </c>
      <c r="AC11669" t="s">
        <v>10212</v>
      </c>
      <c r="AD11669" t="s">
        <v>2682</v>
      </c>
    </row>
    <row r="11670" spans="21:30">
      <c r="U11670">
        <v>33036</v>
      </c>
      <c r="V11670">
        <v>1</v>
      </c>
      <c r="W11670" t="s">
        <v>12553</v>
      </c>
      <c r="X11670">
        <v>1</v>
      </c>
      <c r="Y11670" t="s">
        <v>594</v>
      </c>
      <c r="Z11670">
        <v>1402</v>
      </c>
      <c r="AA11670" t="s">
        <v>1044</v>
      </c>
      <c r="AC11670" t="s">
        <v>10212</v>
      </c>
      <c r="AD11670" t="s">
        <v>2682</v>
      </c>
    </row>
    <row r="11671" spans="21:30">
      <c r="U11671">
        <v>33038</v>
      </c>
      <c r="V11671">
        <v>8</v>
      </c>
      <c r="W11671" t="s">
        <v>12554</v>
      </c>
      <c r="X11671">
        <v>1</v>
      </c>
      <c r="Y11671" t="s">
        <v>594</v>
      </c>
      <c r="Z11671">
        <v>1402</v>
      </c>
      <c r="AA11671" t="s">
        <v>1044</v>
      </c>
      <c r="AC11671" t="s">
        <v>10212</v>
      </c>
      <c r="AD11671" t="s">
        <v>2682</v>
      </c>
    </row>
    <row r="11672" spans="21:30">
      <c r="U11672">
        <v>33039</v>
      </c>
      <c r="V11672">
        <v>6</v>
      </c>
      <c r="W11672" t="s">
        <v>12555</v>
      </c>
      <c r="X11672">
        <v>1</v>
      </c>
      <c r="Y11672" t="s">
        <v>594</v>
      </c>
      <c r="Z11672">
        <v>1402</v>
      </c>
      <c r="AA11672" t="s">
        <v>1044</v>
      </c>
      <c r="AC11672" t="s">
        <v>10720</v>
      </c>
      <c r="AD11672" t="s">
        <v>2682</v>
      </c>
    </row>
    <row r="11673" spans="21:30">
      <c r="U11673">
        <v>33041</v>
      </c>
      <c r="V11673">
        <v>8</v>
      </c>
      <c r="W11673" t="s">
        <v>12556</v>
      </c>
      <c r="X11673">
        <v>1</v>
      </c>
      <c r="Y11673" t="s">
        <v>594</v>
      </c>
      <c r="Z11673">
        <v>1403</v>
      </c>
      <c r="AA11673" t="s">
        <v>1027</v>
      </c>
      <c r="AC11673" t="s">
        <v>10212</v>
      </c>
      <c r="AD11673" t="s">
        <v>2682</v>
      </c>
    </row>
    <row r="11674" spans="21:30">
      <c r="U11674">
        <v>33042</v>
      </c>
      <c r="V11674">
        <v>6</v>
      </c>
      <c r="W11674" t="s">
        <v>12557</v>
      </c>
      <c r="X11674">
        <v>1</v>
      </c>
      <c r="Y11674" t="s">
        <v>594</v>
      </c>
      <c r="Z11674">
        <v>1403</v>
      </c>
      <c r="AA11674" t="s">
        <v>1027</v>
      </c>
      <c r="AC11674" t="s">
        <v>10720</v>
      </c>
      <c r="AD11674" t="s">
        <v>2682</v>
      </c>
    </row>
    <row r="11675" spans="21:30">
      <c r="U11675">
        <v>33043</v>
      </c>
      <c r="V11675">
        <v>4</v>
      </c>
      <c r="W11675" t="s">
        <v>12558</v>
      </c>
      <c r="X11675">
        <v>1</v>
      </c>
      <c r="Y11675" t="s">
        <v>594</v>
      </c>
      <c r="Z11675">
        <v>1404</v>
      </c>
      <c r="AA11675" t="s">
        <v>1008</v>
      </c>
      <c r="AC11675" t="s">
        <v>10212</v>
      </c>
      <c r="AD11675" t="s">
        <v>2682</v>
      </c>
    </row>
    <row r="11676" spans="21:30">
      <c r="U11676">
        <v>33044</v>
      </c>
      <c r="V11676">
        <v>2</v>
      </c>
      <c r="W11676" t="s">
        <v>12559</v>
      </c>
      <c r="X11676">
        <v>1</v>
      </c>
      <c r="Y11676" t="s">
        <v>594</v>
      </c>
      <c r="Z11676">
        <v>1404</v>
      </c>
      <c r="AA11676" t="s">
        <v>1008</v>
      </c>
      <c r="AC11676" t="s">
        <v>10212</v>
      </c>
      <c r="AD11676" t="s">
        <v>2682</v>
      </c>
    </row>
    <row r="11677" spans="21:30">
      <c r="U11677">
        <v>33045</v>
      </c>
      <c r="V11677">
        <v>0</v>
      </c>
      <c r="W11677" t="s">
        <v>12560</v>
      </c>
      <c r="X11677">
        <v>1</v>
      </c>
      <c r="Y11677" t="s">
        <v>594</v>
      </c>
      <c r="Z11677">
        <v>1404</v>
      </c>
      <c r="AA11677" t="s">
        <v>1008</v>
      </c>
      <c r="AC11677" t="s">
        <v>10212</v>
      </c>
      <c r="AD11677" t="s">
        <v>2682</v>
      </c>
    </row>
    <row r="11678" spans="21:30">
      <c r="U11678">
        <v>33046</v>
      </c>
      <c r="V11678">
        <v>9</v>
      </c>
      <c r="W11678" t="s">
        <v>12561</v>
      </c>
      <c r="X11678">
        <v>1</v>
      </c>
      <c r="Y11678" t="s">
        <v>594</v>
      </c>
      <c r="Z11678">
        <v>1404</v>
      </c>
      <c r="AA11678" t="s">
        <v>1008</v>
      </c>
      <c r="AC11678" t="s">
        <v>10212</v>
      </c>
      <c r="AD11678" t="s">
        <v>2682</v>
      </c>
    </row>
    <row r="11679" spans="21:30">
      <c r="U11679">
        <v>33047</v>
      </c>
      <c r="V11679">
        <v>7</v>
      </c>
      <c r="W11679" t="s">
        <v>12562</v>
      </c>
      <c r="X11679">
        <v>1</v>
      </c>
      <c r="Y11679" t="s">
        <v>594</v>
      </c>
      <c r="Z11679">
        <v>1404</v>
      </c>
      <c r="AA11679" t="s">
        <v>1008</v>
      </c>
      <c r="AC11679" t="s">
        <v>10212</v>
      </c>
      <c r="AD11679" t="s">
        <v>2682</v>
      </c>
    </row>
    <row r="11680" spans="21:30">
      <c r="U11680">
        <v>33048</v>
      </c>
      <c r="V11680">
        <v>5</v>
      </c>
      <c r="W11680" t="s">
        <v>12563</v>
      </c>
      <c r="X11680">
        <v>1</v>
      </c>
      <c r="Y11680" t="s">
        <v>594</v>
      </c>
      <c r="Z11680">
        <v>1405</v>
      </c>
      <c r="AA11680" t="s">
        <v>1101</v>
      </c>
      <c r="AC11680" t="s">
        <v>10720</v>
      </c>
      <c r="AD11680" t="s">
        <v>2682</v>
      </c>
    </row>
    <row r="11681" spans="21:30">
      <c r="U11681">
        <v>33049</v>
      </c>
      <c r="V11681">
        <v>3</v>
      </c>
      <c r="W11681" t="s">
        <v>12564</v>
      </c>
      <c r="X11681">
        <v>2</v>
      </c>
      <c r="Y11681" t="s">
        <v>631</v>
      </c>
      <c r="Z11681">
        <v>2101</v>
      </c>
      <c r="AA11681" t="s">
        <v>631</v>
      </c>
      <c r="AC11681" t="s">
        <v>10212</v>
      </c>
      <c r="AD11681" t="s">
        <v>2682</v>
      </c>
    </row>
    <row r="11682" spans="21:30">
      <c r="U11682">
        <v>33050</v>
      </c>
      <c r="V11682">
        <v>7</v>
      </c>
      <c r="W11682" t="s">
        <v>10217</v>
      </c>
      <c r="X11682">
        <v>2</v>
      </c>
      <c r="Y11682" t="s">
        <v>631</v>
      </c>
      <c r="Z11682">
        <v>2101</v>
      </c>
      <c r="AA11682" t="s">
        <v>631</v>
      </c>
      <c r="AC11682" t="s">
        <v>10212</v>
      </c>
      <c r="AD11682" t="s">
        <v>2682</v>
      </c>
    </row>
    <row r="11683" spans="21:30">
      <c r="U11683">
        <v>33051</v>
      </c>
      <c r="V11683">
        <v>5</v>
      </c>
      <c r="W11683" t="s">
        <v>10351</v>
      </c>
      <c r="X11683">
        <v>2</v>
      </c>
      <c r="Y11683" t="s">
        <v>631</v>
      </c>
      <c r="Z11683">
        <v>2101</v>
      </c>
      <c r="AA11683" t="s">
        <v>631</v>
      </c>
      <c r="AC11683" t="s">
        <v>10212</v>
      </c>
      <c r="AD11683" t="s">
        <v>2682</v>
      </c>
    </row>
    <row r="11684" spans="21:30">
      <c r="U11684">
        <v>33052</v>
      </c>
      <c r="V11684">
        <v>3</v>
      </c>
      <c r="W11684" t="s">
        <v>12565</v>
      </c>
      <c r="X11684">
        <v>2</v>
      </c>
      <c r="Y11684" t="s">
        <v>631</v>
      </c>
      <c r="Z11684">
        <v>2101</v>
      </c>
      <c r="AA11684" t="s">
        <v>631</v>
      </c>
      <c r="AC11684" t="s">
        <v>10212</v>
      </c>
      <c r="AD11684" t="s">
        <v>443</v>
      </c>
    </row>
    <row r="11685" spans="21:30">
      <c r="U11685">
        <v>33053</v>
      </c>
      <c r="V11685">
        <v>1</v>
      </c>
      <c r="W11685" t="s">
        <v>10271</v>
      </c>
      <c r="X11685">
        <v>2</v>
      </c>
      <c r="Y11685" t="s">
        <v>631</v>
      </c>
      <c r="Z11685">
        <v>2101</v>
      </c>
      <c r="AA11685" t="s">
        <v>631</v>
      </c>
      <c r="AC11685" t="s">
        <v>10212</v>
      </c>
      <c r="AD11685" t="s">
        <v>2682</v>
      </c>
    </row>
    <row r="11686" spans="21:30">
      <c r="U11686">
        <v>33055</v>
      </c>
      <c r="V11686">
        <v>8</v>
      </c>
      <c r="W11686" t="s">
        <v>12566</v>
      </c>
      <c r="X11686">
        <v>2</v>
      </c>
      <c r="Y11686" t="s">
        <v>631</v>
      </c>
      <c r="Z11686">
        <v>2101</v>
      </c>
      <c r="AA11686" t="s">
        <v>631</v>
      </c>
      <c r="AC11686" t="s">
        <v>10212</v>
      </c>
      <c r="AD11686" t="s">
        <v>2682</v>
      </c>
    </row>
    <row r="11687" spans="21:30">
      <c r="U11687">
        <v>33057</v>
      </c>
      <c r="V11687">
        <v>4</v>
      </c>
      <c r="W11687" t="s">
        <v>12567</v>
      </c>
      <c r="X11687">
        <v>2</v>
      </c>
      <c r="Y11687" t="s">
        <v>631</v>
      </c>
      <c r="Z11687">
        <v>2101</v>
      </c>
      <c r="AA11687" t="s">
        <v>631</v>
      </c>
      <c r="AC11687" t="s">
        <v>10212</v>
      </c>
      <c r="AD11687" t="s">
        <v>2682</v>
      </c>
    </row>
    <row r="11688" spans="21:30">
      <c r="U11688">
        <v>33058</v>
      </c>
      <c r="V11688">
        <v>2</v>
      </c>
      <c r="W11688" t="s">
        <v>12419</v>
      </c>
      <c r="X11688">
        <v>2</v>
      </c>
      <c r="Y11688" t="s">
        <v>631</v>
      </c>
      <c r="Z11688">
        <v>2101</v>
      </c>
      <c r="AA11688" t="s">
        <v>631</v>
      </c>
      <c r="AC11688" t="s">
        <v>10212</v>
      </c>
      <c r="AD11688" t="s">
        <v>2682</v>
      </c>
    </row>
    <row r="11689" spans="21:30">
      <c r="U11689">
        <v>33059</v>
      </c>
      <c r="V11689">
        <v>0</v>
      </c>
      <c r="W11689" t="s">
        <v>10291</v>
      </c>
      <c r="X11689">
        <v>2</v>
      </c>
      <c r="Y11689" t="s">
        <v>631</v>
      </c>
      <c r="Z11689">
        <v>2101</v>
      </c>
      <c r="AA11689" t="s">
        <v>631</v>
      </c>
      <c r="AC11689" t="s">
        <v>10212</v>
      </c>
      <c r="AD11689" t="s">
        <v>2682</v>
      </c>
    </row>
    <row r="11690" spans="21:30">
      <c r="U11690">
        <v>33060</v>
      </c>
      <c r="V11690">
        <v>4</v>
      </c>
      <c r="W11690" t="s">
        <v>12568</v>
      </c>
      <c r="X11690">
        <v>2</v>
      </c>
      <c r="Y11690" t="s">
        <v>631</v>
      </c>
      <c r="Z11690">
        <v>2101</v>
      </c>
      <c r="AA11690" t="s">
        <v>631</v>
      </c>
      <c r="AC11690" t="s">
        <v>10212</v>
      </c>
      <c r="AD11690" t="s">
        <v>2682</v>
      </c>
    </row>
    <row r="11691" spans="21:30">
      <c r="U11691">
        <v>33061</v>
      </c>
      <c r="V11691">
        <v>2</v>
      </c>
      <c r="W11691" t="s">
        <v>12569</v>
      </c>
      <c r="X11691">
        <v>2</v>
      </c>
      <c r="Y11691" t="s">
        <v>631</v>
      </c>
      <c r="Z11691">
        <v>2101</v>
      </c>
      <c r="AA11691" t="s">
        <v>631</v>
      </c>
      <c r="AC11691" t="s">
        <v>10212</v>
      </c>
      <c r="AD11691" t="s">
        <v>2682</v>
      </c>
    </row>
    <row r="11692" spans="21:30">
      <c r="U11692">
        <v>33062</v>
      </c>
      <c r="V11692">
        <v>0</v>
      </c>
      <c r="W11692" t="s">
        <v>12570</v>
      </c>
      <c r="X11692">
        <v>2</v>
      </c>
      <c r="Y11692" t="s">
        <v>631</v>
      </c>
      <c r="Z11692">
        <v>2101</v>
      </c>
      <c r="AA11692" t="s">
        <v>631</v>
      </c>
      <c r="AC11692" t="s">
        <v>10720</v>
      </c>
      <c r="AD11692" t="s">
        <v>2682</v>
      </c>
    </row>
    <row r="11693" spans="21:30">
      <c r="U11693">
        <v>33063</v>
      </c>
      <c r="V11693">
        <v>9</v>
      </c>
      <c r="W11693" t="s">
        <v>10218</v>
      </c>
      <c r="X11693">
        <v>2</v>
      </c>
      <c r="Y11693" t="s">
        <v>631</v>
      </c>
      <c r="Z11693">
        <v>2101</v>
      </c>
      <c r="AA11693" t="s">
        <v>631</v>
      </c>
      <c r="AC11693" t="s">
        <v>10720</v>
      </c>
      <c r="AD11693" t="s">
        <v>2682</v>
      </c>
    </row>
    <row r="11694" spans="21:30">
      <c r="U11694">
        <v>33064</v>
      </c>
      <c r="V11694">
        <v>7</v>
      </c>
      <c r="W11694" t="s">
        <v>12571</v>
      </c>
      <c r="X11694">
        <v>2</v>
      </c>
      <c r="Y11694" t="s">
        <v>631</v>
      </c>
      <c r="Z11694">
        <v>2101</v>
      </c>
      <c r="AA11694" t="s">
        <v>631</v>
      </c>
      <c r="AC11694" t="s">
        <v>10720</v>
      </c>
      <c r="AD11694" t="s">
        <v>2682</v>
      </c>
    </row>
    <row r="11695" spans="21:30">
      <c r="U11695">
        <v>33065</v>
      </c>
      <c r="V11695">
        <v>5</v>
      </c>
      <c r="W11695" t="s">
        <v>12572</v>
      </c>
      <c r="X11695">
        <v>2</v>
      </c>
      <c r="Y11695" t="s">
        <v>631</v>
      </c>
      <c r="Z11695">
        <v>2101</v>
      </c>
      <c r="AA11695" t="s">
        <v>631</v>
      </c>
      <c r="AC11695" t="s">
        <v>10720</v>
      </c>
      <c r="AD11695" t="s">
        <v>2682</v>
      </c>
    </row>
    <row r="11696" spans="21:30">
      <c r="U11696">
        <v>33066</v>
      </c>
      <c r="V11696">
        <v>3</v>
      </c>
      <c r="W11696" t="s">
        <v>12573</v>
      </c>
      <c r="X11696">
        <v>2</v>
      </c>
      <c r="Y11696" t="s">
        <v>631</v>
      </c>
      <c r="Z11696">
        <v>2101</v>
      </c>
      <c r="AA11696" t="s">
        <v>631</v>
      </c>
      <c r="AC11696" t="s">
        <v>10720</v>
      </c>
      <c r="AD11696" t="s">
        <v>2682</v>
      </c>
    </row>
    <row r="11697" spans="21:30">
      <c r="U11697">
        <v>33067</v>
      </c>
      <c r="V11697">
        <v>1</v>
      </c>
      <c r="W11697" t="s">
        <v>12574</v>
      </c>
      <c r="X11697">
        <v>2</v>
      </c>
      <c r="Y11697" t="s">
        <v>631</v>
      </c>
      <c r="Z11697">
        <v>2101</v>
      </c>
      <c r="AA11697" t="s">
        <v>631</v>
      </c>
      <c r="AC11697" t="s">
        <v>10212</v>
      </c>
      <c r="AD11697" t="s">
        <v>443</v>
      </c>
    </row>
    <row r="11698" spans="21:30">
      <c r="U11698">
        <v>33069</v>
      </c>
      <c r="V11698">
        <v>8</v>
      </c>
      <c r="W11698" t="s">
        <v>12575</v>
      </c>
      <c r="X11698">
        <v>2</v>
      </c>
      <c r="Y11698" t="s">
        <v>631</v>
      </c>
      <c r="Z11698">
        <v>2101</v>
      </c>
      <c r="AA11698" t="s">
        <v>631</v>
      </c>
      <c r="AC11698" t="s">
        <v>10720</v>
      </c>
      <c r="AD11698" t="s">
        <v>2682</v>
      </c>
    </row>
    <row r="11699" spans="21:30">
      <c r="U11699">
        <v>33070</v>
      </c>
      <c r="V11699">
        <v>1</v>
      </c>
      <c r="W11699" t="s">
        <v>12576</v>
      </c>
      <c r="X11699">
        <v>2</v>
      </c>
      <c r="Y11699" t="s">
        <v>631</v>
      </c>
      <c r="Z11699">
        <v>2101</v>
      </c>
      <c r="AA11699" t="s">
        <v>631</v>
      </c>
      <c r="AC11699" t="s">
        <v>10212</v>
      </c>
      <c r="AD11699" t="s">
        <v>2682</v>
      </c>
    </row>
    <row r="11700" spans="21:30">
      <c r="U11700">
        <v>33072</v>
      </c>
      <c r="V11700">
        <v>8</v>
      </c>
      <c r="W11700" t="s">
        <v>12577</v>
      </c>
      <c r="X11700">
        <v>2</v>
      </c>
      <c r="Y11700" t="s">
        <v>631</v>
      </c>
      <c r="Z11700">
        <v>2101</v>
      </c>
      <c r="AA11700" t="s">
        <v>631</v>
      </c>
      <c r="AC11700" t="s">
        <v>10720</v>
      </c>
      <c r="AD11700" t="s">
        <v>2682</v>
      </c>
    </row>
    <row r="11701" spans="21:30">
      <c r="U11701">
        <v>33073</v>
      </c>
      <c r="V11701">
        <v>6</v>
      </c>
      <c r="W11701" t="s">
        <v>12352</v>
      </c>
      <c r="X11701">
        <v>2</v>
      </c>
      <c r="Y11701" t="s">
        <v>631</v>
      </c>
      <c r="Z11701">
        <v>2101</v>
      </c>
      <c r="AA11701" t="s">
        <v>631</v>
      </c>
      <c r="AC11701" t="s">
        <v>10720</v>
      </c>
      <c r="AD11701" t="s">
        <v>2682</v>
      </c>
    </row>
    <row r="11702" spans="21:30">
      <c r="U11702">
        <v>33074</v>
      </c>
      <c r="V11702">
        <v>4</v>
      </c>
      <c r="W11702" t="s">
        <v>12578</v>
      </c>
      <c r="X11702">
        <v>2</v>
      </c>
      <c r="Y11702" t="s">
        <v>631</v>
      </c>
      <c r="Z11702">
        <v>2101</v>
      </c>
      <c r="AA11702" t="s">
        <v>631</v>
      </c>
      <c r="AC11702" t="s">
        <v>10720</v>
      </c>
      <c r="AD11702" t="s">
        <v>2682</v>
      </c>
    </row>
    <row r="11703" spans="21:30">
      <c r="U11703">
        <v>33075</v>
      </c>
      <c r="V11703">
        <v>2</v>
      </c>
      <c r="W11703" t="s">
        <v>12579</v>
      </c>
      <c r="X11703">
        <v>2</v>
      </c>
      <c r="Y11703" t="s">
        <v>631</v>
      </c>
      <c r="Z11703">
        <v>2101</v>
      </c>
      <c r="AA11703" t="s">
        <v>631</v>
      </c>
      <c r="AC11703" t="s">
        <v>10720</v>
      </c>
      <c r="AD11703" t="s">
        <v>2682</v>
      </c>
    </row>
    <row r="11704" spans="21:30">
      <c r="U11704">
        <v>33076</v>
      </c>
      <c r="V11704">
        <v>0</v>
      </c>
      <c r="W11704" t="s">
        <v>12580</v>
      </c>
      <c r="X11704">
        <v>2</v>
      </c>
      <c r="Y11704" t="s">
        <v>631</v>
      </c>
      <c r="Z11704">
        <v>2101</v>
      </c>
      <c r="AA11704" t="s">
        <v>631</v>
      </c>
      <c r="AC11704" t="s">
        <v>10720</v>
      </c>
      <c r="AD11704" t="s">
        <v>2682</v>
      </c>
    </row>
    <row r="11705" spans="21:30">
      <c r="U11705">
        <v>33077</v>
      </c>
      <c r="V11705">
        <v>9</v>
      </c>
      <c r="W11705" t="s">
        <v>12581</v>
      </c>
      <c r="X11705">
        <v>2</v>
      </c>
      <c r="Y11705" t="s">
        <v>631</v>
      </c>
      <c r="Z11705">
        <v>2101</v>
      </c>
      <c r="AA11705" t="s">
        <v>631</v>
      </c>
      <c r="AC11705" t="s">
        <v>10212</v>
      </c>
      <c r="AD11705" t="s">
        <v>2682</v>
      </c>
    </row>
    <row r="11706" spans="21:30">
      <c r="U11706">
        <v>33078</v>
      </c>
      <c r="V11706">
        <v>7</v>
      </c>
      <c r="W11706" t="s">
        <v>12582</v>
      </c>
      <c r="X11706">
        <v>2</v>
      </c>
      <c r="Y11706" t="s">
        <v>631</v>
      </c>
      <c r="Z11706">
        <v>2101</v>
      </c>
      <c r="AA11706" t="s">
        <v>631</v>
      </c>
      <c r="AC11706" t="s">
        <v>10212</v>
      </c>
      <c r="AD11706" t="s">
        <v>2682</v>
      </c>
    </row>
    <row r="11707" spans="21:30">
      <c r="U11707">
        <v>33079</v>
      </c>
      <c r="V11707">
        <v>5</v>
      </c>
      <c r="W11707" t="s">
        <v>12583</v>
      </c>
      <c r="X11707">
        <v>2</v>
      </c>
      <c r="Y11707" t="s">
        <v>631</v>
      </c>
      <c r="Z11707">
        <v>2101</v>
      </c>
      <c r="AA11707" t="s">
        <v>631</v>
      </c>
      <c r="AC11707" t="s">
        <v>10720</v>
      </c>
      <c r="AD11707" t="s">
        <v>2682</v>
      </c>
    </row>
    <row r="11708" spans="21:30">
      <c r="U11708">
        <v>33080</v>
      </c>
      <c r="V11708">
        <v>9</v>
      </c>
      <c r="W11708" t="s">
        <v>12584</v>
      </c>
      <c r="X11708">
        <v>2</v>
      </c>
      <c r="Y11708" t="s">
        <v>631</v>
      </c>
      <c r="Z11708">
        <v>2101</v>
      </c>
      <c r="AA11708" t="s">
        <v>631</v>
      </c>
      <c r="AC11708" t="s">
        <v>10212</v>
      </c>
      <c r="AD11708" t="s">
        <v>443</v>
      </c>
    </row>
    <row r="11709" spans="21:30">
      <c r="U11709">
        <v>33081</v>
      </c>
      <c r="V11709">
        <v>7</v>
      </c>
      <c r="W11709" t="s">
        <v>12585</v>
      </c>
      <c r="X11709">
        <v>2</v>
      </c>
      <c r="Y11709" t="s">
        <v>631</v>
      </c>
      <c r="Z11709">
        <v>2102</v>
      </c>
      <c r="AA11709" t="s">
        <v>1383</v>
      </c>
      <c r="AC11709" t="s">
        <v>10720</v>
      </c>
      <c r="AD11709" t="s">
        <v>2682</v>
      </c>
    </row>
    <row r="11710" spans="21:30">
      <c r="U11710">
        <v>33082</v>
      </c>
      <c r="V11710">
        <v>5</v>
      </c>
      <c r="W11710" t="s">
        <v>10291</v>
      </c>
      <c r="X11710">
        <v>2</v>
      </c>
      <c r="Y11710" t="s">
        <v>631</v>
      </c>
      <c r="Z11710">
        <v>2102</v>
      </c>
      <c r="AA11710" t="s">
        <v>1383</v>
      </c>
      <c r="AC11710" t="s">
        <v>10720</v>
      </c>
      <c r="AD11710" t="s">
        <v>2682</v>
      </c>
    </row>
    <row r="11711" spans="21:30">
      <c r="U11711">
        <v>33083</v>
      </c>
      <c r="V11711">
        <v>3</v>
      </c>
      <c r="W11711" t="s">
        <v>12586</v>
      </c>
      <c r="X11711">
        <v>2</v>
      </c>
      <c r="Y11711" t="s">
        <v>631</v>
      </c>
      <c r="Z11711">
        <v>2104</v>
      </c>
      <c r="AA11711" t="s">
        <v>1616</v>
      </c>
      <c r="AC11711" t="s">
        <v>10212</v>
      </c>
      <c r="AD11711" t="s">
        <v>2682</v>
      </c>
    </row>
    <row r="11712" spans="21:30">
      <c r="U11712">
        <v>33084</v>
      </c>
      <c r="V11712">
        <v>1</v>
      </c>
      <c r="W11712" t="s">
        <v>10291</v>
      </c>
      <c r="X11712">
        <v>2</v>
      </c>
      <c r="Y11712" t="s">
        <v>631</v>
      </c>
      <c r="Z11712">
        <v>2104</v>
      </c>
      <c r="AA11712" t="s">
        <v>1616</v>
      </c>
      <c r="AC11712" t="s">
        <v>10720</v>
      </c>
      <c r="AD11712" t="s">
        <v>2682</v>
      </c>
    </row>
    <row r="11713" spans="21:30">
      <c r="U11713">
        <v>33086</v>
      </c>
      <c r="V11713">
        <v>8</v>
      </c>
      <c r="W11713" t="s">
        <v>12587</v>
      </c>
      <c r="X11713">
        <v>2</v>
      </c>
      <c r="Y11713" t="s">
        <v>631</v>
      </c>
      <c r="Z11713">
        <v>2104</v>
      </c>
      <c r="AA11713" t="s">
        <v>1616</v>
      </c>
      <c r="AC11713" t="s">
        <v>10212</v>
      </c>
      <c r="AD11713" t="s">
        <v>2682</v>
      </c>
    </row>
    <row r="11714" spans="21:30">
      <c r="U11714">
        <v>33087</v>
      </c>
      <c r="V11714">
        <v>6</v>
      </c>
      <c r="W11714" t="s">
        <v>12352</v>
      </c>
      <c r="X11714">
        <v>2</v>
      </c>
      <c r="Y11714" t="s">
        <v>631</v>
      </c>
      <c r="Z11714">
        <v>2104</v>
      </c>
      <c r="AA11714" t="s">
        <v>1616</v>
      </c>
      <c r="AC11714" t="s">
        <v>10720</v>
      </c>
      <c r="AD11714" t="s">
        <v>2682</v>
      </c>
    </row>
    <row r="11715" spans="21:30">
      <c r="U11715">
        <v>33088</v>
      </c>
      <c r="V11715">
        <v>4</v>
      </c>
      <c r="W11715" t="s">
        <v>12588</v>
      </c>
      <c r="X11715">
        <v>2</v>
      </c>
      <c r="Y11715" t="s">
        <v>631</v>
      </c>
      <c r="Z11715">
        <v>2201</v>
      </c>
      <c r="AA11715" t="s">
        <v>714</v>
      </c>
      <c r="AC11715" t="s">
        <v>10212</v>
      </c>
      <c r="AD11715" t="s">
        <v>2682</v>
      </c>
    </row>
    <row r="11716" spans="21:30">
      <c r="U11716">
        <v>33089</v>
      </c>
      <c r="V11716">
        <v>2</v>
      </c>
      <c r="W11716" t="s">
        <v>12589</v>
      </c>
      <c r="X11716">
        <v>2</v>
      </c>
      <c r="Y11716" t="s">
        <v>631</v>
      </c>
      <c r="Z11716">
        <v>2201</v>
      </c>
      <c r="AA11716" t="s">
        <v>714</v>
      </c>
      <c r="AC11716" t="s">
        <v>10720</v>
      </c>
      <c r="AD11716" t="s">
        <v>2682</v>
      </c>
    </row>
    <row r="11717" spans="21:30">
      <c r="U11717">
        <v>33090</v>
      </c>
      <c r="V11717">
        <v>6</v>
      </c>
      <c r="W11717" t="s">
        <v>12590</v>
      </c>
      <c r="X11717">
        <v>2</v>
      </c>
      <c r="Y11717" t="s">
        <v>631</v>
      </c>
      <c r="Z11717">
        <v>2201</v>
      </c>
      <c r="AA11717" t="s">
        <v>714</v>
      </c>
      <c r="AC11717" t="s">
        <v>10720</v>
      </c>
      <c r="AD11717" t="s">
        <v>2682</v>
      </c>
    </row>
    <row r="11718" spans="21:30">
      <c r="U11718">
        <v>33091</v>
      </c>
      <c r="V11718">
        <v>4</v>
      </c>
      <c r="W11718" t="s">
        <v>12591</v>
      </c>
      <c r="X11718">
        <v>2</v>
      </c>
      <c r="Y11718" t="s">
        <v>631</v>
      </c>
      <c r="Z11718">
        <v>2201</v>
      </c>
      <c r="AA11718" t="s">
        <v>714</v>
      </c>
      <c r="AC11718" t="s">
        <v>10720</v>
      </c>
      <c r="AD11718" t="s">
        <v>2682</v>
      </c>
    </row>
    <row r="11719" spans="21:30">
      <c r="U11719">
        <v>33092</v>
      </c>
      <c r="V11719">
        <v>2</v>
      </c>
      <c r="W11719" t="s">
        <v>10330</v>
      </c>
      <c r="X11719">
        <v>2</v>
      </c>
      <c r="Y11719" t="s">
        <v>631</v>
      </c>
      <c r="Z11719">
        <v>2201</v>
      </c>
      <c r="AA11719" t="s">
        <v>714</v>
      </c>
      <c r="AC11719" t="s">
        <v>10720</v>
      </c>
      <c r="AD11719" t="s">
        <v>2682</v>
      </c>
    </row>
    <row r="11720" spans="21:30">
      <c r="U11720">
        <v>33093</v>
      </c>
      <c r="V11720">
        <v>0</v>
      </c>
      <c r="W11720" t="s">
        <v>12592</v>
      </c>
      <c r="X11720">
        <v>2</v>
      </c>
      <c r="Y11720" t="s">
        <v>631</v>
      </c>
      <c r="Z11720">
        <v>2201</v>
      </c>
      <c r="AA11720" t="s">
        <v>714</v>
      </c>
      <c r="AC11720" t="s">
        <v>10720</v>
      </c>
      <c r="AD11720" t="s">
        <v>2682</v>
      </c>
    </row>
    <row r="11721" spans="21:30">
      <c r="U11721">
        <v>33094</v>
      </c>
      <c r="V11721">
        <v>9</v>
      </c>
      <c r="W11721" t="s">
        <v>12593</v>
      </c>
      <c r="X11721">
        <v>2</v>
      </c>
      <c r="Y11721" t="s">
        <v>631</v>
      </c>
      <c r="Z11721">
        <v>2201</v>
      </c>
      <c r="AA11721" t="s">
        <v>714</v>
      </c>
      <c r="AC11721" t="s">
        <v>10720</v>
      </c>
      <c r="AD11721" t="s">
        <v>2682</v>
      </c>
    </row>
    <row r="11722" spans="21:30">
      <c r="U11722">
        <v>33095</v>
      </c>
      <c r="V11722">
        <v>7</v>
      </c>
      <c r="W11722" t="s">
        <v>12594</v>
      </c>
      <c r="X11722">
        <v>2</v>
      </c>
      <c r="Y11722" t="s">
        <v>631</v>
      </c>
      <c r="Z11722">
        <v>2201</v>
      </c>
      <c r="AA11722" t="s">
        <v>714</v>
      </c>
      <c r="AC11722" t="s">
        <v>10720</v>
      </c>
      <c r="AD11722" t="s">
        <v>2682</v>
      </c>
    </row>
    <row r="11723" spans="21:30">
      <c r="U11723">
        <v>33096</v>
      </c>
      <c r="V11723">
        <v>5</v>
      </c>
      <c r="W11723" t="s">
        <v>12595</v>
      </c>
      <c r="X11723">
        <v>2</v>
      </c>
      <c r="Y11723" t="s">
        <v>631</v>
      </c>
      <c r="Z11723">
        <v>2201</v>
      </c>
      <c r="AA11723" t="s">
        <v>714</v>
      </c>
      <c r="AC11723" t="s">
        <v>10720</v>
      </c>
      <c r="AD11723" t="s">
        <v>2682</v>
      </c>
    </row>
    <row r="11724" spans="21:30">
      <c r="U11724">
        <v>33097</v>
      </c>
      <c r="V11724">
        <v>3</v>
      </c>
      <c r="W11724" t="s">
        <v>12596</v>
      </c>
      <c r="X11724">
        <v>2</v>
      </c>
      <c r="Y11724" t="s">
        <v>631</v>
      </c>
      <c r="Z11724">
        <v>2201</v>
      </c>
      <c r="AA11724" t="s">
        <v>714</v>
      </c>
      <c r="AC11724" t="s">
        <v>10720</v>
      </c>
      <c r="AD11724" t="s">
        <v>2682</v>
      </c>
    </row>
    <row r="11725" spans="21:30">
      <c r="U11725">
        <v>33098</v>
      </c>
      <c r="V11725">
        <v>1</v>
      </c>
      <c r="W11725" t="s">
        <v>12597</v>
      </c>
      <c r="X11725">
        <v>2</v>
      </c>
      <c r="Y11725" t="s">
        <v>631</v>
      </c>
      <c r="Z11725">
        <v>2201</v>
      </c>
      <c r="AA11725" t="s">
        <v>714</v>
      </c>
      <c r="AC11725" t="s">
        <v>10720</v>
      </c>
      <c r="AD11725" t="s">
        <v>2682</v>
      </c>
    </row>
    <row r="11726" spans="21:30">
      <c r="U11726">
        <v>33100</v>
      </c>
      <c r="V11726">
        <v>7</v>
      </c>
      <c r="W11726" t="s">
        <v>12598</v>
      </c>
      <c r="X11726">
        <v>2</v>
      </c>
      <c r="Y11726" t="s">
        <v>631</v>
      </c>
      <c r="Z11726">
        <v>2201</v>
      </c>
      <c r="AA11726" t="s">
        <v>714</v>
      </c>
      <c r="AC11726" t="s">
        <v>10212</v>
      </c>
      <c r="AD11726" t="s">
        <v>443</v>
      </c>
    </row>
    <row r="11727" spans="21:30">
      <c r="U11727">
        <v>33101</v>
      </c>
      <c r="V11727">
        <v>5</v>
      </c>
      <c r="W11727" t="s">
        <v>12599</v>
      </c>
      <c r="X11727">
        <v>2</v>
      </c>
      <c r="Y11727" t="s">
        <v>631</v>
      </c>
      <c r="Z11727">
        <v>2203</v>
      </c>
      <c r="AA11727" t="s">
        <v>1328</v>
      </c>
      <c r="AC11727" t="s">
        <v>10212</v>
      </c>
      <c r="AD11727" t="s">
        <v>2682</v>
      </c>
    </row>
    <row r="11728" spans="21:30">
      <c r="U11728">
        <v>33102</v>
      </c>
      <c r="V11728">
        <v>3</v>
      </c>
      <c r="W11728" t="s">
        <v>12600</v>
      </c>
      <c r="X11728">
        <v>2</v>
      </c>
      <c r="Y11728" t="s">
        <v>631</v>
      </c>
      <c r="Z11728">
        <v>2203</v>
      </c>
      <c r="AA11728" t="s">
        <v>1328</v>
      </c>
      <c r="AC11728" t="s">
        <v>10212</v>
      </c>
      <c r="AD11728" t="s">
        <v>2682</v>
      </c>
    </row>
    <row r="11729" spans="21:30">
      <c r="U11729">
        <v>33103</v>
      </c>
      <c r="V11729">
        <v>1</v>
      </c>
      <c r="W11729" t="s">
        <v>12601</v>
      </c>
      <c r="X11729">
        <v>2</v>
      </c>
      <c r="Y11729" t="s">
        <v>631</v>
      </c>
      <c r="Z11729">
        <v>2203</v>
      </c>
      <c r="AA11729" t="s">
        <v>1328</v>
      </c>
      <c r="AC11729" t="s">
        <v>10212</v>
      </c>
      <c r="AD11729" t="s">
        <v>2682</v>
      </c>
    </row>
    <row r="11730" spans="21:30">
      <c r="U11730">
        <v>33105</v>
      </c>
      <c r="V11730">
        <v>8</v>
      </c>
      <c r="W11730" t="s">
        <v>12602</v>
      </c>
      <c r="X11730">
        <v>2</v>
      </c>
      <c r="Y11730" t="s">
        <v>631</v>
      </c>
      <c r="Z11730">
        <v>2203</v>
      </c>
      <c r="AA11730" t="s">
        <v>1328</v>
      </c>
      <c r="AC11730" t="s">
        <v>10212</v>
      </c>
      <c r="AD11730" t="s">
        <v>2682</v>
      </c>
    </row>
    <row r="11731" spans="21:30">
      <c r="U11731">
        <v>33106</v>
      </c>
      <c r="V11731">
        <v>6</v>
      </c>
      <c r="W11731" t="s">
        <v>12603</v>
      </c>
      <c r="X11731">
        <v>2</v>
      </c>
      <c r="Y11731" t="s">
        <v>631</v>
      </c>
      <c r="Z11731">
        <v>2301</v>
      </c>
      <c r="AA11731" t="s">
        <v>1136</v>
      </c>
      <c r="AC11731" t="s">
        <v>10212</v>
      </c>
      <c r="AD11731" t="s">
        <v>2682</v>
      </c>
    </row>
    <row r="11732" spans="21:30">
      <c r="U11732">
        <v>33107</v>
      </c>
      <c r="V11732">
        <v>4</v>
      </c>
      <c r="W11732" t="s">
        <v>12570</v>
      </c>
      <c r="X11732">
        <v>2</v>
      </c>
      <c r="Y11732" t="s">
        <v>631</v>
      </c>
      <c r="Z11732">
        <v>2301</v>
      </c>
      <c r="AA11732" t="s">
        <v>1136</v>
      </c>
      <c r="AC11732" t="s">
        <v>10720</v>
      </c>
      <c r="AD11732" t="s">
        <v>2682</v>
      </c>
    </row>
    <row r="11733" spans="21:30">
      <c r="U11733">
        <v>33108</v>
      </c>
      <c r="V11733">
        <v>2</v>
      </c>
      <c r="W11733" t="s">
        <v>12604</v>
      </c>
      <c r="X11733">
        <v>2</v>
      </c>
      <c r="Y11733" t="s">
        <v>631</v>
      </c>
      <c r="Z11733">
        <v>2301</v>
      </c>
      <c r="AA11733" t="s">
        <v>1136</v>
      </c>
      <c r="AC11733" t="s">
        <v>10720</v>
      </c>
      <c r="AD11733" t="s">
        <v>2682</v>
      </c>
    </row>
    <row r="11734" spans="21:30">
      <c r="U11734">
        <v>33109</v>
      </c>
      <c r="V11734">
        <v>0</v>
      </c>
      <c r="W11734" t="s">
        <v>12605</v>
      </c>
      <c r="X11734">
        <v>2</v>
      </c>
      <c r="Y11734" t="s">
        <v>631</v>
      </c>
      <c r="Z11734">
        <v>2302</v>
      </c>
      <c r="AA11734" t="s">
        <v>1172</v>
      </c>
      <c r="AC11734" t="s">
        <v>10212</v>
      </c>
      <c r="AD11734" t="s">
        <v>2682</v>
      </c>
    </row>
    <row r="11735" spans="21:30">
      <c r="U11735">
        <v>33110</v>
      </c>
      <c r="V11735">
        <v>4</v>
      </c>
      <c r="W11735" t="s">
        <v>12391</v>
      </c>
      <c r="X11735">
        <v>3</v>
      </c>
      <c r="Y11735" t="s">
        <v>869</v>
      </c>
      <c r="Z11735">
        <v>3101</v>
      </c>
      <c r="AA11735" t="s">
        <v>913</v>
      </c>
      <c r="AC11735" t="s">
        <v>10212</v>
      </c>
      <c r="AD11735" t="s">
        <v>2682</v>
      </c>
    </row>
    <row r="11736" spans="21:30">
      <c r="U11736">
        <v>33111</v>
      </c>
      <c r="V11736">
        <v>2</v>
      </c>
      <c r="W11736" t="s">
        <v>12419</v>
      </c>
      <c r="X11736">
        <v>3</v>
      </c>
      <c r="Y11736" t="s">
        <v>869</v>
      </c>
      <c r="Z11736">
        <v>3101</v>
      </c>
      <c r="AA11736" t="s">
        <v>913</v>
      </c>
      <c r="AC11736" t="s">
        <v>10212</v>
      </c>
      <c r="AD11736" t="s">
        <v>2682</v>
      </c>
    </row>
    <row r="11737" spans="21:30">
      <c r="U11737">
        <v>33112</v>
      </c>
      <c r="V11737">
        <v>0</v>
      </c>
      <c r="W11737" t="s">
        <v>12606</v>
      </c>
      <c r="X11737">
        <v>3</v>
      </c>
      <c r="Y11737" t="s">
        <v>869</v>
      </c>
      <c r="Z11737">
        <v>3101</v>
      </c>
      <c r="AA11737" t="s">
        <v>913</v>
      </c>
      <c r="AC11737" t="s">
        <v>10212</v>
      </c>
      <c r="AD11737" t="s">
        <v>2682</v>
      </c>
    </row>
    <row r="11738" spans="21:30">
      <c r="U11738">
        <v>33113</v>
      </c>
      <c r="V11738">
        <v>9</v>
      </c>
      <c r="W11738" t="s">
        <v>10705</v>
      </c>
      <c r="X11738">
        <v>3</v>
      </c>
      <c r="Y11738" t="s">
        <v>869</v>
      </c>
      <c r="Z11738">
        <v>3101</v>
      </c>
      <c r="AA11738" t="s">
        <v>913</v>
      </c>
      <c r="AC11738" t="s">
        <v>10212</v>
      </c>
      <c r="AD11738" t="s">
        <v>443</v>
      </c>
    </row>
    <row r="11739" spans="21:30">
      <c r="U11739">
        <v>33114</v>
      </c>
      <c r="V11739">
        <v>7</v>
      </c>
      <c r="W11739" t="s">
        <v>10350</v>
      </c>
      <c r="X11739">
        <v>3</v>
      </c>
      <c r="Y11739" t="s">
        <v>869</v>
      </c>
      <c r="Z11739">
        <v>3101</v>
      </c>
      <c r="AA11739" t="s">
        <v>913</v>
      </c>
      <c r="AC11739" t="s">
        <v>10212</v>
      </c>
      <c r="AD11739" t="s">
        <v>2682</v>
      </c>
    </row>
    <row r="11740" spans="21:30">
      <c r="U11740">
        <v>33115</v>
      </c>
      <c r="V11740">
        <v>5</v>
      </c>
      <c r="W11740" t="s">
        <v>10341</v>
      </c>
      <c r="X11740">
        <v>3</v>
      </c>
      <c r="Y11740" t="s">
        <v>869</v>
      </c>
      <c r="Z11740">
        <v>3101</v>
      </c>
      <c r="AA11740" t="s">
        <v>913</v>
      </c>
      <c r="AC11740" t="s">
        <v>10212</v>
      </c>
      <c r="AD11740" t="s">
        <v>2682</v>
      </c>
    </row>
    <row r="11741" spans="21:30">
      <c r="U11741">
        <v>33116</v>
      </c>
      <c r="V11741">
        <v>3</v>
      </c>
      <c r="W11741" t="s">
        <v>12607</v>
      </c>
      <c r="X11741">
        <v>3</v>
      </c>
      <c r="Y11741" t="s">
        <v>869</v>
      </c>
      <c r="Z11741">
        <v>3101</v>
      </c>
      <c r="AA11741" t="s">
        <v>913</v>
      </c>
      <c r="AC11741" t="s">
        <v>10212</v>
      </c>
      <c r="AD11741" t="s">
        <v>2682</v>
      </c>
    </row>
    <row r="11742" spans="21:30">
      <c r="U11742">
        <v>33117</v>
      </c>
      <c r="V11742">
        <v>1</v>
      </c>
      <c r="W11742" t="s">
        <v>12608</v>
      </c>
      <c r="X11742">
        <v>3</v>
      </c>
      <c r="Y11742" t="s">
        <v>869</v>
      </c>
      <c r="Z11742">
        <v>3101</v>
      </c>
      <c r="AA11742" t="s">
        <v>913</v>
      </c>
      <c r="AC11742" t="s">
        <v>10212</v>
      </c>
      <c r="AD11742" t="s">
        <v>2682</v>
      </c>
    </row>
    <row r="11743" spans="21:30">
      <c r="U11743">
        <v>33134</v>
      </c>
      <c r="V11743">
        <v>1</v>
      </c>
      <c r="W11743" t="s">
        <v>12609</v>
      </c>
      <c r="X11743">
        <v>3</v>
      </c>
      <c r="Y11743" t="s">
        <v>869</v>
      </c>
      <c r="Z11743">
        <v>3101</v>
      </c>
      <c r="AA11743" t="s">
        <v>913</v>
      </c>
      <c r="AC11743" t="s">
        <v>10212</v>
      </c>
      <c r="AD11743" t="s">
        <v>2682</v>
      </c>
    </row>
    <row r="11744" spans="21:30">
      <c r="U11744">
        <v>33138</v>
      </c>
      <c r="V11744">
        <v>4</v>
      </c>
      <c r="W11744" t="s">
        <v>12610</v>
      </c>
      <c r="X11744">
        <v>3</v>
      </c>
      <c r="Y11744" t="s">
        <v>869</v>
      </c>
      <c r="Z11744">
        <v>3101</v>
      </c>
      <c r="AA11744" t="s">
        <v>913</v>
      </c>
      <c r="AC11744" t="s">
        <v>10212</v>
      </c>
      <c r="AD11744" t="s">
        <v>2682</v>
      </c>
    </row>
    <row r="11745" spans="21:30">
      <c r="U11745">
        <v>33139</v>
      </c>
      <c r="V11745">
        <v>2</v>
      </c>
      <c r="W11745" t="s">
        <v>12611</v>
      </c>
      <c r="X11745">
        <v>3</v>
      </c>
      <c r="Y11745" t="s">
        <v>869</v>
      </c>
      <c r="Z11745">
        <v>3101</v>
      </c>
      <c r="AA11745" t="s">
        <v>913</v>
      </c>
      <c r="AC11745" t="s">
        <v>10212</v>
      </c>
      <c r="AD11745" t="s">
        <v>2682</v>
      </c>
    </row>
    <row r="11746" spans="21:30">
      <c r="U11746">
        <v>33140</v>
      </c>
      <c r="V11746">
        <v>6</v>
      </c>
      <c r="W11746" t="s">
        <v>12612</v>
      </c>
      <c r="X11746">
        <v>3</v>
      </c>
      <c r="Y11746" t="s">
        <v>869</v>
      </c>
      <c r="Z11746">
        <v>3102</v>
      </c>
      <c r="AA11746" t="s">
        <v>912</v>
      </c>
      <c r="AC11746" t="s">
        <v>10212</v>
      </c>
      <c r="AD11746" t="s">
        <v>2682</v>
      </c>
    </row>
    <row r="11747" spans="21:30">
      <c r="U11747">
        <v>33144</v>
      </c>
      <c r="V11747">
        <v>9</v>
      </c>
      <c r="W11747" t="s">
        <v>12613</v>
      </c>
      <c r="X11747">
        <v>3</v>
      </c>
      <c r="Y11747" t="s">
        <v>869</v>
      </c>
      <c r="Z11747">
        <v>3103</v>
      </c>
      <c r="AA11747" t="s">
        <v>1760</v>
      </c>
      <c r="AC11747" t="s">
        <v>10720</v>
      </c>
      <c r="AD11747" t="s">
        <v>2682</v>
      </c>
    </row>
    <row r="11748" spans="21:30">
      <c r="U11748">
        <v>33146</v>
      </c>
      <c r="V11748">
        <v>5</v>
      </c>
      <c r="W11748" t="s">
        <v>12614</v>
      </c>
      <c r="X11748">
        <v>3</v>
      </c>
      <c r="Y11748" t="s">
        <v>869</v>
      </c>
      <c r="Z11748">
        <v>3103</v>
      </c>
      <c r="AA11748" t="s">
        <v>1760</v>
      </c>
      <c r="AC11748" t="s">
        <v>10212</v>
      </c>
      <c r="AD11748" t="s">
        <v>2682</v>
      </c>
    </row>
    <row r="11749" spans="21:30">
      <c r="U11749">
        <v>33147</v>
      </c>
      <c r="V11749">
        <v>3</v>
      </c>
      <c r="W11749" t="s">
        <v>10291</v>
      </c>
      <c r="X11749">
        <v>3</v>
      </c>
      <c r="Y11749" t="s">
        <v>869</v>
      </c>
      <c r="Z11749">
        <v>3201</v>
      </c>
      <c r="AA11749" t="s">
        <v>967</v>
      </c>
      <c r="AC11749" t="s">
        <v>10212</v>
      </c>
      <c r="AD11749" t="s">
        <v>443</v>
      </c>
    </row>
    <row r="11750" spans="21:30">
      <c r="U11750">
        <v>33148</v>
      </c>
      <c r="V11750">
        <v>1</v>
      </c>
      <c r="W11750" t="s">
        <v>12615</v>
      </c>
      <c r="X11750">
        <v>3</v>
      </c>
      <c r="Y11750" t="s">
        <v>869</v>
      </c>
      <c r="Z11750">
        <v>3201</v>
      </c>
      <c r="AA11750" t="s">
        <v>967</v>
      </c>
      <c r="AC11750" t="s">
        <v>10212</v>
      </c>
      <c r="AD11750" t="s">
        <v>443</v>
      </c>
    </row>
    <row r="11751" spans="21:30">
      <c r="U11751">
        <v>33150</v>
      </c>
      <c r="V11751">
        <v>3</v>
      </c>
      <c r="W11751" t="s">
        <v>10266</v>
      </c>
      <c r="X11751">
        <v>3</v>
      </c>
      <c r="Y11751" t="s">
        <v>869</v>
      </c>
      <c r="Z11751">
        <v>3201</v>
      </c>
      <c r="AA11751" t="s">
        <v>967</v>
      </c>
      <c r="AC11751" t="s">
        <v>10212</v>
      </c>
      <c r="AD11751" t="s">
        <v>443</v>
      </c>
    </row>
    <row r="11752" spans="21:30">
      <c r="U11752">
        <v>33151</v>
      </c>
      <c r="V11752">
        <v>1</v>
      </c>
      <c r="W11752" t="s">
        <v>12616</v>
      </c>
      <c r="X11752">
        <v>3</v>
      </c>
      <c r="Y11752" t="s">
        <v>869</v>
      </c>
      <c r="Z11752">
        <v>3202</v>
      </c>
      <c r="AA11752" t="s">
        <v>1654</v>
      </c>
      <c r="AC11752" t="s">
        <v>10212</v>
      </c>
      <c r="AD11752" t="s">
        <v>443</v>
      </c>
    </row>
    <row r="11753" spans="21:30">
      <c r="U11753">
        <v>33153</v>
      </c>
      <c r="V11753">
        <v>8</v>
      </c>
      <c r="W11753" t="s">
        <v>12617</v>
      </c>
      <c r="X11753">
        <v>3</v>
      </c>
      <c r="Y11753" t="s">
        <v>869</v>
      </c>
      <c r="Z11753">
        <v>3202</v>
      </c>
      <c r="AA11753" t="s">
        <v>1654</v>
      </c>
      <c r="AC11753" t="s">
        <v>10212</v>
      </c>
      <c r="AD11753" t="s">
        <v>2682</v>
      </c>
    </row>
    <row r="11754" spans="21:30">
      <c r="U11754">
        <v>33154</v>
      </c>
      <c r="V11754">
        <v>6</v>
      </c>
      <c r="W11754" t="s">
        <v>12618</v>
      </c>
      <c r="X11754">
        <v>3</v>
      </c>
      <c r="Y11754" t="s">
        <v>869</v>
      </c>
      <c r="Z11754">
        <v>3202</v>
      </c>
      <c r="AA11754" t="s">
        <v>1654</v>
      </c>
      <c r="AC11754" t="s">
        <v>10212</v>
      </c>
      <c r="AD11754" t="s">
        <v>443</v>
      </c>
    </row>
    <row r="11755" spans="21:30">
      <c r="U11755">
        <v>33155</v>
      </c>
      <c r="V11755">
        <v>4</v>
      </c>
      <c r="W11755" t="s">
        <v>12619</v>
      </c>
      <c r="X11755">
        <v>3</v>
      </c>
      <c r="Y11755" t="s">
        <v>869</v>
      </c>
      <c r="Z11755">
        <v>3301</v>
      </c>
      <c r="AA11755" t="s">
        <v>1776</v>
      </c>
      <c r="AC11755" t="s">
        <v>10212</v>
      </c>
      <c r="AD11755" t="s">
        <v>443</v>
      </c>
    </row>
    <row r="11756" spans="21:30">
      <c r="U11756">
        <v>33156</v>
      </c>
      <c r="V11756">
        <v>2</v>
      </c>
      <c r="W11756" t="s">
        <v>12620</v>
      </c>
      <c r="X11756">
        <v>3</v>
      </c>
      <c r="Y11756" t="s">
        <v>869</v>
      </c>
      <c r="Z11756">
        <v>3301</v>
      </c>
      <c r="AA11756" t="s">
        <v>1776</v>
      </c>
      <c r="AC11756" t="s">
        <v>10212</v>
      </c>
      <c r="AD11756" t="s">
        <v>2682</v>
      </c>
    </row>
    <row r="11757" spans="21:30">
      <c r="U11757">
        <v>33158</v>
      </c>
      <c r="V11757">
        <v>9</v>
      </c>
      <c r="W11757" t="s">
        <v>12621</v>
      </c>
      <c r="X11757">
        <v>3</v>
      </c>
      <c r="Y11757" t="s">
        <v>869</v>
      </c>
      <c r="Z11757">
        <v>3301</v>
      </c>
      <c r="AA11757" t="s">
        <v>1776</v>
      </c>
      <c r="AC11757" t="s">
        <v>10212</v>
      </c>
      <c r="AD11757" t="s">
        <v>443</v>
      </c>
    </row>
    <row r="11758" spans="21:30">
      <c r="U11758">
        <v>33159</v>
      </c>
      <c r="V11758">
        <v>7</v>
      </c>
      <c r="W11758" t="s">
        <v>12622</v>
      </c>
      <c r="X11758">
        <v>3</v>
      </c>
      <c r="Y11758" t="s">
        <v>869</v>
      </c>
      <c r="Z11758">
        <v>3301</v>
      </c>
      <c r="AA11758" t="s">
        <v>1776</v>
      </c>
      <c r="AC11758" t="s">
        <v>10212</v>
      </c>
      <c r="AD11758" t="s">
        <v>2682</v>
      </c>
    </row>
    <row r="11759" spans="21:30">
      <c r="U11759">
        <v>33160</v>
      </c>
      <c r="V11759">
        <v>0</v>
      </c>
      <c r="W11759" t="s">
        <v>12623</v>
      </c>
      <c r="X11759">
        <v>3</v>
      </c>
      <c r="Y11759" t="s">
        <v>869</v>
      </c>
      <c r="Z11759">
        <v>3301</v>
      </c>
      <c r="AA11759" t="s">
        <v>1776</v>
      </c>
      <c r="AC11759" t="s">
        <v>10212</v>
      </c>
      <c r="AD11759" t="s">
        <v>2682</v>
      </c>
    </row>
    <row r="11760" spans="21:30">
      <c r="U11760">
        <v>33162</v>
      </c>
      <c r="V11760">
        <v>7</v>
      </c>
      <c r="W11760" t="s">
        <v>12624</v>
      </c>
      <c r="X11760">
        <v>3</v>
      </c>
      <c r="Y11760" t="s">
        <v>869</v>
      </c>
      <c r="Z11760">
        <v>3301</v>
      </c>
      <c r="AA11760" t="s">
        <v>1776</v>
      </c>
      <c r="AC11760" t="s">
        <v>10212</v>
      </c>
      <c r="AD11760" t="s">
        <v>2682</v>
      </c>
    </row>
    <row r="11761" spans="21:30">
      <c r="U11761">
        <v>33165</v>
      </c>
      <c r="V11761">
        <v>1</v>
      </c>
      <c r="W11761" t="s">
        <v>12625</v>
      </c>
      <c r="X11761">
        <v>3</v>
      </c>
      <c r="Y11761" t="s">
        <v>869</v>
      </c>
      <c r="Z11761">
        <v>3302</v>
      </c>
      <c r="AA11761" t="s">
        <v>867</v>
      </c>
      <c r="AC11761" t="s">
        <v>10212</v>
      </c>
      <c r="AD11761" t="s">
        <v>2682</v>
      </c>
    </row>
    <row r="11762" spans="21:30">
      <c r="U11762">
        <v>33167</v>
      </c>
      <c r="V11762">
        <v>8</v>
      </c>
      <c r="W11762" t="s">
        <v>12626</v>
      </c>
      <c r="X11762">
        <v>3</v>
      </c>
      <c r="Y11762" t="s">
        <v>869</v>
      </c>
      <c r="Z11762">
        <v>3302</v>
      </c>
      <c r="AA11762" t="s">
        <v>867</v>
      </c>
      <c r="AC11762" t="s">
        <v>10212</v>
      </c>
      <c r="AD11762" t="s">
        <v>443</v>
      </c>
    </row>
    <row r="11763" spans="21:30">
      <c r="U11763">
        <v>33168</v>
      </c>
      <c r="V11763">
        <v>6</v>
      </c>
      <c r="W11763" t="s">
        <v>12627</v>
      </c>
      <c r="X11763">
        <v>3</v>
      </c>
      <c r="Y11763" t="s">
        <v>869</v>
      </c>
      <c r="Z11763">
        <v>3302</v>
      </c>
      <c r="AA11763" t="s">
        <v>867</v>
      </c>
      <c r="AC11763" t="s">
        <v>10212</v>
      </c>
      <c r="AD11763" t="s">
        <v>443</v>
      </c>
    </row>
    <row r="11764" spans="21:30">
      <c r="U11764">
        <v>33169</v>
      </c>
      <c r="V11764">
        <v>4</v>
      </c>
      <c r="W11764" t="s">
        <v>12628</v>
      </c>
      <c r="X11764">
        <v>3</v>
      </c>
      <c r="Y11764" t="s">
        <v>869</v>
      </c>
      <c r="Z11764">
        <v>3302</v>
      </c>
      <c r="AA11764" t="s">
        <v>867</v>
      </c>
      <c r="AC11764" t="s">
        <v>10212</v>
      </c>
      <c r="AD11764" t="s">
        <v>2682</v>
      </c>
    </row>
    <row r="11765" spans="21:30">
      <c r="U11765">
        <v>33170</v>
      </c>
      <c r="V11765">
        <v>8</v>
      </c>
      <c r="W11765" t="s">
        <v>12629</v>
      </c>
      <c r="X11765">
        <v>3</v>
      </c>
      <c r="Y11765" t="s">
        <v>869</v>
      </c>
      <c r="Z11765">
        <v>3302</v>
      </c>
      <c r="AA11765" t="s">
        <v>867</v>
      </c>
      <c r="AC11765" t="s">
        <v>10212</v>
      </c>
      <c r="AD11765" t="s">
        <v>2682</v>
      </c>
    </row>
    <row r="11766" spans="21:30">
      <c r="U11766">
        <v>33171</v>
      </c>
      <c r="V11766">
        <v>6</v>
      </c>
      <c r="W11766" t="s">
        <v>12630</v>
      </c>
      <c r="X11766">
        <v>3</v>
      </c>
      <c r="Y11766" t="s">
        <v>869</v>
      </c>
      <c r="Z11766">
        <v>3302</v>
      </c>
      <c r="AA11766" t="s">
        <v>867</v>
      </c>
      <c r="AC11766" t="s">
        <v>10212</v>
      </c>
      <c r="AD11766" t="s">
        <v>2682</v>
      </c>
    </row>
    <row r="11767" spans="21:30">
      <c r="U11767">
        <v>33173</v>
      </c>
      <c r="V11767">
        <v>2</v>
      </c>
      <c r="W11767" t="s">
        <v>12631</v>
      </c>
      <c r="X11767">
        <v>3</v>
      </c>
      <c r="Y11767" t="s">
        <v>869</v>
      </c>
      <c r="Z11767">
        <v>3303</v>
      </c>
      <c r="AA11767" t="s">
        <v>1147</v>
      </c>
      <c r="AC11767" t="s">
        <v>10212</v>
      </c>
      <c r="AD11767" t="s">
        <v>2682</v>
      </c>
    </row>
    <row r="11768" spans="21:30">
      <c r="U11768">
        <v>33177</v>
      </c>
      <c r="V11768">
        <v>5</v>
      </c>
      <c r="W11768" t="s">
        <v>12632</v>
      </c>
      <c r="X11768">
        <v>3</v>
      </c>
      <c r="Y11768" t="s">
        <v>869</v>
      </c>
      <c r="Z11768">
        <v>3304</v>
      </c>
      <c r="AA11768" t="s">
        <v>868</v>
      </c>
      <c r="AC11768" t="s">
        <v>10212</v>
      </c>
      <c r="AD11768" t="s">
        <v>2682</v>
      </c>
    </row>
    <row r="11769" spans="21:30">
      <c r="U11769">
        <v>33178</v>
      </c>
      <c r="V11769">
        <v>3</v>
      </c>
      <c r="W11769" t="s">
        <v>12465</v>
      </c>
      <c r="X11769">
        <v>4</v>
      </c>
      <c r="Y11769" t="s">
        <v>846</v>
      </c>
      <c r="Z11769">
        <v>4101</v>
      </c>
      <c r="AA11769" t="s">
        <v>844</v>
      </c>
      <c r="AC11769" t="s">
        <v>10212</v>
      </c>
      <c r="AD11769" t="s">
        <v>2682</v>
      </c>
    </row>
    <row r="11770" spans="21:30">
      <c r="U11770">
        <v>33179</v>
      </c>
      <c r="V11770">
        <v>1</v>
      </c>
      <c r="W11770" t="s">
        <v>12495</v>
      </c>
      <c r="X11770">
        <v>4</v>
      </c>
      <c r="Y11770" t="s">
        <v>846</v>
      </c>
      <c r="Z11770">
        <v>4101</v>
      </c>
      <c r="AA11770" t="s">
        <v>844</v>
      </c>
      <c r="AC11770" t="s">
        <v>10212</v>
      </c>
      <c r="AD11770" t="s">
        <v>2682</v>
      </c>
    </row>
    <row r="11771" spans="21:30">
      <c r="U11771">
        <v>33180</v>
      </c>
      <c r="V11771">
        <v>5</v>
      </c>
      <c r="W11771" t="s">
        <v>12633</v>
      </c>
      <c r="X11771">
        <v>4</v>
      </c>
      <c r="Y11771" t="s">
        <v>846</v>
      </c>
      <c r="Z11771">
        <v>4101</v>
      </c>
      <c r="AA11771" t="s">
        <v>844</v>
      </c>
      <c r="AC11771" t="s">
        <v>10212</v>
      </c>
      <c r="AD11771" t="s">
        <v>443</v>
      </c>
    </row>
    <row r="11772" spans="21:30">
      <c r="U11772">
        <v>33182</v>
      </c>
      <c r="V11772">
        <v>1</v>
      </c>
      <c r="W11772" t="s">
        <v>12634</v>
      </c>
      <c r="X11772">
        <v>4</v>
      </c>
      <c r="Y11772" t="s">
        <v>846</v>
      </c>
      <c r="Z11772">
        <v>4101</v>
      </c>
      <c r="AA11772" t="s">
        <v>844</v>
      </c>
      <c r="AC11772" t="s">
        <v>10212</v>
      </c>
      <c r="AD11772" t="s">
        <v>2682</v>
      </c>
    </row>
    <row r="11773" spans="21:30">
      <c r="U11773">
        <v>33184</v>
      </c>
      <c r="V11773">
        <v>8</v>
      </c>
      <c r="W11773" t="s">
        <v>12635</v>
      </c>
      <c r="X11773">
        <v>4</v>
      </c>
      <c r="Y11773" t="s">
        <v>846</v>
      </c>
      <c r="Z11773">
        <v>4101</v>
      </c>
      <c r="AA11773" t="s">
        <v>844</v>
      </c>
      <c r="AC11773" t="s">
        <v>10720</v>
      </c>
      <c r="AD11773" t="s">
        <v>2682</v>
      </c>
    </row>
    <row r="11774" spans="21:30">
      <c r="U11774">
        <v>33185</v>
      </c>
      <c r="V11774">
        <v>6</v>
      </c>
      <c r="W11774" t="s">
        <v>12636</v>
      </c>
      <c r="X11774">
        <v>4</v>
      </c>
      <c r="Y11774" t="s">
        <v>846</v>
      </c>
      <c r="Z11774">
        <v>4101</v>
      </c>
      <c r="AA11774" t="s">
        <v>844</v>
      </c>
      <c r="AC11774" t="s">
        <v>10720</v>
      </c>
      <c r="AD11774" t="s">
        <v>2682</v>
      </c>
    </row>
    <row r="11775" spans="21:30">
      <c r="U11775">
        <v>33186</v>
      </c>
      <c r="V11775">
        <v>4</v>
      </c>
      <c r="W11775" t="s">
        <v>12637</v>
      </c>
      <c r="X11775">
        <v>4</v>
      </c>
      <c r="Y11775" t="s">
        <v>846</v>
      </c>
      <c r="Z11775">
        <v>4101</v>
      </c>
      <c r="AA11775" t="s">
        <v>844</v>
      </c>
      <c r="AC11775" t="s">
        <v>10720</v>
      </c>
      <c r="AD11775" t="s">
        <v>2682</v>
      </c>
    </row>
    <row r="11776" spans="21:30">
      <c r="U11776">
        <v>33187</v>
      </c>
      <c r="V11776">
        <v>2</v>
      </c>
      <c r="W11776" t="s">
        <v>12638</v>
      </c>
      <c r="X11776">
        <v>4</v>
      </c>
      <c r="Y11776" t="s">
        <v>846</v>
      </c>
      <c r="Z11776">
        <v>4101</v>
      </c>
      <c r="AA11776" t="s">
        <v>844</v>
      </c>
      <c r="AC11776" t="s">
        <v>10212</v>
      </c>
      <c r="AD11776" t="s">
        <v>443</v>
      </c>
    </row>
    <row r="11777" spans="21:30">
      <c r="U11777">
        <v>33188</v>
      </c>
      <c r="V11777">
        <v>0</v>
      </c>
      <c r="W11777" t="s">
        <v>12639</v>
      </c>
      <c r="X11777">
        <v>4</v>
      </c>
      <c r="Y11777" t="s">
        <v>846</v>
      </c>
      <c r="Z11777">
        <v>4101</v>
      </c>
      <c r="AA11777" t="s">
        <v>844</v>
      </c>
      <c r="AC11777" t="s">
        <v>10212</v>
      </c>
      <c r="AD11777" t="s">
        <v>2682</v>
      </c>
    </row>
    <row r="11778" spans="21:30">
      <c r="U11778">
        <v>33189</v>
      </c>
      <c r="V11778">
        <v>9</v>
      </c>
      <c r="W11778" t="s">
        <v>12640</v>
      </c>
      <c r="X11778">
        <v>4</v>
      </c>
      <c r="Y11778" t="s">
        <v>846</v>
      </c>
      <c r="Z11778">
        <v>4101</v>
      </c>
      <c r="AA11778" t="s">
        <v>844</v>
      </c>
      <c r="AC11778" t="s">
        <v>10720</v>
      </c>
      <c r="AD11778" t="s">
        <v>2682</v>
      </c>
    </row>
    <row r="11779" spans="21:30">
      <c r="U11779">
        <v>33190</v>
      </c>
      <c r="V11779">
        <v>2</v>
      </c>
      <c r="W11779" t="s">
        <v>12641</v>
      </c>
      <c r="X11779">
        <v>4</v>
      </c>
      <c r="Y11779" t="s">
        <v>846</v>
      </c>
      <c r="Z11779">
        <v>4101</v>
      </c>
      <c r="AA11779" t="s">
        <v>844</v>
      </c>
      <c r="AC11779" t="s">
        <v>10212</v>
      </c>
      <c r="AD11779" t="s">
        <v>2682</v>
      </c>
    </row>
    <row r="11780" spans="21:30">
      <c r="U11780">
        <v>33191</v>
      </c>
      <c r="V11780">
        <v>0</v>
      </c>
      <c r="W11780" t="s">
        <v>12642</v>
      </c>
      <c r="X11780">
        <v>4</v>
      </c>
      <c r="Y11780" t="s">
        <v>846</v>
      </c>
      <c r="Z11780">
        <v>4101</v>
      </c>
      <c r="AA11780" t="s">
        <v>844</v>
      </c>
      <c r="AC11780" t="s">
        <v>10212</v>
      </c>
      <c r="AD11780" t="s">
        <v>2682</v>
      </c>
    </row>
    <row r="11781" spans="21:30">
      <c r="U11781">
        <v>33192</v>
      </c>
      <c r="V11781">
        <v>9</v>
      </c>
      <c r="W11781" t="s">
        <v>12643</v>
      </c>
      <c r="X11781">
        <v>4</v>
      </c>
      <c r="Y11781" t="s">
        <v>846</v>
      </c>
      <c r="Z11781">
        <v>4101</v>
      </c>
      <c r="AA11781" t="s">
        <v>844</v>
      </c>
      <c r="AC11781" t="s">
        <v>10212</v>
      </c>
      <c r="AD11781" t="s">
        <v>2682</v>
      </c>
    </row>
    <row r="11782" spans="21:30">
      <c r="U11782">
        <v>33193</v>
      </c>
      <c r="V11782">
        <v>7</v>
      </c>
      <c r="W11782" t="s">
        <v>12644</v>
      </c>
      <c r="X11782">
        <v>4</v>
      </c>
      <c r="Y11782" t="s">
        <v>846</v>
      </c>
      <c r="Z11782">
        <v>4101</v>
      </c>
      <c r="AA11782" t="s">
        <v>844</v>
      </c>
      <c r="AC11782" t="s">
        <v>10212</v>
      </c>
      <c r="AD11782" t="s">
        <v>2682</v>
      </c>
    </row>
    <row r="11783" spans="21:30">
      <c r="U11783">
        <v>33194</v>
      </c>
      <c r="V11783">
        <v>5</v>
      </c>
      <c r="W11783" t="s">
        <v>10291</v>
      </c>
      <c r="X11783">
        <v>4</v>
      </c>
      <c r="Y11783" t="s">
        <v>846</v>
      </c>
      <c r="Z11783">
        <v>4101</v>
      </c>
      <c r="AA11783" t="s">
        <v>844</v>
      </c>
      <c r="AC11783" t="s">
        <v>10212</v>
      </c>
      <c r="AD11783" t="s">
        <v>2682</v>
      </c>
    </row>
    <row r="11784" spans="21:30">
      <c r="U11784">
        <v>33195</v>
      </c>
      <c r="V11784">
        <v>3</v>
      </c>
      <c r="W11784" t="s">
        <v>12645</v>
      </c>
      <c r="X11784">
        <v>4</v>
      </c>
      <c r="Y11784" t="s">
        <v>846</v>
      </c>
      <c r="Z11784">
        <v>4101</v>
      </c>
      <c r="AA11784" t="s">
        <v>844</v>
      </c>
      <c r="AC11784" t="s">
        <v>10212</v>
      </c>
      <c r="AD11784" t="s">
        <v>2682</v>
      </c>
    </row>
    <row r="11785" spans="21:30">
      <c r="U11785">
        <v>33196</v>
      </c>
      <c r="V11785">
        <v>1</v>
      </c>
      <c r="W11785" t="s">
        <v>12646</v>
      </c>
      <c r="X11785">
        <v>4</v>
      </c>
      <c r="Y11785" t="s">
        <v>846</v>
      </c>
      <c r="Z11785">
        <v>4101</v>
      </c>
      <c r="AA11785" t="s">
        <v>844</v>
      </c>
      <c r="AC11785" t="s">
        <v>10720</v>
      </c>
      <c r="AD11785" t="s">
        <v>2682</v>
      </c>
    </row>
    <row r="11786" spans="21:30">
      <c r="U11786">
        <v>33198</v>
      </c>
      <c r="V11786">
        <v>8</v>
      </c>
      <c r="W11786" t="s">
        <v>12647</v>
      </c>
      <c r="X11786">
        <v>4</v>
      </c>
      <c r="Y11786" t="s">
        <v>846</v>
      </c>
      <c r="Z11786">
        <v>4101</v>
      </c>
      <c r="AA11786" t="s">
        <v>844</v>
      </c>
      <c r="AC11786" t="s">
        <v>10720</v>
      </c>
      <c r="AD11786" t="s">
        <v>2682</v>
      </c>
    </row>
    <row r="11787" spans="21:30">
      <c r="U11787">
        <v>33199</v>
      </c>
      <c r="V11787">
        <v>6</v>
      </c>
      <c r="W11787" t="s">
        <v>12648</v>
      </c>
      <c r="X11787">
        <v>4</v>
      </c>
      <c r="Y11787" t="s">
        <v>846</v>
      </c>
      <c r="Z11787">
        <v>4101</v>
      </c>
      <c r="AA11787" t="s">
        <v>844</v>
      </c>
      <c r="AC11787" t="s">
        <v>10720</v>
      </c>
      <c r="AD11787" t="s">
        <v>2682</v>
      </c>
    </row>
    <row r="11788" spans="21:30">
      <c r="U11788">
        <v>33200</v>
      </c>
      <c r="V11788">
        <v>3</v>
      </c>
      <c r="W11788" t="s">
        <v>12649</v>
      </c>
      <c r="X11788">
        <v>4</v>
      </c>
      <c r="Y11788" t="s">
        <v>846</v>
      </c>
      <c r="Z11788">
        <v>4101</v>
      </c>
      <c r="AA11788" t="s">
        <v>844</v>
      </c>
      <c r="AC11788" t="s">
        <v>10212</v>
      </c>
      <c r="AD11788" t="s">
        <v>2682</v>
      </c>
    </row>
    <row r="11789" spans="21:30">
      <c r="U11789">
        <v>33201</v>
      </c>
      <c r="V11789">
        <v>1</v>
      </c>
      <c r="W11789" t="s">
        <v>12650</v>
      </c>
      <c r="X11789">
        <v>4</v>
      </c>
      <c r="Y11789" t="s">
        <v>846</v>
      </c>
      <c r="Z11789">
        <v>4101</v>
      </c>
      <c r="AA11789" t="s">
        <v>844</v>
      </c>
      <c r="AC11789" t="s">
        <v>10212</v>
      </c>
      <c r="AD11789" t="s">
        <v>2682</v>
      </c>
    </row>
    <row r="11790" spans="21:30">
      <c r="U11790">
        <v>33203</v>
      </c>
      <c r="V11790">
        <v>8</v>
      </c>
      <c r="W11790" t="s">
        <v>12651</v>
      </c>
      <c r="X11790">
        <v>4</v>
      </c>
      <c r="Y11790" t="s">
        <v>846</v>
      </c>
      <c r="Z11790">
        <v>4101</v>
      </c>
      <c r="AA11790" t="s">
        <v>844</v>
      </c>
      <c r="AC11790" t="s">
        <v>10212</v>
      </c>
      <c r="AD11790" t="s">
        <v>2682</v>
      </c>
    </row>
    <row r="11791" spans="21:30">
      <c r="U11791">
        <v>33204</v>
      </c>
      <c r="V11791">
        <v>6</v>
      </c>
      <c r="W11791" t="s">
        <v>12652</v>
      </c>
      <c r="X11791">
        <v>4</v>
      </c>
      <c r="Y11791" t="s">
        <v>846</v>
      </c>
      <c r="Z11791">
        <v>4101</v>
      </c>
      <c r="AA11791" t="s">
        <v>844</v>
      </c>
      <c r="AC11791" t="s">
        <v>10720</v>
      </c>
      <c r="AD11791" t="s">
        <v>2682</v>
      </c>
    </row>
    <row r="11792" spans="21:30">
      <c r="U11792">
        <v>33205</v>
      </c>
      <c r="V11792">
        <v>4</v>
      </c>
      <c r="W11792" t="s">
        <v>12653</v>
      </c>
      <c r="X11792">
        <v>4</v>
      </c>
      <c r="Y11792" t="s">
        <v>846</v>
      </c>
      <c r="Z11792">
        <v>4101</v>
      </c>
      <c r="AA11792" t="s">
        <v>844</v>
      </c>
      <c r="AC11792" t="s">
        <v>10720</v>
      </c>
      <c r="AD11792" t="s">
        <v>443</v>
      </c>
    </row>
    <row r="11793" spans="21:30">
      <c r="U11793">
        <v>33206</v>
      </c>
      <c r="V11793">
        <v>2</v>
      </c>
      <c r="W11793" t="s">
        <v>1693</v>
      </c>
      <c r="X11793">
        <v>4</v>
      </c>
      <c r="Y11793" t="s">
        <v>846</v>
      </c>
      <c r="Z11793">
        <v>4101</v>
      </c>
      <c r="AA11793" t="s">
        <v>844</v>
      </c>
      <c r="AC11793" t="s">
        <v>10720</v>
      </c>
      <c r="AD11793" t="s">
        <v>2682</v>
      </c>
    </row>
    <row r="11794" spans="21:30">
      <c r="U11794">
        <v>33207</v>
      </c>
      <c r="V11794">
        <v>0</v>
      </c>
      <c r="W11794" t="s">
        <v>12587</v>
      </c>
      <c r="X11794">
        <v>4</v>
      </c>
      <c r="Y11794" t="s">
        <v>846</v>
      </c>
      <c r="Z11794">
        <v>4101</v>
      </c>
      <c r="AA11794" t="s">
        <v>844</v>
      </c>
      <c r="AC11794" t="s">
        <v>10720</v>
      </c>
      <c r="AD11794" t="s">
        <v>2682</v>
      </c>
    </row>
    <row r="11795" spans="21:30">
      <c r="U11795">
        <v>33208</v>
      </c>
      <c r="V11795">
        <v>9</v>
      </c>
      <c r="W11795" t="s">
        <v>12654</v>
      </c>
      <c r="X11795">
        <v>4</v>
      </c>
      <c r="Y11795" t="s">
        <v>846</v>
      </c>
      <c r="Z11795">
        <v>4101</v>
      </c>
      <c r="AA11795" t="s">
        <v>844</v>
      </c>
      <c r="AC11795" t="s">
        <v>10720</v>
      </c>
      <c r="AD11795" t="s">
        <v>2682</v>
      </c>
    </row>
    <row r="11796" spans="21:30">
      <c r="U11796">
        <v>33209</v>
      </c>
      <c r="V11796">
        <v>7</v>
      </c>
      <c r="W11796" t="s">
        <v>12655</v>
      </c>
      <c r="X11796">
        <v>4</v>
      </c>
      <c r="Y11796" t="s">
        <v>846</v>
      </c>
      <c r="Z11796">
        <v>4101</v>
      </c>
      <c r="AA11796" t="s">
        <v>844</v>
      </c>
      <c r="AC11796" t="s">
        <v>10720</v>
      </c>
      <c r="AD11796" t="s">
        <v>2682</v>
      </c>
    </row>
    <row r="11797" spans="21:30">
      <c r="U11797">
        <v>33210</v>
      </c>
      <c r="V11797">
        <v>0</v>
      </c>
      <c r="W11797" t="s">
        <v>12656</v>
      </c>
      <c r="X11797">
        <v>4</v>
      </c>
      <c r="Y11797" t="s">
        <v>846</v>
      </c>
      <c r="Z11797">
        <v>4101</v>
      </c>
      <c r="AA11797" t="s">
        <v>844</v>
      </c>
      <c r="AC11797" t="s">
        <v>10720</v>
      </c>
      <c r="AD11797" t="s">
        <v>2682</v>
      </c>
    </row>
    <row r="11798" spans="21:30">
      <c r="U11798">
        <v>33211</v>
      </c>
      <c r="V11798">
        <v>9</v>
      </c>
      <c r="W11798" t="s">
        <v>12657</v>
      </c>
      <c r="X11798">
        <v>4</v>
      </c>
      <c r="Y11798" t="s">
        <v>846</v>
      </c>
      <c r="Z11798">
        <v>4101</v>
      </c>
      <c r="AA11798" t="s">
        <v>844</v>
      </c>
      <c r="AC11798" t="s">
        <v>10720</v>
      </c>
      <c r="AD11798" t="s">
        <v>443</v>
      </c>
    </row>
    <row r="11799" spans="21:30">
      <c r="U11799">
        <v>33212</v>
      </c>
      <c r="V11799">
        <v>7</v>
      </c>
      <c r="W11799" t="s">
        <v>12658</v>
      </c>
      <c r="X11799">
        <v>4</v>
      </c>
      <c r="Y11799" t="s">
        <v>846</v>
      </c>
      <c r="Z11799">
        <v>4101</v>
      </c>
      <c r="AA11799" t="s">
        <v>844</v>
      </c>
      <c r="AC11799" t="s">
        <v>10720</v>
      </c>
      <c r="AD11799" t="s">
        <v>2682</v>
      </c>
    </row>
    <row r="11800" spans="21:30">
      <c r="U11800">
        <v>33213</v>
      </c>
      <c r="V11800">
        <v>5</v>
      </c>
      <c r="W11800" t="s">
        <v>12659</v>
      </c>
      <c r="X11800">
        <v>4</v>
      </c>
      <c r="Y11800" t="s">
        <v>846</v>
      </c>
      <c r="Z11800">
        <v>4101</v>
      </c>
      <c r="AA11800" t="s">
        <v>844</v>
      </c>
      <c r="AC11800" t="s">
        <v>10720</v>
      </c>
      <c r="AD11800" t="s">
        <v>2682</v>
      </c>
    </row>
    <row r="11801" spans="21:30">
      <c r="U11801">
        <v>33214</v>
      </c>
      <c r="V11801">
        <v>3</v>
      </c>
      <c r="W11801" t="s">
        <v>12660</v>
      </c>
      <c r="X11801">
        <v>4</v>
      </c>
      <c r="Y11801" t="s">
        <v>846</v>
      </c>
      <c r="Z11801">
        <v>4101</v>
      </c>
      <c r="AA11801" t="s">
        <v>844</v>
      </c>
      <c r="AC11801" t="s">
        <v>10212</v>
      </c>
      <c r="AD11801" t="s">
        <v>2682</v>
      </c>
    </row>
    <row r="11802" spans="21:30">
      <c r="U11802">
        <v>33215</v>
      </c>
      <c r="V11802">
        <v>1</v>
      </c>
      <c r="W11802" t="s">
        <v>12661</v>
      </c>
      <c r="X11802">
        <v>4</v>
      </c>
      <c r="Y11802" t="s">
        <v>846</v>
      </c>
      <c r="Z11802">
        <v>4101</v>
      </c>
      <c r="AA11802" t="s">
        <v>844</v>
      </c>
      <c r="AC11802" t="s">
        <v>10212</v>
      </c>
      <c r="AD11802" t="s">
        <v>2682</v>
      </c>
    </row>
    <row r="11803" spans="21:30">
      <c r="U11803">
        <v>33217</v>
      </c>
      <c r="V11803">
        <v>8</v>
      </c>
      <c r="W11803" t="s">
        <v>12662</v>
      </c>
      <c r="X11803">
        <v>4</v>
      </c>
      <c r="Y11803" t="s">
        <v>846</v>
      </c>
      <c r="Z11803">
        <v>4101</v>
      </c>
      <c r="AA11803" t="s">
        <v>844</v>
      </c>
      <c r="AC11803" t="s">
        <v>10212</v>
      </c>
      <c r="AD11803" t="s">
        <v>443</v>
      </c>
    </row>
    <row r="11804" spans="21:30">
      <c r="U11804">
        <v>33218</v>
      </c>
      <c r="V11804">
        <v>6</v>
      </c>
      <c r="W11804" t="s">
        <v>12663</v>
      </c>
      <c r="X11804">
        <v>4</v>
      </c>
      <c r="Y11804" t="s">
        <v>846</v>
      </c>
      <c r="Z11804">
        <v>4101</v>
      </c>
      <c r="AA11804" t="s">
        <v>844</v>
      </c>
      <c r="AC11804" t="s">
        <v>10212</v>
      </c>
      <c r="AD11804" t="s">
        <v>2682</v>
      </c>
    </row>
    <row r="11805" spans="21:30">
      <c r="U11805">
        <v>33219</v>
      </c>
      <c r="V11805">
        <v>4</v>
      </c>
      <c r="W11805" t="s">
        <v>12664</v>
      </c>
      <c r="X11805">
        <v>4</v>
      </c>
      <c r="Y11805" t="s">
        <v>846</v>
      </c>
      <c r="Z11805">
        <v>4101</v>
      </c>
      <c r="AA11805" t="s">
        <v>844</v>
      </c>
      <c r="AC11805" t="s">
        <v>10212</v>
      </c>
      <c r="AD11805" t="s">
        <v>443</v>
      </c>
    </row>
    <row r="11806" spans="21:30">
      <c r="U11806">
        <v>33220</v>
      </c>
      <c r="V11806">
        <v>8</v>
      </c>
      <c r="W11806" t="s">
        <v>12665</v>
      </c>
      <c r="X11806">
        <v>4</v>
      </c>
      <c r="Y11806" t="s">
        <v>846</v>
      </c>
      <c r="Z11806">
        <v>4101</v>
      </c>
      <c r="AA11806" t="s">
        <v>844</v>
      </c>
      <c r="AC11806" t="s">
        <v>10212</v>
      </c>
      <c r="AD11806" t="s">
        <v>443</v>
      </c>
    </row>
    <row r="11807" spans="21:30">
      <c r="U11807">
        <v>33221</v>
      </c>
      <c r="V11807">
        <v>6</v>
      </c>
      <c r="W11807" t="s">
        <v>1232</v>
      </c>
      <c r="X11807">
        <v>4</v>
      </c>
      <c r="Y11807" t="s">
        <v>846</v>
      </c>
      <c r="Z11807">
        <v>4101</v>
      </c>
      <c r="AA11807" t="s">
        <v>844</v>
      </c>
      <c r="AC11807" t="s">
        <v>10212</v>
      </c>
      <c r="AD11807" t="s">
        <v>2682</v>
      </c>
    </row>
    <row r="11808" spans="21:30">
      <c r="U11808">
        <v>33222</v>
      </c>
      <c r="V11808">
        <v>4</v>
      </c>
      <c r="W11808" t="s">
        <v>12666</v>
      </c>
      <c r="X11808">
        <v>4</v>
      </c>
      <c r="Y11808" t="s">
        <v>846</v>
      </c>
      <c r="Z11808">
        <v>4101</v>
      </c>
      <c r="AA11808" t="s">
        <v>844</v>
      </c>
      <c r="AC11808" t="s">
        <v>10212</v>
      </c>
      <c r="AD11808" t="s">
        <v>2682</v>
      </c>
    </row>
    <row r="11809" spans="21:30">
      <c r="U11809">
        <v>33223</v>
      </c>
      <c r="V11809">
        <v>2</v>
      </c>
      <c r="W11809" t="s">
        <v>12667</v>
      </c>
      <c r="X11809">
        <v>4</v>
      </c>
      <c r="Y11809" t="s">
        <v>846</v>
      </c>
      <c r="Z11809">
        <v>4101</v>
      </c>
      <c r="AA11809" t="s">
        <v>844</v>
      </c>
      <c r="AC11809" t="s">
        <v>10720</v>
      </c>
      <c r="AD11809" t="s">
        <v>443</v>
      </c>
    </row>
    <row r="11810" spans="21:30">
      <c r="U11810">
        <v>33224</v>
      </c>
      <c r="V11810">
        <v>0</v>
      </c>
      <c r="W11810" t="s">
        <v>12668</v>
      </c>
      <c r="X11810">
        <v>4</v>
      </c>
      <c r="Y11810" t="s">
        <v>846</v>
      </c>
      <c r="Z11810">
        <v>4102</v>
      </c>
      <c r="AA11810" t="s">
        <v>846</v>
      </c>
      <c r="AC11810" t="s">
        <v>10212</v>
      </c>
      <c r="AD11810" t="s">
        <v>2682</v>
      </c>
    </row>
    <row r="11811" spans="21:30">
      <c r="U11811">
        <v>33225</v>
      </c>
      <c r="V11811">
        <v>9</v>
      </c>
      <c r="W11811" t="s">
        <v>12669</v>
      </c>
      <c r="X11811">
        <v>4</v>
      </c>
      <c r="Y11811" t="s">
        <v>846</v>
      </c>
      <c r="Z11811">
        <v>4102</v>
      </c>
      <c r="AA11811" t="s">
        <v>846</v>
      </c>
      <c r="AC11811" t="s">
        <v>10212</v>
      </c>
      <c r="AD11811" t="s">
        <v>443</v>
      </c>
    </row>
    <row r="11812" spans="21:30">
      <c r="U11812">
        <v>33226</v>
      </c>
      <c r="V11812">
        <v>7</v>
      </c>
      <c r="W11812" t="s">
        <v>10705</v>
      </c>
      <c r="X11812">
        <v>4</v>
      </c>
      <c r="Y11812" t="s">
        <v>846</v>
      </c>
      <c r="Z11812">
        <v>4102</v>
      </c>
      <c r="AA11812" t="s">
        <v>846</v>
      </c>
      <c r="AC11812" t="s">
        <v>10212</v>
      </c>
      <c r="AD11812" t="s">
        <v>2682</v>
      </c>
    </row>
    <row r="11813" spans="21:30">
      <c r="U11813">
        <v>33227</v>
      </c>
      <c r="V11813">
        <v>5</v>
      </c>
      <c r="W11813" t="s">
        <v>10349</v>
      </c>
      <c r="X11813">
        <v>4</v>
      </c>
      <c r="Y11813" t="s">
        <v>846</v>
      </c>
      <c r="Z11813">
        <v>4102</v>
      </c>
      <c r="AA11813" t="s">
        <v>846</v>
      </c>
      <c r="AC11813" t="s">
        <v>10212</v>
      </c>
      <c r="AD11813" t="s">
        <v>2682</v>
      </c>
    </row>
    <row r="11814" spans="21:30">
      <c r="U11814">
        <v>33228</v>
      </c>
      <c r="V11814">
        <v>3</v>
      </c>
      <c r="W11814" t="s">
        <v>12670</v>
      </c>
      <c r="X11814">
        <v>4</v>
      </c>
      <c r="Y11814" t="s">
        <v>846</v>
      </c>
      <c r="Z11814">
        <v>4102</v>
      </c>
      <c r="AA11814" t="s">
        <v>846</v>
      </c>
      <c r="AC11814" t="s">
        <v>10212</v>
      </c>
      <c r="AD11814" t="s">
        <v>2682</v>
      </c>
    </row>
    <row r="11815" spans="21:30">
      <c r="U11815">
        <v>33229</v>
      </c>
      <c r="V11815">
        <v>1</v>
      </c>
      <c r="W11815" t="s">
        <v>10225</v>
      </c>
      <c r="X11815">
        <v>4</v>
      </c>
      <c r="Y11815" t="s">
        <v>846</v>
      </c>
      <c r="Z11815">
        <v>4102</v>
      </c>
      <c r="AA11815" t="s">
        <v>846</v>
      </c>
      <c r="AC11815" t="s">
        <v>10212</v>
      </c>
      <c r="AD11815" t="s">
        <v>2682</v>
      </c>
    </row>
    <row r="11816" spans="21:30">
      <c r="U11816">
        <v>33230</v>
      </c>
      <c r="V11816">
        <v>5</v>
      </c>
      <c r="W11816" t="s">
        <v>12671</v>
      </c>
      <c r="X11816">
        <v>4</v>
      </c>
      <c r="Y11816" t="s">
        <v>846</v>
      </c>
      <c r="Z11816">
        <v>4102</v>
      </c>
      <c r="AA11816" t="s">
        <v>846</v>
      </c>
      <c r="AC11816" t="s">
        <v>10720</v>
      </c>
      <c r="AD11816" t="s">
        <v>2682</v>
      </c>
    </row>
    <row r="11817" spans="21:30">
      <c r="U11817">
        <v>33231</v>
      </c>
      <c r="V11817">
        <v>3</v>
      </c>
      <c r="W11817" t="s">
        <v>12672</v>
      </c>
      <c r="X11817">
        <v>4</v>
      </c>
      <c r="Y11817" t="s">
        <v>846</v>
      </c>
      <c r="Z11817">
        <v>4102</v>
      </c>
      <c r="AA11817" t="s">
        <v>846</v>
      </c>
      <c r="AC11817" t="s">
        <v>10720</v>
      </c>
      <c r="AD11817" t="s">
        <v>2682</v>
      </c>
    </row>
    <row r="11818" spans="21:30">
      <c r="U11818">
        <v>33232</v>
      </c>
      <c r="V11818">
        <v>1</v>
      </c>
      <c r="W11818" t="s">
        <v>12673</v>
      </c>
      <c r="X11818">
        <v>4</v>
      </c>
      <c r="Y11818" t="s">
        <v>846</v>
      </c>
      <c r="Z11818">
        <v>4102</v>
      </c>
      <c r="AA11818" t="s">
        <v>846</v>
      </c>
      <c r="AC11818" t="s">
        <v>10720</v>
      </c>
      <c r="AD11818" t="s">
        <v>2682</v>
      </c>
    </row>
    <row r="11819" spans="21:30">
      <c r="U11819">
        <v>33234</v>
      </c>
      <c r="V11819">
        <v>8</v>
      </c>
      <c r="W11819" t="s">
        <v>12674</v>
      </c>
      <c r="X11819">
        <v>4</v>
      </c>
      <c r="Y11819" t="s">
        <v>846</v>
      </c>
      <c r="Z11819">
        <v>4102</v>
      </c>
      <c r="AA11819" t="s">
        <v>846</v>
      </c>
      <c r="AC11819" t="s">
        <v>10212</v>
      </c>
      <c r="AD11819" t="s">
        <v>2682</v>
      </c>
    </row>
    <row r="11820" spans="21:30">
      <c r="U11820">
        <v>33235</v>
      </c>
      <c r="V11820">
        <v>6</v>
      </c>
      <c r="W11820" t="s">
        <v>12675</v>
      </c>
      <c r="X11820">
        <v>4</v>
      </c>
      <c r="Y11820" t="s">
        <v>846</v>
      </c>
      <c r="Z11820">
        <v>4102</v>
      </c>
      <c r="AA11820" t="s">
        <v>846</v>
      </c>
      <c r="AC11820" t="s">
        <v>10212</v>
      </c>
      <c r="AD11820" t="s">
        <v>443</v>
      </c>
    </row>
    <row r="11821" spans="21:30">
      <c r="U11821">
        <v>33240</v>
      </c>
      <c r="V11821">
        <v>2</v>
      </c>
      <c r="W11821" t="s">
        <v>12561</v>
      </c>
      <c r="X11821">
        <v>4</v>
      </c>
      <c r="Y11821" t="s">
        <v>846</v>
      </c>
      <c r="Z11821">
        <v>4102</v>
      </c>
      <c r="AA11821" t="s">
        <v>846</v>
      </c>
      <c r="AC11821" t="s">
        <v>10212</v>
      </c>
      <c r="AD11821" t="s">
        <v>2682</v>
      </c>
    </row>
    <row r="11822" spans="21:30">
      <c r="U11822">
        <v>33243</v>
      </c>
      <c r="V11822">
        <v>7</v>
      </c>
      <c r="W11822" t="s">
        <v>12676</v>
      </c>
      <c r="X11822">
        <v>4</v>
      </c>
      <c r="Y11822" t="s">
        <v>846</v>
      </c>
      <c r="Z11822">
        <v>4102</v>
      </c>
      <c r="AA11822" t="s">
        <v>846</v>
      </c>
      <c r="AC11822" t="s">
        <v>10720</v>
      </c>
      <c r="AD11822" t="s">
        <v>2682</v>
      </c>
    </row>
    <row r="11823" spans="21:30">
      <c r="U11823">
        <v>33246</v>
      </c>
      <c r="V11823">
        <v>1</v>
      </c>
      <c r="W11823" t="s">
        <v>12677</v>
      </c>
      <c r="X11823">
        <v>4</v>
      </c>
      <c r="Y11823" t="s">
        <v>846</v>
      </c>
      <c r="Z11823">
        <v>4102</v>
      </c>
      <c r="AA11823" t="s">
        <v>846</v>
      </c>
      <c r="AC11823" t="s">
        <v>10212</v>
      </c>
      <c r="AD11823" t="s">
        <v>2682</v>
      </c>
    </row>
    <row r="11824" spans="21:30">
      <c r="U11824">
        <v>33249</v>
      </c>
      <c r="V11824">
        <v>6</v>
      </c>
      <c r="W11824" t="s">
        <v>12678</v>
      </c>
      <c r="X11824">
        <v>4</v>
      </c>
      <c r="Y11824" t="s">
        <v>846</v>
      </c>
      <c r="Z11824">
        <v>4102</v>
      </c>
      <c r="AA11824" t="s">
        <v>846</v>
      </c>
      <c r="AC11824" t="s">
        <v>10212</v>
      </c>
      <c r="AD11824" t="s">
        <v>2682</v>
      </c>
    </row>
    <row r="11825" spans="21:30">
      <c r="U11825">
        <v>33251</v>
      </c>
      <c r="V11825">
        <v>8</v>
      </c>
      <c r="W11825" t="s">
        <v>12679</v>
      </c>
      <c r="X11825">
        <v>4</v>
      </c>
      <c r="Y11825" t="s">
        <v>846</v>
      </c>
      <c r="Z11825">
        <v>4102</v>
      </c>
      <c r="AA11825" t="s">
        <v>846</v>
      </c>
      <c r="AC11825" t="s">
        <v>10720</v>
      </c>
      <c r="AD11825" t="s">
        <v>2682</v>
      </c>
    </row>
    <row r="11826" spans="21:30">
      <c r="U11826">
        <v>33252</v>
      </c>
      <c r="V11826">
        <v>6</v>
      </c>
      <c r="W11826" t="s">
        <v>12680</v>
      </c>
      <c r="X11826">
        <v>4</v>
      </c>
      <c r="Y11826" t="s">
        <v>846</v>
      </c>
      <c r="Z11826">
        <v>4102</v>
      </c>
      <c r="AA11826" t="s">
        <v>846</v>
      </c>
      <c r="AC11826" t="s">
        <v>10212</v>
      </c>
      <c r="AD11826" t="s">
        <v>443</v>
      </c>
    </row>
    <row r="11827" spans="21:30">
      <c r="U11827">
        <v>33253</v>
      </c>
      <c r="V11827">
        <v>4</v>
      </c>
      <c r="W11827" t="s">
        <v>12681</v>
      </c>
      <c r="X11827">
        <v>4</v>
      </c>
      <c r="Y11827" t="s">
        <v>846</v>
      </c>
      <c r="Z11827">
        <v>4102</v>
      </c>
      <c r="AA11827" t="s">
        <v>846</v>
      </c>
      <c r="AC11827" t="s">
        <v>10212</v>
      </c>
      <c r="AD11827" t="s">
        <v>443</v>
      </c>
    </row>
    <row r="11828" spans="21:30">
      <c r="U11828">
        <v>33254</v>
      </c>
      <c r="V11828">
        <v>2</v>
      </c>
      <c r="W11828" t="s">
        <v>12682</v>
      </c>
      <c r="X11828">
        <v>4</v>
      </c>
      <c r="Y11828" t="s">
        <v>846</v>
      </c>
      <c r="Z11828">
        <v>4102</v>
      </c>
      <c r="AA11828" t="s">
        <v>846</v>
      </c>
      <c r="AC11828" t="s">
        <v>10212</v>
      </c>
      <c r="AD11828" t="s">
        <v>443</v>
      </c>
    </row>
    <row r="11829" spans="21:30">
      <c r="U11829">
        <v>33255</v>
      </c>
      <c r="V11829">
        <v>0</v>
      </c>
      <c r="W11829" t="s">
        <v>12683</v>
      </c>
      <c r="X11829">
        <v>4</v>
      </c>
      <c r="Y11829" t="s">
        <v>846</v>
      </c>
      <c r="Z11829">
        <v>4102</v>
      </c>
      <c r="AA11829" t="s">
        <v>846</v>
      </c>
      <c r="AC11829" t="s">
        <v>10212</v>
      </c>
      <c r="AD11829" t="s">
        <v>443</v>
      </c>
    </row>
    <row r="11830" spans="21:30">
      <c r="U11830">
        <v>33256</v>
      </c>
      <c r="V11830">
        <v>9</v>
      </c>
      <c r="W11830" t="s">
        <v>12684</v>
      </c>
      <c r="X11830">
        <v>4</v>
      </c>
      <c r="Y11830" t="s">
        <v>846</v>
      </c>
      <c r="Z11830">
        <v>4102</v>
      </c>
      <c r="AA11830" t="s">
        <v>846</v>
      </c>
      <c r="AC11830" t="s">
        <v>10212</v>
      </c>
      <c r="AD11830" t="s">
        <v>443</v>
      </c>
    </row>
    <row r="11831" spans="21:30">
      <c r="U11831">
        <v>33258</v>
      </c>
      <c r="V11831">
        <v>5</v>
      </c>
      <c r="W11831" t="s">
        <v>12685</v>
      </c>
      <c r="X11831">
        <v>4</v>
      </c>
      <c r="Y11831" t="s">
        <v>846</v>
      </c>
      <c r="Z11831">
        <v>4103</v>
      </c>
      <c r="AA11831" t="s">
        <v>873</v>
      </c>
      <c r="AC11831" t="s">
        <v>10212</v>
      </c>
      <c r="AD11831" t="s">
        <v>2682</v>
      </c>
    </row>
    <row r="11832" spans="21:30">
      <c r="U11832">
        <v>33259</v>
      </c>
      <c r="V11832">
        <v>3</v>
      </c>
      <c r="W11832" t="s">
        <v>12686</v>
      </c>
      <c r="X11832">
        <v>4</v>
      </c>
      <c r="Y11832" t="s">
        <v>846</v>
      </c>
      <c r="Z11832">
        <v>4103</v>
      </c>
      <c r="AA11832" t="s">
        <v>873</v>
      </c>
      <c r="AC11832" t="s">
        <v>10212</v>
      </c>
      <c r="AD11832" t="s">
        <v>2682</v>
      </c>
    </row>
    <row r="11833" spans="21:30">
      <c r="U11833">
        <v>33260</v>
      </c>
      <c r="V11833">
        <v>7</v>
      </c>
      <c r="W11833" t="s">
        <v>12687</v>
      </c>
      <c r="X11833">
        <v>4</v>
      </c>
      <c r="Y11833" t="s">
        <v>846</v>
      </c>
      <c r="Z11833">
        <v>4103</v>
      </c>
      <c r="AA11833" t="s">
        <v>873</v>
      </c>
      <c r="AC11833" t="s">
        <v>10212</v>
      </c>
      <c r="AD11833" t="s">
        <v>2682</v>
      </c>
    </row>
    <row r="11834" spans="21:30">
      <c r="U11834">
        <v>33262</v>
      </c>
      <c r="V11834">
        <v>3</v>
      </c>
      <c r="W11834" t="s">
        <v>10351</v>
      </c>
      <c r="X11834">
        <v>4</v>
      </c>
      <c r="Y11834" t="s">
        <v>846</v>
      </c>
      <c r="Z11834">
        <v>4104</v>
      </c>
      <c r="AA11834" t="s">
        <v>1241</v>
      </c>
      <c r="AC11834" t="s">
        <v>10720</v>
      </c>
      <c r="AD11834" t="s">
        <v>2682</v>
      </c>
    </row>
    <row r="11835" spans="21:30">
      <c r="U11835">
        <v>33263</v>
      </c>
      <c r="V11835">
        <v>1</v>
      </c>
      <c r="W11835" t="s">
        <v>12564</v>
      </c>
      <c r="X11835">
        <v>4</v>
      </c>
      <c r="Y11835" t="s">
        <v>846</v>
      </c>
      <c r="Z11835">
        <v>4104</v>
      </c>
      <c r="AA11835" t="s">
        <v>1241</v>
      </c>
      <c r="AC11835" t="s">
        <v>10720</v>
      </c>
      <c r="AD11835" t="s">
        <v>2682</v>
      </c>
    </row>
    <row r="11836" spans="21:30">
      <c r="U11836">
        <v>33265</v>
      </c>
      <c r="V11836">
        <v>8</v>
      </c>
      <c r="W11836" t="s">
        <v>12587</v>
      </c>
      <c r="X11836">
        <v>4</v>
      </c>
      <c r="Y11836" t="s">
        <v>846</v>
      </c>
      <c r="Z11836">
        <v>4104</v>
      </c>
      <c r="AA11836" t="s">
        <v>1241</v>
      </c>
      <c r="AC11836" t="s">
        <v>10720</v>
      </c>
      <c r="AD11836" t="s">
        <v>2682</v>
      </c>
    </row>
    <row r="11837" spans="21:30">
      <c r="U11837">
        <v>33266</v>
      </c>
      <c r="V11837">
        <v>6</v>
      </c>
      <c r="W11837" t="s">
        <v>12688</v>
      </c>
      <c r="X11837">
        <v>4</v>
      </c>
      <c r="Y11837" t="s">
        <v>846</v>
      </c>
      <c r="Z11837">
        <v>4104</v>
      </c>
      <c r="AA11837" t="s">
        <v>1241</v>
      </c>
      <c r="AC11837" t="s">
        <v>10720</v>
      </c>
      <c r="AD11837" t="s">
        <v>2682</v>
      </c>
    </row>
    <row r="11838" spans="21:30">
      <c r="U11838">
        <v>33267</v>
      </c>
      <c r="V11838">
        <v>4</v>
      </c>
      <c r="W11838" t="s">
        <v>10358</v>
      </c>
      <c r="X11838">
        <v>4</v>
      </c>
      <c r="Y11838" t="s">
        <v>846</v>
      </c>
      <c r="Z11838">
        <v>4104</v>
      </c>
      <c r="AA11838" t="s">
        <v>1241</v>
      </c>
      <c r="AC11838" t="s">
        <v>10212</v>
      </c>
      <c r="AD11838" t="s">
        <v>2682</v>
      </c>
    </row>
    <row r="11839" spans="21:30">
      <c r="U11839">
        <v>33268</v>
      </c>
      <c r="V11839">
        <v>2</v>
      </c>
      <c r="W11839" t="s">
        <v>12689</v>
      </c>
      <c r="X11839">
        <v>4</v>
      </c>
      <c r="Y11839" t="s">
        <v>846</v>
      </c>
      <c r="Z11839">
        <v>4105</v>
      </c>
      <c r="AA11839" t="s">
        <v>1456</v>
      </c>
      <c r="AC11839" t="s">
        <v>10720</v>
      </c>
      <c r="AD11839" t="s">
        <v>2682</v>
      </c>
    </row>
    <row r="11840" spans="21:30">
      <c r="U11840">
        <v>33269</v>
      </c>
      <c r="V11840">
        <v>0</v>
      </c>
      <c r="W11840" t="s">
        <v>12690</v>
      </c>
      <c r="X11840">
        <v>4</v>
      </c>
      <c r="Y11840" t="s">
        <v>846</v>
      </c>
      <c r="Z11840">
        <v>4105</v>
      </c>
      <c r="AA11840" t="s">
        <v>1456</v>
      </c>
      <c r="AC11840" t="s">
        <v>10720</v>
      </c>
      <c r="AD11840" t="s">
        <v>2682</v>
      </c>
    </row>
    <row r="11841" spans="21:30">
      <c r="U11841">
        <v>33270</v>
      </c>
      <c r="V11841">
        <v>4</v>
      </c>
      <c r="W11841" t="s">
        <v>12691</v>
      </c>
      <c r="X11841">
        <v>4</v>
      </c>
      <c r="Y11841" t="s">
        <v>846</v>
      </c>
      <c r="Z11841">
        <v>4105</v>
      </c>
      <c r="AA11841" t="s">
        <v>1456</v>
      </c>
      <c r="AC11841" t="s">
        <v>10720</v>
      </c>
      <c r="AD11841" t="s">
        <v>2682</v>
      </c>
    </row>
    <row r="11842" spans="21:30">
      <c r="U11842">
        <v>33271</v>
      </c>
      <c r="V11842">
        <v>2</v>
      </c>
      <c r="W11842" t="s">
        <v>12692</v>
      </c>
      <c r="X11842">
        <v>4</v>
      </c>
      <c r="Y11842" t="s">
        <v>846</v>
      </c>
      <c r="Z11842">
        <v>4105</v>
      </c>
      <c r="AA11842" t="s">
        <v>1456</v>
      </c>
      <c r="AC11842" t="s">
        <v>10212</v>
      </c>
      <c r="AD11842" t="s">
        <v>2682</v>
      </c>
    </row>
    <row r="11843" spans="21:30">
      <c r="U11843">
        <v>33272</v>
      </c>
      <c r="V11843">
        <v>0</v>
      </c>
      <c r="W11843" t="s">
        <v>12693</v>
      </c>
      <c r="X11843">
        <v>4</v>
      </c>
      <c r="Y11843" t="s">
        <v>846</v>
      </c>
      <c r="Z11843">
        <v>4105</v>
      </c>
      <c r="AA11843" t="s">
        <v>1456</v>
      </c>
      <c r="AC11843" t="s">
        <v>10720</v>
      </c>
      <c r="AD11843" t="s">
        <v>2682</v>
      </c>
    </row>
    <row r="11844" spans="21:30">
      <c r="U11844">
        <v>33273</v>
      </c>
      <c r="V11844">
        <v>9</v>
      </c>
      <c r="W11844" t="s">
        <v>12694</v>
      </c>
      <c r="X11844">
        <v>4</v>
      </c>
      <c r="Y11844" t="s">
        <v>846</v>
      </c>
      <c r="Z11844">
        <v>4105</v>
      </c>
      <c r="AA11844" t="s">
        <v>1456</v>
      </c>
      <c r="AC11844" t="s">
        <v>10720</v>
      </c>
      <c r="AD11844" t="s">
        <v>2682</v>
      </c>
    </row>
    <row r="11845" spans="21:30">
      <c r="U11845">
        <v>33274</v>
      </c>
      <c r="V11845">
        <v>7</v>
      </c>
      <c r="W11845" t="s">
        <v>10231</v>
      </c>
      <c r="X11845">
        <v>4</v>
      </c>
      <c r="Y11845" t="s">
        <v>846</v>
      </c>
      <c r="Z11845">
        <v>4105</v>
      </c>
      <c r="AA11845" t="s">
        <v>1456</v>
      </c>
      <c r="AC11845" t="s">
        <v>10720</v>
      </c>
      <c r="AD11845" t="s">
        <v>2682</v>
      </c>
    </row>
    <row r="11846" spans="21:30">
      <c r="U11846">
        <v>33275</v>
      </c>
      <c r="V11846">
        <v>5</v>
      </c>
      <c r="W11846" t="s">
        <v>12695</v>
      </c>
      <c r="X11846">
        <v>4</v>
      </c>
      <c r="Y11846" t="s">
        <v>846</v>
      </c>
      <c r="Z11846">
        <v>4105</v>
      </c>
      <c r="AA11846" t="s">
        <v>1456</v>
      </c>
      <c r="AC11846" t="s">
        <v>10212</v>
      </c>
      <c r="AD11846" t="s">
        <v>2682</v>
      </c>
    </row>
    <row r="11847" spans="21:30">
      <c r="U11847">
        <v>33276</v>
      </c>
      <c r="V11847">
        <v>3</v>
      </c>
      <c r="W11847" t="s">
        <v>10261</v>
      </c>
      <c r="X11847">
        <v>4</v>
      </c>
      <c r="Y11847" t="s">
        <v>846</v>
      </c>
      <c r="Z11847">
        <v>4106</v>
      </c>
      <c r="AA11847" t="s">
        <v>2021</v>
      </c>
      <c r="AC11847" t="s">
        <v>10212</v>
      </c>
      <c r="AD11847" t="s">
        <v>2682</v>
      </c>
    </row>
    <row r="11848" spans="21:30">
      <c r="U11848">
        <v>33277</v>
      </c>
      <c r="V11848">
        <v>1</v>
      </c>
      <c r="W11848" t="s">
        <v>12696</v>
      </c>
      <c r="X11848">
        <v>4</v>
      </c>
      <c r="Y11848" t="s">
        <v>846</v>
      </c>
      <c r="Z11848">
        <v>4106</v>
      </c>
      <c r="AA11848" t="s">
        <v>2021</v>
      </c>
      <c r="AC11848" t="s">
        <v>10720</v>
      </c>
      <c r="AD11848" t="s">
        <v>443</v>
      </c>
    </row>
    <row r="11849" spans="21:30">
      <c r="U11849">
        <v>33279</v>
      </c>
      <c r="V11849">
        <v>8</v>
      </c>
      <c r="W11849" t="s">
        <v>12697</v>
      </c>
      <c r="X11849">
        <v>4</v>
      </c>
      <c r="Y11849" t="s">
        <v>846</v>
      </c>
      <c r="Z11849">
        <v>4106</v>
      </c>
      <c r="AA11849" t="s">
        <v>2021</v>
      </c>
      <c r="AC11849" t="s">
        <v>10720</v>
      </c>
      <c r="AD11849" t="s">
        <v>2682</v>
      </c>
    </row>
    <row r="11850" spans="21:30">
      <c r="U11850">
        <v>33280</v>
      </c>
      <c r="V11850">
        <v>1</v>
      </c>
      <c r="W11850" t="s">
        <v>12698</v>
      </c>
      <c r="X11850">
        <v>4</v>
      </c>
      <c r="Y11850" t="s">
        <v>846</v>
      </c>
      <c r="Z11850">
        <v>4106</v>
      </c>
      <c r="AA11850" t="s">
        <v>2021</v>
      </c>
      <c r="AC11850" t="s">
        <v>10212</v>
      </c>
      <c r="AD11850" t="s">
        <v>2682</v>
      </c>
    </row>
    <row r="11851" spans="21:30">
      <c r="U11851">
        <v>33282</v>
      </c>
      <c r="V11851">
        <v>8</v>
      </c>
      <c r="W11851" t="s">
        <v>10266</v>
      </c>
      <c r="X11851">
        <v>4</v>
      </c>
      <c r="Y11851" t="s">
        <v>846</v>
      </c>
      <c r="Z11851">
        <v>4106</v>
      </c>
      <c r="AA11851" t="s">
        <v>2021</v>
      </c>
      <c r="AC11851" t="s">
        <v>10212</v>
      </c>
      <c r="AD11851" t="s">
        <v>2682</v>
      </c>
    </row>
    <row r="11852" spans="21:30">
      <c r="U11852">
        <v>33283</v>
      </c>
      <c r="V11852">
        <v>6</v>
      </c>
      <c r="W11852" t="s">
        <v>12699</v>
      </c>
      <c r="X11852">
        <v>4</v>
      </c>
      <c r="Y11852" t="s">
        <v>846</v>
      </c>
      <c r="Z11852">
        <v>4106</v>
      </c>
      <c r="AA11852" t="s">
        <v>2021</v>
      </c>
      <c r="AC11852" t="s">
        <v>10720</v>
      </c>
      <c r="AD11852" t="s">
        <v>443</v>
      </c>
    </row>
    <row r="11853" spans="21:30">
      <c r="U11853">
        <v>33284</v>
      </c>
      <c r="V11853">
        <v>4</v>
      </c>
      <c r="W11853" t="s">
        <v>12700</v>
      </c>
      <c r="X11853">
        <v>4</v>
      </c>
      <c r="Y11853" t="s">
        <v>846</v>
      </c>
      <c r="Z11853">
        <v>4106</v>
      </c>
      <c r="AA11853" t="s">
        <v>2021</v>
      </c>
      <c r="AC11853" t="s">
        <v>10720</v>
      </c>
      <c r="AD11853" t="s">
        <v>2682</v>
      </c>
    </row>
    <row r="11854" spans="21:30">
      <c r="U11854">
        <v>33285</v>
      </c>
      <c r="V11854">
        <v>2</v>
      </c>
      <c r="W11854" t="s">
        <v>12701</v>
      </c>
      <c r="X11854">
        <v>4</v>
      </c>
      <c r="Y11854" t="s">
        <v>846</v>
      </c>
      <c r="Z11854">
        <v>4106</v>
      </c>
      <c r="AA11854" t="s">
        <v>2021</v>
      </c>
      <c r="AC11854" t="s">
        <v>10212</v>
      </c>
      <c r="AD11854" t="s">
        <v>2682</v>
      </c>
    </row>
    <row r="11855" spans="21:30">
      <c r="U11855">
        <v>33286</v>
      </c>
      <c r="V11855">
        <v>0</v>
      </c>
      <c r="W11855" t="s">
        <v>12702</v>
      </c>
      <c r="X11855">
        <v>4</v>
      </c>
      <c r="Y11855" t="s">
        <v>846</v>
      </c>
      <c r="Z11855">
        <v>4106</v>
      </c>
      <c r="AA11855" t="s">
        <v>2021</v>
      </c>
      <c r="AC11855" t="s">
        <v>10212</v>
      </c>
      <c r="AD11855" t="s">
        <v>2682</v>
      </c>
    </row>
    <row r="11856" spans="21:30">
      <c r="U11856">
        <v>33287</v>
      </c>
      <c r="V11856">
        <v>9</v>
      </c>
      <c r="W11856" t="s">
        <v>12703</v>
      </c>
      <c r="X11856">
        <v>4</v>
      </c>
      <c r="Y11856" t="s">
        <v>846</v>
      </c>
      <c r="Z11856">
        <v>4106</v>
      </c>
      <c r="AA11856" t="s">
        <v>2021</v>
      </c>
      <c r="AC11856" t="s">
        <v>10720</v>
      </c>
      <c r="AD11856" t="s">
        <v>2682</v>
      </c>
    </row>
    <row r="11857" spans="21:30">
      <c r="U11857">
        <v>33288</v>
      </c>
      <c r="V11857">
        <v>7</v>
      </c>
      <c r="W11857" t="s">
        <v>8808</v>
      </c>
      <c r="X11857">
        <v>4</v>
      </c>
      <c r="Y11857" t="s">
        <v>846</v>
      </c>
      <c r="Z11857">
        <v>4106</v>
      </c>
      <c r="AA11857" t="s">
        <v>2021</v>
      </c>
      <c r="AC11857" t="s">
        <v>10720</v>
      </c>
      <c r="AD11857" t="s">
        <v>443</v>
      </c>
    </row>
    <row r="11858" spans="21:30">
      <c r="U11858">
        <v>33289</v>
      </c>
      <c r="V11858">
        <v>5</v>
      </c>
      <c r="W11858" t="s">
        <v>12704</v>
      </c>
      <c r="X11858">
        <v>4</v>
      </c>
      <c r="Y11858" t="s">
        <v>846</v>
      </c>
      <c r="Z11858">
        <v>4106</v>
      </c>
      <c r="AA11858" t="s">
        <v>2021</v>
      </c>
      <c r="AC11858" t="s">
        <v>10720</v>
      </c>
      <c r="AD11858" t="s">
        <v>443</v>
      </c>
    </row>
    <row r="11859" spans="21:30">
      <c r="U11859">
        <v>33290</v>
      </c>
      <c r="V11859">
        <v>9</v>
      </c>
      <c r="W11859" t="s">
        <v>12705</v>
      </c>
      <c r="X11859">
        <v>4</v>
      </c>
      <c r="Y11859" t="s">
        <v>846</v>
      </c>
      <c r="Z11859">
        <v>4106</v>
      </c>
      <c r="AA11859" t="s">
        <v>2021</v>
      </c>
      <c r="AC11859" t="s">
        <v>10720</v>
      </c>
      <c r="AD11859" t="s">
        <v>2682</v>
      </c>
    </row>
    <row r="11860" spans="21:30">
      <c r="U11860">
        <v>33291</v>
      </c>
      <c r="V11860">
        <v>7</v>
      </c>
      <c r="W11860" t="s">
        <v>12706</v>
      </c>
      <c r="X11860">
        <v>4</v>
      </c>
      <c r="Y11860" t="s">
        <v>846</v>
      </c>
      <c r="Z11860">
        <v>4106</v>
      </c>
      <c r="AA11860" t="s">
        <v>2021</v>
      </c>
      <c r="AC11860" t="s">
        <v>10720</v>
      </c>
      <c r="AD11860" t="s">
        <v>443</v>
      </c>
    </row>
    <row r="11861" spans="21:30">
      <c r="U11861">
        <v>33292</v>
      </c>
      <c r="V11861">
        <v>5</v>
      </c>
      <c r="W11861" t="s">
        <v>12707</v>
      </c>
      <c r="X11861">
        <v>4</v>
      </c>
      <c r="Y11861" t="s">
        <v>846</v>
      </c>
      <c r="Z11861">
        <v>4106</v>
      </c>
      <c r="AA11861" t="s">
        <v>2021</v>
      </c>
      <c r="AC11861" t="s">
        <v>10212</v>
      </c>
      <c r="AD11861" t="s">
        <v>2682</v>
      </c>
    </row>
    <row r="11862" spans="21:30">
      <c r="U11862">
        <v>33294</v>
      </c>
      <c r="V11862">
        <v>1</v>
      </c>
      <c r="W11862" t="s">
        <v>12708</v>
      </c>
      <c r="X11862">
        <v>4</v>
      </c>
      <c r="Y11862" t="s">
        <v>846</v>
      </c>
      <c r="Z11862">
        <v>4106</v>
      </c>
      <c r="AA11862" t="s">
        <v>2021</v>
      </c>
      <c r="AC11862" t="s">
        <v>10212</v>
      </c>
      <c r="AD11862" t="s">
        <v>2682</v>
      </c>
    </row>
    <row r="11863" spans="21:30">
      <c r="U11863">
        <v>33296</v>
      </c>
      <c r="V11863">
        <v>8</v>
      </c>
      <c r="W11863" t="s">
        <v>12709</v>
      </c>
      <c r="X11863">
        <v>4</v>
      </c>
      <c r="Y11863" t="s">
        <v>846</v>
      </c>
      <c r="Z11863">
        <v>4201</v>
      </c>
      <c r="AA11863" t="s">
        <v>1208</v>
      </c>
      <c r="AC11863" t="s">
        <v>10212</v>
      </c>
      <c r="AD11863" t="s">
        <v>2682</v>
      </c>
    </row>
    <row r="11864" spans="21:30">
      <c r="U11864">
        <v>33297</v>
      </c>
      <c r="V11864">
        <v>6</v>
      </c>
      <c r="W11864" t="s">
        <v>12710</v>
      </c>
      <c r="X11864">
        <v>4</v>
      </c>
      <c r="Y11864" t="s">
        <v>846</v>
      </c>
      <c r="Z11864">
        <v>4201</v>
      </c>
      <c r="AA11864" t="s">
        <v>1208</v>
      </c>
      <c r="AC11864" t="s">
        <v>10720</v>
      </c>
      <c r="AD11864" t="s">
        <v>2682</v>
      </c>
    </row>
    <row r="11865" spans="21:30">
      <c r="U11865">
        <v>33298</v>
      </c>
      <c r="V11865">
        <v>4</v>
      </c>
      <c r="W11865" t="s">
        <v>12711</v>
      </c>
      <c r="X11865">
        <v>4</v>
      </c>
      <c r="Y11865" t="s">
        <v>846</v>
      </c>
      <c r="Z11865">
        <v>4201</v>
      </c>
      <c r="AA11865" t="s">
        <v>1208</v>
      </c>
      <c r="AC11865" t="s">
        <v>10720</v>
      </c>
      <c r="AD11865" t="s">
        <v>2682</v>
      </c>
    </row>
    <row r="11866" spans="21:30">
      <c r="U11866">
        <v>33299</v>
      </c>
      <c r="V11866">
        <v>2</v>
      </c>
      <c r="W11866" t="s">
        <v>12712</v>
      </c>
      <c r="X11866">
        <v>4</v>
      </c>
      <c r="Y11866" t="s">
        <v>846</v>
      </c>
      <c r="Z11866">
        <v>4201</v>
      </c>
      <c r="AA11866" t="s">
        <v>1208</v>
      </c>
      <c r="AC11866" t="s">
        <v>10720</v>
      </c>
      <c r="AD11866" t="s">
        <v>2682</v>
      </c>
    </row>
    <row r="11867" spans="21:30">
      <c r="U11867">
        <v>33301</v>
      </c>
      <c r="V11867">
        <v>8</v>
      </c>
      <c r="W11867" t="s">
        <v>10261</v>
      </c>
      <c r="X11867">
        <v>4</v>
      </c>
      <c r="Y11867" t="s">
        <v>846</v>
      </c>
      <c r="Z11867">
        <v>4201</v>
      </c>
      <c r="AA11867" t="s">
        <v>1208</v>
      </c>
      <c r="AC11867" t="s">
        <v>10212</v>
      </c>
      <c r="AD11867" t="s">
        <v>2682</v>
      </c>
    </row>
    <row r="11868" spans="21:30">
      <c r="U11868">
        <v>33302</v>
      </c>
      <c r="V11868">
        <v>6</v>
      </c>
      <c r="W11868" t="s">
        <v>12713</v>
      </c>
      <c r="X11868">
        <v>4</v>
      </c>
      <c r="Y11868" t="s">
        <v>846</v>
      </c>
      <c r="Z11868">
        <v>4201</v>
      </c>
      <c r="AA11868" t="s">
        <v>1208</v>
      </c>
      <c r="AC11868" t="s">
        <v>10212</v>
      </c>
      <c r="AD11868" t="s">
        <v>2682</v>
      </c>
    </row>
    <row r="11869" spans="21:30">
      <c r="U11869">
        <v>33303</v>
      </c>
      <c r="V11869">
        <v>4</v>
      </c>
      <c r="W11869" t="s">
        <v>10349</v>
      </c>
      <c r="X11869">
        <v>4</v>
      </c>
      <c r="Y11869" t="s">
        <v>846</v>
      </c>
      <c r="Z11869">
        <v>4201</v>
      </c>
      <c r="AA11869" t="s">
        <v>1208</v>
      </c>
      <c r="AC11869" t="s">
        <v>10212</v>
      </c>
      <c r="AD11869" t="s">
        <v>2682</v>
      </c>
    </row>
    <row r="11870" spans="21:30">
      <c r="U11870">
        <v>33304</v>
      </c>
      <c r="V11870">
        <v>2</v>
      </c>
      <c r="W11870" t="s">
        <v>10358</v>
      </c>
      <c r="X11870">
        <v>4</v>
      </c>
      <c r="Y11870" t="s">
        <v>846</v>
      </c>
      <c r="Z11870">
        <v>4201</v>
      </c>
      <c r="AA11870" t="s">
        <v>1208</v>
      </c>
      <c r="AC11870" t="s">
        <v>10212</v>
      </c>
      <c r="AD11870" t="s">
        <v>2682</v>
      </c>
    </row>
    <row r="11871" spans="21:30">
      <c r="U11871">
        <v>33305</v>
      </c>
      <c r="V11871">
        <v>0</v>
      </c>
      <c r="W11871" t="s">
        <v>12714</v>
      </c>
      <c r="X11871">
        <v>4</v>
      </c>
      <c r="Y11871" t="s">
        <v>846</v>
      </c>
      <c r="Z11871">
        <v>4201</v>
      </c>
      <c r="AA11871" t="s">
        <v>1208</v>
      </c>
      <c r="AC11871" t="s">
        <v>10212</v>
      </c>
      <c r="AD11871" t="s">
        <v>2682</v>
      </c>
    </row>
    <row r="11872" spans="21:30">
      <c r="U11872">
        <v>33306</v>
      </c>
      <c r="V11872">
        <v>9</v>
      </c>
      <c r="W11872" t="s">
        <v>10295</v>
      </c>
      <c r="X11872">
        <v>4</v>
      </c>
      <c r="Y11872" t="s">
        <v>846</v>
      </c>
      <c r="Z11872">
        <v>4201</v>
      </c>
      <c r="AA11872" t="s">
        <v>1208</v>
      </c>
      <c r="AC11872" t="s">
        <v>10212</v>
      </c>
      <c r="AD11872" t="s">
        <v>2682</v>
      </c>
    </row>
    <row r="11873" spans="21:30">
      <c r="U11873">
        <v>33307</v>
      </c>
      <c r="V11873">
        <v>7</v>
      </c>
      <c r="W11873" t="s">
        <v>12715</v>
      </c>
      <c r="X11873">
        <v>4</v>
      </c>
      <c r="Y11873" t="s">
        <v>846</v>
      </c>
      <c r="Z11873">
        <v>4201</v>
      </c>
      <c r="AA11873" t="s">
        <v>1208</v>
      </c>
      <c r="AC11873" t="s">
        <v>10212</v>
      </c>
      <c r="AD11873" t="s">
        <v>2682</v>
      </c>
    </row>
    <row r="11874" spans="21:30">
      <c r="U11874">
        <v>33308</v>
      </c>
      <c r="V11874">
        <v>5</v>
      </c>
      <c r="W11874" t="s">
        <v>12716</v>
      </c>
      <c r="X11874">
        <v>4</v>
      </c>
      <c r="Y11874" t="s">
        <v>846</v>
      </c>
      <c r="Z11874">
        <v>4201</v>
      </c>
      <c r="AA11874" t="s">
        <v>1208</v>
      </c>
      <c r="AC11874" t="s">
        <v>10720</v>
      </c>
      <c r="AD11874" t="s">
        <v>2682</v>
      </c>
    </row>
    <row r="11875" spans="21:30">
      <c r="U11875">
        <v>33309</v>
      </c>
      <c r="V11875">
        <v>3</v>
      </c>
      <c r="W11875" t="s">
        <v>12717</v>
      </c>
      <c r="X11875">
        <v>4</v>
      </c>
      <c r="Y11875" t="s">
        <v>846</v>
      </c>
      <c r="Z11875">
        <v>4201</v>
      </c>
      <c r="AA11875" t="s">
        <v>1208</v>
      </c>
      <c r="AC11875" t="s">
        <v>10720</v>
      </c>
      <c r="AD11875" t="s">
        <v>2682</v>
      </c>
    </row>
    <row r="11876" spans="21:30">
      <c r="U11876">
        <v>33310</v>
      </c>
      <c r="V11876">
        <v>7</v>
      </c>
      <c r="W11876" t="s">
        <v>12718</v>
      </c>
      <c r="X11876">
        <v>4</v>
      </c>
      <c r="Y11876" t="s">
        <v>846</v>
      </c>
      <c r="Z11876">
        <v>4201</v>
      </c>
      <c r="AA11876" t="s">
        <v>1208</v>
      </c>
      <c r="AC11876" t="s">
        <v>10720</v>
      </c>
      <c r="AD11876" t="s">
        <v>2682</v>
      </c>
    </row>
    <row r="11877" spans="21:30">
      <c r="U11877">
        <v>33311</v>
      </c>
      <c r="V11877">
        <v>5</v>
      </c>
      <c r="W11877" t="s">
        <v>12719</v>
      </c>
      <c r="X11877">
        <v>4</v>
      </c>
      <c r="Y11877" t="s">
        <v>846</v>
      </c>
      <c r="Z11877">
        <v>4202</v>
      </c>
      <c r="AA11877" t="s">
        <v>927</v>
      </c>
      <c r="AC11877" t="s">
        <v>10720</v>
      </c>
      <c r="AD11877" t="s">
        <v>2682</v>
      </c>
    </row>
    <row r="11878" spans="21:30">
      <c r="U11878">
        <v>33312</v>
      </c>
      <c r="V11878">
        <v>3</v>
      </c>
      <c r="W11878" t="s">
        <v>10225</v>
      </c>
      <c r="X11878">
        <v>4</v>
      </c>
      <c r="Y11878" t="s">
        <v>846</v>
      </c>
      <c r="Z11878">
        <v>4202</v>
      </c>
      <c r="AA11878" t="s">
        <v>927</v>
      </c>
      <c r="AC11878" t="s">
        <v>10720</v>
      </c>
      <c r="AD11878" t="s">
        <v>2682</v>
      </c>
    </row>
    <row r="11879" spans="21:30">
      <c r="U11879">
        <v>33313</v>
      </c>
      <c r="V11879">
        <v>1</v>
      </c>
      <c r="W11879" t="s">
        <v>12622</v>
      </c>
      <c r="X11879">
        <v>4</v>
      </c>
      <c r="Y11879" t="s">
        <v>846</v>
      </c>
      <c r="Z11879">
        <v>4202</v>
      </c>
      <c r="AA11879" t="s">
        <v>927</v>
      </c>
      <c r="AC11879" t="s">
        <v>10212</v>
      </c>
      <c r="AD11879" t="s">
        <v>2682</v>
      </c>
    </row>
    <row r="11880" spans="21:30">
      <c r="U11880">
        <v>33315</v>
      </c>
      <c r="V11880">
        <v>8</v>
      </c>
      <c r="W11880" t="s">
        <v>12720</v>
      </c>
      <c r="X11880">
        <v>4</v>
      </c>
      <c r="Y11880" t="s">
        <v>846</v>
      </c>
      <c r="Z11880">
        <v>4202</v>
      </c>
      <c r="AA11880" t="s">
        <v>927</v>
      </c>
      <c r="AC11880" t="s">
        <v>10212</v>
      </c>
      <c r="AD11880" t="s">
        <v>2682</v>
      </c>
    </row>
    <row r="11881" spans="21:30">
      <c r="U11881">
        <v>33316</v>
      </c>
      <c r="V11881">
        <v>6</v>
      </c>
      <c r="W11881" t="s">
        <v>12721</v>
      </c>
      <c r="X11881">
        <v>4</v>
      </c>
      <c r="Y11881" t="s">
        <v>846</v>
      </c>
      <c r="Z11881">
        <v>4203</v>
      </c>
      <c r="AA11881" t="s">
        <v>1340</v>
      </c>
      <c r="AC11881" t="s">
        <v>10212</v>
      </c>
      <c r="AD11881" t="s">
        <v>443</v>
      </c>
    </row>
    <row r="11882" spans="21:30">
      <c r="U11882">
        <v>33317</v>
      </c>
      <c r="V11882">
        <v>4</v>
      </c>
      <c r="W11882" t="s">
        <v>12722</v>
      </c>
      <c r="X11882">
        <v>4</v>
      </c>
      <c r="Y11882" t="s">
        <v>846</v>
      </c>
      <c r="Z11882">
        <v>4203</v>
      </c>
      <c r="AA11882" t="s">
        <v>1340</v>
      </c>
      <c r="AC11882" t="s">
        <v>10720</v>
      </c>
      <c r="AD11882" t="s">
        <v>2682</v>
      </c>
    </row>
    <row r="11883" spans="21:30">
      <c r="U11883">
        <v>33318</v>
      </c>
      <c r="V11883">
        <v>2</v>
      </c>
      <c r="W11883" t="s">
        <v>12723</v>
      </c>
      <c r="X11883">
        <v>4</v>
      </c>
      <c r="Y11883" t="s">
        <v>846</v>
      </c>
      <c r="Z11883">
        <v>4203</v>
      </c>
      <c r="AA11883" t="s">
        <v>1340</v>
      </c>
      <c r="AC11883" t="s">
        <v>10212</v>
      </c>
      <c r="AD11883" t="s">
        <v>2682</v>
      </c>
    </row>
    <row r="11884" spans="21:30">
      <c r="U11884">
        <v>33319</v>
      </c>
      <c r="V11884">
        <v>0</v>
      </c>
      <c r="W11884" t="s">
        <v>10226</v>
      </c>
      <c r="X11884">
        <v>4</v>
      </c>
      <c r="Y11884" t="s">
        <v>846</v>
      </c>
      <c r="Z11884">
        <v>4203</v>
      </c>
      <c r="AA11884" t="s">
        <v>1340</v>
      </c>
      <c r="AC11884" t="s">
        <v>10212</v>
      </c>
      <c r="AD11884" t="s">
        <v>2682</v>
      </c>
    </row>
    <row r="11885" spans="21:30">
      <c r="U11885">
        <v>33320</v>
      </c>
      <c r="V11885">
        <v>4</v>
      </c>
      <c r="W11885" t="s">
        <v>12724</v>
      </c>
      <c r="X11885">
        <v>4</v>
      </c>
      <c r="Y11885" t="s">
        <v>846</v>
      </c>
      <c r="Z11885">
        <v>4203</v>
      </c>
      <c r="AA11885" t="s">
        <v>1340</v>
      </c>
      <c r="AC11885" t="s">
        <v>10720</v>
      </c>
      <c r="AD11885" t="s">
        <v>2682</v>
      </c>
    </row>
    <row r="11886" spans="21:30">
      <c r="U11886">
        <v>33321</v>
      </c>
      <c r="V11886">
        <v>2</v>
      </c>
      <c r="W11886" t="s">
        <v>12725</v>
      </c>
      <c r="X11886">
        <v>4</v>
      </c>
      <c r="Y11886" t="s">
        <v>846</v>
      </c>
      <c r="Z11886">
        <v>4203</v>
      </c>
      <c r="AA11886" t="s">
        <v>1340</v>
      </c>
      <c r="AC11886" t="s">
        <v>10720</v>
      </c>
      <c r="AD11886" t="s">
        <v>2682</v>
      </c>
    </row>
    <row r="11887" spans="21:30">
      <c r="U11887">
        <v>33322</v>
      </c>
      <c r="V11887">
        <v>0</v>
      </c>
      <c r="W11887" t="s">
        <v>12726</v>
      </c>
      <c r="X11887">
        <v>4</v>
      </c>
      <c r="Y11887" t="s">
        <v>846</v>
      </c>
      <c r="Z11887">
        <v>4203</v>
      </c>
      <c r="AA11887" t="s">
        <v>1340</v>
      </c>
      <c r="AC11887" t="s">
        <v>10720</v>
      </c>
      <c r="AD11887" t="s">
        <v>2682</v>
      </c>
    </row>
    <row r="11888" spans="21:30">
      <c r="U11888">
        <v>33323</v>
      </c>
      <c r="V11888">
        <v>9</v>
      </c>
      <c r="W11888" t="s">
        <v>12727</v>
      </c>
      <c r="X11888">
        <v>4</v>
      </c>
      <c r="Y11888" t="s">
        <v>846</v>
      </c>
      <c r="Z11888">
        <v>4203</v>
      </c>
      <c r="AA11888" t="s">
        <v>1340</v>
      </c>
      <c r="AC11888" t="s">
        <v>10720</v>
      </c>
      <c r="AD11888" t="s">
        <v>2682</v>
      </c>
    </row>
    <row r="11889" spans="21:30">
      <c r="U11889">
        <v>33324</v>
      </c>
      <c r="V11889">
        <v>7</v>
      </c>
      <c r="W11889" t="s">
        <v>12728</v>
      </c>
      <c r="X11889">
        <v>4</v>
      </c>
      <c r="Y11889" t="s">
        <v>846</v>
      </c>
      <c r="Z11889">
        <v>4203</v>
      </c>
      <c r="AA11889" t="s">
        <v>1340</v>
      </c>
      <c r="AC11889" t="s">
        <v>10720</v>
      </c>
      <c r="AD11889" t="s">
        <v>2682</v>
      </c>
    </row>
    <row r="11890" spans="21:30">
      <c r="U11890">
        <v>33325</v>
      </c>
      <c r="V11890">
        <v>5</v>
      </c>
      <c r="W11890" t="s">
        <v>12729</v>
      </c>
      <c r="X11890">
        <v>4</v>
      </c>
      <c r="Y11890" t="s">
        <v>846</v>
      </c>
      <c r="Z11890">
        <v>4203</v>
      </c>
      <c r="AA11890" t="s">
        <v>1340</v>
      </c>
      <c r="AC11890" t="s">
        <v>10212</v>
      </c>
      <c r="AD11890" t="s">
        <v>443</v>
      </c>
    </row>
    <row r="11891" spans="21:30">
      <c r="U11891">
        <v>33326</v>
      </c>
      <c r="V11891">
        <v>3</v>
      </c>
      <c r="W11891" t="s">
        <v>12730</v>
      </c>
      <c r="X11891">
        <v>4</v>
      </c>
      <c r="Y11891" t="s">
        <v>846</v>
      </c>
      <c r="Z11891">
        <v>4204</v>
      </c>
      <c r="AA11891" t="s">
        <v>1679</v>
      </c>
      <c r="AC11891" t="s">
        <v>10212</v>
      </c>
      <c r="AD11891" t="s">
        <v>443</v>
      </c>
    </row>
    <row r="11892" spans="21:30">
      <c r="U11892">
        <v>33327</v>
      </c>
      <c r="V11892">
        <v>1</v>
      </c>
      <c r="W11892" t="s">
        <v>10703</v>
      </c>
      <c r="X11892">
        <v>4</v>
      </c>
      <c r="Y11892" t="s">
        <v>846</v>
      </c>
      <c r="Z11892">
        <v>4204</v>
      </c>
      <c r="AA11892" t="s">
        <v>1679</v>
      </c>
      <c r="AC11892" t="s">
        <v>10720</v>
      </c>
      <c r="AD11892" t="s">
        <v>443</v>
      </c>
    </row>
    <row r="11893" spans="21:30">
      <c r="U11893">
        <v>33329</v>
      </c>
      <c r="V11893">
        <v>8</v>
      </c>
      <c r="W11893" t="s">
        <v>12731</v>
      </c>
      <c r="X11893">
        <v>4</v>
      </c>
      <c r="Y11893" t="s">
        <v>846</v>
      </c>
      <c r="Z11893">
        <v>4204</v>
      </c>
      <c r="AA11893" t="s">
        <v>1679</v>
      </c>
      <c r="AC11893" t="s">
        <v>10720</v>
      </c>
      <c r="AD11893" t="s">
        <v>443</v>
      </c>
    </row>
    <row r="11894" spans="21:30">
      <c r="U11894">
        <v>33330</v>
      </c>
      <c r="V11894">
        <v>1</v>
      </c>
      <c r="W11894" t="s">
        <v>10340</v>
      </c>
      <c r="X11894">
        <v>4</v>
      </c>
      <c r="Y11894" t="s">
        <v>846</v>
      </c>
      <c r="Z11894">
        <v>4204</v>
      </c>
      <c r="AA11894" t="s">
        <v>1679</v>
      </c>
      <c r="AC11894" t="s">
        <v>10212</v>
      </c>
      <c r="AD11894" t="s">
        <v>2682</v>
      </c>
    </row>
    <row r="11895" spans="21:30">
      <c r="U11895">
        <v>33332</v>
      </c>
      <c r="V11895">
        <v>8</v>
      </c>
      <c r="W11895" t="s">
        <v>12732</v>
      </c>
      <c r="X11895">
        <v>4</v>
      </c>
      <c r="Y11895" t="s">
        <v>846</v>
      </c>
      <c r="Z11895">
        <v>4204</v>
      </c>
      <c r="AA11895" t="s">
        <v>1679</v>
      </c>
      <c r="AC11895" t="s">
        <v>10212</v>
      </c>
      <c r="AD11895" t="s">
        <v>2682</v>
      </c>
    </row>
    <row r="11896" spans="21:30">
      <c r="U11896">
        <v>33333</v>
      </c>
      <c r="V11896">
        <v>6</v>
      </c>
      <c r="W11896" t="s">
        <v>12723</v>
      </c>
      <c r="X11896">
        <v>4</v>
      </c>
      <c r="Y11896" t="s">
        <v>846</v>
      </c>
      <c r="Z11896">
        <v>4204</v>
      </c>
      <c r="AA11896" t="s">
        <v>1679</v>
      </c>
      <c r="AC11896" t="s">
        <v>10212</v>
      </c>
      <c r="AD11896" t="s">
        <v>2682</v>
      </c>
    </row>
    <row r="11897" spans="21:30">
      <c r="U11897">
        <v>33334</v>
      </c>
      <c r="V11897">
        <v>4</v>
      </c>
      <c r="W11897" t="s">
        <v>12160</v>
      </c>
      <c r="X11897">
        <v>4</v>
      </c>
      <c r="Y11897" t="s">
        <v>846</v>
      </c>
      <c r="Z11897">
        <v>4204</v>
      </c>
      <c r="AA11897" t="s">
        <v>1679</v>
      </c>
      <c r="AC11897" t="s">
        <v>10212</v>
      </c>
      <c r="AD11897" t="s">
        <v>2682</v>
      </c>
    </row>
    <row r="11898" spans="21:30">
      <c r="U11898">
        <v>33335</v>
      </c>
      <c r="V11898">
        <v>2</v>
      </c>
      <c r="W11898" t="s">
        <v>12733</v>
      </c>
      <c r="X11898">
        <v>4</v>
      </c>
      <c r="Y11898" t="s">
        <v>846</v>
      </c>
      <c r="Z11898">
        <v>4204</v>
      </c>
      <c r="AA11898" t="s">
        <v>1679</v>
      </c>
      <c r="AC11898" t="s">
        <v>10212</v>
      </c>
      <c r="AD11898" t="s">
        <v>2682</v>
      </c>
    </row>
    <row r="11899" spans="21:30">
      <c r="U11899">
        <v>33336</v>
      </c>
      <c r="V11899">
        <v>0</v>
      </c>
      <c r="W11899" t="s">
        <v>10358</v>
      </c>
      <c r="X11899">
        <v>4</v>
      </c>
      <c r="Y11899" t="s">
        <v>846</v>
      </c>
      <c r="Z11899">
        <v>4204</v>
      </c>
      <c r="AA11899" t="s">
        <v>1679</v>
      </c>
      <c r="AC11899" t="s">
        <v>10212</v>
      </c>
      <c r="AD11899" t="s">
        <v>2682</v>
      </c>
    </row>
    <row r="11900" spans="21:30">
      <c r="U11900">
        <v>33337</v>
      </c>
      <c r="V11900">
        <v>9</v>
      </c>
      <c r="W11900" t="s">
        <v>12734</v>
      </c>
      <c r="X11900">
        <v>4</v>
      </c>
      <c r="Y11900" t="s">
        <v>846</v>
      </c>
      <c r="Z11900">
        <v>4204</v>
      </c>
      <c r="AA11900" t="s">
        <v>1679</v>
      </c>
      <c r="AC11900" t="s">
        <v>10212</v>
      </c>
      <c r="AD11900" t="s">
        <v>2682</v>
      </c>
    </row>
    <row r="11901" spans="21:30">
      <c r="U11901">
        <v>33338</v>
      </c>
      <c r="V11901">
        <v>7</v>
      </c>
      <c r="W11901" t="s">
        <v>10266</v>
      </c>
      <c r="X11901">
        <v>4</v>
      </c>
      <c r="Y11901" t="s">
        <v>846</v>
      </c>
      <c r="Z11901">
        <v>4204</v>
      </c>
      <c r="AA11901" t="s">
        <v>1679</v>
      </c>
      <c r="AC11901" t="s">
        <v>10212</v>
      </c>
      <c r="AD11901" t="s">
        <v>2682</v>
      </c>
    </row>
    <row r="11902" spans="21:30">
      <c r="U11902">
        <v>33339</v>
      </c>
      <c r="V11902">
        <v>5</v>
      </c>
      <c r="W11902" t="s">
        <v>12735</v>
      </c>
      <c r="X11902">
        <v>4</v>
      </c>
      <c r="Y11902" t="s">
        <v>846</v>
      </c>
      <c r="Z11902">
        <v>4204</v>
      </c>
      <c r="AA11902" t="s">
        <v>1679</v>
      </c>
      <c r="AC11902" t="s">
        <v>10212</v>
      </c>
      <c r="AD11902" t="s">
        <v>2682</v>
      </c>
    </row>
    <row r="11903" spans="21:30">
      <c r="U11903">
        <v>33340</v>
      </c>
      <c r="V11903">
        <v>9</v>
      </c>
      <c r="W11903" t="s">
        <v>12736</v>
      </c>
      <c r="X11903">
        <v>4</v>
      </c>
      <c r="Y11903" t="s">
        <v>846</v>
      </c>
      <c r="Z11903">
        <v>4204</v>
      </c>
      <c r="AA11903" t="s">
        <v>1679</v>
      </c>
      <c r="AC11903" t="s">
        <v>10212</v>
      </c>
      <c r="AD11903" t="s">
        <v>2682</v>
      </c>
    </row>
    <row r="11904" spans="21:30">
      <c r="U11904">
        <v>33341</v>
      </c>
      <c r="V11904">
        <v>7</v>
      </c>
      <c r="W11904" t="s">
        <v>12737</v>
      </c>
      <c r="X11904">
        <v>4</v>
      </c>
      <c r="Y11904" t="s">
        <v>846</v>
      </c>
      <c r="Z11904">
        <v>4204</v>
      </c>
      <c r="AA11904" t="s">
        <v>1679</v>
      </c>
      <c r="AC11904" t="s">
        <v>10212</v>
      </c>
      <c r="AD11904" t="s">
        <v>2682</v>
      </c>
    </row>
    <row r="11905" spans="21:30">
      <c r="U11905">
        <v>33342</v>
      </c>
      <c r="V11905">
        <v>5</v>
      </c>
      <c r="W11905" t="s">
        <v>12738</v>
      </c>
      <c r="X11905">
        <v>4</v>
      </c>
      <c r="Y11905" t="s">
        <v>846</v>
      </c>
      <c r="Z11905">
        <v>4204</v>
      </c>
      <c r="AA11905" t="s">
        <v>1679</v>
      </c>
      <c r="AC11905" t="s">
        <v>10212</v>
      </c>
      <c r="AD11905" t="s">
        <v>2682</v>
      </c>
    </row>
    <row r="11906" spans="21:30">
      <c r="U11906">
        <v>33343</v>
      </c>
      <c r="V11906">
        <v>3</v>
      </c>
      <c r="W11906" t="s">
        <v>12739</v>
      </c>
      <c r="X11906">
        <v>4</v>
      </c>
      <c r="Y11906" t="s">
        <v>846</v>
      </c>
      <c r="Z11906">
        <v>4204</v>
      </c>
      <c r="AA11906" t="s">
        <v>1679</v>
      </c>
      <c r="AC11906" t="s">
        <v>10212</v>
      </c>
      <c r="AD11906" t="s">
        <v>2682</v>
      </c>
    </row>
    <row r="11907" spans="21:30">
      <c r="U11907">
        <v>33344</v>
      </c>
      <c r="V11907">
        <v>1</v>
      </c>
      <c r="W11907" t="s">
        <v>10213</v>
      </c>
      <c r="X11907">
        <v>4</v>
      </c>
      <c r="Y11907" t="s">
        <v>846</v>
      </c>
      <c r="Z11907">
        <v>4301</v>
      </c>
      <c r="AA11907" t="s">
        <v>112</v>
      </c>
      <c r="AC11907" t="s">
        <v>10212</v>
      </c>
      <c r="AD11907" t="s">
        <v>2682</v>
      </c>
    </row>
    <row r="11908" spans="21:30">
      <c r="U11908">
        <v>33346</v>
      </c>
      <c r="V11908">
        <v>8</v>
      </c>
      <c r="W11908" t="s">
        <v>12740</v>
      </c>
      <c r="X11908">
        <v>4</v>
      </c>
      <c r="Y11908" t="s">
        <v>846</v>
      </c>
      <c r="Z11908">
        <v>4301</v>
      </c>
      <c r="AA11908" t="s">
        <v>112</v>
      </c>
      <c r="AC11908" t="s">
        <v>10212</v>
      </c>
      <c r="AD11908" t="s">
        <v>443</v>
      </c>
    </row>
    <row r="11909" spans="21:30">
      <c r="U11909">
        <v>33347</v>
      </c>
      <c r="V11909">
        <v>6</v>
      </c>
      <c r="W11909" t="s">
        <v>12741</v>
      </c>
      <c r="X11909">
        <v>4</v>
      </c>
      <c r="Y11909" t="s">
        <v>846</v>
      </c>
      <c r="Z11909">
        <v>4301</v>
      </c>
      <c r="AA11909" t="s">
        <v>112</v>
      </c>
      <c r="AC11909" t="s">
        <v>10720</v>
      </c>
      <c r="AD11909" t="s">
        <v>443</v>
      </c>
    </row>
    <row r="11910" spans="21:30">
      <c r="U11910">
        <v>33348</v>
      </c>
      <c r="V11910">
        <v>4</v>
      </c>
      <c r="W11910" t="s">
        <v>12742</v>
      </c>
      <c r="X11910">
        <v>4</v>
      </c>
      <c r="Y11910" t="s">
        <v>846</v>
      </c>
      <c r="Z11910">
        <v>4301</v>
      </c>
      <c r="AA11910" t="s">
        <v>112</v>
      </c>
      <c r="AC11910" t="s">
        <v>10720</v>
      </c>
      <c r="AD11910" t="s">
        <v>443</v>
      </c>
    </row>
    <row r="11911" spans="21:30">
      <c r="U11911">
        <v>33349</v>
      </c>
      <c r="V11911">
        <v>2</v>
      </c>
      <c r="W11911" t="s">
        <v>12743</v>
      </c>
      <c r="X11911">
        <v>4</v>
      </c>
      <c r="Y11911" t="s">
        <v>846</v>
      </c>
      <c r="Z11911">
        <v>4301</v>
      </c>
      <c r="AA11911" t="s">
        <v>112</v>
      </c>
      <c r="AC11911" t="s">
        <v>10212</v>
      </c>
      <c r="AD11911" t="s">
        <v>2682</v>
      </c>
    </row>
    <row r="11912" spans="21:30">
      <c r="U11912">
        <v>33350</v>
      </c>
      <c r="V11912">
        <v>6</v>
      </c>
      <c r="W11912" t="s">
        <v>12723</v>
      </c>
      <c r="X11912">
        <v>4</v>
      </c>
      <c r="Y11912" t="s">
        <v>846</v>
      </c>
      <c r="Z11912">
        <v>4301</v>
      </c>
      <c r="AA11912" t="s">
        <v>112</v>
      </c>
      <c r="AC11912" t="s">
        <v>10212</v>
      </c>
      <c r="AD11912" t="s">
        <v>2682</v>
      </c>
    </row>
    <row r="11913" spans="21:30">
      <c r="U11913">
        <v>33351</v>
      </c>
      <c r="V11913">
        <v>4</v>
      </c>
      <c r="W11913" t="s">
        <v>12744</v>
      </c>
      <c r="X11913">
        <v>4</v>
      </c>
      <c r="Y11913" t="s">
        <v>846</v>
      </c>
      <c r="Z11913">
        <v>4301</v>
      </c>
      <c r="AA11913" t="s">
        <v>112</v>
      </c>
      <c r="AC11913" t="s">
        <v>10212</v>
      </c>
      <c r="AD11913" t="s">
        <v>2682</v>
      </c>
    </row>
    <row r="11914" spans="21:30">
      <c r="U11914">
        <v>33352</v>
      </c>
      <c r="V11914">
        <v>2</v>
      </c>
      <c r="W11914" t="s">
        <v>10225</v>
      </c>
      <c r="X11914">
        <v>4</v>
      </c>
      <c r="Y11914" t="s">
        <v>846</v>
      </c>
      <c r="Z11914">
        <v>4301</v>
      </c>
      <c r="AA11914" t="s">
        <v>112</v>
      </c>
      <c r="AC11914" t="s">
        <v>10720</v>
      </c>
      <c r="AD11914" t="s">
        <v>2682</v>
      </c>
    </row>
    <row r="11915" spans="21:30">
      <c r="U11915">
        <v>33353</v>
      </c>
      <c r="V11915">
        <v>0</v>
      </c>
      <c r="W11915" t="s">
        <v>2473</v>
      </c>
      <c r="X11915">
        <v>4</v>
      </c>
      <c r="Y11915" t="s">
        <v>846</v>
      </c>
      <c r="Z11915">
        <v>4301</v>
      </c>
      <c r="AA11915" t="s">
        <v>112</v>
      </c>
      <c r="AC11915" t="s">
        <v>10212</v>
      </c>
      <c r="AD11915" t="s">
        <v>2682</v>
      </c>
    </row>
    <row r="11916" spans="21:30">
      <c r="U11916">
        <v>33354</v>
      </c>
      <c r="V11916">
        <v>9</v>
      </c>
      <c r="W11916" t="s">
        <v>10349</v>
      </c>
      <c r="X11916">
        <v>4</v>
      </c>
      <c r="Y11916" t="s">
        <v>846</v>
      </c>
      <c r="Z11916">
        <v>4301</v>
      </c>
      <c r="AA11916" t="s">
        <v>112</v>
      </c>
      <c r="AC11916" t="s">
        <v>10212</v>
      </c>
      <c r="AD11916" t="s">
        <v>2682</v>
      </c>
    </row>
    <row r="11917" spans="21:30">
      <c r="U11917">
        <v>33355</v>
      </c>
      <c r="V11917">
        <v>7</v>
      </c>
      <c r="W11917" t="s">
        <v>12745</v>
      </c>
      <c r="X11917">
        <v>4</v>
      </c>
      <c r="Y11917" t="s">
        <v>846</v>
      </c>
      <c r="Z11917">
        <v>4301</v>
      </c>
      <c r="AA11917" t="s">
        <v>112</v>
      </c>
      <c r="AC11917" t="s">
        <v>10212</v>
      </c>
      <c r="AD11917" t="s">
        <v>2682</v>
      </c>
    </row>
    <row r="11918" spans="21:30">
      <c r="U11918">
        <v>33356</v>
      </c>
      <c r="V11918">
        <v>5</v>
      </c>
      <c r="W11918" t="s">
        <v>12746</v>
      </c>
      <c r="X11918">
        <v>4</v>
      </c>
      <c r="Y11918" t="s">
        <v>846</v>
      </c>
      <c r="Z11918">
        <v>4301</v>
      </c>
      <c r="AA11918" t="s">
        <v>112</v>
      </c>
      <c r="AC11918" t="s">
        <v>10720</v>
      </c>
      <c r="AD11918" t="s">
        <v>2682</v>
      </c>
    </row>
    <row r="11919" spans="21:30">
      <c r="U11919">
        <v>33357</v>
      </c>
      <c r="V11919">
        <v>3</v>
      </c>
      <c r="W11919" t="s">
        <v>12747</v>
      </c>
      <c r="X11919">
        <v>4</v>
      </c>
      <c r="Y11919" t="s">
        <v>846</v>
      </c>
      <c r="Z11919">
        <v>4301</v>
      </c>
      <c r="AA11919" t="s">
        <v>112</v>
      </c>
      <c r="AC11919" t="s">
        <v>10212</v>
      </c>
      <c r="AD11919" t="s">
        <v>2682</v>
      </c>
    </row>
    <row r="11920" spans="21:30">
      <c r="U11920">
        <v>33358</v>
      </c>
      <c r="V11920">
        <v>1</v>
      </c>
      <c r="W11920" t="s">
        <v>10774</v>
      </c>
      <c r="X11920">
        <v>4</v>
      </c>
      <c r="Y11920" t="s">
        <v>846</v>
      </c>
      <c r="Z11920">
        <v>4301</v>
      </c>
      <c r="AA11920" t="s">
        <v>112</v>
      </c>
      <c r="AC11920" t="s">
        <v>10212</v>
      </c>
      <c r="AD11920" t="s">
        <v>2682</v>
      </c>
    </row>
    <row r="11921" spans="21:30">
      <c r="U11921">
        <v>33360</v>
      </c>
      <c r="V11921">
        <v>3</v>
      </c>
      <c r="W11921" t="s">
        <v>12587</v>
      </c>
      <c r="X11921">
        <v>4</v>
      </c>
      <c r="Y11921" t="s">
        <v>846</v>
      </c>
      <c r="Z11921">
        <v>4301</v>
      </c>
      <c r="AA11921" t="s">
        <v>112</v>
      </c>
      <c r="AC11921" t="s">
        <v>10720</v>
      </c>
      <c r="AD11921" t="s">
        <v>2682</v>
      </c>
    </row>
    <row r="11922" spans="21:30">
      <c r="U11922">
        <v>33361</v>
      </c>
      <c r="V11922">
        <v>1</v>
      </c>
      <c r="W11922" t="s">
        <v>10358</v>
      </c>
      <c r="X11922">
        <v>4</v>
      </c>
      <c r="Y11922" t="s">
        <v>846</v>
      </c>
      <c r="Z11922">
        <v>4301</v>
      </c>
      <c r="AA11922" t="s">
        <v>112</v>
      </c>
      <c r="AC11922" t="s">
        <v>10212</v>
      </c>
      <c r="AD11922" t="s">
        <v>2682</v>
      </c>
    </row>
    <row r="11923" spans="21:30">
      <c r="U11923">
        <v>33363</v>
      </c>
      <c r="V11923">
        <v>8</v>
      </c>
      <c r="W11923" t="s">
        <v>10774</v>
      </c>
      <c r="X11923">
        <v>4</v>
      </c>
      <c r="Y11923" t="s">
        <v>846</v>
      </c>
      <c r="Z11923">
        <v>4301</v>
      </c>
      <c r="AA11923" t="s">
        <v>112</v>
      </c>
      <c r="AC11923" t="s">
        <v>10212</v>
      </c>
      <c r="AD11923" t="s">
        <v>2682</v>
      </c>
    </row>
    <row r="11924" spans="21:30">
      <c r="U11924">
        <v>33364</v>
      </c>
      <c r="V11924">
        <v>6</v>
      </c>
      <c r="W11924" t="s">
        <v>12748</v>
      </c>
      <c r="X11924">
        <v>4</v>
      </c>
      <c r="Y11924" t="s">
        <v>846</v>
      </c>
      <c r="Z11924">
        <v>4301</v>
      </c>
      <c r="AA11924" t="s">
        <v>112</v>
      </c>
      <c r="AC11924" t="s">
        <v>10212</v>
      </c>
      <c r="AD11924" t="s">
        <v>2682</v>
      </c>
    </row>
    <row r="11925" spans="21:30">
      <c r="U11925">
        <v>33365</v>
      </c>
      <c r="V11925">
        <v>4</v>
      </c>
      <c r="W11925" t="s">
        <v>12749</v>
      </c>
      <c r="X11925">
        <v>4</v>
      </c>
      <c r="Y11925" t="s">
        <v>846</v>
      </c>
      <c r="Z11925">
        <v>4301</v>
      </c>
      <c r="AA11925" t="s">
        <v>112</v>
      </c>
      <c r="AC11925" t="s">
        <v>10212</v>
      </c>
      <c r="AD11925" t="s">
        <v>2682</v>
      </c>
    </row>
    <row r="11926" spans="21:30">
      <c r="U11926">
        <v>33366</v>
      </c>
      <c r="V11926">
        <v>2</v>
      </c>
      <c r="W11926" t="s">
        <v>12750</v>
      </c>
      <c r="X11926">
        <v>4</v>
      </c>
      <c r="Y11926" t="s">
        <v>846</v>
      </c>
      <c r="Z11926">
        <v>4301</v>
      </c>
      <c r="AA11926" t="s">
        <v>112</v>
      </c>
      <c r="AC11926" t="s">
        <v>10720</v>
      </c>
      <c r="AD11926" t="s">
        <v>2682</v>
      </c>
    </row>
    <row r="11927" spans="21:30">
      <c r="U11927">
        <v>33367</v>
      </c>
      <c r="V11927">
        <v>0</v>
      </c>
      <c r="W11927" t="s">
        <v>12751</v>
      </c>
      <c r="X11927">
        <v>4</v>
      </c>
      <c r="Y11927" t="s">
        <v>846</v>
      </c>
      <c r="Z11927">
        <v>4301</v>
      </c>
      <c r="AA11927" t="s">
        <v>112</v>
      </c>
      <c r="AC11927" t="s">
        <v>10720</v>
      </c>
      <c r="AD11927" t="s">
        <v>443</v>
      </c>
    </row>
    <row r="11928" spans="21:30">
      <c r="U11928">
        <v>33368</v>
      </c>
      <c r="V11928">
        <v>9</v>
      </c>
      <c r="W11928" t="s">
        <v>12752</v>
      </c>
      <c r="X11928">
        <v>4</v>
      </c>
      <c r="Y11928" t="s">
        <v>846</v>
      </c>
      <c r="Z11928">
        <v>4301</v>
      </c>
      <c r="AA11928" t="s">
        <v>112</v>
      </c>
      <c r="AC11928" t="s">
        <v>10720</v>
      </c>
      <c r="AD11928" t="s">
        <v>2682</v>
      </c>
    </row>
    <row r="11929" spans="21:30">
      <c r="U11929">
        <v>33369</v>
      </c>
      <c r="V11929">
        <v>7</v>
      </c>
      <c r="W11929" t="s">
        <v>12753</v>
      </c>
      <c r="X11929">
        <v>4</v>
      </c>
      <c r="Y11929" t="s">
        <v>846</v>
      </c>
      <c r="Z11929">
        <v>4301</v>
      </c>
      <c r="AA11929" t="s">
        <v>112</v>
      </c>
      <c r="AC11929" t="s">
        <v>10720</v>
      </c>
      <c r="AD11929" t="s">
        <v>443</v>
      </c>
    </row>
    <row r="11930" spans="21:30">
      <c r="U11930">
        <v>33370</v>
      </c>
      <c r="V11930">
        <v>0</v>
      </c>
      <c r="W11930" t="s">
        <v>12754</v>
      </c>
      <c r="X11930">
        <v>4</v>
      </c>
      <c r="Y11930" t="s">
        <v>846</v>
      </c>
      <c r="Z11930">
        <v>4301</v>
      </c>
      <c r="AA11930" t="s">
        <v>112</v>
      </c>
      <c r="AC11930" t="s">
        <v>10720</v>
      </c>
      <c r="AD11930" t="s">
        <v>2682</v>
      </c>
    </row>
    <row r="11931" spans="21:30">
      <c r="U11931">
        <v>33371</v>
      </c>
      <c r="V11931">
        <v>9</v>
      </c>
      <c r="W11931" t="s">
        <v>12755</v>
      </c>
      <c r="X11931">
        <v>4</v>
      </c>
      <c r="Y11931" t="s">
        <v>846</v>
      </c>
      <c r="Z11931">
        <v>4301</v>
      </c>
      <c r="AA11931" t="s">
        <v>112</v>
      </c>
      <c r="AC11931" t="s">
        <v>10720</v>
      </c>
      <c r="AD11931" t="s">
        <v>443</v>
      </c>
    </row>
    <row r="11932" spans="21:30">
      <c r="U11932">
        <v>33372</v>
      </c>
      <c r="V11932">
        <v>7</v>
      </c>
      <c r="W11932" t="s">
        <v>12756</v>
      </c>
      <c r="X11932">
        <v>4</v>
      </c>
      <c r="Y11932" t="s">
        <v>846</v>
      </c>
      <c r="Z11932">
        <v>4301</v>
      </c>
      <c r="AA11932" t="s">
        <v>112</v>
      </c>
      <c r="AC11932" t="s">
        <v>10720</v>
      </c>
      <c r="AD11932" t="s">
        <v>443</v>
      </c>
    </row>
    <row r="11933" spans="21:30">
      <c r="U11933">
        <v>33373</v>
      </c>
      <c r="V11933">
        <v>5</v>
      </c>
      <c r="W11933" t="s">
        <v>12757</v>
      </c>
      <c r="X11933">
        <v>4</v>
      </c>
      <c r="Y11933" t="s">
        <v>846</v>
      </c>
      <c r="Z11933">
        <v>4301</v>
      </c>
      <c r="AA11933" t="s">
        <v>112</v>
      </c>
      <c r="AC11933" t="s">
        <v>10212</v>
      </c>
      <c r="AD11933" t="s">
        <v>443</v>
      </c>
    </row>
    <row r="11934" spans="21:30">
      <c r="U11934">
        <v>33374</v>
      </c>
      <c r="V11934">
        <v>3</v>
      </c>
      <c r="W11934" t="s">
        <v>12758</v>
      </c>
      <c r="X11934">
        <v>4</v>
      </c>
      <c r="Y11934" t="s">
        <v>846</v>
      </c>
      <c r="Z11934">
        <v>4301</v>
      </c>
      <c r="AA11934" t="s">
        <v>112</v>
      </c>
      <c r="AC11934" t="s">
        <v>10720</v>
      </c>
      <c r="AD11934" t="s">
        <v>2682</v>
      </c>
    </row>
    <row r="11935" spans="21:30">
      <c r="U11935">
        <v>33375</v>
      </c>
      <c r="V11935">
        <v>1</v>
      </c>
      <c r="W11935" t="s">
        <v>12759</v>
      </c>
      <c r="X11935">
        <v>4</v>
      </c>
      <c r="Y11935" t="s">
        <v>846</v>
      </c>
      <c r="Z11935">
        <v>4301</v>
      </c>
      <c r="AA11935" t="s">
        <v>112</v>
      </c>
      <c r="AC11935" t="s">
        <v>10212</v>
      </c>
      <c r="AD11935" t="s">
        <v>2682</v>
      </c>
    </row>
    <row r="11936" spans="21:30">
      <c r="U11936">
        <v>33377</v>
      </c>
      <c r="V11936">
        <v>8</v>
      </c>
      <c r="W11936" t="s">
        <v>10261</v>
      </c>
      <c r="X11936">
        <v>4</v>
      </c>
      <c r="Y11936" t="s">
        <v>846</v>
      </c>
      <c r="Z11936">
        <v>4301</v>
      </c>
      <c r="AA11936" t="s">
        <v>112</v>
      </c>
      <c r="AC11936" t="s">
        <v>10212</v>
      </c>
      <c r="AD11936" t="s">
        <v>2682</v>
      </c>
    </row>
    <row r="11937" spans="21:30">
      <c r="U11937">
        <v>33378</v>
      </c>
      <c r="V11937">
        <v>6</v>
      </c>
      <c r="W11937" t="s">
        <v>12760</v>
      </c>
      <c r="X11937">
        <v>4</v>
      </c>
      <c r="Y11937" t="s">
        <v>846</v>
      </c>
      <c r="Z11937">
        <v>4301</v>
      </c>
      <c r="AA11937" t="s">
        <v>112</v>
      </c>
      <c r="AC11937" t="s">
        <v>10212</v>
      </c>
      <c r="AD11937" t="s">
        <v>2682</v>
      </c>
    </row>
    <row r="11938" spans="21:30">
      <c r="U11938">
        <v>33379</v>
      </c>
      <c r="V11938">
        <v>4</v>
      </c>
      <c r="W11938" t="s">
        <v>12761</v>
      </c>
      <c r="X11938">
        <v>4</v>
      </c>
      <c r="Y11938" t="s">
        <v>846</v>
      </c>
      <c r="Z11938">
        <v>4302</v>
      </c>
      <c r="AA11938" t="s">
        <v>2159</v>
      </c>
      <c r="AC11938" t="s">
        <v>10212</v>
      </c>
      <c r="AD11938" t="s">
        <v>2682</v>
      </c>
    </row>
    <row r="11939" spans="21:30">
      <c r="U11939">
        <v>33380</v>
      </c>
      <c r="V11939">
        <v>8</v>
      </c>
      <c r="W11939" t="s">
        <v>10261</v>
      </c>
      <c r="X11939">
        <v>4</v>
      </c>
      <c r="Y11939" t="s">
        <v>846</v>
      </c>
      <c r="Z11939">
        <v>4302</v>
      </c>
      <c r="AA11939" t="s">
        <v>2159</v>
      </c>
      <c r="AC11939" t="s">
        <v>10212</v>
      </c>
      <c r="AD11939" t="s">
        <v>2682</v>
      </c>
    </row>
    <row r="11940" spans="21:30">
      <c r="U11940">
        <v>33381</v>
      </c>
      <c r="V11940">
        <v>6</v>
      </c>
      <c r="W11940" t="s">
        <v>12762</v>
      </c>
      <c r="X11940">
        <v>4</v>
      </c>
      <c r="Y11940" t="s">
        <v>846</v>
      </c>
      <c r="Z11940">
        <v>4302</v>
      </c>
      <c r="AA11940" t="s">
        <v>2159</v>
      </c>
      <c r="AC11940" t="s">
        <v>10212</v>
      </c>
      <c r="AD11940" t="s">
        <v>2682</v>
      </c>
    </row>
    <row r="11941" spans="21:30">
      <c r="U11941">
        <v>33382</v>
      </c>
      <c r="V11941">
        <v>4</v>
      </c>
      <c r="W11941" t="s">
        <v>10213</v>
      </c>
      <c r="X11941">
        <v>4</v>
      </c>
      <c r="Y11941" t="s">
        <v>846</v>
      </c>
      <c r="Z11941">
        <v>4302</v>
      </c>
      <c r="AA11941" t="s">
        <v>2159</v>
      </c>
      <c r="AC11941" t="s">
        <v>10212</v>
      </c>
      <c r="AD11941" t="s">
        <v>2682</v>
      </c>
    </row>
    <row r="11942" spans="21:30">
      <c r="U11942">
        <v>33383</v>
      </c>
      <c r="V11942">
        <v>2</v>
      </c>
      <c r="W11942" t="s">
        <v>12763</v>
      </c>
      <c r="X11942">
        <v>4</v>
      </c>
      <c r="Y11942" t="s">
        <v>846</v>
      </c>
      <c r="Z11942">
        <v>4302</v>
      </c>
      <c r="AA11942" t="s">
        <v>2159</v>
      </c>
      <c r="AC11942" t="s">
        <v>10212</v>
      </c>
      <c r="AD11942" t="s">
        <v>2682</v>
      </c>
    </row>
    <row r="11943" spans="21:30">
      <c r="U11943">
        <v>33384</v>
      </c>
      <c r="V11943">
        <v>0</v>
      </c>
      <c r="W11943" t="s">
        <v>12764</v>
      </c>
      <c r="X11943">
        <v>4</v>
      </c>
      <c r="Y11943" t="s">
        <v>846</v>
      </c>
      <c r="Z11943">
        <v>4302</v>
      </c>
      <c r="AA11943" t="s">
        <v>2159</v>
      </c>
      <c r="AC11943" t="s">
        <v>10720</v>
      </c>
      <c r="AD11943" t="s">
        <v>2682</v>
      </c>
    </row>
    <row r="11944" spans="21:30">
      <c r="U11944">
        <v>33385</v>
      </c>
      <c r="V11944">
        <v>9</v>
      </c>
      <c r="W11944" t="s">
        <v>12627</v>
      </c>
      <c r="X11944">
        <v>4</v>
      </c>
      <c r="Y11944" t="s">
        <v>846</v>
      </c>
      <c r="Z11944">
        <v>4302</v>
      </c>
      <c r="AA11944" t="s">
        <v>2159</v>
      </c>
      <c r="AC11944" t="s">
        <v>10720</v>
      </c>
      <c r="AD11944" t="s">
        <v>2682</v>
      </c>
    </row>
    <row r="11945" spans="21:30">
      <c r="U11945">
        <v>33386</v>
      </c>
      <c r="V11945">
        <v>7</v>
      </c>
      <c r="W11945" t="s">
        <v>12723</v>
      </c>
      <c r="X11945">
        <v>4</v>
      </c>
      <c r="Y11945" t="s">
        <v>846</v>
      </c>
      <c r="Z11945">
        <v>4303</v>
      </c>
      <c r="AA11945" t="s">
        <v>1395</v>
      </c>
      <c r="AC11945" t="s">
        <v>10212</v>
      </c>
      <c r="AD11945" t="s">
        <v>2682</v>
      </c>
    </row>
    <row r="11946" spans="21:30">
      <c r="U11946">
        <v>33387</v>
      </c>
      <c r="V11946">
        <v>5</v>
      </c>
      <c r="W11946" t="s">
        <v>12765</v>
      </c>
      <c r="X11946">
        <v>4</v>
      </c>
      <c r="Y11946" t="s">
        <v>846</v>
      </c>
      <c r="Z11946">
        <v>4303</v>
      </c>
      <c r="AA11946" t="s">
        <v>1395</v>
      </c>
      <c r="AC11946" t="s">
        <v>10720</v>
      </c>
      <c r="AD11946" t="s">
        <v>2682</v>
      </c>
    </row>
    <row r="11947" spans="21:30">
      <c r="U11947">
        <v>33388</v>
      </c>
      <c r="V11947">
        <v>3</v>
      </c>
      <c r="W11947" t="s">
        <v>12766</v>
      </c>
      <c r="X11947">
        <v>4</v>
      </c>
      <c r="Y11947" t="s">
        <v>846</v>
      </c>
      <c r="Z11947">
        <v>4303</v>
      </c>
      <c r="AA11947" t="s">
        <v>1395</v>
      </c>
      <c r="AC11947" t="s">
        <v>10720</v>
      </c>
      <c r="AD11947" t="s">
        <v>2682</v>
      </c>
    </row>
    <row r="11948" spans="21:30">
      <c r="U11948">
        <v>33389</v>
      </c>
      <c r="V11948">
        <v>1</v>
      </c>
      <c r="W11948" t="s">
        <v>12767</v>
      </c>
      <c r="X11948">
        <v>4</v>
      </c>
      <c r="Y11948" t="s">
        <v>846</v>
      </c>
      <c r="Z11948">
        <v>4303</v>
      </c>
      <c r="AA11948" t="s">
        <v>1395</v>
      </c>
      <c r="AC11948" t="s">
        <v>10212</v>
      </c>
      <c r="AD11948" t="s">
        <v>443</v>
      </c>
    </row>
    <row r="11949" spans="21:30">
      <c r="U11949">
        <v>33390</v>
      </c>
      <c r="V11949">
        <v>5</v>
      </c>
      <c r="W11949" t="s">
        <v>10211</v>
      </c>
      <c r="X11949">
        <v>4</v>
      </c>
      <c r="Y11949" t="s">
        <v>846</v>
      </c>
      <c r="Z11949">
        <v>4303</v>
      </c>
      <c r="AA11949" t="s">
        <v>1395</v>
      </c>
      <c r="AC11949" t="s">
        <v>10720</v>
      </c>
      <c r="AD11949" t="s">
        <v>2682</v>
      </c>
    </row>
    <row r="11950" spans="21:30">
      <c r="U11950">
        <v>33391</v>
      </c>
      <c r="V11950">
        <v>3</v>
      </c>
      <c r="W11950" t="s">
        <v>12768</v>
      </c>
      <c r="X11950">
        <v>4</v>
      </c>
      <c r="Y11950" t="s">
        <v>846</v>
      </c>
      <c r="Z11950">
        <v>4303</v>
      </c>
      <c r="AA11950" t="s">
        <v>1395</v>
      </c>
      <c r="AC11950" t="s">
        <v>10720</v>
      </c>
      <c r="AD11950" t="s">
        <v>2682</v>
      </c>
    </row>
    <row r="11951" spans="21:30">
      <c r="U11951">
        <v>33392</v>
      </c>
      <c r="V11951">
        <v>1</v>
      </c>
      <c r="W11951" t="s">
        <v>12769</v>
      </c>
      <c r="X11951">
        <v>4</v>
      </c>
      <c r="Y11951" t="s">
        <v>846</v>
      </c>
      <c r="Z11951">
        <v>4303</v>
      </c>
      <c r="AA11951" t="s">
        <v>1395</v>
      </c>
      <c r="AC11951" t="s">
        <v>10720</v>
      </c>
      <c r="AD11951" t="s">
        <v>2682</v>
      </c>
    </row>
    <row r="11952" spans="21:30">
      <c r="U11952">
        <v>33394</v>
      </c>
      <c r="V11952">
        <v>8</v>
      </c>
      <c r="W11952" t="s">
        <v>12770</v>
      </c>
      <c r="X11952">
        <v>4</v>
      </c>
      <c r="Y11952" t="s">
        <v>846</v>
      </c>
      <c r="Z11952">
        <v>4303</v>
      </c>
      <c r="AA11952" t="s">
        <v>1395</v>
      </c>
      <c r="AC11952" t="s">
        <v>10720</v>
      </c>
      <c r="AD11952" t="s">
        <v>2682</v>
      </c>
    </row>
    <row r="11953" spans="21:30">
      <c r="U11953">
        <v>33395</v>
      </c>
      <c r="V11953">
        <v>6</v>
      </c>
      <c r="W11953" t="s">
        <v>12771</v>
      </c>
      <c r="X11953">
        <v>4</v>
      </c>
      <c r="Y11953" t="s">
        <v>846</v>
      </c>
      <c r="Z11953">
        <v>4303</v>
      </c>
      <c r="AA11953" t="s">
        <v>1395</v>
      </c>
      <c r="AC11953" t="s">
        <v>10212</v>
      </c>
      <c r="AD11953" t="s">
        <v>2682</v>
      </c>
    </row>
    <row r="11954" spans="21:30">
      <c r="U11954">
        <v>33396</v>
      </c>
      <c r="V11954">
        <v>4</v>
      </c>
      <c r="W11954" t="s">
        <v>10261</v>
      </c>
      <c r="X11954">
        <v>4</v>
      </c>
      <c r="Y11954" t="s">
        <v>846</v>
      </c>
      <c r="Z11954">
        <v>4303</v>
      </c>
      <c r="AA11954" t="s">
        <v>1395</v>
      </c>
      <c r="AC11954" t="s">
        <v>10212</v>
      </c>
      <c r="AD11954" t="s">
        <v>2682</v>
      </c>
    </row>
    <row r="11955" spans="21:30">
      <c r="U11955">
        <v>33397</v>
      </c>
      <c r="V11955">
        <v>2</v>
      </c>
      <c r="W11955" t="s">
        <v>12772</v>
      </c>
      <c r="X11955">
        <v>4</v>
      </c>
      <c r="Y11955" t="s">
        <v>846</v>
      </c>
      <c r="Z11955">
        <v>4303</v>
      </c>
      <c r="AA11955" t="s">
        <v>1395</v>
      </c>
      <c r="AC11955" t="s">
        <v>10212</v>
      </c>
      <c r="AD11955" t="s">
        <v>2682</v>
      </c>
    </row>
    <row r="11956" spans="21:30">
      <c r="U11956">
        <v>33398</v>
      </c>
      <c r="V11956">
        <v>0</v>
      </c>
      <c r="W11956" t="s">
        <v>12773</v>
      </c>
      <c r="X11956">
        <v>4</v>
      </c>
      <c r="Y11956" t="s">
        <v>846</v>
      </c>
      <c r="Z11956">
        <v>4303</v>
      </c>
      <c r="AA11956" t="s">
        <v>1395</v>
      </c>
      <c r="AC11956" t="s">
        <v>10212</v>
      </c>
      <c r="AD11956" t="s">
        <v>2682</v>
      </c>
    </row>
    <row r="11957" spans="21:30">
      <c r="U11957">
        <v>33399</v>
      </c>
      <c r="V11957">
        <v>9</v>
      </c>
      <c r="W11957" t="s">
        <v>12774</v>
      </c>
      <c r="X11957">
        <v>4</v>
      </c>
      <c r="Y11957" t="s">
        <v>846</v>
      </c>
      <c r="Z11957">
        <v>4303</v>
      </c>
      <c r="AA11957" t="s">
        <v>1395</v>
      </c>
      <c r="AC11957" t="s">
        <v>10212</v>
      </c>
      <c r="AD11957" t="s">
        <v>2682</v>
      </c>
    </row>
    <row r="11958" spans="21:30">
      <c r="U11958">
        <v>33400</v>
      </c>
      <c r="V11958">
        <v>6</v>
      </c>
      <c r="W11958" t="s">
        <v>12775</v>
      </c>
      <c r="X11958">
        <v>4</v>
      </c>
      <c r="Y11958" t="s">
        <v>846</v>
      </c>
      <c r="Z11958">
        <v>4303</v>
      </c>
      <c r="AA11958" t="s">
        <v>1395</v>
      </c>
      <c r="AC11958" t="s">
        <v>10212</v>
      </c>
      <c r="AD11958" t="s">
        <v>2682</v>
      </c>
    </row>
    <row r="11959" spans="21:30">
      <c r="U11959">
        <v>33401</v>
      </c>
      <c r="V11959">
        <v>4</v>
      </c>
      <c r="W11959" t="s">
        <v>12776</v>
      </c>
      <c r="X11959">
        <v>4</v>
      </c>
      <c r="Y11959" t="s">
        <v>846</v>
      </c>
      <c r="Z11959">
        <v>4303</v>
      </c>
      <c r="AA11959" t="s">
        <v>1395</v>
      </c>
      <c r="AC11959" t="s">
        <v>10212</v>
      </c>
      <c r="AD11959" t="s">
        <v>2682</v>
      </c>
    </row>
    <row r="11960" spans="21:30">
      <c r="U11960">
        <v>33402</v>
      </c>
      <c r="V11960">
        <v>2</v>
      </c>
      <c r="W11960" t="s">
        <v>12777</v>
      </c>
      <c r="X11960">
        <v>4</v>
      </c>
      <c r="Y11960" t="s">
        <v>846</v>
      </c>
      <c r="Z11960">
        <v>4304</v>
      </c>
      <c r="AA11960" t="s">
        <v>1575</v>
      </c>
      <c r="AC11960" t="s">
        <v>10720</v>
      </c>
      <c r="AD11960" t="s">
        <v>2682</v>
      </c>
    </row>
    <row r="11961" spans="21:30">
      <c r="U11961">
        <v>33403</v>
      </c>
      <c r="V11961">
        <v>0</v>
      </c>
      <c r="W11961" t="s">
        <v>10270</v>
      </c>
      <c r="X11961">
        <v>4</v>
      </c>
      <c r="Y11961" t="s">
        <v>846</v>
      </c>
      <c r="Z11961">
        <v>4304</v>
      </c>
      <c r="AA11961" t="s">
        <v>1575</v>
      </c>
      <c r="AC11961" t="s">
        <v>10212</v>
      </c>
      <c r="AD11961" t="s">
        <v>2682</v>
      </c>
    </row>
    <row r="11962" spans="21:30">
      <c r="U11962">
        <v>33404</v>
      </c>
      <c r="V11962">
        <v>9</v>
      </c>
      <c r="W11962" t="s">
        <v>10225</v>
      </c>
      <c r="X11962">
        <v>4</v>
      </c>
      <c r="Y11962" t="s">
        <v>846</v>
      </c>
      <c r="Z11962">
        <v>4304</v>
      </c>
      <c r="AA11962" t="s">
        <v>1575</v>
      </c>
      <c r="AC11962" t="s">
        <v>10720</v>
      </c>
      <c r="AD11962" t="s">
        <v>2682</v>
      </c>
    </row>
    <row r="11963" spans="21:30">
      <c r="U11963">
        <v>33405</v>
      </c>
      <c r="V11963">
        <v>7</v>
      </c>
      <c r="W11963" t="s">
        <v>12778</v>
      </c>
      <c r="X11963">
        <v>4</v>
      </c>
      <c r="Y11963" t="s">
        <v>846</v>
      </c>
      <c r="Z11963">
        <v>4304</v>
      </c>
      <c r="AA11963" t="s">
        <v>1575</v>
      </c>
      <c r="AC11963" t="s">
        <v>10212</v>
      </c>
      <c r="AD11963" t="s">
        <v>2682</v>
      </c>
    </row>
    <row r="11964" spans="21:30">
      <c r="U11964">
        <v>33406</v>
      </c>
      <c r="V11964">
        <v>5</v>
      </c>
      <c r="W11964" t="s">
        <v>12779</v>
      </c>
      <c r="X11964">
        <v>4</v>
      </c>
      <c r="Y11964" t="s">
        <v>846</v>
      </c>
      <c r="Z11964">
        <v>4304</v>
      </c>
      <c r="AA11964" t="s">
        <v>1575</v>
      </c>
      <c r="AC11964" t="s">
        <v>10212</v>
      </c>
      <c r="AD11964" t="s">
        <v>2682</v>
      </c>
    </row>
    <row r="11965" spans="21:30">
      <c r="U11965">
        <v>33407</v>
      </c>
      <c r="V11965">
        <v>3</v>
      </c>
      <c r="W11965" t="s">
        <v>12762</v>
      </c>
      <c r="X11965">
        <v>4</v>
      </c>
      <c r="Y11965" t="s">
        <v>846</v>
      </c>
      <c r="Z11965">
        <v>4304</v>
      </c>
      <c r="AA11965" t="s">
        <v>1575</v>
      </c>
      <c r="AC11965" t="s">
        <v>10720</v>
      </c>
      <c r="AD11965" t="s">
        <v>2682</v>
      </c>
    </row>
    <row r="11966" spans="21:30">
      <c r="U11966">
        <v>33408</v>
      </c>
      <c r="V11966">
        <v>1</v>
      </c>
      <c r="W11966" t="s">
        <v>12780</v>
      </c>
      <c r="X11966">
        <v>4</v>
      </c>
      <c r="Y11966" t="s">
        <v>846</v>
      </c>
      <c r="Z11966">
        <v>4304</v>
      </c>
      <c r="AA11966" t="s">
        <v>1575</v>
      </c>
      <c r="AC11966" t="s">
        <v>10212</v>
      </c>
      <c r="AD11966" t="s">
        <v>2682</v>
      </c>
    </row>
    <row r="11967" spans="21:30">
      <c r="U11967">
        <v>33410</v>
      </c>
      <c r="V11967">
        <v>3</v>
      </c>
      <c r="W11967" t="s">
        <v>10261</v>
      </c>
      <c r="X11967">
        <v>4</v>
      </c>
      <c r="Y11967" t="s">
        <v>846</v>
      </c>
      <c r="Z11967">
        <v>4305</v>
      </c>
      <c r="AA11967" t="s">
        <v>2104</v>
      </c>
      <c r="AC11967" t="s">
        <v>10212</v>
      </c>
      <c r="AD11967" t="s">
        <v>2682</v>
      </c>
    </row>
    <row r="11968" spans="21:30">
      <c r="U11968">
        <v>33411</v>
      </c>
      <c r="V11968">
        <v>1</v>
      </c>
      <c r="W11968" t="s">
        <v>10270</v>
      </c>
      <c r="X11968">
        <v>4</v>
      </c>
      <c r="Y11968" t="s">
        <v>846</v>
      </c>
      <c r="Z11968">
        <v>4305</v>
      </c>
      <c r="AA11968" t="s">
        <v>2104</v>
      </c>
      <c r="AC11968" t="s">
        <v>10212</v>
      </c>
      <c r="AD11968" t="s">
        <v>2682</v>
      </c>
    </row>
    <row r="11969" spans="21:30">
      <c r="U11969">
        <v>33413</v>
      </c>
      <c r="V11969">
        <v>8</v>
      </c>
      <c r="W11969" t="s">
        <v>12781</v>
      </c>
      <c r="X11969">
        <v>4</v>
      </c>
      <c r="Y11969" t="s">
        <v>846</v>
      </c>
      <c r="Z11969">
        <v>4305</v>
      </c>
      <c r="AA11969" t="s">
        <v>2104</v>
      </c>
      <c r="AC11969" t="s">
        <v>10212</v>
      </c>
      <c r="AD11969" t="s">
        <v>2682</v>
      </c>
    </row>
    <row r="11970" spans="21:30">
      <c r="U11970">
        <v>33414</v>
      </c>
      <c r="V11970">
        <v>6</v>
      </c>
      <c r="W11970" t="s">
        <v>10349</v>
      </c>
      <c r="X11970">
        <v>4</v>
      </c>
      <c r="Y11970" t="s">
        <v>846</v>
      </c>
      <c r="Z11970">
        <v>4305</v>
      </c>
      <c r="AA11970" t="s">
        <v>2104</v>
      </c>
      <c r="AC11970" t="s">
        <v>10212</v>
      </c>
      <c r="AD11970" t="s">
        <v>2682</v>
      </c>
    </row>
    <row r="11971" spans="21:30">
      <c r="U11971">
        <v>33415</v>
      </c>
      <c r="V11971">
        <v>4</v>
      </c>
      <c r="W11971" t="s">
        <v>12782</v>
      </c>
      <c r="X11971">
        <v>5</v>
      </c>
      <c r="Y11971" t="s">
        <v>505</v>
      </c>
      <c r="Z11971">
        <v>5101</v>
      </c>
      <c r="AA11971" t="s">
        <v>505</v>
      </c>
      <c r="AC11971" t="s">
        <v>10212</v>
      </c>
      <c r="AD11971" t="s">
        <v>443</v>
      </c>
    </row>
    <row r="11972" spans="21:30">
      <c r="U11972">
        <v>33416</v>
      </c>
      <c r="V11972">
        <v>2</v>
      </c>
      <c r="W11972" t="s">
        <v>12783</v>
      </c>
      <c r="X11972">
        <v>5</v>
      </c>
      <c r="Y11972" t="s">
        <v>505</v>
      </c>
      <c r="Z11972">
        <v>5101</v>
      </c>
      <c r="AA11972" t="s">
        <v>505</v>
      </c>
      <c r="AC11972" t="s">
        <v>10212</v>
      </c>
      <c r="AD11972" t="s">
        <v>443</v>
      </c>
    </row>
    <row r="11973" spans="21:30">
      <c r="U11973">
        <v>33418</v>
      </c>
      <c r="V11973">
        <v>9</v>
      </c>
      <c r="W11973" t="s">
        <v>12784</v>
      </c>
      <c r="X11973">
        <v>5</v>
      </c>
      <c r="Y11973" t="s">
        <v>505</v>
      </c>
      <c r="Z11973">
        <v>5101</v>
      </c>
      <c r="AA11973" t="s">
        <v>505</v>
      </c>
      <c r="AC11973" t="s">
        <v>10212</v>
      </c>
      <c r="AD11973" t="s">
        <v>443</v>
      </c>
    </row>
    <row r="11974" spans="21:30">
      <c r="U11974">
        <v>33419</v>
      </c>
      <c r="V11974">
        <v>7</v>
      </c>
      <c r="W11974" t="s">
        <v>10266</v>
      </c>
      <c r="X11974">
        <v>5</v>
      </c>
      <c r="Y11974" t="s">
        <v>505</v>
      </c>
      <c r="Z11974">
        <v>5101</v>
      </c>
      <c r="AA11974" t="s">
        <v>505</v>
      </c>
      <c r="AC11974" t="s">
        <v>10212</v>
      </c>
      <c r="AD11974" t="s">
        <v>2682</v>
      </c>
    </row>
    <row r="11975" spans="21:30">
      <c r="U11975">
        <v>33421</v>
      </c>
      <c r="V11975">
        <v>9</v>
      </c>
      <c r="W11975" t="s">
        <v>12785</v>
      </c>
      <c r="X11975">
        <v>5</v>
      </c>
      <c r="Y11975" t="s">
        <v>505</v>
      </c>
      <c r="Z11975">
        <v>5101</v>
      </c>
      <c r="AA11975" t="s">
        <v>505</v>
      </c>
      <c r="AC11975" t="s">
        <v>10212</v>
      </c>
      <c r="AD11975" t="s">
        <v>443</v>
      </c>
    </row>
    <row r="11976" spans="21:30">
      <c r="U11976">
        <v>33422</v>
      </c>
      <c r="V11976">
        <v>7</v>
      </c>
      <c r="W11976" t="s">
        <v>12786</v>
      </c>
      <c r="X11976">
        <v>5</v>
      </c>
      <c r="Y11976" t="s">
        <v>505</v>
      </c>
      <c r="Z11976">
        <v>5101</v>
      </c>
      <c r="AA11976" t="s">
        <v>505</v>
      </c>
      <c r="AC11976" t="s">
        <v>10720</v>
      </c>
      <c r="AD11976" t="s">
        <v>2682</v>
      </c>
    </row>
    <row r="11977" spans="21:30">
      <c r="U11977">
        <v>33423</v>
      </c>
      <c r="V11977">
        <v>5</v>
      </c>
      <c r="W11977" t="s">
        <v>12787</v>
      </c>
      <c r="X11977">
        <v>5</v>
      </c>
      <c r="Y11977" t="s">
        <v>505</v>
      </c>
      <c r="Z11977">
        <v>5101</v>
      </c>
      <c r="AA11977" t="s">
        <v>505</v>
      </c>
      <c r="AC11977" t="s">
        <v>10720</v>
      </c>
      <c r="AD11977" t="s">
        <v>2682</v>
      </c>
    </row>
    <row r="11978" spans="21:30">
      <c r="U11978">
        <v>33424</v>
      </c>
      <c r="V11978">
        <v>3</v>
      </c>
      <c r="W11978" t="s">
        <v>756</v>
      </c>
      <c r="X11978">
        <v>5</v>
      </c>
      <c r="Y11978" t="s">
        <v>505</v>
      </c>
      <c r="Z11978">
        <v>5101</v>
      </c>
      <c r="AA11978" t="s">
        <v>505</v>
      </c>
      <c r="AC11978" t="s">
        <v>10720</v>
      </c>
      <c r="AD11978" t="s">
        <v>2682</v>
      </c>
    </row>
    <row r="11979" spans="21:30">
      <c r="U11979">
        <v>33429</v>
      </c>
      <c r="V11979">
        <v>4</v>
      </c>
      <c r="W11979" t="s">
        <v>12788</v>
      </c>
      <c r="X11979">
        <v>5</v>
      </c>
      <c r="Y11979" t="s">
        <v>505</v>
      </c>
      <c r="Z11979">
        <v>5101</v>
      </c>
      <c r="AA11979" t="s">
        <v>505</v>
      </c>
      <c r="AC11979" t="s">
        <v>10720</v>
      </c>
      <c r="AD11979" t="s">
        <v>2682</v>
      </c>
    </row>
    <row r="11980" spans="21:30">
      <c r="U11980">
        <v>33430</v>
      </c>
      <c r="V11980">
        <v>8</v>
      </c>
      <c r="W11980" t="s">
        <v>12789</v>
      </c>
      <c r="X11980">
        <v>5</v>
      </c>
      <c r="Y11980" t="s">
        <v>505</v>
      </c>
      <c r="Z11980">
        <v>5101</v>
      </c>
      <c r="AA11980" t="s">
        <v>505</v>
      </c>
      <c r="AC11980" t="s">
        <v>10720</v>
      </c>
      <c r="AD11980" t="s">
        <v>443</v>
      </c>
    </row>
    <row r="11981" spans="21:30">
      <c r="U11981">
        <v>33432</v>
      </c>
      <c r="V11981">
        <v>4</v>
      </c>
      <c r="W11981" t="s">
        <v>12790</v>
      </c>
      <c r="X11981">
        <v>5</v>
      </c>
      <c r="Y11981" t="s">
        <v>505</v>
      </c>
      <c r="Z11981">
        <v>5101</v>
      </c>
      <c r="AA11981" t="s">
        <v>505</v>
      </c>
      <c r="AC11981" t="s">
        <v>10720</v>
      </c>
      <c r="AD11981" t="s">
        <v>2682</v>
      </c>
    </row>
    <row r="11982" spans="21:30">
      <c r="U11982">
        <v>33438</v>
      </c>
      <c r="V11982">
        <v>3</v>
      </c>
      <c r="W11982" t="s">
        <v>12791</v>
      </c>
      <c r="X11982">
        <v>5</v>
      </c>
      <c r="Y11982" t="s">
        <v>505</v>
      </c>
      <c r="Z11982">
        <v>5101</v>
      </c>
      <c r="AA11982" t="s">
        <v>505</v>
      </c>
      <c r="AC11982" t="s">
        <v>10720</v>
      </c>
      <c r="AD11982" t="s">
        <v>2682</v>
      </c>
    </row>
    <row r="11983" spans="21:30">
      <c r="U11983">
        <v>33439</v>
      </c>
      <c r="V11983">
        <v>1</v>
      </c>
      <c r="W11983" t="s">
        <v>12792</v>
      </c>
      <c r="X11983">
        <v>5</v>
      </c>
      <c r="Y11983" t="s">
        <v>505</v>
      </c>
      <c r="Z11983">
        <v>5101</v>
      </c>
      <c r="AA11983" t="s">
        <v>505</v>
      </c>
      <c r="AC11983" t="s">
        <v>10720</v>
      </c>
      <c r="AD11983" t="s">
        <v>2682</v>
      </c>
    </row>
    <row r="11984" spans="21:30">
      <c r="U11984">
        <v>33440</v>
      </c>
      <c r="V11984">
        <v>5</v>
      </c>
      <c r="W11984" t="s">
        <v>10319</v>
      </c>
      <c r="X11984">
        <v>5</v>
      </c>
      <c r="Y11984" t="s">
        <v>505</v>
      </c>
      <c r="Z11984">
        <v>5101</v>
      </c>
      <c r="AA11984" t="s">
        <v>505</v>
      </c>
      <c r="AC11984" t="s">
        <v>10720</v>
      </c>
      <c r="AD11984" t="s">
        <v>2682</v>
      </c>
    </row>
    <row r="11985" spans="21:30">
      <c r="U11985">
        <v>33444</v>
      </c>
      <c r="V11985">
        <v>8</v>
      </c>
      <c r="W11985" t="s">
        <v>12456</v>
      </c>
      <c r="X11985">
        <v>5</v>
      </c>
      <c r="Y11985" t="s">
        <v>505</v>
      </c>
      <c r="Z11985">
        <v>5101</v>
      </c>
      <c r="AA11985" t="s">
        <v>505</v>
      </c>
      <c r="AC11985" t="s">
        <v>10212</v>
      </c>
      <c r="AD11985" t="s">
        <v>2682</v>
      </c>
    </row>
    <row r="11986" spans="21:30">
      <c r="U11986">
        <v>33445</v>
      </c>
      <c r="V11986">
        <v>6</v>
      </c>
      <c r="W11986" t="s">
        <v>12793</v>
      </c>
      <c r="X11986">
        <v>5</v>
      </c>
      <c r="Y11986" t="s">
        <v>505</v>
      </c>
      <c r="Z11986">
        <v>5101</v>
      </c>
      <c r="AA11986" t="s">
        <v>505</v>
      </c>
      <c r="AC11986" t="s">
        <v>10212</v>
      </c>
      <c r="AD11986" t="s">
        <v>2682</v>
      </c>
    </row>
    <row r="11987" spans="21:30">
      <c r="U11987">
        <v>33446</v>
      </c>
      <c r="V11987">
        <v>4</v>
      </c>
      <c r="W11987" t="s">
        <v>12794</v>
      </c>
      <c r="X11987">
        <v>5</v>
      </c>
      <c r="Y11987" t="s">
        <v>505</v>
      </c>
      <c r="Z11987">
        <v>5101</v>
      </c>
      <c r="AA11987" t="s">
        <v>505</v>
      </c>
      <c r="AC11987" t="s">
        <v>10212</v>
      </c>
      <c r="AD11987" t="s">
        <v>2682</v>
      </c>
    </row>
    <row r="11988" spans="21:30">
      <c r="U11988">
        <v>33447</v>
      </c>
      <c r="V11988">
        <v>2</v>
      </c>
      <c r="W11988" t="s">
        <v>12795</v>
      </c>
      <c r="X11988">
        <v>5</v>
      </c>
      <c r="Y11988" t="s">
        <v>505</v>
      </c>
      <c r="Z11988">
        <v>5101</v>
      </c>
      <c r="AA11988" t="s">
        <v>505</v>
      </c>
      <c r="AC11988" t="s">
        <v>10212</v>
      </c>
      <c r="AD11988" t="s">
        <v>2682</v>
      </c>
    </row>
    <row r="11989" spans="21:30">
      <c r="U11989">
        <v>33448</v>
      </c>
      <c r="V11989">
        <v>0</v>
      </c>
      <c r="W11989" t="s">
        <v>12796</v>
      </c>
      <c r="X11989">
        <v>5</v>
      </c>
      <c r="Y11989" t="s">
        <v>505</v>
      </c>
      <c r="Z11989">
        <v>5101</v>
      </c>
      <c r="AA11989" t="s">
        <v>505</v>
      </c>
      <c r="AC11989" t="s">
        <v>10212</v>
      </c>
      <c r="AD11989" t="s">
        <v>2682</v>
      </c>
    </row>
    <row r="11990" spans="21:30">
      <c r="U11990">
        <v>33449</v>
      </c>
      <c r="V11990">
        <v>9</v>
      </c>
      <c r="W11990" t="s">
        <v>10333</v>
      </c>
      <c r="X11990">
        <v>5</v>
      </c>
      <c r="Y11990" t="s">
        <v>505</v>
      </c>
      <c r="Z11990">
        <v>5102</v>
      </c>
      <c r="AA11990" t="s">
        <v>944</v>
      </c>
      <c r="AC11990" t="s">
        <v>10720</v>
      </c>
      <c r="AD11990" t="s">
        <v>2682</v>
      </c>
    </row>
    <row r="11991" spans="21:30">
      <c r="U11991">
        <v>33450</v>
      </c>
      <c r="V11991">
        <v>2</v>
      </c>
      <c r="W11991" t="s">
        <v>12797</v>
      </c>
      <c r="X11991">
        <v>5</v>
      </c>
      <c r="Y11991" t="s">
        <v>505</v>
      </c>
      <c r="Z11991">
        <v>5102</v>
      </c>
      <c r="AA11991" t="s">
        <v>944</v>
      </c>
      <c r="AC11991" t="s">
        <v>10720</v>
      </c>
      <c r="AD11991" t="s">
        <v>2682</v>
      </c>
    </row>
    <row r="11992" spans="21:30">
      <c r="U11992">
        <v>33451</v>
      </c>
      <c r="V11992">
        <v>0</v>
      </c>
      <c r="W11992" t="s">
        <v>12798</v>
      </c>
      <c r="X11992">
        <v>5</v>
      </c>
      <c r="Y11992" t="s">
        <v>505</v>
      </c>
      <c r="Z11992">
        <v>5102</v>
      </c>
      <c r="AA11992" t="s">
        <v>944</v>
      </c>
      <c r="AC11992" t="s">
        <v>10720</v>
      </c>
      <c r="AD11992" t="s">
        <v>2682</v>
      </c>
    </row>
    <row r="11993" spans="21:30">
      <c r="U11993">
        <v>33452</v>
      </c>
      <c r="V11993">
        <v>9</v>
      </c>
      <c r="W11993" t="s">
        <v>12799</v>
      </c>
      <c r="X11993">
        <v>5</v>
      </c>
      <c r="Y11993" t="s">
        <v>505</v>
      </c>
      <c r="Z11993">
        <v>5102</v>
      </c>
      <c r="AA11993" t="s">
        <v>944</v>
      </c>
      <c r="AC11993" t="s">
        <v>10720</v>
      </c>
      <c r="AD11993" t="s">
        <v>2682</v>
      </c>
    </row>
    <row r="11994" spans="21:30">
      <c r="U11994">
        <v>33453</v>
      </c>
      <c r="V11994">
        <v>7</v>
      </c>
      <c r="W11994" t="s">
        <v>12800</v>
      </c>
      <c r="X11994">
        <v>5</v>
      </c>
      <c r="Y11994" t="s">
        <v>505</v>
      </c>
      <c r="Z11994">
        <v>5103</v>
      </c>
      <c r="AA11994" t="s">
        <v>2583</v>
      </c>
      <c r="AC11994" t="s">
        <v>10212</v>
      </c>
      <c r="AD11994" t="s">
        <v>2682</v>
      </c>
    </row>
    <row r="11995" spans="21:30">
      <c r="U11995">
        <v>33454</v>
      </c>
      <c r="V11995">
        <v>5</v>
      </c>
      <c r="W11995" t="s">
        <v>12801</v>
      </c>
      <c r="X11995">
        <v>5</v>
      </c>
      <c r="Y11995" t="s">
        <v>505</v>
      </c>
      <c r="Z11995">
        <v>5103</v>
      </c>
      <c r="AA11995" t="s">
        <v>2583</v>
      </c>
      <c r="AC11995" t="s">
        <v>10720</v>
      </c>
      <c r="AD11995" t="s">
        <v>2682</v>
      </c>
    </row>
    <row r="11996" spans="21:30">
      <c r="U11996">
        <v>33455</v>
      </c>
      <c r="V11996">
        <v>3</v>
      </c>
      <c r="W11996" t="s">
        <v>12802</v>
      </c>
      <c r="X11996">
        <v>5</v>
      </c>
      <c r="Y11996" t="s">
        <v>505</v>
      </c>
      <c r="Z11996">
        <v>5103</v>
      </c>
      <c r="AA11996" t="s">
        <v>2583</v>
      </c>
      <c r="AC11996" t="s">
        <v>10720</v>
      </c>
      <c r="AD11996" t="s">
        <v>2682</v>
      </c>
    </row>
    <row r="11997" spans="21:30">
      <c r="U11997">
        <v>33456</v>
      </c>
      <c r="V11997">
        <v>1</v>
      </c>
      <c r="W11997" t="s">
        <v>12803</v>
      </c>
      <c r="X11997">
        <v>5</v>
      </c>
      <c r="Y11997" t="s">
        <v>505</v>
      </c>
      <c r="Z11997">
        <v>5103</v>
      </c>
      <c r="AA11997" t="s">
        <v>2583</v>
      </c>
      <c r="AC11997" t="s">
        <v>10720</v>
      </c>
      <c r="AD11997" t="s">
        <v>2682</v>
      </c>
    </row>
    <row r="11998" spans="21:30">
      <c r="U11998">
        <v>33458</v>
      </c>
      <c r="V11998">
        <v>8</v>
      </c>
      <c r="W11998" t="s">
        <v>12804</v>
      </c>
      <c r="X11998">
        <v>5</v>
      </c>
      <c r="Y11998" t="s">
        <v>505</v>
      </c>
      <c r="Z11998">
        <v>5103</v>
      </c>
      <c r="AA11998" t="s">
        <v>2583</v>
      </c>
      <c r="AC11998" t="s">
        <v>10212</v>
      </c>
      <c r="AD11998" t="s">
        <v>2682</v>
      </c>
    </row>
    <row r="11999" spans="21:30">
      <c r="U11999">
        <v>33459</v>
      </c>
      <c r="V11999">
        <v>6</v>
      </c>
      <c r="W11999" t="s">
        <v>12805</v>
      </c>
      <c r="X11999">
        <v>5</v>
      </c>
      <c r="Y11999" t="s">
        <v>505</v>
      </c>
      <c r="Z11999">
        <v>5104</v>
      </c>
      <c r="AA11999" t="s">
        <v>2860</v>
      </c>
      <c r="AC11999" t="s">
        <v>10212</v>
      </c>
      <c r="AD11999" t="s">
        <v>443</v>
      </c>
    </row>
    <row r="12000" spans="21:30">
      <c r="U12000">
        <v>33461</v>
      </c>
      <c r="V12000">
        <v>8</v>
      </c>
      <c r="W12000" t="s">
        <v>2670</v>
      </c>
      <c r="X12000">
        <v>5</v>
      </c>
      <c r="Y12000" t="s">
        <v>505</v>
      </c>
      <c r="Z12000">
        <v>5105</v>
      </c>
      <c r="AA12000" t="s">
        <v>2788</v>
      </c>
      <c r="AC12000" t="s">
        <v>10720</v>
      </c>
      <c r="AD12000" t="s">
        <v>443</v>
      </c>
    </row>
    <row r="12001" spans="21:30">
      <c r="U12001">
        <v>33462</v>
      </c>
      <c r="V12001">
        <v>6</v>
      </c>
      <c r="W12001" t="s">
        <v>12352</v>
      </c>
      <c r="X12001">
        <v>5</v>
      </c>
      <c r="Y12001" t="s">
        <v>505</v>
      </c>
      <c r="Z12001">
        <v>5105</v>
      </c>
      <c r="AA12001" t="s">
        <v>2788</v>
      </c>
      <c r="AC12001" t="s">
        <v>10720</v>
      </c>
      <c r="AD12001" t="s">
        <v>2682</v>
      </c>
    </row>
    <row r="12002" spans="21:30">
      <c r="U12002">
        <v>33463</v>
      </c>
      <c r="V12002">
        <v>4</v>
      </c>
      <c r="W12002" t="s">
        <v>12564</v>
      </c>
      <c r="X12002">
        <v>5</v>
      </c>
      <c r="Y12002" t="s">
        <v>505</v>
      </c>
      <c r="Z12002">
        <v>5105</v>
      </c>
      <c r="AA12002" t="s">
        <v>2788</v>
      </c>
      <c r="AC12002" t="s">
        <v>10720</v>
      </c>
      <c r="AD12002" t="s">
        <v>2682</v>
      </c>
    </row>
    <row r="12003" spans="21:30">
      <c r="U12003">
        <v>33464</v>
      </c>
      <c r="V12003">
        <v>2</v>
      </c>
      <c r="W12003" t="s">
        <v>12806</v>
      </c>
      <c r="X12003">
        <v>5</v>
      </c>
      <c r="Y12003" t="s">
        <v>505</v>
      </c>
      <c r="Z12003">
        <v>5105</v>
      </c>
      <c r="AA12003" t="s">
        <v>2788</v>
      </c>
      <c r="AC12003" t="s">
        <v>10720</v>
      </c>
      <c r="AD12003" t="s">
        <v>2682</v>
      </c>
    </row>
    <row r="12004" spans="21:30">
      <c r="U12004">
        <v>33465</v>
      </c>
      <c r="V12004">
        <v>0</v>
      </c>
      <c r="W12004" t="s">
        <v>12723</v>
      </c>
      <c r="X12004">
        <v>5</v>
      </c>
      <c r="Y12004" t="s">
        <v>505</v>
      </c>
      <c r="Z12004">
        <v>5105</v>
      </c>
      <c r="AA12004" t="s">
        <v>2788</v>
      </c>
      <c r="AC12004" t="s">
        <v>10720</v>
      </c>
      <c r="AD12004" t="s">
        <v>2682</v>
      </c>
    </row>
    <row r="12005" spans="21:30">
      <c r="U12005">
        <v>33466</v>
      </c>
      <c r="V12005">
        <v>9</v>
      </c>
      <c r="W12005" t="s">
        <v>12807</v>
      </c>
      <c r="X12005">
        <v>5</v>
      </c>
      <c r="Y12005" t="s">
        <v>505</v>
      </c>
      <c r="Z12005">
        <v>5105</v>
      </c>
      <c r="AA12005" t="s">
        <v>2788</v>
      </c>
      <c r="AC12005" t="s">
        <v>10720</v>
      </c>
      <c r="AD12005" t="s">
        <v>2682</v>
      </c>
    </row>
    <row r="12006" spans="21:30">
      <c r="U12006">
        <v>33467</v>
      </c>
      <c r="V12006">
        <v>7</v>
      </c>
      <c r="W12006" t="s">
        <v>12808</v>
      </c>
      <c r="X12006">
        <v>5</v>
      </c>
      <c r="Y12006" t="s">
        <v>505</v>
      </c>
      <c r="Z12006">
        <v>5105</v>
      </c>
      <c r="AA12006" t="s">
        <v>2788</v>
      </c>
      <c r="AC12006" t="s">
        <v>10212</v>
      </c>
      <c r="AD12006" t="s">
        <v>2682</v>
      </c>
    </row>
    <row r="12007" spans="21:30">
      <c r="U12007">
        <v>33468</v>
      </c>
      <c r="V12007">
        <v>5</v>
      </c>
      <c r="W12007" t="s">
        <v>12809</v>
      </c>
      <c r="X12007">
        <v>5</v>
      </c>
      <c r="Y12007" t="s">
        <v>505</v>
      </c>
      <c r="Z12007">
        <v>5105</v>
      </c>
      <c r="AA12007" t="s">
        <v>2788</v>
      </c>
      <c r="AC12007" t="s">
        <v>10212</v>
      </c>
      <c r="AD12007" t="s">
        <v>2682</v>
      </c>
    </row>
    <row r="12008" spans="21:30">
      <c r="U12008">
        <v>33469</v>
      </c>
      <c r="V12008">
        <v>3</v>
      </c>
      <c r="W12008" t="s">
        <v>12810</v>
      </c>
      <c r="X12008">
        <v>5</v>
      </c>
      <c r="Y12008" t="s">
        <v>505</v>
      </c>
      <c r="Z12008">
        <v>5105</v>
      </c>
      <c r="AA12008" t="s">
        <v>2788</v>
      </c>
      <c r="AC12008" t="s">
        <v>10212</v>
      </c>
      <c r="AD12008" t="s">
        <v>2682</v>
      </c>
    </row>
    <row r="12009" spans="21:30">
      <c r="U12009">
        <v>33470</v>
      </c>
      <c r="V12009">
        <v>7</v>
      </c>
      <c r="W12009" t="s">
        <v>12811</v>
      </c>
      <c r="X12009">
        <v>5</v>
      </c>
      <c r="Y12009" t="s">
        <v>505</v>
      </c>
      <c r="Z12009">
        <v>5105</v>
      </c>
      <c r="AA12009" t="s">
        <v>2788</v>
      </c>
      <c r="AC12009" t="s">
        <v>10212</v>
      </c>
      <c r="AD12009" t="s">
        <v>2682</v>
      </c>
    </row>
    <row r="12010" spans="21:30">
      <c r="U12010">
        <v>33471</v>
      </c>
      <c r="V12010">
        <v>5</v>
      </c>
      <c r="W12010" t="s">
        <v>12812</v>
      </c>
      <c r="X12010">
        <v>5</v>
      </c>
      <c r="Y12010" t="s">
        <v>505</v>
      </c>
      <c r="Z12010">
        <v>5105</v>
      </c>
      <c r="AA12010" t="s">
        <v>2788</v>
      </c>
      <c r="AC12010" t="s">
        <v>10212</v>
      </c>
      <c r="AD12010" t="s">
        <v>2682</v>
      </c>
    </row>
    <row r="12011" spans="21:30">
      <c r="U12011">
        <v>33472</v>
      </c>
      <c r="V12011">
        <v>3</v>
      </c>
      <c r="W12011" t="s">
        <v>12813</v>
      </c>
      <c r="X12011">
        <v>5</v>
      </c>
      <c r="Y12011" t="s">
        <v>505</v>
      </c>
      <c r="Z12011">
        <v>5105</v>
      </c>
      <c r="AA12011" t="s">
        <v>2788</v>
      </c>
      <c r="AC12011" t="s">
        <v>10212</v>
      </c>
      <c r="AD12011" t="s">
        <v>2682</v>
      </c>
    </row>
    <row r="12012" spans="21:30">
      <c r="U12012">
        <v>33473</v>
      </c>
      <c r="V12012">
        <v>1</v>
      </c>
      <c r="W12012" t="s">
        <v>12814</v>
      </c>
      <c r="X12012">
        <v>5</v>
      </c>
      <c r="Y12012" t="s">
        <v>505</v>
      </c>
      <c r="Z12012">
        <v>5107</v>
      </c>
      <c r="AA12012" t="s">
        <v>1624</v>
      </c>
      <c r="AC12012" t="s">
        <v>10720</v>
      </c>
      <c r="AD12012" t="s">
        <v>2682</v>
      </c>
    </row>
    <row r="12013" spans="21:30">
      <c r="U12013">
        <v>33475</v>
      </c>
      <c r="V12013">
        <v>8</v>
      </c>
      <c r="W12013" t="s">
        <v>12815</v>
      </c>
      <c r="X12013">
        <v>5</v>
      </c>
      <c r="Y12013" t="s">
        <v>505</v>
      </c>
      <c r="Z12013">
        <v>5107</v>
      </c>
      <c r="AA12013" t="s">
        <v>1624</v>
      </c>
      <c r="AC12013" t="s">
        <v>10720</v>
      </c>
      <c r="AD12013" t="s">
        <v>2682</v>
      </c>
    </row>
    <row r="12014" spans="21:30">
      <c r="U12014">
        <v>33476</v>
      </c>
      <c r="V12014">
        <v>6</v>
      </c>
      <c r="W12014" t="s">
        <v>12816</v>
      </c>
      <c r="X12014">
        <v>5</v>
      </c>
      <c r="Y12014" t="s">
        <v>505</v>
      </c>
      <c r="Z12014">
        <v>5107</v>
      </c>
      <c r="AA12014" t="s">
        <v>1624</v>
      </c>
      <c r="AC12014" t="s">
        <v>10720</v>
      </c>
      <c r="AD12014" t="s">
        <v>2682</v>
      </c>
    </row>
    <row r="12015" spans="21:30">
      <c r="U12015">
        <v>33477</v>
      </c>
      <c r="V12015">
        <v>4</v>
      </c>
      <c r="W12015" t="s">
        <v>12817</v>
      </c>
      <c r="X12015">
        <v>5</v>
      </c>
      <c r="Y12015" t="s">
        <v>505</v>
      </c>
      <c r="Z12015">
        <v>5107</v>
      </c>
      <c r="AA12015" t="s">
        <v>1624</v>
      </c>
      <c r="AC12015" t="s">
        <v>10720</v>
      </c>
      <c r="AD12015" t="s">
        <v>2682</v>
      </c>
    </row>
    <row r="12016" spans="21:30">
      <c r="U12016">
        <v>33478</v>
      </c>
      <c r="V12016">
        <v>2</v>
      </c>
      <c r="W12016" t="s">
        <v>10261</v>
      </c>
      <c r="X12016">
        <v>5</v>
      </c>
      <c r="Y12016" t="s">
        <v>505</v>
      </c>
      <c r="Z12016">
        <v>5107</v>
      </c>
      <c r="AA12016" t="s">
        <v>1624</v>
      </c>
      <c r="AC12016" t="s">
        <v>10212</v>
      </c>
      <c r="AD12016" t="s">
        <v>2682</v>
      </c>
    </row>
    <row r="12017" spans="21:30">
      <c r="U12017">
        <v>33479</v>
      </c>
      <c r="V12017">
        <v>0</v>
      </c>
      <c r="W12017" t="s">
        <v>12818</v>
      </c>
      <c r="X12017">
        <v>5</v>
      </c>
      <c r="Y12017" t="s">
        <v>505</v>
      </c>
      <c r="Z12017">
        <v>5109</v>
      </c>
      <c r="AA12017" t="s">
        <v>2675</v>
      </c>
      <c r="AC12017" t="s">
        <v>10212</v>
      </c>
      <c r="AD12017" t="s">
        <v>2682</v>
      </c>
    </row>
    <row r="12018" spans="21:30">
      <c r="U12018">
        <v>33480</v>
      </c>
      <c r="V12018">
        <v>4</v>
      </c>
      <c r="W12018" t="s">
        <v>12819</v>
      </c>
      <c r="X12018">
        <v>5</v>
      </c>
      <c r="Y12018" t="s">
        <v>505</v>
      </c>
      <c r="Z12018">
        <v>5109</v>
      </c>
      <c r="AA12018" t="s">
        <v>2675</v>
      </c>
      <c r="AC12018" t="s">
        <v>10212</v>
      </c>
      <c r="AD12018" t="s">
        <v>443</v>
      </c>
    </row>
    <row r="12019" spans="21:30">
      <c r="U12019">
        <v>33481</v>
      </c>
      <c r="V12019">
        <v>2</v>
      </c>
      <c r="W12019" t="s">
        <v>12820</v>
      </c>
      <c r="X12019">
        <v>5</v>
      </c>
      <c r="Y12019" t="s">
        <v>505</v>
      </c>
      <c r="Z12019">
        <v>5109</v>
      </c>
      <c r="AA12019" t="s">
        <v>2675</v>
      </c>
      <c r="AC12019" t="s">
        <v>10212</v>
      </c>
      <c r="AD12019" t="s">
        <v>443</v>
      </c>
    </row>
    <row r="12020" spans="21:30">
      <c r="U12020">
        <v>33482</v>
      </c>
      <c r="V12020">
        <v>0</v>
      </c>
      <c r="W12020" t="s">
        <v>10261</v>
      </c>
      <c r="X12020">
        <v>5</v>
      </c>
      <c r="Y12020" t="s">
        <v>505</v>
      </c>
      <c r="Z12020">
        <v>5109</v>
      </c>
      <c r="AA12020" t="s">
        <v>2675</v>
      </c>
      <c r="AC12020" t="s">
        <v>10212</v>
      </c>
      <c r="AD12020" t="s">
        <v>2682</v>
      </c>
    </row>
    <row r="12021" spans="21:30">
      <c r="U12021">
        <v>33483</v>
      </c>
      <c r="V12021">
        <v>9</v>
      </c>
      <c r="W12021" t="s">
        <v>12821</v>
      </c>
      <c r="X12021">
        <v>5</v>
      </c>
      <c r="Y12021" t="s">
        <v>505</v>
      </c>
      <c r="Z12021">
        <v>5109</v>
      </c>
      <c r="AA12021" t="s">
        <v>2675</v>
      </c>
      <c r="AC12021" t="s">
        <v>10212</v>
      </c>
      <c r="AD12021" t="s">
        <v>2682</v>
      </c>
    </row>
    <row r="12022" spans="21:30">
      <c r="U12022">
        <v>33484</v>
      </c>
      <c r="V12022">
        <v>7</v>
      </c>
      <c r="W12022" t="s">
        <v>12822</v>
      </c>
      <c r="X12022">
        <v>5</v>
      </c>
      <c r="Y12022" t="s">
        <v>505</v>
      </c>
      <c r="Z12022">
        <v>5109</v>
      </c>
      <c r="AA12022" t="s">
        <v>2675</v>
      </c>
      <c r="AC12022" t="s">
        <v>10720</v>
      </c>
      <c r="AD12022" t="s">
        <v>2682</v>
      </c>
    </row>
    <row r="12023" spans="21:30">
      <c r="U12023">
        <v>33485</v>
      </c>
      <c r="V12023">
        <v>5</v>
      </c>
      <c r="W12023" t="s">
        <v>12823</v>
      </c>
      <c r="X12023">
        <v>5</v>
      </c>
      <c r="Y12023" t="s">
        <v>505</v>
      </c>
      <c r="Z12023">
        <v>5109</v>
      </c>
      <c r="AA12023" t="s">
        <v>2675</v>
      </c>
      <c r="AC12023" t="s">
        <v>10720</v>
      </c>
      <c r="AD12023" t="s">
        <v>2682</v>
      </c>
    </row>
    <row r="12024" spans="21:30">
      <c r="U12024">
        <v>33486</v>
      </c>
      <c r="V12024">
        <v>3</v>
      </c>
      <c r="W12024" t="s">
        <v>12824</v>
      </c>
      <c r="X12024">
        <v>5</v>
      </c>
      <c r="Y12024" t="s">
        <v>505</v>
      </c>
      <c r="Z12024">
        <v>5109</v>
      </c>
      <c r="AA12024" t="s">
        <v>2675</v>
      </c>
      <c r="AC12024" t="s">
        <v>10720</v>
      </c>
      <c r="AD12024" t="s">
        <v>2682</v>
      </c>
    </row>
    <row r="12025" spans="21:30">
      <c r="U12025">
        <v>33487</v>
      </c>
      <c r="V12025">
        <v>1</v>
      </c>
      <c r="W12025" t="s">
        <v>12825</v>
      </c>
      <c r="X12025">
        <v>5</v>
      </c>
      <c r="Y12025" t="s">
        <v>505</v>
      </c>
      <c r="Z12025">
        <v>5109</v>
      </c>
      <c r="AA12025" t="s">
        <v>2675</v>
      </c>
      <c r="AC12025" t="s">
        <v>10720</v>
      </c>
      <c r="AD12025" t="s">
        <v>2682</v>
      </c>
    </row>
    <row r="12026" spans="21:30">
      <c r="U12026">
        <v>33489</v>
      </c>
      <c r="V12026">
        <v>8</v>
      </c>
      <c r="W12026" t="s">
        <v>12826</v>
      </c>
      <c r="X12026">
        <v>5</v>
      </c>
      <c r="Y12026" t="s">
        <v>505</v>
      </c>
      <c r="Z12026">
        <v>5109</v>
      </c>
      <c r="AA12026" t="s">
        <v>2675</v>
      </c>
      <c r="AC12026" t="s">
        <v>10720</v>
      </c>
      <c r="AD12026" t="s">
        <v>2682</v>
      </c>
    </row>
    <row r="12027" spans="21:30">
      <c r="U12027">
        <v>33490</v>
      </c>
      <c r="V12027">
        <v>1</v>
      </c>
      <c r="W12027" t="s">
        <v>12827</v>
      </c>
      <c r="X12027">
        <v>5</v>
      </c>
      <c r="Y12027" t="s">
        <v>505</v>
      </c>
      <c r="Z12027">
        <v>5109</v>
      </c>
      <c r="AA12027" t="s">
        <v>2675</v>
      </c>
      <c r="AC12027" t="s">
        <v>10720</v>
      </c>
      <c r="AD12027" t="s">
        <v>2682</v>
      </c>
    </row>
    <row r="12028" spans="21:30">
      <c r="U12028">
        <v>33492</v>
      </c>
      <c r="V12028">
        <v>8</v>
      </c>
      <c r="W12028" t="s">
        <v>12828</v>
      </c>
      <c r="X12028">
        <v>5</v>
      </c>
      <c r="Y12028" t="s">
        <v>505</v>
      </c>
      <c r="Z12028">
        <v>5109</v>
      </c>
      <c r="AA12028" t="s">
        <v>2675</v>
      </c>
      <c r="AC12028" t="s">
        <v>10720</v>
      </c>
      <c r="AD12028" t="s">
        <v>2682</v>
      </c>
    </row>
    <row r="12029" spans="21:30">
      <c r="U12029">
        <v>33493</v>
      </c>
      <c r="V12029">
        <v>6</v>
      </c>
      <c r="W12029" t="s">
        <v>12829</v>
      </c>
      <c r="X12029">
        <v>5</v>
      </c>
      <c r="Y12029" t="s">
        <v>505</v>
      </c>
      <c r="Z12029">
        <v>5109</v>
      </c>
      <c r="AA12029" t="s">
        <v>2675</v>
      </c>
      <c r="AC12029" t="s">
        <v>10720</v>
      </c>
      <c r="AD12029" t="s">
        <v>2682</v>
      </c>
    </row>
    <row r="12030" spans="21:30">
      <c r="U12030">
        <v>33494</v>
      </c>
      <c r="V12030">
        <v>4</v>
      </c>
      <c r="W12030" t="s">
        <v>12228</v>
      </c>
      <c r="X12030">
        <v>5</v>
      </c>
      <c r="Y12030" t="s">
        <v>505</v>
      </c>
      <c r="Z12030">
        <v>5109</v>
      </c>
      <c r="AA12030" t="s">
        <v>2675</v>
      </c>
      <c r="AC12030" t="s">
        <v>10720</v>
      </c>
      <c r="AD12030" t="s">
        <v>2682</v>
      </c>
    </row>
    <row r="12031" spans="21:30">
      <c r="U12031">
        <v>33495</v>
      </c>
      <c r="V12031">
        <v>2</v>
      </c>
      <c r="W12031" t="s">
        <v>12830</v>
      </c>
      <c r="X12031">
        <v>5</v>
      </c>
      <c r="Y12031" t="s">
        <v>505</v>
      </c>
      <c r="Z12031">
        <v>5109</v>
      </c>
      <c r="AA12031" t="s">
        <v>2675</v>
      </c>
      <c r="AC12031" t="s">
        <v>10720</v>
      </c>
      <c r="AD12031" t="s">
        <v>2682</v>
      </c>
    </row>
    <row r="12032" spans="21:30">
      <c r="U12032">
        <v>33496</v>
      </c>
      <c r="V12032">
        <v>0</v>
      </c>
      <c r="W12032" t="s">
        <v>12831</v>
      </c>
      <c r="X12032">
        <v>5</v>
      </c>
      <c r="Y12032" t="s">
        <v>505</v>
      </c>
      <c r="Z12032">
        <v>5109</v>
      </c>
      <c r="AA12032" t="s">
        <v>2675</v>
      </c>
      <c r="AC12032" t="s">
        <v>10720</v>
      </c>
      <c r="AD12032" t="s">
        <v>443</v>
      </c>
    </row>
    <row r="12033" spans="21:30">
      <c r="U12033">
        <v>33497</v>
      </c>
      <c r="V12033">
        <v>9</v>
      </c>
      <c r="W12033" t="s">
        <v>12832</v>
      </c>
      <c r="X12033">
        <v>5</v>
      </c>
      <c r="Y12033" t="s">
        <v>505</v>
      </c>
      <c r="Z12033">
        <v>5109</v>
      </c>
      <c r="AA12033" t="s">
        <v>2675</v>
      </c>
      <c r="AC12033" t="s">
        <v>10720</v>
      </c>
      <c r="AD12033" t="s">
        <v>2682</v>
      </c>
    </row>
    <row r="12034" spans="21:30">
      <c r="U12034">
        <v>33498</v>
      </c>
      <c r="V12034">
        <v>7</v>
      </c>
      <c r="W12034" t="s">
        <v>12833</v>
      </c>
      <c r="X12034">
        <v>5</v>
      </c>
      <c r="Y12034" t="s">
        <v>505</v>
      </c>
      <c r="Z12034">
        <v>5109</v>
      </c>
      <c r="AA12034" t="s">
        <v>2675</v>
      </c>
      <c r="AC12034" t="s">
        <v>10212</v>
      </c>
      <c r="AD12034" t="s">
        <v>443</v>
      </c>
    </row>
    <row r="12035" spans="21:30">
      <c r="U12035">
        <v>33499</v>
      </c>
      <c r="V12035">
        <v>5</v>
      </c>
      <c r="W12035" t="s">
        <v>12723</v>
      </c>
      <c r="X12035">
        <v>5</v>
      </c>
      <c r="Y12035" t="s">
        <v>505</v>
      </c>
      <c r="Z12035">
        <v>5109</v>
      </c>
      <c r="AA12035" t="s">
        <v>2675</v>
      </c>
      <c r="AC12035" t="s">
        <v>10212</v>
      </c>
      <c r="AD12035" t="s">
        <v>2682</v>
      </c>
    </row>
    <row r="12036" spans="21:30">
      <c r="U12036">
        <v>33500</v>
      </c>
      <c r="V12036">
        <v>2</v>
      </c>
      <c r="W12036" t="s">
        <v>12834</v>
      </c>
      <c r="X12036">
        <v>5</v>
      </c>
      <c r="Y12036" t="s">
        <v>505</v>
      </c>
      <c r="Z12036">
        <v>5109</v>
      </c>
      <c r="AA12036" t="s">
        <v>2675</v>
      </c>
      <c r="AC12036" t="s">
        <v>10212</v>
      </c>
      <c r="AD12036" t="s">
        <v>2682</v>
      </c>
    </row>
    <row r="12037" spans="21:30">
      <c r="U12037">
        <v>33501</v>
      </c>
      <c r="V12037">
        <v>0</v>
      </c>
      <c r="W12037" t="s">
        <v>10349</v>
      </c>
      <c r="X12037">
        <v>5</v>
      </c>
      <c r="Y12037" t="s">
        <v>505</v>
      </c>
      <c r="Z12037">
        <v>5109</v>
      </c>
      <c r="AA12037" t="s">
        <v>2675</v>
      </c>
      <c r="AC12037" t="s">
        <v>10212</v>
      </c>
      <c r="AD12037" t="s">
        <v>2682</v>
      </c>
    </row>
    <row r="12038" spans="21:30">
      <c r="U12038">
        <v>33502</v>
      </c>
      <c r="V12038">
        <v>9</v>
      </c>
      <c r="W12038" t="s">
        <v>12641</v>
      </c>
      <c r="X12038">
        <v>5</v>
      </c>
      <c r="Y12038" t="s">
        <v>505</v>
      </c>
      <c r="Z12038">
        <v>5109</v>
      </c>
      <c r="AA12038" t="s">
        <v>2675</v>
      </c>
      <c r="AC12038" t="s">
        <v>10212</v>
      </c>
      <c r="AD12038" t="s">
        <v>2682</v>
      </c>
    </row>
    <row r="12039" spans="21:30">
      <c r="U12039">
        <v>33503</v>
      </c>
      <c r="V12039">
        <v>7</v>
      </c>
      <c r="W12039" t="s">
        <v>12835</v>
      </c>
      <c r="X12039">
        <v>5</v>
      </c>
      <c r="Y12039" t="s">
        <v>505</v>
      </c>
      <c r="Z12039">
        <v>5109</v>
      </c>
      <c r="AA12039" t="s">
        <v>2675</v>
      </c>
      <c r="AC12039" t="s">
        <v>10212</v>
      </c>
      <c r="AD12039" t="s">
        <v>2682</v>
      </c>
    </row>
    <row r="12040" spans="21:30">
      <c r="U12040">
        <v>33504</v>
      </c>
      <c r="V12040">
        <v>5</v>
      </c>
      <c r="W12040" t="s">
        <v>10774</v>
      </c>
      <c r="X12040">
        <v>5</v>
      </c>
      <c r="Y12040" t="s">
        <v>505</v>
      </c>
      <c r="Z12040">
        <v>5109</v>
      </c>
      <c r="AA12040" t="s">
        <v>2675</v>
      </c>
      <c r="AC12040" t="s">
        <v>10212</v>
      </c>
      <c r="AD12040" t="s">
        <v>2682</v>
      </c>
    </row>
    <row r="12041" spans="21:30">
      <c r="U12041">
        <v>33505</v>
      </c>
      <c r="V12041">
        <v>3</v>
      </c>
      <c r="W12041" t="s">
        <v>10350</v>
      </c>
      <c r="X12041">
        <v>5</v>
      </c>
      <c r="Y12041" t="s">
        <v>505</v>
      </c>
      <c r="Z12041">
        <v>5109</v>
      </c>
      <c r="AA12041" t="s">
        <v>2675</v>
      </c>
      <c r="AC12041" t="s">
        <v>10212</v>
      </c>
      <c r="AD12041" t="s">
        <v>2682</v>
      </c>
    </row>
    <row r="12042" spans="21:30">
      <c r="U12042">
        <v>33506</v>
      </c>
      <c r="V12042">
        <v>1</v>
      </c>
      <c r="W12042" t="s">
        <v>12836</v>
      </c>
      <c r="X12042">
        <v>5</v>
      </c>
      <c r="Y12042" t="s">
        <v>505</v>
      </c>
      <c r="Z12042">
        <v>5109</v>
      </c>
      <c r="AA12042" t="s">
        <v>2675</v>
      </c>
      <c r="AC12042" t="s">
        <v>10212</v>
      </c>
      <c r="AD12042" t="s">
        <v>2682</v>
      </c>
    </row>
    <row r="12043" spans="21:30">
      <c r="U12043">
        <v>33508</v>
      </c>
      <c r="V12043">
        <v>8</v>
      </c>
      <c r="W12043" t="s">
        <v>12837</v>
      </c>
      <c r="X12043">
        <v>5</v>
      </c>
      <c r="Y12043" t="s">
        <v>505</v>
      </c>
      <c r="Z12043">
        <v>5109</v>
      </c>
      <c r="AA12043" t="s">
        <v>2675</v>
      </c>
      <c r="AC12043" t="s">
        <v>10212</v>
      </c>
      <c r="AD12043" t="s">
        <v>2682</v>
      </c>
    </row>
    <row r="12044" spans="21:30">
      <c r="U12044">
        <v>33509</v>
      </c>
      <c r="V12044">
        <v>6</v>
      </c>
      <c r="W12044" t="s">
        <v>12838</v>
      </c>
      <c r="X12044">
        <v>5</v>
      </c>
      <c r="Y12044" t="s">
        <v>505</v>
      </c>
      <c r="Z12044">
        <v>5201</v>
      </c>
      <c r="AA12044" t="s">
        <v>1216</v>
      </c>
      <c r="AC12044" t="s">
        <v>10212</v>
      </c>
      <c r="AD12044" t="s">
        <v>2682</v>
      </c>
    </row>
    <row r="12045" spans="21:30">
      <c r="U12045">
        <v>33511</v>
      </c>
      <c r="V12045">
        <v>8</v>
      </c>
      <c r="W12045" t="s">
        <v>12839</v>
      </c>
      <c r="X12045">
        <v>5</v>
      </c>
      <c r="Y12045" t="s">
        <v>505</v>
      </c>
      <c r="Z12045">
        <v>5201</v>
      </c>
      <c r="AA12045" t="s">
        <v>1216</v>
      </c>
      <c r="AC12045" t="s">
        <v>10212</v>
      </c>
      <c r="AD12045" t="s">
        <v>2682</v>
      </c>
    </row>
    <row r="12046" spans="21:30">
      <c r="U12046">
        <v>33512</v>
      </c>
      <c r="V12046">
        <v>6</v>
      </c>
      <c r="W12046" t="s">
        <v>12840</v>
      </c>
      <c r="X12046">
        <v>5</v>
      </c>
      <c r="Y12046" t="s">
        <v>505</v>
      </c>
      <c r="Z12046">
        <v>5301</v>
      </c>
      <c r="AA12046" t="s">
        <v>918</v>
      </c>
      <c r="AC12046" t="s">
        <v>10212</v>
      </c>
      <c r="AD12046" t="s">
        <v>2682</v>
      </c>
    </row>
    <row r="12047" spans="21:30">
      <c r="U12047">
        <v>33513</v>
      </c>
      <c r="V12047">
        <v>4</v>
      </c>
      <c r="W12047" t="s">
        <v>12527</v>
      </c>
      <c r="X12047">
        <v>5</v>
      </c>
      <c r="Y12047" t="s">
        <v>505</v>
      </c>
      <c r="Z12047">
        <v>5301</v>
      </c>
      <c r="AA12047" t="s">
        <v>918</v>
      </c>
      <c r="AC12047" t="s">
        <v>10212</v>
      </c>
      <c r="AD12047" t="s">
        <v>2682</v>
      </c>
    </row>
    <row r="12048" spans="21:30">
      <c r="U12048">
        <v>33514</v>
      </c>
      <c r="V12048">
        <v>2</v>
      </c>
      <c r="W12048" t="s">
        <v>12841</v>
      </c>
      <c r="X12048">
        <v>5</v>
      </c>
      <c r="Y12048" t="s">
        <v>505</v>
      </c>
      <c r="Z12048">
        <v>5301</v>
      </c>
      <c r="AA12048" t="s">
        <v>918</v>
      </c>
      <c r="AC12048" t="s">
        <v>10720</v>
      </c>
      <c r="AD12048" t="s">
        <v>2682</v>
      </c>
    </row>
    <row r="12049" spans="21:30">
      <c r="U12049">
        <v>33515</v>
      </c>
      <c r="V12049">
        <v>0</v>
      </c>
      <c r="W12049" t="s">
        <v>12842</v>
      </c>
      <c r="X12049">
        <v>5</v>
      </c>
      <c r="Y12049" t="s">
        <v>505</v>
      </c>
      <c r="Z12049">
        <v>5301</v>
      </c>
      <c r="AA12049" t="s">
        <v>918</v>
      </c>
      <c r="AC12049" t="s">
        <v>10720</v>
      </c>
      <c r="AD12049" t="s">
        <v>2682</v>
      </c>
    </row>
    <row r="12050" spans="21:30">
      <c r="U12050">
        <v>33516</v>
      </c>
      <c r="V12050">
        <v>9</v>
      </c>
      <c r="W12050" t="s">
        <v>12843</v>
      </c>
      <c r="X12050">
        <v>5</v>
      </c>
      <c r="Y12050" t="s">
        <v>505</v>
      </c>
      <c r="Z12050">
        <v>5301</v>
      </c>
      <c r="AA12050" t="s">
        <v>918</v>
      </c>
      <c r="AC12050" t="s">
        <v>10720</v>
      </c>
      <c r="AD12050" t="s">
        <v>443</v>
      </c>
    </row>
    <row r="12051" spans="21:30">
      <c r="U12051">
        <v>33517</v>
      </c>
      <c r="V12051">
        <v>7</v>
      </c>
      <c r="W12051" t="s">
        <v>12844</v>
      </c>
      <c r="X12051">
        <v>5</v>
      </c>
      <c r="Y12051" t="s">
        <v>505</v>
      </c>
      <c r="Z12051">
        <v>5301</v>
      </c>
      <c r="AA12051" t="s">
        <v>918</v>
      </c>
      <c r="AC12051" t="s">
        <v>10720</v>
      </c>
      <c r="AD12051" t="s">
        <v>443</v>
      </c>
    </row>
    <row r="12052" spans="21:30">
      <c r="U12052">
        <v>33518</v>
      </c>
      <c r="V12052">
        <v>5</v>
      </c>
      <c r="W12052" t="s">
        <v>12845</v>
      </c>
      <c r="X12052">
        <v>5</v>
      </c>
      <c r="Y12052" t="s">
        <v>505</v>
      </c>
      <c r="Z12052">
        <v>5301</v>
      </c>
      <c r="AA12052" t="s">
        <v>918</v>
      </c>
      <c r="AC12052" t="s">
        <v>10720</v>
      </c>
      <c r="AD12052" t="s">
        <v>443</v>
      </c>
    </row>
    <row r="12053" spans="21:30">
      <c r="U12053">
        <v>33519</v>
      </c>
      <c r="V12053">
        <v>3</v>
      </c>
      <c r="W12053" t="s">
        <v>12764</v>
      </c>
      <c r="X12053">
        <v>5</v>
      </c>
      <c r="Y12053" t="s">
        <v>505</v>
      </c>
      <c r="Z12053">
        <v>5301</v>
      </c>
      <c r="AA12053" t="s">
        <v>918</v>
      </c>
      <c r="AC12053" t="s">
        <v>10212</v>
      </c>
      <c r="AD12053" t="s">
        <v>2682</v>
      </c>
    </row>
    <row r="12054" spans="21:30">
      <c r="U12054">
        <v>33520</v>
      </c>
      <c r="V12054">
        <v>7</v>
      </c>
      <c r="W12054" t="s">
        <v>12846</v>
      </c>
      <c r="X12054">
        <v>5</v>
      </c>
      <c r="Y12054" t="s">
        <v>505</v>
      </c>
      <c r="Z12054">
        <v>5302</v>
      </c>
      <c r="AA12054" t="s">
        <v>917</v>
      </c>
      <c r="AC12054" t="s">
        <v>10720</v>
      </c>
      <c r="AD12054" t="s">
        <v>2682</v>
      </c>
    </row>
    <row r="12055" spans="21:30">
      <c r="U12055">
        <v>33521</v>
      </c>
      <c r="V12055">
        <v>5</v>
      </c>
      <c r="W12055" t="s">
        <v>12847</v>
      </c>
      <c r="X12055">
        <v>5</v>
      </c>
      <c r="Y12055" t="s">
        <v>505</v>
      </c>
      <c r="Z12055">
        <v>5302</v>
      </c>
      <c r="AA12055" t="s">
        <v>917</v>
      </c>
      <c r="AC12055" t="s">
        <v>10720</v>
      </c>
      <c r="AD12055" t="s">
        <v>443</v>
      </c>
    </row>
    <row r="12056" spans="21:30">
      <c r="U12056">
        <v>33522</v>
      </c>
      <c r="V12056">
        <v>3</v>
      </c>
      <c r="W12056" t="s">
        <v>12848</v>
      </c>
      <c r="X12056">
        <v>5</v>
      </c>
      <c r="Y12056" t="s">
        <v>505</v>
      </c>
      <c r="Z12056">
        <v>5302</v>
      </c>
      <c r="AA12056" t="s">
        <v>917</v>
      </c>
      <c r="AC12056" t="s">
        <v>10720</v>
      </c>
      <c r="AD12056" t="s">
        <v>443</v>
      </c>
    </row>
    <row r="12057" spans="21:30">
      <c r="U12057">
        <v>33523</v>
      </c>
      <c r="V12057">
        <v>1</v>
      </c>
      <c r="W12057" t="s">
        <v>12849</v>
      </c>
      <c r="X12057">
        <v>5</v>
      </c>
      <c r="Y12057" t="s">
        <v>505</v>
      </c>
      <c r="Z12057">
        <v>5304</v>
      </c>
      <c r="AA12057" t="s">
        <v>1687</v>
      </c>
      <c r="AC12057" t="s">
        <v>10720</v>
      </c>
      <c r="AD12057" t="s">
        <v>443</v>
      </c>
    </row>
    <row r="12058" spans="21:30">
      <c r="U12058">
        <v>33525</v>
      </c>
      <c r="V12058">
        <v>8</v>
      </c>
      <c r="W12058" t="s">
        <v>12850</v>
      </c>
      <c r="X12058">
        <v>5</v>
      </c>
      <c r="Y12058" t="s">
        <v>505</v>
      </c>
      <c r="Z12058">
        <v>5304</v>
      </c>
      <c r="AA12058" t="s">
        <v>1687</v>
      </c>
      <c r="AC12058" t="s">
        <v>10212</v>
      </c>
      <c r="AD12058" t="s">
        <v>2682</v>
      </c>
    </row>
    <row r="12059" spans="21:30">
      <c r="U12059">
        <v>33526</v>
      </c>
      <c r="V12059">
        <v>6</v>
      </c>
      <c r="W12059" t="s">
        <v>12851</v>
      </c>
      <c r="X12059">
        <v>5</v>
      </c>
      <c r="Y12059" t="s">
        <v>505</v>
      </c>
      <c r="Z12059">
        <v>5401</v>
      </c>
      <c r="AA12059" t="s">
        <v>1245</v>
      </c>
      <c r="AC12059" t="s">
        <v>10720</v>
      </c>
      <c r="AD12059" t="s">
        <v>2682</v>
      </c>
    </row>
    <row r="12060" spans="21:30">
      <c r="U12060">
        <v>33527</v>
      </c>
      <c r="V12060">
        <v>4</v>
      </c>
      <c r="W12060" t="s">
        <v>10296</v>
      </c>
      <c r="X12060">
        <v>5</v>
      </c>
      <c r="Y12060" t="s">
        <v>505</v>
      </c>
      <c r="Z12060">
        <v>5401</v>
      </c>
      <c r="AA12060" t="s">
        <v>1245</v>
      </c>
      <c r="AC12060" t="s">
        <v>10720</v>
      </c>
      <c r="AD12060" t="s">
        <v>2682</v>
      </c>
    </row>
    <row r="12061" spans="21:30">
      <c r="U12061">
        <v>33528</v>
      </c>
      <c r="V12061">
        <v>2</v>
      </c>
      <c r="W12061" t="s">
        <v>12852</v>
      </c>
      <c r="X12061">
        <v>5</v>
      </c>
      <c r="Y12061" t="s">
        <v>505</v>
      </c>
      <c r="Z12061">
        <v>5401</v>
      </c>
      <c r="AA12061" t="s">
        <v>1245</v>
      </c>
      <c r="AC12061" t="s">
        <v>10720</v>
      </c>
      <c r="AD12061" t="s">
        <v>2682</v>
      </c>
    </row>
    <row r="12062" spans="21:30">
      <c r="U12062">
        <v>33529</v>
      </c>
      <c r="V12062">
        <v>0</v>
      </c>
      <c r="W12062" t="s">
        <v>12853</v>
      </c>
      <c r="X12062">
        <v>5</v>
      </c>
      <c r="Y12062" t="s">
        <v>505</v>
      </c>
      <c r="Z12062">
        <v>5401</v>
      </c>
      <c r="AA12062" t="s">
        <v>1245</v>
      </c>
      <c r="AC12062" t="s">
        <v>10720</v>
      </c>
      <c r="AD12062" t="s">
        <v>2682</v>
      </c>
    </row>
    <row r="12063" spans="21:30">
      <c r="U12063">
        <v>33530</v>
      </c>
      <c r="V12063">
        <v>4</v>
      </c>
      <c r="W12063" t="s">
        <v>12854</v>
      </c>
      <c r="X12063">
        <v>5</v>
      </c>
      <c r="Y12063" t="s">
        <v>505</v>
      </c>
      <c r="Z12063">
        <v>5401</v>
      </c>
      <c r="AA12063" t="s">
        <v>1245</v>
      </c>
      <c r="AC12063" t="s">
        <v>10720</v>
      </c>
      <c r="AD12063" t="s">
        <v>443</v>
      </c>
    </row>
    <row r="12064" spans="21:30">
      <c r="U12064">
        <v>33531</v>
      </c>
      <c r="V12064">
        <v>2</v>
      </c>
      <c r="W12064" t="s">
        <v>12855</v>
      </c>
      <c r="X12064">
        <v>5</v>
      </c>
      <c r="Y12064" t="s">
        <v>505</v>
      </c>
      <c r="Z12064">
        <v>5401</v>
      </c>
      <c r="AA12064" t="s">
        <v>1245</v>
      </c>
      <c r="AC12064" t="s">
        <v>10720</v>
      </c>
      <c r="AD12064" t="s">
        <v>2682</v>
      </c>
    </row>
    <row r="12065" spans="21:30">
      <c r="U12065">
        <v>33532</v>
      </c>
      <c r="V12065">
        <v>0</v>
      </c>
      <c r="W12065" t="s">
        <v>12856</v>
      </c>
      <c r="X12065">
        <v>5</v>
      </c>
      <c r="Y12065" t="s">
        <v>505</v>
      </c>
      <c r="Z12065">
        <v>5401</v>
      </c>
      <c r="AA12065" t="s">
        <v>1245</v>
      </c>
      <c r="AC12065" t="s">
        <v>10212</v>
      </c>
      <c r="AD12065" t="s">
        <v>2682</v>
      </c>
    </row>
    <row r="12066" spans="21:30">
      <c r="U12066">
        <v>33533</v>
      </c>
      <c r="V12066">
        <v>9</v>
      </c>
      <c r="W12066" t="s">
        <v>12857</v>
      </c>
      <c r="X12066">
        <v>5</v>
      </c>
      <c r="Y12066" t="s">
        <v>505</v>
      </c>
      <c r="Z12066">
        <v>5401</v>
      </c>
      <c r="AA12066" t="s">
        <v>1245</v>
      </c>
      <c r="AC12066" t="s">
        <v>10212</v>
      </c>
      <c r="AD12066" t="s">
        <v>2682</v>
      </c>
    </row>
    <row r="12067" spans="21:30">
      <c r="U12067">
        <v>33534</v>
      </c>
      <c r="V12067">
        <v>7</v>
      </c>
      <c r="W12067" t="s">
        <v>12858</v>
      </c>
      <c r="X12067">
        <v>5</v>
      </c>
      <c r="Y12067" t="s">
        <v>505</v>
      </c>
      <c r="Z12067">
        <v>5401</v>
      </c>
      <c r="AA12067" t="s">
        <v>1245</v>
      </c>
      <c r="AC12067" t="s">
        <v>10212</v>
      </c>
      <c r="AD12067" t="s">
        <v>2682</v>
      </c>
    </row>
    <row r="12068" spans="21:30">
      <c r="U12068">
        <v>33535</v>
      </c>
      <c r="V12068">
        <v>5</v>
      </c>
      <c r="W12068" t="s">
        <v>12587</v>
      </c>
      <c r="X12068">
        <v>5</v>
      </c>
      <c r="Y12068" t="s">
        <v>505</v>
      </c>
      <c r="Z12068">
        <v>5401</v>
      </c>
      <c r="AA12068" t="s">
        <v>1245</v>
      </c>
      <c r="AC12068" t="s">
        <v>10212</v>
      </c>
      <c r="AD12068" t="s">
        <v>2682</v>
      </c>
    </row>
    <row r="12069" spans="21:30">
      <c r="U12069">
        <v>33536</v>
      </c>
      <c r="V12069">
        <v>3</v>
      </c>
      <c r="W12069" t="s">
        <v>10250</v>
      </c>
      <c r="X12069">
        <v>5</v>
      </c>
      <c r="Y12069" t="s">
        <v>505</v>
      </c>
      <c r="Z12069">
        <v>5401</v>
      </c>
      <c r="AA12069" t="s">
        <v>1245</v>
      </c>
      <c r="AC12069" t="s">
        <v>10212</v>
      </c>
      <c r="AD12069" t="s">
        <v>2682</v>
      </c>
    </row>
    <row r="12070" spans="21:30">
      <c r="U12070">
        <v>33537</v>
      </c>
      <c r="V12070">
        <v>1</v>
      </c>
      <c r="W12070" t="s">
        <v>12561</v>
      </c>
      <c r="X12070">
        <v>5</v>
      </c>
      <c r="Y12070" t="s">
        <v>505</v>
      </c>
      <c r="Z12070">
        <v>5401</v>
      </c>
      <c r="AA12070" t="s">
        <v>1245</v>
      </c>
      <c r="AC12070" t="s">
        <v>10212</v>
      </c>
      <c r="AD12070" t="s">
        <v>2682</v>
      </c>
    </row>
    <row r="12071" spans="21:30">
      <c r="U12071">
        <v>33539</v>
      </c>
      <c r="V12071">
        <v>8</v>
      </c>
      <c r="W12071" t="s">
        <v>12859</v>
      </c>
      <c r="X12071">
        <v>5</v>
      </c>
      <c r="Y12071" t="s">
        <v>505</v>
      </c>
      <c r="Z12071">
        <v>5402</v>
      </c>
      <c r="AA12071" t="s">
        <v>77</v>
      </c>
      <c r="AC12071" t="s">
        <v>10720</v>
      </c>
      <c r="AD12071" t="s">
        <v>443</v>
      </c>
    </row>
    <row r="12072" spans="21:30">
      <c r="U12072">
        <v>33540</v>
      </c>
      <c r="V12072">
        <v>1</v>
      </c>
      <c r="W12072" t="s">
        <v>12860</v>
      </c>
      <c r="X12072">
        <v>5</v>
      </c>
      <c r="Y12072" t="s">
        <v>505</v>
      </c>
      <c r="Z12072">
        <v>5402</v>
      </c>
      <c r="AA12072" t="s">
        <v>77</v>
      </c>
      <c r="AC12072" t="s">
        <v>10720</v>
      </c>
      <c r="AD12072" t="s">
        <v>443</v>
      </c>
    </row>
    <row r="12073" spans="21:30">
      <c r="U12073">
        <v>33542</v>
      </c>
      <c r="V12073">
        <v>8</v>
      </c>
      <c r="W12073" t="s">
        <v>12861</v>
      </c>
      <c r="X12073">
        <v>5</v>
      </c>
      <c r="Y12073" t="s">
        <v>505</v>
      </c>
      <c r="Z12073">
        <v>5402</v>
      </c>
      <c r="AA12073" t="s">
        <v>77</v>
      </c>
      <c r="AC12073" t="s">
        <v>10212</v>
      </c>
      <c r="AD12073" t="s">
        <v>2682</v>
      </c>
    </row>
    <row r="12074" spans="21:30">
      <c r="U12074">
        <v>33543</v>
      </c>
      <c r="V12074">
        <v>6</v>
      </c>
      <c r="W12074" t="s">
        <v>12862</v>
      </c>
      <c r="X12074">
        <v>5</v>
      </c>
      <c r="Y12074" t="s">
        <v>505</v>
      </c>
      <c r="Z12074">
        <v>5402</v>
      </c>
      <c r="AA12074" t="s">
        <v>77</v>
      </c>
      <c r="AC12074" t="s">
        <v>10212</v>
      </c>
      <c r="AD12074" t="s">
        <v>2682</v>
      </c>
    </row>
    <row r="12075" spans="21:30">
      <c r="U12075">
        <v>33544</v>
      </c>
      <c r="V12075">
        <v>4</v>
      </c>
      <c r="W12075" t="s">
        <v>12863</v>
      </c>
      <c r="X12075">
        <v>5</v>
      </c>
      <c r="Y12075" t="s">
        <v>505</v>
      </c>
      <c r="Z12075">
        <v>5402</v>
      </c>
      <c r="AA12075" t="s">
        <v>77</v>
      </c>
      <c r="AC12075" t="s">
        <v>10212</v>
      </c>
      <c r="AD12075" t="s">
        <v>2682</v>
      </c>
    </row>
    <row r="12076" spans="21:30">
      <c r="U12076">
        <v>33545</v>
      </c>
      <c r="V12076">
        <v>2</v>
      </c>
      <c r="W12076" t="s">
        <v>12864</v>
      </c>
      <c r="X12076">
        <v>5</v>
      </c>
      <c r="Y12076" t="s">
        <v>505</v>
      </c>
      <c r="Z12076">
        <v>5402</v>
      </c>
      <c r="AA12076" t="s">
        <v>77</v>
      </c>
      <c r="AC12076" t="s">
        <v>10212</v>
      </c>
      <c r="AD12076" t="s">
        <v>2682</v>
      </c>
    </row>
    <row r="12077" spans="21:30">
      <c r="U12077">
        <v>33546</v>
      </c>
      <c r="V12077">
        <v>0</v>
      </c>
      <c r="W12077" t="s">
        <v>10261</v>
      </c>
      <c r="X12077">
        <v>5</v>
      </c>
      <c r="Y12077" t="s">
        <v>505</v>
      </c>
      <c r="Z12077">
        <v>5403</v>
      </c>
      <c r="AA12077" t="s">
        <v>1479</v>
      </c>
      <c r="AC12077" t="s">
        <v>10720</v>
      </c>
      <c r="AD12077" t="s">
        <v>2682</v>
      </c>
    </row>
    <row r="12078" spans="21:30">
      <c r="U12078">
        <v>33547</v>
      </c>
      <c r="V12078">
        <v>9</v>
      </c>
      <c r="W12078" t="s">
        <v>12865</v>
      </c>
      <c r="X12078">
        <v>5</v>
      </c>
      <c r="Y12078" t="s">
        <v>505</v>
      </c>
      <c r="Z12078">
        <v>5403</v>
      </c>
      <c r="AA12078" t="s">
        <v>1479</v>
      </c>
      <c r="AC12078" t="s">
        <v>10720</v>
      </c>
      <c r="AD12078" t="s">
        <v>2682</v>
      </c>
    </row>
    <row r="12079" spans="21:30">
      <c r="U12079">
        <v>33548</v>
      </c>
      <c r="V12079">
        <v>7</v>
      </c>
      <c r="W12079" t="s">
        <v>12866</v>
      </c>
      <c r="X12079">
        <v>5</v>
      </c>
      <c r="Y12079" t="s">
        <v>505</v>
      </c>
      <c r="Z12079">
        <v>5404</v>
      </c>
      <c r="AA12079" t="s">
        <v>900</v>
      </c>
      <c r="AC12079" t="s">
        <v>10720</v>
      </c>
      <c r="AD12079" t="s">
        <v>2682</v>
      </c>
    </row>
    <row r="12080" spans="21:30">
      <c r="U12080">
        <v>33549</v>
      </c>
      <c r="V12080">
        <v>5</v>
      </c>
      <c r="W12080" t="s">
        <v>12867</v>
      </c>
      <c r="X12080">
        <v>5</v>
      </c>
      <c r="Y12080" t="s">
        <v>505</v>
      </c>
      <c r="Z12080">
        <v>5404</v>
      </c>
      <c r="AA12080" t="s">
        <v>900</v>
      </c>
      <c r="AC12080" t="s">
        <v>10720</v>
      </c>
      <c r="AD12080" t="s">
        <v>2682</v>
      </c>
    </row>
    <row r="12081" spans="21:30">
      <c r="U12081">
        <v>33550</v>
      </c>
      <c r="V12081">
        <v>9</v>
      </c>
      <c r="W12081" t="s">
        <v>12764</v>
      </c>
      <c r="X12081">
        <v>5</v>
      </c>
      <c r="Y12081" t="s">
        <v>505</v>
      </c>
      <c r="Z12081">
        <v>5404</v>
      </c>
      <c r="AA12081" t="s">
        <v>900</v>
      </c>
      <c r="AC12081" t="s">
        <v>10720</v>
      </c>
      <c r="AD12081" t="s">
        <v>2682</v>
      </c>
    </row>
    <row r="12082" spans="21:30">
      <c r="U12082">
        <v>33551</v>
      </c>
      <c r="V12082">
        <v>7</v>
      </c>
      <c r="W12082" t="s">
        <v>12868</v>
      </c>
      <c r="X12082">
        <v>5</v>
      </c>
      <c r="Y12082" t="s">
        <v>505</v>
      </c>
      <c r="Z12082">
        <v>5404</v>
      </c>
      <c r="AA12082" t="s">
        <v>900</v>
      </c>
      <c r="AC12082" t="s">
        <v>10212</v>
      </c>
      <c r="AD12082" t="s">
        <v>2682</v>
      </c>
    </row>
    <row r="12083" spans="21:30">
      <c r="U12083">
        <v>33552</v>
      </c>
      <c r="V12083">
        <v>5</v>
      </c>
      <c r="W12083" t="s">
        <v>12869</v>
      </c>
      <c r="X12083">
        <v>5</v>
      </c>
      <c r="Y12083" t="s">
        <v>505</v>
      </c>
      <c r="Z12083">
        <v>5404</v>
      </c>
      <c r="AA12083" t="s">
        <v>900</v>
      </c>
      <c r="AC12083" t="s">
        <v>10212</v>
      </c>
      <c r="AD12083" t="s">
        <v>2682</v>
      </c>
    </row>
    <row r="12084" spans="21:30">
      <c r="U12084">
        <v>33553</v>
      </c>
      <c r="V12084">
        <v>3</v>
      </c>
      <c r="W12084" t="s">
        <v>12870</v>
      </c>
      <c r="X12084">
        <v>5</v>
      </c>
      <c r="Y12084" t="s">
        <v>505</v>
      </c>
      <c r="Z12084">
        <v>5404</v>
      </c>
      <c r="AA12084" t="s">
        <v>900</v>
      </c>
      <c r="AC12084" t="s">
        <v>10212</v>
      </c>
      <c r="AD12084" t="s">
        <v>2682</v>
      </c>
    </row>
    <row r="12085" spans="21:30">
      <c r="U12085">
        <v>33554</v>
      </c>
      <c r="V12085">
        <v>1</v>
      </c>
      <c r="W12085" t="s">
        <v>12621</v>
      </c>
      <c r="X12085">
        <v>5</v>
      </c>
      <c r="Y12085" t="s">
        <v>505</v>
      </c>
      <c r="Z12085">
        <v>5404</v>
      </c>
      <c r="AA12085" t="s">
        <v>900</v>
      </c>
      <c r="AC12085" t="s">
        <v>10212</v>
      </c>
      <c r="AD12085" t="s">
        <v>2682</v>
      </c>
    </row>
    <row r="12086" spans="21:30">
      <c r="U12086">
        <v>33556</v>
      </c>
      <c r="V12086">
        <v>8</v>
      </c>
      <c r="W12086" t="s">
        <v>12871</v>
      </c>
      <c r="X12086">
        <v>5</v>
      </c>
      <c r="Y12086" t="s">
        <v>505</v>
      </c>
      <c r="Z12086">
        <v>5405</v>
      </c>
      <c r="AA12086" t="s">
        <v>1814</v>
      </c>
      <c r="AC12086" t="s">
        <v>10720</v>
      </c>
      <c r="AD12086" t="s">
        <v>443</v>
      </c>
    </row>
    <row r="12087" spans="21:30">
      <c r="U12087">
        <v>33557</v>
      </c>
      <c r="V12087">
        <v>6</v>
      </c>
      <c r="W12087" t="s">
        <v>12872</v>
      </c>
      <c r="X12087">
        <v>5</v>
      </c>
      <c r="Y12087" t="s">
        <v>505</v>
      </c>
      <c r="Z12087">
        <v>5405</v>
      </c>
      <c r="AA12087" t="s">
        <v>1814</v>
      </c>
      <c r="AC12087" t="s">
        <v>10720</v>
      </c>
      <c r="AD12087" t="s">
        <v>443</v>
      </c>
    </row>
    <row r="12088" spans="21:30">
      <c r="U12088">
        <v>33558</v>
      </c>
      <c r="V12088">
        <v>4</v>
      </c>
      <c r="W12088" t="s">
        <v>12873</v>
      </c>
      <c r="X12088">
        <v>5</v>
      </c>
      <c r="Y12088" t="s">
        <v>505</v>
      </c>
      <c r="Z12088">
        <v>5405</v>
      </c>
      <c r="AA12088" t="s">
        <v>1814</v>
      </c>
      <c r="AC12088" t="s">
        <v>10720</v>
      </c>
      <c r="AD12088" t="s">
        <v>443</v>
      </c>
    </row>
    <row r="12089" spans="21:30">
      <c r="U12089">
        <v>33559</v>
      </c>
      <c r="V12089">
        <v>2</v>
      </c>
      <c r="W12089" t="s">
        <v>12874</v>
      </c>
      <c r="X12089">
        <v>5</v>
      </c>
      <c r="Y12089" t="s">
        <v>505</v>
      </c>
      <c r="Z12089">
        <v>5405</v>
      </c>
      <c r="AA12089" t="s">
        <v>1814</v>
      </c>
      <c r="AC12089" t="s">
        <v>10212</v>
      </c>
      <c r="AD12089" t="s">
        <v>2682</v>
      </c>
    </row>
    <row r="12090" spans="21:30">
      <c r="U12090">
        <v>33560</v>
      </c>
      <c r="V12090">
        <v>6</v>
      </c>
      <c r="W12090" t="s">
        <v>12875</v>
      </c>
      <c r="X12090">
        <v>5</v>
      </c>
      <c r="Y12090" t="s">
        <v>505</v>
      </c>
      <c r="Z12090">
        <v>5405</v>
      </c>
      <c r="AA12090" t="s">
        <v>1814</v>
      </c>
      <c r="AC12090" t="s">
        <v>10212</v>
      </c>
      <c r="AD12090" t="s">
        <v>2682</v>
      </c>
    </row>
    <row r="12091" spans="21:30">
      <c r="U12091">
        <v>33561</v>
      </c>
      <c r="V12091">
        <v>4</v>
      </c>
      <c r="W12091" t="s">
        <v>12876</v>
      </c>
      <c r="X12091">
        <v>5</v>
      </c>
      <c r="Y12091" t="s">
        <v>505</v>
      </c>
      <c r="Z12091">
        <v>5501</v>
      </c>
      <c r="AA12091" t="s">
        <v>1181</v>
      </c>
      <c r="AC12091" t="s">
        <v>10212</v>
      </c>
      <c r="AD12091" t="s">
        <v>2682</v>
      </c>
    </row>
    <row r="12092" spans="21:30">
      <c r="U12092">
        <v>33562</v>
      </c>
      <c r="V12092">
        <v>2</v>
      </c>
      <c r="W12092" t="s">
        <v>12877</v>
      </c>
      <c r="X12092">
        <v>5</v>
      </c>
      <c r="Y12092" t="s">
        <v>505</v>
      </c>
      <c r="Z12092">
        <v>5501</v>
      </c>
      <c r="AA12092" t="s">
        <v>1181</v>
      </c>
      <c r="AC12092" t="s">
        <v>10212</v>
      </c>
      <c r="AD12092" t="s">
        <v>443</v>
      </c>
    </row>
    <row r="12093" spans="21:30">
      <c r="U12093">
        <v>33563</v>
      </c>
      <c r="V12093">
        <v>0</v>
      </c>
      <c r="W12093" t="s">
        <v>12878</v>
      </c>
      <c r="X12093">
        <v>5</v>
      </c>
      <c r="Y12093" t="s">
        <v>505</v>
      </c>
      <c r="Z12093">
        <v>5501</v>
      </c>
      <c r="AA12093" t="s">
        <v>1181</v>
      </c>
      <c r="AC12093" t="s">
        <v>10720</v>
      </c>
      <c r="AD12093" t="s">
        <v>2682</v>
      </c>
    </row>
    <row r="12094" spans="21:30">
      <c r="U12094">
        <v>33564</v>
      </c>
      <c r="V12094">
        <v>9</v>
      </c>
      <c r="W12094" t="s">
        <v>12879</v>
      </c>
      <c r="X12094">
        <v>5</v>
      </c>
      <c r="Y12094" t="s">
        <v>505</v>
      </c>
      <c r="Z12094">
        <v>5501</v>
      </c>
      <c r="AA12094" t="s">
        <v>1181</v>
      </c>
      <c r="AC12094" t="s">
        <v>10720</v>
      </c>
      <c r="AD12094" t="s">
        <v>2682</v>
      </c>
    </row>
    <row r="12095" spans="21:30">
      <c r="U12095">
        <v>33565</v>
      </c>
      <c r="V12095">
        <v>7</v>
      </c>
      <c r="W12095" t="s">
        <v>12359</v>
      </c>
      <c r="X12095">
        <v>5</v>
      </c>
      <c r="Y12095" t="s">
        <v>505</v>
      </c>
      <c r="Z12095">
        <v>5501</v>
      </c>
      <c r="AA12095" t="s">
        <v>1181</v>
      </c>
      <c r="AC12095" t="s">
        <v>10720</v>
      </c>
      <c r="AD12095" t="s">
        <v>443</v>
      </c>
    </row>
    <row r="12096" spans="21:30">
      <c r="U12096">
        <v>33566</v>
      </c>
      <c r="V12096">
        <v>5</v>
      </c>
      <c r="W12096" t="s">
        <v>12880</v>
      </c>
      <c r="X12096">
        <v>5</v>
      </c>
      <c r="Y12096" t="s">
        <v>505</v>
      </c>
      <c r="Z12096">
        <v>5501</v>
      </c>
      <c r="AA12096" t="s">
        <v>1181</v>
      </c>
      <c r="AC12096" t="s">
        <v>10720</v>
      </c>
      <c r="AD12096" t="s">
        <v>2682</v>
      </c>
    </row>
    <row r="12097" spans="21:30">
      <c r="U12097">
        <v>33567</v>
      </c>
      <c r="V12097">
        <v>3</v>
      </c>
      <c r="W12097" t="s">
        <v>12881</v>
      </c>
      <c r="X12097">
        <v>5</v>
      </c>
      <c r="Y12097" t="s">
        <v>505</v>
      </c>
      <c r="Z12097">
        <v>5501</v>
      </c>
      <c r="AA12097" t="s">
        <v>1181</v>
      </c>
      <c r="AC12097" t="s">
        <v>10720</v>
      </c>
      <c r="AD12097" t="s">
        <v>443</v>
      </c>
    </row>
    <row r="12098" spans="21:30">
      <c r="U12098">
        <v>33568</v>
      </c>
      <c r="V12098">
        <v>1</v>
      </c>
      <c r="W12098" t="s">
        <v>12882</v>
      </c>
      <c r="X12098">
        <v>5</v>
      </c>
      <c r="Y12098" t="s">
        <v>505</v>
      </c>
      <c r="Z12098">
        <v>5501</v>
      </c>
      <c r="AA12098" t="s">
        <v>1181</v>
      </c>
      <c r="AC12098" t="s">
        <v>10720</v>
      </c>
      <c r="AD12098" t="s">
        <v>443</v>
      </c>
    </row>
    <row r="12099" spans="21:30">
      <c r="U12099">
        <v>33570</v>
      </c>
      <c r="V12099">
        <v>3</v>
      </c>
      <c r="W12099" t="s">
        <v>12883</v>
      </c>
      <c r="X12099">
        <v>5</v>
      </c>
      <c r="Y12099" t="s">
        <v>505</v>
      </c>
      <c r="Z12099">
        <v>5501</v>
      </c>
      <c r="AA12099" t="s">
        <v>1181</v>
      </c>
      <c r="AC12099" t="s">
        <v>10720</v>
      </c>
      <c r="AD12099" t="s">
        <v>443</v>
      </c>
    </row>
    <row r="12100" spans="21:30">
      <c r="U12100">
        <v>33571</v>
      </c>
      <c r="V12100">
        <v>1</v>
      </c>
      <c r="W12100" t="s">
        <v>12884</v>
      </c>
      <c r="X12100">
        <v>5</v>
      </c>
      <c r="Y12100" t="s">
        <v>505</v>
      </c>
      <c r="Z12100">
        <v>5501</v>
      </c>
      <c r="AA12100" t="s">
        <v>1181</v>
      </c>
      <c r="AC12100" t="s">
        <v>10720</v>
      </c>
      <c r="AD12100" t="s">
        <v>443</v>
      </c>
    </row>
    <row r="12101" spans="21:30">
      <c r="U12101">
        <v>33573</v>
      </c>
      <c r="V12101">
        <v>8</v>
      </c>
      <c r="W12101" t="s">
        <v>12885</v>
      </c>
      <c r="X12101">
        <v>5</v>
      </c>
      <c r="Y12101" t="s">
        <v>505</v>
      </c>
      <c r="Z12101">
        <v>5501</v>
      </c>
      <c r="AA12101" t="s">
        <v>1181</v>
      </c>
      <c r="AC12101" t="s">
        <v>10720</v>
      </c>
      <c r="AD12101" t="s">
        <v>443</v>
      </c>
    </row>
    <row r="12102" spans="21:30">
      <c r="U12102">
        <v>33574</v>
      </c>
      <c r="V12102">
        <v>6</v>
      </c>
      <c r="W12102" t="s">
        <v>12886</v>
      </c>
      <c r="X12102">
        <v>5</v>
      </c>
      <c r="Y12102" t="s">
        <v>505</v>
      </c>
      <c r="Z12102">
        <v>5501</v>
      </c>
      <c r="AA12102" t="s">
        <v>1181</v>
      </c>
      <c r="AC12102" t="s">
        <v>10212</v>
      </c>
      <c r="AD12102" t="s">
        <v>2682</v>
      </c>
    </row>
    <row r="12103" spans="21:30">
      <c r="U12103">
        <v>33575</v>
      </c>
      <c r="V12103">
        <v>4</v>
      </c>
      <c r="W12103" t="s">
        <v>12887</v>
      </c>
      <c r="X12103">
        <v>5</v>
      </c>
      <c r="Y12103" t="s">
        <v>505</v>
      </c>
      <c r="Z12103">
        <v>5501</v>
      </c>
      <c r="AA12103" t="s">
        <v>1181</v>
      </c>
      <c r="AC12103" t="s">
        <v>10212</v>
      </c>
      <c r="AD12103" t="s">
        <v>2682</v>
      </c>
    </row>
    <row r="12104" spans="21:30">
      <c r="U12104">
        <v>33576</v>
      </c>
      <c r="V12104">
        <v>2</v>
      </c>
      <c r="W12104" t="s">
        <v>12888</v>
      </c>
      <c r="X12104">
        <v>5</v>
      </c>
      <c r="Y12104" t="s">
        <v>505</v>
      </c>
      <c r="Z12104">
        <v>5502</v>
      </c>
      <c r="AA12104" t="s">
        <v>2468</v>
      </c>
      <c r="AC12104" t="s">
        <v>10212</v>
      </c>
      <c r="AD12104" t="s">
        <v>2682</v>
      </c>
    </row>
    <row r="12105" spans="21:30">
      <c r="U12105">
        <v>33577</v>
      </c>
      <c r="V12105">
        <v>0</v>
      </c>
      <c r="W12105" t="s">
        <v>12889</v>
      </c>
      <c r="X12105">
        <v>5</v>
      </c>
      <c r="Y12105" t="s">
        <v>505</v>
      </c>
      <c r="Z12105">
        <v>5502</v>
      </c>
      <c r="AA12105" t="s">
        <v>2468</v>
      </c>
      <c r="AC12105" t="s">
        <v>10720</v>
      </c>
      <c r="AD12105" t="s">
        <v>2682</v>
      </c>
    </row>
    <row r="12106" spans="21:30">
      <c r="U12106">
        <v>33578</v>
      </c>
      <c r="V12106">
        <v>9</v>
      </c>
      <c r="W12106" t="s">
        <v>12890</v>
      </c>
      <c r="X12106">
        <v>5</v>
      </c>
      <c r="Y12106" t="s">
        <v>505</v>
      </c>
      <c r="Z12106">
        <v>5502</v>
      </c>
      <c r="AA12106" t="s">
        <v>2468</v>
      </c>
      <c r="AC12106" t="s">
        <v>10720</v>
      </c>
      <c r="AD12106" t="s">
        <v>2682</v>
      </c>
    </row>
    <row r="12107" spans="21:30">
      <c r="U12107">
        <v>33579</v>
      </c>
      <c r="V12107">
        <v>7</v>
      </c>
      <c r="W12107" t="s">
        <v>12891</v>
      </c>
      <c r="X12107">
        <v>5</v>
      </c>
      <c r="Y12107" t="s">
        <v>505</v>
      </c>
      <c r="Z12107">
        <v>5502</v>
      </c>
      <c r="AA12107" t="s">
        <v>2468</v>
      </c>
      <c r="AC12107" t="s">
        <v>10720</v>
      </c>
      <c r="AD12107" t="s">
        <v>2682</v>
      </c>
    </row>
    <row r="12108" spans="21:30">
      <c r="U12108">
        <v>33580</v>
      </c>
      <c r="V12108">
        <v>0</v>
      </c>
      <c r="W12108" t="s">
        <v>12892</v>
      </c>
      <c r="X12108">
        <v>5</v>
      </c>
      <c r="Y12108" t="s">
        <v>505</v>
      </c>
      <c r="Z12108">
        <v>5502</v>
      </c>
      <c r="AA12108" t="s">
        <v>2468</v>
      </c>
      <c r="AC12108" t="s">
        <v>10720</v>
      </c>
      <c r="AD12108" t="s">
        <v>2682</v>
      </c>
    </row>
    <row r="12109" spans="21:30">
      <c r="U12109">
        <v>33581</v>
      </c>
      <c r="V12109">
        <v>9</v>
      </c>
      <c r="W12109" t="s">
        <v>12893</v>
      </c>
      <c r="X12109">
        <v>5</v>
      </c>
      <c r="Y12109" t="s">
        <v>505</v>
      </c>
      <c r="Z12109">
        <v>5502</v>
      </c>
      <c r="AA12109" t="s">
        <v>2468</v>
      </c>
      <c r="AC12109" t="s">
        <v>10720</v>
      </c>
      <c r="AD12109" t="s">
        <v>2682</v>
      </c>
    </row>
    <row r="12110" spans="21:30">
      <c r="U12110">
        <v>33582</v>
      </c>
      <c r="V12110">
        <v>7</v>
      </c>
      <c r="W12110" t="s">
        <v>12671</v>
      </c>
      <c r="X12110">
        <v>5</v>
      </c>
      <c r="Y12110" t="s">
        <v>505</v>
      </c>
      <c r="Z12110">
        <v>5502</v>
      </c>
      <c r="AA12110" t="s">
        <v>2468</v>
      </c>
      <c r="AC12110" t="s">
        <v>10720</v>
      </c>
      <c r="AD12110" t="s">
        <v>2682</v>
      </c>
    </row>
    <row r="12111" spans="21:30">
      <c r="U12111">
        <v>33583</v>
      </c>
      <c r="V12111">
        <v>5</v>
      </c>
      <c r="W12111" t="s">
        <v>10289</v>
      </c>
      <c r="X12111">
        <v>5</v>
      </c>
      <c r="Y12111" t="s">
        <v>505</v>
      </c>
      <c r="Z12111">
        <v>5502</v>
      </c>
      <c r="AA12111" t="s">
        <v>2468</v>
      </c>
      <c r="AC12111" t="s">
        <v>10720</v>
      </c>
      <c r="AD12111" t="s">
        <v>2682</v>
      </c>
    </row>
    <row r="12112" spans="21:30">
      <c r="U12112">
        <v>33584</v>
      </c>
      <c r="V12112">
        <v>3</v>
      </c>
      <c r="W12112" t="s">
        <v>12894</v>
      </c>
      <c r="X12112">
        <v>5</v>
      </c>
      <c r="Y12112" t="s">
        <v>505</v>
      </c>
      <c r="Z12112">
        <v>5502</v>
      </c>
      <c r="AA12112" t="s">
        <v>2468</v>
      </c>
      <c r="AC12112" t="s">
        <v>10720</v>
      </c>
      <c r="AD12112" t="s">
        <v>2682</v>
      </c>
    </row>
    <row r="12113" spans="21:30">
      <c r="U12113">
        <v>33585</v>
      </c>
      <c r="V12113">
        <v>1</v>
      </c>
      <c r="W12113" t="s">
        <v>12895</v>
      </c>
      <c r="X12113">
        <v>5</v>
      </c>
      <c r="Y12113" t="s">
        <v>505</v>
      </c>
      <c r="Z12113">
        <v>5502</v>
      </c>
      <c r="AA12113" t="s">
        <v>2468</v>
      </c>
      <c r="AC12113" t="s">
        <v>10720</v>
      </c>
      <c r="AD12113" t="s">
        <v>2682</v>
      </c>
    </row>
    <row r="12114" spans="21:30">
      <c r="U12114">
        <v>33587</v>
      </c>
      <c r="V12114">
        <v>8</v>
      </c>
      <c r="W12114" t="s">
        <v>10742</v>
      </c>
      <c r="X12114">
        <v>5</v>
      </c>
      <c r="Y12114" t="s">
        <v>505</v>
      </c>
      <c r="Z12114">
        <v>5502</v>
      </c>
      <c r="AA12114" t="s">
        <v>2468</v>
      </c>
      <c r="AC12114" t="s">
        <v>10720</v>
      </c>
      <c r="AD12114" t="s">
        <v>2682</v>
      </c>
    </row>
    <row r="12115" spans="21:30">
      <c r="U12115">
        <v>33588</v>
      </c>
      <c r="V12115">
        <v>6</v>
      </c>
      <c r="W12115" t="s">
        <v>12896</v>
      </c>
      <c r="X12115">
        <v>5</v>
      </c>
      <c r="Y12115" t="s">
        <v>505</v>
      </c>
      <c r="Z12115">
        <v>5503</v>
      </c>
      <c r="AA12115" t="s">
        <v>1180</v>
      </c>
      <c r="AC12115" t="s">
        <v>10720</v>
      </c>
      <c r="AD12115" t="s">
        <v>2682</v>
      </c>
    </row>
    <row r="12116" spans="21:30">
      <c r="U12116">
        <v>33589</v>
      </c>
      <c r="V12116">
        <v>4</v>
      </c>
      <c r="W12116" t="s">
        <v>12897</v>
      </c>
      <c r="X12116">
        <v>5</v>
      </c>
      <c r="Y12116" t="s">
        <v>505</v>
      </c>
      <c r="Z12116">
        <v>5503</v>
      </c>
      <c r="AA12116" t="s">
        <v>1180</v>
      </c>
      <c r="AC12116" t="s">
        <v>10720</v>
      </c>
      <c r="AD12116" t="s">
        <v>443</v>
      </c>
    </row>
    <row r="12117" spans="21:30">
      <c r="U12117">
        <v>33590</v>
      </c>
      <c r="V12117">
        <v>8</v>
      </c>
      <c r="W12117" t="s">
        <v>12898</v>
      </c>
      <c r="X12117">
        <v>5</v>
      </c>
      <c r="Y12117" t="s">
        <v>505</v>
      </c>
      <c r="Z12117">
        <v>5503</v>
      </c>
      <c r="AA12117" t="s">
        <v>1180</v>
      </c>
      <c r="AC12117" t="s">
        <v>10720</v>
      </c>
      <c r="AD12117" t="s">
        <v>2682</v>
      </c>
    </row>
    <row r="12118" spans="21:30">
      <c r="U12118">
        <v>33591</v>
      </c>
      <c r="V12118">
        <v>6</v>
      </c>
      <c r="W12118" t="s">
        <v>12899</v>
      </c>
      <c r="X12118">
        <v>5</v>
      </c>
      <c r="Y12118" t="s">
        <v>505</v>
      </c>
      <c r="Z12118">
        <v>5503</v>
      </c>
      <c r="AA12118" t="s">
        <v>1180</v>
      </c>
      <c r="AC12118" t="s">
        <v>10720</v>
      </c>
      <c r="AD12118" t="s">
        <v>443</v>
      </c>
    </row>
    <row r="12119" spans="21:30">
      <c r="U12119">
        <v>33592</v>
      </c>
      <c r="V12119">
        <v>4</v>
      </c>
      <c r="W12119" t="s">
        <v>12900</v>
      </c>
      <c r="X12119">
        <v>5</v>
      </c>
      <c r="Y12119" t="s">
        <v>505</v>
      </c>
      <c r="Z12119">
        <v>5503</v>
      </c>
      <c r="AA12119" t="s">
        <v>1180</v>
      </c>
      <c r="AC12119" t="s">
        <v>10720</v>
      </c>
      <c r="AD12119" t="s">
        <v>2682</v>
      </c>
    </row>
    <row r="12120" spans="21:30">
      <c r="U12120">
        <v>33593</v>
      </c>
      <c r="V12120">
        <v>2</v>
      </c>
      <c r="W12120" t="s">
        <v>12901</v>
      </c>
      <c r="X12120">
        <v>5</v>
      </c>
      <c r="Y12120" t="s">
        <v>505</v>
      </c>
      <c r="Z12120">
        <v>5504</v>
      </c>
      <c r="AA12120" t="s">
        <v>1228</v>
      </c>
      <c r="AC12120" t="s">
        <v>10720</v>
      </c>
      <c r="AD12120" t="s">
        <v>2682</v>
      </c>
    </row>
    <row r="12121" spans="21:30">
      <c r="U12121">
        <v>33594</v>
      </c>
      <c r="V12121">
        <v>0</v>
      </c>
      <c r="W12121" t="s">
        <v>12902</v>
      </c>
      <c r="X12121">
        <v>5</v>
      </c>
      <c r="Y12121" t="s">
        <v>505</v>
      </c>
      <c r="Z12121">
        <v>5504</v>
      </c>
      <c r="AA12121" t="s">
        <v>1228</v>
      </c>
      <c r="AC12121" t="s">
        <v>10720</v>
      </c>
      <c r="AD12121" t="s">
        <v>2682</v>
      </c>
    </row>
    <row r="12122" spans="21:30">
      <c r="U12122">
        <v>33595</v>
      </c>
      <c r="V12122">
        <v>9</v>
      </c>
      <c r="W12122" t="s">
        <v>12903</v>
      </c>
      <c r="X12122">
        <v>5</v>
      </c>
      <c r="Y12122" t="s">
        <v>505</v>
      </c>
      <c r="Z12122">
        <v>5504</v>
      </c>
      <c r="AA12122" t="s">
        <v>1228</v>
      </c>
      <c r="AC12122" t="s">
        <v>10720</v>
      </c>
      <c r="AD12122" t="s">
        <v>2682</v>
      </c>
    </row>
    <row r="12123" spans="21:30">
      <c r="U12123">
        <v>33596</v>
      </c>
      <c r="V12123">
        <v>7</v>
      </c>
      <c r="W12123" t="s">
        <v>12904</v>
      </c>
      <c r="X12123">
        <v>5</v>
      </c>
      <c r="Y12123" t="s">
        <v>505</v>
      </c>
      <c r="Z12123">
        <v>5504</v>
      </c>
      <c r="AA12123" t="s">
        <v>1228</v>
      </c>
      <c r="AC12123" t="s">
        <v>10720</v>
      </c>
      <c r="AD12123" t="s">
        <v>2682</v>
      </c>
    </row>
    <row r="12124" spans="21:30">
      <c r="U12124">
        <v>33597</v>
      </c>
      <c r="V12124">
        <v>5</v>
      </c>
      <c r="W12124" t="s">
        <v>12905</v>
      </c>
      <c r="X12124">
        <v>5</v>
      </c>
      <c r="Y12124" t="s">
        <v>505</v>
      </c>
      <c r="Z12124">
        <v>5506</v>
      </c>
      <c r="AA12124" t="s">
        <v>1422</v>
      </c>
      <c r="AC12124" t="s">
        <v>10720</v>
      </c>
      <c r="AD12124" t="s">
        <v>2682</v>
      </c>
    </row>
    <row r="12125" spans="21:30">
      <c r="U12125">
        <v>33598</v>
      </c>
      <c r="V12125">
        <v>3</v>
      </c>
      <c r="W12125" t="s">
        <v>12906</v>
      </c>
      <c r="X12125">
        <v>5</v>
      </c>
      <c r="Y12125" t="s">
        <v>505</v>
      </c>
      <c r="Z12125">
        <v>5506</v>
      </c>
      <c r="AA12125" t="s">
        <v>1422</v>
      </c>
      <c r="AC12125" t="s">
        <v>10720</v>
      </c>
      <c r="AD12125" t="s">
        <v>2682</v>
      </c>
    </row>
    <row r="12126" spans="21:30">
      <c r="U12126">
        <v>33599</v>
      </c>
      <c r="V12126">
        <v>1</v>
      </c>
      <c r="W12126" t="s">
        <v>12907</v>
      </c>
      <c r="X12126">
        <v>5</v>
      </c>
      <c r="Y12126" t="s">
        <v>505</v>
      </c>
      <c r="Z12126">
        <v>5506</v>
      </c>
      <c r="AA12126" t="s">
        <v>1422</v>
      </c>
      <c r="AC12126" t="s">
        <v>10720</v>
      </c>
      <c r="AD12126" t="s">
        <v>2682</v>
      </c>
    </row>
    <row r="12127" spans="21:30">
      <c r="U12127">
        <v>33600</v>
      </c>
      <c r="V12127">
        <v>9</v>
      </c>
      <c r="W12127" t="s">
        <v>12908</v>
      </c>
      <c r="X12127">
        <v>5</v>
      </c>
      <c r="Y12127" t="s">
        <v>505</v>
      </c>
      <c r="Z12127">
        <v>5506</v>
      </c>
      <c r="AA12127" t="s">
        <v>1422</v>
      </c>
      <c r="AC12127" t="s">
        <v>10212</v>
      </c>
      <c r="AD12127" t="s">
        <v>2682</v>
      </c>
    </row>
    <row r="12128" spans="21:30">
      <c r="U12128">
        <v>33601</v>
      </c>
      <c r="V12128">
        <v>7</v>
      </c>
      <c r="W12128" t="s">
        <v>12909</v>
      </c>
      <c r="X12128">
        <v>5</v>
      </c>
      <c r="Y12128" t="s">
        <v>505</v>
      </c>
      <c r="Z12128">
        <v>5506</v>
      </c>
      <c r="AA12128" t="s">
        <v>1422</v>
      </c>
      <c r="AC12128" t="s">
        <v>10212</v>
      </c>
      <c r="AD12128" t="s">
        <v>2682</v>
      </c>
    </row>
    <row r="12129" spans="21:30">
      <c r="U12129">
        <v>33602</v>
      </c>
      <c r="V12129">
        <v>5</v>
      </c>
      <c r="W12129" t="s">
        <v>10291</v>
      </c>
      <c r="X12129">
        <v>5</v>
      </c>
      <c r="Y12129" t="s">
        <v>505</v>
      </c>
      <c r="Z12129">
        <v>5601</v>
      </c>
      <c r="AA12129" t="s">
        <v>855</v>
      </c>
      <c r="AC12129" t="s">
        <v>10212</v>
      </c>
      <c r="AD12129" t="s">
        <v>2682</v>
      </c>
    </row>
    <row r="12130" spans="21:30">
      <c r="U12130">
        <v>33603</v>
      </c>
      <c r="V12130">
        <v>3</v>
      </c>
      <c r="W12130" t="s">
        <v>12910</v>
      </c>
      <c r="X12130">
        <v>5</v>
      </c>
      <c r="Y12130" t="s">
        <v>505</v>
      </c>
      <c r="Z12130">
        <v>5601</v>
      </c>
      <c r="AA12130" t="s">
        <v>855</v>
      </c>
      <c r="AC12130" t="s">
        <v>10720</v>
      </c>
      <c r="AD12130" t="s">
        <v>443</v>
      </c>
    </row>
    <row r="12131" spans="21:30">
      <c r="U12131">
        <v>33604</v>
      </c>
      <c r="V12131">
        <v>1</v>
      </c>
      <c r="W12131" t="s">
        <v>12156</v>
      </c>
      <c r="X12131">
        <v>5</v>
      </c>
      <c r="Y12131" t="s">
        <v>505</v>
      </c>
      <c r="Z12131">
        <v>5601</v>
      </c>
      <c r="AA12131" t="s">
        <v>855</v>
      </c>
      <c r="AC12131" t="s">
        <v>10720</v>
      </c>
      <c r="AD12131" t="s">
        <v>2682</v>
      </c>
    </row>
    <row r="12132" spans="21:30">
      <c r="U12132">
        <v>33606</v>
      </c>
      <c r="V12132">
        <v>8</v>
      </c>
      <c r="W12132" t="s">
        <v>12911</v>
      </c>
      <c r="X12132">
        <v>5</v>
      </c>
      <c r="Y12132" t="s">
        <v>505</v>
      </c>
      <c r="Z12132">
        <v>5601</v>
      </c>
      <c r="AA12132" t="s">
        <v>855</v>
      </c>
      <c r="AC12132" t="s">
        <v>10720</v>
      </c>
      <c r="AD12132" t="s">
        <v>2682</v>
      </c>
    </row>
    <row r="12133" spans="21:30">
      <c r="U12133">
        <v>33607</v>
      </c>
      <c r="V12133">
        <v>6</v>
      </c>
      <c r="W12133" t="s">
        <v>12912</v>
      </c>
      <c r="X12133">
        <v>5</v>
      </c>
      <c r="Y12133" t="s">
        <v>505</v>
      </c>
      <c r="Z12133">
        <v>5601</v>
      </c>
      <c r="AA12133" t="s">
        <v>855</v>
      </c>
      <c r="AC12133" t="s">
        <v>10720</v>
      </c>
      <c r="AD12133" t="s">
        <v>2682</v>
      </c>
    </row>
    <row r="12134" spans="21:30">
      <c r="U12134">
        <v>33608</v>
      </c>
      <c r="V12134">
        <v>4</v>
      </c>
      <c r="W12134" t="s">
        <v>12913</v>
      </c>
      <c r="X12134">
        <v>5</v>
      </c>
      <c r="Y12134" t="s">
        <v>505</v>
      </c>
      <c r="Z12134">
        <v>5601</v>
      </c>
      <c r="AA12134" t="s">
        <v>855</v>
      </c>
      <c r="AC12134" t="s">
        <v>10720</v>
      </c>
      <c r="AD12134" t="s">
        <v>2682</v>
      </c>
    </row>
    <row r="12135" spans="21:30">
      <c r="U12135">
        <v>33609</v>
      </c>
      <c r="V12135">
        <v>2</v>
      </c>
      <c r="W12135" t="s">
        <v>12914</v>
      </c>
      <c r="X12135">
        <v>5</v>
      </c>
      <c r="Y12135" t="s">
        <v>505</v>
      </c>
      <c r="Z12135">
        <v>5601</v>
      </c>
      <c r="AA12135" t="s">
        <v>855</v>
      </c>
      <c r="AC12135" t="s">
        <v>10720</v>
      </c>
      <c r="AD12135" t="s">
        <v>2682</v>
      </c>
    </row>
    <row r="12136" spans="21:30">
      <c r="U12136">
        <v>33610</v>
      </c>
      <c r="V12136">
        <v>6</v>
      </c>
      <c r="W12136" t="s">
        <v>12865</v>
      </c>
      <c r="X12136">
        <v>5</v>
      </c>
      <c r="Y12136" t="s">
        <v>505</v>
      </c>
      <c r="Z12136">
        <v>5601</v>
      </c>
      <c r="AA12136" t="s">
        <v>855</v>
      </c>
      <c r="AC12136" t="s">
        <v>10720</v>
      </c>
      <c r="AD12136" t="s">
        <v>2682</v>
      </c>
    </row>
    <row r="12137" spans="21:30">
      <c r="U12137">
        <v>33611</v>
      </c>
      <c r="V12137">
        <v>4</v>
      </c>
      <c r="W12137" t="s">
        <v>12915</v>
      </c>
      <c r="X12137">
        <v>5</v>
      </c>
      <c r="Y12137" t="s">
        <v>505</v>
      </c>
      <c r="Z12137">
        <v>5601</v>
      </c>
      <c r="AA12137" t="s">
        <v>855</v>
      </c>
      <c r="AC12137" t="s">
        <v>10720</v>
      </c>
      <c r="AD12137" t="s">
        <v>2682</v>
      </c>
    </row>
    <row r="12138" spans="21:30">
      <c r="U12138">
        <v>33612</v>
      </c>
      <c r="V12138">
        <v>2</v>
      </c>
      <c r="W12138" t="s">
        <v>12916</v>
      </c>
      <c r="X12138">
        <v>5</v>
      </c>
      <c r="Y12138" t="s">
        <v>505</v>
      </c>
      <c r="Z12138">
        <v>5601</v>
      </c>
      <c r="AA12138" t="s">
        <v>855</v>
      </c>
      <c r="AC12138" t="s">
        <v>10720</v>
      </c>
      <c r="AD12138" t="s">
        <v>2682</v>
      </c>
    </row>
    <row r="12139" spans="21:30">
      <c r="U12139">
        <v>33613</v>
      </c>
      <c r="V12139">
        <v>0</v>
      </c>
      <c r="W12139" t="s">
        <v>12561</v>
      </c>
      <c r="X12139">
        <v>5</v>
      </c>
      <c r="Y12139" t="s">
        <v>505</v>
      </c>
      <c r="Z12139">
        <v>5601</v>
      </c>
      <c r="AA12139" t="s">
        <v>855</v>
      </c>
      <c r="AC12139" t="s">
        <v>10720</v>
      </c>
      <c r="AD12139" t="s">
        <v>2682</v>
      </c>
    </row>
    <row r="12140" spans="21:30">
      <c r="U12140">
        <v>33614</v>
      </c>
      <c r="V12140">
        <v>9</v>
      </c>
      <c r="W12140" t="s">
        <v>12917</v>
      </c>
      <c r="X12140">
        <v>5</v>
      </c>
      <c r="Y12140" t="s">
        <v>505</v>
      </c>
      <c r="Z12140">
        <v>5601</v>
      </c>
      <c r="AA12140" t="s">
        <v>855</v>
      </c>
      <c r="AC12140" t="s">
        <v>10720</v>
      </c>
      <c r="AD12140" t="s">
        <v>2682</v>
      </c>
    </row>
    <row r="12141" spans="21:30">
      <c r="U12141">
        <v>33615</v>
      </c>
      <c r="V12141">
        <v>7</v>
      </c>
      <c r="W12141" t="s">
        <v>12164</v>
      </c>
      <c r="X12141">
        <v>5</v>
      </c>
      <c r="Y12141" t="s">
        <v>505</v>
      </c>
      <c r="Z12141">
        <v>5601</v>
      </c>
      <c r="AA12141" t="s">
        <v>855</v>
      </c>
      <c r="AC12141" t="s">
        <v>10720</v>
      </c>
      <c r="AD12141" t="s">
        <v>2682</v>
      </c>
    </row>
    <row r="12142" spans="21:30">
      <c r="U12142">
        <v>33616</v>
      </c>
      <c r="V12142">
        <v>5</v>
      </c>
      <c r="W12142" t="s">
        <v>10774</v>
      </c>
      <c r="X12142">
        <v>5</v>
      </c>
      <c r="Y12142" t="s">
        <v>505</v>
      </c>
      <c r="Z12142">
        <v>5601</v>
      </c>
      <c r="AA12142" t="s">
        <v>855</v>
      </c>
      <c r="AC12142" t="s">
        <v>10212</v>
      </c>
      <c r="AD12142" t="s">
        <v>2682</v>
      </c>
    </row>
    <row r="12143" spans="21:30">
      <c r="U12143">
        <v>33617</v>
      </c>
      <c r="V12143">
        <v>3</v>
      </c>
      <c r="W12143" t="s">
        <v>12918</v>
      </c>
      <c r="X12143">
        <v>5</v>
      </c>
      <c r="Y12143" t="s">
        <v>505</v>
      </c>
      <c r="Z12143">
        <v>5601</v>
      </c>
      <c r="AA12143" t="s">
        <v>855</v>
      </c>
      <c r="AC12143" t="s">
        <v>10212</v>
      </c>
      <c r="AD12143" t="s">
        <v>2682</v>
      </c>
    </row>
    <row r="12144" spans="21:30">
      <c r="U12144">
        <v>33618</v>
      </c>
      <c r="V12144">
        <v>1</v>
      </c>
      <c r="W12144" t="s">
        <v>12919</v>
      </c>
      <c r="X12144">
        <v>5</v>
      </c>
      <c r="Y12144" t="s">
        <v>505</v>
      </c>
      <c r="Z12144">
        <v>5602</v>
      </c>
      <c r="AA12144" t="s">
        <v>854</v>
      </c>
      <c r="AC12144" t="s">
        <v>10720</v>
      </c>
      <c r="AD12144" t="s">
        <v>2682</v>
      </c>
    </row>
    <row r="12145" spans="21:30">
      <c r="U12145">
        <v>33620</v>
      </c>
      <c r="V12145">
        <v>3</v>
      </c>
      <c r="W12145" t="s">
        <v>12920</v>
      </c>
      <c r="X12145">
        <v>5</v>
      </c>
      <c r="Y12145" t="s">
        <v>505</v>
      </c>
      <c r="Z12145">
        <v>5602</v>
      </c>
      <c r="AA12145" t="s">
        <v>854</v>
      </c>
      <c r="AC12145" t="s">
        <v>10720</v>
      </c>
      <c r="AD12145" t="s">
        <v>443</v>
      </c>
    </row>
    <row r="12146" spans="21:30">
      <c r="U12146">
        <v>33621</v>
      </c>
      <c r="V12146">
        <v>1</v>
      </c>
      <c r="W12146" t="s">
        <v>12921</v>
      </c>
      <c r="X12146">
        <v>5</v>
      </c>
      <c r="Y12146" t="s">
        <v>505</v>
      </c>
      <c r="Z12146">
        <v>5602</v>
      </c>
      <c r="AA12146" t="s">
        <v>854</v>
      </c>
      <c r="AC12146" t="s">
        <v>10212</v>
      </c>
      <c r="AD12146" t="s">
        <v>2682</v>
      </c>
    </row>
    <row r="12147" spans="21:30">
      <c r="U12147">
        <v>33623</v>
      </c>
      <c r="V12147">
        <v>8</v>
      </c>
      <c r="W12147" t="s">
        <v>12478</v>
      </c>
      <c r="X12147">
        <v>5</v>
      </c>
      <c r="Y12147" t="s">
        <v>505</v>
      </c>
      <c r="Z12147">
        <v>5603</v>
      </c>
      <c r="AA12147" t="s">
        <v>940</v>
      </c>
      <c r="AC12147" t="s">
        <v>10720</v>
      </c>
      <c r="AD12147" t="s">
        <v>2682</v>
      </c>
    </row>
    <row r="12148" spans="21:30">
      <c r="U12148">
        <v>33624</v>
      </c>
      <c r="V12148">
        <v>6</v>
      </c>
      <c r="W12148" t="s">
        <v>12922</v>
      </c>
      <c r="X12148">
        <v>5</v>
      </c>
      <c r="Y12148" t="s">
        <v>505</v>
      </c>
      <c r="Z12148">
        <v>5603</v>
      </c>
      <c r="AA12148" t="s">
        <v>940</v>
      </c>
      <c r="AC12148" t="s">
        <v>10720</v>
      </c>
      <c r="AD12148" t="s">
        <v>2682</v>
      </c>
    </row>
    <row r="12149" spans="21:30">
      <c r="U12149">
        <v>33625</v>
      </c>
      <c r="V12149">
        <v>4</v>
      </c>
      <c r="W12149" t="s">
        <v>12923</v>
      </c>
      <c r="X12149">
        <v>5</v>
      </c>
      <c r="Y12149" t="s">
        <v>505</v>
      </c>
      <c r="Z12149">
        <v>5603</v>
      </c>
      <c r="AA12149" t="s">
        <v>940</v>
      </c>
      <c r="AC12149" t="s">
        <v>10720</v>
      </c>
      <c r="AD12149" t="s">
        <v>2682</v>
      </c>
    </row>
    <row r="12150" spans="21:30">
      <c r="U12150">
        <v>33626</v>
      </c>
      <c r="V12150">
        <v>2</v>
      </c>
      <c r="W12150" t="s">
        <v>12924</v>
      </c>
      <c r="X12150">
        <v>5</v>
      </c>
      <c r="Y12150" t="s">
        <v>505</v>
      </c>
      <c r="Z12150">
        <v>5603</v>
      </c>
      <c r="AA12150" t="s">
        <v>940</v>
      </c>
      <c r="AC12150" t="s">
        <v>10720</v>
      </c>
      <c r="AD12150" t="s">
        <v>2682</v>
      </c>
    </row>
    <row r="12151" spans="21:30">
      <c r="U12151">
        <v>33627</v>
      </c>
      <c r="V12151">
        <v>0</v>
      </c>
      <c r="W12151" t="s">
        <v>12925</v>
      </c>
      <c r="X12151">
        <v>5</v>
      </c>
      <c r="Y12151" t="s">
        <v>505</v>
      </c>
      <c r="Z12151">
        <v>5603</v>
      </c>
      <c r="AA12151" t="s">
        <v>940</v>
      </c>
      <c r="AC12151" t="s">
        <v>10212</v>
      </c>
      <c r="AD12151" t="s">
        <v>443</v>
      </c>
    </row>
    <row r="12152" spans="21:30">
      <c r="U12152">
        <v>33628</v>
      </c>
      <c r="V12152">
        <v>9</v>
      </c>
      <c r="W12152" t="s">
        <v>12926</v>
      </c>
      <c r="X12152">
        <v>5</v>
      </c>
      <c r="Y12152" t="s">
        <v>505</v>
      </c>
      <c r="Z12152">
        <v>5604</v>
      </c>
      <c r="AA12152" t="s">
        <v>1124</v>
      </c>
      <c r="AC12152" t="s">
        <v>10720</v>
      </c>
      <c r="AD12152" t="s">
        <v>443</v>
      </c>
    </row>
    <row r="12153" spans="21:30">
      <c r="U12153">
        <v>33629</v>
      </c>
      <c r="V12153">
        <v>7</v>
      </c>
      <c r="W12153" t="s">
        <v>12927</v>
      </c>
      <c r="X12153">
        <v>5</v>
      </c>
      <c r="Y12153" t="s">
        <v>505</v>
      </c>
      <c r="Z12153">
        <v>5604</v>
      </c>
      <c r="AA12153" t="s">
        <v>1124</v>
      </c>
      <c r="AC12153" t="s">
        <v>10212</v>
      </c>
      <c r="AD12153" t="s">
        <v>2682</v>
      </c>
    </row>
    <row r="12154" spans="21:30">
      <c r="U12154">
        <v>33630</v>
      </c>
      <c r="V12154">
        <v>0</v>
      </c>
      <c r="W12154" t="s">
        <v>12928</v>
      </c>
      <c r="X12154">
        <v>5</v>
      </c>
      <c r="Y12154" t="s">
        <v>505</v>
      </c>
      <c r="Z12154">
        <v>5605</v>
      </c>
      <c r="AA12154" t="s">
        <v>1128</v>
      </c>
      <c r="AC12154" t="s">
        <v>10720</v>
      </c>
      <c r="AD12154" t="s">
        <v>443</v>
      </c>
    </row>
    <row r="12155" spans="21:30">
      <c r="U12155">
        <v>33631</v>
      </c>
      <c r="V12155">
        <v>9</v>
      </c>
      <c r="W12155" t="s">
        <v>12929</v>
      </c>
      <c r="X12155">
        <v>5</v>
      </c>
      <c r="Y12155" t="s">
        <v>505</v>
      </c>
      <c r="Z12155">
        <v>5606</v>
      </c>
      <c r="AA12155" t="s">
        <v>1737</v>
      </c>
      <c r="AC12155" t="s">
        <v>10720</v>
      </c>
      <c r="AD12155" t="s">
        <v>443</v>
      </c>
    </row>
    <row r="12156" spans="21:30">
      <c r="U12156">
        <v>33632</v>
      </c>
      <c r="V12156">
        <v>7</v>
      </c>
      <c r="W12156" t="s">
        <v>12930</v>
      </c>
      <c r="X12156">
        <v>5</v>
      </c>
      <c r="Y12156" t="s">
        <v>505</v>
      </c>
      <c r="Z12156">
        <v>5606</v>
      </c>
      <c r="AA12156" t="s">
        <v>1737</v>
      </c>
      <c r="AC12156" t="s">
        <v>10720</v>
      </c>
      <c r="AD12156" t="s">
        <v>443</v>
      </c>
    </row>
    <row r="12157" spans="21:30">
      <c r="U12157">
        <v>33633</v>
      </c>
      <c r="V12157">
        <v>5</v>
      </c>
      <c r="W12157" t="s">
        <v>12931</v>
      </c>
      <c r="X12157">
        <v>5</v>
      </c>
      <c r="Y12157" t="s">
        <v>505</v>
      </c>
      <c r="Z12157">
        <v>5606</v>
      </c>
      <c r="AA12157" t="s">
        <v>1737</v>
      </c>
      <c r="AC12157" t="s">
        <v>10720</v>
      </c>
      <c r="AD12157" t="s">
        <v>443</v>
      </c>
    </row>
    <row r="12158" spans="21:30">
      <c r="U12158">
        <v>33634</v>
      </c>
      <c r="V12158">
        <v>3</v>
      </c>
      <c r="W12158" t="s">
        <v>12932</v>
      </c>
      <c r="X12158">
        <v>5</v>
      </c>
      <c r="Y12158" t="s">
        <v>505</v>
      </c>
      <c r="Z12158">
        <v>5606</v>
      </c>
      <c r="AA12158" t="s">
        <v>1737</v>
      </c>
      <c r="AC12158" t="s">
        <v>10212</v>
      </c>
      <c r="AD12158" t="s">
        <v>2682</v>
      </c>
    </row>
    <row r="12159" spans="21:30">
      <c r="U12159">
        <v>33635</v>
      </c>
      <c r="V12159">
        <v>1</v>
      </c>
      <c r="W12159" t="s">
        <v>12933</v>
      </c>
      <c r="X12159">
        <v>5</v>
      </c>
      <c r="Y12159" t="s">
        <v>505</v>
      </c>
      <c r="Z12159">
        <v>5606</v>
      </c>
      <c r="AA12159" t="s">
        <v>1737</v>
      </c>
      <c r="AC12159" t="s">
        <v>10212</v>
      </c>
      <c r="AD12159" t="s">
        <v>2682</v>
      </c>
    </row>
    <row r="12160" spans="21:30">
      <c r="U12160">
        <v>33637</v>
      </c>
      <c r="V12160">
        <v>8</v>
      </c>
      <c r="W12160" t="s">
        <v>12934</v>
      </c>
      <c r="X12160">
        <v>5</v>
      </c>
      <c r="Y12160" t="s">
        <v>505</v>
      </c>
      <c r="Z12160">
        <v>5701</v>
      </c>
      <c r="AA12160" t="s">
        <v>1690</v>
      </c>
      <c r="AC12160" t="s">
        <v>10720</v>
      </c>
      <c r="AD12160" t="s">
        <v>2682</v>
      </c>
    </row>
    <row r="12161" spans="21:30">
      <c r="U12161">
        <v>33638</v>
      </c>
      <c r="V12161">
        <v>6</v>
      </c>
      <c r="W12161" t="s">
        <v>12160</v>
      </c>
      <c r="X12161">
        <v>5</v>
      </c>
      <c r="Y12161" t="s">
        <v>505</v>
      </c>
      <c r="Z12161">
        <v>5701</v>
      </c>
      <c r="AA12161" t="s">
        <v>1690</v>
      </c>
      <c r="AC12161" t="s">
        <v>10720</v>
      </c>
      <c r="AD12161" t="s">
        <v>2682</v>
      </c>
    </row>
    <row r="12162" spans="21:30">
      <c r="U12162">
        <v>33639</v>
      </c>
      <c r="V12162">
        <v>4</v>
      </c>
      <c r="W12162" t="s">
        <v>12935</v>
      </c>
      <c r="X12162">
        <v>5</v>
      </c>
      <c r="Y12162" t="s">
        <v>505</v>
      </c>
      <c r="Z12162">
        <v>5701</v>
      </c>
      <c r="AA12162" t="s">
        <v>1690</v>
      </c>
      <c r="AC12162" t="s">
        <v>10720</v>
      </c>
      <c r="AD12162" t="s">
        <v>443</v>
      </c>
    </row>
    <row r="12163" spans="21:30">
      <c r="U12163">
        <v>33640</v>
      </c>
      <c r="V12163">
        <v>8</v>
      </c>
      <c r="W12163" t="s">
        <v>12936</v>
      </c>
      <c r="X12163">
        <v>5</v>
      </c>
      <c r="Y12163" t="s">
        <v>505</v>
      </c>
      <c r="Z12163">
        <v>5701</v>
      </c>
      <c r="AA12163" t="s">
        <v>1690</v>
      </c>
      <c r="AC12163" t="s">
        <v>10720</v>
      </c>
      <c r="AD12163" t="s">
        <v>2682</v>
      </c>
    </row>
    <row r="12164" spans="21:30">
      <c r="U12164">
        <v>33641</v>
      </c>
      <c r="V12164">
        <v>6</v>
      </c>
      <c r="W12164" t="s">
        <v>12937</v>
      </c>
      <c r="X12164">
        <v>5</v>
      </c>
      <c r="Y12164" t="s">
        <v>505</v>
      </c>
      <c r="Z12164">
        <v>5701</v>
      </c>
      <c r="AA12164" t="s">
        <v>1690</v>
      </c>
      <c r="AC12164" t="s">
        <v>10720</v>
      </c>
      <c r="AD12164" t="s">
        <v>443</v>
      </c>
    </row>
    <row r="12165" spans="21:30">
      <c r="U12165">
        <v>33642</v>
      </c>
      <c r="V12165">
        <v>4</v>
      </c>
      <c r="W12165" t="s">
        <v>12938</v>
      </c>
      <c r="X12165">
        <v>5</v>
      </c>
      <c r="Y12165" t="s">
        <v>505</v>
      </c>
      <c r="Z12165">
        <v>5701</v>
      </c>
      <c r="AA12165" t="s">
        <v>1690</v>
      </c>
      <c r="AC12165" t="s">
        <v>10720</v>
      </c>
      <c r="AD12165" t="s">
        <v>443</v>
      </c>
    </row>
    <row r="12166" spans="21:30">
      <c r="U12166">
        <v>33643</v>
      </c>
      <c r="V12166">
        <v>2</v>
      </c>
      <c r="W12166" t="s">
        <v>12939</v>
      </c>
      <c r="X12166">
        <v>5</v>
      </c>
      <c r="Y12166" t="s">
        <v>505</v>
      </c>
      <c r="Z12166">
        <v>5701</v>
      </c>
      <c r="AA12166" t="s">
        <v>1690</v>
      </c>
      <c r="AC12166" t="s">
        <v>10720</v>
      </c>
      <c r="AD12166" t="s">
        <v>2682</v>
      </c>
    </row>
    <row r="12167" spans="21:30">
      <c r="U12167">
        <v>33644</v>
      </c>
      <c r="V12167">
        <v>0</v>
      </c>
      <c r="W12167" t="s">
        <v>12940</v>
      </c>
      <c r="X12167">
        <v>5</v>
      </c>
      <c r="Y12167" t="s">
        <v>505</v>
      </c>
      <c r="Z12167">
        <v>5701</v>
      </c>
      <c r="AA12167" t="s">
        <v>1690</v>
      </c>
      <c r="AC12167" t="s">
        <v>10720</v>
      </c>
      <c r="AD12167" t="s">
        <v>443</v>
      </c>
    </row>
    <row r="12168" spans="21:30">
      <c r="U12168">
        <v>33645</v>
      </c>
      <c r="V12168">
        <v>9</v>
      </c>
      <c r="W12168" t="s">
        <v>12941</v>
      </c>
      <c r="X12168">
        <v>5</v>
      </c>
      <c r="Y12168" t="s">
        <v>505</v>
      </c>
      <c r="Z12168">
        <v>5701</v>
      </c>
      <c r="AA12168" t="s">
        <v>1690</v>
      </c>
      <c r="AC12168" t="s">
        <v>10212</v>
      </c>
      <c r="AD12168" t="s">
        <v>443</v>
      </c>
    </row>
    <row r="12169" spans="21:30">
      <c r="U12169">
        <v>33646</v>
      </c>
      <c r="V12169">
        <v>7</v>
      </c>
      <c r="W12169" t="s">
        <v>12942</v>
      </c>
      <c r="X12169">
        <v>5</v>
      </c>
      <c r="Y12169" t="s">
        <v>505</v>
      </c>
      <c r="Z12169">
        <v>5701</v>
      </c>
      <c r="AA12169" t="s">
        <v>1690</v>
      </c>
      <c r="AC12169" t="s">
        <v>10212</v>
      </c>
      <c r="AD12169" t="s">
        <v>2682</v>
      </c>
    </row>
    <row r="12170" spans="21:30">
      <c r="U12170">
        <v>33647</v>
      </c>
      <c r="V12170">
        <v>5</v>
      </c>
      <c r="W12170" t="s">
        <v>12943</v>
      </c>
      <c r="X12170">
        <v>5</v>
      </c>
      <c r="Y12170" t="s">
        <v>505</v>
      </c>
      <c r="Z12170">
        <v>5701</v>
      </c>
      <c r="AA12170" t="s">
        <v>1690</v>
      </c>
      <c r="AC12170" t="s">
        <v>10212</v>
      </c>
      <c r="AD12170" t="s">
        <v>2682</v>
      </c>
    </row>
    <row r="12171" spans="21:30">
      <c r="U12171">
        <v>33648</v>
      </c>
      <c r="V12171">
        <v>3</v>
      </c>
      <c r="W12171" t="s">
        <v>12944</v>
      </c>
      <c r="X12171">
        <v>5</v>
      </c>
      <c r="Y12171" t="s">
        <v>505</v>
      </c>
      <c r="Z12171">
        <v>5701</v>
      </c>
      <c r="AA12171" t="s">
        <v>1690</v>
      </c>
      <c r="AC12171" t="s">
        <v>10212</v>
      </c>
      <c r="AD12171" t="s">
        <v>2682</v>
      </c>
    </row>
    <row r="12172" spans="21:30">
      <c r="U12172">
        <v>33649</v>
      </c>
      <c r="V12172">
        <v>1</v>
      </c>
      <c r="W12172" t="s">
        <v>12945</v>
      </c>
      <c r="X12172">
        <v>5</v>
      </c>
      <c r="Y12172" t="s">
        <v>505</v>
      </c>
      <c r="Z12172">
        <v>5702</v>
      </c>
      <c r="AA12172" t="s">
        <v>84</v>
      </c>
      <c r="AC12172" t="s">
        <v>10212</v>
      </c>
      <c r="AD12172" t="s">
        <v>443</v>
      </c>
    </row>
    <row r="12173" spans="21:30">
      <c r="U12173">
        <v>33650</v>
      </c>
      <c r="V12173">
        <v>5</v>
      </c>
      <c r="W12173" t="s">
        <v>10340</v>
      </c>
      <c r="X12173">
        <v>5</v>
      </c>
      <c r="Y12173" t="s">
        <v>505</v>
      </c>
      <c r="Z12173">
        <v>5702</v>
      </c>
      <c r="AA12173" t="s">
        <v>84</v>
      </c>
      <c r="AC12173" t="s">
        <v>10720</v>
      </c>
      <c r="AD12173" t="s">
        <v>2682</v>
      </c>
    </row>
    <row r="12174" spans="21:30">
      <c r="U12174">
        <v>33651</v>
      </c>
      <c r="V12174">
        <v>3</v>
      </c>
      <c r="W12174" t="s">
        <v>12946</v>
      </c>
      <c r="X12174">
        <v>5</v>
      </c>
      <c r="Y12174" t="s">
        <v>505</v>
      </c>
      <c r="Z12174">
        <v>5702</v>
      </c>
      <c r="AA12174" t="s">
        <v>84</v>
      </c>
      <c r="AC12174" t="s">
        <v>10720</v>
      </c>
      <c r="AD12174" t="s">
        <v>2682</v>
      </c>
    </row>
    <row r="12175" spans="21:30">
      <c r="U12175">
        <v>33652</v>
      </c>
      <c r="V12175">
        <v>1</v>
      </c>
      <c r="W12175" t="s">
        <v>12947</v>
      </c>
      <c r="X12175">
        <v>5</v>
      </c>
      <c r="Y12175" t="s">
        <v>505</v>
      </c>
      <c r="Z12175">
        <v>5702</v>
      </c>
      <c r="AA12175" t="s">
        <v>84</v>
      </c>
      <c r="AC12175" t="s">
        <v>10720</v>
      </c>
      <c r="AD12175" t="s">
        <v>2682</v>
      </c>
    </row>
    <row r="12176" spans="21:30">
      <c r="U12176">
        <v>33654</v>
      </c>
      <c r="V12176">
        <v>8</v>
      </c>
      <c r="W12176" t="s">
        <v>12948</v>
      </c>
      <c r="X12176">
        <v>5</v>
      </c>
      <c r="Y12176" t="s">
        <v>505</v>
      </c>
      <c r="Z12176">
        <v>5702</v>
      </c>
      <c r="AA12176" t="s">
        <v>84</v>
      </c>
      <c r="AC12176" t="s">
        <v>10720</v>
      </c>
      <c r="AD12176" t="s">
        <v>2682</v>
      </c>
    </row>
    <row r="12177" spans="21:30">
      <c r="U12177">
        <v>33655</v>
      </c>
      <c r="V12177">
        <v>6</v>
      </c>
      <c r="W12177" t="s">
        <v>12949</v>
      </c>
      <c r="X12177">
        <v>5</v>
      </c>
      <c r="Y12177" t="s">
        <v>505</v>
      </c>
      <c r="Z12177">
        <v>5702</v>
      </c>
      <c r="AA12177" t="s">
        <v>84</v>
      </c>
      <c r="AC12177" t="s">
        <v>10720</v>
      </c>
      <c r="AD12177" t="s">
        <v>2682</v>
      </c>
    </row>
    <row r="12178" spans="21:30">
      <c r="U12178">
        <v>33657</v>
      </c>
      <c r="V12178">
        <v>2</v>
      </c>
      <c r="W12178" t="s">
        <v>10261</v>
      </c>
      <c r="X12178">
        <v>5</v>
      </c>
      <c r="Y12178" t="s">
        <v>505</v>
      </c>
      <c r="Z12178">
        <v>5702</v>
      </c>
      <c r="AA12178" t="s">
        <v>84</v>
      </c>
      <c r="AC12178" t="s">
        <v>10212</v>
      </c>
      <c r="AD12178" t="s">
        <v>2682</v>
      </c>
    </row>
    <row r="12179" spans="21:30">
      <c r="U12179">
        <v>33658</v>
      </c>
      <c r="V12179">
        <v>0</v>
      </c>
      <c r="W12179" t="s">
        <v>12950</v>
      </c>
      <c r="X12179">
        <v>5</v>
      </c>
      <c r="Y12179" t="s">
        <v>505</v>
      </c>
      <c r="Z12179">
        <v>5703</v>
      </c>
      <c r="AA12179" t="s">
        <v>1292</v>
      </c>
      <c r="AC12179" t="s">
        <v>10720</v>
      </c>
      <c r="AD12179" t="s">
        <v>2682</v>
      </c>
    </row>
    <row r="12180" spans="21:30">
      <c r="U12180">
        <v>33659</v>
      </c>
      <c r="V12180">
        <v>9</v>
      </c>
      <c r="W12180" t="s">
        <v>12951</v>
      </c>
      <c r="X12180">
        <v>5</v>
      </c>
      <c r="Y12180" t="s">
        <v>505</v>
      </c>
      <c r="Z12180">
        <v>5703</v>
      </c>
      <c r="AA12180" t="s">
        <v>1292</v>
      </c>
      <c r="AC12180" t="s">
        <v>10720</v>
      </c>
      <c r="AD12180" t="s">
        <v>2682</v>
      </c>
    </row>
    <row r="12181" spans="21:30">
      <c r="U12181">
        <v>33660</v>
      </c>
      <c r="V12181">
        <v>2</v>
      </c>
      <c r="W12181" t="s">
        <v>12627</v>
      </c>
      <c r="X12181">
        <v>5</v>
      </c>
      <c r="Y12181" t="s">
        <v>505</v>
      </c>
      <c r="Z12181">
        <v>5703</v>
      </c>
      <c r="AA12181" t="s">
        <v>1292</v>
      </c>
      <c r="AC12181" t="s">
        <v>10720</v>
      </c>
      <c r="AD12181" t="s">
        <v>2682</v>
      </c>
    </row>
    <row r="12182" spans="21:30">
      <c r="U12182">
        <v>33661</v>
      </c>
      <c r="V12182">
        <v>0</v>
      </c>
      <c r="W12182" t="s">
        <v>10716</v>
      </c>
      <c r="X12182">
        <v>5</v>
      </c>
      <c r="Y12182" t="s">
        <v>505</v>
      </c>
      <c r="Z12182">
        <v>5703</v>
      </c>
      <c r="AA12182" t="s">
        <v>1292</v>
      </c>
      <c r="AC12182" t="s">
        <v>10720</v>
      </c>
      <c r="AD12182" t="s">
        <v>2682</v>
      </c>
    </row>
    <row r="12183" spans="21:30">
      <c r="U12183">
        <v>33662</v>
      </c>
      <c r="V12183">
        <v>9</v>
      </c>
      <c r="W12183" t="s">
        <v>12952</v>
      </c>
      <c r="X12183">
        <v>5</v>
      </c>
      <c r="Y12183" t="s">
        <v>505</v>
      </c>
      <c r="Z12183">
        <v>5703</v>
      </c>
      <c r="AA12183" t="s">
        <v>1292</v>
      </c>
      <c r="AC12183" t="s">
        <v>10720</v>
      </c>
      <c r="AD12183" t="s">
        <v>443</v>
      </c>
    </row>
    <row r="12184" spans="21:30">
      <c r="U12184">
        <v>33663</v>
      </c>
      <c r="V12184">
        <v>7</v>
      </c>
      <c r="W12184" t="s">
        <v>12953</v>
      </c>
      <c r="X12184">
        <v>5</v>
      </c>
      <c r="Y12184" t="s">
        <v>505</v>
      </c>
      <c r="Z12184">
        <v>5703</v>
      </c>
      <c r="AA12184" t="s">
        <v>1292</v>
      </c>
      <c r="AC12184" t="s">
        <v>10720</v>
      </c>
      <c r="AD12184" t="s">
        <v>2682</v>
      </c>
    </row>
    <row r="12185" spans="21:30">
      <c r="U12185">
        <v>33664</v>
      </c>
      <c r="V12185">
        <v>5</v>
      </c>
      <c r="W12185" t="s">
        <v>12954</v>
      </c>
      <c r="X12185">
        <v>5</v>
      </c>
      <c r="Y12185" t="s">
        <v>505</v>
      </c>
      <c r="Z12185">
        <v>5704</v>
      </c>
      <c r="AA12185" t="s">
        <v>1475</v>
      </c>
      <c r="AC12185" t="s">
        <v>10720</v>
      </c>
      <c r="AD12185" t="s">
        <v>443</v>
      </c>
    </row>
    <row r="12186" spans="21:30">
      <c r="U12186">
        <v>33665</v>
      </c>
      <c r="V12186">
        <v>3</v>
      </c>
      <c r="W12186" t="s">
        <v>12955</v>
      </c>
      <c r="X12186">
        <v>5</v>
      </c>
      <c r="Y12186" t="s">
        <v>505</v>
      </c>
      <c r="Z12186">
        <v>5704</v>
      </c>
      <c r="AA12186" t="s">
        <v>1475</v>
      </c>
      <c r="AC12186" t="s">
        <v>10720</v>
      </c>
      <c r="AD12186" t="s">
        <v>443</v>
      </c>
    </row>
    <row r="12187" spans="21:30">
      <c r="U12187">
        <v>33666</v>
      </c>
      <c r="V12187">
        <v>1</v>
      </c>
      <c r="W12187" t="s">
        <v>12956</v>
      </c>
      <c r="X12187">
        <v>5</v>
      </c>
      <c r="Y12187" t="s">
        <v>505</v>
      </c>
      <c r="Z12187">
        <v>5705</v>
      </c>
      <c r="AA12187" t="s">
        <v>1587</v>
      </c>
      <c r="AC12187" t="s">
        <v>10720</v>
      </c>
      <c r="AD12187" t="s">
        <v>2682</v>
      </c>
    </row>
    <row r="12188" spans="21:30">
      <c r="U12188">
        <v>33668</v>
      </c>
      <c r="V12188">
        <v>8</v>
      </c>
      <c r="W12188" t="s">
        <v>12957</v>
      </c>
      <c r="X12188">
        <v>5</v>
      </c>
      <c r="Y12188" t="s">
        <v>505</v>
      </c>
      <c r="Z12188">
        <v>5705</v>
      </c>
      <c r="AA12188" t="s">
        <v>1587</v>
      </c>
      <c r="AC12188" t="s">
        <v>10720</v>
      </c>
      <c r="AD12188" t="s">
        <v>2682</v>
      </c>
    </row>
    <row r="12189" spans="21:30">
      <c r="U12189">
        <v>33669</v>
      </c>
      <c r="V12189">
        <v>6</v>
      </c>
      <c r="W12189" t="s">
        <v>12958</v>
      </c>
      <c r="X12189">
        <v>5</v>
      </c>
      <c r="Y12189" t="s">
        <v>505</v>
      </c>
      <c r="Z12189">
        <v>5705</v>
      </c>
      <c r="AA12189" t="s">
        <v>1587</v>
      </c>
      <c r="AC12189" t="s">
        <v>10720</v>
      </c>
      <c r="AD12189" t="s">
        <v>2682</v>
      </c>
    </row>
    <row r="12190" spans="21:30">
      <c r="U12190">
        <v>33671</v>
      </c>
      <c r="V12190">
        <v>8</v>
      </c>
      <c r="W12190" t="s">
        <v>12959</v>
      </c>
      <c r="X12190">
        <v>5</v>
      </c>
      <c r="Y12190" t="s">
        <v>505</v>
      </c>
      <c r="Z12190">
        <v>5705</v>
      </c>
      <c r="AA12190" t="s">
        <v>1587</v>
      </c>
      <c r="AC12190" t="s">
        <v>10720</v>
      </c>
      <c r="AD12190" t="s">
        <v>2682</v>
      </c>
    </row>
    <row r="12191" spans="21:30">
      <c r="U12191">
        <v>33672</v>
      </c>
      <c r="V12191">
        <v>6</v>
      </c>
      <c r="W12191" t="s">
        <v>12960</v>
      </c>
      <c r="X12191">
        <v>5</v>
      </c>
      <c r="Y12191" t="s">
        <v>505</v>
      </c>
      <c r="Z12191">
        <v>5705</v>
      </c>
      <c r="AA12191" t="s">
        <v>1587</v>
      </c>
      <c r="AC12191" t="s">
        <v>10212</v>
      </c>
      <c r="AD12191" t="s">
        <v>443</v>
      </c>
    </row>
    <row r="12192" spans="21:30">
      <c r="U12192">
        <v>33673</v>
      </c>
      <c r="V12192">
        <v>4</v>
      </c>
      <c r="W12192" t="s">
        <v>12961</v>
      </c>
      <c r="X12192">
        <v>5</v>
      </c>
      <c r="Y12192" t="s">
        <v>505</v>
      </c>
      <c r="Z12192">
        <v>5705</v>
      </c>
      <c r="AA12192" t="s">
        <v>1587</v>
      </c>
      <c r="AC12192" t="s">
        <v>10212</v>
      </c>
      <c r="AD12192" t="s">
        <v>2682</v>
      </c>
    </row>
    <row r="12193" spans="21:30">
      <c r="U12193">
        <v>33674</v>
      </c>
      <c r="V12193">
        <v>2</v>
      </c>
      <c r="W12193" t="s">
        <v>12962</v>
      </c>
      <c r="X12193">
        <v>5</v>
      </c>
      <c r="Y12193" t="s">
        <v>505</v>
      </c>
      <c r="Z12193">
        <v>5706</v>
      </c>
      <c r="AA12193" t="s">
        <v>2473</v>
      </c>
      <c r="AC12193" t="s">
        <v>10720</v>
      </c>
      <c r="AD12193" t="s">
        <v>443</v>
      </c>
    </row>
    <row r="12194" spans="21:30">
      <c r="U12194">
        <v>33675</v>
      </c>
      <c r="V12194">
        <v>0</v>
      </c>
      <c r="W12194" t="s">
        <v>12963</v>
      </c>
      <c r="X12194">
        <v>5</v>
      </c>
      <c r="Y12194" t="s">
        <v>505</v>
      </c>
      <c r="Z12194">
        <v>5706</v>
      </c>
      <c r="AA12194" t="s">
        <v>2473</v>
      </c>
      <c r="AC12194" t="s">
        <v>10720</v>
      </c>
      <c r="AD12194" t="s">
        <v>443</v>
      </c>
    </row>
    <row r="12195" spans="21:30">
      <c r="U12195">
        <v>33676</v>
      </c>
      <c r="V12195">
        <v>9</v>
      </c>
      <c r="W12195" t="s">
        <v>12964</v>
      </c>
      <c r="X12195">
        <v>5</v>
      </c>
      <c r="Y12195" t="s">
        <v>505</v>
      </c>
      <c r="Z12195">
        <v>5706</v>
      </c>
      <c r="AA12195" t="s">
        <v>2473</v>
      </c>
      <c r="AC12195" t="s">
        <v>10720</v>
      </c>
      <c r="AD12195" t="s">
        <v>443</v>
      </c>
    </row>
    <row r="12196" spans="21:30">
      <c r="U12196">
        <v>33677</v>
      </c>
      <c r="V12196">
        <v>7</v>
      </c>
      <c r="W12196" t="s">
        <v>12965</v>
      </c>
      <c r="X12196">
        <v>5</v>
      </c>
      <c r="Y12196" t="s">
        <v>505</v>
      </c>
      <c r="Z12196">
        <v>5706</v>
      </c>
      <c r="AA12196" t="s">
        <v>2473</v>
      </c>
      <c r="AC12196" t="s">
        <v>10212</v>
      </c>
      <c r="AD12196" t="s">
        <v>2682</v>
      </c>
    </row>
    <row r="12197" spans="21:30">
      <c r="U12197">
        <v>33678</v>
      </c>
      <c r="V12197">
        <v>5</v>
      </c>
      <c r="W12197" t="s">
        <v>12966</v>
      </c>
      <c r="X12197">
        <v>5</v>
      </c>
      <c r="Y12197" t="s">
        <v>505</v>
      </c>
      <c r="Z12197">
        <v>5801</v>
      </c>
      <c r="AA12197" t="s">
        <v>2747</v>
      </c>
      <c r="AC12197" t="s">
        <v>10212</v>
      </c>
      <c r="AD12197" t="s">
        <v>2682</v>
      </c>
    </row>
    <row r="12198" spans="21:30">
      <c r="U12198">
        <v>33679</v>
      </c>
      <c r="V12198">
        <v>3</v>
      </c>
      <c r="W12198" t="s">
        <v>12967</v>
      </c>
      <c r="X12198">
        <v>5</v>
      </c>
      <c r="Y12198" t="s">
        <v>505</v>
      </c>
      <c r="Z12198">
        <v>5801</v>
      </c>
      <c r="AA12198" t="s">
        <v>2747</v>
      </c>
      <c r="AC12198" t="s">
        <v>10720</v>
      </c>
      <c r="AD12198" t="s">
        <v>2682</v>
      </c>
    </row>
    <row r="12199" spans="21:30">
      <c r="U12199">
        <v>33680</v>
      </c>
      <c r="V12199">
        <v>7</v>
      </c>
      <c r="W12199" t="s">
        <v>12968</v>
      </c>
      <c r="X12199">
        <v>5</v>
      </c>
      <c r="Y12199" t="s">
        <v>505</v>
      </c>
      <c r="Z12199">
        <v>5801</v>
      </c>
      <c r="AA12199" t="s">
        <v>2747</v>
      </c>
      <c r="AC12199" t="s">
        <v>10720</v>
      </c>
      <c r="AD12199" t="s">
        <v>2682</v>
      </c>
    </row>
    <row r="12200" spans="21:30">
      <c r="U12200">
        <v>33681</v>
      </c>
      <c r="V12200">
        <v>5</v>
      </c>
      <c r="W12200" t="s">
        <v>12497</v>
      </c>
      <c r="X12200">
        <v>5</v>
      </c>
      <c r="Y12200" t="s">
        <v>505</v>
      </c>
      <c r="Z12200">
        <v>5801</v>
      </c>
      <c r="AA12200" t="s">
        <v>2747</v>
      </c>
      <c r="AC12200" t="s">
        <v>10720</v>
      </c>
      <c r="AD12200" t="s">
        <v>2682</v>
      </c>
    </row>
    <row r="12201" spans="21:30">
      <c r="U12201">
        <v>33682</v>
      </c>
      <c r="V12201">
        <v>3</v>
      </c>
      <c r="W12201" t="s">
        <v>12160</v>
      </c>
      <c r="X12201">
        <v>5</v>
      </c>
      <c r="Y12201" t="s">
        <v>505</v>
      </c>
      <c r="Z12201">
        <v>5801</v>
      </c>
      <c r="AA12201" t="s">
        <v>2747</v>
      </c>
      <c r="AC12201" t="s">
        <v>10720</v>
      </c>
      <c r="AD12201" t="s">
        <v>2682</v>
      </c>
    </row>
    <row r="12202" spans="21:30">
      <c r="U12202">
        <v>33683</v>
      </c>
      <c r="V12202">
        <v>1</v>
      </c>
      <c r="W12202" t="s">
        <v>10211</v>
      </c>
      <c r="X12202">
        <v>5</v>
      </c>
      <c r="Y12202" t="s">
        <v>505</v>
      </c>
      <c r="Z12202">
        <v>5801</v>
      </c>
      <c r="AA12202" t="s">
        <v>2747</v>
      </c>
      <c r="AC12202" t="s">
        <v>10720</v>
      </c>
      <c r="AD12202" t="s">
        <v>2682</v>
      </c>
    </row>
    <row r="12203" spans="21:30">
      <c r="U12203">
        <v>33685</v>
      </c>
      <c r="V12203">
        <v>8</v>
      </c>
      <c r="W12203" t="s">
        <v>12969</v>
      </c>
      <c r="X12203">
        <v>5</v>
      </c>
      <c r="Y12203" t="s">
        <v>505</v>
      </c>
      <c r="Z12203">
        <v>5801</v>
      </c>
      <c r="AA12203" t="s">
        <v>2747</v>
      </c>
      <c r="AC12203" t="s">
        <v>10720</v>
      </c>
      <c r="AD12203" t="s">
        <v>2682</v>
      </c>
    </row>
    <row r="12204" spans="21:30">
      <c r="U12204">
        <v>33686</v>
      </c>
      <c r="V12204">
        <v>6</v>
      </c>
      <c r="W12204" t="s">
        <v>12970</v>
      </c>
      <c r="X12204">
        <v>5</v>
      </c>
      <c r="Y12204" t="s">
        <v>505</v>
      </c>
      <c r="Z12204">
        <v>5801</v>
      </c>
      <c r="AA12204" t="s">
        <v>2747</v>
      </c>
      <c r="AC12204" t="s">
        <v>10720</v>
      </c>
      <c r="AD12204" t="s">
        <v>2682</v>
      </c>
    </row>
    <row r="12205" spans="21:30">
      <c r="U12205">
        <v>33687</v>
      </c>
      <c r="V12205">
        <v>4</v>
      </c>
      <c r="W12205" t="s">
        <v>12971</v>
      </c>
      <c r="X12205">
        <v>5</v>
      </c>
      <c r="Y12205" t="s">
        <v>505</v>
      </c>
      <c r="Z12205">
        <v>5801</v>
      </c>
      <c r="AA12205" t="s">
        <v>2747</v>
      </c>
      <c r="AC12205" t="s">
        <v>10720</v>
      </c>
      <c r="AD12205" t="s">
        <v>2682</v>
      </c>
    </row>
    <row r="12206" spans="21:30">
      <c r="U12206">
        <v>33689</v>
      </c>
      <c r="V12206">
        <v>0</v>
      </c>
      <c r="W12206" t="s">
        <v>12972</v>
      </c>
      <c r="X12206">
        <v>5</v>
      </c>
      <c r="Y12206" t="s">
        <v>505</v>
      </c>
      <c r="Z12206">
        <v>5801</v>
      </c>
      <c r="AA12206" t="s">
        <v>2747</v>
      </c>
      <c r="AC12206" t="s">
        <v>10720</v>
      </c>
      <c r="AD12206" t="s">
        <v>2682</v>
      </c>
    </row>
    <row r="12207" spans="21:30">
      <c r="U12207">
        <v>33690</v>
      </c>
      <c r="V12207">
        <v>4</v>
      </c>
      <c r="W12207" t="s">
        <v>12973</v>
      </c>
      <c r="X12207">
        <v>5</v>
      </c>
      <c r="Y12207" t="s">
        <v>505</v>
      </c>
      <c r="Z12207">
        <v>5801</v>
      </c>
      <c r="AA12207" t="s">
        <v>2747</v>
      </c>
      <c r="AC12207" t="s">
        <v>10212</v>
      </c>
      <c r="AD12207" t="s">
        <v>443</v>
      </c>
    </row>
    <row r="12208" spans="21:30">
      <c r="U12208">
        <v>33691</v>
      </c>
      <c r="V12208">
        <v>2</v>
      </c>
      <c r="W12208" t="s">
        <v>12974</v>
      </c>
      <c r="X12208">
        <v>5</v>
      </c>
      <c r="Y12208" t="s">
        <v>505</v>
      </c>
      <c r="Z12208">
        <v>5801</v>
      </c>
      <c r="AA12208" t="s">
        <v>2747</v>
      </c>
      <c r="AC12208" t="s">
        <v>10212</v>
      </c>
      <c r="AD12208" t="s">
        <v>2682</v>
      </c>
    </row>
    <row r="12209" spans="21:30">
      <c r="U12209">
        <v>33692</v>
      </c>
      <c r="V12209">
        <v>0</v>
      </c>
      <c r="W12209" t="s">
        <v>12975</v>
      </c>
      <c r="X12209">
        <v>5</v>
      </c>
      <c r="Y12209" t="s">
        <v>505</v>
      </c>
      <c r="Z12209">
        <v>5801</v>
      </c>
      <c r="AA12209" t="s">
        <v>2747</v>
      </c>
      <c r="AC12209" t="s">
        <v>10212</v>
      </c>
      <c r="AD12209" t="s">
        <v>2682</v>
      </c>
    </row>
    <row r="12210" spans="21:30">
      <c r="U12210">
        <v>33693</v>
      </c>
      <c r="V12210">
        <v>9</v>
      </c>
      <c r="W12210" t="s">
        <v>12976</v>
      </c>
      <c r="X12210">
        <v>5</v>
      </c>
      <c r="Y12210" t="s">
        <v>505</v>
      </c>
      <c r="Z12210">
        <v>5801</v>
      </c>
      <c r="AA12210" t="s">
        <v>2747</v>
      </c>
      <c r="AC12210" t="s">
        <v>10212</v>
      </c>
      <c r="AD12210" t="s">
        <v>2682</v>
      </c>
    </row>
    <row r="12211" spans="21:30">
      <c r="U12211">
        <v>33694</v>
      </c>
      <c r="V12211">
        <v>7</v>
      </c>
      <c r="W12211" t="s">
        <v>12977</v>
      </c>
      <c r="X12211">
        <v>5</v>
      </c>
      <c r="Y12211" t="s">
        <v>505</v>
      </c>
      <c r="Z12211">
        <v>5802</v>
      </c>
      <c r="AA12211" t="s">
        <v>1281</v>
      </c>
      <c r="AC12211" t="s">
        <v>10720</v>
      </c>
      <c r="AD12211" t="s">
        <v>2682</v>
      </c>
    </row>
    <row r="12212" spans="21:30">
      <c r="U12212">
        <v>33695</v>
      </c>
      <c r="V12212">
        <v>5</v>
      </c>
      <c r="W12212" t="s">
        <v>12978</v>
      </c>
      <c r="X12212">
        <v>5</v>
      </c>
      <c r="Y12212" t="s">
        <v>505</v>
      </c>
      <c r="Z12212">
        <v>5802</v>
      </c>
      <c r="AA12212" t="s">
        <v>1281</v>
      </c>
      <c r="AC12212" t="s">
        <v>10720</v>
      </c>
      <c r="AD12212" t="s">
        <v>443</v>
      </c>
    </row>
    <row r="12213" spans="21:30">
      <c r="U12213">
        <v>33696</v>
      </c>
      <c r="V12213">
        <v>3</v>
      </c>
      <c r="W12213" t="s">
        <v>12979</v>
      </c>
      <c r="X12213">
        <v>5</v>
      </c>
      <c r="Y12213" t="s">
        <v>505</v>
      </c>
      <c r="Z12213">
        <v>5802</v>
      </c>
      <c r="AA12213" t="s">
        <v>1281</v>
      </c>
      <c r="AC12213" t="s">
        <v>10720</v>
      </c>
      <c r="AD12213" t="s">
        <v>443</v>
      </c>
    </row>
    <row r="12214" spans="21:30">
      <c r="U12214">
        <v>33697</v>
      </c>
      <c r="V12214">
        <v>1</v>
      </c>
      <c r="W12214" t="s">
        <v>12980</v>
      </c>
      <c r="X12214">
        <v>5</v>
      </c>
      <c r="Y12214" t="s">
        <v>505</v>
      </c>
      <c r="Z12214">
        <v>5802</v>
      </c>
      <c r="AA12214" t="s">
        <v>1281</v>
      </c>
      <c r="AC12214" t="s">
        <v>10720</v>
      </c>
      <c r="AD12214" t="s">
        <v>443</v>
      </c>
    </row>
    <row r="12215" spans="21:30">
      <c r="U12215">
        <v>33699</v>
      </c>
      <c r="V12215">
        <v>8</v>
      </c>
      <c r="W12215" t="s">
        <v>12981</v>
      </c>
      <c r="X12215">
        <v>5</v>
      </c>
      <c r="Y12215" t="s">
        <v>505</v>
      </c>
      <c r="Z12215">
        <v>5802</v>
      </c>
      <c r="AA12215" t="s">
        <v>1281</v>
      </c>
      <c r="AC12215" t="s">
        <v>10212</v>
      </c>
      <c r="AD12215" t="s">
        <v>443</v>
      </c>
    </row>
    <row r="12216" spans="21:30">
      <c r="U12216">
        <v>33700</v>
      </c>
      <c r="V12216">
        <v>5</v>
      </c>
      <c r="W12216" t="s">
        <v>12456</v>
      </c>
      <c r="X12216">
        <v>5</v>
      </c>
      <c r="Y12216" t="s">
        <v>505</v>
      </c>
      <c r="Z12216">
        <v>5802</v>
      </c>
      <c r="AA12216" t="s">
        <v>1281</v>
      </c>
      <c r="AC12216" t="s">
        <v>10212</v>
      </c>
      <c r="AD12216" t="s">
        <v>2682</v>
      </c>
    </row>
    <row r="12217" spans="21:30">
      <c r="U12217">
        <v>33701</v>
      </c>
      <c r="V12217">
        <v>3</v>
      </c>
      <c r="W12217" t="s">
        <v>12982</v>
      </c>
      <c r="X12217">
        <v>5</v>
      </c>
      <c r="Y12217" t="s">
        <v>505</v>
      </c>
      <c r="Z12217">
        <v>5802</v>
      </c>
      <c r="AA12217" t="s">
        <v>1281</v>
      </c>
      <c r="AC12217" t="s">
        <v>10212</v>
      </c>
      <c r="AD12217" t="s">
        <v>2682</v>
      </c>
    </row>
    <row r="12218" spans="21:30">
      <c r="U12218">
        <v>33702</v>
      </c>
      <c r="V12218">
        <v>1</v>
      </c>
      <c r="W12218" t="s">
        <v>12616</v>
      </c>
      <c r="X12218">
        <v>5</v>
      </c>
      <c r="Y12218" t="s">
        <v>505</v>
      </c>
      <c r="Z12218">
        <v>5803</v>
      </c>
      <c r="AA12218" t="s">
        <v>2590</v>
      </c>
      <c r="AC12218" t="s">
        <v>10212</v>
      </c>
      <c r="AD12218" t="s">
        <v>2682</v>
      </c>
    </row>
    <row r="12219" spans="21:30">
      <c r="U12219">
        <v>33704</v>
      </c>
      <c r="V12219">
        <v>8</v>
      </c>
      <c r="W12219" t="s">
        <v>12983</v>
      </c>
      <c r="X12219">
        <v>5</v>
      </c>
      <c r="Y12219" t="s">
        <v>505</v>
      </c>
      <c r="Z12219">
        <v>5803</v>
      </c>
      <c r="AA12219" t="s">
        <v>2590</v>
      </c>
      <c r="AC12219" t="s">
        <v>10720</v>
      </c>
      <c r="AD12219" t="s">
        <v>443</v>
      </c>
    </row>
    <row r="12220" spans="21:30">
      <c r="U12220">
        <v>33705</v>
      </c>
      <c r="V12220">
        <v>6</v>
      </c>
      <c r="W12220" t="s">
        <v>12984</v>
      </c>
      <c r="X12220">
        <v>5</v>
      </c>
      <c r="Y12220" t="s">
        <v>505</v>
      </c>
      <c r="Z12220">
        <v>5803</v>
      </c>
      <c r="AA12220" t="s">
        <v>2590</v>
      </c>
      <c r="AC12220" t="s">
        <v>10720</v>
      </c>
      <c r="AD12220" t="s">
        <v>443</v>
      </c>
    </row>
    <row r="12221" spans="21:30">
      <c r="U12221">
        <v>33706</v>
      </c>
      <c r="V12221">
        <v>4</v>
      </c>
      <c r="W12221" t="s">
        <v>12985</v>
      </c>
      <c r="X12221">
        <v>5</v>
      </c>
      <c r="Y12221" t="s">
        <v>505</v>
      </c>
      <c r="Z12221">
        <v>5803</v>
      </c>
      <c r="AA12221" t="s">
        <v>2590</v>
      </c>
      <c r="AC12221" t="s">
        <v>10212</v>
      </c>
      <c r="AD12221" t="s">
        <v>2682</v>
      </c>
    </row>
    <row r="12222" spans="21:30">
      <c r="U12222">
        <v>33707</v>
      </c>
      <c r="V12222">
        <v>2</v>
      </c>
      <c r="W12222" t="s">
        <v>12986</v>
      </c>
      <c r="X12222">
        <v>5</v>
      </c>
      <c r="Y12222" t="s">
        <v>505</v>
      </c>
      <c r="Z12222">
        <v>5803</v>
      </c>
      <c r="AA12222" t="s">
        <v>2590</v>
      </c>
      <c r="AC12222" t="s">
        <v>10212</v>
      </c>
      <c r="AD12222" t="s">
        <v>2682</v>
      </c>
    </row>
    <row r="12223" spans="21:30">
      <c r="U12223">
        <v>33708</v>
      </c>
      <c r="V12223">
        <v>0</v>
      </c>
      <c r="W12223" t="s">
        <v>12987</v>
      </c>
      <c r="X12223">
        <v>5</v>
      </c>
      <c r="Y12223" t="s">
        <v>505</v>
      </c>
      <c r="Z12223">
        <v>5804</v>
      </c>
      <c r="AA12223" t="s">
        <v>751</v>
      </c>
      <c r="AC12223" t="s">
        <v>10720</v>
      </c>
      <c r="AD12223" t="s">
        <v>2682</v>
      </c>
    </row>
    <row r="12224" spans="21:30">
      <c r="U12224">
        <v>33709</v>
      </c>
      <c r="V12224">
        <v>9</v>
      </c>
      <c r="W12224" t="s">
        <v>12988</v>
      </c>
      <c r="X12224">
        <v>5</v>
      </c>
      <c r="Y12224" t="s">
        <v>505</v>
      </c>
      <c r="Z12224">
        <v>5804</v>
      </c>
      <c r="AA12224" t="s">
        <v>751</v>
      </c>
      <c r="AC12224" t="s">
        <v>10720</v>
      </c>
      <c r="AD12224" t="s">
        <v>2682</v>
      </c>
    </row>
    <row r="12225" spans="21:30">
      <c r="U12225">
        <v>33710</v>
      </c>
      <c r="V12225">
        <v>2</v>
      </c>
      <c r="W12225" t="s">
        <v>12989</v>
      </c>
      <c r="X12225">
        <v>5</v>
      </c>
      <c r="Y12225" t="s">
        <v>505</v>
      </c>
      <c r="Z12225">
        <v>5804</v>
      </c>
      <c r="AA12225" t="s">
        <v>751</v>
      </c>
      <c r="AC12225" t="s">
        <v>10720</v>
      </c>
      <c r="AD12225" t="s">
        <v>2682</v>
      </c>
    </row>
    <row r="12226" spans="21:30">
      <c r="U12226">
        <v>33711</v>
      </c>
      <c r="V12226">
        <v>0</v>
      </c>
      <c r="W12226" t="s">
        <v>12990</v>
      </c>
      <c r="X12226">
        <v>5</v>
      </c>
      <c r="Y12226" t="s">
        <v>505</v>
      </c>
      <c r="Z12226">
        <v>5804</v>
      </c>
      <c r="AA12226" t="s">
        <v>751</v>
      </c>
      <c r="AC12226" t="s">
        <v>10720</v>
      </c>
      <c r="AD12226" t="s">
        <v>2682</v>
      </c>
    </row>
    <row r="12227" spans="21:30">
      <c r="U12227">
        <v>33712</v>
      </c>
      <c r="V12227">
        <v>9</v>
      </c>
      <c r="W12227" t="s">
        <v>12991</v>
      </c>
      <c r="X12227">
        <v>5</v>
      </c>
      <c r="Y12227" t="s">
        <v>505</v>
      </c>
      <c r="Z12227">
        <v>5804</v>
      </c>
      <c r="AA12227" t="s">
        <v>751</v>
      </c>
      <c r="AC12227" t="s">
        <v>10720</v>
      </c>
      <c r="AD12227" t="s">
        <v>2682</v>
      </c>
    </row>
    <row r="12228" spans="21:30">
      <c r="U12228">
        <v>33713</v>
      </c>
      <c r="V12228">
        <v>7</v>
      </c>
      <c r="W12228" t="s">
        <v>12992</v>
      </c>
      <c r="X12228">
        <v>5</v>
      </c>
      <c r="Y12228" t="s">
        <v>505</v>
      </c>
      <c r="Z12228">
        <v>5804</v>
      </c>
      <c r="AA12228" t="s">
        <v>751</v>
      </c>
      <c r="AC12228" t="s">
        <v>10212</v>
      </c>
      <c r="AD12228" t="s">
        <v>443</v>
      </c>
    </row>
    <row r="12229" spans="21:30">
      <c r="U12229">
        <v>33714</v>
      </c>
      <c r="V12229">
        <v>5</v>
      </c>
      <c r="W12229" t="s">
        <v>12993</v>
      </c>
      <c r="X12229">
        <v>5</v>
      </c>
      <c r="Y12229" t="s">
        <v>505</v>
      </c>
      <c r="Z12229">
        <v>5804</v>
      </c>
      <c r="AA12229" t="s">
        <v>751</v>
      </c>
      <c r="AC12229" t="s">
        <v>10212</v>
      </c>
      <c r="AD12229" t="s">
        <v>2682</v>
      </c>
    </row>
    <row r="12230" spans="21:30">
      <c r="U12230">
        <v>33715</v>
      </c>
      <c r="V12230">
        <v>3</v>
      </c>
      <c r="W12230" t="s">
        <v>12391</v>
      </c>
      <c r="X12230">
        <v>5</v>
      </c>
      <c r="Y12230" t="s">
        <v>505</v>
      </c>
      <c r="Z12230">
        <v>5804</v>
      </c>
      <c r="AA12230" t="s">
        <v>751</v>
      </c>
      <c r="AC12230" t="s">
        <v>10212</v>
      </c>
      <c r="AD12230" t="s">
        <v>2682</v>
      </c>
    </row>
    <row r="12231" spans="21:30">
      <c r="U12231">
        <v>33716</v>
      </c>
      <c r="V12231">
        <v>1</v>
      </c>
      <c r="W12231" t="s">
        <v>12994</v>
      </c>
      <c r="X12231">
        <v>5</v>
      </c>
      <c r="Y12231" t="s">
        <v>505</v>
      </c>
      <c r="Z12231">
        <v>5804</v>
      </c>
      <c r="AA12231" t="s">
        <v>751</v>
      </c>
      <c r="AC12231" t="s">
        <v>10212</v>
      </c>
      <c r="AD12231" t="s">
        <v>2682</v>
      </c>
    </row>
    <row r="12232" spans="21:30">
      <c r="U12232">
        <v>33718</v>
      </c>
      <c r="V12232">
        <v>8</v>
      </c>
      <c r="W12232" t="s">
        <v>12995</v>
      </c>
      <c r="X12232">
        <v>5</v>
      </c>
      <c r="Y12232" t="s">
        <v>505</v>
      </c>
      <c r="Z12232">
        <v>5804</v>
      </c>
      <c r="AA12232" t="s">
        <v>751</v>
      </c>
      <c r="AC12232" t="s">
        <v>10212</v>
      </c>
      <c r="AD12232" t="s">
        <v>2682</v>
      </c>
    </row>
    <row r="12233" spans="21:30">
      <c r="U12233">
        <v>33719</v>
      </c>
      <c r="V12233">
        <v>6</v>
      </c>
      <c r="W12233" t="s">
        <v>12996</v>
      </c>
      <c r="X12233">
        <v>6</v>
      </c>
      <c r="Y12233" t="s">
        <v>608</v>
      </c>
      <c r="Z12233">
        <v>6101</v>
      </c>
      <c r="AA12233" t="s">
        <v>655</v>
      </c>
      <c r="AC12233" t="s">
        <v>10212</v>
      </c>
      <c r="AD12233" t="s">
        <v>2682</v>
      </c>
    </row>
    <row r="12234" spans="21:30">
      <c r="U12234">
        <v>33721</v>
      </c>
      <c r="V12234">
        <v>8</v>
      </c>
      <c r="W12234" t="s">
        <v>10351</v>
      </c>
      <c r="X12234">
        <v>6</v>
      </c>
      <c r="Y12234" t="s">
        <v>608</v>
      </c>
      <c r="Z12234">
        <v>6101</v>
      </c>
      <c r="AA12234" t="s">
        <v>655</v>
      </c>
      <c r="AC12234" t="s">
        <v>10212</v>
      </c>
      <c r="AD12234" t="s">
        <v>2682</v>
      </c>
    </row>
    <row r="12235" spans="21:30">
      <c r="U12235">
        <v>33722</v>
      </c>
      <c r="V12235">
        <v>6</v>
      </c>
      <c r="W12235" t="s">
        <v>12997</v>
      </c>
      <c r="X12235">
        <v>6</v>
      </c>
      <c r="Y12235" t="s">
        <v>608</v>
      </c>
      <c r="Z12235">
        <v>6101</v>
      </c>
      <c r="AA12235" t="s">
        <v>655</v>
      </c>
      <c r="AC12235" t="s">
        <v>10212</v>
      </c>
      <c r="AD12235" t="s">
        <v>2682</v>
      </c>
    </row>
    <row r="12236" spans="21:30">
      <c r="U12236">
        <v>33723</v>
      </c>
      <c r="V12236">
        <v>4</v>
      </c>
      <c r="W12236" t="s">
        <v>10211</v>
      </c>
      <c r="X12236">
        <v>6</v>
      </c>
      <c r="Y12236" t="s">
        <v>608</v>
      </c>
      <c r="Z12236">
        <v>6101</v>
      </c>
      <c r="AA12236" t="s">
        <v>655</v>
      </c>
      <c r="AC12236" t="s">
        <v>10212</v>
      </c>
      <c r="AD12236" t="s">
        <v>2682</v>
      </c>
    </row>
    <row r="12237" spans="21:30">
      <c r="U12237">
        <v>33724</v>
      </c>
      <c r="V12237">
        <v>2</v>
      </c>
      <c r="W12237" t="s">
        <v>12998</v>
      </c>
      <c r="X12237">
        <v>6</v>
      </c>
      <c r="Y12237" t="s">
        <v>608</v>
      </c>
      <c r="Z12237">
        <v>6101</v>
      </c>
      <c r="AA12237" t="s">
        <v>655</v>
      </c>
      <c r="AC12237" t="s">
        <v>10212</v>
      </c>
      <c r="AD12237" t="s">
        <v>2682</v>
      </c>
    </row>
    <row r="12238" spans="21:30">
      <c r="U12238">
        <v>33725</v>
      </c>
      <c r="V12238">
        <v>0</v>
      </c>
      <c r="W12238" t="s">
        <v>12852</v>
      </c>
      <c r="X12238">
        <v>6</v>
      </c>
      <c r="Y12238" t="s">
        <v>608</v>
      </c>
      <c r="Z12238">
        <v>6101</v>
      </c>
      <c r="AA12238" t="s">
        <v>655</v>
      </c>
      <c r="AC12238" t="s">
        <v>10212</v>
      </c>
      <c r="AD12238" t="s">
        <v>443</v>
      </c>
    </row>
    <row r="12239" spans="21:30">
      <c r="U12239">
        <v>33726</v>
      </c>
      <c r="V12239">
        <v>9</v>
      </c>
      <c r="W12239" t="s">
        <v>12999</v>
      </c>
      <c r="X12239">
        <v>6</v>
      </c>
      <c r="Y12239" t="s">
        <v>608</v>
      </c>
      <c r="Z12239">
        <v>6101</v>
      </c>
      <c r="AA12239" t="s">
        <v>655</v>
      </c>
      <c r="AC12239" t="s">
        <v>10212</v>
      </c>
      <c r="AD12239" t="s">
        <v>2682</v>
      </c>
    </row>
    <row r="12240" spans="21:30">
      <c r="U12240">
        <v>33727</v>
      </c>
      <c r="V12240">
        <v>7</v>
      </c>
      <c r="W12240" t="s">
        <v>13000</v>
      </c>
      <c r="X12240">
        <v>6</v>
      </c>
      <c r="Y12240" t="s">
        <v>608</v>
      </c>
      <c r="Z12240">
        <v>6101</v>
      </c>
      <c r="AA12240" t="s">
        <v>655</v>
      </c>
      <c r="AC12240" t="s">
        <v>10212</v>
      </c>
      <c r="AD12240" t="s">
        <v>2682</v>
      </c>
    </row>
    <row r="12241" spans="21:30">
      <c r="U12241">
        <v>33728</v>
      </c>
      <c r="V12241">
        <v>5</v>
      </c>
      <c r="W12241" t="s">
        <v>13001</v>
      </c>
      <c r="X12241">
        <v>6</v>
      </c>
      <c r="Y12241" t="s">
        <v>608</v>
      </c>
      <c r="Z12241">
        <v>6101</v>
      </c>
      <c r="AA12241" t="s">
        <v>655</v>
      </c>
      <c r="AC12241" t="s">
        <v>10720</v>
      </c>
      <c r="AD12241" t="s">
        <v>2682</v>
      </c>
    </row>
    <row r="12242" spans="21:30">
      <c r="U12242">
        <v>33729</v>
      </c>
      <c r="V12242">
        <v>3</v>
      </c>
      <c r="W12242" t="s">
        <v>13002</v>
      </c>
      <c r="X12242">
        <v>6</v>
      </c>
      <c r="Y12242" t="s">
        <v>608</v>
      </c>
      <c r="Z12242">
        <v>6101</v>
      </c>
      <c r="AA12242" t="s">
        <v>655</v>
      </c>
      <c r="AC12242" t="s">
        <v>10720</v>
      </c>
      <c r="AD12242" t="s">
        <v>2682</v>
      </c>
    </row>
    <row r="12243" spans="21:30">
      <c r="U12243">
        <v>33730</v>
      </c>
      <c r="V12243">
        <v>7</v>
      </c>
      <c r="W12243" t="s">
        <v>13003</v>
      </c>
      <c r="X12243">
        <v>6</v>
      </c>
      <c r="Y12243" t="s">
        <v>608</v>
      </c>
      <c r="Z12243">
        <v>6101</v>
      </c>
      <c r="AA12243" t="s">
        <v>655</v>
      </c>
      <c r="AC12243" t="s">
        <v>10720</v>
      </c>
      <c r="AD12243" t="s">
        <v>2682</v>
      </c>
    </row>
    <row r="12244" spans="21:30">
      <c r="U12244">
        <v>33731</v>
      </c>
      <c r="V12244">
        <v>5</v>
      </c>
      <c r="W12244" t="s">
        <v>13004</v>
      </c>
      <c r="X12244">
        <v>6</v>
      </c>
      <c r="Y12244" t="s">
        <v>608</v>
      </c>
      <c r="Z12244">
        <v>6101</v>
      </c>
      <c r="AA12244" t="s">
        <v>655</v>
      </c>
      <c r="AC12244" t="s">
        <v>10720</v>
      </c>
      <c r="AD12244" t="s">
        <v>2682</v>
      </c>
    </row>
    <row r="12245" spans="21:30">
      <c r="U12245">
        <v>33732</v>
      </c>
      <c r="V12245">
        <v>3</v>
      </c>
      <c r="W12245" t="s">
        <v>13005</v>
      </c>
      <c r="X12245">
        <v>6</v>
      </c>
      <c r="Y12245" t="s">
        <v>608</v>
      </c>
      <c r="Z12245">
        <v>6101</v>
      </c>
      <c r="AA12245" t="s">
        <v>655</v>
      </c>
      <c r="AC12245" t="s">
        <v>10720</v>
      </c>
      <c r="AD12245" t="s">
        <v>2682</v>
      </c>
    </row>
    <row r="12246" spans="21:30">
      <c r="U12246">
        <v>33733</v>
      </c>
      <c r="V12246">
        <v>1</v>
      </c>
      <c r="W12246" t="s">
        <v>13006</v>
      </c>
      <c r="X12246">
        <v>6</v>
      </c>
      <c r="Y12246" t="s">
        <v>608</v>
      </c>
      <c r="Z12246">
        <v>6101</v>
      </c>
      <c r="AA12246" t="s">
        <v>655</v>
      </c>
      <c r="AC12246" t="s">
        <v>10720</v>
      </c>
      <c r="AD12246" t="s">
        <v>2682</v>
      </c>
    </row>
    <row r="12247" spans="21:30">
      <c r="U12247">
        <v>33735</v>
      </c>
      <c r="V12247">
        <v>8</v>
      </c>
      <c r="W12247" t="s">
        <v>13007</v>
      </c>
      <c r="X12247">
        <v>6</v>
      </c>
      <c r="Y12247" t="s">
        <v>608</v>
      </c>
      <c r="Z12247">
        <v>6101</v>
      </c>
      <c r="AA12247" t="s">
        <v>655</v>
      </c>
      <c r="AC12247" t="s">
        <v>10720</v>
      </c>
      <c r="AD12247" t="s">
        <v>2682</v>
      </c>
    </row>
    <row r="12248" spans="21:30">
      <c r="U12248">
        <v>33736</v>
      </c>
      <c r="V12248">
        <v>6</v>
      </c>
      <c r="W12248" t="s">
        <v>1693</v>
      </c>
      <c r="X12248">
        <v>6</v>
      </c>
      <c r="Y12248" t="s">
        <v>608</v>
      </c>
      <c r="Z12248">
        <v>6101</v>
      </c>
      <c r="AA12248" t="s">
        <v>655</v>
      </c>
      <c r="AC12248" t="s">
        <v>10720</v>
      </c>
      <c r="AD12248" t="s">
        <v>2682</v>
      </c>
    </row>
    <row r="12249" spans="21:30">
      <c r="U12249">
        <v>33737</v>
      </c>
      <c r="V12249">
        <v>4</v>
      </c>
      <c r="W12249" t="s">
        <v>13008</v>
      </c>
      <c r="X12249">
        <v>6</v>
      </c>
      <c r="Y12249" t="s">
        <v>608</v>
      </c>
      <c r="Z12249">
        <v>6101</v>
      </c>
      <c r="AA12249" t="s">
        <v>655</v>
      </c>
      <c r="AC12249" t="s">
        <v>10720</v>
      </c>
      <c r="AD12249" t="s">
        <v>2682</v>
      </c>
    </row>
    <row r="12250" spans="21:30">
      <c r="U12250">
        <v>33738</v>
      </c>
      <c r="V12250">
        <v>2</v>
      </c>
      <c r="W12250" t="s">
        <v>13009</v>
      </c>
      <c r="X12250">
        <v>6</v>
      </c>
      <c r="Y12250" t="s">
        <v>608</v>
      </c>
      <c r="Z12250">
        <v>6101</v>
      </c>
      <c r="AA12250" t="s">
        <v>655</v>
      </c>
      <c r="AC12250" t="s">
        <v>10720</v>
      </c>
      <c r="AD12250" t="s">
        <v>2682</v>
      </c>
    </row>
    <row r="12251" spans="21:30">
      <c r="U12251">
        <v>33739</v>
      </c>
      <c r="V12251">
        <v>0</v>
      </c>
      <c r="W12251" t="s">
        <v>13010</v>
      </c>
      <c r="X12251">
        <v>6</v>
      </c>
      <c r="Y12251" t="s">
        <v>608</v>
      </c>
      <c r="Z12251">
        <v>6101</v>
      </c>
      <c r="AA12251" t="s">
        <v>655</v>
      </c>
      <c r="AC12251" t="s">
        <v>10720</v>
      </c>
      <c r="AD12251" t="s">
        <v>2682</v>
      </c>
    </row>
    <row r="12252" spans="21:30">
      <c r="U12252">
        <v>33740</v>
      </c>
      <c r="V12252">
        <v>4</v>
      </c>
      <c r="W12252" t="s">
        <v>13011</v>
      </c>
      <c r="X12252">
        <v>6</v>
      </c>
      <c r="Y12252" t="s">
        <v>608</v>
      </c>
      <c r="Z12252">
        <v>6101</v>
      </c>
      <c r="AA12252" t="s">
        <v>655</v>
      </c>
      <c r="AC12252" t="s">
        <v>10720</v>
      </c>
      <c r="AD12252" t="s">
        <v>2682</v>
      </c>
    </row>
    <row r="12253" spans="21:30">
      <c r="U12253">
        <v>33741</v>
      </c>
      <c r="V12253">
        <v>2</v>
      </c>
      <c r="W12253" t="s">
        <v>6925</v>
      </c>
      <c r="X12253">
        <v>6</v>
      </c>
      <c r="Y12253" t="s">
        <v>608</v>
      </c>
      <c r="Z12253">
        <v>6101</v>
      </c>
      <c r="AA12253" t="s">
        <v>655</v>
      </c>
      <c r="AC12253" t="s">
        <v>10720</v>
      </c>
      <c r="AD12253" t="s">
        <v>2682</v>
      </c>
    </row>
    <row r="12254" spans="21:30">
      <c r="U12254">
        <v>33742</v>
      </c>
      <c r="V12254">
        <v>0</v>
      </c>
      <c r="W12254" t="s">
        <v>13012</v>
      </c>
      <c r="X12254">
        <v>6</v>
      </c>
      <c r="Y12254" t="s">
        <v>608</v>
      </c>
      <c r="Z12254">
        <v>6101</v>
      </c>
      <c r="AA12254" t="s">
        <v>655</v>
      </c>
      <c r="AC12254" t="s">
        <v>10212</v>
      </c>
      <c r="AD12254" t="s">
        <v>2682</v>
      </c>
    </row>
    <row r="12255" spans="21:30">
      <c r="U12255">
        <v>33743</v>
      </c>
      <c r="V12255">
        <v>9</v>
      </c>
      <c r="W12255" t="s">
        <v>13013</v>
      </c>
      <c r="X12255">
        <v>6</v>
      </c>
      <c r="Y12255" t="s">
        <v>608</v>
      </c>
      <c r="Z12255">
        <v>6102</v>
      </c>
      <c r="AA12255" t="s">
        <v>1010</v>
      </c>
      <c r="AC12255" t="s">
        <v>10720</v>
      </c>
      <c r="AD12255" t="s">
        <v>2682</v>
      </c>
    </row>
    <row r="12256" spans="21:30">
      <c r="U12256">
        <v>33745</v>
      </c>
      <c r="V12256">
        <v>5</v>
      </c>
      <c r="W12256" t="s">
        <v>13014</v>
      </c>
      <c r="X12256">
        <v>6</v>
      </c>
      <c r="Y12256" t="s">
        <v>608</v>
      </c>
      <c r="Z12256">
        <v>6103</v>
      </c>
      <c r="AA12256" t="s">
        <v>1018</v>
      </c>
      <c r="AC12256" t="s">
        <v>10720</v>
      </c>
      <c r="AD12256" t="s">
        <v>2682</v>
      </c>
    </row>
    <row r="12257" spans="21:30">
      <c r="U12257">
        <v>33746</v>
      </c>
      <c r="V12257">
        <v>3</v>
      </c>
      <c r="W12257" t="s">
        <v>12744</v>
      </c>
      <c r="X12257">
        <v>6</v>
      </c>
      <c r="Y12257" t="s">
        <v>608</v>
      </c>
      <c r="Z12257">
        <v>6103</v>
      </c>
      <c r="AA12257" t="s">
        <v>1018</v>
      </c>
      <c r="AC12257" t="s">
        <v>10720</v>
      </c>
      <c r="AD12257" t="s">
        <v>2682</v>
      </c>
    </row>
    <row r="12258" spans="21:30">
      <c r="U12258">
        <v>33747</v>
      </c>
      <c r="V12258">
        <v>1</v>
      </c>
      <c r="W12258" t="s">
        <v>10340</v>
      </c>
      <c r="X12258">
        <v>6</v>
      </c>
      <c r="Y12258" t="s">
        <v>608</v>
      </c>
      <c r="Z12258">
        <v>6104</v>
      </c>
      <c r="AA12258" t="s">
        <v>1035</v>
      </c>
      <c r="AC12258" t="s">
        <v>10212</v>
      </c>
      <c r="AD12258" t="s">
        <v>2682</v>
      </c>
    </row>
    <row r="12259" spans="21:30">
      <c r="U12259">
        <v>33749</v>
      </c>
      <c r="V12259">
        <v>8</v>
      </c>
      <c r="W12259" t="s">
        <v>12456</v>
      </c>
      <c r="X12259">
        <v>6</v>
      </c>
      <c r="Y12259" t="s">
        <v>608</v>
      </c>
      <c r="Z12259">
        <v>6104</v>
      </c>
      <c r="AA12259" t="s">
        <v>1035</v>
      </c>
      <c r="AC12259" t="s">
        <v>10212</v>
      </c>
      <c r="AD12259" t="s">
        <v>2682</v>
      </c>
    </row>
    <row r="12260" spans="21:30">
      <c r="U12260">
        <v>33750</v>
      </c>
      <c r="V12260">
        <v>1</v>
      </c>
      <c r="W12260" t="s">
        <v>10741</v>
      </c>
      <c r="X12260">
        <v>6</v>
      </c>
      <c r="Y12260" t="s">
        <v>608</v>
      </c>
      <c r="Z12260">
        <v>6104</v>
      </c>
      <c r="AA12260" t="s">
        <v>1035</v>
      </c>
      <c r="AC12260" t="s">
        <v>10212</v>
      </c>
      <c r="AD12260" t="s">
        <v>2682</v>
      </c>
    </row>
    <row r="12261" spans="21:30">
      <c r="U12261">
        <v>33752</v>
      </c>
      <c r="V12261">
        <v>8</v>
      </c>
      <c r="W12261" t="s">
        <v>10227</v>
      </c>
      <c r="X12261">
        <v>6</v>
      </c>
      <c r="Y12261" t="s">
        <v>608</v>
      </c>
      <c r="Z12261">
        <v>6104</v>
      </c>
      <c r="AA12261" t="s">
        <v>1035</v>
      </c>
      <c r="AC12261" t="s">
        <v>10720</v>
      </c>
      <c r="AD12261" t="s">
        <v>2682</v>
      </c>
    </row>
    <row r="12262" spans="21:30">
      <c r="U12262">
        <v>33753</v>
      </c>
      <c r="V12262">
        <v>6</v>
      </c>
      <c r="W12262" t="s">
        <v>13015</v>
      </c>
      <c r="X12262">
        <v>6</v>
      </c>
      <c r="Y12262" t="s">
        <v>608</v>
      </c>
      <c r="Z12262">
        <v>6104</v>
      </c>
      <c r="AA12262" t="s">
        <v>1035</v>
      </c>
      <c r="AC12262" t="s">
        <v>10720</v>
      </c>
      <c r="AD12262" t="s">
        <v>443</v>
      </c>
    </row>
    <row r="12263" spans="21:30">
      <c r="U12263">
        <v>33754</v>
      </c>
      <c r="V12263">
        <v>4</v>
      </c>
      <c r="W12263" t="s">
        <v>13016</v>
      </c>
      <c r="X12263">
        <v>6</v>
      </c>
      <c r="Y12263" t="s">
        <v>608</v>
      </c>
      <c r="Z12263">
        <v>6104</v>
      </c>
      <c r="AA12263" t="s">
        <v>1035</v>
      </c>
      <c r="AC12263" t="s">
        <v>10720</v>
      </c>
      <c r="AD12263" t="s">
        <v>2682</v>
      </c>
    </row>
    <row r="12264" spans="21:30">
      <c r="U12264">
        <v>33755</v>
      </c>
      <c r="V12264">
        <v>2</v>
      </c>
      <c r="W12264" t="s">
        <v>13017</v>
      </c>
      <c r="X12264">
        <v>6</v>
      </c>
      <c r="Y12264" t="s">
        <v>608</v>
      </c>
      <c r="Z12264">
        <v>6104</v>
      </c>
      <c r="AA12264" t="s">
        <v>1035</v>
      </c>
      <c r="AC12264" t="s">
        <v>10720</v>
      </c>
      <c r="AD12264" t="s">
        <v>2682</v>
      </c>
    </row>
    <row r="12265" spans="21:30">
      <c r="U12265">
        <v>33756</v>
      </c>
      <c r="V12265">
        <v>0</v>
      </c>
      <c r="W12265" t="s">
        <v>13018</v>
      </c>
      <c r="X12265">
        <v>6</v>
      </c>
      <c r="Y12265" t="s">
        <v>608</v>
      </c>
      <c r="Z12265">
        <v>6105</v>
      </c>
      <c r="AA12265" t="s">
        <v>3111</v>
      </c>
      <c r="AC12265" t="s">
        <v>10720</v>
      </c>
      <c r="AD12265" t="s">
        <v>2682</v>
      </c>
    </row>
    <row r="12266" spans="21:30">
      <c r="U12266">
        <v>33757</v>
      </c>
      <c r="V12266">
        <v>9</v>
      </c>
      <c r="W12266" t="s">
        <v>13019</v>
      </c>
      <c r="X12266">
        <v>6</v>
      </c>
      <c r="Y12266" t="s">
        <v>608</v>
      </c>
      <c r="Z12266">
        <v>6105</v>
      </c>
      <c r="AA12266" t="s">
        <v>3111</v>
      </c>
      <c r="AC12266" t="s">
        <v>10720</v>
      </c>
      <c r="AD12266" t="s">
        <v>2682</v>
      </c>
    </row>
    <row r="12267" spans="21:30">
      <c r="U12267">
        <v>33758</v>
      </c>
      <c r="V12267">
        <v>7</v>
      </c>
      <c r="W12267" t="s">
        <v>13020</v>
      </c>
      <c r="X12267">
        <v>6</v>
      </c>
      <c r="Y12267" t="s">
        <v>608</v>
      </c>
      <c r="Z12267">
        <v>6105</v>
      </c>
      <c r="AA12267" t="s">
        <v>3111</v>
      </c>
      <c r="AC12267" t="s">
        <v>10720</v>
      </c>
      <c r="AD12267" t="s">
        <v>2682</v>
      </c>
    </row>
    <row r="12268" spans="21:30">
      <c r="U12268">
        <v>33759</v>
      </c>
      <c r="V12268">
        <v>5</v>
      </c>
      <c r="W12268" t="s">
        <v>12698</v>
      </c>
      <c r="X12268">
        <v>6</v>
      </c>
      <c r="Y12268" t="s">
        <v>608</v>
      </c>
      <c r="Z12268">
        <v>6106</v>
      </c>
      <c r="AA12268" t="s">
        <v>1177</v>
      </c>
      <c r="AC12268" t="s">
        <v>10212</v>
      </c>
      <c r="AD12268" t="s">
        <v>2682</v>
      </c>
    </row>
    <row r="12269" spans="21:30">
      <c r="U12269">
        <v>33760</v>
      </c>
      <c r="V12269">
        <v>9</v>
      </c>
      <c r="W12269" t="s">
        <v>12895</v>
      </c>
      <c r="X12269">
        <v>6</v>
      </c>
      <c r="Y12269" t="s">
        <v>608</v>
      </c>
      <c r="Z12269">
        <v>6106</v>
      </c>
      <c r="AA12269" t="s">
        <v>1177</v>
      </c>
      <c r="AC12269" t="s">
        <v>10720</v>
      </c>
      <c r="AD12269" t="s">
        <v>2682</v>
      </c>
    </row>
    <row r="12270" spans="21:30">
      <c r="U12270">
        <v>33761</v>
      </c>
      <c r="V12270">
        <v>7</v>
      </c>
      <c r="W12270" t="s">
        <v>1676</v>
      </c>
      <c r="X12270">
        <v>6</v>
      </c>
      <c r="Y12270" t="s">
        <v>608</v>
      </c>
      <c r="Z12270">
        <v>6106</v>
      </c>
      <c r="AA12270" t="s">
        <v>1177</v>
      </c>
      <c r="AC12270" t="s">
        <v>10720</v>
      </c>
      <c r="AD12270" t="s">
        <v>2682</v>
      </c>
    </row>
    <row r="12271" spans="21:30">
      <c r="U12271">
        <v>33762</v>
      </c>
      <c r="V12271">
        <v>5</v>
      </c>
      <c r="W12271" t="s">
        <v>13021</v>
      </c>
      <c r="X12271">
        <v>6</v>
      </c>
      <c r="Y12271" t="s">
        <v>608</v>
      </c>
      <c r="Z12271">
        <v>6106</v>
      </c>
      <c r="AA12271" t="s">
        <v>1177</v>
      </c>
      <c r="AC12271" t="s">
        <v>10720</v>
      </c>
      <c r="AD12271" t="s">
        <v>2682</v>
      </c>
    </row>
    <row r="12272" spans="21:30">
      <c r="U12272">
        <v>33763</v>
      </c>
      <c r="V12272">
        <v>3</v>
      </c>
      <c r="W12272" t="s">
        <v>13022</v>
      </c>
      <c r="X12272">
        <v>6</v>
      </c>
      <c r="Y12272" t="s">
        <v>608</v>
      </c>
      <c r="Z12272">
        <v>6106</v>
      </c>
      <c r="AA12272" t="s">
        <v>1177</v>
      </c>
      <c r="AC12272" t="s">
        <v>10720</v>
      </c>
      <c r="AD12272" t="s">
        <v>2682</v>
      </c>
    </row>
    <row r="12273" spans="21:30">
      <c r="U12273">
        <v>33764</v>
      </c>
      <c r="V12273">
        <v>1</v>
      </c>
      <c r="W12273" t="s">
        <v>13023</v>
      </c>
      <c r="X12273">
        <v>6</v>
      </c>
      <c r="Y12273" t="s">
        <v>608</v>
      </c>
      <c r="Z12273">
        <v>6107</v>
      </c>
      <c r="AA12273" t="s">
        <v>1265</v>
      </c>
      <c r="AC12273" t="s">
        <v>10212</v>
      </c>
      <c r="AD12273" t="s">
        <v>2682</v>
      </c>
    </row>
    <row r="12274" spans="21:30">
      <c r="U12274">
        <v>33766</v>
      </c>
      <c r="V12274">
        <v>8</v>
      </c>
      <c r="W12274" t="s">
        <v>13024</v>
      </c>
      <c r="X12274">
        <v>6</v>
      </c>
      <c r="Y12274" t="s">
        <v>608</v>
      </c>
      <c r="Z12274">
        <v>6107</v>
      </c>
      <c r="AA12274" t="s">
        <v>1265</v>
      </c>
      <c r="AC12274" t="s">
        <v>10212</v>
      </c>
      <c r="AD12274" t="s">
        <v>2682</v>
      </c>
    </row>
    <row r="12275" spans="21:30">
      <c r="U12275">
        <v>33767</v>
      </c>
      <c r="V12275">
        <v>6</v>
      </c>
      <c r="W12275" t="s">
        <v>10270</v>
      </c>
      <c r="X12275">
        <v>6</v>
      </c>
      <c r="Y12275" t="s">
        <v>608</v>
      </c>
      <c r="Z12275">
        <v>6107</v>
      </c>
      <c r="AA12275" t="s">
        <v>1265</v>
      </c>
      <c r="AC12275" t="s">
        <v>10212</v>
      </c>
      <c r="AD12275" t="s">
        <v>2682</v>
      </c>
    </row>
    <row r="12276" spans="21:30">
      <c r="U12276">
        <v>33768</v>
      </c>
      <c r="V12276">
        <v>4</v>
      </c>
      <c r="W12276" t="s">
        <v>13025</v>
      </c>
      <c r="X12276">
        <v>6</v>
      </c>
      <c r="Y12276" t="s">
        <v>608</v>
      </c>
      <c r="Z12276">
        <v>6107</v>
      </c>
      <c r="AA12276" t="s">
        <v>1265</v>
      </c>
      <c r="AC12276" t="s">
        <v>10212</v>
      </c>
      <c r="AD12276" t="s">
        <v>2682</v>
      </c>
    </row>
    <row r="12277" spans="21:30">
      <c r="U12277">
        <v>33769</v>
      </c>
      <c r="V12277">
        <v>2</v>
      </c>
      <c r="W12277" t="s">
        <v>12587</v>
      </c>
      <c r="X12277">
        <v>6</v>
      </c>
      <c r="Y12277" t="s">
        <v>608</v>
      </c>
      <c r="Z12277">
        <v>6107</v>
      </c>
      <c r="AA12277" t="s">
        <v>1265</v>
      </c>
      <c r="AC12277" t="s">
        <v>10212</v>
      </c>
      <c r="AD12277" t="s">
        <v>2682</v>
      </c>
    </row>
    <row r="12278" spans="21:30">
      <c r="U12278">
        <v>33770</v>
      </c>
      <c r="V12278">
        <v>6</v>
      </c>
      <c r="W12278" t="s">
        <v>12764</v>
      </c>
      <c r="X12278">
        <v>6</v>
      </c>
      <c r="Y12278" t="s">
        <v>608</v>
      </c>
      <c r="Z12278">
        <v>6107</v>
      </c>
      <c r="AA12278" t="s">
        <v>1265</v>
      </c>
      <c r="AC12278" t="s">
        <v>10212</v>
      </c>
      <c r="AD12278" t="s">
        <v>2682</v>
      </c>
    </row>
    <row r="12279" spans="21:30">
      <c r="U12279">
        <v>33771</v>
      </c>
      <c r="V12279">
        <v>4</v>
      </c>
      <c r="W12279" t="s">
        <v>13026</v>
      </c>
      <c r="X12279">
        <v>6</v>
      </c>
      <c r="Y12279" t="s">
        <v>608</v>
      </c>
      <c r="Z12279">
        <v>6107</v>
      </c>
      <c r="AA12279" t="s">
        <v>1265</v>
      </c>
      <c r="AC12279" t="s">
        <v>10212</v>
      </c>
      <c r="AD12279" t="s">
        <v>2682</v>
      </c>
    </row>
    <row r="12280" spans="21:30">
      <c r="U12280">
        <v>33772</v>
      </c>
      <c r="V12280">
        <v>2</v>
      </c>
      <c r="W12280" t="s">
        <v>13027</v>
      </c>
      <c r="X12280">
        <v>6</v>
      </c>
      <c r="Y12280" t="s">
        <v>608</v>
      </c>
      <c r="Z12280">
        <v>6107</v>
      </c>
      <c r="AA12280" t="s">
        <v>1265</v>
      </c>
      <c r="AC12280" t="s">
        <v>10212</v>
      </c>
      <c r="AD12280" t="s">
        <v>2682</v>
      </c>
    </row>
    <row r="12281" spans="21:30">
      <c r="U12281">
        <v>33773</v>
      </c>
      <c r="V12281">
        <v>0</v>
      </c>
      <c r="W12281" t="s">
        <v>13028</v>
      </c>
      <c r="X12281">
        <v>6</v>
      </c>
      <c r="Y12281" t="s">
        <v>608</v>
      </c>
      <c r="Z12281">
        <v>6107</v>
      </c>
      <c r="AA12281" t="s">
        <v>1265</v>
      </c>
      <c r="AC12281" t="s">
        <v>10720</v>
      </c>
      <c r="AD12281" t="s">
        <v>2682</v>
      </c>
    </row>
    <row r="12282" spans="21:30">
      <c r="U12282">
        <v>33774</v>
      </c>
      <c r="V12282">
        <v>9</v>
      </c>
      <c r="W12282" t="s">
        <v>10705</v>
      </c>
      <c r="X12282">
        <v>6</v>
      </c>
      <c r="Y12282" t="s">
        <v>608</v>
      </c>
      <c r="Z12282">
        <v>6107</v>
      </c>
      <c r="AA12282" t="s">
        <v>1265</v>
      </c>
      <c r="AC12282" t="s">
        <v>10720</v>
      </c>
      <c r="AD12282" t="s">
        <v>2682</v>
      </c>
    </row>
    <row r="12283" spans="21:30">
      <c r="U12283">
        <v>33775</v>
      </c>
      <c r="V12283">
        <v>7</v>
      </c>
      <c r="W12283" t="s">
        <v>13029</v>
      </c>
      <c r="X12283">
        <v>6</v>
      </c>
      <c r="Y12283" t="s">
        <v>608</v>
      </c>
      <c r="Z12283">
        <v>6107</v>
      </c>
      <c r="AA12283" t="s">
        <v>1265</v>
      </c>
      <c r="AC12283" t="s">
        <v>10720</v>
      </c>
      <c r="AD12283" t="s">
        <v>2682</v>
      </c>
    </row>
    <row r="12284" spans="21:30">
      <c r="U12284">
        <v>33776</v>
      </c>
      <c r="V12284">
        <v>5</v>
      </c>
      <c r="W12284" t="s">
        <v>12497</v>
      </c>
      <c r="X12284">
        <v>6</v>
      </c>
      <c r="Y12284" t="s">
        <v>608</v>
      </c>
      <c r="Z12284">
        <v>6107</v>
      </c>
      <c r="AA12284" t="s">
        <v>1265</v>
      </c>
      <c r="AC12284" t="s">
        <v>10720</v>
      </c>
      <c r="AD12284" t="s">
        <v>2682</v>
      </c>
    </row>
    <row r="12285" spans="21:30">
      <c r="U12285">
        <v>33777</v>
      </c>
      <c r="V12285">
        <v>3</v>
      </c>
      <c r="W12285" t="s">
        <v>13030</v>
      </c>
      <c r="X12285">
        <v>6</v>
      </c>
      <c r="Y12285" t="s">
        <v>608</v>
      </c>
      <c r="Z12285">
        <v>6108</v>
      </c>
      <c r="AA12285" t="s">
        <v>2996</v>
      </c>
      <c r="AC12285" t="s">
        <v>10212</v>
      </c>
      <c r="AD12285" t="s">
        <v>443</v>
      </c>
    </row>
    <row r="12286" spans="21:30">
      <c r="U12286">
        <v>33778</v>
      </c>
      <c r="V12286">
        <v>1</v>
      </c>
      <c r="W12286" t="s">
        <v>13023</v>
      </c>
      <c r="X12286">
        <v>6</v>
      </c>
      <c r="Y12286" t="s">
        <v>608</v>
      </c>
      <c r="Z12286">
        <v>6108</v>
      </c>
      <c r="AA12286" t="s">
        <v>2996</v>
      </c>
      <c r="AC12286" t="s">
        <v>10212</v>
      </c>
      <c r="AD12286" t="s">
        <v>2682</v>
      </c>
    </row>
    <row r="12287" spans="21:30">
      <c r="U12287">
        <v>33780</v>
      </c>
      <c r="V12287">
        <v>3</v>
      </c>
      <c r="W12287" t="s">
        <v>13031</v>
      </c>
      <c r="X12287">
        <v>6</v>
      </c>
      <c r="Y12287" t="s">
        <v>608</v>
      </c>
      <c r="Z12287">
        <v>6108</v>
      </c>
      <c r="AA12287" t="s">
        <v>2996</v>
      </c>
      <c r="AC12287" t="s">
        <v>10720</v>
      </c>
      <c r="AD12287" t="s">
        <v>2682</v>
      </c>
    </row>
    <row r="12288" spans="21:30">
      <c r="U12288">
        <v>33781</v>
      </c>
      <c r="V12288">
        <v>1</v>
      </c>
      <c r="W12288" t="s">
        <v>13032</v>
      </c>
      <c r="X12288">
        <v>6</v>
      </c>
      <c r="Y12288" t="s">
        <v>608</v>
      </c>
      <c r="Z12288">
        <v>6108</v>
      </c>
      <c r="AA12288" t="s">
        <v>2996</v>
      </c>
      <c r="AC12288" t="s">
        <v>10720</v>
      </c>
      <c r="AD12288" t="s">
        <v>2682</v>
      </c>
    </row>
    <row r="12289" spans="21:30">
      <c r="U12289">
        <v>33783</v>
      </c>
      <c r="V12289">
        <v>8</v>
      </c>
      <c r="W12289" t="s">
        <v>13033</v>
      </c>
      <c r="X12289">
        <v>6</v>
      </c>
      <c r="Y12289" t="s">
        <v>608</v>
      </c>
      <c r="Z12289">
        <v>6108</v>
      </c>
      <c r="AA12289" t="s">
        <v>2996</v>
      </c>
      <c r="AC12289" t="s">
        <v>10720</v>
      </c>
      <c r="AD12289" t="s">
        <v>2682</v>
      </c>
    </row>
    <row r="12290" spans="21:30">
      <c r="U12290">
        <v>33784</v>
      </c>
      <c r="V12290">
        <v>6</v>
      </c>
      <c r="W12290" t="s">
        <v>13034</v>
      </c>
      <c r="X12290">
        <v>6</v>
      </c>
      <c r="Y12290" t="s">
        <v>608</v>
      </c>
      <c r="Z12290">
        <v>6108</v>
      </c>
      <c r="AA12290" t="s">
        <v>2996</v>
      </c>
      <c r="AC12290" t="s">
        <v>10720</v>
      </c>
      <c r="AD12290" t="s">
        <v>2682</v>
      </c>
    </row>
    <row r="12291" spans="21:30">
      <c r="U12291">
        <v>33785</v>
      </c>
      <c r="V12291">
        <v>4</v>
      </c>
      <c r="W12291" t="s">
        <v>12851</v>
      </c>
      <c r="X12291">
        <v>6</v>
      </c>
      <c r="Y12291" t="s">
        <v>608</v>
      </c>
      <c r="Z12291">
        <v>6108</v>
      </c>
      <c r="AA12291" t="s">
        <v>2996</v>
      </c>
      <c r="AC12291" t="s">
        <v>10720</v>
      </c>
      <c r="AD12291" t="s">
        <v>2682</v>
      </c>
    </row>
    <row r="12292" spans="21:30">
      <c r="U12292">
        <v>33786</v>
      </c>
      <c r="V12292">
        <v>2</v>
      </c>
      <c r="W12292" t="s">
        <v>13035</v>
      </c>
      <c r="X12292">
        <v>6</v>
      </c>
      <c r="Y12292" t="s">
        <v>608</v>
      </c>
      <c r="Z12292">
        <v>6108</v>
      </c>
      <c r="AA12292" t="s">
        <v>2996</v>
      </c>
      <c r="AC12292" t="s">
        <v>10720</v>
      </c>
      <c r="AD12292" t="s">
        <v>2682</v>
      </c>
    </row>
    <row r="12293" spans="21:30">
      <c r="U12293">
        <v>33787</v>
      </c>
      <c r="V12293">
        <v>0</v>
      </c>
      <c r="W12293" t="s">
        <v>10340</v>
      </c>
      <c r="X12293">
        <v>6</v>
      </c>
      <c r="Y12293" t="s">
        <v>608</v>
      </c>
      <c r="Z12293">
        <v>6109</v>
      </c>
      <c r="AA12293" t="s">
        <v>1360</v>
      </c>
      <c r="AC12293" t="s">
        <v>10212</v>
      </c>
      <c r="AD12293" t="s">
        <v>2682</v>
      </c>
    </row>
    <row r="12294" spans="21:30">
      <c r="U12294">
        <v>33788</v>
      </c>
      <c r="V12294">
        <v>9</v>
      </c>
      <c r="W12294" t="s">
        <v>13023</v>
      </c>
      <c r="X12294">
        <v>6</v>
      </c>
      <c r="Y12294" t="s">
        <v>608</v>
      </c>
      <c r="Z12294">
        <v>6109</v>
      </c>
      <c r="AA12294" t="s">
        <v>1360</v>
      </c>
      <c r="AC12294" t="s">
        <v>10720</v>
      </c>
      <c r="AD12294" t="s">
        <v>2682</v>
      </c>
    </row>
    <row r="12295" spans="21:30">
      <c r="U12295">
        <v>33789</v>
      </c>
      <c r="V12295">
        <v>7</v>
      </c>
      <c r="W12295" t="s">
        <v>13036</v>
      </c>
      <c r="X12295">
        <v>6</v>
      </c>
      <c r="Y12295" t="s">
        <v>608</v>
      </c>
      <c r="Z12295">
        <v>6109</v>
      </c>
      <c r="AA12295" t="s">
        <v>1360</v>
      </c>
      <c r="AC12295" t="s">
        <v>10720</v>
      </c>
      <c r="AD12295" t="s">
        <v>2682</v>
      </c>
    </row>
    <row r="12296" spans="21:30">
      <c r="U12296">
        <v>33790</v>
      </c>
      <c r="V12296">
        <v>0</v>
      </c>
      <c r="W12296" t="s">
        <v>12456</v>
      </c>
      <c r="X12296">
        <v>6</v>
      </c>
      <c r="Y12296" t="s">
        <v>608</v>
      </c>
      <c r="Z12296">
        <v>6109</v>
      </c>
      <c r="AA12296" t="s">
        <v>1360</v>
      </c>
      <c r="AC12296" t="s">
        <v>10720</v>
      </c>
      <c r="AD12296" t="s">
        <v>2682</v>
      </c>
    </row>
    <row r="12297" spans="21:30">
      <c r="U12297">
        <v>33791</v>
      </c>
      <c r="V12297">
        <v>9</v>
      </c>
      <c r="W12297" t="s">
        <v>12648</v>
      </c>
      <c r="X12297">
        <v>6</v>
      </c>
      <c r="Y12297" t="s">
        <v>608</v>
      </c>
      <c r="Z12297">
        <v>6110</v>
      </c>
      <c r="AA12297" t="s">
        <v>1742</v>
      </c>
      <c r="AC12297" t="s">
        <v>10212</v>
      </c>
      <c r="AD12297" t="s">
        <v>2682</v>
      </c>
    </row>
    <row r="12298" spans="21:30">
      <c r="U12298">
        <v>33792</v>
      </c>
      <c r="V12298">
        <v>7</v>
      </c>
      <c r="W12298" t="s">
        <v>13037</v>
      </c>
      <c r="X12298">
        <v>6</v>
      </c>
      <c r="Y12298" t="s">
        <v>608</v>
      </c>
      <c r="Z12298">
        <v>6110</v>
      </c>
      <c r="AA12298" t="s">
        <v>1742</v>
      </c>
      <c r="AC12298" t="s">
        <v>10720</v>
      </c>
      <c r="AD12298" t="s">
        <v>2682</v>
      </c>
    </row>
    <row r="12299" spans="21:30">
      <c r="U12299">
        <v>33793</v>
      </c>
      <c r="V12299">
        <v>5</v>
      </c>
      <c r="W12299" t="s">
        <v>13038</v>
      </c>
      <c r="X12299">
        <v>6</v>
      </c>
      <c r="Y12299" t="s">
        <v>608</v>
      </c>
      <c r="Z12299">
        <v>6110</v>
      </c>
      <c r="AA12299" t="s">
        <v>1742</v>
      </c>
      <c r="AC12299" t="s">
        <v>10720</v>
      </c>
      <c r="AD12299" t="s">
        <v>2682</v>
      </c>
    </row>
    <row r="12300" spans="21:30">
      <c r="U12300">
        <v>33794</v>
      </c>
      <c r="V12300">
        <v>3</v>
      </c>
      <c r="W12300" t="s">
        <v>13039</v>
      </c>
      <c r="X12300">
        <v>6</v>
      </c>
      <c r="Y12300" t="s">
        <v>608</v>
      </c>
      <c r="Z12300">
        <v>6110</v>
      </c>
      <c r="AA12300" t="s">
        <v>1742</v>
      </c>
      <c r="AC12300" t="s">
        <v>10720</v>
      </c>
      <c r="AD12300" t="s">
        <v>2682</v>
      </c>
    </row>
    <row r="12301" spans="21:30">
      <c r="U12301">
        <v>33795</v>
      </c>
      <c r="V12301">
        <v>1</v>
      </c>
      <c r="W12301" t="s">
        <v>13040</v>
      </c>
      <c r="X12301">
        <v>6</v>
      </c>
      <c r="Y12301" t="s">
        <v>608</v>
      </c>
      <c r="Z12301">
        <v>6111</v>
      </c>
      <c r="AA12301" t="s">
        <v>1429</v>
      </c>
      <c r="AC12301" t="s">
        <v>10212</v>
      </c>
      <c r="AD12301" t="s">
        <v>2682</v>
      </c>
    </row>
    <row r="12302" spans="21:30">
      <c r="U12302">
        <v>33797</v>
      </c>
      <c r="V12302">
        <v>8</v>
      </c>
      <c r="W12302" t="s">
        <v>10340</v>
      </c>
      <c r="X12302">
        <v>6</v>
      </c>
      <c r="Y12302" t="s">
        <v>608</v>
      </c>
      <c r="Z12302">
        <v>6111</v>
      </c>
      <c r="AA12302" t="s">
        <v>1429</v>
      </c>
      <c r="AC12302" t="s">
        <v>10212</v>
      </c>
      <c r="AD12302" t="s">
        <v>2682</v>
      </c>
    </row>
    <row r="12303" spans="21:30">
      <c r="U12303">
        <v>33798</v>
      </c>
      <c r="V12303">
        <v>6</v>
      </c>
      <c r="W12303" t="s">
        <v>13041</v>
      </c>
      <c r="X12303">
        <v>6</v>
      </c>
      <c r="Y12303" t="s">
        <v>608</v>
      </c>
      <c r="Z12303">
        <v>6111</v>
      </c>
      <c r="AA12303" t="s">
        <v>1429</v>
      </c>
      <c r="AC12303" t="s">
        <v>10212</v>
      </c>
      <c r="AD12303" t="s">
        <v>2682</v>
      </c>
    </row>
    <row r="12304" spans="21:30">
      <c r="U12304">
        <v>33799</v>
      </c>
      <c r="V12304">
        <v>4</v>
      </c>
      <c r="W12304" t="s">
        <v>13042</v>
      </c>
      <c r="X12304">
        <v>6</v>
      </c>
      <c r="Y12304" t="s">
        <v>608</v>
      </c>
      <c r="Z12304">
        <v>6112</v>
      </c>
      <c r="AA12304" t="s">
        <v>1529</v>
      </c>
      <c r="AC12304" t="s">
        <v>10212</v>
      </c>
      <c r="AD12304" t="s">
        <v>2682</v>
      </c>
    </row>
    <row r="12305" spans="21:30">
      <c r="U12305">
        <v>33800</v>
      </c>
      <c r="V12305">
        <v>1</v>
      </c>
      <c r="W12305" t="s">
        <v>13043</v>
      </c>
      <c r="X12305">
        <v>6</v>
      </c>
      <c r="Y12305" t="s">
        <v>608</v>
      </c>
      <c r="Z12305">
        <v>6112</v>
      </c>
      <c r="AA12305" t="s">
        <v>1529</v>
      </c>
      <c r="AC12305" t="s">
        <v>10212</v>
      </c>
      <c r="AD12305" t="s">
        <v>2682</v>
      </c>
    </row>
    <row r="12306" spans="21:30">
      <c r="U12306">
        <v>33802</v>
      </c>
      <c r="V12306">
        <v>8</v>
      </c>
      <c r="W12306" t="s">
        <v>13044</v>
      </c>
      <c r="X12306">
        <v>6</v>
      </c>
      <c r="Y12306" t="s">
        <v>608</v>
      </c>
      <c r="Z12306">
        <v>6112</v>
      </c>
      <c r="AA12306" t="s">
        <v>1529</v>
      </c>
      <c r="AC12306" t="s">
        <v>10720</v>
      </c>
      <c r="AD12306" t="s">
        <v>2682</v>
      </c>
    </row>
    <row r="12307" spans="21:30">
      <c r="U12307">
        <v>33803</v>
      </c>
      <c r="V12307">
        <v>6</v>
      </c>
      <c r="W12307" t="s">
        <v>12264</v>
      </c>
      <c r="X12307">
        <v>6</v>
      </c>
      <c r="Y12307" t="s">
        <v>608</v>
      </c>
      <c r="Z12307">
        <v>6112</v>
      </c>
      <c r="AA12307" t="s">
        <v>1529</v>
      </c>
      <c r="AC12307" t="s">
        <v>10720</v>
      </c>
      <c r="AD12307" t="s">
        <v>2682</v>
      </c>
    </row>
    <row r="12308" spans="21:30">
      <c r="U12308">
        <v>33804</v>
      </c>
      <c r="V12308">
        <v>4</v>
      </c>
      <c r="W12308" t="s">
        <v>12806</v>
      </c>
      <c r="X12308">
        <v>6</v>
      </c>
      <c r="Y12308" t="s">
        <v>608</v>
      </c>
      <c r="Z12308">
        <v>6112</v>
      </c>
      <c r="AA12308" t="s">
        <v>1529</v>
      </c>
      <c r="AC12308" t="s">
        <v>10720</v>
      </c>
      <c r="AD12308" t="s">
        <v>2682</v>
      </c>
    </row>
    <row r="12309" spans="21:30">
      <c r="U12309">
        <v>33805</v>
      </c>
      <c r="V12309">
        <v>2</v>
      </c>
      <c r="W12309" t="s">
        <v>12419</v>
      </c>
      <c r="X12309">
        <v>6</v>
      </c>
      <c r="Y12309" t="s">
        <v>608</v>
      </c>
      <c r="Z12309">
        <v>6113</v>
      </c>
      <c r="AA12309" t="s">
        <v>103</v>
      </c>
      <c r="AC12309" t="s">
        <v>10212</v>
      </c>
      <c r="AD12309" t="s">
        <v>2682</v>
      </c>
    </row>
    <row r="12310" spans="21:30">
      <c r="U12310">
        <v>33806</v>
      </c>
      <c r="V12310">
        <v>0</v>
      </c>
      <c r="W12310" t="s">
        <v>13045</v>
      </c>
      <c r="X12310">
        <v>6</v>
      </c>
      <c r="Y12310" t="s">
        <v>608</v>
      </c>
      <c r="Z12310">
        <v>6113</v>
      </c>
      <c r="AA12310" t="s">
        <v>103</v>
      </c>
      <c r="AC12310" t="s">
        <v>10212</v>
      </c>
      <c r="AD12310" t="s">
        <v>2682</v>
      </c>
    </row>
    <row r="12311" spans="21:30">
      <c r="U12311">
        <v>33807</v>
      </c>
      <c r="V12311">
        <v>9</v>
      </c>
      <c r="W12311" t="s">
        <v>13046</v>
      </c>
      <c r="X12311">
        <v>6</v>
      </c>
      <c r="Y12311" t="s">
        <v>608</v>
      </c>
      <c r="Z12311">
        <v>6113</v>
      </c>
      <c r="AA12311" t="s">
        <v>103</v>
      </c>
      <c r="AC12311" t="s">
        <v>10212</v>
      </c>
      <c r="AD12311" t="s">
        <v>2682</v>
      </c>
    </row>
    <row r="12312" spans="21:30">
      <c r="U12312">
        <v>33809</v>
      </c>
      <c r="V12312">
        <v>5</v>
      </c>
      <c r="W12312" t="s">
        <v>12498</v>
      </c>
      <c r="X12312">
        <v>6</v>
      </c>
      <c r="Y12312" t="s">
        <v>608</v>
      </c>
      <c r="Z12312">
        <v>6113</v>
      </c>
      <c r="AA12312" t="s">
        <v>103</v>
      </c>
      <c r="AC12312" t="s">
        <v>10720</v>
      </c>
      <c r="AD12312" t="s">
        <v>2682</v>
      </c>
    </row>
    <row r="12313" spans="21:30">
      <c r="U12313">
        <v>33810</v>
      </c>
      <c r="V12313">
        <v>9</v>
      </c>
      <c r="W12313" t="s">
        <v>13047</v>
      </c>
      <c r="X12313">
        <v>6</v>
      </c>
      <c r="Y12313" t="s">
        <v>608</v>
      </c>
      <c r="Z12313">
        <v>6113</v>
      </c>
      <c r="AA12313" t="s">
        <v>103</v>
      </c>
      <c r="AC12313" t="s">
        <v>10720</v>
      </c>
      <c r="AD12313" t="s">
        <v>2682</v>
      </c>
    </row>
    <row r="12314" spans="21:30">
      <c r="U12314">
        <v>33811</v>
      </c>
      <c r="V12314">
        <v>7</v>
      </c>
      <c r="W12314" t="s">
        <v>10261</v>
      </c>
      <c r="X12314">
        <v>6</v>
      </c>
      <c r="Y12314" t="s">
        <v>608</v>
      </c>
      <c r="Z12314">
        <v>6113</v>
      </c>
      <c r="AA12314" t="s">
        <v>103</v>
      </c>
      <c r="AC12314" t="s">
        <v>10720</v>
      </c>
      <c r="AD12314" t="s">
        <v>2682</v>
      </c>
    </row>
    <row r="12315" spans="21:30">
      <c r="U12315">
        <v>33812</v>
      </c>
      <c r="V12315">
        <v>5</v>
      </c>
      <c r="W12315" t="s">
        <v>13048</v>
      </c>
      <c r="X12315">
        <v>6</v>
      </c>
      <c r="Y12315" t="s">
        <v>608</v>
      </c>
      <c r="Z12315">
        <v>6113</v>
      </c>
      <c r="AA12315" t="s">
        <v>103</v>
      </c>
      <c r="AC12315" t="s">
        <v>10720</v>
      </c>
      <c r="AD12315" t="s">
        <v>2682</v>
      </c>
    </row>
    <row r="12316" spans="21:30">
      <c r="U12316">
        <v>33813</v>
      </c>
      <c r="V12316">
        <v>3</v>
      </c>
      <c r="W12316" t="s">
        <v>13049</v>
      </c>
      <c r="X12316">
        <v>6</v>
      </c>
      <c r="Y12316" t="s">
        <v>608</v>
      </c>
      <c r="Z12316">
        <v>6113</v>
      </c>
      <c r="AA12316" t="s">
        <v>103</v>
      </c>
      <c r="AC12316" t="s">
        <v>10720</v>
      </c>
      <c r="AD12316" t="s">
        <v>2682</v>
      </c>
    </row>
    <row r="12317" spans="21:30">
      <c r="U12317">
        <v>33814</v>
      </c>
      <c r="V12317">
        <v>1</v>
      </c>
      <c r="W12317" t="s">
        <v>12766</v>
      </c>
      <c r="X12317">
        <v>6</v>
      </c>
      <c r="Y12317" t="s">
        <v>608</v>
      </c>
      <c r="Z12317">
        <v>6115</v>
      </c>
      <c r="AA12317" t="s">
        <v>1647</v>
      </c>
      <c r="AC12317" t="s">
        <v>10212</v>
      </c>
      <c r="AD12317" t="s">
        <v>2682</v>
      </c>
    </row>
    <row r="12318" spans="21:30">
      <c r="U12318">
        <v>33816</v>
      </c>
      <c r="V12318">
        <v>8</v>
      </c>
      <c r="W12318" t="s">
        <v>12622</v>
      </c>
      <c r="X12318">
        <v>6</v>
      </c>
      <c r="Y12318" t="s">
        <v>608</v>
      </c>
      <c r="Z12318">
        <v>6115</v>
      </c>
      <c r="AA12318" t="s">
        <v>1647</v>
      </c>
      <c r="AC12318" t="s">
        <v>10212</v>
      </c>
      <c r="AD12318" t="s">
        <v>2682</v>
      </c>
    </row>
    <row r="12319" spans="21:30">
      <c r="U12319">
        <v>33817</v>
      </c>
      <c r="V12319">
        <v>6</v>
      </c>
      <c r="W12319" t="s">
        <v>13050</v>
      </c>
      <c r="X12319">
        <v>6</v>
      </c>
      <c r="Y12319" t="s">
        <v>608</v>
      </c>
      <c r="Z12319">
        <v>6115</v>
      </c>
      <c r="AA12319" t="s">
        <v>1647</v>
      </c>
      <c r="AC12319" t="s">
        <v>10212</v>
      </c>
      <c r="AD12319" t="s">
        <v>2682</v>
      </c>
    </row>
    <row r="12320" spans="21:30">
      <c r="U12320">
        <v>33818</v>
      </c>
      <c r="V12320">
        <v>4</v>
      </c>
      <c r="W12320" t="s">
        <v>13051</v>
      </c>
      <c r="X12320">
        <v>6</v>
      </c>
      <c r="Y12320" t="s">
        <v>608</v>
      </c>
      <c r="Z12320">
        <v>6115</v>
      </c>
      <c r="AA12320" t="s">
        <v>1647</v>
      </c>
      <c r="AC12320" t="s">
        <v>10212</v>
      </c>
      <c r="AD12320" t="s">
        <v>2682</v>
      </c>
    </row>
    <row r="12321" spans="21:30">
      <c r="U12321">
        <v>33819</v>
      </c>
      <c r="V12321">
        <v>2</v>
      </c>
      <c r="W12321" t="s">
        <v>1448</v>
      </c>
      <c r="X12321">
        <v>6</v>
      </c>
      <c r="Y12321" t="s">
        <v>608</v>
      </c>
      <c r="Z12321">
        <v>6115</v>
      </c>
      <c r="AA12321" t="s">
        <v>1647</v>
      </c>
      <c r="AC12321" t="s">
        <v>10720</v>
      </c>
      <c r="AD12321" t="s">
        <v>2682</v>
      </c>
    </row>
    <row r="12322" spans="21:30">
      <c r="U12322">
        <v>33820</v>
      </c>
      <c r="V12322">
        <v>6</v>
      </c>
      <c r="W12322" t="s">
        <v>12264</v>
      </c>
      <c r="X12322">
        <v>6</v>
      </c>
      <c r="Y12322" t="s">
        <v>608</v>
      </c>
      <c r="Z12322">
        <v>6115</v>
      </c>
      <c r="AA12322" t="s">
        <v>1647</v>
      </c>
      <c r="AC12322" t="s">
        <v>10720</v>
      </c>
      <c r="AD12322" t="s">
        <v>2682</v>
      </c>
    </row>
    <row r="12323" spans="21:30">
      <c r="U12323">
        <v>33821</v>
      </c>
      <c r="V12323">
        <v>4</v>
      </c>
      <c r="W12323" t="s">
        <v>13052</v>
      </c>
      <c r="X12323">
        <v>6</v>
      </c>
      <c r="Y12323" t="s">
        <v>608</v>
      </c>
      <c r="Z12323">
        <v>6115</v>
      </c>
      <c r="AA12323" t="s">
        <v>1647</v>
      </c>
      <c r="AC12323" t="s">
        <v>10720</v>
      </c>
      <c r="AD12323" t="s">
        <v>2682</v>
      </c>
    </row>
    <row r="12324" spans="21:30">
      <c r="U12324">
        <v>33822</v>
      </c>
      <c r="V12324">
        <v>2</v>
      </c>
      <c r="W12324" t="s">
        <v>13046</v>
      </c>
      <c r="X12324">
        <v>6</v>
      </c>
      <c r="Y12324" t="s">
        <v>608</v>
      </c>
      <c r="Z12324">
        <v>6115</v>
      </c>
      <c r="AA12324" t="s">
        <v>1647</v>
      </c>
      <c r="AC12324" t="s">
        <v>10720</v>
      </c>
      <c r="AD12324" t="s">
        <v>2682</v>
      </c>
    </row>
    <row r="12325" spans="21:30">
      <c r="U12325">
        <v>33823</v>
      </c>
      <c r="V12325">
        <v>0</v>
      </c>
      <c r="W12325" t="s">
        <v>13053</v>
      </c>
      <c r="X12325">
        <v>6</v>
      </c>
      <c r="Y12325" t="s">
        <v>608</v>
      </c>
      <c r="Z12325">
        <v>6115</v>
      </c>
      <c r="AA12325" t="s">
        <v>1647</v>
      </c>
      <c r="AC12325" t="s">
        <v>10720</v>
      </c>
      <c r="AD12325" t="s">
        <v>2682</v>
      </c>
    </row>
    <row r="12326" spans="21:30">
      <c r="U12326">
        <v>33824</v>
      </c>
      <c r="V12326">
        <v>9</v>
      </c>
      <c r="W12326" t="s">
        <v>13054</v>
      </c>
      <c r="X12326">
        <v>6</v>
      </c>
      <c r="Y12326" t="s">
        <v>608</v>
      </c>
      <c r="Z12326">
        <v>6115</v>
      </c>
      <c r="AA12326" t="s">
        <v>1647</v>
      </c>
      <c r="AC12326" t="s">
        <v>10720</v>
      </c>
      <c r="AD12326" t="s">
        <v>2682</v>
      </c>
    </row>
    <row r="12327" spans="21:30">
      <c r="U12327">
        <v>33825</v>
      </c>
      <c r="V12327">
        <v>7</v>
      </c>
      <c r="W12327" t="s">
        <v>12633</v>
      </c>
      <c r="X12327">
        <v>6</v>
      </c>
      <c r="Y12327" t="s">
        <v>608</v>
      </c>
      <c r="Z12327">
        <v>6115</v>
      </c>
      <c r="AA12327" t="s">
        <v>1647</v>
      </c>
      <c r="AC12327" t="s">
        <v>10720</v>
      </c>
      <c r="AD12327" t="s">
        <v>2682</v>
      </c>
    </row>
    <row r="12328" spans="21:30">
      <c r="U12328">
        <v>33826</v>
      </c>
      <c r="V12328">
        <v>5</v>
      </c>
      <c r="W12328" t="s">
        <v>10266</v>
      </c>
      <c r="X12328">
        <v>6</v>
      </c>
      <c r="Y12328" t="s">
        <v>608</v>
      </c>
      <c r="Z12328">
        <v>6116</v>
      </c>
      <c r="AA12328" t="s">
        <v>3011</v>
      </c>
      <c r="AC12328" t="s">
        <v>10212</v>
      </c>
      <c r="AD12328" t="s">
        <v>2682</v>
      </c>
    </row>
    <row r="12329" spans="21:30">
      <c r="U12329">
        <v>33827</v>
      </c>
      <c r="V12329">
        <v>3</v>
      </c>
      <c r="W12329" t="s">
        <v>13055</v>
      </c>
      <c r="X12329">
        <v>6</v>
      </c>
      <c r="Y12329" t="s">
        <v>608</v>
      </c>
      <c r="Z12329">
        <v>6116</v>
      </c>
      <c r="AA12329" t="s">
        <v>3011</v>
      </c>
      <c r="AC12329" t="s">
        <v>10720</v>
      </c>
      <c r="AD12329" t="s">
        <v>2682</v>
      </c>
    </row>
    <row r="12330" spans="21:30">
      <c r="U12330">
        <v>33828</v>
      </c>
      <c r="V12330">
        <v>1</v>
      </c>
      <c r="W12330" t="s">
        <v>12933</v>
      </c>
      <c r="X12330">
        <v>6</v>
      </c>
      <c r="Y12330" t="s">
        <v>608</v>
      </c>
      <c r="Z12330">
        <v>6116</v>
      </c>
      <c r="AA12330" t="s">
        <v>3011</v>
      </c>
      <c r="AC12330" t="s">
        <v>10720</v>
      </c>
      <c r="AD12330" t="s">
        <v>2682</v>
      </c>
    </row>
    <row r="12331" spans="21:30">
      <c r="U12331">
        <v>33830</v>
      </c>
      <c r="V12331">
        <v>3</v>
      </c>
      <c r="W12331" t="s">
        <v>13056</v>
      </c>
      <c r="X12331">
        <v>6</v>
      </c>
      <c r="Y12331" t="s">
        <v>608</v>
      </c>
      <c r="Z12331">
        <v>6116</v>
      </c>
      <c r="AA12331" t="s">
        <v>3011</v>
      </c>
      <c r="AC12331" t="s">
        <v>10720</v>
      </c>
      <c r="AD12331" t="s">
        <v>2682</v>
      </c>
    </row>
    <row r="12332" spans="21:30">
      <c r="U12332">
        <v>33831</v>
      </c>
      <c r="V12332">
        <v>1</v>
      </c>
      <c r="W12332" t="s">
        <v>13057</v>
      </c>
      <c r="X12332">
        <v>6</v>
      </c>
      <c r="Y12332" t="s">
        <v>608</v>
      </c>
      <c r="Z12332">
        <v>6116</v>
      </c>
      <c r="AA12332" t="s">
        <v>3011</v>
      </c>
      <c r="AC12332" t="s">
        <v>10720</v>
      </c>
      <c r="AD12332" t="s">
        <v>443</v>
      </c>
    </row>
    <row r="12333" spans="21:30">
      <c r="U12333">
        <v>33833</v>
      </c>
      <c r="V12333">
        <v>8</v>
      </c>
      <c r="W12333" t="s">
        <v>13058</v>
      </c>
      <c r="X12333">
        <v>6</v>
      </c>
      <c r="Y12333" t="s">
        <v>608</v>
      </c>
      <c r="Z12333">
        <v>6116</v>
      </c>
      <c r="AA12333" t="s">
        <v>3011</v>
      </c>
      <c r="AC12333" t="s">
        <v>10720</v>
      </c>
      <c r="AD12333" t="s">
        <v>2682</v>
      </c>
    </row>
    <row r="12334" spans="21:30">
      <c r="U12334">
        <v>33834</v>
      </c>
      <c r="V12334">
        <v>6</v>
      </c>
      <c r="W12334" t="s">
        <v>13059</v>
      </c>
      <c r="X12334">
        <v>6</v>
      </c>
      <c r="Y12334" t="s">
        <v>608</v>
      </c>
      <c r="Z12334">
        <v>6116</v>
      </c>
      <c r="AA12334" t="s">
        <v>3011</v>
      </c>
      <c r="AC12334" t="s">
        <v>10720</v>
      </c>
      <c r="AD12334" t="s">
        <v>2682</v>
      </c>
    </row>
    <row r="12335" spans="21:30">
      <c r="U12335">
        <v>33835</v>
      </c>
      <c r="V12335">
        <v>4</v>
      </c>
      <c r="W12335" t="s">
        <v>13060</v>
      </c>
      <c r="X12335">
        <v>6</v>
      </c>
      <c r="Y12335" t="s">
        <v>608</v>
      </c>
      <c r="Z12335">
        <v>6116</v>
      </c>
      <c r="AA12335" t="s">
        <v>3011</v>
      </c>
      <c r="AC12335" t="s">
        <v>10212</v>
      </c>
      <c r="AD12335" t="s">
        <v>2682</v>
      </c>
    </row>
    <row r="12336" spans="21:30">
      <c r="U12336">
        <v>33836</v>
      </c>
      <c r="V12336">
        <v>2</v>
      </c>
      <c r="W12336" t="s">
        <v>13061</v>
      </c>
      <c r="X12336">
        <v>6</v>
      </c>
      <c r="Y12336" t="s">
        <v>608</v>
      </c>
      <c r="Z12336">
        <v>6117</v>
      </c>
      <c r="AA12336" t="s">
        <v>3051</v>
      </c>
      <c r="AC12336" t="s">
        <v>10212</v>
      </c>
      <c r="AD12336" t="s">
        <v>2682</v>
      </c>
    </row>
    <row r="12337" spans="21:30">
      <c r="U12337">
        <v>33837</v>
      </c>
      <c r="V12337">
        <v>0</v>
      </c>
      <c r="W12337" t="s">
        <v>12971</v>
      </c>
      <c r="X12337">
        <v>6</v>
      </c>
      <c r="Y12337" t="s">
        <v>608</v>
      </c>
      <c r="Z12337">
        <v>6117</v>
      </c>
      <c r="AA12337" t="s">
        <v>3051</v>
      </c>
      <c r="AC12337" t="s">
        <v>10212</v>
      </c>
      <c r="AD12337" t="s">
        <v>2682</v>
      </c>
    </row>
    <row r="12338" spans="21:30">
      <c r="U12338">
        <v>33838</v>
      </c>
      <c r="V12338">
        <v>9</v>
      </c>
      <c r="W12338" t="s">
        <v>10359</v>
      </c>
      <c r="X12338">
        <v>6</v>
      </c>
      <c r="Y12338" t="s">
        <v>608</v>
      </c>
      <c r="Z12338">
        <v>6117</v>
      </c>
      <c r="AA12338" t="s">
        <v>3051</v>
      </c>
      <c r="AC12338" t="s">
        <v>10212</v>
      </c>
      <c r="AD12338" t="s">
        <v>2682</v>
      </c>
    </row>
    <row r="12339" spans="21:30">
      <c r="U12339">
        <v>33839</v>
      </c>
      <c r="V12339">
        <v>7</v>
      </c>
      <c r="W12339" t="s">
        <v>13062</v>
      </c>
      <c r="X12339">
        <v>6</v>
      </c>
      <c r="Y12339" t="s">
        <v>608</v>
      </c>
      <c r="Z12339">
        <v>6117</v>
      </c>
      <c r="AA12339" t="s">
        <v>3051</v>
      </c>
      <c r="AC12339" t="s">
        <v>10212</v>
      </c>
      <c r="AD12339" t="s">
        <v>2682</v>
      </c>
    </row>
    <row r="12340" spans="21:30">
      <c r="U12340">
        <v>33840</v>
      </c>
      <c r="V12340">
        <v>0</v>
      </c>
      <c r="W12340" t="s">
        <v>13063</v>
      </c>
      <c r="X12340">
        <v>6</v>
      </c>
      <c r="Y12340" t="s">
        <v>608</v>
      </c>
      <c r="Z12340">
        <v>6117</v>
      </c>
      <c r="AA12340" t="s">
        <v>3051</v>
      </c>
      <c r="AC12340" t="s">
        <v>10212</v>
      </c>
      <c r="AD12340" t="s">
        <v>2682</v>
      </c>
    </row>
    <row r="12341" spans="21:30">
      <c r="U12341">
        <v>33841</v>
      </c>
      <c r="V12341">
        <v>9</v>
      </c>
      <c r="W12341" t="s">
        <v>13064</v>
      </c>
      <c r="X12341">
        <v>6</v>
      </c>
      <c r="Y12341" t="s">
        <v>608</v>
      </c>
      <c r="Z12341">
        <v>6117</v>
      </c>
      <c r="AA12341" t="s">
        <v>3051</v>
      </c>
      <c r="AC12341" t="s">
        <v>10212</v>
      </c>
      <c r="AD12341" t="s">
        <v>2682</v>
      </c>
    </row>
    <row r="12342" spans="21:30">
      <c r="U12342">
        <v>33842</v>
      </c>
      <c r="V12342">
        <v>7</v>
      </c>
      <c r="W12342" t="s">
        <v>10211</v>
      </c>
      <c r="X12342">
        <v>6</v>
      </c>
      <c r="Y12342" t="s">
        <v>608</v>
      </c>
      <c r="Z12342">
        <v>6117</v>
      </c>
      <c r="AA12342" t="s">
        <v>3051</v>
      </c>
      <c r="AC12342" t="s">
        <v>10212</v>
      </c>
      <c r="AD12342" t="s">
        <v>2682</v>
      </c>
    </row>
    <row r="12343" spans="21:30">
      <c r="U12343">
        <v>33843</v>
      </c>
      <c r="V12343">
        <v>5</v>
      </c>
      <c r="W12343" t="s">
        <v>13065</v>
      </c>
      <c r="X12343">
        <v>6</v>
      </c>
      <c r="Y12343" t="s">
        <v>608</v>
      </c>
      <c r="Z12343">
        <v>6117</v>
      </c>
      <c r="AA12343" t="s">
        <v>3051</v>
      </c>
      <c r="AC12343" t="s">
        <v>10212</v>
      </c>
      <c r="AD12343" t="s">
        <v>2682</v>
      </c>
    </row>
    <row r="12344" spans="21:30">
      <c r="U12344">
        <v>33844</v>
      </c>
      <c r="V12344">
        <v>3</v>
      </c>
      <c r="W12344" t="s">
        <v>13066</v>
      </c>
      <c r="X12344">
        <v>6</v>
      </c>
      <c r="Y12344" t="s">
        <v>608</v>
      </c>
      <c r="Z12344">
        <v>6117</v>
      </c>
      <c r="AA12344" t="s">
        <v>3051</v>
      </c>
      <c r="AC12344" t="s">
        <v>10212</v>
      </c>
      <c r="AD12344" t="s">
        <v>2682</v>
      </c>
    </row>
    <row r="12345" spans="21:30">
      <c r="U12345">
        <v>33845</v>
      </c>
      <c r="V12345">
        <v>1</v>
      </c>
      <c r="W12345" t="s">
        <v>3051</v>
      </c>
      <c r="X12345">
        <v>6</v>
      </c>
      <c r="Y12345" t="s">
        <v>608</v>
      </c>
      <c r="Z12345">
        <v>6117</v>
      </c>
      <c r="AA12345" t="s">
        <v>3051</v>
      </c>
      <c r="AC12345" t="s">
        <v>10212</v>
      </c>
      <c r="AD12345" t="s">
        <v>2682</v>
      </c>
    </row>
    <row r="12346" spans="21:30">
      <c r="U12346">
        <v>33847</v>
      </c>
      <c r="V12346">
        <v>8</v>
      </c>
      <c r="W12346" t="s">
        <v>13067</v>
      </c>
      <c r="X12346">
        <v>6</v>
      </c>
      <c r="Y12346" t="s">
        <v>608</v>
      </c>
      <c r="Z12346">
        <v>6117</v>
      </c>
      <c r="AA12346" t="s">
        <v>3051</v>
      </c>
      <c r="AC12346" t="s">
        <v>10212</v>
      </c>
      <c r="AD12346" t="s">
        <v>2682</v>
      </c>
    </row>
    <row r="12347" spans="21:30">
      <c r="U12347">
        <v>33849</v>
      </c>
      <c r="V12347">
        <v>4</v>
      </c>
      <c r="W12347" t="s">
        <v>13068</v>
      </c>
      <c r="X12347">
        <v>6</v>
      </c>
      <c r="Y12347" t="s">
        <v>608</v>
      </c>
      <c r="Z12347">
        <v>6117</v>
      </c>
      <c r="AA12347" t="s">
        <v>3051</v>
      </c>
      <c r="AC12347" t="s">
        <v>10720</v>
      </c>
      <c r="AD12347" t="s">
        <v>2682</v>
      </c>
    </row>
    <row r="12348" spans="21:30">
      <c r="U12348">
        <v>33850</v>
      </c>
      <c r="V12348">
        <v>8</v>
      </c>
      <c r="W12348" t="s">
        <v>13069</v>
      </c>
      <c r="X12348">
        <v>6</v>
      </c>
      <c r="Y12348" t="s">
        <v>608</v>
      </c>
      <c r="Z12348">
        <v>6117</v>
      </c>
      <c r="AA12348" t="s">
        <v>3051</v>
      </c>
      <c r="AC12348" t="s">
        <v>10720</v>
      </c>
      <c r="AD12348" t="s">
        <v>2682</v>
      </c>
    </row>
    <row r="12349" spans="21:30">
      <c r="U12349">
        <v>33851</v>
      </c>
      <c r="V12349">
        <v>6</v>
      </c>
      <c r="W12349" t="s">
        <v>13070</v>
      </c>
      <c r="X12349">
        <v>6</v>
      </c>
      <c r="Y12349" t="s">
        <v>608</v>
      </c>
      <c r="Z12349">
        <v>6201</v>
      </c>
      <c r="AA12349" t="s">
        <v>1539</v>
      </c>
      <c r="AC12349" t="s">
        <v>10212</v>
      </c>
      <c r="AD12349" t="s">
        <v>2682</v>
      </c>
    </row>
    <row r="12350" spans="21:30">
      <c r="U12350">
        <v>33852</v>
      </c>
      <c r="V12350">
        <v>4</v>
      </c>
      <c r="W12350" t="s">
        <v>13071</v>
      </c>
      <c r="X12350">
        <v>6</v>
      </c>
      <c r="Y12350" t="s">
        <v>608</v>
      </c>
      <c r="Z12350">
        <v>6201</v>
      </c>
      <c r="AA12350" t="s">
        <v>1539</v>
      </c>
      <c r="AC12350" t="s">
        <v>10212</v>
      </c>
      <c r="AD12350" t="s">
        <v>2682</v>
      </c>
    </row>
    <row r="12351" spans="21:30">
      <c r="U12351">
        <v>33853</v>
      </c>
      <c r="V12351">
        <v>2</v>
      </c>
      <c r="W12351" t="s">
        <v>10261</v>
      </c>
      <c r="X12351">
        <v>6</v>
      </c>
      <c r="Y12351" t="s">
        <v>608</v>
      </c>
      <c r="Z12351">
        <v>6201</v>
      </c>
      <c r="AA12351" t="s">
        <v>1539</v>
      </c>
      <c r="AC12351" t="s">
        <v>10720</v>
      </c>
      <c r="AD12351" t="s">
        <v>2682</v>
      </c>
    </row>
    <row r="12352" spans="21:30">
      <c r="U12352">
        <v>33854</v>
      </c>
      <c r="V12352">
        <v>0</v>
      </c>
      <c r="W12352" t="s">
        <v>10349</v>
      </c>
      <c r="X12352">
        <v>6</v>
      </c>
      <c r="Y12352" t="s">
        <v>608</v>
      </c>
      <c r="Z12352">
        <v>6201</v>
      </c>
      <c r="AA12352" t="s">
        <v>1539</v>
      </c>
      <c r="AC12352" t="s">
        <v>10720</v>
      </c>
      <c r="AD12352" t="s">
        <v>2682</v>
      </c>
    </row>
    <row r="12353" spans="21:30">
      <c r="U12353">
        <v>33855</v>
      </c>
      <c r="V12353">
        <v>9</v>
      </c>
      <c r="W12353" t="s">
        <v>13072</v>
      </c>
      <c r="X12353">
        <v>6</v>
      </c>
      <c r="Y12353" t="s">
        <v>608</v>
      </c>
      <c r="Z12353">
        <v>6202</v>
      </c>
      <c r="AA12353" t="s">
        <v>1232</v>
      </c>
      <c r="AC12353" t="s">
        <v>10212</v>
      </c>
      <c r="AD12353" t="s">
        <v>2682</v>
      </c>
    </row>
    <row r="12354" spans="21:30">
      <c r="U12354">
        <v>33856</v>
      </c>
      <c r="V12354">
        <v>7</v>
      </c>
      <c r="W12354" t="s">
        <v>13073</v>
      </c>
      <c r="X12354">
        <v>6</v>
      </c>
      <c r="Y12354" t="s">
        <v>608</v>
      </c>
      <c r="Z12354">
        <v>6202</v>
      </c>
      <c r="AA12354" t="s">
        <v>1232</v>
      </c>
      <c r="AC12354" t="s">
        <v>10720</v>
      </c>
      <c r="AD12354" t="s">
        <v>2682</v>
      </c>
    </row>
    <row r="12355" spans="21:30">
      <c r="U12355">
        <v>33857</v>
      </c>
      <c r="V12355">
        <v>5</v>
      </c>
      <c r="W12355" t="s">
        <v>13074</v>
      </c>
      <c r="X12355">
        <v>6</v>
      </c>
      <c r="Y12355" t="s">
        <v>608</v>
      </c>
      <c r="Z12355">
        <v>6203</v>
      </c>
      <c r="AA12355" t="s">
        <v>1288</v>
      </c>
      <c r="AC12355" t="s">
        <v>10212</v>
      </c>
      <c r="AD12355" t="s">
        <v>2682</v>
      </c>
    </row>
    <row r="12356" spans="21:30">
      <c r="U12356">
        <v>33858</v>
      </c>
      <c r="V12356">
        <v>3</v>
      </c>
      <c r="W12356" t="s">
        <v>13075</v>
      </c>
      <c r="X12356">
        <v>6</v>
      </c>
      <c r="Y12356" t="s">
        <v>608</v>
      </c>
      <c r="Z12356">
        <v>6203</v>
      </c>
      <c r="AA12356" t="s">
        <v>1288</v>
      </c>
      <c r="AC12356" t="s">
        <v>10212</v>
      </c>
      <c r="AD12356" t="s">
        <v>2682</v>
      </c>
    </row>
    <row r="12357" spans="21:30">
      <c r="U12357">
        <v>33859</v>
      </c>
      <c r="V12357">
        <v>1</v>
      </c>
      <c r="W12357" t="s">
        <v>13076</v>
      </c>
      <c r="X12357">
        <v>6</v>
      </c>
      <c r="Y12357" t="s">
        <v>608</v>
      </c>
      <c r="Z12357">
        <v>6204</v>
      </c>
      <c r="AA12357" t="s">
        <v>3286</v>
      </c>
      <c r="AC12357" t="s">
        <v>10212</v>
      </c>
      <c r="AD12357" t="s">
        <v>443</v>
      </c>
    </row>
    <row r="12358" spans="21:30">
      <c r="U12358">
        <v>33860</v>
      </c>
      <c r="V12358">
        <v>5</v>
      </c>
      <c r="W12358" t="s">
        <v>13077</v>
      </c>
      <c r="X12358">
        <v>6</v>
      </c>
      <c r="Y12358" t="s">
        <v>608</v>
      </c>
      <c r="Z12358">
        <v>6204</v>
      </c>
      <c r="AA12358" t="s">
        <v>3286</v>
      </c>
      <c r="AC12358" t="s">
        <v>10720</v>
      </c>
      <c r="AD12358" t="s">
        <v>2682</v>
      </c>
    </row>
    <row r="12359" spans="21:30">
      <c r="U12359">
        <v>33861</v>
      </c>
      <c r="V12359">
        <v>3</v>
      </c>
      <c r="W12359" t="s">
        <v>13042</v>
      </c>
      <c r="X12359">
        <v>6</v>
      </c>
      <c r="Y12359" t="s">
        <v>608</v>
      </c>
      <c r="Z12359">
        <v>6205</v>
      </c>
      <c r="AA12359" t="s">
        <v>1411</v>
      </c>
      <c r="AC12359" t="s">
        <v>10212</v>
      </c>
      <c r="AD12359" t="s">
        <v>2682</v>
      </c>
    </row>
    <row r="12360" spans="21:30">
      <c r="U12360">
        <v>33862</v>
      </c>
      <c r="V12360">
        <v>1</v>
      </c>
      <c r="W12360" t="s">
        <v>13078</v>
      </c>
      <c r="X12360">
        <v>6</v>
      </c>
      <c r="Y12360" t="s">
        <v>608</v>
      </c>
      <c r="Z12360">
        <v>6205</v>
      </c>
      <c r="AA12360" t="s">
        <v>1411</v>
      </c>
      <c r="AC12360" t="s">
        <v>10212</v>
      </c>
      <c r="AD12360" t="s">
        <v>2682</v>
      </c>
    </row>
    <row r="12361" spans="21:30">
      <c r="U12361">
        <v>33864</v>
      </c>
      <c r="V12361">
        <v>8</v>
      </c>
      <c r="W12361" t="s">
        <v>13079</v>
      </c>
      <c r="X12361">
        <v>6</v>
      </c>
      <c r="Y12361" t="s">
        <v>608</v>
      </c>
      <c r="Z12361">
        <v>6205</v>
      </c>
      <c r="AA12361" t="s">
        <v>1411</v>
      </c>
      <c r="AC12361" t="s">
        <v>10720</v>
      </c>
      <c r="AD12361" t="s">
        <v>2682</v>
      </c>
    </row>
    <row r="12362" spans="21:30">
      <c r="U12362">
        <v>33865</v>
      </c>
      <c r="V12362">
        <v>6</v>
      </c>
      <c r="W12362" t="s">
        <v>10225</v>
      </c>
      <c r="X12362">
        <v>6</v>
      </c>
      <c r="Y12362" t="s">
        <v>608</v>
      </c>
      <c r="Z12362">
        <v>6205</v>
      </c>
      <c r="AA12362" t="s">
        <v>1411</v>
      </c>
      <c r="AC12362" t="s">
        <v>10212</v>
      </c>
      <c r="AD12362" t="s">
        <v>2682</v>
      </c>
    </row>
    <row r="12363" spans="21:30">
      <c r="U12363">
        <v>33866</v>
      </c>
      <c r="V12363">
        <v>4</v>
      </c>
      <c r="W12363" t="s">
        <v>13080</v>
      </c>
      <c r="X12363">
        <v>6</v>
      </c>
      <c r="Y12363" t="s">
        <v>608</v>
      </c>
      <c r="Z12363">
        <v>6206</v>
      </c>
      <c r="AA12363" t="s">
        <v>1483</v>
      </c>
      <c r="AC12363" t="s">
        <v>10212</v>
      </c>
      <c r="AD12363" t="s">
        <v>2682</v>
      </c>
    </row>
    <row r="12364" spans="21:30">
      <c r="U12364">
        <v>33867</v>
      </c>
      <c r="V12364">
        <v>2</v>
      </c>
      <c r="W12364" t="s">
        <v>13081</v>
      </c>
      <c r="X12364">
        <v>6</v>
      </c>
      <c r="Y12364" t="s">
        <v>608</v>
      </c>
      <c r="Z12364">
        <v>6206</v>
      </c>
      <c r="AA12364" t="s">
        <v>1483</v>
      </c>
      <c r="AC12364" t="s">
        <v>10212</v>
      </c>
      <c r="AD12364" t="s">
        <v>2682</v>
      </c>
    </row>
    <row r="12365" spans="21:30">
      <c r="U12365">
        <v>33868</v>
      </c>
      <c r="V12365">
        <v>0</v>
      </c>
      <c r="W12365" t="s">
        <v>13082</v>
      </c>
      <c r="X12365">
        <v>6</v>
      </c>
      <c r="Y12365" t="s">
        <v>608</v>
      </c>
      <c r="Z12365">
        <v>6206</v>
      </c>
      <c r="AA12365" t="s">
        <v>1483</v>
      </c>
      <c r="AC12365" t="s">
        <v>10212</v>
      </c>
      <c r="AD12365" t="s">
        <v>2682</v>
      </c>
    </row>
    <row r="12366" spans="21:30">
      <c r="U12366">
        <v>33869</v>
      </c>
      <c r="V12366">
        <v>9</v>
      </c>
      <c r="W12366" t="s">
        <v>13083</v>
      </c>
      <c r="X12366">
        <v>6</v>
      </c>
      <c r="Y12366" t="s">
        <v>608</v>
      </c>
      <c r="Z12366">
        <v>6301</v>
      </c>
      <c r="AA12366" t="s">
        <v>835</v>
      </c>
      <c r="AC12366" t="s">
        <v>10212</v>
      </c>
      <c r="AD12366" t="s">
        <v>2682</v>
      </c>
    </row>
    <row r="12367" spans="21:30">
      <c r="U12367">
        <v>33870</v>
      </c>
      <c r="V12367">
        <v>2</v>
      </c>
      <c r="W12367" t="s">
        <v>10261</v>
      </c>
      <c r="X12367">
        <v>6</v>
      </c>
      <c r="Y12367" t="s">
        <v>608</v>
      </c>
      <c r="Z12367">
        <v>6301</v>
      </c>
      <c r="AA12367" t="s">
        <v>835</v>
      </c>
      <c r="AC12367" t="s">
        <v>10212</v>
      </c>
      <c r="AD12367" t="s">
        <v>2682</v>
      </c>
    </row>
    <row r="12368" spans="21:30">
      <c r="U12368">
        <v>33872</v>
      </c>
      <c r="V12368">
        <v>9</v>
      </c>
      <c r="W12368" t="s">
        <v>12853</v>
      </c>
      <c r="X12368">
        <v>6</v>
      </c>
      <c r="Y12368" t="s">
        <v>608</v>
      </c>
      <c r="Z12368">
        <v>6301</v>
      </c>
      <c r="AA12368" t="s">
        <v>835</v>
      </c>
      <c r="AC12368" t="s">
        <v>10212</v>
      </c>
      <c r="AD12368" t="s">
        <v>2682</v>
      </c>
    </row>
    <row r="12369" spans="21:30">
      <c r="U12369">
        <v>33873</v>
      </c>
      <c r="V12369">
        <v>7</v>
      </c>
      <c r="W12369" t="s">
        <v>13084</v>
      </c>
      <c r="X12369">
        <v>6</v>
      </c>
      <c r="Y12369" t="s">
        <v>608</v>
      </c>
      <c r="Z12369">
        <v>6301</v>
      </c>
      <c r="AA12369" t="s">
        <v>835</v>
      </c>
      <c r="AC12369" t="s">
        <v>10212</v>
      </c>
      <c r="AD12369" t="s">
        <v>2682</v>
      </c>
    </row>
    <row r="12370" spans="21:30">
      <c r="U12370">
        <v>33874</v>
      </c>
      <c r="V12370">
        <v>5</v>
      </c>
      <c r="W12370" t="s">
        <v>10295</v>
      </c>
      <c r="X12370">
        <v>6</v>
      </c>
      <c r="Y12370" t="s">
        <v>608</v>
      </c>
      <c r="Z12370">
        <v>6301</v>
      </c>
      <c r="AA12370" t="s">
        <v>835</v>
      </c>
      <c r="AC12370" t="s">
        <v>10212</v>
      </c>
      <c r="AD12370" t="s">
        <v>2682</v>
      </c>
    </row>
    <row r="12371" spans="21:30">
      <c r="U12371">
        <v>33875</v>
      </c>
      <c r="V12371">
        <v>3</v>
      </c>
      <c r="W12371" t="s">
        <v>12648</v>
      </c>
      <c r="X12371">
        <v>6</v>
      </c>
      <c r="Y12371" t="s">
        <v>608</v>
      </c>
      <c r="Z12371">
        <v>6301</v>
      </c>
      <c r="AA12371" t="s">
        <v>835</v>
      </c>
      <c r="AC12371" t="s">
        <v>10212</v>
      </c>
      <c r="AD12371" t="s">
        <v>2682</v>
      </c>
    </row>
    <row r="12372" spans="21:30">
      <c r="U12372">
        <v>33876</v>
      </c>
      <c r="V12372">
        <v>1</v>
      </c>
      <c r="W12372" t="s">
        <v>13085</v>
      </c>
      <c r="X12372">
        <v>6</v>
      </c>
      <c r="Y12372" t="s">
        <v>608</v>
      </c>
      <c r="Z12372">
        <v>6301</v>
      </c>
      <c r="AA12372" t="s">
        <v>835</v>
      </c>
      <c r="AC12372" t="s">
        <v>10212</v>
      </c>
      <c r="AD12372" t="s">
        <v>2682</v>
      </c>
    </row>
    <row r="12373" spans="21:30">
      <c r="U12373">
        <v>33878</v>
      </c>
      <c r="V12373">
        <v>8</v>
      </c>
      <c r="W12373" t="s">
        <v>13086</v>
      </c>
      <c r="X12373">
        <v>6</v>
      </c>
      <c r="Y12373" t="s">
        <v>608</v>
      </c>
      <c r="Z12373">
        <v>6301</v>
      </c>
      <c r="AA12373" t="s">
        <v>835</v>
      </c>
      <c r="AC12373" t="s">
        <v>10212</v>
      </c>
      <c r="AD12373" t="s">
        <v>2682</v>
      </c>
    </row>
    <row r="12374" spans="21:30">
      <c r="U12374">
        <v>33881</v>
      </c>
      <c r="V12374">
        <v>8</v>
      </c>
      <c r="W12374" t="s">
        <v>12570</v>
      </c>
      <c r="X12374">
        <v>6</v>
      </c>
      <c r="Y12374" t="s">
        <v>608</v>
      </c>
      <c r="Z12374">
        <v>6301</v>
      </c>
      <c r="AA12374" t="s">
        <v>835</v>
      </c>
      <c r="AC12374" t="s">
        <v>10720</v>
      </c>
      <c r="AD12374" t="s">
        <v>2682</v>
      </c>
    </row>
    <row r="12375" spans="21:30">
      <c r="U12375">
        <v>33886</v>
      </c>
      <c r="V12375">
        <v>9</v>
      </c>
      <c r="W12375" t="s">
        <v>13087</v>
      </c>
      <c r="X12375">
        <v>6</v>
      </c>
      <c r="Y12375" t="s">
        <v>608</v>
      </c>
      <c r="Z12375">
        <v>6302</v>
      </c>
      <c r="AA12375" t="s">
        <v>3197</v>
      </c>
      <c r="AC12375" t="s">
        <v>10212</v>
      </c>
      <c r="AD12375" t="s">
        <v>2682</v>
      </c>
    </row>
    <row r="12376" spans="21:30">
      <c r="U12376">
        <v>33887</v>
      </c>
      <c r="V12376">
        <v>7</v>
      </c>
      <c r="W12376" t="s">
        <v>13088</v>
      </c>
      <c r="X12376">
        <v>6</v>
      </c>
      <c r="Y12376" t="s">
        <v>608</v>
      </c>
      <c r="Z12376">
        <v>6302</v>
      </c>
      <c r="AA12376" t="s">
        <v>3197</v>
      </c>
      <c r="AC12376" t="s">
        <v>10212</v>
      </c>
      <c r="AD12376" t="s">
        <v>2682</v>
      </c>
    </row>
    <row r="12377" spans="21:30">
      <c r="U12377">
        <v>33888</v>
      </c>
      <c r="V12377">
        <v>5</v>
      </c>
      <c r="W12377" t="s">
        <v>13089</v>
      </c>
      <c r="X12377">
        <v>6</v>
      </c>
      <c r="Y12377" t="s">
        <v>608</v>
      </c>
      <c r="Z12377">
        <v>6302</v>
      </c>
      <c r="AA12377" t="s">
        <v>3197</v>
      </c>
      <c r="AC12377" t="s">
        <v>10212</v>
      </c>
      <c r="AD12377" t="s">
        <v>2682</v>
      </c>
    </row>
    <row r="12378" spans="21:30">
      <c r="U12378">
        <v>33889</v>
      </c>
      <c r="V12378">
        <v>3</v>
      </c>
      <c r="W12378" t="s">
        <v>13090</v>
      </c>
      <c r="X12378">
        <v>6</v>
      </c>
      <c r="Y12378" t="s">
        <v>608</v>
      </c>
      <c r="Z12378">
        <v>6302</v>
      </c>
      <c r="AA12378" t="s">
        <v>3197</v>
      </c>
      <c r="AC12378" t="s">
        <v>10212</v>
      </c>
      <c r="AD12378" t="s">
        <v>2682</v>
      </c>
    </row>
    <row r="12379" spans="21:30">
      <c r="U12379">
        <v>33890</v>
      </c>
      <c r="V12379">
        <v>7</v>
      </c>
      <c r="W12379" t="s">
        <v>13091</v>
      </c>
      <c r="X12379">
        <v>6</v>
      </c>
      <c r="Y12379" t="s">
        <v>608</v>
      </c>
      <c r="Z12379">
        <v>6302</v>
      </c>
      <c r="AA12379" t="s">
        <v>3197</v>
      </c>
      <c r="AC12379" t="s">
        <v>10212</v>
      </c>
      <c r="AD12379" t="s">
        <v>2682</v>
      </c>
    </row>
    <row r="12380" spans="21:30">
      <c r="U12380">
        <v>33891</v>
      </c>
      <c r="V12380">
        <v>5</v>
      </c>
      <c r="W12380" t="s">
        <v>13092</v>
      </c>
      <c r="X12380">
        <v>6</v>
      </c>
      <c r="Y12380" t="s">
        <v>608</v>
      </c>
      <c r="Z12380">
        <v>6302</v>
      </c>
      <c r="AA12380" t="s">
        <v>3197</v>
      </c>
      <c r="AC12380" t="s">
        <v>10720</v>
      </c>
      <c r="AD12380" t="s">
        <v>2682</v>
      </c>
    </row>
    <row r="12381" spans="21:30">
      <c r="U12381">
        <v>33892</v>
      </c>
      <c r="V12381">
        <v>3</v>
      </c>
      <c r="W12381" t="s">
        <v>13093</v>
      </c>
      <c r="X12381">
        <v>6</v>
      </c>
      <c r="Y12381" t="s">
        <v>608</v>
      </c>
      <c r="Z12381">
        <v>6302</v>
      </c>
      <c r="AA12381" t="s">
        <v>3197</v>
      </c>
      <c r="AC12381" t="s">
        <v>1009</v>
      </c>
      <c r="AD12381" t="s">
        <v>443</v>
      </c>
    </row>
    <row r="12382" spans="21:30">
      <c r="U12382">
        <v>33893</v>
      </c>
      <c r="V12382">
        <v>1</v>
      </c>
      <c r="W12382" t="s">
        <v>13094</v>
      </c>
      <c r="X12382">
        <v>6</v>
      </c>
      <c r="Y12382" t="s">
        <v>608</v>
      </c>
      <c r="Z12382">
        <v>6302</v>
      </c>
      <c r="AA12382" t="s">
        <v>3197</v>
      </c>
      <c r="AC12382" t="s">
        <v>10720</v>
      </c>
      <c r="AD12382" t="s">
        <v>2682</v>
      </c>
    </row>
    <row r="12383" spans="21:30">
      <c r="U12383">
        <v>33895</v>
      </c>
      <c r="V12383">
        <v>8</v>
      </c>
      <c r="W12383" t="s">
        <v>12572</v>
      </c>
      <c r="X12383">
        <v>6</v>
      </c>
      <c r="Y12383" t="s">
        <v>608</v>
      </c>
      <c r="Z12383">
        <v>6302</v>
      </c>
      <c r="AA12383" t="s">
        <v>3197</v>
      </c>
      <c r="AC12383" t="s">
        <v>10212</v>
      </c>
      <c r="AD12383" t="s">
        <v>2682</v>
      </c>
    </row>
    <row r="12384" spans="21:30">
      <c r="U12384">
        <v>33896</v>
      </c>
      <c r="V12384">
        <v>6</v>
      </c>
      <c r="W12384" t="s">
        <v>13095</v>
      </c>
      <c r="X12384">
        <v>6</v>
      </c>
      <c r="Y12384" t="s">
        <v>608</v>
      </c>
      <c r="Z12384">
        <v>6303</v>
      </c>
      <c r="AA12384" t="s">
        <v>991</v>
      </c>
      <c r="AC12384" t="s">
        <v>10212</v>
      </c>
      <c r="AD12384" t="s">
        <v>443</v>
      </c>
    </row>
    <row r="12385" spans="21:30">
      <c r="U12385">
        <v>33897</v>
      </c>
      <c r="V12385">
        <v>4</v>
      </c>
      <c r="W12385" t="s">
        <v>13096</v>
      </c>
      <c r="X12385">
        <v>6</v>
      </c>
      <c r="Y12385" t="s">
        <v>608</v>
      </c>
      <c r="Z12385">
        <v>6303</v>
      </c>
      <c r="AA12385" t="s">
        <v>991</v>
      </c>
      <c r="AC12385" t="s">
        <v>10212</v>
      </c>
      <c r="AD12385" t="s">
        <v>2682</v>
      </c>
    </row>
    <row r="12386" spans="21:30">
      <c r="U12386">
        <v>33902</v>
      </c>
      <c r="V12386">
        <v>4</v>
      </c>
      <c r="W12386" t="s">
        <v>13097</v>
      </c>
      <c r="X12386">
        <v>6</v>
      </c>
      <c r="Y12386" t="s">
        <v>608</v>
      </c>
      <c r="Z12386">
        <v>6304</v>
      </c>
      <c r="AA12386" t="s">
        <v>1300</v>
      </c>
      <c r="AC12386" t="s">
        <v>10720</v>
      </c>
      <c r="AD12386" t="s">
        <v>2682</v>
      </c>
    </row>
    <row r="12387" spans="21:30">
      <c r="U12387">
        <v>33903</v>
      </c>
      <c r="V12387">
        <v>2</v>
      </c>
      <c r="W12387" t="s">
        <v>13098</v>
      </c>
      <c r="X12387">
        <v>6</v>
      </c>
      <c r="Y12387" t="s">
        <v>608</v>
      </c>
      <c r="Z12387">
        <v>6304</v>
      </c>
      <c r="AA12387" t="s">
        <v>1300</v>
      </c>
      <c r="AC12387" t="s">
        <v>10720</v>
      </c>
      <c r="AD12387" t="s">
        <v>2682</v>
      </c>
    </row>
    <row r="12388" spans="21:30">
      <c r="U12388">
        <v>33904</v>
      </c>
      <c r="V12388">
        <v>0</v>
      </c>
      <c r="W12388" t="s">
        <v>13099</v>
      </c>
      <c r="X12388">
        <v>6</v>
      </c>
      <c r="Y12388" t="s">
        <v>608</v>
      </c>
      <c r="Z12388">
        <v>6304</v>
      </c>
      <c r="AA12388" t="s">
        <v>1300</v>
      </c>
      <c r="AC12388" t="s">
        <v>10212</v>
      </c>
      <c r="AD12388" t="s">
        <v>2682</v>
      </c>
    </row>
    <row r="12389" spans="21:30">
      <c r="U12389">
        <v>33905</v>
      </c>
      <c r="V12389">
        <v>9</v>
      </c>
      <c r="W12389" t="s">
        <v>13100</v>
      </c>
      <c r="X12389">
        <v>6</v>
      </c>
      <c r="Y12389" t="s">
        <v>608</v>
      </c>
      <c r="Z12389">
        <v>6304</v>
      </c>
      <c r="AA12389" t="s">
        <v>1300</v>
      </c>
      <c r="AC12389" t="s">
        <v>10212</v>
      </c>
      <c r="AD12389" t="s">
        <v>2682</v>
      </c>
    </row>
    <row r="12390" spans="21:30">
      <c r="U12390">
        <v>33906</v>
      </c>
      <c r="V12390">
        <v>7</v>
      </c>
      <c r="W12390" t="s">
        <v>10213</v>
      </c>
      <c r="X12390">
        <v>6</v>
      </c>
      <c r="Y12390" t="s">
        <v>608</v>
      </c>
      <c r="Z12390">
        <v>6305</v>
      </c>
      <c r="AA12390" t="s">
        <v>1407</v>
      </c>
      <c r="AC12390" t="s">
        <v>10212</v>
      </c>
      <c r="AD12390" t="s">
        <v>2682</v>
      </c>
    </row>
    <row r="12391" spans="21:30">
      <c r="U12391">
        <v>33907</v>
      </c>
      <c r="V12391">
        <v>5</v>
      </c>
      <c r="W12391" t="s">
        <v>13101</v>
      </c>
      <c r="X12391">
        <v>6</v>
      </c>
      <c r="Y12391" t="s">
        <v>608</v>
      </c>
      <c r="Z12391">
        <v>6306</v>
      </c>
      <c r="AA12391" t="s">
        <v>1471</v>
      </c>
      <c r="AC12391" t="s">
        <v>10212</v>
      </c>
      <c r="AD12391" t="s">
        <v>2682</v>
      </c>
    </row>
    <row r="12392" spans="21:30">
      <c r="U12392">
        <v>33908</v>
      </c>
      <c r="V12392">
        <v>3</v>
      </c>
      <c r="W12392" t="s">
        <v>13102</v>
      </c>
      <c r="X12392">
        <v>6</v>
      </c>
      <c r="Y12392" t="s">
        <v>608</v>
      </c>
      <c r="Z12392">
        <v>6306</v>
      </c>
      <c r="AA12392" t="s">
        <v>1471</v>
      </c>
      <c r="AC12392" t="s">
        <v>10212</v>
      </c>
      <c r="AD12392" t="s">
        <v>2682</v>
      </c>
    </row>
    <row r="12393" spans="21:30">
      <c r="U12393">
        <v>33909</v>
      </c>
      <c r="V12393">
        <v>1</v>
      </c>
      <c r="W12393" t="s">
        <v>13103</v>
      </c>
      <c r="X12393">
        <v>6</v>
      </c>
      <c r="Y12393" t="s">
        <v>608</v>
      </c>
      <c r="Z12393">
        <v>6306</v>
      </c>
      <c r="AA12393" t="s">
        <v>1471</v>
      </c>
      <c r="AC12393" t="s">
        <v>10212</v>
      </c>
      <c r="AD12393" t="s">
        <v>2682</v>
      </c>
    </row>
    <row r="12394" spans="21:30">
      <c r="U12394">
        <v>33910</v>
      </c>
      <c r="V12394">
        <v>5</v>
      </c>
      <c r="W12394" t="s">
        <v>13104</v>
      </c>
      <c r="X12394">
        <v>6</v>
      </c>
      <c r="Y12394" t="s">
        <v>608</v>
      </c>
      <c r="Z12394">
        <v>6306</v>
      </c>
      <c r="AA12394" t="s">
        <v>1471</v>
      </c>
      <c r="AC12394" t="s">
        <v>10720</v>
      </c>
      <c r="AD12394" t="s">
        <v>2682</v>
      </c>
    </row>
    <row r="12395" spans="21:30">
      <c r="U12395">
        <v>33911</v>
      </c>
      <c r="V12395">
        <v>3</v>
      </c>
      <c r="W12395" t="s">
        <v>13105</v>
      </c>
      <c r="X12395">
        <v>6</v>
      </c>
      <c r="Y12395" t="s">
        <v>608</v>
      </c>
      <c r="Z12395">
        <v>6306</v>
      </c>
      <c r="AA12395" t="s">
        <v>1471</v>
      </c>
      <c r="AC12395" t="s">
        <v>10720</v>
      </c>
      <c r="AD12395" t="s">
        <v>2682</v>
      </c>
    </row>
    <row r="12396" spans="21:30">
      <c r="U12396">
        <v>33912</v>
      </c>
      <c r="V12396">
        <v>1</v>
      </c>
      <c r="W12396" t="s">
        <v>13106</v>
      </c>
      <c r="X12396">
        <v>6</v>
      </c>
      <c r="Y12396" t="s">
        <v>608</v>
      </c>
      <c r="Z12396">
        <v>6307</v>
      </c>
      <c r="AA12396" t="s">
        <v>1518</v>
      </c>
      <c r="AC12396" t="s">
        <v>10212</v>
      </c>
      <c r="AD12396" t="s">
        <v>2682</v>
      </c>
    </row>
    <row r="12397" spans="21:30">
      <c r="U12397">
        <v>33914</v>
      </c>
      <c r="V12397">
        <v>8</v>
      </c>
      <c r="W12397" t="s">
        <v>10705</v>
      </c>
      <c r="X12397">
        <v>6</v>
      </c>
      <c r="Y12397" t="s">
        <v>608</v>
      </c>
      <c r="Z12397">
        <v>6307</v>
      </c>
      <c r="AA12397" t="s">
        <v>1518</v>
      </c>
      <c r="AC12397" t="s">
        <v>10720</v>
      </c>
      <c r="AD12397" t="s">
        <v>2682</v>
      </c>
    </row>
    <row r="12398" spans="21:30">
      <c r="U12398">
        <v>33915</v>
      </c>
      <c r="V12398">
        <v>6</v>
      </c>
      <c r="W12398" t="s">
        <v>13107</v>
      </c>
      <c r="X12398">
        <v>6</v>
      </c>
      <c r="Y12398" t="s">
        <v>608</v>
      </c>
      <c r="Z12398">
        <v>6307</v>
      </c>
      <c r="AA12398" t="s">
        <v>1518</v>
      </c>
      <c r="AC12398" t="s">
        <v>10720</v>
      </c>
      <c r="AD12398" t="s">
        <v>2682</v>
      </c>
    </row>
    <row r="12399" spans="21:30">
      <c r="U12399">
        <v>33916</v>
      </c>
      <c r="V12399">
        <v>4</v>
      </c>
      <c r="W12399" t="s">
        <v>10349</v>
      </c>
      <c r="X12399">
        <v>6</v>
      </c>
      <c r="Y12399" t="s">
        <v>608</v>
      </c>
      <c r="Z12399">
        <v>6307</v>
      </c>
      <c r="AA12399" t="s">
        <v>1518</v>
      </c>
      <c r="AC12399" t="s">
        <v>10720</v>
      </c>
      <c r="AD12399" t="s">
        <v>2682</v>
      </c>
    </row>
    <row r="12400" spans="21:30">
      <c r="U12400">
        <v>33917</v>
      </c>
      <c r="V12400">
        <v>2</v>
      </c>
      <c r="W12400" t="s">
        <v>13108</v>
      </c>
      <c r="X12400">
        <v>6</v>
      </c>
      <c r="Y12400" t="s">
        <v>608</v>
      </c>
      <c r="Z12400">
        <v>6307</v>
      </c>
      <c r="AA12400" t="s">
        <v>1518</v>
      </c>
      <c r="AC12400" t="s">
        <v>10720</v>
      </c>
      <c r="AD12400" t="s">
        <v>2682</v>
      </c>
    </row>
    <row r="12401" spans="21:30">
      <c r="U12401">
        <v>33918</v>
      </c>
      <c r="V12401">
        <v>0</v>
      </c>
      <c r="W12401" t="s">
        <v>10340</v>
      </c>
      <c r="X12401">
        <v>6</v>
      </c>
      <c r="Y12401" t="s">
        <v>608</v>
      </c>
      <c r="Z12401">
        <v>6308</v>
      </c>
      <c r="AA12401" t="s">
        <v>3182</v>
      </c>
      <c r="AC12401" t="s">
        <v>10212</v>
      </c>
      <c r="AD12401" t="s">
        <v>2682</v>
      </c>
    </row>
    <row r="12402" spans="21:30">
      <c r="U12402">
        <v>33919</v>
      </c>
      <c r="V12402">
        <v>9</v>
      </c>
      <c r="W12402" t="s">
        <v>10349</v>
      </c>
      <c r="X12402">
        <v>6</v>
      </c>
      <c r="Y12402" t="s">
        <v>608</v>
      </c>
      <c r="Z12402">
        <v>6308</v>
      </c>
      <c r="AA12402" t="s">
        <v>3182</v>
      </c>
      <c r="AC12402" t="s">
        <v>10212</v>
      </c>
      <c r="AD12402" t="s">
        <v>2682</v>
      </c>
    </row>
    <row r="12403" spans="21:30">
      <c r="U12403">
        <v>33920</v>
      </c>
      <c r="V12403">
        <v>2</v>
      </c>
      <c r="W12403" t="s">
        <v>13109</v>
      </c>
      <c r="X12403">
        <v>6</v>
      </c>
      <c r="Y12403" t="s">
        <v>608</v>
      </c>
      <c r="Z12403">
        <v>6308</v>
      </c>
      <c r="AA12403" t="s">
        <v>3182</v>
      </c>
      <c r="AC12403" t="s">
        <v>10212</v>
      </c>
      <c r="AD12403" t="s">
        <v>2682</v>
      </c>
    </row>
    <row r="12404" spans="21:30">
      <c r="U12404">
        <v>33923</v>
      </c>
      <c r="V12404">
        <v>7</v>
      </c>
      <c r="W12404" t="s">
        <v>10261</v>
      </c>
      <c r="X12404">
        <v>6</v>
      </c>
      <c r="Y12404" t="s">
        <v>608</v>
      </c>
      <c r="Z12404">
        <v>6309</v>
      </c>
      <c r="AA12404" t="s">
        <v>1571</v>
      </c>
      <c r="AC12404" t="s">
        <v>10212</v>
      </c>
      <c r="AD12404" t="s">
        <v>2682</v>
      </c>
    </row>
    <row r="12405" spans="21:30">
      <c r="U12405">
        <v>33924</v>
      </c>
      <c r="V12405">
        <v>5</v>
      </c>
      <c r="W12405" t="s">
        <v>12456</v>
      </c>
      <c r="X12405">
        <v>6</v>
      </c>
      <c r="Y12405" t="s">
        <v>608</v>
      </c>
      <c r="Z12405">
        <v>6309</v>
      </c>
      <c r="AA12405" t="s">
        <v>1571</v>
      </c>
      <c r="AC12405" t="s">
        <v>10212</v>
      </c>
      <c r="AD12405" t="s">
        <v>2682</v>
      </c>
    </row>
    <row r="12406" spans="21:30">
      <c r="U12406">
        <v>33925</v>
      </c>
      <c r="V12406">
        <v>3</v>
      </c>
      <c r="W12406" t="s">
        <v>13110</v>
      </c>
      <c r="X12406">
        <v>6</v>
      </c>
      <c r="Y12406" t="s">
        <v>608</v>
      </c>
      <c r="Z12406">
        <v>6310</v>
      </c>
      <c r="AA12406" t="s">
        <v>1726</v>
      </c>
      <c r="AC12406" t="s">
        <v>10212</v>
      </c>
      <c r="AD12406" t="s">
        <v>2682</v>
      </c>
    </row>
    <row r="12407" spans="21:30">
      <c r="U12407">
        <v>33926</v>
      </c>
      <c r="V12407">
        <v>1</v>
      </c>
      <c r="W12407" t="s">
        <v>13111</v>
      </c>
      <c r="X12407">
        <v>6</v>
      </c>
      <c r="Y12407" t="s">
        <v>608</v>
      </c>
      <c r="Z12407">
        <v>6310</v>
      </c>
      <c r="AA12407" t="s">
        <v>1726</v>
      </c>
      <c r="AC12407" t="s">
        <v>10212</v>
      </c>
      <c r="AD12407" t="s">
        <v>2682</v>
      </c>
    </row>
    <row r="12408" spans="21:30">
      <c r="U12408">
        <v>33928</v>
      </c>
      <c r="V12408">
        <v>8</v>
      </c>
      <c r="W12408" t="s">
        <v>13112</v>
      </c>
      <c r="X12408">
        <v>6</v>
      </c>
      <c r="Y12408" t="s">
        <v>608</v>
      </c>
      <c r="Z12408">
        <v>6310</v>
      </c>
      <c r="AA12408" t="s">
        <v>1726</v>
      </c>
      <c r="AC12408" t="s">
        <v>10212</v>
      </c>
      <c r="AD12408" t="s">
        <v>2682</v>
      </c>
    </row>
    <row r="12409" spans="21:30">
      <c r="U12409">
        <v>33929</v>
      </c>
      <c r="V12409">
        <v>6</v>
      </c>
      <c r="W12409" t="s">
        <v>1448</v>
      </c>
      <c r="X12409">
        <v>6</v>
      </c>
      <c r="Y12409" t="s">
        <v>608</v>
      </c>
      <c r="Z12409">
        <v>6310</v>
      </c>
      <c r="AA12409" t="s">
        <v>1726</v>
      </c>
      <c r="AC12409" t="s">
        <v>10720</v>
      </c>
      <c r="AD12409" t="s">
        <v>2682</v>
      </c>
    </row>
    <row r="12410" spans="21:30">
      <c r="U12410">
        <v>33931</v>
      </c>
      <c r="V12410">
        <v>8</v>
      </c>
      <c r="W12410" t="s">
        <v>13113</v>
      </c>
      <c r="X12410">
        <v>6</v>
      </c>
      <c r="Y12410" t="s">
        <v>608</v>
      </c>
      <c r="Z12410">
        <v>6310</v>
      </c>
      <c r="AA12410" t="s">
        <v>1726</v>
      </c>
      <c r="AC12410" t="s">
        <v>10720</v>
      </c>
      <c r="AD12410" t="s">
        <v>2682</v>
      </c>
    </row>
    <row r="12411" spans="21:30">
      <c r="U12411">
        <v>33932</v>
      </c>
      <c r="V12411">
        <v>6</v>
      </c>
      <c r="W12411" t="s">
        <v>13114</v>
      </c>
      <c r="X12411">
        <v>6</v>
      </c>
      <c r="Y12411" t="s">
        <v>608</v>
      </c>
      <c r="Z12411">
        <v>6310</v>
      </c>
      <c r="AA12411" t="s">
        <v>1726</v>
      </c>
      <c r="AC12411" t="s">
        <v>10720</v>
      </c>
      <c r="AD12411" t="s">
        <v>2682</v>
      </c>
    </row>
    <row r="12412" spans="21:30">
      <c r="U12412">
        <v>33933</v>
      </c>
      <c r="V12412">
        <v>4</v>
      </c>
      <c r="W12412" t="s">
        <v>13115</v>
      </c>
      <c r="X12412">
        <v>6</v>
      </c>
      <c r="Y12412" t="s">
        <v>608</v>
      </c>
      <c r="Z12412">
        <v>6310</v>
      </c>
      <c r="AA12412" t="s">
        <v>1726</v>
      </c>
      <c r="AC12412" t="s">
        <v>10720</v>
      </c>
      <c r="AD12412" t="s">
        <v>2682</v>
      </c>
    </row>
    <row r="12413" spans="21:30">
      <c r="U12413">
        <v>33934</v>
      </c>
      <c r="V12413">
        <v>2</v>
      </c>
      <c r="W12413" t="s">
        <v>13116</v>
      </c>
      <c r="X12413">
        <v>6</v>
      </c>
      <c r="Y12413" t="s">
        <v>608</v>
      </c>
      <c r="Z12413">
        <v>6310</v>
      </c>
      <c r="AA12413" t="s">
        <v>1726</v>
      </c>
      <c r="AC12413" t="s">
        <v>10720</v>
      </c>
      <c r="AD12413" t="s">
        <v>2682</v>
      </c>
    </row>
    <row r="12414" spans="21:30">
      <c r="U12414">
        <v>33935</v>
      </c>
      <c r="V12414">
        <v>0</v>
      </c>
      <c r="W12414" t="s">
        <v>13117</v>
      </c>
      <c r="X12414">
        <v>6</v>
      </c>
      <c r="Y12414" t="s">
        <v>608</v>
      </c>
      <c r="Z12414">
        <v>6310</v>
      </c>
      <c r="AA12414" t="s">
        <v>1726</v>
      </c>
      <c r="AC12414" t="s">
        <v>10720</v>
      </c>
      <c r="AD12414" t="s">
        <v>2682</v>
      </c>
    </row>
    <row r="12415" spans="21:30">
      <c r="U12415">
        <v>33936</v>
      </c>
      <c r="V12415">
        <v>9</v>
      </c>
      <c r="W12415" t="s">
        <v>13118</v>
      </c>
      <c r="X12415">
        <v>6</v>
      </c>
      <c r="Y12415" t="s">
        <v>608</v>
      </c>
      <c r="Z12415">
        <v>6310</v>
      </c>
      <c r="AA12415" t="s">
        <v>1726</v>
      </c>
      <c r="AC12415" t="s">
        <v>10720</v>
      </c>
      <c r="AD12415" t="s">
        <v>2682</v>
      </c>
    </row>
    <row r="12416" spans="21:30">
      <c r="U12416">
        <v>33937</v>
      </c>
      <c r="V12416">
        <v>7</v>
      </c>
      <c r="W12416" t="s">
        <v>13119</v>
      </c>
      <c r="X12416">
        <v>6</v>
      </c>
      <c r="Y12416" t="s">
        <v>608</v>
      </c>
      <c r="Z12416">
        <v>6310</v>
      </c>
      <c r="AA12416" t="s">
        <v>1726</v>
      </c>
      <c r="AC12416" t="s">
        <v>10212</v>
      </c>
      <c r="AD12416" t="s">
        <v>2682</v>
      </c>
    </row>
    <row r="12417" spans="21:30">
      <c r="U12417">
        <v>33938</v>
      </c>
      <c r="V12417">
        <v>5</v>
      </c>
      <c r="W12417" t="s">
        <v>13120</v>
      </c>
      <c r="X12417">
        <v>6</v>
      </c>
      <c r="Y12417" t="s">
        <v>608</v>
      </c>
      <c r="Z12417">
        <v>6310</v>
      </c>
      <c r="AA12417" t="s">
        <v>1726</v>
      </c>
      <c r="AC12417" t="s">
        <v>10212</v>
      </c>
      <c r="AD12417" t="s">
        <v>2682</v>
      </c>
    </row>
    <row r="12418" spans="21:30">
      <c r="U12418">
        <v>33939</v>
      </c>
      <c r="V12418">
        <v>3</v>
      </c>
      <c r="W12418" t="s">
        <v>13121</v>
      </c>
      <c r="X12418">
        <v>7</v>
      </c>
      <c r="Y12418" t="s">
        <v>953</v>
      </c>
      <c r="Z12418">
        <v>7101</v>
      </c>
      <c r="AA12418" t="s">
        <v>1054</v>
      </c>
      <c r="AC12418" t="s">
        <v>10212</v>
      </c>
      <c r="AD12418" t="s">
        <v>2682</v>
      </c>
    </row>
    <row r="12419" spans="21:30">
      <c r="U12419">
        <v>33940</v>
      </c>
      <c r="V12419">
        <v>7</v>
      </c>
      <c r="W12419" t="s">
        <v>13122</v>
      </c>
      <c r="X12419">
        <v>7</v>
      </c>
      <c r="Y12419" t="s">
        <v>953</v>
      </c>
      <c r="Z12419">
        <v>7101</v>
      </c>
      <c r="AA12419" t="s">
        <v>1054</v>
      </c>
      <c r="AC12419" t="s">
        <v>10212</v>
      </c>
      <c r="AD12419" t="s">
        <v>2682</v>
      </c>
    </row>
    <row r="12420" spans="21:30">
      <c r="U12420">
        <v>33941</v>
      </c>
      <c r="V12420">
        <v>5</v>
      </c>
      <c r="W12420" t="s">
        <v>10340</v>
      </c>
      <c r="X12420">
        <v>7</v>
      </c>
      <c r="Y12420" t="s">
        <v>953</v>
      </c>
      <c r="Z12420">
        <v>7101</v>
      </c>
      <c r="AA12420" t="s">
        <v>1054</v>
      </c>
      <c r="AC12420" t="s">
        <v>10212</v>
      </c>
      <c r="AD12420" t="s">
        <v>2682</v>
      </c>
    </row>
    <row r="12421" spans="21:30">
      <c r="U12421">
        <v>33942</v>
      </c>
      <c r="V12421">
        <v>3</v>
      </c>
      <c r="W12421" t="s">
        <v>12461</v>
      </c>
      <c r="X12421">
        <v>7</v>
      </c>
      <c r="Y12421" t="s">
        <v>953</v>
      </c>
      <c r="Z12421">
        <v>7101</v>
      </c>
      <c r="AA12421" t="s">
        <v>1054</v>
      </c>
      <c r="AC12421" t="s">
        <v>10212</v>
      </c>
      <c r="AD12421" t="s">
        <v>2682</v>
      </c>
    </row>
    <row r="12422" spans="21:30">
      <c r="U12422">
        <v>33943</v>
      </c>
      <c r="V12422">
        <v>1</v>
      </c>
      <c r="W12422" t="s">
        <v>12616</v>
      </c>
      <c r="X12422">
        <v>7</v>
      </c>
      <c r="Y12422" t="s">
        <v>953</v>
      </c>
      <c r="Z12422">
        <v>7101</v>
      </c>
      <c r="AA12422" t="s">
        <v>1054</v>
      </c>
      <c r="AC12422" t="s">
        <v>10212</v>
      </c>
      <c r="AD12422" t="s">
        <v>2682</v>
      </c>
    </row>
    <row r="12423" spans="21:30">
      <c r="U12423">
        <v>33945</v>
      </c>
      <c r="V12423">
        <v>8</v>
      </c>
      <c r="W12423" t="s">
        <v>13123</v>
      </c>
      <c r="X12423">
        <v>7</v>
      </c>
      <c r="Y12423" t="s">
        <v>953</v>
      </c>
      <c r="Z12423">
        <v>7101</v>
      </c>
      <c r="AA12423" t="s">
        <v>1054</v>
      </c>
      <c r="AC12423" t="s">
        <v>10212</v>
      </c>
      <c r="AD12423" t="s">
        <v>2682</v>
      </c>
    </row>
    <row r="12424" spans="21:30">
      <c r="U12424">
        <v>33946</v>
      </c>
      <c r="V12424">
        <v>6</v>
      </c>
      <c r="W12424" t="s">
        <v>13124</v>
      </c>
      <c r="X12424">
        <v>7</v>
      </c>
      <c r="Y12424" t="s">
        <v>953</v>
      </c>
      <c r="Z12424">
        <v>7101</v>
      </c>
      <c r="AA12424" t="s">
        <v>1054</v>
      </c>
      <c r="AC12424" t="s">
        <v>10212</v>
      </c>
      <c r="AD12424" t="s">
        <v>2682</v>
      </c>
    </row>
    <row r="12425" spans="21:30">
      <c r="U12425">
        <v>33947</v>
      </c>
      <c r="V12425">
        <v>4</v>
      </c>
      <c r="W12425" t="s">
        <v>13125</v>
      </c>
      <c r="X12425">
        <v>7</v>
      </c>
      <c r="Y12425" t="s">
        <v>953</v>
      </c>
      <c r="Z12425">
        <v>7101</v>
      </c>
      <c r="AA12425" t="s">
        <v>1054</v>
      </c>
      <c r="AC12425" t="s">
        <v>10720</v>
      </c>
      <c r="AD12425" t="s">
        <v>2682</v>
      </c>
    </row>
    <row r="12426" spans="21:30">
      <c r="U12426">
        <v>33948</v>
      </c>
      <c r="V12426">
        <v>2</v>
      </c>
      <c r="W12426" t="s">
        <v>13126</v>
      </c>
      <c r="X12426">
        <v>7</v>
      </c>
      <c r="Y12426" t="s">
        <v>953</v>
      </c>
      <c r="Z12426">
        <v>7101</v>
      </c>
      <c r="AA12426" t="s">
        <v>1054</v>
      </c>
      <c r="AC12426" t="s">
        <v>10720</v>
      </c>
      <c r="AD12426" t="s">
        <v>2682</v>
      </c>
    </row>
    <row r="12427" spans="21:30">
      <c r="U12427">
        <v>33949</v>
      </c>
      <c r="V12427">
        <v>0</v>
      </c>
      <c r="W12427" t="s">
        <v>13127</v>
      </c>
      <c r="X12427">
        <v>7</v>
      </c>
      <c r="Y12427" t="s">
        <v>953</v>
      </c>
      <c r="Z12427">
        <v>7101</v>
      </c>
      <c r="AA12427" t="s">
        <v>1054</v>
      </c>
      <c r="AC12427" t="s">
        <v>10720</v>
      </c>
      <c r="AD12427" t="s">
        <v>2682</v>
      </c>
    </row>
    <row r="12428" spans="21:30">
      <c r="U12428">
        <v>33950</v>
      </c>
      <c r="V12428">
        <v>4</v>
      </c>
      <c r="W12428" t="s">
        <v>13128</v>
      </c>
      <c r="X12428">
        <v>7</v>
      </c>
      <c r="Y12428" t="s">
        <v>953</v>
      </c>
      <c r="Z12428">
        <v>7101</v>
      </c>
      <c r="AA12428" t="s">
        <v>1054</v>
      </c>
      <c r="AC12428" t="s">
        <v>10720</v>
      </c>
      <c r="AD12428" t="s">
        <v>2682</v>
      </c>
    </row>
    <row r="12429" spans="21:30">
      <c r="U12429">
        <v>33951</v>
      </c>
      <c r="V12429">
        <v>2</v>
      </c>
      <c r="W12429" t="s">
        <v>13129</v>
      </c>
      <c r="X12429">
        <v>7</v>
      </c>
      <c r="Y12429" t="s">
        <v>953</v>
      </c>
      <c r="Z12429">
        <v>7101</v>
      </c>
      <c r="AA12429" t="s">
        <v>1054</v>
      </c>
      <c r="AC12429" t="s">
        <v>10720</v>
      </c>
      <c r="AD12429" t="s">
        <v>2682</v>
      </c>
    </row>
    <row r="12430" spans="21:30">
      <c r="U12430">
        <v>33952</v>
      </c>
      <c r="V12430">
        <v>0</v>
      </c>
      <c r="W12430" t="s">
        <v>13130</v>
      </c>
      <c r="X12430">
        <v>7</v>
      </c>
      <c r="Y12430" t="s">
        <v>953</v>
      </c>
      <c r="Z12430">
        <v>7101</v>
      </c>
      <c r="AA12430" t="s">
        <v>1054</v>
      </c>
      <c r="AC12430" t="s">
        <v>10720</v>
      </c>
      <c r="AD12430" t="s">
        <v>2682</v>
      </c>
    </row>
    <row r="12431" spans="21:30">
      <c r="U12431">
        <v>33953</v>
      </c>
      <c r="V12431">
        <v>9</v>
      </c>
      <c r="W12431" t="s">
        <v>13131</v>
      </c>
      <c r="X12431">
        <v>7</v>
      </c>
      <c r="Y12431" t="s">
        <v>953</v>
      </c>
      <c r="Z12431">
        <v>7101</v>
      </c>
      <c r="AA12431" t="s">
        <v>1054</v>
      </c>
      <c r="AC12431" t="s">
        <v>10720</v>
      </c>
      <c r="AD12431" t="s">
        <v>2682</v>
      </c>
    </row>
    <row r="12432" spans="21:30">
      <c r="U12432">
        <v>33954</v>
      </c>
      <c r="V12432">
        <v>7</v>
      </c>
      <c r="W12432" t="s">
        <v>12922</v>
      </c>
      <c r="X12432">
        <v>7</v>
      </c>
      <c r="Y12432" t="s">
        <v>953</v>
      </c>
      <c r="Z12432">
        <v>7101</v>
      </c>
      <c r="AA12432" t="s">
        <v>1054</v>
      </c>
      <c r="AC12432" t="s">
        <v>10720</v>
      </c>
      <c r="AD12432" t="s">
        <v>2682</v>
      </c>
    </row>
    <row r="12433" spans="21:30">
      <c r="U12433">
        <v>33955</v>
      </c>
      <c r="V12433">
        <v>5</v>
      </c>
      <c r="W12433" t="s">
        <v>13132</v>
      </c>
      <c r="X12433">
        <v>7</v>
      </c>
      <c r="Y12433" t="s">
        <v>953</v>
      </c>
      <c r="Z12433">
        <v>7101</v>
      </c>
      <c r="AA12433" t="s">
        <v>1054</v>
      </c>
      <c r="AC12433" t="s">
        <v>10720</v>
      </c>
      <c r="AD12433" t="s">
        <v>2682</v>
      </c>
    </row>
    <row r="12434" spans="21:30">
      <c r="U12434">
        <v>33956</v>
      </c>
      <c r="V12434">
        <v>3</v>
      </c>
      <c r="W12434" t="s">
        <v>13133</v>
      </c>
      <c r="X12434">
        <v>7</v>
      </c>
      <c r="Y12434" t="s">
        <v>953</v>
      </c>
      <c r="Z12434">
        <v>7101</v>
      </c>
      <c r="AA12434" t="s">
        <v>1054</v>
      </c>
      <c r="AC12434" t="s">
        <v>10720</v>
      </c>
      <c r="AD12434" t="s">
        <v>2682</v>
      </c>
    </row>
    <row r="12435" spans="21:30">
      <c r="U12435">
        <v>33957</v>
      </c>
      <c r="V12435">
        <v>1</v>
      </c>
      <c r="W12435" t="s">
        <v>13134</v>
      </c>
      <c r="X12435">
        <v>7</v>
      </c>
      <c r="Y12435" t="s">
        <v>953</v>
      </c>
      <c r="Z12435">
        <v>7101</v>
      </c>
      <c r="AA12435" t="s">
        <v>1054</v>
      </c>
      <c r="AC12435" t="s">
        <v>10720</v>
      </c>
      <c r="AD12435" t="s">
        <v>2682</v>
      </c>
    </row>
    <row r="12436" spans="21:30">
      <c r="U12436">
        <v>33959</v>
      </c>
      <c r="V12436">
        <v>8</v>
      </c>
      <c r="W12436" t="s">
        <v>13135</v>
      </c>
      <c r="X12436">
        <v>7</v>
      </c>
      <c r="Y12436" t="s">
        <v>953</v>
      </c>
      <c r="Z12436">
        <v>7101</v>
      </c>
      <c r="AA12436" t="s">
        <v>1054</v>
      </c>
      <c r="AC12436" t="s">
        <v>10720</v>
      </c>
      <c r="AD12436" t="s">
        <v>2682</v>
      </c>
    </row>
    <row r="12437" spans="21:30">
      <c r="U12437">
        <v>33960</v>
      </c>
      <c r="V12437">
        <v>1</v>
      </c>
      <c r="W12437" t="s">
        <v>13136</v>
      </c>
      <c r="X12437">
        <v>7</v>
      </c>
      <c r="Y12437" t="s">
        <v>953</v>
      </c>
      <c r="Z12437">
        <v>7101</v>
      </c>
      <c r="AA12437" t="s">
        <v>1054</v>
      </c>
      <c r="AC12437" t="s">
        <v>10212</v>
      </c>
      <c r="AD12437" t="s">
        <v>2682</v>
      </c>
    </row>
    <row r="12438" spans="21:30">
      <c r="U12438">
        <v>33962</v>
      </c>
      <c r="V12438">
        <v>8</v>
      </c>
      <c r="W12438" t="s">
        <v>13137</v>
      </c>
      <c r="X12438">
        <v>7</v>
      </c>
      <c r="Y12438" t="s">
        <v>953</v>
      </c>
      <c r="Z12438">
        <v>7101</v>
      </c>
      <c r="AA12438" t="s">
        <v>1054</v>
      </c>
      <c r="AC12438" t="s">
        <v>10720</v>
      </c>
      <c r="AD12438" t="s">
        <v>2682</v>
      </c>
    </row>
    <row r="12439" spans="21:30">
      <c r="U12439">
        <v>33963</v>
      </c>
      <c r="V12439">
        <v>6</v>
      </c>
      <c r="W12439" t="s">
        <v>13138</v>
      </c>
      <c r="X12439">
        <v>7</v>
      </c>
      <c r="Y12439" t="s">
        <v>953</v>
      </c>
      <c r="Z12439">
        <v>7101</v>
      </c>
      <c r="AA12439" t="s">
        <v>1054</v>
      </c>
      <c r="AC12439" t="s">
        <v>10720</v>
      </c>
      <c r="AD12439" t="s">
        <v>2682</v>
      </c>
    </row>
    <row r="12440" spans="21:30">
      <c r="U12440">
        <v>33964</v>
      </c>
      <c r="V12440">
        <v>4</v>
      </c>
      <c r="W12440" t="s">
        <v>13139</v>
      </c>
      <c r="X12440">
        <v>7</v>
      </c>
      <c r="Y12440" t="s">
        <v>953</v>
      </c>
      <c r="Z12440">
        <v>7101</v>
      </c>
      <c r="AA12440" t="s">
        <v>1054</v>
      </c>
      <c r="AC12440" t="s">
        <v>10212</v>
      </c>
      <c r="AD12440" t="s">
        <v>2682</v>
      </c>
    </row>
    <row r="12441" spans="21:30">
      <c r="U12441">
        <v>33965</v>
      </c>
      <c r="V12441">
        <v>2</v>
      </c>
      <c r="W12441" t="s">
        <v>12495</v>
      </c>
      <c r="X12441">
        <v>7</v>
      </c>
      <c r="Y12441" t="s">
        <v>953</v>
      </c>
      <c r="Z12441">
        <v>7102</v>
      </c>
      <c r="AA12441" t="s">
        <v>3565</v>
      </c>
      <c r="AC12441" t="s">
        <v>10212</v>
      </c>
      <c r="AD12441" t="s">
        <v>2682</v>
      </c>
    </row>
    <row r="12442" spans="21:30">
      <c r="U12442">
        <v>33966</v>
      </c>
      <c r="V12442">
        <v>0</v>
      </c>
      <c r="W12442" t="s">
        <v>13140</v>
      </c>
      <c r="X12442">
        <v>7</v>
      </c>
      <c r="Y12442" t="s">
        <v>953</v>
      </c>
      <c r="Z12442">
        <v>7102</v>
      </c>
      <c r="AA12442" t="s">
        <v>3565</v>
      </c>
      <c r="AC12442" t="s">
        <v>10720</v>
      </c>
      <c r="AD12442" t="s">
        <v>2682</v>
      </c>
    </row>
    <row r="12443" spans="21:30">
      <c r="U12443">
        <v>33967</v>
      </c>
      <c r="V12443">
        <v>9</v>
      </c>
      <c r="W12443" t="s">
        <v>13141</v>
      </c>
      <c r="X12443">
        <v>7</v>
      </c>
      <c r="Y12443" t="s">
        <v>953</v>
      </c>
      <c r="Z12443">
        <v>7102</v>
      </c>
      <c r="AA12443" t="s">
        <v>3565</v>
      </c>
      <c r="AC12443" t="s">
        <v>10720</v>
      </c>
      <c r="AD12443" t="s">
        <v>2682</v>
      </c>
    </row>
    <row r="12444" spans="21:30">
      <c r="U12444">
        <v>33968</v>
      </c>
      <c r="V12444">
        <v>7</v>
      </c>
      <c r="W12444" t="s">
        <v>13142</v>
      </c>
      <c r="X12444">
        <v>7</v>
      </c>
      <c r="Y12444" t="s">
        <v>953</v>
      </c>
      <c r="Z12444">
        <v>7102</v>
      </c>
      <c r="AA12444" t="s">
        <v>3565</v>
      </c>
      <c r="AC12444" t="s">
        <v>10720</v>
      </c>
      <c r="AD12444" t="s">
        <v>2682</v>
      </c>
    </row>
    <row r="12445" spans="21:30">
      <c r="U12445">
        <v>33969</v>
      </c>
      <c r="V12445">
        <v>5</v>
      </c>
      <c r="W12445" t="s">
        <v>13143</v>
      </c>
      <c r="X12445">
        <v>7</v>
      </c>
      <c r="Y12445" t="s">
        <v>953</v>
      </c>
      <c r="Z12445">
        <v>7102</v>
      </c>
      <c r="AA12445" t="s">
        <v>3565</v>
      </c>
      <c r="AC12445" t="s">
        <v>10720</v>
      </c>
      <c r="AD12445" t="s">
        <v>2682</v>
      </c>
    </row>
    <row r="12446" spans="21:30">
      <c r="U12446">
        <v>33970</v>
      </c>
      <c r="V12446">
        <v>9</v>
      </c>
      <c r="W12446" t="s">
        <v>12796</v>
      </c>
      <c r="X12446">
        <v>7</v>
      </c>
      <c r="Y12446" t="s">
        <v>953</v>
      </c>
      <c r="Z12446">
        <v>7102</v>
      </c>
      <c r="AA12446" t="s">
        <v>3565</v>
      </c>
      <c r="AC12446" t="s">
        <v>10212</v>
      </c>
      <c r="AD12446" t="s">
        <v>2682</v>
      </c>
    </row>
    <row r="12447" spans="21:30">
      <c r="U12447">
        <v>33971</v>
      </c>
      <c r="V12447">
        <v>7</v>
      </c>
      <c r="W12447" t="s">
        <v>13144</v>
      </c>
      <c r="X12447">
        <v>7</v>
      </c>
      <c r="Y12447" t="s">
        <v>953</v>
      </c>
      <c r="Z12447">
        <v>7104</v>
      </c>
      <c r="AA12447" t="s">
        <v>1132</v>
      </c>
      <c r="AC12447" t="s">
        <v>10720</v>
      </c>
      <c r="AD12447" t="s">
        <v>2682</v>
      </c>
    </row>
    <row r="12448" spans="21:30">
      <c r="U12448">
        <v>33972</v>
      </c>
      <c r="V12448">
        <v>5</v>
      </c>
      <c r="W12448" t="s">
        <v>13145</v>
      </c>
      <c r="X12448">
        <v>7</v>
      </c>
      <c r="Y12448" t="s">
        <v>953</v>
      </c>
      <c r="Z12448">
        <v>7105</v>
      </c>
      <c r="AA12448" t="s">
        <v>953</v>
      </c>
      <c r="AC12448" t="s">
        <v>10720</v>
      </c>
      <c r="AD12448" t="s">
        <v>2682</v>
      </c>
    </row>
    <row r="12449" spans="21:30">
      <c r="U12449">
        <v>33973</v>
      </c>
      <c r="V12449">
        <v>3</v>
      </c>
      <c r="W12449" t="s">
        <v>13146</v>
      </c>
      <c r="X12449">
        <v>7</v>
      </c>
      <c r="Y12449" t="s">
        <v>953</v>
      </c>
      <c r="Z12449">
        <v>7105</v>
      </c>
      <c r="AA12449" t="s">
        <v>953</v>
      </c>
      <c r="AC12449" t="s">
        <v>10720</v>
      </c>
      <c r="AD12449" t="s">
        <v>2682</v>
      </c>
    </row>
    <row r="12450" spans="21:30">
      <c r="U12450">
        <v>33974</v>
      </c>
      <c r="V12450">
        <v>1</v>
      </c>
      <c r="W12450" t="s">
        <v>13147</v>
      </c>
      <c r="X12450">
        <v>7</v>
      </c>
      <c r="Y12450" t="s">
        <v>953</v>
      </c>
      <c r="Z12450">
        <v>7105</v>
      </c>
      <c r="AA12450" t="s">
        <v>953</v>
      </c>
      <c r="AC12450" t="s">
        <v>10720</v>
      </c>
      <c r="AD12450" t="s">
        <v>2682</v>
      </c>
    </row>
    <row r="12451" spans="21:30">
      <c r="U12451">
        <v>33976</v>
      </c>
      <c r="V12451">
        <v>8</v>
      </c>
      <c r="W12451" t="s">
        <v>13148</v>
      </c>
      <c r="X12451">
        <v>7</v>
      </c>
      <c r="Y12451" t="s">
        <v>953</v>
      </c>
      <c r="Z12451">
        <v>7105</v>
      </c>
      <c r="AA12451" t="s">
        <v>953</v>
      </c>
      <c r="AC12451" t="s">
        <v>10720</v>
      </c>
      <c r="AD12451" t="s">
        <v>2682</v>
      </c>
    </row>
    <row r="12452" spans="21:30">
      <c r="U12452">
        <v>33977</v>
      </c>
      <c r="V12452">
        <v>6</v>
      </c>
      <c r="W12452" t="s">
        <v>13149</v>
      </c>
      <c r="X12452">
        <v>7</v>
      </c>
      <c r="Y12452" t="s">
        <v>953</v>
      </c>
      <c r="Z12452">
        <v>7105</v>
      </c>
      <c r="AA12452" t="s">
        <v>953</v>
      </c>
      <c r="AC12452" t="s">
        <v>10720</v>
      </c>
      <c r="AD12452" t="s">
        <v>2682</v>
      </c>
    </row>
    <row r="12453" spans="21:30">
      <c r="U12453">
        <v>33978</v>
      </c>
      <c r="V12453">
        <v>4</v>
      </c>
      <c r="W12453" t="s">
        <v>13150</v>
      </c>
      <c r="X12453">
        <v>7</v>
      </c>
      <c r="Y12453" t="s">
        <v>953</v>
      </c>
      <c r="Z12453">
        <v>7105</v>
      </c>
      <c r="AA12453" t="s">
        <v>953</v>
      </c>
      <c r="AC12453" t="s">
        <v>10720</v>
      </c>
      <c r="AD12453" t="s">
        <v>2682</v>
      </c>
    </row>
    <row r="12454" spans="21:30">
      <c r="U12454">
        <v>33979</v>
      </c>
      <c r="V12454">
        <v>2</v>
      </c>
      <c r="W12454" t="s">
        <v>13151</v>
      </c>
      <c r="X12454">
        <v>7</v>
      </c>
      <c r="Y12454" t="s">
        <v>953</v>
      </c>
      <c r="Z12454">
        <v>7105</v>
      </c>
      <c r="AA12454" t="s">
        <v>953</v>
      </c>
      <c r="AC12454" t="s">
        <v>10720</v>
      </c>
      <c r="AD12454" t="s">
        <v>2682</v>
      </c>
    </row>
    <row r="12455" spans="21:30">
      <c r="U12455">
        <v>33980</v>
      </c>
      <c r="V12455">
        <v>6</v>
      </c>
      <c r="W12455" t="s">
        <v>13152</v>
      </c>
      <c r="X12455">
        <v>7</v>
      </c>
      <c r="Y12455" t="s">
        <v>953</v>
      </c>
      <c r="Z12455">
        <v>7105</v>
      </c>
      <c r="AA12455" t="s">
        <v>953</v>
      </c>
      <c r="AC12455" t="s">
        <v>10720</v>
      </c>
      <c r="AD12455" t="s">
        <v>2682</v>
      </c>
    </row>
    <row r="12456" spans="21:30">
      <c r="U12456">
        <v>33981</v>
      </c>
      <c r="V12456">
        <v>4</v>
      </c>
      <c r="W12456" t="s">
        <v>13153</v>
      </c>
      <c r="X12456">
        <v>7</v>
      </c>
      <c r="Y12456" t="s">
        <v>953</v>
      </c>
      <c r="Z12456">
        <v>7105</v>
      </c>
      <c r="AA12456" t="s">
        <v>953</v>
      </c>
      <c r="AC12456" t="s">
        <v>10212</v>
      </c>
      <c r="AD12456" t="s">
        <v>2682</v>
      </c>
    </row>
    <row r="12457" spans="21:30">
      <c r="U12457">
        <v>33982</v>
      </c>
      <c r="V12457">
        <v>2</v>
      </c>
      <c r="W12457" t="s">
        <v>13154</v>
      </c>
      <c r="X12457">
        <v>7</v>
      </c>
      <c r="Y12457" t="s">
        <v>953</v>
      </c>
      <c r="Z12457">
        <v>7105</v>
      </c>
      <c r="AA12457" t="s">
        <v>953</v>
      </c>
      <c r="AC12457" t="s">
        <v>10212</v>
      </c>
      <c r="AD12457" t="s">
        <v>2682</v>
      </c>
    </row>
    <row r="12458" spans="21:30">
      <c r="U12458">
        <v>33983</v>
      </c>
      <c r="V12458">
        <v>0</v>
      </c>
      <c r="W12458" t="s">
        <v>10322</v>
      </c>
      <c r="X12458">
        <v>7</v>
      </c>
      <c r="Y12458" t="s">
        <v>953</v>
      </c>
      <c r="Z12458">
        <v>7105</v>
      </c>
      <c r="AA12458" t="s">
        <v>953</v>
      </c>
      <c r="AC12458" t="s">
        <v>10720</v>
      </c>
      <c r="AD12458" t="s">
        <v>2682</v>
      </c>
    </row>
    <row r="12459" spans="21:30">
      <c r="U12459">
        <v>33984</v>
      </c>
      <c r="V12459">
        <v>9</v>
      </c>
      <c r="W12459" t="s">
        <v>12610</v>
      </c>
      <c r="X12459">
        <v>7</v>
      </c>
      <c r="Y12459" t="s">
        <v>953</v>
      </c>
      <c r="Z12459">
        <v>7105</v>
      </c>
      <c r="AA12459" t="s">
        <v>953</v>
      </c>
      <c r="AC12459" t="s">
        <v>10720</v>
      </c>
      <c r="AD12459" t="s">
        <v>2682</v>
      </c>
    </row>
    <row r="12460" spans="21:30">
      <c r="U12460">
        <v>33985</v>
      </c>
      <c r="V12460">
        <v>7</v>
      </c>
      <c r="W12460" t="s">
        <v>13155</v>
      </c>
      <c r="X12460">
        <v>7</v>
      </c>
      <c r="Y12460" t="s">
        <v>953</v>
      </c>
      <c r="Z12460">
        <v>7105</v>
      </c>
      <c r="AA12460" t="s">
        <v>953</v>
      </c>
      <c r="AC12460" t="s">
        <v>10212</v>
      </c>
      <c r="AD12460" t="s">
        <v>2682</v>
      </c>
    </row>
    <row r="12461" spans="21:30">
      <c r="U12461">
        <v>33987</v>
      </c>
      <c r="V12461">
        <v>3</v>
      </c>
      <c r="W12461" t="s">
        <v>13156</v>
      </c>
      <c r="X12461">
        <v>7</v>
      </c>
      <c r="Y12461" t="s">
        <v>953</v>
      </c>
      <c r="Z12461">
        <v>7106</v>
      </c>
      <c r="AA12461" t="s">
        <v>1495</v>
      </c>
      <c r="AC12461" t="s">
        <v>10720</v>
      </c>
      <c r="AD12461" t="s">
        <v>2682</v>
      </c>
    </row>
    <row r="12462" spans="21:30">
      <c r="U12462">
        <v>33988</v>
      </c>
      <c r="V12462">
        <v>1</v>
      </c>
      <c r="W12462" t="s">
        <v>13157</v>
      </c>
      <c r="X12462">
        <v>7</v>
      </c>
      <c r="Y12462" t="s">
        <v>953</v>
      </c>
      <c r="Z12462">
        <v>7106</v>
      </c>
      <c r="AA12462" t="s">
        <v>1495</v>
      </c>
      <c r="AC12462" t="s">
        <v>10212</v>
      </c>
      <c r="AD12462" t="s">
        <v>2682</v>
      </c>
    </row>
    <row r="12463" spans="21:30">
      <c r="U12463">
        <v>33990</v>
      </c>
      <c r="V12463">
        <v>3</v>
      </c>
      <c r="W12463" t="s">
        <v>13158</v>
      </c>
      <c r="X12463">
        <v>7</v>
      </c>
      <c r="Y12463" t="s">
        <v>953</v>
      </c>
      <c r="Z12463">
        <v>7106</v>
      </c>
      <c r="AA12463" t="s">
        <v>1495</v>
      </c>
      <c r="AC12463" t="s">
        <v>10212</v>
      </c>
      <c r="AD12463" t="s">
        <v>2682</v>
      </c>
    </row>
    <row r="12464" spans="21:30">
      <c r="U12464">
        <v>33991</v>
      </c>
      <c r="V12464">
        <v>1</v>
      </c>
      <c r="W12464" t="s">
        <v>13159</v>
      </c>
      <c r="X12464">
        <v>7</v>
      </c>
      <c r="Y12464" t="s">
        <v>953</v>
      </c>
      <c r="Z12464">
        <v>7107</v>
      </c>
      <c r="AA12464" t="s">
        <v>1510</v>
      </c>
      <c r="AC12464" t="s">
        <v>10212</v>
      </c>
      <c r="AD12464" t="s">
        <v>2682</v>
      </c>
    </row>
    <row r="12465" spans="21:30">
      <c r="U12465">
        <v>33993</v>
      </c>
      <c r="V12465">
        <v>8</v>
      </c>
      <c r="W12465" t="s">
        <v>12589</v>
      </c>
      <c r="X12465">
        <v>7</v>
      </c>
      <c r="Y12465" t="s">
        <v>953</v>
      </c>
      <c r="Z12465">
        <v>7108</v>
      </c>
      <c r="AA12465" t="s">
        <v>3499</v>
      </c>
      <c r="AC12465" t="s">
        <v>10720</v>
      </c>
      <c r="AD12465" t="s">
        <v>2682</v>
      </c>
    </row>
    <row r="12466" spans="21:30">
      <c r="U12466">
        <v>33994</v>
      </c>
      <c r="V12466">
        <v>6</v>
      </c>
      <c r="W12466" t="s">
        <v>13160</v>
      </c>
      <c r="X12466">
        <v>7</v>
      </c>
      <c r="Y12466" t="s">
        <v>953</v>
      </c>
      <c r="Z12466">
        <v>7108</v>
      </c>
      <c r="AA12466" t="s">
        <v>3499</v>
      </c>
      <c r="AC12466" t="s">
        <v>10720</v>
      </c>
      <c r="AD12466" t="s">
        <v>2682</v>
      </c>
    </row>
    <row r="12467" spans="21:30">
      <c r="U12467">
        <v>33995</v>
      </c>
      <c r="V12467">
        <v>4</v>
      </c>
      <c r="W12467" t="s">
        <v>13161</v>
      </c>
      <c r="X12467">
        <v>7</v>
      </c>
      <c r="Y12467" t="s">
        <v>953</v>
      </c>
      <c r="Z12467">
        <v>7108</v>
      </c>
      <c r="AA12467" t="s">
        <v>3499</v>
      </c>
      <c r="AC12467" t="s">
        <v>10720</v>
      </c>
      <c r="AD12467" t="s">
        <v>2682</v>
      </c>
    </row>
    <row r="12468" spans="21:30">
      <c r="U12468">
        <v>33996</v>
      </c>
      <c r="V12468">
        <v>2</v>
      </c>
      <c r="W12468" t="s">
        <v>13162</v>
      </c>
      <c r="X12468">
        <v>7</v>
      </c>
      <c r="Y12468" t="s">
        <v>953</v>
      </c>
      <c r="Z12468">
        <v>7108</v>
      </c>
      <c r="AA12468" t="s">
        <v>3499</v>
      </c>
      <c r="AC12468" t="s">
        <v>10212</v>
      </c>
      <c r="AD12468" t="s">
        <v>2682</v>
      </c>
    </row>
    <row r="12469" spans="21:30">
      <c r="U12469">
        <v>33997</v>
      </c>
      <c r="V12469">
        <v>0</v>
      </c>
      <c r="W12469" t="s">
        <v>13163</v>
      </c>
      <c r="X12469">
        <v>7</v>
      </c>
      <c r="Y12469" t="s">
        <v>953</v>
      </c>
      <c r="Z12469">
        <v>7108</v>
      </c>
      <c r="AA12469" t="s">
        <v>3499</v>
      </c>
      <c r="AC12469" t="s">
        <v>10212</v>
      </c>
      <c r="AD12469" t="s">
        <v>2682</v>
      </c>
    </row>
    <row r="12470" spans="21:30">
      <c r="U12470">
        <v>33998</v>
      </c>
      <c r="V12470">
        <v>9</v>
      </c>
      <c r="W12470" t="s">
        <v>13164</v>
      </c>
      <c r="X12470">
        <v>7</v>
      </c>
      <c r="Y12470" t="s">
        <v>953</v>
      </c>
      <c r="Z12470">
        <v>7108</v>
      </c>
      <c r="AA12470" t="s">
        <v>3499</v>
      </c>
      <c r="AC12470" t="s">
        <v>10212</v>
      </c>
      <c r="AD12470" t="s">
        <v>2682</v>
      </c>
    </row>
    <row r="12471" spans="21:30">
      <c r="U12471">
        <v>33999</v>
      </c>
      <c r="V12471">
        <v>7</v>
      </c>
      <c r="W12471" t="s">
        <v>13165</v>
      </c>
      <c r="X12471">
        <v>7</v>
      </c>
      <c r="Y12471" t="s">
        <v>953</v>
      </c>
      <c r="Z12471">
        <v>7109</v>
      </c>
      <c r="AA12471" t="s">
        <v>1684</v>
      </c>
      <c r="AC12471" t="s">
        <v>10212</v>
      </c>
      <c r="AD12471" t="s">
        <v>2682</v>
      </c>
    </row>
    <row r="12472" spans="21:30">
      <c r="U12472">
        <v>34000</v>
      </c>
      <c r="V12472">
        <v>6</v>
      </c>
      <c r="W12472" t="s">
        <v>10250</v>
      </c>
      <c r="X12472">
        <v>7</v>
      </c>
      <c r="Y12472" t="s">
        <v>953</v>
      </c>
      <c r="Z12472">
        <v>7109</v>
      </c>
      <c r="AA12472" t="s">
        <v>1684</v>
      </c>
      <c r="AC12472" t="s">
        <v>10720</v>
      </c>
      <c r="AD12472" t="s">
        <v>2682</v>
      </c>
    </row>
    <row r="12473" spans="21:30">
      <c r="U12473">
        <v>34001</v>
      </c>
      <c r="V12473">
        <v>4</v>
      </c>
      <c r="W12473" t="s">
        <v>13166</v>
      </c>
      <c r="X12473">
        <v>7</v>
      </c>
      <c r="Y12473" t="s">
        <v>953</v>
      </c>
      <c r="Z12473">
        <v>7109</v>
      </c>
      <c r="AA12473" t="s">
        <v>1684</v>
      </c>
      <c r="AC12473" t="s">
        <v>10720</v>
      </c>
      <c r="AD12473" t="s">
        <v>2682</v>
      </c>
    </row>
    <row r="12474" spans="21:30">
      <c r="U12474">
        <v>34002</v>
      </c>
      <c r="V12474">
        <v>2</v>
      </c>
      <c r="W12474" t="s">
        <v>13167</v>
      </c>
      <c r="X12474">
        <v>7</v>
      </c>
      <c r="Y12474" t="s">
        <v>953</v>
      </c>
      <c r="Z12474">
        <v>7109</v>
      </c>
      <c r="AA12474" t="s">
        <v>1684</v>
      </c>
      <c r="AC12474" t="s">
        <v>10720</v>
      </c>
      <c r="AD12474" t="s">
        <v>2682</v>
      </c>
    </row>
    <row r="12475" spans="21:30">
      <c r="U12475">
        <v>34003</v>
      </c>
      <c r="V12475">
        <v>0</v>
      </c>
      <c r="W12475" t="s">
        <v>13168</v>
      </c>
      <c r="X12475">
        <v>7</v>
      </c>
      <c r="Y12475" t="s">
        <v>953</v>
      </c>
      <c r="Z12475">
        <v>7109</v>
      </c>
      <c r="AA12475" t="s">
        <v>1684</v>
      </c>
      <c r="AC12475" t="s">
        <v>10212</v>
      </c>
      <c r="AD12475" t="s">
        <v>2682</v>
      </c>
    </row>
    <row r="12476" spans="21:30">
      <c r="U12476">
        <v>34004</v>
      </c>
      <c r="V12476">
        <v>9</v>
      </c>
      <c r="W12476" t="s">
        <v>13169</v>
      </c>
      <c r="X12476">
        <v>7</v>
      </c>
      <c r="Y12476" t="s">
        <v>953</v>
      </c>
      <c r="Z12476">
        <v>7109</v>
      </c>
      <c r="AA12476" t="s">
        <v>1684</v>
      </c>
      <c r="AC12476" t="s">
        <v>10212</v>
      </c>
      <c r="AD12476" t="s">
        <v>2682</v>
      </c>
    </row>
    <row r="12477" spans="21:30">
      <c r="U12477">
        <v>34005</v>
      </c>
      <c r="V12477">
        <v>7</v>
      </c>
      <c r="W12477" t="s">
        <v>13170</v>
      </c>
      <c r="X12477">
        <v>7</v>
      </c>
      <c r="Y12477" t="s">
        <v>953</v>
      </c>
      <c r="Z12477">
        <v>7109</v>
      </c>
      <c r="AA12477" t="s">
        <v>1684</v>
      </c>
      <c r="AC12477" t="s">
        <v>10212</v>
      </c>
      <c r="AD12477" t="s">
        <v>2682</v>
      </c>
    </row>
    <row r="12478" spans="21:30">
      <c r="U12478">
        <v>34006</v>
      </c>
      <c r="V12478">
        <v>5</v>
      </c>
      <c r="W12478" t="s">
        <v>13171</v>
      </c>
      <c r="X12478">
        <v>7</v>
      </c>
      <c r="Y12478" t="s">
        <v>953</v>
      </c>
      <c r="Z12478">
        <v>7109</v>
      </c>
      <c r="AA12478" t="s">
        <v>1684</v>
      </c>
      <c r="AC12478" t="s">
        <v>10212</v>
      </c>
      <c r="AD12478" t="s">
        <v>2682</v>
      </c>
    </row>
    <row r="12479" spans="21:30">
      <c r="U12479">
        <v>34007</v>
      </c>
      <c r="V12479">
        <v>3</v>
      </c>
      <c r="W12479" t="s">
        <v>10350</v>
      </c>
      <c r="X12479">
        <v>7</v>
      </c>
      <c r="Y12479" t="s">
        <v>953</v>
      </c>
      <c r="Z12479">
        <v>7110</v>
      </c>
      <c r="AA12479" t="s">
        <v>1714</v>
      </c>
      <c r="AC12479" t="s">
        <v>10212</v>
      </c>
      <c r="AD12479" t="s">
        <v>2682</v>
      </c>
    </row>
    <row r="12480" spans="21:30">
      <c r="U12480">
        <v>34008</v>
      </c>
      <c r="V12480">
        <v>1</v>
      </c>
      <c r="W12480" t="s">
        <v>13161</v>
      </c>
      <c r="X12480">
        <v>7</v>
      </c>
      <c r="Y12480" t="s">
        <v>953</v>
      </c>
      <c r="Z12480">
        <v>7110</v>
      </c>
      <c r="AA12480" t="s">
        <v>1714</v>
      </c>
      <c r="AC12480" t="s">
        <v>10720</v>
      </c>
      <c r="AD12480" t="s">
        <v>2682</v>
      </c>
    </row>
    <row r="12481" spans="21:30">
      <c r="U12481">
        <v>34010</v>
      </c>
      <c r="V12481">
        <v>3</v>
      </c>
      <c r="W12481" t="s">
        <v>13172</v>
      </c>
      <c r="X12481">
        <v>7</v>
      </c>
      <c r="Y12481" t="s">
        <v>953</v>
      </c>
      <c r="Z12481">
        <v>7110</v>
      </c>
      <c r="AA12481" t="s">
        <v>1714</v>
      </c>
      <c r="AC12481" t="s">
        <v>10212</v>
      </c>
      <c r="AD12481" t="s">
        <v>2682</v>
      </c>
    </row>
    <row r="12482" spans="21:30">
      <c r="U12482">
        <v>34011</v>
      </c>
      <c r="V12482">
        <v>1</v>
      </c>
      <c r="W12482" t="s">
        <v>13173</v>
      </c>
      <c r="X12482">
        <v>7</v>
      </c>
      <c r="Y12482" t="s">
        <v>953</v>
      </c>
      <c r="Z12482">
        <v>7110</v>
      </c>
      <c r="AA12482" t="s">
        <v>1714</v>
      </c>
      <c r="AC12482" t="s">
        <v>10720</v>
      </c>
      <c r="AD12482" t="s">
        <v>2682</v>
      </c>
    </row>
    <row r="12483" spans="21:30">
      <c r="U12483">
        <v>34013</v>
      </c>
      <c r="V12483">
        <v>8</v>
      </c>
      <c r="W12483" t="s">
        <v>13174</v>
      </c>
      <c r="X12483">
        <v>7</v>
      </c>
      <c r="Y12483" t="s">
        <v>953</v>
      </c>
      <c r="Z12483">
        <v>7110</v>
      </c>
      <c r="AA12483" t="s">
        <v>1714</v>
      </c>
      <c r="AC12483" t="s">
        <v>10212</v>
      </c>
      <c r="AD12483" t="s">
        <v>2682</v>
      </c>
    </row>
    <row r="12484" spans="21:30">
      <c r="U12484">
        <v>34014</v>
      </c>
      <c r="V12484">
        <v>6</v>
      </c>
      <c r="W12484" t="s">
        <v>13175</v>
      </c>
      <c r="X12484">
        <v>7</v>
      </c>
      <c r="Y12484" t="s">
        <v>953</v>
      </c>
      <c r="Z12484">
        <v>7110</v>
      </c>
      <c r="AA12484" t="s">
        <v>1714</v>
      </c>
      <c r="AC12484" t="s">
        <v>10212</v>
      </c>
      <c r="AD12484" t="s">
        <v>2682</v>
      </c>
    </row>
    <row r="12485" spans="21:30">
      <c r="U12485">
        <v>34015</v>
      </c>
      <c r="V12485">
        <v>4</v>
      </c>
      <c r="W12485" t="s">
        <v>13176</v>
      </c>
      <c r="X12485">
        <v>7</v>
      </c>
      <c r="Y12485" t="s">
        <v>953</v>
      </c>
      <c r="Z12485">
        <v>7201</v>
      </c>
      <c r="AA12485" t="s">
        <v>952</v>
      </c>
      <c r="AC12485" t="s">
        <v>10212</v>
      </c>
      <c r="AD12485" t="s">
        <v>2682</v>
      </c>
    </row>
    <row r="12486" spans="21:30">
      <c r="U12486">
        <v>34016</v>
      </c>
      <c r="V12486">
        <v>2</v>
      </c>
      <c r="W12486" t="s">
        <v>13177</v>
      </c>
      <c r="X12486">
        <v>7</v>
      </c>
      <c r="Y12486" t="s">
        <v>953</v>
      </c>
      <c r="Z12486">
        <v>7201</v>
      </c>
      <c r="AA12486" t="s">
        <v>952</v>
      </c>
      <c r="AC12486" t="s">
        <v>10720</v>
      </c>
      <c r="AD12486" t="s">
        <v>2682</v>
      </c>
    </row>
    <row r="12487" spans="21:30">
      <c r="U12487">
        <v>34017</v>
      </c>
      <c r="V12487">
        <v>0</v>
      </c>
      <c r="W12487" t="s">
        <v>13178</v>
      </c>
      <c r="X12487">
        <v>7</v>
      </c>
      <c r="Y12487" t="s">
        <v>953</v>
      </c>
      <c r="Z12487">
        <v>7201</v>
      </c>
      <c r="AA12487" t="s">
        <v>952</v>
      </c>
      <c r="AC12487" t="s">
        <v>10720</v>
      </c>
      <c r="AD12487" t="s">
        <v>2682</v>
      </c>
    </row>
    <row r="12488" spans="21:30">
      <c r="U12488">
        <v>34018</v>
      </c>
      <c r="V12488">
        <v>9</v>
      </c>
      <c r="W12488" t="s">
        <v>13179</v>
      </c>
      <c r="X12488">
        <v>7</v>
      </c>
      <c r="Y12488" t="s">
        <v>953</v>
      </c>
      <c r="Z12488">
        <v>7201</v>
      </c>
      <c r="AA12488" t="s">
        <v>952</v>
      </c>
      <c r="AC12488" t="s">
        <v>10720</v>
      </c>
      <c r="AD12488" t="s">
        <v>2682</v>
      </c>
    </row>
    <row r="12489" spans="21:30">
      <c r="U12489">
        <v>34019</v>
      </c>
      <c r="V12489">
        <v>7</v>
      </c>
      <c r="W12489" t="s">
        <v>10349</v>
      </c>
      <c r="X12489">
        <v>7</v>
      </c>
      <c r="Y12489" t="s">
        <v>953</v>
      </c>
      <c r="Z12489">
        <v>7201</v>
      </c>
      <c r="AA12489" t="s">
        <v>952</v>
      </c>
      <c r="AC12489" t="s">
        <v>10720</v>
      </c>
      <c r="AD12489" t="s">
        <v>2682</v>
      </c>
    </row>
    <row r="12490" spans="21:30">
      <c r="U12490">
        <v>34020</v>
      </c>
      <c r="V12490">
        <v>0</v>
      </c>
      <c r="W12490" t="s">
        <v>13180</v>
      </c>
      <c r="X12490">
        <v>7</v>
      </c>
      <c r="Y12490" t="s">
        <v>953</v>
      </c>
      <c r="Z12490">
        <v>7201</v>
      </c>
      <c r="AA12490" t="s">
        <v>952</v>
      </c>
      <c r="AC12490" t="s">
        <v>10720</v>
      </c>
      <c r="AD12490" t="s">
        <v>2682</v>
      </c>
    </row>
    <row r="12491" spans="21:30">
      <c r="U12491">
        <v>34021</v>
      </c>
      <c r="V12491">
        <v>9</v>
      </c>
      <c r="W12491" t="s">
        <v>13181</v>
      </c>
      <c r="X12491">
        <v>7</v>
      </c>
      <c r="Y12491" t="s">
        <v>953</v>
      </c>
      <c r="Z12491">
        <v>7201</v>
      </c>
      <c r="AA12491" t="s">
        <v>952</v>
      </c>
      <c r="AC12491" t="s">
        <v>10212</v>
      </c>
      <c r="AD12491" t="s">
        <v>2682</v>
      </c>
    </row>
    <row r="12492" spans="21:30">
      <c r="U12492">
        <v>34023</v>
      </c>
      <c r="V12492">
        <v>5</v>
      </c>
      <c r="W12492" t="s">
        <v>13182</v>
      </c>
      <c r="X12492">
        <v>7</v>
      </c>
      <c r="Y12492" t="s">
        <v>953</v>
      </c>
      <c r="Z12492">
        <v>7202</v>
      </c>
      <c r="AA12492" t="s">
        <v>971</v>
      </c>
      <c r="AC12492" t="s">
        <v>10720</v>
      </c>
      <c r="AD12492" t="s">
        <v>2682</v>
      </c>
    </row>
    <row r="12493" spans="21:30">
      <c r="U12493">
        <v>34024</v>
      </c>
      <c r="V12493">
        <v>3</v>
      </c>
      <c r="W12493" t="s">
        <v>13183</v>
      </c>
      <c r="X12493">
        <v>7</v>
      </c>
      <c r="Y12493" t="s">
        <v>953</v>
      </c>
      <c r="Z12493">
        <v>7202</v>
      </c>
      <c r="AA12493" t="s">
        <v>971</v>
      </c>
      <c r="AC12493" t="s">
        <v>10212</v>
      </c>
      <c r="AD12493" t="s">
        <v>2682</v>
      </c>
    </row>
    <row r="12494" spans="21:30">
      <c r="U12494">
        <v>34025</v>
      </c>
      <c r="V12494">
        <v>1</v>
      </c>
      <c r="W12494" t="s">
        <v>13184</v>
      </c>
      <c r="X12494">
        <v>7</v>
      </c>
      <c r="Y12494" t="s">
        <v>953</v>
      </c>
      <c r="Z12494">
        <v>7202</v>
      </c>
      <c r="AA12494" t="s">
        <v>971</v>
      </c>
      <c r="AC12494" t="s">
        <v>10212</v>
      </c>
      <c r="AD12494" t="s">
        <v>2682</v>
      </c>
    </row>
    <row r="12495" spans="21:30">
      <c r="U12495">
        <v>34027</v>
      </c>
      <c r="V12495">
        <v>8</v>
      </c>
      <c r="W12495" t="s">
        <v>13185</v>
      </c>
      <c r="X12495">
        <v>7</v>
      </c>
      <c r="Y12495" t="s">
        <v>953</v>
      </c>
      <c r="Z12495">
        <v>7202</v>
      </c>
      <c r="AA12495" t="s">
        <v>971</v>
      </c>
      <c r="AC12495" t="s">
        <v>10212</v>
      </c>
      <c r="AD12495" t="s">
        <v>2682</v>
      </c>
    </row>
    <row r="12496" spans="21:30">
      <c r="U12496">
        <v>34028</v>
      </c>
      <c r="V12496">
        <v>6</v>
      </c>
      <c r="W12496" t="s">
        <v>13186</v>
      </c>
      <c r="X12496">
        <v>7</v>
      </c>
      <c r="Y12496" t="s">
        <v>953</v>
      </c>
      <c r="Z12496">
        <v>7202</v>
      </c>
      <c r="AA12496" t="s">
        <v>971</v>
      </c>
      <c r="AC12496" t="s">
        <v>10212</v>
      </c>
      <c r="AD12496" t="s">
        <v>2682</v>
      </c>
    </row>
    <row r="12497" spans="21:30">
      <c r="U12497">
        <v>34029</v>
      </c>
      <c r="V12497">
        <v>4</v>
      </c>
      <c r="W12497" t="s">
        <v>13187</v>
      </c>
      <c r="X12497">
        <v>7</v>
      </c>
      <c r="Y12497" t="s">
        <v>953</v>
      </c>
      <c r="Z12497">
        <v>7202</v>
      </c>
      <c r="AA12497" t="s">
        <v>971</v>
      </c>
      <c r="AC12497" t="s">
        <v>10212</v>
      </c>
      <c r="AD12497" t="s">
        <v>2682</v>
      </c>
    </row>
    <row r="12498" spans="21:30">
      <c r="U12498">
        <v>34030</v>
      </c>
      <c r="V12498">
        <v>8</v>
      </c>
      <c r="W12498" t="s">
        <v>13188</v>
      </c>
      <c r="X12498">
        <v>7</v>
      </c>
      <c r="Y12498" t="s">
        <v>953</v>
      </c>
      <c r="Z12498">
        <v>7202</v>
      </c>
      <c r="AA12498" t="s">
        <v>971</v>
      </c>
      <c r="AC12498" t="s">
        <v>10212</v>
      </c>
      <c r="AD12498" t="s">
        <v>2682</v>
      </c>
    </row>
    <row r="12499" spans="21:30">
      <c r="U12499">
        <v>34031</v>
      </c>
      <c r="V12499">
        <v>6</v>
      </c>
      <c r="W12499" t="s">
        <v>13189</v>
      </c>
      <c r="X12499">
        <v>7</v>
      </c>
      <c r="Y12499" t="s">
        <v>953</v>
      </c>
      <c r="Z12499">
        <v>7202</v>
      </c>
      <c r="AA12499" t="s">
        <v>971</v>
      </c>
      <c r="AC12499" t="s">
        <v>10212</v>
      </c>
      <c r="AD12499" t="s">
        <v>2682</v>
      </c>
    </row>
    <row r="12500" spans="21:30">
      <c r="U12500">
        <v>34032</v>
      </c>
      <c r="V12500">
        <v>4</v>
      </c>
      <c r="W12500" t="s">
        <v>13190</v>
      </c>
      <c r="X12500">
        <v>7</v>
      </c>
      <c r="Y12500" t="s">
        <v>953</v>
      </c>
      <c r="Z12500">
        <v>7202</v>
      </c>
      <c r="AA12500" t="s">
        <v>971</v>
      </c>
      <c r="AC12500" t="s">
        <v>10212</v>
      </c>
      <c r="AD12500" t="s">
        <v>2682</v>
      </c>
    </row>
    <row r="12501" spans="21:30">
      <c r="U12501">
        <v>34033</v>
      </c>
      <c r="V12501">
        <v>2</v>
      </c>
      <c r="W12501" t="s">
        <v>13191</v>
      </c>
      <c r="X12501">
        <v>7</v>
      </c>
      <c r="Y12501" t="s">
        <v>953</v>
      </c>
      <c r="Z12501">
        <v>7203</v>
      </c>
      <c r="AA12501" t="s">
        <v>1499</v>
      </c>
      <c r="AC12501" t="s">
        <v>10720</v>
      </c>
      <c r="AD12501" t="s">
        <v>2682</v>
      </c>
    </row>
    <row r="12502" spans="21:30">
      <c r="U12502">
        <v>34034</v>
      </c>
      <c r="V12502">
        <v>0</v>
      </c>
      <c r="W12502" t="s">
        <v>13192</v>
      </c>
      <c r="X12502">
        <v>7</v>
      </c>
      <c r="Y12502" t="s">
        <v>953</v>
      </c>
      <c r="Z12502">
        <v>7203</v>
      </c>
      <c r="AA12502" t="s">
        <v>1499</v>
      </c>
      <c r="AC12502" t="s">
        <v>10720</v>
      </c>
      <c r="AD12502" t="s">
        <v>2682</v>
      </c>
    </row>
    <row r="12503" spans="21:30">
      <c r="U12503">
        <v>34035</v>
      </c>
      <c r="V12503">
        <v>9</v>
      </c>
      <c r="W12503" t="s">
        <v>13193</v>
      </c>
      <c r="X12503">
        <v>7</v>
      </c>
      <c r="Y12503" t="s">
        <v>953</v>
      </c>
      <c r="Z12503">
        <v>7301</v>
      </c>
      <c r="AA12503" t="s">
        <v>1103</v>
      </c>
      <c r="AC12503" t="s">
        <v>10212</v>
      </c>
      <c r="AD12503" t="s">
        <v>2682</v>
      </c>
    </row>
    <row r="12504" spans="21:30">
      <c r="U12504">
        <v>34036</v>
      </c>
      <c r="V12504">
        <v>7</v>
      </c>
      <c r="W12504" t="s">
        <v>13194</v>
      </c>
      <c r="X12504">
        <v>7</v>
      </c>
      <c r="Y12504" t="s">
        <v>953</v>
      </c>
      <c r="Z12504">
        <v>7301</v>
      </c>
      <c r="AA12504" t="s">
        <v>1103</v>
      </c>
      <c r="AC12504" t="s">
        <v>10212</v>
      </c>
      <c r="AD12504" t="s">
        <v>2682</v>
      </c>
    </row>
    <row r="12505" spans="21:30">
      <c r="U12505">
        <v>34037</v>
      </c>
      <c r="V12505">
        <v>5</v>
      </c>
      <c r="W12505" t="s">
        <v>13195</v>
      </c>
      <c r="X12505">
        <v>7</v>
      </c>
      <c r="Y12505" t="s">
        <v>953</v>
      </c>
      <c r="Z12505">
        <v>7301</v>
      </c>
      <c r="AA12505" t="s">
        <v>1103</v>
      </c>
      <c r="AC12505" t="s">
        <v>10212</v>
      </c>
      <c r="AD12505" t="s">
        <v>2682</v>
      </c>
    </row>
    <row r="12506" spans="21:30">
      <c r="U12506">
        <v>34038</v>
      </c>
      <c r="V12506">
        <v>3</v>
      </c>
      <c r="W12506" t="s">
        <v>12419</v>
      </c>
      <c r="X12506">
        <v>7</v>
      </c>
      <c r="Y12506" t="s">
        <v>953</v>
      </c>
      <c r="Z12506">
        <v>7301</v>
      </c>
      <c r="AA12506" t="s">
        <v>1103</v>
      </c>
      <c r="AC12506" t="s">
        <v>10212</v>
      </c>
      <c r="AD12506" t="s">
        <v>2682</v>
      </c>
    </row>
    <row r="12507" spans="21:30">
      <c r="U12507">
        <v>34039</v>
      </c>
      <c r="V12507">
        <v>1</v>
      </c>
      <c r="W12507" t="s">
        <v>12570</v>
      </c>
      <c r="X12507">
        <v>7</v>
      </c>
      <c r="Y12507" t="s">
        <v>953</v>
      </c>
      <c r="Z12507">
        <v>7301</v>
      </c>
      <c r="AA12507" t="s">
        <v>1103</v>
      </c>
      <c r="AC12507" t="s">
        <v>10720</v>
      </c>
      <c r="AD12507" t="s">
        <v>2682</v>
      </c>
    </row>
    <row r="12508" spans="21:30">
      <c r="U12508">
        <v>34040</v>
      </c>
      <c r="V12508">
        <v>5</v>
      </c>
      <c r="W12508" t="s">
        <v>12527</v>
      </c>
      <c r="X12508">
        <v>7</v>
      </c>
      <c r="Y12508" t="s">
        <v>953</v>
      </c>
      <c r="Z12508">
        <v>7301</v>
      </c>
      <c r="AA12508" t="s">
        <v>1103</v>
      </c>
      <c r="AC12508" t="s">
        <v>10720</v>
      </c>
      <c r="AD12508" t="s">
        <v>2682</v>
      </c>
    </row>
    <row r="12509" spans="21:30">
      <c r="U12509">
        <v>34041</v>
      </c>
      <c r="V12509">
        <v>3</v>
      </c>
      <c r="W12509" t="s">
        <v>13196</v>
      </c>
      <c r="X12509">
        <v>7</v>
      </c>
      <c r="Y12509" t="s">
        <v>953</v>
      </c>
      <c r="Z12509">
        <v>7301</v>
      </c>
      <c r="AA12509" t="s">
        <v>1103</v>
      </c>
      <c r="AC12509" t="s">
        <v>10720</v>
      </c>
      <c r="AD12509" t="s">
        <v>2682</v>
      </c>
    </row>
    <row r="12510" spans="21:30">
      <c r="U12510">
        <v>34042</v>
      </c>
      <c r="V12510">
        <v>1</v>
      </c>
      <c r="W12510" t="s">
        <v>13097</v>
      </c>
      <c r="X12510">
        <v>7</v>
      </c>
      <c r="Y12510" t="s">
        <v>953</v>
      </c>
      <c r="Z12510">
        <v>7301</v>
      </c>
      <c r="AA12510" t="s">
        <v>1103</v>
      </c>
      <c r="AC12510" t="s">
        <v>10720</v>
      </c>
      <c r="AD12510" t="s">
        <v>2682</v>
      </c>
    </row>
    <row r="12511" spans="21:30">
      <c r="U12511">
        <v>34044</v>
      </c>
      <c r="V12511">
        <v>8</v>
      </c>
      <c r="W12511" t="s">
        <v>13197</v>
      </c>
      <c r="X12511">
        <v>7</v>
      </c>
      <c r="Y12511" t="s">
        <v>953</v>
      </c>
      <c r="Z12511">
        <v>7301</v>
      </c>
      <c r="AA12511" t="s">
        <v>1103</v>
      </c>
      <c r="AC12511" t="s">
        <v>10720</v>
      </c>
      <c r="AD12511" t="s">
        <v>2682</v>
      </c>
    </row>
    <row r="12512" spans="21:30">
      <c r="U12512">
        <v>34045</v>
      </c>
      <c r="V12512">
        <v>6</v>
      </c>
      <c r="W12512" t="s">
        <v>10213</v>
      </c>
      <c r="X12512">
        <v>7</v>
      </c>
      <c r="Y12512" t="s">
        <v>953</v>
      </c>
      <c r="Z12512">
        <v>7301</v>
      </c>
      <c r="AA12512" t="s">
        <v>1103</v>
      </c>
      <c r="AC12512" t="s">
        <v>10720</v>
      </c>
      <c r="AD12512" t="s">
        <v>2682</v>
      </c>
    </row>
    <row r="12513" spans="21:30">
      <c r="U12513">
        <v>34046</v>
      </c>
      <c r="V12513">
        <v>4</v>
      </c>
      <c r="W12513" t="s">
        <v>13198</v>
      </c>
      <c r="X12513">
        <v>7</v>
      </c>
      <c r="Y12513" t="s">
        <v>953</v>
      </c>
      <c r="Z12513">
        <v>7301</v>
      </c>
      <c r="AA12513" t="s">
        <v>1103</v>
      </c>
      <c r="AC12513" t="s">
        <v>10720</v>
      </c>
      <c r="AD12513" t="s">
        <v>2682</v>
      </c>
    </row>
    <row r="12514" spans="21:30">
      <c r="U12514">
        <v>34047</v>
      </c>
      <c r="V12514">
        <v>2</v>
      </c>
      <c r="W12514" t="s">
        <v>13199</v>
      </c>
      <c r="X12514">
        <v>7</v>
      </c>
      <c r="Y12514" t="s">
        <v>953</v>
      </c>
      <c r="Z12514">
        <v>7301</v>
      </c>
      <c r="AA12514" t="s">
        <v>1103</v>
      </c>
      <c r="AC12514" t="s">
        <v>10720</v>
      </c>
      <c r="AD12514" t="s">
        <v>2682</v>
      </c>
    </row>
    <row r="12515" spans="21:30">
      <c r="U12515">
        <v>34048</v>
      </c>
      <c r="V12515">
        <v>0</v>
      </c>
      <c r="W12515" t="s">
        <v>12938</v>
      </c>
      <c r="X12515">
        <v>7</v>
      </c>
      <c r="Y12515" t="s">
        <v>953</v>
      </c>
      <c r="Z12515">
        <v>7301</v>
      </c>
      <c r="AA12515" t="s">
        <v>1103</v>
      </c>
      <c r="AC12515" t="s">
        <v>10720</v>
      </c>
      <c r="AD12515" t="s">
        <v>2682</v>
      </c>
    </row>
    <row r="12516" spans="21:30">
      <c r="U12516">
        <v>34049</v>
      </c>
      <c r="V12516">
        <v>9</v>
      </c>
      <c r="W12516" t="s">
        <v>10351</v>
      </c>
      <c r="X12516">
        <v>7</v>
      </c>
      <c r="Y12516" t="s">
        <v>953</v>
      </c>
      <c r="Z12516">
        <v>7301</v>
      </c>
      <c r="AA12516" t="s">
        <v>1103</v>
      </c>
      <c r="AC12516" t="s">
        <v>10720</v>
      </c>
      <c r="AD12516" t="s">
        <v>2682</v>
      </c>
    </row>
    <row r="12517" spans="21:30">
      <c r="U12517">
        <v>34050</v>
      </c>
      <c r="V12517">
        <v>2</v>
      </c>
      <c r="W12517" t="s">
        <v>10250</v>
      </c>
      <c r="X12517">
        <v>7</v>
      </c>
      <c r="Y12517" t="s">
        <v>953</v>
      </c>
      <c r="Z12517">
        <v>7301</v>
      </c>
      <c r="AA12517" t="s">
        <v>1103</v>
      </c>
      <c r="AC12517" t="s">
        <v>10212</v>
      </c>
      <c r="AD12517" t="s">
        <v>2682</v>
      </c>
    </row>
    <row r="12518" spans="21:30">
      <c r="U12518">
        <v>34051</v>
      </c>
      <c r="V12518">
        <v>0</v>
      </c>
      <c r="W12518" t="s">
        <v>13200</v>
      </c>
      <c r="X12518">
        <v>7</v>
      </c>
      <c r="Y12518" t="s">
        <v>953</v>
      </c>
      <c r="Z12518">
        <v>7301</v>
      </c>
      <c r="AA12518" t="s">
        <v>1103</v>
      </c>
      <c r="AC12518" t="s">
        <v>10720</v>
      </c>
      <c r="AD12518" t="s">
        <v>2682</v>
      </c>
    </row>
    <row r="12519" spans="21:30">
      <c r="U12519">
        <v>34052</v>
      </c>
      <c r="V12519">
        <v>9</v>
      </c>
      <c r="W12519" t="s">
        <v>13201</v>
      </c>
      <c r="X12519">
        <v>7</v>
      </c>
      <c r="Y12519" t="s">
        <v>953</v>
      </c>
      <c r="Z12519">
        <v>7301</v>
      </c>
      <c r="AA12519" t="s">
        <v>1103</v>
      </c>
      <c r="AC12519" t="s">
        <v>10720</v>
      </c>
      <c r="AD12519" t="s">
        <v>2682</v>
      </c>
    </row>
    <row r="12520" spans="21:30">
      <c r="U12520">
        <v>34053</v>
      </c>
      <c r="V12520">
        <v>7</v>
      </c>
      <c r="W12520" t="s">
        <v>13202</v>
      </c>
      <c r="X12520">
        <v>7</v>
      </c>
      <c r="Y12520" t="s">
        <v>953</v>
      </c>
      <c r="Z12520">
        <v>7301</v>
      </c>
      <c r="AA12520" t="s">
        <v>1103</v>
      </c>
      <c r="AC12520" t="s">
        <v>10720</v>
      </c>
      <c r="AD12520" t="s">
        <v>443</v>
      </c>
    </row>
    <row r="12521" spans="21:30">
      <c r="U12521">
        <v>34055</v>
      </c>
      <c r="V12521">
        <v>3</v>
      </c>
      <c r="W12521" t="s">
        <v>13203</v>
      </c>
      <c r="X12521">
        <v>7</v>
      </c>
      <c r="Y12521" t="s">
        <v>953</v>
      </c>
      <c r="Z12521">
        <v>7301</v>
      </c>
      <c r="AA12521" t="s">
        <v>1103</v>
      </c>
      <c r="AC12521" t="s">
        <v>10212</v>
      </c>
      <c r="AD12521" t="s">
        <v>443</v>
      </c>
    </row>
    <row r="12522" spans="21:30">
      <c r="U12522">
        <v>34056</v>
      </c>
      <c r="V12522">
        <v>1</v>
      </c>
      <c r="W12522" t="s">
        <v>13204</v>
      </c>
      <c r="X12522">
        <v>7</v>
      </c>
      <c r="Y12522" t="s">
        <v>953</v>
      </c>
      <c r="Z12522">
        <v>7301</v>
      </c>
      <c r="AA12522" t="s">
        <v>1103</v>
      </c>
      <c r="AC12522" t="s">
        <v>10212</v>
      </c>
      <c r="AD12522" t="s">
        <v>2682</v>
      </c>
    </row>
    <row r="12523" spans="21:30">
      <c r="U12523">
        <v>34058</v>
      </c>
      <c r="V12523">
        <v>8</v>
      </c>
      <c r="W12523" t="s">
        <v>13205</v>
      </c>
      <c r="X12523">
        <v>7</v>
      </c>
      <c r="Y12523" t="s">
        <v>953</v>
      </c>
      <c r="Z12523">
        <v>7301</v>
      </c>
      <c r="AA12523" t="s">
        <v>1103</v>
      </c>
      <c r="AC12523" t="s">
        <v>10212</v>
      </c>
      <c r="AD12523" t="s">
        <v>2682</v>
      </c>
    </row>
    <row r="12524" spans="21:30">
      <c r="U12524">
        <v>34059</v>
      </c>
      <c r="V12524">
        <v>6</v>
      </c>
      <c r="W12524" t="s">
        <v>13206</v>
      </c>
      <c r="X12524">
        <v>7</v>
      </c>
      <c r="Y12524" t="s">
        <v>953</v>
      </c>
      <c r="Z12524">
        <v>7301</v>
      </c>
      <c r="AA12524" t="s">
        <v>1103</v>
      </c>
      <c r="AC12524" t="s">
        <v>10212</v>
      </c>
      <c r="AD12524" t="s">
        <v>2682</v>
      </c>
    </row>
    <row r="12525" spans="21:30">
      <c r="U12525">
        <v>34062</v>
      </c>
      <c r="V12525">
        <v>6</v>
      </c>
      <c r="W12525" t="s">
        <v>13207</v>
      </c>
      <c r="X12525">
        <v>7</v>
      </c>
      <c r="Y12525" t="s">
        <v>953</v>
      </c>
      <c r="Z12525">
        <v>7302</v>
      </c>
      <c r="AA12525" t="s">
        <v>3406</v>
      </c>
      <c r="AC12525" t="s">
        <v>10720</v>
      </c>
      <c r="AD12525" t="s">
        <v>2682</v>
      </c>
    </row>
    <row r="12526" spans="21:30">
      <c r="U12526">
        <v>34063</v>
      </c>
      <c r="V12526">
        <v>4</v>
      </c>
      <c r="W12526" t="s">
        <v>13208</v>
      </c>
      <c r="X12526">
        <v>7</v>
      </c>
      <c r="Y12526" t="s">
        <v>953</v>
      </c>
      <c r="Z12526">
        <v>7302</v>
      </c>
      <c r="AA12526" t="s">
        <v>3406</v>
      </c>
      <c r="AC12526" t="s">
        <v>10720</v>
      </c>
      <c r="AD12526" t="s">
        <v>2682</v>
      </c>
    </row>
    <row r="12527" spans="21:30">
      <c r="U12527">
        <v>34064</v>
      </c>
      <c r="V12527">
        <v>2</v>
      </c>
      <c r="W12527" t="s">
        <v>13209</v>
      </c>
      <c r="X12527">
        <v>7</v>
      </c>
      <c r="Y12527" t="s">
        <v>953</v>
      </c>
      <c r="Z12527">
        <v>7302</v>
      </c>
      <c r="AA12527" t="s">
        <v>3406</v>
      </c>
      <c r="AC12527" t="s">
        <v>10720</v>
      </c>
      <c r="AD12527" t="s">
        <v>2682</v>
      </c>
    </row>
    <row r="12528" spans="21:30">
      <c r="U12528">
        <v>34065</v>
      </c>
      <c r="V12528">
        <v>0</v>
      </c>
      <c r="W12528" t="s">
        <v>13210</v>
      </c>
      <c r="X12528">
        <v>7</v>
      </c>
      <c r="Y12528" t="s">
        <v>953</v>
      </c>
      <c r="Z12528">
        <v>7302</v>
      </c>
      <c r="AA12528" t="s">
        <v>3406</v>
      </c>
      <c r="AC12528" t="s">
        <v>10212</v>
      </c>
      <c r="AD12528" t="s">
        <v>2682</v>
      </c>
    </row>
    <row r="12529" spans="21:30">
      <c r="U12529">
        <v>34066</v>
      </c>
      <c r="V12529">
        <v>9</v>
      </c>
      <c r="W12529" t="s">
        <v>13211</v>
      </c>
      <c r="X12529">
        <v>7</v>
      </c>
      <c r="Y12529" t="s">
        <v>953</v>
      </c>
      <c r="Z12529">
        <v>7302</v>
      </c>
      <c r="AA12529" t="s">
        <v>3406</v>
      </c>
      <c r="AC12529" t="s">
        <v>10212</v>
      </c>
      <c r="AD12529" t="s">
        <v>2682</v>
      </c>
    </row>
    <row r="12530" spans="21:30">
      <c r="U12530">
        <v>34067</v>
      </c>
      <c r="V12530">
        <v>7</v>
      </c>
      <c r="W12530" t="s">
        <v>13212</v>
      </c>
      <c r="X12530">
        <v>7</v>
      </c>
      <c r="Y12530" t="s">
        <v>953</v>
      </c>
      <c r="Z12530">
        <v>7302</v>
      </c>
      <c r="AA12530" t="s">
        <v>3406</v>
      </c>
      <c r="AC12530" t="s">
        <v>10212</v>
      </c>
      <c r="AD12530" t="s">
        <v>2682</v>
      </c>
    </row>
    <row r="12531" spans="21:30">
      <c r="U12531">
        <v>34071</v>
      </c>
      <c r="V12531">
        <v>5</v>
      </c>
      <c r="W12531" t="s">
        <v>10215</v>
      </c>
      <c r="X12531">
        <v>7</v>
      </c>
      <c r="Y12531" t="s">
        <v>953</v>
      </c>
      <c r="Z12531">
        <v>7304</v>
      </c>
      <c r="AA12531" t="s">
        <v>1391</v>
      </c>
      <c r="AC12531" t="s">
        <v>10212</v>
      </c>
      <c r="AD12531" t="s">
        <v>2682</v>
      </c>
    </row>
    <row r="12532" spans="21:30">
      <c r="U12532">
        <v>34072</v>
      </c>
      <c r="V12532">
        <v>3</v>
      </c>
      <c r="W12532" t="s">
        <v>13074</v>
      </c>
      <c r="X12532">
        <v>7</v>
      </c>
      <c r="Y12532" t="s">
        <v>953</v>
      </c>
      <c r="Z12532">
        <v>7304</v>
      </c>
      <c r="AA12532" t="s">
        <v>1391</v>
      </c>
      <c r="AC12532" t="s">
        <v>10720</v>
      </c>
      <c r="AD12532" t="s">
        <v>2682</v>
      </c>
    </row>
    <row r="12533" spans="21:30">
      <c r="U12533">
        <v>34073</v>
      </c>
      <c r="V12533">
        <v>1</v>
      </c>
      <c r="W12533" t="s">
        <v>10266</v>
      </c>
      <c r="X12533">
        <v>7</v>
      </c>
      <c r="Y12533" t="s">
        <v>953</v>
      </c>
      <c r="Z12533">
        <v>7304</v>
      </c>
      <c r="AA12533" t="s">
        <v>1391</v>
      </c>
      <c r="AC12533" t="s">
        <v>10720</v>
      </c>
      <c r="AD12533" t="s">
        <v>2682</v>
      </c>
    </row>
    <row r="12534" spans="21:30">
      <c r="U12534">
        <v>34075</v>
      </c>
      <c r="V12534">
        <v>8</v>
      </c>
      <c r="W12534" t="s">
        <v>13213</v>
      </c>
      <c r="X12534">
        <v>7</v>
      </c>
      <c r="Y12534" t="s">
        <v>953</v>
      </c>
      <c r="Z12534">
        <v>7304</v>
      </c>
      <c r="AA12534" t="s">
        <v>1391</v>
      </c>
      <c r="AC12534" t="s">
        <v>10720</v>
      </c>
      <c r="AD12534" t="s">
        <v>2682</v>
      </c>
    </row>
    <row r="12535" spans="21:30">
      <c r="U12535">
        <v>34076</v>
      </c>
      <c r="V12535">
        <v>6</v>
      </c>
      <c r="W12535" t="s">
        <v>12752</v>
      </c>
      <c r="X12535">
        <v>7</v>
      </c>
      <c r="Y12535" t="s">
        <v>953</v>
      </c>
      <c r="Z12535">
        <v>7304</v>
      </c>
      <c r="AA12535" t="s">
        <v>1391</v>
      </c>
      <c r="AC12535" t="s">
        <v>10720</v>
      </c>
      <c r="AD12535" t="s">
        <v>2682</v>
      </c>
    </row>
    <row r="12536" spans="21:30">
      <c r="U12536">
        <v>34077</v>
      </c>
      <c r="V12536">
        <v>4</v>
      </c>
      <c r="W12536" t="s">
        <v>13214</v>
      </c>
      <c r="X12536">
        <v>7</v>
      </c>
      <c r="Y12536" t="s">
        <v>953</v>
      </c>
      <c r="Z12536">
        <v>7304</v>
      </c>
      <c r="AA12536" t="s">
        <v>1391</v>
      </c>
      <c r="AC12536" t="s">
        <v>10720</v>
      </c>
      <c r="AD12536" t="s">
        <v>2682</v>
      </c>
    </row>
    <row r="12537" spans="21:30">
      <c r="U12537">
        <v>34078</v>
      </c>
      <c r="V12537">
        <v>2</v>
      </c>
      <c r="W12537" t="s">
        <v>13215</v>
      </c>
      <c r="X12537">
        <v>7</v>
      </c>
      <c r="Y12537" t="s">
        <v>953</v>
      </c>
      <c r="Z12537">
        <v>7304</v>
      </c>
      <c r="AA12537" t="s">
        <v>1391</v>
      </c>
      <c r="AC12537" t="s">
        <v>10720</v>
      </c>
      <c r="AD12537" t="s">
        <v>2682</v>
      </c>
    </row>
    <row r="12538" spans="21:30">
      <c r="U12538">
        <v>34079</v>
      </c>
      <c r="V12538">
        <v>0</v>
      </c>
      <c r="W12538" t="s">
        <v>12719</v>
      </c>
      <c r="X12538">
        <v>7</v>
      </c>
      <c r="Y12538" t="s">
        <v>953</v>
      </c>
      <c r="Z12538">
        <v>7304</v>
      </c>
      <c r="AA12538" t="s">
        <v>1391</v>
      </c>
      <c r="AC12538" t="s">
        <v>10720</v>
      </c>
      <c r="AD12538" t="s">
        <v>2682</v>
      </c>
    </row>
    <row r="12539" spans="21:30">
      <c r="U12539">
        <v>34080</v>
      </c>
      <c r="V12539">
        <v>4</v>
      </c>
      <c r="W12539" t="s">
        <v>10322</v>
      </c>
      <c r="X12539">
        <v>7</v>
      </c>
      <c r="Y12539" t="s">
        <v>953</v>
      </c>
      <c r="Z12539">
        <v>7304</v>
      </c>
      <c r="AA12539" t="s">
        <v>1391</v>
      </c>
      <c r="AC12539" t="s">
        <v>10720</v>
      </c>
      <c r="AD12539" t="s">
        <v>2682</v>
      </c>
    </row>
    <row r="12540" spans="21:30">
      <c r="U12540">
        <v>34081</v>
      </c>
      <c r="V12540">
        <v>2</v>
      </c>
      <c r="W12540" t="s">
        <v>13216</v>
      </c>
      <c r="X12540">
        <v>7</v>
      </c>
      <c r="Y12540" t="s">
        <v>953</v>
      </c>
      <c r="Z12540">
        <v>7304</v>
      </c>
      <c r="AA12540" t="s">
        <v>1391</v>
      </c>
      <c r="AC12540" t="s">
        <v>10720</v>
      </c>
      <c r="AD12540" t="s">
        <v>2682</v>
      </c>
    </row>
    <row r="12541" spans="21:30">
      <c r="U12541">
        <v>34082</v>
      </c>
      <c r="V12541">
        <v>0</v>
      </c>
      <c r="W12541" t="s">
        <v>13076</v>
      </c>
      <c r="X12541">
        <v>7</v>
      </c>
      <c r="Y12541" t="s">
        <v>953</v>
      </c>
      <c r="Z12541">
        <v>7304</v>
      </c>
      <c r="AA12541" t="s">
        <v>1391</v>
      </c>
      <c r="AC12541" t="s">
        <v>10720</v>
      </c>
      <c r="AD12541" t="s">
        <v>2682</v>
      </c>
    </row>
    <row r="12542" spans="21:30">
      <c r="U12542">
        <v>34083</v>
      </c>
      <c r="V12542">
        <v>9</v>
      </c>
      <c r="W12542" t="s">
        <v>13217</v>
      </c>
      <c r="X12542">
        <v>7</v>
      </c>
      <c r="Y12542" t="s">
        <v>953</v>
      </c>
      <c r="Z12542">
        <v>7304</v>
      </c>
      <c r="AA12542" t="s">
        <v>1391</v>
      </c>
      <c r="AC12542" t="s">
        <v>10720</v>
      </c>
      <c r="AD12542" t="s">
        <v>2682</v>
      </c>
    </row>
    <row r="12543" spans="21:30">
      <c r="U12543">
        <v>34084</v>
      </c>
      <c r="V12543">
        <v>7</v>
      </c>
      <c r="W12543" t="s">
        <v>13218</v>
      </c>
      <c r="X12543">
        <v>7</v>
      </c>
      <c r="Y12543" t="s">
        <v>953</v>
      </c>
      <c r="Z12543">
        <v>7304</v>
      </c>
      <c r="AA12543" t="s">
        <v>1391</v>
      </c>
      <c r="AC12543" t="s">
        <v>10212</v>
      </c>
      <c r="AD12543" t="s">
        <v>2682</v>
      </c>
    </row>
    <row r="12544" spans="21:30">
      <c r="U12544">
        <v>34087</v>
      </c>
      <c r="V12544">
        <v>1</v>
      </c>
      <c r="W12544" t="s">
        <v>10295</v>
      </c>
      <c r="X12544">
        <v>7</v>
      </c>
      <c r="Y12544" t="s">
        <v>953</v>
      </c>
      <c r="Z12544">
        <v>7305</v>
      </c>
      <c r="AA12544" t="s">
        <v>1636</v>
      </c>
      <c r="AC12544" t="s">
        <v>10720</v>
      </c>
      <c r="AD12544" t="s">
        <v>2682</v>
      </c>
    </row>
    <row r="12545" spans="21:30">
      <c r="U12545">
        <v>34089</v>
      </c>
      <c r="V12545">
        <v>8</v>
      </c>
      <c r="W12545" t="s">
        <v>13219</v>
      </c>
      <c r="X12545">
        <v>7</v>
      </c>
      <c r="Y12545" t="s">
        <v>953</v>
      </c>
      <c r="Z12545">
        <v>7305</v>
      </c>
      <c r="AA12545" t="s">
        <v>1636</v>
      </c>
      <c r="AC12545" t="s">
        <v>10720</v>
      </c>
      <c r="AD12545" t="s">
        <v>2682</v>
      </c>
    </row>
    <row r="12546" spans="21:30">
      <c r="U12546">
        <v>34090</v>
      </c>
      <c r="V12546">
        <v>1</v>
      </c>
      <c r="W12546" t="s">
        <v>10774</v>
      </c>
      <c r="X12546">
        <v>7</v>
      </c>
      <c r="Y12546" t="s">
        <v>953</v>
      </c>
      <c r="Z12546">
        <v>7305</v>
      </c>
      <c r="AA12546" t="s">
        <v>1636</v>
      </c>
      <c r="AC12546" t="s">
        <v>10720</v>
      </c>
      <c r="AD12546" t="s">
        <v>2682</v>
      </c>
    </row>
    <row r="12547" spans="21:30">
      <c r="U12547">
        <v>34092</v>
      </c>
      <c r="V12547">
        <v>8</v>
      </c>
      <c r="W12547" t="s">
        <v>13220</v>
      </c>
      <c r="X12547">
        <v>7</v>
      </c>
      <c r="Y12547" t="s">
        <v>953</v>
      </c>
      <c r="Z12547">
        <v>7305</v>
      </c>
      <c r="AA12547" t="s">
        <v>1636</v>
      </c>
      <c r="AC12547" t="s">
        <v>10212</v>
      </c>
      <c r="AD12547" t="s">
        <v>2682</v>
      </c>
    </row>
    <row r="12548" spans="21:30">
      <c r="U12548">
        <v>34093</v>
      </c>
      <c r="V12548">
        <v>6</v>
      </c>
      <c r="W12548" t="s">
        <v>13221</v>
      </c>
      <c r="X12548">
        <v>7</v>
      </c>
      <c r="Y12548" t="s">
        <v>953</v>
      </c>
      <c r="Z12548">
        <v>7306</v>
      </c>
      <c r="AA12548" t="s">
        <v>1673</v>
      </c>
      <c r="AC12548" t="s">
        <v>10720</v>
      </c>
      <c r="AD12548" t="s">
        <v>2682</v>
      </c>
    </row>
    <row r="12549" spans="21:30">
      <c r="U12549">
        <v>34094</v>
      </c>
      <c r="V12549">
        <v>4</v>
      </c>
      <c r="W12549" t="s">
        <v>13222</v>
      </c>
      <c r="X12549">
        <v>7</v>
      </c>
      <c r="Y12549" t="s">
        <v>953</v>
      </c>
      <c r="Z12549">
        <v>7306</v>
      </c>
      <c r="AA12549" t="s">
        <v>1673</v>
      </c>
      <c r="AC12549" t="s">
        <v>10720</v>
      </c>
      <c r="AD12549" t="s">
        <v>2682</v>
      </c>
    </row>
    <row r="12550" spans="21:30">
      <c r="U12550">
        <v>34095</v>
      </c>
      <c r="V12550">
        <v>2</v>
      </c>
      <c r="W12550" t="s">
        <v>13223</v>
      </c>
      <c r="X12550">
        <v>7</v>
      </c>
      <c r="Y12550" t="s">
        <v>953</v>
      </c>
      <c r="Z12550">
        <v>7306</v>
      </c>
      <c r="AA12550" t="s">
        <v>1673</v>
      </c>
      <c r="AC12550" t="s">
        <v>10720</v>
      </c>
      <c r="AD12550" t="s">
        <v>2682</v>
      </c>
    </row>
    <row r="12551" spans="21:30">
      <c r="U12551">
        <v>34096</v>
      </c>
      <c r="V12551">
        <v>0</v>
      </c>
      <c r="W12551" t="s">
        <v>13224</v>
      </c>
      <c r="X12551">
        <v>7</v>
      </c>
      <c r="Y12551" t="s">
        <v>953</v>
      </c>
      <c r="Z12551">
        <v>7306</v>
      </c>
      <c r="AA12551" t="s">
        <v>1673</v>
      </c>
      <c r="AC12551" t="s">
        <v>10720</v>
      </c>
      <c r="AD12551" t="s">
        <v>2682</v>
      </c>
    </row>
    <row r="12552" spans="21:30">
      <c r="U12552">
        <v>34097</v>
      </c>
      <c r="V12552">
        <v>9</v>
      </c>
      <c r="W12552" t="s">
        <v>13225</v>
      </c>
      <c r="X12552">
        <v>7</v>
      </c>
      <c r="Y12552" t="s">
        <v>953</v>
      </c>
      <c r="Z12552">
        <v>7306</v>
      </c>
      <c r="AA12552" t="s">
        <v>1673</v>
      </c>
      <c r="AC12552" t="s">
        <v>10720</v>
      </c>
      <c r="AD12552" t="s">
        <v>2682</v>
      </c>
    </row>
    <row r="12553" spans="21:30">
      <c r="U12553">
        <v>34099</v>
      </c>
      <c r="V12553">
        <v>5</v>
      </c>
      <c r="W12553" t="s">
        <v>13226</v>
      </c>
      <c r="X12553">
        <v>7</v>
      </c>
      <c r="Y12553" t="s">
        <v>953</v>
      </c>
      <c r="Z12553">
        <v>7307</v>
      </c>
      <c r="AA12553" t="s">
        <v>1676</v>
      </c>
      <c r="AC12553" t="s">
        <v>10720</v>
      </c>
      <c r="AD12553" t="s">
        <v>2682</v>
      </c>
    </row>
    <row r="12554" spans="21:30">
      <c r="U12554">
        <v>34100</v>
      </c>
      <c r="V12554">
        <v>2</v>
      </c>
      <c r="W12554" t="s">
        <v>13227</v>
      </c>
      <c r="X12554">
        <v>7</v>
      </c>
      <c r="Y12554" t="s">
        <v>953</v>
      </c>
      <c r="Z12554">
        <v>7307</v>
      </c>
      <c r="AA12554" t="s">
        <v>1676</v>
      </c>
      <c r="AC12554" t="s">
        <v>10720</v>
      </c>
      <c r="AD12554" t="s">
        <v>2682</v>
      </c>
    </row>
    <row r="12555" spans="21:30">
      <c r="U12555">
        <v>34101</v>
      </c>
      <c r="V12555">
        <v>0</v>
      </c>
      <c r="W12555" t="s">
        <v>13228</v>
      </c>
      <c r="X12555">
        <v>7</v>
      </c>
      <c r="Y12555" t="s">
        <v>953</v>
      </c>
      <c r="Z12555">
        <v>7307</v>
      </c>
      <c r="AA12555" t="s">
        <v>1676</v>
      </c>
      <c r="AC12555" t="s">
        <v>10720</v>
      </c>
      <c r="AD12555" t="s">
        <v>2682</v>
      </c>
    </row>
    <row r="12556" spans="21:30">
      <c r="U12556">
        <v>34102</v>
      </c>
      <c r="V12556">
        <v>9</v>
      </c>
      <c r="W12556" t="s">
        <v>13229</v>
      </c>
      <c r="X12556">
        <v>7</v>
      </c>
      <c r="Y12556" t="s">
        <v>953</v>
      </c>
      <c r="Z12556">
        <v>7307</v>
      </c>
      <c r="AA12556" t="s">
        <v>1676</v>
      </c>
      <c r="AC12556" t="s">
        <v>10720</v>
      </c>
      <c r="AD12556" t="s">
        <v>2682</v>
      </c>
    </row>
    <row r="12557" spans="21:30">
      <c r="U12557">
        <v>34103</v>
      </c>
      <c r="V12557">
        <v>7</v>
      </c>
      <c r="W12557" t="s">
        <v>13230</v>
      </c>
      <c r="X12557">
        <v>7</v>
      </c>
      <c r="Y12557" t="s">
        <v>953</v>
      </c>
      <c r="Z12557">
        <v>7307</v>
      </c>
      <c r="AA12557" t="s">
        <v>1676</v>
      </c>
      <c r="AC12557" t="s">
        <v>10720</v>
      </c>
      <c r="AD12557" t="s">
        <v>2682</v>
      </c>
    </row>
    <row r="12558" spans="21:30">
      <c r="U12558">
        <v>34104</v>
      </c>
      <c r="V12558">
        <v>5</v>
      </c>
      <c r="W12558" t="s">
        <v>13231</v>
      </c>
      <c r="X12558">
        <v>7</v>
      </c>
      <c r="Y12558" t="s">
        <v>953</v>
      </c>
      <c r="Z12558">
        <v>7307</v>
      </c>
      <c r="AA12558" t="s">
        <v>1676</v>
      </c>
      <c r="AC12558" t="s">
        <v>10720</v>
      </c>
      <c r="AD12558" t="s">
        <v>2682</v>
      </c>
    </row>
    <row r="12559" spans="21:30">
      <c r="U12559">
        <v>34105</v>
      </c>
      <c r="V12559">
        <v>3</v>
      </c>
      <c r="W12559" t="s">
        <v>13232</v>
      </c>
      <c r="X12559">
        <v>7</v>
      </c>
      <c r="Y12559" t="s">
        <v>953</v>
      </c>
      <c r="Z12559">
        <v>7307</v>
      </c>
      <c r="AA12559" t="s">
        <v>1676</v>
      </c>
      <c r="AC12559" t="s">
        <v>10720</v>
      </c>
      <c r="AD12559" t="s">
        <v>2682</v>
      </c>
    </row>
    <row r="12560" spans="21:30">
      <c r="U12560">
        <v>34106</v>
      </c>
      <c r="V12560">
        <v>1</v>
      </c>
      <c r="W12560" t="s">
        <v>12619</v>
      </c>
      <c r="X12560">
        <v>7</v>
      </c>
      <c r="Y12560" t="s">
        <v>953</v>
      </c>
      <c r="Z12560">
        <v>7308</v>
      </c>
      <c r="AA12560" t="s">
        <v>1754</v>
      </c>
      <c r="AC12560" t="s">
        <v>10212</v>
      </c>
      <c r="AD12560" t="s">
        <v>2682</v>
      </c>
    </row>
    <row r="12561" spans="21:30">
      <c r="U12561">
        <v>34108</v>
      </c>
      <c r="V12561">
        <v>8</v>
      </c>
      <c r="W12561" t="s">
        <v>12187</v>
      </c>
      <c r="X12561">
        <v>7</v>
      </c>
      <c r="Y12561" t="s">
        <v>953</v>
      </c>
      <c r="Z12561">
        <v>7308</v>
      </c>
      <c r="AA12561" t="s">
        <v>1754</v>
      </c>
      <c r="AC12561" t="s">
        <v>10212</v>
      </c>
      <c r="AD12561" t="s">
        <v>2682</v>
      </c>
    </row>
    <row r="12562" spans="21:30">
      <c r="U12562">
        <v>34109</v>
      </c>
      <c r="V12562">
        <v>6</v>
      </c>
      <c r="W12562" t="s">
        <v>13233</v>
      </c>
      <c r="X12562">
        <v>7</v>
      </c>
      <c r="Y12562" t="s">
        <v>953</v>
      </c>
      <c r="Z12562">
        <v>7308</v>
      </c>
      <c r="AA12562" t="s">
        <v>1754</v>
      </c>
      <c r="AC12562" t="s">
        <v>10720</v>
      </c>
      <c r="AD12562" t="s">
        <v>2682</v>
      </c>
    </row>
    <row r="12563" spans="21:30">
      <c r="U12563">
        <v>34111</v>
      </c>
      <c r="V12563">
        <v>8</v>
      </c>
      <c r="W12563" t="s">
        <v>13234</v>
      </c>
      <c r="X12563">
        <v>7</v>
      </c>
      <c r="Y12563" t="s">
        <v>953</v>
      </c>
      <c r="Z12563">
        <v>7308</v>
      </c>
      <c r="AA12563" t="s">
        <v>1754</v>
      </c>
      <c r="AC12563" t="s">
        <v>10720</v>
      </c>
      <c r="AD12563" t="s">
        <v>2682</v>
      </c>
    </row>
    <row r="12564" spans="21:30">
      <c r="U12564">
        <v>34112</v>
      </c>
      <c r="V12564">
        <v>6</v>
      </c>
      <c r="W12564" t="s">
        <v>13235</v>
      </c>
      <c r="X12564">
        <v>7</v>
      </c>
      <c r="Y12564" t="s">
        <v>953</v>
      </c>
      <c r="Z12564">
        <v>7308</v>
      </c>
      <c r="AA12564" t="s">
        <v>1754</v>
      </c>
      <c r="AC12564" t="s">
        <v>10720</v>
      </c>
      <c r="AD12564" t="s">
        <v>2682</v>
      </c>
    </row>
    <row r="12565" spans="21:30">
      <c r="U12565">
        <v>34113</v>
      </c>
      <c r="V12565">
        <v>4</v>
      </c>
      <c r="W12565" t="s">
        <v>13236</v>
      </c>
      <c r="X12565">
        <v>7</v>
      </c>
      <c r="Y12565" t="s">
        <v>953</v>
      </c>
      <c r="Z12565">
        <v>7308</v>
      </c>
      <c r="AA12565" t="s">
        <v>1754</v>
      </c>
      <c r="AC12565" t="s">
        <v>10720</v>
      </c>
      <c r="AD12565" t="s">
        <v>2682</v>
      </c>
    </row>
    <row r="12566" spans="21:30">
      <c r="U12566">
        <v>34114</v>
      </c>
      <c r="V12566">
        <v>2</v>
      </c>
      <c r="W12566" t="s">
        <v>12456</v>
      </c>
      <c r="X12566">
        <v>7</v>
      </c>
      <c r="Y12566" t="s">
        <v>953</v>
      </c>
      <c r="Z12566">
        <v>7308</v>
      </c>
      <c r="AA12566" t="s">
        <v>1754</v>
      </c>
      <c r="AC12566" t="s">
        <v>10720</v>
      </c>
      <c r="AD12566" t="s">
        <v>2682</v>
      </c>
    </row>
    <row r="12567" spans="21:30">
      <c r="U12567">
        <v>34115</v>
      </c>
      <c r="V12567">
        <v>0</v>
      </c>
      <c r="W12567" t="s">
        <v>13237</v>
      </c>
      <c r="X12567">
        <v>7</v>
      </c>
      <c r="Y12567" t="s">
        <v>953</v>
      </c>
      <c r="Z12567">
        <v>7308</v>
      </c>
      <c r="AA12567" t="s">
        <v>1754</v>
      </c>
      <c r="AC12567" t="s">
        <v>10720</v>
      </c>
      <c r="AD12567" t="s">
        <v>2682</v>
      </c>
    </row>
    <row r="12568" spans="21:30">
      <c r="U12568">
        <v>34116</v>
      </c>
      <c r="V12568">
        <v>9</v>
      </c>
      <c r="W12568" t="s">
        <v>13238</v>
      </c>
      <c r="X12568">
        <v>7</v>
      </c>
      <c r="Y12568" t="s">
        <v>953</v>
      </c>
      <c r="Z12568">
        <v>7308</v>
      </c>
      <c r="AA12568" t="s">
        <v>1754</v>
      </c>
      <c r="AC12568" t="s">
        <v>10212</v>
      </c>
      <c r="AD12568" t="s">
        <v>2682</v>
      </c>
    </row>
    <row r="12569" spans="21:30">
      <c r="U12569">
        <v>34117</v>
      </c>
      <c r="V12569">
        <v>7</v>
      </c>
      <c r="W12569" t="s">
        <v>13239</v>
      </c>
      <c r="X12569">
        <v>7</v>
      </c>
      <c r="Y12569" t="s">
        <v>953</v>
      </c>
      <c r="Z12569">
        <v>7308</v>
      </c>
      <c r="AA12569" t="s">
        <v>1754</v>
      </c>
      <c r="AC12569" t="s">
        <v>10212</v>
      </c>
      <c r="AD12569" t="s">
        <v>2682</v>
      </c>
    </row>
    <row r="12570" spans="21:30">
      <c r="U12570">
        <v>34118</v>
      </c>
      <c r="V12570">
        <v>5</v>
      </c>
      <c r="W12570" t="s">
        <v>13240</v>
      </c>
      <c r="X12570">
        <v>7</v>
      </c>
      <c r="Y12570" t="s">
        <v>953</v>
      </c>
      <c r="Z12570">
        <v>7308</v>
      </c>
      <c r="AA12570" t="s">
        <v>1754</v>
      </c>
      <c r="AC12570" t="s">
        <v>10720</v>
      </c>
      <c r="AD12570" t="s">
        <v>2682</v>
      </c>
    </row>
    <row r="12571" spans="21:30">
      <c r="U12571">
        <v>34119</v>
      </c>
      <c r="V12571">
        <v>3</v>
      </c>
      <c r="W12571" t="s">
        <v>13241</v>
      </c>
      <c r="X12571">
        <v>7</v>
      </c>
      <c r="Y12571" t="s">
        <v>953</v>
      </c>
      <c r="Z12571">
        <v>7308</v>
      </c>
      <c r="AA12571" t="s">
        <v>1754</v>
      </c>
      <c r="AC12571" t="s">
        <v>10212</v>
      </c>
      <c r="AD12571" t="s">
        <v>2682</v>
      </c>
    </row>
    <row r="12572" spans="21:30">
      <c r="U12572">
        <v>34120</v>
      </c>
      <c r="V12572">
        <v>7</v>
      </c>
      <c r="W12572" t="s">
        <v>13242</v>
      </c>
      <c r="X12572">
        <v>7</v>
      </c>
      <c r="Y12572" t="s">
        <v>953</v>
      </c>
      <c r="Z12572">
        <v>7308</v>
      </c>
      <c r="AA12572" t="s">
        <v>1754</v>
      </c>
      <c r="AC12572" t="s">
        <v>10720</v>
      </c>
      <c r="AD12572" t="s">
        <v>2682</v>
      </c>
    </row>
    <row r="12573" spans="21:30">
      <c r="U12573">
        <v>34121</v>
      </c>
      <c r="V12573">
        <v>5</v>
      </c>
      <c r="W12573" t="s">
        <v>13243</v>
      </c>
      <c r="X12573">
        <v>7</v>
      </c>
      <c r="Y12573" t="s">
        <v>953</v>
      </c>
      <c r="Z12573">
        <v>7309</v>
      </c>
      <c r="AA12573" t="s">
        <v>3404</v>
      </c>
      <c r="AC12573" t="s">
        <v>10720</v>
      </c>
      <c r="AD12573" t="s">
        <v>2682</v>
      </c>
    </row>
    <row r="12574" spans="21:30">
      <c r="U12574">
        <v>34122</v>
      </c>
      <c r="V12574">
        <v>3</v>
      </c>
      <c r="W12574" t="s">
        <v>13244</v>
      </c>
      <c r="X12574">
        <v>7</v>
      </c>
      <c r="Y12574" t="s">
        <v>953</v>
      </c>
      <c r="Z12574">
        <v>7401</v>
      </c>
      <c r="AA12574" t="s">
        <v>1023</v>
      </c>
      <c r="AC12574" t="s">
        <v>10212</v>
      </c>
      <c r="AD12574" t="s">
        <v>2682</v>
      </c>
    </row>
    <row r="12575" spans="21:30">
      <c r="U12575">
        <v>34123</v>
      </c>
      <c r="V12575">
        <v>1</v>
      </c>
      <c r="W12575" t="s">
        <v>13245</v>
      </c>
      <c r="X12575">
        <v>7</v>
      </c>
      <c r="Y12575" t="s">
        <v>953</v>
      </c>
      <c r="Z12575">
        <v>7401</v>
      </c>
      <c r="AA12575" t="s">
        <v>1023</v>
      </c>
      <c r="AC12575" t="s">
        <v>10212</v>
      </c>
      <c r="AD12575" t="s">
        <v>2682</v>
      </c>
    </row>
    <row r="12576" spans="21:30">
      <c r="U12576">
        <v>34125</v>
      </c>
      <c r="V12576">
        <v>8</v>
      </c>
      <c r="W12576" t="s">
        <v>12616</v>
      </c>
      <c r="X12576">
        <v>7</v>
      </c>
      <c r="Y12576" t="s">
        <v>953</v>
      </c>
      <c r="Z12576">
        <v>7401</v>
      </c>
      <c r="AA12576" t="s">
        <v>1023</v>
      </c>
      <c r="AC12576" t="s">
        <v>10212</v>
      </c>
      <c r="AD12576" t="s">
        <v>2682</v>
      </c>
    </row>
    <row r="12577" spans="21:30">
      <c r="U12577">
        <v>34126</v>
      </c>
      <c r="V12577">
        <v>6</v>
      </c>
      <c r="W12577" t="s">
        <v>12480</v>
      </c>
      <c r="X12577">
        <v>7</v>
      </c>
      <c r="Y12577" t="s">
        <v>953</v>
      </c>
      <c r="Z12577">
        <v>7401</v>
      </c>
      <c r="AA12577" t="s">
        <v>1023</v>
      </c>
      <c r="AC12577" t="s">
        <v>10720</v>
      </c>
      <c r="AD12577" t="s">
        <v>2682</v>
      </c>
    </row>
    <row r="12578" spans="21:30">
      <c r="U12578">
        <v>34127</v>
      </c>
      <c r="V12578">
        <v>4</v>
      </c>
      <c r="W12578" t="s">
        <v>13246</v>
      </c>
      <c r="X12578">
        <v>7</v>
      </c>
      <c r="Y12578" t="s">
        <v>953</v>
      </c>
      <c r="Z12578">
        <v>7401</v>
      </c>
      <c r="AA12578" t="s">
        <v>1023</v>
      </c>
      <c r="AC12578" t="s">
        <v>10720</v>
      </c>
      <c r="AD12578" t="s">
        <v>2682</v>
      </c>
    </row>
    <row r="12579" spans="21:30">
      <c r="U12579">
        <v>34128</v>
      </c>
      <c r="V12579">
        <v>2</v>
      </c>
      <c r="W12579" t="s">
        <v>13247</v>
      </c>
      <c r="X12579">
        <v>7</v>
      </c>
      <c r="Y12579" t="s">
        <v>953</v>
      </c>
      <c r="Z12579">
        <v>7401</v>
      </c>
      <c r="AA12579" t="s">
        <v>1023</v>
      </c>
      <c r="AC12579" t="s">
        <v>10720</v>
      </c>
      <c r="AD12579" t="s">
        <v>2682</v>
      </c>
    </row>
    <row r="12580" spans="21:30">
      <c r="U12580">
        <v>34129</v>
      </c>
      <c r="V12580">
        <v>0</v>
      </c>
      <c r="W12580" t="s">
        <v>13248</v>
      </c>
      <c r="X12580">
        <v>7</v>
      </c>
      <c r="Y12580" t="s">
        <v>953</v>
      </c>
      <c r="Z12580">
        <v>7401</v>
      </c>
      <c r="AA12580" t="s">
        <v>1023</v>
      </c>
      <c r="AC12580" t="s">
        <v>10720</v>
      </c>
      <c r="AD12580" t="s">
        <v>2682</v>
      </c>
    </row>
    <row r="12581" spans="21:30">
      <c r="U12581">
        <v>34130</v>
      </c>
      <c r="V12581">
        <v>4</v>
      </c>
      <c r="W12581" t="s">
        <v>13249</v>
      </c>
      <c r="X12581">
        <v>7</v>
      </c>
      <c r="Y12581" t="s">
        <v>953</v>
      </c>
      <c r="Z12581">
        <v>7401</v>
      </c>
      <c r="AA12581" t="s">
        <v>1023</v>
      </c>
      <c r="AC12581" t="s">
        <v>10720</v>
      </c>
      <c r="AD12581" t="s">
        <v>2682</v>
      </c>
    </row>
    <row r="12582" spans="21:30">
      <c r="U12582">
        <v>34131</v>
      </c>
      <c r="V12582">
        <v>2</v>
      </c>
      <c r="W12582" t="s">
        <v>12971</v>
      </c>
      <c r="X12582">
        <v>7</v>
      </c>
      <c r="Y12582" t="s">
        <v>953</v>
      </c>
      <c r="Z12582">
        <v>7401</v>
      </c>
      <c r="AA12582" t="s">
        <v>1023</v>
      </c>
      <c r="AC12582" t="s">
        <v>10720</v>
      </c>
      <c r="AD12582" t="s">
        <v>2682</v>
      </c>
    </row>
    <row r="12583" spans="21:30">
      <c r="U12583">
        <v>34132</v>
      </c>
      <c r="V12583">
        <v>0</v>
      </c>
      <c r="W12583" t="s">
        <v>13250</v>
      </c>
      <c r="X12583">
        <v>7</v>
      </c>
      <c r="Y12583" t="s">
        <v>953</v>
      </c>
      <c r="Z12583">
        <v>7401</v>
      </c>
      <c r="AA12583" t="s">
        <v>1023</v>
      </c>
      <c r="AC12583" t="s">
        <v>10720</v>
      </c>
      <c r="AD12583" t="s">
        <v>2682</v>
      </c>
    </row>
    <row r="12584" spans="21:30">
      <c r="U12584">
        <v>34133</v>
      </c>
      <c r="V12584">
        <v>9</v>
      </c>
      <c r="W12584" t="s">
        <v>10270</v>
      </c>
      <c r="X12584">
        <v>7</v>
      </c>
      <c r="Y12584" t="s">
        <v>953</v>
      </c>
      <c r="Z12584">
        <v>7401</v>
      </c>
      <c r="AA12584" t="s">
        <v>1023</v>
      </c>
      <c r="AC12584" t="s">
        <v>10720</v>
      </c>
      <c r="AD12584" t="s">
        <v>2682</v>
      </c>
    </row>
    <row r="12585" spans="21:30">
      <c r="U12585">
        <v>34134</v>
      </c>
      <c r="V12585">
        <v>7</v>
      </c>
      <c r="W12585" t="s">
        <v>13251</v>
      </c>
      <c r="X12585">
        <v>7</v>
      </c>
      <c r="Y12585" t="s">
        <v>953</v>
      </c>
      <c r="Z12585">
        <v>7401</v>
      </c>
      <c r="AA12585" t="s">
        <v>1023</v>
      </c>
      <c r="AC12585" t="s">
        <v>10720</v>
      </c>
      <c r="AD12585" t="s">
        <v>2682</v>
      </c>
    </row>
    <row r="12586" spans="21:30">
      <c r="U12586">
        <v>34135</v>
      </c>
      <c r="V12586">
        <v>5</v>
      </c>
      <c r="W12586" t="s">
        <v>13252</v>
      </c>
      <c r="X12586">
        <v>7</v>
      </c>
      <c r="Y12586" t="s">
        <v>953</v>
      </c>
      <c r="Z12586">
        <v>7401</v>
      </c>
      <c r="AA12586" t="s">
        <v>1023</v>
      </c>
      <c r="AC12586" t="s">
        <v>10720</v>
      </c>
      <c r="AD12586" t="s">
        <v>2682</v>
      </c>
    </row>
    <row r="12587" spans="21:30">
      <c r="U12587">
        <v>34136</v>
      </c>
      <c r="V12587">
        <v>3</v>
      </c>
      <c r="W12587" t="s">
        <v>12610</v>
      </c>
      <c r="X12587">
        <v>7</v>
      </c>
      <c r="Y12587" t="s">
        <v>953</v>
      </c>
      <c r="Z12587">
        <v>7401</v>
      </c>
      <c r="AA12587" t="s">
        <v>1023</v>
      </c>
      <c r="AC12587" t="s">
        <v>10720</v>
      </c>
      <c r="AD12587" t="s">
        <v>2682</v>
      </c>
    </row>
    <row r="12588" spans="21:30">
      <c r="U12588">
        <v>34137</v>
      </c>
      <c r="V12588">
        <v>1</v>
      </c>
      <c r="W12588" t="s">
        <v>13253</v>
      </c>
      <c r="X12588">
        <v>7</v>
      </c>
      <c r="Y12588" t="s">
        <v>953</v>
      </c>
      <c r="Z12588">
        <v>7401</v>
      </c>
      <c r="AA12588" t="s">
        <v>1023</v>
      </c>
      <c r="AC12588" t="s">
        <v>10720</v>
      </c>
      <c r="AD12588" t="s">
        <v>2682</v>
      </c>
    </row>
    <row r="12589" spans="21:30">
      <c r="U12589">
        <v>34139</v>
      </c>
      <c r="V12589">
        <v>8</v>
      </c>
      <c r="W12589" t="s">
        <v>13254</v>
      </c>
      <c r="X12589">
        <v>7</v>
      </c>
      <c r="Y12589" t="s">
        <v>953</v>
      </c>
      <c r="Z12589">
        <v>7401</v>
      </c>
      <c r="AA12589" t="s">
        <v>1023</v>
      </c>
      <c r="AC12589" t="s">
        <v>10720</v>
      </c>
      <c r="AD12589" t="s">
        <v>2682</v>
      </c>
    </row>
    <row r="12590" spans="21:30">
      <c r="U12590">
        <v>34140</v>
      </c>
      <c r="V12590">
        <v>1</v>
      </c>
      <c r="W12590" t="s">
        <v>13255</v>
      </c>
      <c r="X12590">
        <v>7</v>
      </c>
      <c r="Y12590" t="s">
        <v>953</v>
      </c>
      <c r="Z12590">
        <v>7401</v>
      </c>
      <c r="AA12590" t="s">
        <v>1023</v>
      </c>
      <c r="AC12590" t="s">
        <v>10720</v>
      </c>
      <c r="AD12590" t="s">
        <v>2682</v>
      </c>
    </row>
    <row r="12591" spans="21:30">
      <c r="U12591">
        <v>34142</v>
      </c>
      <c r="V12591">
        <v>8</v>
      </c>
      <c r="W12591" t="s">
        <v>13256</v>
      </c>
      <c r="X12591">
        <v>7</v>
      </c>
      <c r="Y12591" t="s">
        <v>953</v>
      </c>
      <c r="Z12591">
        <v>7401</v>
      </c>
      <c r="AA12591" t="s">
        <v>1023</v>
      </c>
      <c r="AC12591" t="s">
        <v>10720</v>
      </c>
      <c r="AD12591" t="s">
        <v>2682</v>
      </c>
    </row>
    <row r="12592" spans="21:30">
      <c r="U12592">
        <v>34143</v>
      </c>
      <c r="V12592">
        <v>6</v>
      </c>
      <c r="W12592" t="s">
        <v>13257</v>
      </c>
      <c r="X12592">
        <v>7</v>
      </c>
      <c r="Y12592" t="s">
        <v>953</v>
      </c>
      <c r="Z12592">
        <v>7401</v>
      </c>
      <c r="AA12592" t="s">
        <v>1023</v>
      </c>
      <c r="AC12592" t="s">
        <v>10720</v>
      </c>
      <c r="AD12592" t="s">
        <v>2682</v>
      </c>
    </row>
    <row r="12593" spans="21:30">
      <c r="U12593">
        <v>34144</v>
      </c>
      <c r="V12593">
        <v>4</v>
      </c>
      <c r="W12593" t="s">
        <v>13258</v>
      </c>
      <c r="X12593">
        <v>7</v>
      </c>
      <c r="Y12593" t="s">
        <v>953</v>
      </c>
      <c r="Z12593">
        <v>7401</v>
      </c>
      <c r="AA12593" t="s">
        <v>1023</v>
      </c>
      <c r="AC12593" t="s">
        <v>10720</v>
      </c>
      <c r="AD12593" t="s">
        <v>2682</v>
      </c>
    </row>
    <row r="12594" spans="21:30">
      <c r="U12594">
        <v>34145</v>
      </c>
      <c r="V12594">
        <v>2</v>
      </c>
      <c r="W12594" t="s">
        <v>13259</v>
      </c>
      <c r="X12594">
        <v>7</v>
      </c>
      <c r="Y12594" t="s">
        <v>953</v>
      </c>
      <c r="Z12594">
        <v>7401</v>
      </c>
      <c r="AA12594" t="s">
        <v>1023</v>
      </c>
      <c r="AC12594" t="s">
        <v>10720</v>
      </c>
      <c r="AD12594" t="s">
        <v>2682</v>
      </c>
    </row>
    <row r="12595" spans="21:30">
      <c r="U12595">
        <v>34146</v>
      </c>
      <c r="V12595">
        <v>0</v>
      </c>
      <c r="W12595" t="s">
        <v>13260</v>
      </c>
      <c r="X12595">
        <v>7</v>
      </c>
      <c r="Y12595" t="s">
        <v>953</v>
      </c>
      <c r="Z12595">
        <v>7401</v>
      </c>
      <c r="AA12595" t="s">
        <v>1023</v>
      </c>
      <c r="AC12595" t="s">
        <v>10212</v>
      </c>
      <c r="AD12595" t="s">
        <v>2682</v>
      </c>
    </row>
    <row r="12596" spans="21:30">
      <c r="U12596">
        <v>34147</v>
      </c>
      <c r="V12596">
        <v>9</v>
      </c>
      <c r="W12596" t="s">
        <v>13261</v>
      </c>
      <c r="X12596">
        <v>7</v>
      </c>
      <c r="Y12596" t="s">
        <v>953</v>
      </c>
      <c r="Z12596">
        <v>7401</v>
      </c>
      <c r="AA12596" t="s">
        <v>1023</v>
      </c>
      <c r="AC12596" t="s">
        <v>10212</v>
      </c>
      <c r="AD12596" t="s">
        <v>2682</v>
      </c>
    </row>
    <row r="12597" spans="21:30">
      <c r="U12597">
        <v>34148</v>
      </c>
      <c r="V12597">
        <v>7</v>
      </c>
      <c r="W12597" t="s">
        <v>13262</v>
      </c>
      <c r="X12597">
        <v>7</v>
      </c>
      <c r="Y12597" t="s">
        <v>953</v>
      </c>
      <c r="Z12597">
        <v>7401</v>
      </c>
      <c r="AA12597" t="s">
        <v>1023</v>
      </c>
      <c r="AC12597" t="s">
        <v>10720</v>
      </c>
      <c r="AD12597" t="s">
        <v>2682</v>
      </c>
    </row>
    <row r="12598" spans="21:30">
      <c r="U12598">
        <v>34149</v>
      </c>
      <c r="V12598">
        <v>5</v>
      </c>
      <c r="W12598" t="s">
        <v>13263</v>
      </c>
      <c r="X12598">
        <v>7</v>
      </c>
      <c r="Y12598" t="s">
        <v>953</v>
      </c>
      <c r="Z12598">
        <v>7401</v>
      </c>
      <c r="AA12598" t="s">
        <v>1023</v>
      </c>
      <c r="AC12598" t="s">
        <v>10212</v>
      </c>
      <c r="AD12598" t="s">
        <v>2682</v>
      </c>
    </row>
    <row r="12599" spans="21:30">
      <c r="U12599">
        <v>34150</v>
      </c>
      <c r="V12599">
        <v>9</v>
      </c>
      <c r="W12599" t="s">
        <v>13237</v>
      </c>
      <c r="X12599">
        <v>7</v>
      </c>
      <c r="Y12599" t="s">
        <v>953</v>
      </c>
      <c r="Z12599">
        <v>7402</v>
      </c>
      <c r="AA12599" t="s">
        <v>3667</v>
      </c>
      <c r="AC12599" t="s">
        <v>10720</v>
      </c>
      <c r="AD12599" t="s">
        <v>2682</v>
      </c>
    </row>
    <row r="12600" spans="21:30">
      <c r="U12600">
        <v>34151</v>
      </c>
      <c r="V12600">
        <v>7</v>
      </c>
      <c r="W12600" t="s">
        <v>12764</v>
      </c>
      <c r="X12600">
        <v>7</v>
      </c>
      <c r="Y12600" t="s">
        <v>953</v>
      </c>
      <c r="Z12600">
        <v>7402</v>
      </c>
      <c r="AA12600" t="s">
        <v>3667</v>
      </c>
      <c r="AC12600" t="s">
        <v>10720</v>
      </c>
      <c r="AD12600" t="s">
        <v>2682</v>
      </c>
    </row>
    <row r="12601" spans="21:30">
      <c r="U12601">
        <v>34152</v>
      </c>
      <c r="V12601">
        <v>5</v>
      </c>
      <c r="W12601" t="s">
        <v>13264</v>
      </c>
      <c r="X12601">
        <v>7</v>
      </c>
      <c r="Y12601" t="s">
        <v>953</v>
      </c>
      <c r="Z12601">
        <v>7402</v>
      </c>
      <c r="AA12601" t="s">
        <v>3667</v>
      </c>
      <c r="AC12601" t="s">
        <v>10720</v>
      </c>
      <c r="AD12601" t="s">
        <v>2682</v>
      </c>
    </row>
    <row r="12602" spans="21:30">
      <c r="U12602">
        <v>34153</v>
      </c>
      <c r="V12602">
        <v>3</v>
      </c>
      <c r="W12602" t="s">
        <v>13265</v>
      </c>
      <c r="X12602">
        <v>7</v>
      </c>
      <c r="Y12602" t="s">
        <v>953</v>
      </c>
      <c r="Z12602">
        <v>7402</v>
      </c>
      <c r="AA12602" t="s">
        <v>3667</v>
      </c>
      <c r="AC12602" t="s">
        <v>10720</v>
      </c>
      <c r="AD12602" t="s">
        <v>2682</v>
      </c>
    </row>
    <row r="12603" spans="21:30">
      <c r="U12603">
        <v>34154</v>
      </c>
      <c r="V12603">
        <v>1</v>
      </c>
      <c r="W12603" t="s">
        <v>13266</v>
      </c>
      <c r="X12603">
        <v>7</v>
      </c>
      <c r="Y12603" t="s">
        <v>953</v>
      </c>
      <c r="Z12603">
        <v>7402</v>
      </c>
      <c r="AA12603" t="s">
        <v>3667</v>
      </c>
      <c r="AC12603" t="s">
        <v>10212</v>
      </c>
      <c r="AD12603" t="s">
        <v>2682</v>
      </c>
    </row>
    <row r="12604" spans="21:30">
      <c r="U12604">
        <v>34156</v>
      </c>
      <c r="V12604">
        <v>8</v>
      </c>
      <c r="W12604" t="s">
        <v>13267</v>
      </c>
      <c r="X12604">
        <v>7</v>
      </c>
      <c r="Y12604" t="s">
        <v>953</v>
      </c>
      <c r="Z12604">
        <v>7402</v>
      </c>
      <c r="AA12604" t="s">
        <v>3667</v>
      </c>
      <c r="AC12604" t="s">
        <v>10212</v>
      </c>
      <c r="AD12604" t="s">
        <v>2682</v>
      </c>
    </row>
    <row r="12605" spans="21:30">
      <c r="U12605">
        <v>34157</v>
      </c>
      <c r="V12605">
        <v>6</v>
      </c>
      <c r="W12605" t="s">
        <v>13268</v>
      </c>
      <c r="X12605">
        <v>7</v>
      </c>
      <c r="Y12605" t="s">
        <v>953</v>
      </c>
      <c r="Z12605">
        <v>7402</v>
      </c>
      <c r="AA12605" t="s">
        <v>3667</v>
      </c>
      <c r="AC12605" t="s">
        <v>10212</v>
      </c>
      <c r="AD12605" t="s">
        <v>2682</v>
      </c>
    </row>
    <row r="12606" spans="21:30">
      <c r="U12606">
        <v>34158</v>
      </c>
      <c r="V12606">
        <v>4</v>
      </c>
      <c r="W12606" t="s">
        <v>13269</v>
      </c>
      <c r="X12606">
        <v>7</v>
      </c>
      <c r="Y12606" t="s">
        <v>953</v>
      </c>
      <c r="Z12606">
        <v>7402</v>
      </c>
      <c r="AA12606" t="s">
        <v>3667</v>
      </c>
      <c r="AC12606" t="s">
        <v>10720</v>
      </c>
      <c r="AD12606" t="s">
        <v>2682</v>
      </c>
    </row>
    <row r="12607" spans="21:30">
      <c r="U12607">
        <v>34159</v>
      </c>
      <c r="V12607">
        <v>2</v>
      </c>
      <c r="W12607" t="s">
        <v>13270</v>
      </c>
      <c r="X12607">
        <v>7</v>
      </c>
      <c r="Y12607" t="s">
        <v>953</v>
      </c>
      <c r="Z12607">
        <v>7402</v>
      </c>
      <c r="AA12607" t="s">
        <v>3667</v>
      </c>
      <c r="AC12607" t="s">
        <v>10720</v>
      </c>
      <c r="AD12607" t="s">
        <v>2682</v>
      </c>
    </row>
    <row r="12608" spans="21:30">
      <c r="U12608">
        <v>34160</v>
      </c>
      <c r="V12608">
        <v>6</v>
      </c>
      <c r="W12608" t="s">
        <v>13271</v>
      </c>
      <c r="X12608">
        <v>7</v>
      </c>
      <c r="Y12608" t="s">
        <v>953</v>
      </c>
      <c r="Z12608">
        <v>7402</v>
      </c>
      <c r="AA12608" t="s">
        <v>3667</v>
      </c>
      <c r="AC12608" t="s">
        <v>10212</v>
      </c>
      <c r="AD12608" t="s">
        <v>2682</v>
      </c>
    </row>
    <row r="12609" spans="21:30">
      <c r="U12609">
        <v>34161</v>
      </c>
      <c r="V12609">
        <v>4</v>
      </c>
      <c r="W12609" t="s">
        <v>13272</v>
      </c>
      <c r="X12609">
        <v>7</v>
      </c>
      <c r="Y12609" t="s">
        <v>953</v>
      </c>
      <c r="Z12609">
        <v>7403</v>
      </c>
      <c r="AA12609" t="s">
        <v>3681</v>
      </c>
      <c r="AC12609" t="s">
        <v>10720</v>
      </c>
      <c r="AD12609" t="s">
        <v>2682</v>
      </c>
    </row>
    <row r="12610" spans="21:30">
      <c r="U12610">
        <v>34162</v>
      </c>
      <c r="V12610">
        <v>2</v>
      </c>
      <c r="W12610" t="s">
        <v>13273</v>
      </c>
      <c r="X12610">
        <v>7</v>
      </c>
      <c r="Y12610" t="s">
        <v>953</v>
      </c>
      <c r="Z12610">
        <v>7403</v>
      </c>
      <c r="AA12610" t="s">
        <v>3681</v>
      </c>
      <c r="AC12610" t="s">
        <v>10720</v>
      </c>
      <c r="AD12610" t="s">
        <v>2682</v>
      </c>
    </row>
    <row r="12611" spans="21:30">
      <c r="U12611">
        <v>34163</v>
      </c>
      <c r="V12611">
        <v>0</v>
      </c>
      <c r="W12611" t="s">
        <v>13161</v>
      </c>
      <c r="X12611">
        <v>7</v>
      </c>
      <c r="Y12611" t="s">
        <v>953</v>
      </c>
      <c r="Z12611">
        <v>7403</v>
      </c>
      <c r="AA12611" t="s">
        <v>3681</v>
      </c>
      <c r="AC12611" t="s">
        <v>10720</v>
      </c>
      <c r="AD12611" t="s">
        <v>2682</v>
      </c>
    </row>
    <row r="12612" spans="21:30">
      <c r="U12612">
        <v>34164</v>
      </c>
      <c r="V12612">
        <v>9</v>
      </c>
      <c r="W12612" t="s">
        <v>13274</v>
      </c>
      <c r="X12612">
        <v>7</v>
      </c>
      <c r="Y12612" t="s">
        <v>953</v>
      </c>
      <c r="Z12612">
        <v>7403</v>
      </c>
      <c r="AA12612" t="s">
        <v>3681</v>
      </c>
      <c r="AC12612" t="s">
        <v>10720</v>
      </c>
      <c r="AD12612" t="s">
        <v>2682</v>
      </c>
    </row>
    <row r="12613" spans="21:30">
      <c r="U12613">
        <v>34165</v>
      </c>
      <c r="V12613">
        <v>7</v>
      </c>
      <c r="W12613" t="s">
        <v>13275</v>
      </c>
      <c r="X12613">
        <v>7</v>
      </c>
      <c r="Y12613" t="s">
        <v>953</v>
      </c>
      <c r="Z12613">
        <v>7403</v>
      </c>
      <c r="AA12613" t="s">
        <v>3681</v>
      </c>
      <c r="AC12613" t="s">
        <v>10720</v>
      </c>
      <c r="AD12613" t="s">
        <v>2682</v>
      </c>
    </row>
    <row r="12614" spans="21:30">
      <c r="U12614">
        <v>34166</v>
      </c>
      <c r="V12614">
        <v>5</v>
      </c>
      <c r="W12614" t="s">
        <v>13276</v>
      </c>
      <c r="X12614">
        <v>7</v>
      </c>
      <c r="Y12614" t="s">
        <v>953</v>
      </c>
      <c r="Z12614">
        <v>7403</v>
      </c>
      <c r="AA12614" t="s">
        <v>3681</v>
      </c>
      <c r="AC12614" t="s">
        <v>10720</v>
      </c>
      <c r="AD12614" t="s">
        <v>2682</v>
      </c>
    </row>
    <row r="12615" spans="21:30">
      <c r="U12615">
        <v>34167</v>
      </c>
      <c r="V12615">
        <v>3</v>
      </c>
      <c r="W12615" t="s">
        <v>13277</v>
      </c>
      <c r="X12615">
        <v>7</v>
      </c>
      <c r="Y12615" t="s">
        <v>953</v>
      </c>
      <c r="Z12615">
        <v>7403</v>
      </c>
      <c r="AA12615" t="s">
        <v>3681</v>
      </c>
      <c r="AC12615" t="s">
        <v>10720</v>
      </c>
      <c r="AD12615" t="s">
        <v>2682</v>
      </c>
    </row>
    <row r="12616" spans="21:30">
      <c r="U12616">
        <v>34168</v>
      </c>
      <c r="V12616">
        <v>1</v>
      </c>
      <c r="W12616" t="s">
        <v>13278</v>
      </c>
      <c r="X12616">
        <v>7</v>
      </c>
      <c r="Y12616" t="s">
        <v>953</v>
      </c>
      <c r="Z12616">
        <v>7403</v>
      </c>
      <c r="AA12616" t="s">
        <v>3681</v>
      </c>
      <c r="AC12616" t="s">
        <v>10720</v>
      </c>
      <c r="AD12616" t="s">
        <v>2682</v>
      </c>
    </row>
    <row r="12617" spans="21:30">
      <c r="U12617">
        <v>34170</v>
      </c>
      <c r="V12617">
        <v>3</v>
      </c>
      <c r="W12617" t="s">
        <v>13279</v>
      </c>
      <c r="X12617">
        <v>7</v>
      </c>
      <c r="Y12617" t="s">
        <v>953</v>
      </c>
      <c r="Z12617">
        <v>7403</v>
      </c>
      <c r="AA12617" t="s">
        <v>3681</v>
      </c>
      <c r="AC12617" t="s">
        <v>10212</v>
      </c>
      <c r="AD12617" t="s">
        <v>2682</v>
      </c>
    </row>
    <row r="12618" spans="21:30">
      <c r="U12618">
        <v>34171</v>
      </c>
      <c r="V12618">
        <v>1</v>
      </c>
      <c r="W12618" t="s">
        <v>13280</v>
      </c>
      <c r="X12618">
        <v>7</v>
      </c>
      <c r="Y12618" t="s">
        <v>953</v>
      </c>
      <c r="Z12618">
        <v>7403</v>
      </c>
      <c r="AA12618" t="s">
        <v>3681</v>
      </c>
      <c r="AC12618" t="s">
        <v>10212</v>
      </c>
      <c r="AD12618" t="s">
        <v>2682</v>
      </c>
    </row>
    <row r="12619" spans="21:30">
      <c r="U12619">
        <v>34173</v>
      </c>
      <c r="V12619">
        <v>8</v>
      </c>
      <c r="W12619" t="s">
        <v>13281</v>
      </c>
      <c r="X12619">
        <v>7</v>
      </c>
      <c r="Y12619" t="s">
        <v>953</v>
      </c>
      <c r="Z12619">
        <v>7403</v>
      </c>
      <c r="AA12619" t="s">
        <v>3681</v>
      </c>
      <c r="AC12619" t="s">
        <v>10212</v>
      </c>
      <c r="AD12619" t="s">
        <v>2682</v>
      </c>
    </row>
    <row r="12620" spans="21:30">
      <c r="U12620">
        <v>34174</v>
      </c>
      <c r="V12620">
        <v>6</v>
      </c>
      <c r="W12620" t="s">
        <v>10261</v>
      </c>
      <c r="X12620">
        <v>7</v>
      </c>
      <c r="Y12620" t="s">
        <v>953</v>
      </c>
      <c r="Z12620">
        <v>7403</v>
      </c>
      <c r="AA12620" t="s">
        <v>3681</v>
      </c>
      <c r="AC12620" t="s">
        <v>10212</v>
      </c>
      <c r="AD12620" t="s">
        <v>2682</v>
      </c>
    </row>
    <row r="12621" spans="21:30">
      <c r="U12621">
        <v>34175</v>
      </c>
      <c r="V12621">
        <v>4</v>
      </c>
      <c r="W12621" t="s">
        <v>13282</v>
      </c>
      <c r="X12621">
        <v>7</v>
      </c>
      <c r="Y12621" t="s">
        <v>953</v>
      </c>
      <c r="Z12621">
        <v>7403</v>
      </c>
      <c r="AA12621" t="s">
        <v>3681</v>
      </c>
      <c r="AC12621" t="s">
        <v>10212</v>
      </c>
      <c r="AD12621" t="s">
        <v>2682</v>
      </c>
    </row>
    <row r="12622" spans="21:30">
      <c r="U12622">
        <v>34176</v>
      </c>
      <c r="V12622">
        <v>2</v>
      </c>
      <c r="W12622" t="s">
        <v>13283</v>
      </c>
      <c r="X12622">
        <v>7</v>
      </c>
      <c r="Y12622" t="s">
        <v>953</v>
      </c>
      <c r="Z12622">
        <v>7403</v>
      </c>
      <c r="AA12622" t="s">
        <v>3681</v>
      </c>
      <c r="AC12622" t="s">
        <v>10720</v>
      </c>
      <c r="AD12622" t="s">
        <v>2682</v>
      </c>
    </row>
    <row r="12623" spans="21:30">
      <c r="U12623">
        <v>34177</v>
      </c>
      <c r="V12623">
        <v>0</v>
      </c>
      <c r="W12623" t="s">
        <v>13284</v>
      </c>
      <c r="X12623">
        <v>7</v>
      </c>
      <c r="Y12623" t="s">
        <v>953</v>
      </c>
      <c r="Z12623">
        <v>7403</v>
      </c>
      <c r="AA12623" t="s">
        <v>3681</v>
      </c>
      <c r="AC12623" t="s">
        <v>10720</v>
      </c>
      <c r="AD12623" t="s">
        <v>2682</v>
      </c>
    </row>
    <row r="12624" spans="21:30">
      <c r="U12624">
        <v>34178</v>
      </c>
      <c r="V12624">
        <v>9</v>
      </c>
      <c r="W12624" t="s">
        <v>13285</v>
      </c>
      <c r="X12624">
        <v>7</v>
      </c>
      <c r="Y12624" t="s">
        <v>953</v>
      </c>
      <c r="Z12624">
        <v>7403</v>
      </c>
      <c r="AA12624" t="s">
        <v>3681</v>
      </c>
      <c r="AC12624" t="s">
        <v>10212</v>
      </c>
      <c r="AD12624" t="s">
        <v>2682</v>
      </c>
    </row>
    <row r="12625" spans="21:30">
      <c r="U12625">
        <v>34179</v>
      </c>
      <c r="V12625">
        <v>7</v>
      </c>
      <c r="W12625" t="s">
        <v>13286</v>
      </c>
      <c r="X12625">
        <v>7</v>
      </c>
      <c r="Y12625" t="s">
        <v>953</v>
      </c>
      <c r="Z12625">
        <v>7403</v>
      </c>
      <c r="AA12625" t="s">
        <v>3681</v>
      </c>
      <c r="AC12625" t="s">
        <v>10212</v>
      </c>
      <c r="AD12625" t="s">
        <v>2682</v>
      </c>
    </row>
    <row r="12626" spans="21:30">
      <c r="U12626">
        <v>34180</v>
      </c>
      <c r="V12626">
        <v>0</v>
      </c>
      <c r="W12626" t="s">
        <v>10340</v>
      </c>
      <c r="X12626">
        <v>7</v>
      </c>
      <c r="Y12626" t="s">
        <v>953</v>
      </c>
      <c r="Z12626">
        <v>7404</v>
      </c>
      <c r="AA12626" t="s">
        <v>1487</v>
      </c>
      <c r="AC12626" t="s">
        <v>10212</v>
      </c>
      <c r="AD12626" t="s">
        <v>2682</v>
      </c>
    </row>
    <row r="12627" spans="21:30">
      <c r="U12627">
        <v>34181</v>
      </c>
      <c r="V12627">
        <v>9</v>
      </c>
      <c r="W12627" t="s">
        <v>13097</v>
      </c>
      <c r="X12627">
        <v>7</v>
      </c>
      <c r="Y12627" t="s">
        <v>953</v>
      </c>
      <c r="Z12627">
        <v>7404</v>
      </c>
      <c r="AA12627" t="s">
        <v>1487</v>
      </c>
      <c r="AC12627" t="s">
        <v>10720</v>
      </c>
      <c r="AD12627" t="s">
        <v>2682</v>
      </c>
    </row>
    <row r="12628" spans="21:30">
      <c r="U12628">
        <v>34182</v>
      </c>
      <c r="V12628">
        <v>7</v>
      </c>
      <c r="W12628" t="s">
        <v>13013</v>
      </c>
      <c r="X12628">
        <v>7</v>
      </c>
      <c r="Y12628" t="s">
        <v>953</v>
      </c>
      <c r="Z12628">
        <v>7404</v>
      </c>
      <c r="AA12628" t="s">
        <v>1487</v>
      </c>
      <c r="AC12628" t="s">
        <v>10720</v>
      </c>
      <c r="AD12628" t="s">
        <v>2682</v>
      </c>
    </row>
    <row r="12629" spans="21:30">
      <c r="U12629">
        <v>34183</v>
      </c>
      <c r="V12629">
        <v>5</v>
      </c>
      <c r="W12629" t="s">
        <v>10261</v>
      </c>
      <c r="X12629">
        <v>7</v>
      </c>
      <c r="Y12629" t="s">
        <v>953</v>
      </c>
      <c r="Z12629">
        <v>7404</v>
      </c>
      <c r="AA12629" t="s">
        <v>1487</v>
      </c>
      <c r="AC12629" t="s">
        <v>10720</v>
      </c>
      <c r="AD12629" t="s">
        <v>2682</v>
      </c>
    </row>
    <row r="12630" spans="21:30">
      <c r="U12630">
        <v>34184</v>
      </c>
      <c r="V12630">
        <v>3</v>
      </c>
      <c r="W12630" t="s">
        <v>10358</v>
      </c>
      <c r="X12630">
        <v>7</v>
      </c>
      <c r="Y12630" t="s">
        <v>953</v>
      </c>
      <c r="Z12630">
        <v>7404</v>
      </c>
      <c r="AA12630" t="s">
        <v>1487</v>
      </c>
      <c r="AC12630" t="s">
        <v>10720</v>
      </c>
      <c r="AD12630" t="s">
        <v>2682</v>
      </c>
    </row>
    <row r="12631" spans="21:30">
      <c r="U12631">
        <v>34185</v>
      </c>
      <c r="V12631">
        <v>1</v>
      </c>
      <c r="W12631" t="s">
        <v>12734</v>
      </c>
      <c r="X12631">
        <v>7</v>
      </c>
      <c r="Y12631" t="s">
        <v>953</v>
      </c>
      <c r="Z12631">
        <v>7405</v>
      </c>
      <c r="AA12631" t="s">
        <v>1655</v>
      </c>
      <c r="AC12631" t="s">
        <v>10720</v>
      </c>
      <c r="AD12631" t="s">
        <v>2682</v>
      </c>
    </row>
    <row r="12632" spans="21:30">
      <c r="U12632">
        <v>34187</v>
      </c>
      <c r="V12632">
        <v>8</v>
      </c>
      <c r="W12632" t="s">
        <v>13287</v>
      </c>
      <c r="X12632">
        <v>7</v>
      </c>
      <c r="Y12632" t="s">
        <v>953</v>
      </c>
      <c r="Z12632">
        <v>7405</v>
      </c>
      <c r="AA12632" t="s">
        <v>1655</v>
      </c>
      <c r="AC12632" t="s">
        <v>10720</v>
      </c>
      <c r="AD12632" t="s">
        <v>2682</v>
      </c>
    </row>
    <row r="12633" spans="21:30">
      <c r="U12633">
        <v>34188</v>
      </c>
      <c r="V12633">
        <v>6</v>
      </c>
      <c r="W12633" t="s">
        <v>13288</v>
      </c>
      <c r="X12633">
        <v>7</v>
      </c>
      <c r="Y12633" t="s">
        <v>953</v>
      </c>
      <c r="Z12633">
        <v>7405</v>
      </c>
      <c r="AA12633" t="s">
        <v>1655</v>
      </c>
      <c r="AC12633" t="s">
        <v>10720</v>
      </c>
      <c r="AD12633" t="s">
        <v>2682</v>
      </c>
    </row>
    <row r="12634" spans="21:30">
      <c r="U12634">
        <v>34189</v>
      </c>
      <c r="V12634">
        <v>4</v>
      </c>
      <c r="W12634" t="s">
        <v>13289</v>
      </c>
      <c r="X12634">
        <v>7</v>
      </c>
      <c r="Y12634" t="s">
        <v>953</v>
      </c>
      <c r="Z12634">
        <v>7405</v>
      </c>
      <c r="AA12634" t="s">
        <v>1655</v>
      </c>
      <c r="AC12634" t="s">
        <v>10212</v>
      </c>
      <c r="AD12634" t="s">
        <v>2682</v>
      </c>
    </row>
    <row r="12635" spans="21:30">
      <c r="U12635">
        <v>34190</v>
      </c>
      <c r="V12635">
        <v>8</v>
      </c>
      <c r="W12635" t="s">
        <v>13290</v>
      </c>
      <c r="X12635">
        <v>7</v>
      </c>
      <c r="Y12635" t="s">
        <v>953</v>
      </c>
      <c r="Z12635">
        <v>7405</v>
      </c>
      <c r="AA12635" t="s">
        <v>1655</v>
      </c>
      <c r="AC12635" t="s">
        <v>10212</v>
      </c>
      <c r="AD12635" t="s">
        <v>2682</v>
      </c>
    </row>
    <row r="12636" spans="21:30">
      <c r="U12636">
        <v>34191</v>
      </c>
      <c r="V12636">
        <v>6</v>
      </c>
      <c r="W12636" t="s">
        <v>13291</v>
      </c>
      <c r="X12636">
        <v>7</v>
      </c>
      <c r="Y12636" t="s">
        <v>953</v>
      </c>
      <c r="Z12636">
        <v>7405</v>
      </c>
      <c r="AA12636" t="s">
        <v>1655</v>
      </c>
      <c r="AC12636" t="s">
        <v>10212</v>
      </c>
      <c r="AD12636" t="s">
        <v>2682</v>
      </c>
    </row>
    <row r="12637" spans="21:30">
      <c r="U12637">
        <v>34192</v>
      </c>
      <c r="V12637">
        <v>4</v>
      </c>
      <c r="W12637" t="s">
        <v>13292</v>
      </c>
      <c r="X12637">
        <v>7</v>
      </c>
      <c r="Y12637" t="s">
        <v>953</v>
      </c>
      <c r="Z12637">
        <v>7405</v>
      </c>
      <c r="AA12637" t="s">
        <v>1655</v>
      </c>
      <c r="AC12637" t="s">
        <v>10212</v>
      </c>
      <c r="AD12637" t="s">
        <v>2682</v>
      </c>
    </row>
    <row r="12638" spans="21:30">
      <c r="U12638">
        <v>34194</v>
      </c>
      <c r="V12638">
        <v>0</v>
      </c>
      <c r="W12638" t="s">
        <v>1673</v>
      </c>
      <c r="X12638">
        <v>7</v>
      </c>
      <c r="Y12638" t="s">
        <v>953</v>
      </c>
      <c r="Z12638">
        <v>7405</v>
      </c>
      <c r="AA12638" t="s">
        <v>1655</v>
      </c>
      <c r="AC12638" t="s">
        <v>10212</v>
      </c>
      <c r="AD12638" t="s">
        <v>2682</v>
      </c>
    </row>
    <row r="12639" spans="21:30">
      <c r="U12639">
        <v>34195</v>
      </c>
      <c r="V12639">
        <v>9</v>
      </c>
      <c r="W12639" t="s">
        <v>10231</v>
      </c>
      <c r="X12639">
        <v>7</v>
      </c>
      <c r="Y12639" t="s">
        <v>953</v>
      </c>
      <c r="Z12639">
        <v>7406</v>
      </c>
      <c r="AA12639" t="s">
        <v>1696</v>
      </c>
      <c r="AC12639" t="s">
        <v>10212</v>
      </c>
      <c r="AD12639" t="s">
        <v>2682</v>
      </c>
    </row>
    <row r="12640" spans="21:30">
      <c r="U12640">
        <v>34196</v>
      </c>
      <c r="V12640">
        <v>7</v>
      </c>
      <c r="W12640" t="s">
        <v>13293</v>
      </c>
      <c r="X12640">
        <v>7</v>
      </c>
      <c r="Y12640" t="s">
        <v>953</v>
      </c>
      <c r="Z12640">
        <v>7406</v>
      </c>
      <c r="AA12640" t="s">
        <v>1696</v>
      </c>
      <c r="AC12640" t="s">
        <v>10720</v>
      </c>
      <c r="AD12640" t="s">
        <v>2682</v>
      </c>
    </row>
    <row r="12641" spans="21:30">
      <c r="U12641">
        <v>34197</v>
      </c>
      <c r="V12641">
        <v>5</v>
      </c>
      <c r="W12641" t="s">
        <v>13294</v>
      </c>
      <c r="X12641">
        <v>7</v>
      </c>
      <c r="Y12641" t="s">
        <v>953</v>
      </c>
      <c r="Z12641">
        <v>7406</v>
      </c>
      <c r="AA12641" t="s">
        <v>1696</v>
      </c>
      <c r="AC12641" t="s">
        <v>10720</v>
      </c>
      <c r="AD12641" t="s">
        <v>2682</v>
      </c>
    </row>
    <row r="12642" spans="21:30">
      <c r="U12642">
        <v>34198</v>
      </c>
      <c r="V12642">
        <v>3</v>
      </c>
      <c r="W12642" t="s">
        <v>13295</v>
      </c>
      <c r="X12642">
        <v>7</v>
      </c>
      <c r="Y12642" t="s">
        <v>953</v>
      </c>
      <c r="Z12642">
        <v>7406</v>
      </c>
      <c r="AA12642" t="s">
        <v>1696</v>
      </c>
      <c r="AC12642" t="s">
        <v>10720</v>
      </c>
      <c r="AD12642" t="s">
        <v>2682</v>
      </c>
    </row>
    <row r="12643" spans="21:30">
      <c r="U12643">
        <v>34199</v>
      </c>
      <c r="V12643">
        <v>1</v>
      </c>
      <c r="W12643" t="s">
        <v>12828</v>
      </c>
      <c r="X12643">
        <v>7</v>
      </c>
      <c r="Y12643" t="s">
        <v>953</v>
      </c>
      <c r="Z12643">
        <v>7406</v>
      </c>
      <c r="AA12643" t="s">
        <v>1696</v>
      </c>
      <c r="AC12643" t="s">
        <v>10720</v>
      </c>
      <c r="AD12643" t="s">
        <v>2682</v>
      </c>
    </row>
    <row r="12644" spans="21:30">
      <c r="U12644">
        <v>34200</v>
      </c>
      <c r="V12644">
        <v>9</v>
      </c>
      <c r="W12644" t="s">
        <v>13296</v>
      </c>
      <c r="X12644">
        <v>7</v>
      </c>
      <c r="Y12644" t="s">
        <v>953</v>
      </c>
      <c r="Z12644">
        <v>7406</v>
      </c>
      <c r="AA12644" t="s">
        <v>1696</v>
      </c>
      <c r="AC12644" t="s">
        <v>10720</v>
      </c>
      <c r="AD12644" t="s">
        <v>2682</v>
      </c>
    </row>
    <row r="12645" spans="21:30">
      <c r="U12645">
        <v>34201</v>
      </c>
      <c r="V12645">
        <v>7</v>
      </c>
      <c r="W12645" t="s">
        <v>13297</v>
      </c>
      <c r="X12645">
        <v>7</v>
      </c>
      <c r="Y12645" t="s">
        <v>953</v>
      </c>
      <c r="Z12645">
        <v>7406</v>
      </c>
      <c r="AA12645" t="s">
        <v>1696</v>
      </c>
      <c r="AC12645" t="s">
        <v>10720</v>
      </c>
      <c r="AD12645" t="s">
        <v>2682</v>
      </c>
    </row>
    <row r="12646" spans="21:30">
      <c r="U12646">
        <v>34202</v>
      </c>
      <c r="V12646">
        <v>5</v>
      </c>
      <c r="W12646" t="s">
        <v>13298</v>
      </c>
      <c r="X12646">
        <v>7</v>
      </c>
      <c r="Y12646" t="s">
        <v>953</v>
      </c>
      <c r="Z12646">
        <v>7406</v>
      </c>
      <c r="AA12646" t="s">
        <v>1696</v>
      </c>
      <c r="AC12646" t="s">
        <v>10720</v>
      </c>
      <c r="AD12646" t="s">
        <v>2682</v>
      </c>
    </row>
    <row r="12647" spans="21:30">
      <c r="U12647">
        <v>34203</v>
      </c>
      <c r="V12647">
        <v>3</v>
      </c>
      <c r="W12647" t="s">
        <v>12917</v>
      </c>
      <c r="X12647">
        <v>7</v>
      </c>
      <c r="Y12647" t="s">
        <v>953</v>
      </c>
      <c r="Z12647">
        <v>7406</v>
      </c>
      <c r="AA12647" t="s">
        <v>1696</v>
      </c>
      <c r="AC12647" t="s">
        <v>10720</v>
      </c>
      <c r="AD12647" t="s">
        <v>2682</v>
      </c>
    </row>
    <row r="12648" spans="21:30">
      <c r="U12648">
        <v>34204</v>
      </c>
      <c r="V12648">
        <v>1</v>
      </c>
      <c r="W12648" t="s">
        <v>12497</v>
      </c>
      <c r="X12648">
        <v>7</v>
      </c>
      <c r="Y12648" t="s">
        <v>953</v>
      </c>
      <c r="Z12648">
        <v>7406</v>
      </c>
      <c r="AA12648" t="s">
        <v>1696</v>
      </c>
      <c r="AC12648" t="s">
        <v>10720</v>
      </c>
      <c r="AD12648" t="s">
        <v>2682</v>
      </c>
    </row>
    <row r="12649" spans="21:30">
      <c r="U12649">
        <v>34206</v>
      </c>
      <c r="V12649">
        <v>8</v>
      </c>
      <c r="W12649" t="s">
        <v>12619</v>
      </c>
      <c r="X12649">
        <v>7</v>
      </c>
      <c r="Y12649" t="s">
        <v>953</v>
      </c>
      <c r="Z12649">
        <v>7406</v>
      </c>
      <c r="AA12649" t="s">
        <v>1696</v>
      </c>
      <c r="AC12649" t="s">
        <v>10212</v>
      </c>
      <c r="AD12649" t="s">
        <v>2682</v>
      </c>
    </row>
    <row r="12650" spans="21:30">
      <c r="U12650">
        <v>34208</v>
      </c>
      <c r="V12650">
        <v>4</v>
      </c>
      <c r="W12650" t="s">
        <v>10250</v>
      </c>
      <c r="X12650">
        <v>7</v>
      </c>
      <c r="Y12650" t="s">
        <v>953</v>
      </c>
      <c r="Z12650">
        <v>7407</v>
      </c>
      <c r="AA12650" t="s">
        <v>1797</v>
      </c>
      <c r="AC12650" t="s">
        <v>10720</v>
      </c>
      <c r="AD12650" t="s">
        <v>2682</v>
      </c>
    </row>
    <row r="12651" spans="21:30">
      <c r="U12651">
        <v>34209</v>
      </c>
      <c r="V12651">
        <v>2</v>
      </c>
      <c r="W12651" t="s">
        <v>13299</v>
      </c>
      <c r="X12651">
        <v>7</v>
      </c>
      <c r="Y12651" t="s">
        <v>953</v>
      </c>
      <c r="Z12651">
        <v>7407</v>
      </c>
      <c r="AA12651" t="s">
        <v>1797</v>
      </c>
      <c r="AC12651" t="s">
        <v>10720</v>
      </c>
      <c r="AD12651" t="s">
        <v>2682</v>
      </c>
    </row>
    <row r="12652" spans="21:30">
      <c r="U12652">
        <v>34210</v>
      </c>
      <c r="V12652">
        <v>6</v>
      </c>
      <c r="W12652" t="s">
        <v>13300</v>
      </c>
      <c r="X12652">
        <v>7</v>
      </c>
      <c r="Y12652" t="s">
        <v>953</v>
      </c>
      <c r="Z12652">
        <v>7407</v>
      </c>
      <c r="AA12652" t="s">
        <v>1797</v>
      </c>
      <c r="AC12652" t="s">
        <v>10720</v>
      </c>
      <c r="AD12652" t="s">
        <v>2682</v>
      </c>
    </row>
    <row r="12653" spans="21:30">
      <c r="U12653">
        <v>34211</v>
      </c>
      <c r="V12653">
        <v>4</v>
      </c>
      <c r="W12653" t="s">
        <v>13301</v>
      </c>
      <c r="X12653">
        <v>7</v>
      </c>
      <c r="Y12653" t="s">
        <v>953</v>
      </c>
      <c r="Z12653">
        <v>7408</v>
      </c>
      <c r="AA12653" t="s">
        <v>1805</v>
      </c>
      <c r="AC12653" t="s">
        <v>10720</v>
      </c>
      <c r="AD12653" t="s">
        <v>2682</v>
      </c>
    </row>
    <row r="12654" spans="21:30">
      <c r="U12654">
        <v>34212</v>
      </c>
      <c r="V12654">
        <v>2</v>
      </c>
      <c r="W12654" t="s">
        <v>13302</v>
      </c>
      <c r="X12654">
        <v>7</v>
      </c>
      <c r="Y12654" t="s">
        <v>953</v>
      </c>
      <c r="Z12654">
        <v>7408</v>
      </c>
      <c r="AA12654" t="s">
        <v>1805</v>
      </c>
      <c r="AC12654" t="s">
        <v>10720</v>
      </c>
      <c r="AD12654" t="s">
        <v>2682</v>
      </c>
    </row>
    <row r="12655" spans="21:30">
      <c r="U12655">
        <v>34213</v>
      </c>
      <c r="V12655">
        <v>0</v>
      </c>
      <c r="W12655" t="s">
        <v>13303</v>
      </c>
      <c r="X12655">
        <v>7</v>
      </c>
      <c r="Y12655" t="s">
        <v>953</v>
      </c>
      <c r="Z12655">
        <v>7408</v>
      </c>
      <c r="AA12655" t="s">
        <v>1805</v>
      </c>
      <c r="AC12655" t="s">
        <v>10720</v>
      </c>
      <c r="AD12655" t="s">
        <v>2682</v>
      </c>
    </row>
    <row r="12656" spans="21:30">
      <c r="U12656">
        <v>34214</v>
      </c>
      <c r="V12656">
        <v>9</v>
      </c>
      <c r="W12656" t="s">
        <v>13304</v>
      </c>
      <c r="X12656">
        <v>7</v>
      </c>
      <c r="Y12656" t="s">
        <v>953</v>
      </c>
      <c r="Z12656">
        <v>7408</v>
      </c>
      <c r="AA12656" t="s">
        <v>1805</v>
      </c>
      <c r="AC12656" t="s">
        <v>10720</v>
      </c>
      <c r="AD12656" t="s">
        <v>2682</v>
      </c>
    </row>
    <row r="12657" spans="21:30">
      <c r="U12657">
        <v>34215</v>
      </c>
      <c r="V12657">
        <v>7</v>
      </c>
      <c r="W12657" t="s">
        <v>13305</v>
      </c>
      <c r="X12657">
        <v>8</v>
      </c>
      <c r="Y12657" t="s">
        <v>434</v>
      </c>
      <c r="Z12657">
        <v>8101</v>
      </c>
      <c r="AA12657" t="s">
        <v>433</v>
      </c>
      <c r="AC12657" t="s">
        <v>10212</v>
      </c>
      <c r="AD12657" t="s">
        <v>2682</v>
      </c>
    </row>
    <row r="12658" spans="21:30">
      <c r="U12658">
        <v>34216</v>
      </c>
      <c r="V12658">
        <v>5</v>
      </c>
      <c r="W12658" t="s">
        <v>13306</v>
      </c>
      <c r="X12658">
        <v>8</v>
      </c>
      <c r="Y12658" t="s">
        <v>434</v>
      </c>
      <c r="Z12658">
        <v>8101</v>
      </c>
      <c r="AA12658" t="s">
        <v>433</v>
      </c>
      <c r="AC12658" t="s">
        <v>10212</v>
      </c>
      <c r="AD12658" t="s">
        <v>2682</v>
      </c>
    </row>
    <row r="12659" spans="21:30">
      <c r="U12659">
        <v>34217</v>
      </c>
      <c r="V12659">
        <v>3</v>
      </c>
      <c r="W12659" t="s">
        <v>13307</v>
      </c>
      <c r="X12659">
        <v>8</v>
      </c>
      <c r="Y12659" t="s">
        <v>434</v>
      </c>
      <c r="Z12659">
        <v>8101</v>
      </c>
      <c r="AA12659" t="s">
        <v>433</v>
      </c>
      <c r="AC12659" t="s">
        <v>10212</v>
      </c>
      <c r="AD12659" t="s">
        <v>2682</v>
      </c>
    </row>
    <row r="12660" spans="21:30">
      <c r="U12660">
        <v>34218</v>
      </c>
      <c r="V12660">
        <v>1</v>
      </c>
      <c r="W12660" t="s">
        <v>13308</v>
      </c>
      <c r="X12660">
        <v>8</v>
      </c>
      <c r="Y12660" t="s">
        <v>434</v>
      </c>
      <c r="Z12660">
        <v>8101</v>
      </c>
      <c r="AA12660" t="s">
        <v>433</v>
      </c>
      <c r="AC12660" t="s">
        <v>10212</v>
      </c>
      <c r="AD12660" t="s">
        <v>2682</v>
      </c>
    </row>
    <row r="12661" spans="21:30">
      <c r="U12661">
        <v>34220</v>
      </c>
      <c r="V12661">
        <v>3</v>
      </c>
      <c r="W12661" t="s">
        <v>10261</v>
      </c>
      <c r="X12661">
        <v>8</v>
      </c>
      <c r="Y12661" t="s">
        <v>434</v>
      </c>
      <c r="Z12661">
        <v>8101</v>
      </c>
      <c r="AA12661" t="s">
        <v>433</v>
      </c>
      <c r="AC12661" t="s">
        <v>10212</v>
      </c>
      <c r="AD12661" t="s">
        <v>2682</v>
      </c>
    </row>
    <row r="12662" spans="21:30">
      <c r="U12662">
        <v>34221</v>
      </c>
      <c r="V12662">
        <v>1</v>
      </c>
      <c r="W12662" t="s">
        <v>13309</v>
      </c>
      <c r="X12662">
        <v>8</v>
      </c>
      <c r="Y12662" t="s">
        <v>434</v>
      </c>
      <c r="Z12662">
        <v>8101</v>
      </c>
      <c r="AA12662" t="s">
        <v>433</v>
      </c>
      <c r="AC12662" t="s">
        <v>10720</v>
      </c>
      <c r="AD12662" t="s">
        <v>2682</v>
      </c>
    </row>
    <row r="12663" spans="21:30">
      <c r="U12663">
        <v>34223</v>
      </c>
      <c r="V12663">
        <v>8</v>
      </c>
      <c r="W12663" t="s">
        <v>13310</v>
      </c>
      <c r="X12663">
        <v>8</v>
      </c>
      <c r="Y12663" t="s">
        <v>434</v>
      </c>
      <c r="Z12663">
        <v>8101</v>
      </c>
      <c r="AA12663" t="s">
        <v>433</v>
      </c>
      <c r="AC12663" t="s">
        <v>10720</v>
      </c>
      <c r="AD12663" t="s">
        <v>2682</v>
      </c>
    </row>
    <row r="12664" spans="21:30">
      <c r="U12664">
        <v>34224</v>
      </c>
      <c r="V12664">
        <v>6</v>
      </c>
      <c r="W12664" t="s">
        <v>13311</v>
      </c>
      <c r="X12664">
        <v>8</v>
      </c>
      <c r="Y12664" t="s">
        <v>434</v>
      </c>
      <c r="Z12664">
        <v>8101</v>
      </c>
      <c r="AA12664" t="s">
        <v>433</v>
      </c>
      <c r="AC12664" t="s">
        <v>10720</v>
      </c>
      <c r="AD12664" t="s">
        <v>2682</v>
      </c>
    </row>
    <row r="12665" spans="21:30">
      <c r="U12665">
        <v>34225</v>
      </c>
      <c r="V12665">
        <v>4</v>
      </c>
      <c r="W12665" t="s">
        <v>13312</v>
      </c>
      <c r="X12665">
        <v>8</v>
      </c>
      <c r="Y12665" t="s">
        <v>434</v>
      </c>
      <c r="Z12665">
        <v>8101</v>
      </c>
      <c r="AA12665" t="s">
        <v>433</v>
      </c>
      <c r="AC12665" t="s">
        <v>10720</v>
      </c>
      <c r="AD12665" t="s">
        <v>2682</v>
      </c>
    </row>
    <row r="12666" spans="21:30">
      <c r="U12666">
        <v>34226</v>
      </c>
      <c r="V12666">
        <v>2</v>
      </c>
      <c r="W12666" t="s">
        <v>13313</v>
      </c>
      <c r="X12666">
        <v>8</v>
      </c>
      <c r="Y12666" t="s">
        <v>434</v>
      </c>
      <c r="Z12666">
        <v>8101</v>
      </c>
      <c r="AA12666" t="s">
        <v>433</v>
      </c>
      <c r="AC12666" t="s">
        <v>10720</v>
      </c>
      <c r="AD12666" t="s">
        <v>2682</v>
      </c>
    </row>
    <row r="12667" spans="21:30">
      <c r="U12667">
        <v>34227</v>
      </c>
      <c r="V12667">
        <v>0</v>
      </c>
      <c r="W12667" t="s">
        <v>1676</v>
      </c>
      <c r="X12667">
        <v>8</v>
      </c>
      <c r="Y12667" t="s">
        <v>434</v>
      </c>
      <c r="Z12667">
        <v>8101</v>
      </c>
      <c r="AA12667" t="s">
        <v>433</v>
      </c>
      <c r="AC12667" t="s">
        <v>10720</v>
      </c>
      <c r="AD12667" t="s">
        <v>2682</v>
      </c>
    </row>
    <row r="12668" spans="21:30">
      <c r="U12668">
        <v>34228</v>
      </c>
      <c r="V12668">
        <v>9</v>
      </c>
      <c r="W12668" t="s">
        <v>13314</v>
      </c>
      <c r="X12668">
        <v>8</v>
      </c>
      <c r="Y12668" t="s">
        <v>434</v>
      </c>
      <c r="Z12668">
        <v>8101</v>
      </c>
      <c r="AA12668" t="s">
        <v>433</v>
      </c>
      <c r="AC12668" t="s">
        <v>10720</v>
      </c>
      <c r="AD12668" t="s">
        <v>2682</v>
      </c>
    </row>
    <row r="12669" spans="21:30">
      <c r="U12669">
        <v>34232</v>
      </c>
      <c r="V12669">
        <v>7</v>
      </c>
      <c r="W12669" t="s">
        <v>13315</v>
      </c>
      <c r="X12669">
        <v>8</v>
      </c>
      <c r="Y12669" t="s">
        <v>434</v>
      </c>
      <c r="Z12669">
        <v>8102</v>
      </c>
      <c r="AA12669" t="s">
        <v>1069</v>
      </c>
      <c r="AC12669" t="s">
        <v>10212</v>
      </c>
      <c r="AD12669" t="s">
        <v>443</v>
      </c>
    </row>
    <row r="12670" spans="21:30">
      <c r="U12670">
        <v>34233</v>
      </c>
      <c r="V12670">
        <v>5</v>
      </c>
      <c r="W12670" t="s">
        <v>12585</v>
      </c>
      <c r="X12670">
        <v>8</v>
      </c>
      <c r="Y12670" t="s">
        <v>434</v>
      </c>
      <c r="Z12670">
        <v>8102</v>
      </c>
      <c r="AA12670" t="s">
        <v>1069</v>
      </c>
      <c r="AC12670" t="s">
        <v>10720</v>
      </c>
      <c r="AD12670" t="s">
        <v>2682</v>
      </c>
    </row>
    <row r="12671" spans="21:30">
      <c r="U12671">
        <v>34234</v>
      </c>
      <c r="V12671">
        <v>3</v>
      </c>
      <c r="W12671" t="s">
        <v>13316</v>
      </c>
      <c r="X12671">
        <v>8</v>
      </c>
      <c r="Y12671" t="s">
        <v>434</v>
      </c>
      <c r="Z12671">
        <v>8102</v>
      </c>
      <c r="AA12671" t="s">
        <v>1069</v>
      </c>
      <c r="AC12671" t="s">
        <v>10720</v>
      </c>
      <c r="AD12671" t="s">
        <v>2682</v>
      </c>
    </row>
    <row r="12672" spans="21:30">
      <c r="U12672">
        <v>34235</v>
      </c>
      <c r="V12672">
        <v>1</v>
      </c>
      <c r="W12672" t="s">
        <v>13317</v>
      </c>
      <c r="X12672">
        <v>8</v>
      </c>
      <c r="Y12672" t="s">
        <v>434</v>
      </c>
      <c r="Z12672">
        <v>8102</v>
      </c>
      <c r="AA12672" t="s">
        <v>1069</v>
      </c>
      <c r="AC12672" t="s">
        <v>10720</v>
      </c>
      <c r="AD12672" t="s">
        <v>2682</v>
      </c>
    </row>
    <row r="12673" spans="21:30">
      <c r="U12673">
        <v>34237</v>
      </c>
      <c r="V12673">
        <v>8</v>
      </c>
      <c r="W12673" t="s">
        <v>13318</v>
      </c>
      <c r="X12673">
        <v>8</v>
      </c>
      <c r="Y12673" t="s">
        <v>434</v>
      </c>
      <c r="Z12673">
        <v>8102</v>
      </c>
      <c r="AA12673" t="s">
        <v>1069</v>
      </c>
      <c r="AC12673" t="s">
        <v>10720</v>
      </c>
      <c r="AD12673" t="s">
        <v>2682</v>
      </c>
    </row>
    <row r="12674" spans="21:30">
      <c r="U12674">
        <v>34238</v>
      </c>
      <c r="V12674">
        <v>6</v>
      </c>
      <c r="W12674" t="s">
        <v>13319</v>
      </c>
      <c r="X12674">
        <v>8</v>
      </c>
      <c r="Y12674" t="s">
        <v>434</v>
      </c>
      <c r="Z12674">
        <v>8102</v>
      </c>
      <c r="AA12674" t="s">
        <v>1069</v>
      </c>
      <c r="AC12674" t="s">
        <v>10720</v>
      </c>
      <c r="AD12674" t="s">
        <v>2682</v>
      </c>
    </row>
    <row r="12675" spans="21:30">
      <c r="U12675">
        <v>34239</v>
      </c>
      <c r="V12675">
        <v>4</v>
      </c>
      <c r="W12675" t="s">
        <v>13320</v>
      </c>
      <c r="X12675">
        <v>8</v>
      </c>
      <c r="Y12675" t="s">
        <v>434</v>
      </c>
      <c r="Z12675">
        <v>8102</v>
      </c>
      <c r="AA12675" t="s">
        <v>1069</v>
      </c>
      <c r="AC12675" t="s">
        <v>10720</v>
      </c>
      <c r="AD12675" t="s">
        <v>2682</v>
      </c>
    </row>
    <row r="12676" spans="21:30">
      <c r="U12676">
        <v>34240</v>
      </c>
      <c r="V12676">
        <v>8</v>
      </c>
      <c r="W12676" t="s">
        <v>13321</v>
      </c>
      <c r="X12676">
        <v>8</v>
      </c>
      <c r="Y12676" t="s">
        <v>434</v>
      </c>
      <c r="Z12676">
        <v>8102</v>
      </c>
      <c r="AA12676" t="s">
        <v>1069</v>
      </c>
      <c r="AC12676" t="s">
        <v>10720</v>
      </c>
      <c r="AD12676" t="s">
        <v>2682</v>
      </c>
    </row>
    <row r="12677" spans="21:30">
      <c r="U12677">
        <v>34241</v>
      </c>
      <c r="V12677">
        <v>6</v>
      </c>
      <c r="W12677" t="s">
        <v>13322</v>
      </c>
      <c r="X12677">
        <v>8</v>
      </c>
      <c r="Y12677" t="s">
        <v>434</v>
      </c>
      <c r="Z12677">
        <v>8102</v>
      </c>
      <c r="AA12677" t="s">
        <v>1069</v>
      </c>
      <c r="AC12677" t="s">
        <v>10720</v>
      </c>
      <c r="AD12677" t="s">
        <v>2682</v>
      </c>
    </row>
    <row r="12678" spans="21:30">
      <c r="U12678">
        <v>34242</v>
      </c>
      <c r="V12678">
        <v>4</v>
      </c>
      <c r="W12678" t="s">
        <v>13323</v>
      </c>
      <c r="X12678">
        <v>8</v>
      </c>
      <c r="Y12678" t="s">
        <v>434</v>
      </c>
      <c r="Z12678">
        <v>8102</v>
      </c>
      <c r="AA12678" t="s">
        <v>1069</v>
      </c>
      <c r="AC12678" t="s">
        <v>10720</v>
      </c>
      <c r="AD12678" t="s">
        <v>2682</v>
      </c>
    </row>
    <row r="12679" spans="21:30">
      <c r="U12679">
        <v>34243</v>
      </c>
      <c r="V12679">
        <v>2</v>
      </c>
      <c r="W12679" t="s">
        <v>13324</v>
      </c>
      <c r="X12679">
        <v>8</v>
      </c>
      <c r="Y12679" t="s">
        <v>434</v>
      </c>
      <c r="Z12679">
        <v>8102</v>
      </c>
      <c r="AA12679" t="s">
        <v>1069</v>
      </c>
      <c r="AC12679" t="s">
        <v>10720</v>
      </c>
      <c r="AD12679" t="s">
        <v>2682</v>
      </c>
    </row>
    <row r="12680" spans="21:30">
      <c r="U12680">
        <v>34244</v>
      </c>
      <c r="V12680">
        <v>0</v>
      </c>
      <c r="W12680" t="s">
        <v>13325</v>
      </c>
      <c r="X12680">
        <v>8</v>
      </c>
      <c r="Y12680" t="s">
        <v>434</v>
      </c>
      <c r="Z12680">
        <v>8102</v>
      </c>
      <c r="AA12680" t="s">
        <v>1069</v>
      </c>
      <c r="AC12680" t="s">
        <v>10720</v>
      </c>
      <c r="AD12680" t="s">
        <v>2682</v>
      </c>
    </row>
    <row r="12681" spans="21:30">
      <c r="U12681">
        <v>34245</v>
      </c>
      <c r="V12681">
        <v>9</v>
      </c>
      <c r="W12681" t="s">
        <v>13326</v>
      </c>
      <c r="X12681">
        <v>8</v>
      </c>
      <c r="Y12681" t="s">
        <v>434</v>
      </c>
      <c r="Z12681">
        <v>8102</v>
      </c>
      <c r="AA12681" t="s">
        <v>1069</v>
      </c>
      <c r="AC12681" t="s">
        <v>10720</v>
      </c>
      <c r="AD12681" t="s">
        <v>2682</v>
      </c>
    </row>
    <row r="12682" spans="21:30">
      <c r="U12682">
        <v>34246</v>
      </c>
      <c r="V12682">
        <v>7</v>
      </c>
      <c r="W12682" t="s">
        <v>12401</v>
      </c>
      <c r="X12682">
        <v>8</v>
      </c>
      <c r="Y12682" t="s">
        <v>434</v>
      </c>
      <c r="Z12682">
        <v>8102</v>
      </c>
      <c r="AA12682" t="s">
        <v>1069</v>
      </c>
      <c r="AC12682" t="s">
        <v>10720</v>
      </c>
      <c r="AD12682" t="s">
        <v>2682</v>
      </c>
    </row>
    <row r="12683" spans="21:30">
      <c r="U12683">
        <v>34247</v>
      </c>
      <c r="V12683">
        <v>5</v>
      </c>
      <c r="W12683" t="s">
        <v>13327</v>
      </c>
      <c r="X12683">
        <v>8</v>
      </c>
      <c r="Y12683" t="s">
        <v>434</v>
      </c>
      <c r="Z12683">
        <v>8102</v>
      </c>
      <c r="AA12683" t="s">
        <v>1069</v>
      </c>
      <c r="AC12683" t="s">
        <v>10720</v>
      </c>
      <c r="AD12683" t="s">
        <v>2682</v>
      </c>
    </row>
    <row r="12684" spans="21:30">
      <c r="U12684">
        <v>34248</v>
      </c>
      <c r="V12684">
        <v>3</v>
      </c>
      <c r="W12684" t="s">
        <v>13328</v>
      </c>
      <c r="X12684">
        <v>8</v>
      </c>
      <c r="Y12684" t="s">
        <v>434</v>
      </c>
      <c r="Z12684">
        <v>8102</v>
      </c>
      <c r="AA12684" t="s">
        <v>1069</v>
      </c>
      <c r="AC12684" t="s">
        <v>10720</v>
      </c>
      <c r="AD12684" t="s">
        <v>2682</v>
      </c>
    </row>
    <row r="12685" spans="21:30">
      <c r="U12685">
        <v>34249</v>
      </c>
      <c r="V12685">
        <v>1</v>
      </c>
      <c r="W12685" t="s">
        <v>13329</v>
      </c>
      <c r="X12685">
        <v>8</v>
      </c>
      <c r="Y12685" t="s">
        <v>434</v>
      </c>
      <c r="Z12685">
        <v>8102</v>
      </c>
      <c r="AA12685" t="s">
        <v>1069</v>
      </c>
      <c r="AC12685" t="s">
        <v>10720</v>
      </c>
      <c r="AD12685" t="s">
        <v>2682</v>
      </c>
    </row>
    <row r="12686" spans="21:30">
      <c r="U12686">
        <v>34250</v>
      </c>
      <c r="V12686">
        <v>5</v>
      </c>
      <c r="W12686" t="s">
        <v>13330</v>
      </c>
      <c r="X12686">
        <v>8</v>
      </c>
      <c r="Y12686" t="s">
        <v>434</v>
      </c>
      <c r="Z12686">
        <v>8102</v>
      </c>
      <c r="AA12686" t="s">
        <v>1069</v>
      </c>
      <c r="AC12686" t="s">
        <v>10720</v>
      </c>
      <c r="AD12686" t="s">
        <v>2682</v>
      </c>
    </row>
    <row r="12687" spans="21:30">
      <c r="U12687">
        <v>34251</v>
      </c>
      <c r="V12687">
        <v>3</v>
      </c>
      <c r="W12687" t="s">
        <v>13331</v>
      </c>
      <c r="X12687">
        <v>8</v>
      </c>
      <c r="Y12687" t="s">
        <v>434</v>
      </c>
      <c r="Z12687">
        <v>8102</v>
      </c>
      <c r="AA12687" t="s">
        <v>1069</v>
      </c>
      <c r="AC12687" t="s">
        <v>10720</v>
      </c>
      <c r="AD12687" t="s">
        <v>2682</v>
      </c>
    </row>
    <row r="12688" spans="21:30">
      <c r="U12688">
        <v>34252</v>
      </c>
      <c r="V12688">
        <v>1</v>
      </c>
      <c r="W12688" t="s">
        <v>13332</v>
      </c>
      <c r="X12688">
        <v>8</v>
      </c>
      <c r="Y12688" t="s">
        <v>434</v>
      </c>
      <c r="Z12688">
        <v>8102</v>
      </c>
      <c r="AA12688" t="s">
        <v>1069</v>
      </c>
      <c r="AC12688" t="s">
        <v>10720</v>
      </c>
      <c r="AD12688" t="s">
        <v>2682</v>
      </c>
    </row>
    <row r="12689" spans="21:30">
      <c r="U12689">
        <v>34254</v>
      </c>
      <c r="V12689">
        <v>8</v>
      </c>
      <c r="W12689" t="s">
        <v>12497</v>
      </c>
      <c r="X12689">
        <v>8</v>
      </c>
      <c r="Y12689" t="s">
        <v>434</v>
      </c>
      <c r="Z12689">
        <v>8102</v>
      </c>
      <c r="AA12689" t="s">
        <v>1069</v>
      </c>
      <c r="AC12689" t="s">
        <v>10720</v>
      </c>
      <c r="AD12689" t="s">
        <v>2682</v>
      </c>
    </row>
    <row r="12690" spans="21:30">
      <c r="U12690">
        <v>34255</v>
      </c>
      <c r="V12690">
        <v>6</v>
      </c>
      <c r="W12690" t="s">
        <v>13333</v>
      </c>
      <c r="X12690">
        <v>8</v>
      </c>
      <c r="Y12690" t="s">
        <v>434</v>
      </c>
      <c r="Z12690">
        <v>8102</v>
      </c>
      <c r="AA12690" t="s">
        <v>1069</v>
      </c>
      <c r="AC12690" t="s">
        <v>10720</v>
      </c>
      <c r="AD12690" t="s">
        <v>2682</v>
      </c>
    </row>
    <row r="12691" spans="21:30">
      <c r="U12691">
        <v>34256</v>
      </c>
      <c r="V12691">
        <v>4</v>
      </c>
      <c r="W12691" t="s">
        <v>13334</v>
      </c>
      <c r="X12691">
        <v>8</v>
      </c>
      <c r="Y12691" t="s">
        <v>434</v>
      </c>
      <c r="Z12691">
        <v>8102</v>
      </c>
      <c r="AA12691" t="s">
        <v>1069</v>
      </c>
      <c r="AC12691" t="s">
        <v>10212</v>
      </c>
      <c r="AD12691" t="s">
        <v>2682</v>
      </c>
    </row>
    <row r="12692" spans="21:30">
      <c r="U12692">
        <v>34257</v>
      </c>
      <c r="V12692">
        <v>2</v>
      </c>
      <c r="W12692" t="s">
        <v>13335</v>
      </c>
      <c r="X12692">
        <v>8</v>
      </c>
      <c r="Y12692" t="s">
        <v>434</v>
      </c>
      <c r="Z12692">
        <v>8102</v>
      </c>
      <c r="AA12692" t="s">
        <v>1069</v>
      </c>
      <c r="AC12692" t="s">
        <v>10720</v>
      </c>
      <c r="AD12692" t="s">
        <v>2682</v>
      </c>
    </row>
    <row r="12693" spans="21:30">
      <c r="U12693">
        <v>34258</v>
      </c>
      <c r="V12693">
        <v>0</v>
      </c>
      <c r="W12693" t="s">
        <v>13336</v>
      </c>
      <c r="X12693">
        <v>8</v>
      </c>
      <c r="Y12693" t="s">
        <v>434</v>
      </c>
      <c r="Z12693">
        <v>8103</v>
      </c>
      <c r="AA12693" t="s">
        <v>979</v>
      </c>
      <c r="AC12693" t="s">
        <v>10212</v>
      </c>
      <c r="AD12693" t="s">
        <v>443</v>
      </c>
    </row>
    <row r="12694" spans="21:30">
      <c r="U12694">
        <v>34259</v>
      </c>
      <c r="V12694">
        <v>9</v>
      </c>
      <c r="W12694" t="s">
        <v>13337</v>
      </c>
      <c r="X12694">
        <v>8</v>
      </c>
      <c r="Y12694" t="s">
        <v>434</v>
      </c>
      <c r="Z12694">
        <v>8103</v>
      </c>
      <c r="AA12694" t="s">
        <v>979</v>
      </c>
      <c r="AC12694" t="s">
        <v>10212</v>
      </c>
      <c r="AD12694" t="s">
        <v>2682</v>
      </c>
    </row>
    <row r="12695" spans="21:30">
      <c r="U12695">
        <v>34266</v>
      </c>
      <c r="V12695">
        <v>1</v>
      </c>
      <c r="W12695" t="s">
        <v>13338</v>
      </c>
      <c r="X12695">
        <v>8</v>
      </c>
      <c r="Y12695" t="s">
        <v>434</v>
      </c>
      <c r="Z12695">
        <v>8104</v>
      </c>
      <c r="AA12695" t="s">
        <v>1141</v>
      </c>
      <c r="AC12695" t="s">
        <v>10212</v>
      </c>
      <c r="AD12695" t="s">
        <v>2682</v>
      </c>
    </row>
    <row r="12696" spans="21:30">
      <c r="U12696">
        <v>34268</v>
      </c>
      <c r="V12696">
        <v>8</v>
      </c>
      <c r="W12696" t="s">
        <v>13339</v>
      </c>
      <c r="X12696">
        <v>8</v>
      </c>
      <c r="Y12696" t="s">
        <v>434</v>
      </c>
      <c r="Z12696">
        <v>8104</v>
      </c>
      <c r="AA12696" t="s">
        <v>1141</v>
      </c>
      <c r="AC12696" t="s">
        <v>10212</v>
      </c>
      <c r="AD12696" t="s">
        <v>2682</v>
      </c>
    </row>
    <row r="12697" spans="21:30">
      <c r="U12697">
        <v>34269</v>
      </c>
      <c r="V12697">
        <v>6</v>
      </c>
      <c r="W12697" t="s">
        <v>3023</v>
      </c>
      <c r="X12697">
        <v>8</v>
      </c>
      <c r="Y12697" t="s">
        <v>434</v>
      </c>
      <c r="Z12697">
        <v>8104</v>
      </c>
      <c r="AA12697" t="s">
        <v>1141</v>
      </c>
      <c r="AC12697" t="s">
        <v>10212</v>
      </c>
      <c r="AD12697" t="s">
        <v>2682</v>
      </c>
    </row>
    <row r="12698" spans="21:30">
      <c r="U12698">
        <v>34273</v>
      </c>
      <c r="V12698">
        <v>4</v>
      </c>
      <c r="W12698" t="s">
        <v>13340</v>
      </c>
      <c r="X12698">
        <v>8</v>
      </c>
      <c r="Y12698" t="s">
        <v>434</v>
      </c>
      <c r="Z12698">
        <v>8105</v>
      </c>
      <c r="AA12698" t="s">
        <v>1197</v>
      </c>
      <c r="AC12698" t="s">
        <v>10212</v>
      </c>
      <c r="AD12698" t="s">
        <v>2682</v>
      </c>
    </row>
    <row r="12699" spans="21:30">
      <c r="U12699">
        <v>34274</v>
      </c>
      <c r="V12699">
        <v>2</v>
      </c>
      <c r="W12699" t="s">
        <v>13341</v>
      </c>
      <c r="X12699">
        <v>8</v>
      </c>
      <c r="Y12699" t="s">
        <v>434</v>
      </c>
      <c r="Z12699">
        <v>8105</v>
      </c>
      <c r="AA12699" t="s">
        <v>1197</v>
      </c>
      <c r="AC12699" t="s">
        <v>10212</v>
      </c>
      <c r="AD12699" t="s">
        <v>2682</v>
      </c>
    </row>
    <row r="12700" spans="21:30">
      <c r="U12700">
        <v>34275</v>
      </c>
      <c r="V12700">
        <v>0</v>
      </c>
      <c r="W12700" t="s">
        <v>13342</v>
      </c>
      <c r="X12700">
        <v>8</v>
      </c>
      <c r="Y12700" t="s">
        <v>434</v>
      </c>
      <c r="Z12700">
        <v>8105</v>
      </c>
      <c r="AA12700" t="s">
        <v>1197</v>
      </c>
      <c r="AC12700" t="s">
        <v>10212</v>
      </c>
      <c r="AD12700" t="s">
        <v>2682</v>
      </c>
    </row>
    <row r="12701" spans="21:30">
      <c r="U12701">
        <v>34277</v>
      </c>
      <c r="V12701">
        <v>7</v>
      </c>
      <c r="W12701" t="s">
        <v>13343</v>
      </c>
      <c r="X12701">
        <v>8</v>
      </c>
      <c r="Y12701" t="s">
        <v>434</v>
      </c>
      <c r="Z12701">
        <v>8105</v>
      </c>
      <c r="AA12701" t="s">
        <v>1197</v>
      </c>
      <c r="AC12701" t="s">
        <v>10212</v>
      </c>
      <c r="AD12701" t="s">
        <v>2682</v>
      </c>
    </row>
    <row r="12702" spans="21:30">
      <c r="U12702">
        <v>34278</v>
      </c>
      <c r="V12702">
        <v>5</v>
      </c>
      <c r="W12702" t="s">
        <v>12734</v>
      </c>
      <c r="X12702">
        <v>8</v>
      </c>
      <c r="Y12702" t="s">
        <v>434</v>
      </c>
      <c r="Z12702">
        <v>8106</v>
      </c>
      <c r="AA12702" t="s">
        <v>1344</v>
      </c>
      <c r="AC12702" t="s">
        <v>10212</v>
      </c>
      <c r="AD12702" t="s">
        <v>2682</v>
      </c>
    </row>
    <row r="12703" spans="21:30">
      <c r="U12703">
        <v>34279</v>
      </c>
      <c r="V12703">
        <v>3</v>
      </c>
      <c r="W12703" t="s">
        <v>12846</v>
      </c>
      <c r="X12703">
        <v>8</v>
      </c>
      <c r="Y12703" t="s">
        <v>434</v>
      </c>
      <c r="Z12703">
        <v>8106</v>
      </c>
      <c r="AA12703" t="s">
        <v>1344</v>
      </c>
      <c r="AC12703" t="s">
        <v>10212</v>
      </c>
      <c r="AD12703" t="s">
        <v>2682</v>
      </c>
    </row>
    <row r="12704" spans="21:30">
      <c r="U12704">
        <v>34280</v>
      </c>
      <c r="V12704">
        <v>7</v>
      </c>
      <c r="W12704" t="s">
        <v>12619</v>
      </c>
      <c r="X12704">
        <v>8</v>
      </c>
      <c r="Y12704" t="s">
        <v>434</v>
      </c>
      <c r="Z12704">
        <v>8106</v>
      </c>
      <c r="AA12704" t="s">
        <v>1344</v>
      </c>
      <c r="AC12704" t="s">
        <v>10212</v>
      </c>
      <c r="AD12704" t="s">
        <v>2682</v>
      </c>
    </row>
    <row r="12705" spans="21:30">
      <c r="U12705">
        <v>34281</v>
      </c>
      <c r="V12705">
        <v>5</v>
      </c>
      <c r="W12705" t="s">
        <v>13344</v>
      </c>
      <c r="X12705">
        <v>8</v>
      </c>
      <c r="Y12705" t="s">
        <v>434</v>
      </c>
      <c r="Z12705">
        <v>8106</v>
      </c>
      <c r="AA12705" t="s">
        <v>1344</v>
      </c>
      <c r="AC12705" t="s">
        <v>10720</v>
      </c>
      <c r="AD12705" t="s">
        <v>2682</v>
      </c>
    </row>
    <row r="12706" spans="21:30">
      <c r="U12706">
        <v>34282</v>
      </c>
      <c r="V12706">
        <v>3</v>
      </c>
      <c r="W12706" t="s">
        <v>13345</v>
      </c>
      <c r="X12706">
        <v>8</v>
      </c>
      <c r="Y12706" t="s">
        <v>434</v>
      </c>
      <c r="Z12706">
        <v>8106</v>
      </c>
      <c r="AA12706" t="s">
        <v>1344</v>
      </c>
      <c r="AC12706" t="s">
        <v>10720</v>
      </c>
      <c r="AD12706" t="s">
        <v>2682</v>
      </c>
    </row>
    <row r="12707" spans="21:30">
      <c r="U12707">
        <v>34283</v>
      </c>
      <c r="V12707">
        <v>1</v>
      </c>
      <c r="W12707" t="s">
        <v>13094</v>
      </c>
      <c r="X12707">
        <v>8</v>
      </c>
      <c r="Y12707" t="s">
        <v>434</v>
      </c>
      <c r="Z12707">
        <v>8106</v>
      </c>
      <c r="AA12707" t="s">
        <v>1344</v>
      </c>
      <c r="AC12707" t="s">
        <v>10720</v>
      </c>
      <c r="AD12707" t="s">
        <v>2682</v>
      </c>
    </row>
    <row r="12708" spans="21:30">
      <c r="U12708">
        <v>34285</v>
      </c>
      <c r="V12708">
        <v>8</v>
      </c>
      <c r="W12708" t="s">
        <v>13346</v>
      </c>
      <c r="X12708">
        <v>8</v>
      </c>
      <c r="Y12708" t="s">
        <v>434</v>
      </c>
      <c r="Z12708">
        <v>8106</v>
      </c>
      <c r="AA12708" t="s">
        <v>1344</v>
      </c>
      <c r="AC12708" t="s">
        <v>10720</v>
      </c>
      <c r="AD12708" t="s">
        <v>2682</v>
      </c>
    </row>
    <row r="12709" spans="21:30">
      <c r="U12709">
        <v>34286</v>
      </c>
      <c r="V12709">
        <v>6</v>
      </c>
      <c r="W12709" t="s">
        <v>13347</v>
      </c>
      <c r="X12709">
        <v>8</v>
      </c>
      <c r="Y12709" t="s">
        <v>434</v>
      </c>
      <c r="Z12709">
        <v>8106</v>
      </c>
      <c r="AA12709" t="s">
        <v>1344</v>
      </c>
      <c r="AC12709" t="s">
        <v>10720</v>
      </c>
      <c r="AD12709" t="s">
        <v>2682</v>
      </c>
    </row>
    <row r="12710" spans="21:30">
      <c r="U12710">
        <v>34287</v>
      </c>
      <c r="V12710">
        <v>4</v>
      </c>
      <c r="W12710" t="s">
        <v>13348</v>
      </c>
      <c r="X12710">
        <v>8</v>
      </c>
      <c r="Y12710" t="s">
        <v>434</v>
      </c>
      <c r="Z12710">
        <v>8106</v>
      </c>
      <c r="AA12710" t="s">
        <v>1344</v>
      </c>
      <c r="AC12710" t="s">
        <v>10720</v>
      </c>
      <c r="AD12710" t="s">
        <v>2682</v>
      </c>
    </row>
    <row r="12711" spans="21:30">
      <c r="U12711">
        <v>34288</v>
      </c>
      <c r="V12711">
        <v>2</v>
      </c>
      <c r="W12711" t="s">
        <v>13349</v>
      </c>
      <c r="X12711">
        <v>8</v>
      </c>
      <c r="Y12711" t="s">
        <v>434</v>
      </c>
      <c r="Z12711">
        <v>8106</v>
      </c>
      <c r="AA12711" t="s">
        <v>1344</v>
      </c>
      <c r="AC12711" t="s">
        <v>10212</v>
      </c>
      <c r="AD12711" t="s">
        <v>2682</v>
      </c>
    </row>
    <row r="12712" spans="21:30">
      <c r="U12712">
        <v>34289</v>
      </c>
      <c r="V12712">
        <v>0</v>
      </c>
      <c r="W12712" t="s">
        <v>13350</v>
      </c>
      <c r="X12712">
        <v>8</v>
      </c>
      <c r="Y12712" t="s">
        <v>434</v>
      </c>
      <c r="Z12712">
        <v>8106</v>
      </c>
      <c r="AA12712" t="s">
        <v>1344</v>
      </c>
      <c r="AC12712" t="s">
        <v>10720</v>
      </c>
      <c r="AD12712" t="s">
        <v>2682</v>
      </c>
    </row>
    <row r="12713" spans="21:30">
      <c r="U12713">
        <v>34290</v>
      </c>
      <c r="V12713">
        <v>4</v>
      </c>
      <c r="W12713" t="s">
        <v>13351</v>
      </c>
      <c r="X12713">
        <v>8</v>
      </c>
      <c r="Y12713" t="s">
        <v>434</v>
      </c>
      <c r="Z12713">
        <v>8106</v>
      </c>
      <c r="AA12713" t="s">
        <v>1344</v>
      </c>
      <c r="AC12713" t="s">
        <v>10212</v>
      </c>
      <c r="AD12713" t="s">
        <v>2682</v>
      </c>
    </row>
    <row r="12714" spans="21:30">
      <c r="U12714">
        <v>34291</v>
      </c>
      <c r="V12714">
        <v>2</v>
      </c>
      <c r="W12714" t="s">
        <v>13352</v>
      </c>
      <c r="X12714">
        <v>8</v>
      </c>
      <c r="Y12714" t="s">
        <v>434</v>
      </c>
      <c r="Z12714">
        <v>8106</v>
      </c>
      <c r="AA12714" t="s">
        <v>1344</v>
      </c>
      <c r="AC12714" t="s">
        <v>10212</v>
      </c>
      <c r="AD12714" t="s">
        <v>2682</v>
      </c>
    </row>
    <row r="12715" spans="21:30">
      <c r="U12715">
        <v>34292</v>
      </c>
      <c r="V12715">
        <v>0</v>
      </c>
      <c r="W12715" t="s">
        <v>13353</v>
      </c>
      <c r="X12715">
        <v>8</v>
      </c>
      <c r="Y12715" t="s">
        <v>434</v>
      </c>
      <c r="Z12715">
        <v>8106</v>
      </c>
      <c r="AA12715" t="s">
        <v>1344</v>
      </c>
      <c r="AC12715" t="s">
        <v>10212</v>
      </c>
      <c r="AD12715" t="s">
        <v>2682</v>
      </c>
    </row>
    <row r="12716" spans="21:30">
      <c r="U12716">
        <v>34293</v>
      </c>
      <c r="V12716">
        <v>9</v>
      </c>
      <c r="W12716" t="s">
        <v>13354</v>
      </c>
      <c r="X12716">
        <v>8</v>
      </c>
      <c r="Y12716" t="s">
        <v>434</v>
      </c>
      <c r="Z12716">
        <v>8106</v>
      </c>
      <c r="AA12716" t="s">
        <v>1344</v>
      </c>
      <c r="AC12716" t="s">
        <v>10212</v>
      </c>
      <c r="AD12716" t="s">
        <v>2682</v>
      </c>
    </row>
    <row r="12717" spans="21:30">
      <c r="U12717">
        <v>34294</v>
      </c>
      <c r="V12717">
        <v>7</v>
      </c>
      <c r="W12717" t="s">
        <v>13355</v>
      </c>
      <c r="X12717">
        <v>8</v>
      </c>
      <c r="Y12717" t="s">
        <v>434</v>
      </c>
      <c r="Z12717">
        <v>8106</v>
      </c>
      <c r="AA12717" t="s">
        <v>1344</v>
      </c>
      <c r="AC12717" t="s">
        <v>10212</v>
      </c>
      <c r="AD12717" t="s">
        <v>2682</v>
      </c>
    </row>
    <row r="12718" spans="21:30">
      <c r="U12718">
        <v>34295</v>
      </c>
      <c r="V12718">
        <v>5</v>
      </c>
      <c r="W12718" t="s">
        <v>13356</v>
      </c>
      <c r="X12718">
        <v>8</v>
      </c>
      <c r="Y12718" t="s">
        <v>434</v>
      </c>
      <c r="Z12718">
        <v>8107</v>
      </c>
      <c r="AA12718" t="s">
        <v>1514</v>
      </c>
      <c r="AC12718" t="s">
        <v>10212</v>
      </c>
      <c r="AD12718" t="s">
        <v>2682</v>
      </c>
    </row>
    <row r="12719" spans="21:30">
      <c r="U12719">
        <v>34296</v>
      </c>
      <c r="V12719">
        <v>3</v>
      </c>
      <c r="W12719" t="s">
        <v>13357</v>
      </c>
      <c r="X12719">
        <v>8</v>
      </c>
      <c r="Y12719" t="s">
        <v>434</v>
      </c>
      <c r="Z12719">
        <v>8107</v>
      </c>
      <c r="AA12719" t="s">
        <v>1514</v>
      </c>
      <c r="AC12719" t="s">
        <v>10212</v>
      </c>
      <c r="AD12719" t="s">
        <v>443</v>
      </c>
    </row>
    <row r="12720" spans="21:30">
      <c r="U12720">
        <v>34297</v>
      </c>
      <c r="V12720">
        <v>1</v>
      </c>
      <c r="W12720" t="s">
        <v>12934</v>
      </c>
      <c r="X12720">
        <v>8</v>
      </c>
      <c r="Y12720" t="s">
        <v>434</v>
      </c>
      <c r="Z12720">
        <v>8107</v>
      </c>
      <c r="AA12720" t="s">
        <v>1514</v>
      </c>
      <c r="AC12720" t="s">
        <v>10212</v>
      </c>
      <c r="AD12720" t="s">
        <v>2682</v>
      </c>
    </row>
    <row r="12721" spans="21:30">
      <c r="U12721">
        <v>34299</v>
      </c>
      <c r="V12721">
        <v>8</v>
      </c>
      <c r="W12721" t="s">
        <v>13358</v>
      </c>
      <c r="X12721">
        <v>8</v>
      </c>
      <c r="Y12721" t="s">
        <v>434</v>
      </c>
      <c r="Z12721">
        <v>8107</v>
      </c>
      <c r="AA12721" t="s">
        <v>1514</v>
      </c>
      <c r="AC12721" t="s">
        <v>10212</v>
      </c>
      <c r="AD12721" t="s">
        <v>2682</v>
      </c>
    </row>
    <row r="12722" spans="21:30">
      <c r="U12722">
        <v>34300</v>
      </c>
      <c r="V12722">
        <v>5</v>
      </c>
      <c r="W12722" t="s">
        <v>13359</v>
      </c>
      <c r="X12722">
        <v>8</v>
      </c>
      <c r="Y12722" t="s">
        <v>434</v>
      </c>
      <c r="Z12722">
        <v>8107</v>
      </c>
      <c r="AA12722" t="s">
        <v>1514</v>
      </c>
      <c r="AC12722" t="s">
        <v>10212</v>
      </c>
      <c r="AD12722" t="s">
        <v>2682</v>
      </c>
    </row>
    <row r="12723" spans="21:30">
      <c r="U12723">
        <v>34301</v>
      </c>
      <c r="V12723">
        <v>3</v>
      </c>
      <c r="W12723" t="s">
        <v>13360</v>
      </c>
      <c r="X12723">
        <v>8</v>
      </c>
      <c r="Y12723" t="s">
        <v>434</v>
      </c>
      <c r="Z12723">
        <v>8107</v>
      </c>
      <c r="AA12723" t="s">
        <v>1514</v>
      </c>
      <c r="AC12723" t="s">
        <v>10212</v>
      </c>
      <c r="AD12723" t="s">
        <v>2682</v>
      </c>
    </row>
    <row r="12724" spans="21:30">
      <c r="U12724">
        <v>34302</v>
      </c>
      <c r="V12724">
        <v>1</v>
      </c>
      <c r="W12724" t="s">
        <v>13361</v>
      </c>
      <c r="X12724">
        <v>8</v>
      </c>
      <c r="Y12724" t="s">
        <v>434</v>
      </c>
      <c r="Z12724">
        <v>8107</v>
      </c>
      <c r="AA12724" t="s">
        <v>1514</v>
      </c>
      <c r="AC12724" t="s">
        <v>10720</v>
      </c>
      <c r="AD12724" t="s">
        <v>2682</v>
      </c>
    </row>
    <row r="12725" spans="21:30">
      <c r="U12725">
        <v>34304</v>
      </c>
      <c r="V12725">
        <v>8</v>
      </c>
      <c r="W12725" t="s">
        <v>13362</v>
      </c>
      <c r="X12725">
        <v>8</v>
      </c>
      <c r="Y12725" t="s">
        <v>434</v>
      </c>
      <c r="Z12725">
        <v>8107</v>
      </c>
      <c r="AA12725" t="s">
        <v>1514</v>
      </c>
      <c r="AC12725" t="s">
        <v>10720</v>
      </c>
      <c r="AD12725" t="s">
        <v>2682</v>
      </c>
    </row>
    <row r="12726" spans="21:30">
      <c r="U12726">
        <v>34305</v>
      </c>
      <c r="V12726">
        <v>6</v>
      </c>
      <c r="W12726" t="s">
        <v>10220</v>
      </c>
      <c r="X12726">
        <v>8</v>
      </c>
      <c r="Y12726" t="s">
        <v>434</v>
      </c>
      <c r="Z12726">
        <v>8107</v>
      </c>
      <c r="AA12726" t="s">
        <v>1514</v>
      </c>
      <c r="AC12726" t="s">
        <v>10720</v>
      </c>
      <c r="AD12726" t="s">
        <v>2682</v>
      </c>
    </row>
    <row r="12727" spans="21:30">
      <c r="U12727">
        <v>34306</v>
      </c>
      <c r="V12727">
        <v>4</v>
      </c>
      <c r="W12727" t="s">
        <v>13363</v>
      </c>
      <c r="X12727">
        <v>8</v>
      </c>
      <c r="Y12727" t="s">
        <v>434</v>
      </c>
      <c r="Z12727">
        <v>8107</v>
      </c>
      <c r="AA12727" t="s">
        <v>1514</v>
      </c>
      <c r="AC12727" t="s">
        <v>10720</v>
      </c>
      <c r="AD12727" t="s">
        <v>2682</v>
      </c>
    </row>
    <row r="12728" spans="21:30">
      <c r="U12728">
        <v>34307</v>
      </c>
      <c r="V12728">
        <v>2</v>
      </c>
      <c r="W12728" t="s">
        <v>13364</v>
      </c>
      <c r="X12728">
        <v>8</v>
      </c>
      <c r="Y12728" t="s">
        <v>434</v>
      </c>
      <c r="Z12728">
        <v>8107</v>
      </c>
      <c r="AA12728" t="s">
        <v>1514</v>
      </c>
      <c r="AC12728" t="s">
        <v>10720</v>
      </c>
      <c r="AD12728" t="s">
        <v>2682</v>
      </c>
    </row>
    <row r="12729" spans="21:30">
      <c r="U12729">
        <v>34308</v>
      </c>
      <c r="V12729">
        <v>0</v>
      </c>
      <c r="W12729" t="s">
        <v>13365</v>
      </c>
      <c r="X12729">
        <v>8</v>
      </c>
      <c r="Y12729" t="s">
        <v>434</v>
      </c>
      <c r="Z12729">
        <v>8108</v>
      </c>
      <c r="AA12729" t="s">
        <v>1832</v>
      </c>
      <c r="AC12729" t="s">
        <v>10212</v>
      </c>
      <c r="AD12729" t="s">
        <v>443</v>
      </c>
    </row>
    <row r="12730" spans="21:30">
      <c r="U12730">
        <v>34309</v>
      </c>
      <c r="V12730">
        <v>9</v>
      </c>
      <c r="W12730" t="s">
        <v>13366</v>
      </c>
      <c r="X12730">
        <v>8</v>
      </c>
      <c r="Y12730" t="s">
        <v>434</v>
      </c>
      <c r="Z12730">
        <v>8108</v>
      </c>
      <c r="AA12730" t="s">
        <v>1832</v>
      </c>
      <c r="AC12730" t="s">
        <v>10212</v>
      </c>
      <c r="AD12730" t="s">
        <v>2682</v>
      </c>
    </row>
    <row r="12731" spans="21:30">
      <c r="U12731">
        <v>34310</v>
      </c>
      <c r="V12731">
        <v>2</v>
      </c>
      <c r="W12731" t="s">
        <v>12585</v>
      </c>
      <c r="X12731">
        <v>8</v>
      </c>
      <c r="Y12731" t="s">
        <v>434</v>
      </c>
      <c r="Z12731">
        <v>8108</v>
      </c>
      <c r="AA12731" t="s">
        <v>1832</v>
      </c>
      <c r="AC12731" t="s">
        <v>10212</v>
      </c>
      <c r="AD12731" t="s">
        <v>2682</v>
      </c>
    </row>
    <row r="12732" spans="21:30">
      <c r="U12732">
        <v>34311</v>
      </c>
      <c r="V12732">
        <v>0</v>
      </c>
      <c r="W12732" t="s">
        <v>10358</v>
      </c>
      <c r="X12732">
        <v>8</v>
      </c>
      <c r="Y12732" t="s">
        <v>434</v>
      </c>
      <c r="Z12732">
        <v>8108</v>
      </c>
      <c r="AA12732" t="s">
        <v>1832</v>
      </c>
      <c r="AC12732" t="s">
        <v>10212</v>
      </c>
      <c r="AD12732" t="s">
        <v>2682</v>
      </c>
    </row>
    <row r="12733" spans="21:30">
      <c r="U12733">
        <v>34312</v>
      </c>
      <c r="V12733">
        <v>9</v>
      </c>
      <c r="W12733" t="s">
        <v>13367</v>
      </c>
      <c r="X12733">
        <v>8</v>
      </c>
      <c r="Y12733" t="s">
        <v>434</v>
      </c>
      <c r="Z12733">
        <v>8108</v>
      </c>
      <c r="AA12733" t="s">
        <v>1832</v>
      </c>
      <c r="AC12733" t="s">
        <v>10720</v>
      </c>
      <c r="AD12733" t="s">
        <v>2682</v>
      </c>
    </row>
    <row r="12734" spans="21:30">
      <c r="U12734">
        <v>34313</v>
      </c>
      <c r="V12734">
        <v>7</v>
      </c>
      <c r="W12734" t="s">
        <v>13368</v>
      </c>
      <c r="X12734">
        <v>8</v>
      </c>
      <c r="Y12734" t="s">
        <v>434</v>
      </c>
      <c r="Z12734">
        <v>8108</v>
      </c>
      <c r="AA12734" t="s">
        <v>1832</v>
      </c>
      <c r="AC12734" t="s">
        <v>10720</v>
      </c>
      <c r="AD12734" t="s">
        <v>2682</v>
      </c>
    </row>
    <row r="12735" spans="21:30">
      <c r="U12735">
        <v>34314</v>
      </c>
      <c r="V12735">
        <v>5</v>
      </c>
      <c r="W12735" t="s">
        <v>13369</v>
      </c>
      <c r="X12735">
        <v>8</v>
      </c>
      <c r="Y12735" t="s">
        <v>434</v>
      </c>
      <c r="Z12735">
        <v>8108</v>
      </c>
      <c r="AA12735" t="s">
        <v>1832</v>
      </c>
      <c r="AC12735" t="s">
        <v>10720</v>
      </c>
      <c r="AD12735" t="s">
        <v>2682</v>
      </c>
    </row>
    <row r="12736" spans="21:30">
      <c r="U12736">
        <v>34315</v>
      </c>
      <c r="V12736">
        <v>3</v>
      </c>
      <c r="W12736" t="s">
        <v>12561</v>
      </c>
      <c r="X12736">
        <v>8</v>
      </c>
      <c r="Y12736" t="s">
        <v>434</v>
      </c>
      <c r="Z12736">
        <v>8108</v>
      </c>
      <c r="AA12736" t="s">
        <v>1832</v>
      </c>
      <c r="AC12736" t="s">
        <v>10720</v>
      </c>
      <c r="AD12736" t="s">
        <v>2682</v>
      </c>
    </row>
    <row r="12737" spans="21:30">
      <c r="U12737">
        <v>34316</v>
      </c>
      <c r="V12737">
        <v>1</v>
      </c>
      <c r="W12737" t="s">
        <v>13370</v>
      </c>
      <c r="X12737">
        <v>8</v>
      </c>
      <c r="Y12737" t="s">
        <v>434</v>
      </c>
      <c r="Z12737">
        <v>8108</v>
      </c>
      <c r="AA12737" t="s">
        <v>1832</v>
      </c>
      <c r="AC12737" t="s">
        <v>10720</v>
      </c>
      <c r="AD12737" t="s">
        <v>2682</v>
      </c>
    </row>
    <row r="12738" spans="21:30">
      <c r="U12738">
        <v>34318</v>
      </c>
      <c r="V12738">
        <v>8</v>
      </c>
      <c r="W12738" t="s">
        <v>13371</v>
      </c>
      <c r="X12738">
        <v>8</v>
      </c>
      <c r="Y12738" t="s">
        <v>434</v>
      </c>
      <c r="Z12738">
        <v>8108</v>
      </c>
      <c r="AA12738" t="s">
        <v>1832</v>
      </c>
      <c r="AC12738" t="s">
        <v>10720</v>
      </c>
      <c r="AD12738" t="s">
        <v>2682</v>
      </c>
    </row>
    <row r="12739" spans="21:30">
      <c r="U12739">
        <v>34321</v>
      </c>
      <c r="V12739">
        <v>8</v>
      </c>
      <c r="W12739" t="s">
        <v>13372</v>
      </c>
      <c r="X12739">
        <v>8</v>
      </c>
      <c r="Y12739" t="s">
        <v>434</v>
      </c>
      <c r="Z12739">
        <v>8108</v>
      </c>
      <c r="AA12739" t="s">
        <v>1832</v>
      </c>
      <c r="AC12739" t="s">
        <v>10720</v>
      </c>
      <c r="AD12739" t="s">
        <v>2682</v>
      </c>
    </row>
    <row r="12740" spans="21:30">
      <c r="U12740">
        <v>34322</v>
      </c>
      <c r="V12740">
        <v>6</v>
      </c>
      <c r="W12740" t="s">
        <v>1448</v>
      </c>
      <c r="X12740">
        <v>8</v>
      </c>
      <c r="Y12740" t="s">
        <v>434</v>
      </c>
      <c r="Z12740">
        <v>8108</v>
      </c>
      <c r="AA12740" t="s">
        <v>1832</v>
      </c>
      <c r="AC12740" t="s">
        <v>10720</v>
      </c>
      <c r="AD12740" t="s">
        <v>2682</v>
      </c>
    </row>
    <row r="12741" spans="21:30">
      <c r="U12741">
        <v>34323</v>
      </c>
      <c r="V12741">
        <v>4</v>
      </c>
      <c r="W12741" t="s">
        <v>12764</v>
      </c>
      <c r="X12741">
        <v>8</v>
      </c>
      <c r="Y12741" t="s">
        <v>434</v>
      </c>
      <c r="Z12741">
        <v>8108</v>
      </c>
      <c r="AA12741" t="s">
        <v>1832</v>
      </c>
      <c r="AC12741" t="s">
        <v>10212</v>
      </c>
      <c r="AD12741" t="s">
        <v>2682</v>
      </c>
    </row>
    <row r="12742" spans="21:30">
      <c r="U12742">
        <v>34324</v>
      </c>
      <c r="V12742">
        <v>2</v>
      </c>
      <c r="W12742" t="s">
        <v>13373</v>
      </c>
      <c r="X12742">
        <v>8</v>
      </c>
      <c r="Y12742" t="s">
        <v>434</v>
      </c>
      <c r="Z12742">
        <v>8108</v>
      </c>
      <c r="AA12742" t="s">
        <v>1832</v>
      </c>
      <c r="AC12742" t="s">
        <v>10720</v>
      </c>
      <c r="AD12742" t="s">
        <v>2682</v>
      </c>
    </row>
    <row r="12743" spans="21:30">
      <c r="U12743">
        <v>34325</v>
      </c>
      <c r="V12743">
        <v>0</v>
      </c>
      <c r="W12743" t="s">
        <v>13374</v>
      </c>
      <c r="X12743">
        <v>8</v>
      </c>
      <c r="Y12743" t="s">
        <v>434</v>
      </c>
      <c r="Z12743">
        <v>8108</v>
      </c>
      <c r="AA12743" t="s">
        <v>1832</v>
      </c>
      <c r="AC12743" t="s">
        <v>10720</v>
      </c>
      <c r="AD12743" t="s">
        <v>2682</v>
      </c>
    </row>
    <row r="12744" spans="21:30">
      <c r="U12744">
        <v>34326</v>
      </c>
      <c r="V12744">
        <v>9</v>
      </c>
      <c r="W12744" t="s">
        <v>13375</v>
      </c>
      <c r="X12744">
        <v>8</v>
      </c>
      <c r="Y12744" t="s">
        <v>434</v>
      </c>
      <c r="Z12744">
        <v>8108</v>
      </c>
      <c r="AA12744" t="s">
        <v>1832</v>
      </c>
      <c r="AC12744" t="s">
        <v>10720</v>
      </c>
      <c r="AD12744" t="s">
        <v>2682</v>
      </c>
    </row>
    <row r="12745" spans="21:30">
      <c r="U12745">
        <v>34327</v>
      </c>
      <c r="V12745">
        <v>7</v>
      </c>
      <c r="W12745" t="s">
        <v>13376</v>
      </c>
      <c r="X12745">
        <v>8</v>
      </c>
      <c r="Y12745" t="s">
        <v>434</v>
      </c>
      <c r="Z12745">
        <v>8108</v>
      </c>
      <c r="AA12745" t="s">
        <v>1832</v>
      </c>
      <c r="AC12745" t="s">
        <v>10720</v>
      </c>
      <c r="AD12745" t="s">
        <v>2682</v>
      </c>
    </row>
    <row r="12746" spans="21:30">
      <c r="U12746">
        <v>34328</v>
      </c>
      <c r="V12746">
        <v>5</v>
      </c>
      <c r="W12746" t="s">
        <v>13377</v>
      </c>
      <c r="X12746">
        <v>8</v>
      </c>
      <c r="Y12746" t="s">
        <v>434</v>
      </c>
      <c r="Z12746">
        <v>8109</v>
      </c>
      <c r="AA12746" t="s">
        <v>1729</v>
      </c>
      <c r="AC12746" t="s">
        <v>10720</v>
      </c>
      <c r="AD12746" t="s">
        <v>2682</v>
      </c>
    </row>
    <row r="12747" spans="21:30">
      <c r="U12747">
        <v>34329</v>
      </c>
      <c r="V12747">
        <v>3</v>
      </c>
      <c r="W12747" t="s">
        <v>13378</v>
      </c>
      <c r="X12747">
        <v>8</v>
      </c>
      <c r="Y12747" t="s">
        <v>434</v>
      </c>
      <c r="Z12747">
        <v>8109</v>
      </c>
      <c r="AA12747" t="s">
        <v>1729</v>
      </c>
      <c r="AC12747" t="s">
        <v>10212</v>
      </c>
      <c r="AD12747" t="s">
        <v>2682</v>
      </c>
    </row>
    <row r="12748" spans="21:30">
      <c r="U12748">
        <v>34330</v>
      </c>
      <c r="V12748">
        <v>7</v>
      </c>
      <c r="W12748" t="s">
        <v>13379</v>
      </c>
      <c r="X12748">
        <v>8</v>
      </c>
      <c r="Y12748" t="s">
        <v>434</v>
      </c>
      <c r="Z12748">
        <v>8109</v>
      </c>
      <c r="AA12748" t="s">
        <v>1729</v>
      </c>
      <c r="AC12748" t="s">
        <v>10720</v>
      </c>
      <c r="AD12748" t="s">
        <v>2682</v>
      </c>
    </row>
    <row r="12749" spans="21:30">
      <c r="U12749">
        <v>34331</v>
      </c>
      <c r="V12749">
        <v>5</v>
      </c>
      <c r="W12749" t="s">
        <v>13380</v>
      </c>
      <c r="X12749">
        <v>8</v>
      </c>
      <c r="Y12749" t="s">
        <v>434</v>
      </c>
      <c r="Z12749">
        <v>8109</v>
      </c>
      <c r="AA12749" t="s">
        <v>1729</v>
      </c>
      <c r="AC12749" t="s">
        <v>10212</v>
      </c>
      <c r="AD12749" t="s">
        <v>2682</v>
      </c>
    </row>
    <row r="12750" spans="21:30">
      <c r="U12750">
        <v>34332</v>
      </c>
      <c r="V12750">
        <v>3</v>
      </c>
      <c r="W12750" t="s">
        <v>13381</v>
      </c>
      <c r="X12750">
        <v>8</v>
      </c>
      <c r="Y12750" t="s">
        <v>434</v>
      </c>
      <c r="Z12750">
        <v>8109</v>
      </c>
      <c r="AA12750" t="s">
        <v>1729</v>
      </c>
      <c r="AC12750" t="s">
        <v>10212</v>
      </c>
      <c r="AD12750" t="s">
        <v>2682</v>
      </c>
    </row>
    <row r="12751" spans="21:30">
      <c r="U12751">
        <v>34333</v>
      </c>
      <c r="V12751">
        <v>1</v>
      </c>
      <c r="W12751" t="s">
        <v>13382</v>
      </c>
      <c r="X12751">
        <v>8</v>
      </c>
      <c r="Y12751" t="s">
        <v>434</v>
      </c>
      <c r="Z12751">
        <v>8109</v>
      </c>
      <c r="AA12751" t="s">
        <v>1729</v>
      </c>
      <c r="AC12751" t="s">
        <v>10212</v>
      </c>
      <c r="AD12751" t="s">
        <v>2682</v>
      </c>
    </row>
    <row r="12752" spans="21:30">
      <c r="U12752">
        <v>34335</v>
      </c>
      <c r="V12752">
        <v>8</v>
      </c>
      <c r="W12752" t="s">
        <v>13383</v>
      </c>
      <c r="X12752">
        <v>8</v>
      </c>
      <c r="Y12752" t="s">
        <v>434</v>
      </c>
      <c r="Z12752">
        <v>8110</v>
      </c>
      <c r="AA12752" t="s">
        <v>1747</v>
      </c>
      <c r="AC12752" t="s">
        <v>10212</v>
      </c>
      <c r="AD12752" t="s">
        <v>2682</v>
      </c>
    </row>
    <row r="12753" spans="21:30">
      <c r="U12753">
        <v>34336</v>
      </c>
      <c r="V12753">
        <v>6</v>
      </c>
      <c r="W12753" t="s">
        <v>13384</v>
      </c>
      <c r="X12753">
        <v>8</v>
      </c>
      <c r="Y12753" t="s">
        <v>434</v>
      </c>
      <c r="Z12753">
        <v>8110</v>
      </c>
      <c r="AA12753" t="s">
        <v>1747</v>
      </c>
      <c r="AC12753" t="s">
        <v>10212</v>
      </c>
      <c r="AD12753" t="s">
        <v>2682</v>
      </c>
    </row>
    <row r="12754" spans="21:30">
      <c r="U12754">
        <v>34337</v>
      </c>
      <c r="V12754">
        <v>4</v>
      </c>
      <c r="W12754" t="s">
        <v>10350</v>
      </c>
      <c r="X12754">
        <v>8</v>
      </c>
      <c r="Y12754" t="s">
        <v>434</v>
      </c>
      <c r="Z12754">
        <v>8110</v>
      </c>
      <c r="AA12754" t="s">
        <v>1747</v>
      </c>
      <c r="AC12754" t="s">
        <v>10212</v>
      </c>
      <c r="AD12754" t="s">
        <v>2682</v>
      </c>
    </row>
    <row r="12755" spans="21:30">
      <c r="U12755">
        <v>34338</v>
      </c>
      <c r="V12755">
        <v>2</v>
      </c>
      <c r="W12755" t="s">
        <v>13385</v>
      </c>
      <c r="X12755">
        <v>8</v>
      </c>
      <c r="Y12755" t="s">
        <v>434</v>
      </c>
      <c r="Z12755">
        <v>8110</v>
      </c>
      <c r="AA12755" t="s">
        <v>1747</v>
      </c>
      <c r="AC12755" t="s">
        <v>10212</v>
      </c>
      <c r="AD12755" t="s">
        <v>2682</v>
      </c>
    </row>
    <row r="12756" spans="21:30">
      <c r="U12756">
        <v>34339</v>
      </c>
      <c r="V12756">
        <v>0</v>
      </c>
      <c r="W12756" t="s">
        <v>13386</v>
      </c>
      <c r="X12756">
        <v>8</v>
      </c>
      <c r="Y12756" t="s">
        <v>434</v>
      </c>
      <c r="Z12756">
        <v>8110</v>
      </c>
      <c r="AA12756" t="s">
        <v>1747</v>
      </c>
      <c r="AC12756" t="s">
        <v>10212</v>
      </c>
      <c r="AD12756" t="s">
        <v>2682</v>
      </c>
    </row>
    <row r="12757" spans="21:30">
      <c r="U12757">
        <v>34340</v>
      </c>
      <c r="V12757">
        <v>4</v>
      </c>
      <c r="W12757" t="s">
        <v>12524</v>
      </c>
      <c r="X12757">
        <v>8</v>
      </c>
      <c r="Y12757" t="s">
        <v>434</v>
      </c>
      <c r="Z12757">
        <v>8110</v>
      </c>
      <c r="AA12757" t="s">
        <v>1747</v>
      </c>
      <c r="AC12757" t="s">
        <v>10720</v>
      </c>
      <c r="AD12757" t="s">
        <v>2682</v>
      </c>
    </row>
    <row r="12758" spans="21:30">
      <c r="U12758">
        <v>34341</v>
      </c>
      <c r="V12758">
        <v>2</v>
      </c>
      <c r="W12758" t="s">
        <v>13387</v>
      </c>
      <c r="X12758">
        <v>8</v>
      </c>
      <c r="Y12758" t="s">
        <v>434</v>
      </c>
      <c r="Z12758">
        <v>8110</v>
      </c>
      <c r="AA12758" t="s">
        <v>1747</v>
      </c>
      <c r="AC12758" t="s">
        <v>10720</v>
      </c>
      <c r="AD12758" t="s">
        <v>2682</v>
      </c>
    </row>
    <row r="12759" spans="21:30">
      <c r="U12759">
        <v>34342</v>
      </c>
      <c r="V12759">
        <v>0</v>
      </c>
      <c r="W12759" t="s">
        <v>13388</v>
      </c>
      <c r="X12759">
        <v>8</v>
      </c>
      <c r="Y12759" t="s">
        <v>434</v>
      </c>
      <c r="Z12759">
        <v>8110</v>
      </c>
      <c r="AA12759" t="s">
        <v>1747</v>
      </c>
      <c r="AC12759" t="s">
        <v>10720</v>
      </c>
      <c r="AD12759" t="s">
        <v>2682</v>
      </c>
    </row>
    <row r="12760" spans="21:30">
      <c r="U12760">
        <v>34343</v>
      </c>
      <c r="V12760">
        <v>9</v>
      </c>
      <c r="W12760" t="s">
        <v>13389</v>
      </c>
      <c r="X12760">
        <v>8</v>
      </c>
      <c r="Y12760" t="s">
        <v>434</v>
      </c>
      <c r="Z12760">
        <v>8110</v>
      </c>
      <c r="AA12760" t="s">
        <v>1747</v>
      </c>
      <c r="AC12760" t="s">
        <v>10720</v>
      </c>
      <c r="AD12760" t="s">
        <v>2682</v>
      </c>
    </row>
    <row r="12761" spans="21:30">
      <c r="U12761">
        <v>34344</v>
      </c>
      <c r="V12761">
        <v>7</v>
      </c>
      <c r="W12761" t="s">
        <v>13390</v>
      </c>
      <c r="X12761">
        <v>8</v>
      </c>
      <c r="Y12761" t="s">
        <v>434</v>
      </c>
      <c r="Z12761">
        <v>8110</v>
      </c>
      <c r="AA12761" t="s">
        <v>1747</v>
      </c>
      <c r="AC12761" t="s">
        <v>10720</v>
      </c>
      <c r="AD12761" t="s">
        <v>2682</v>
      </c>
    </row>
    <row r="12762" spans="21:30">
      <c r="U12762">
        <v>34345</v>
      </c>
      <c r="V12762">
        <v>5</v>
      </c>
      <c r="W12762" t="s">
        <v>13391</v>
      </c>
      <c r="X12762">
        <v>8</v>
      </c>
      <c r="Y12762" t="s">
        <v>434</v>
      </c>
      <c r="Z12762">
        <v>8110</v>
      </c>
      <c r="AA12762" t="s">
        <v>1747</v>
      </c>
      <c r="AC12762" t="s">
        <v>10720</v>
      </c>
      <c r="AD12762" t="s">
        <v>2682</v>
      </c>
    </row>
    <row r="12763" spans="21:30">
      <c r="U12763">
        <v>34346</v>
      </c>
      <c r="V12763">
        <v>3</v>
      </c>
      <c r="W12763" t="s">
        <v>13392</v>
      </c>
      <c r="X12763">
        <v>8</v>
      </c>
      <c r="Y12763" t="s">
        <v>434</v>
      </c>
      <c r="Z12763">
        <v>8110</v>
      </c>
      <c r="AA12763" t="s">
        <v>1747</v>
      </c>
      <c r="AC12763" t="s">
        <v>10720</v>
      </c>
      <c r="AD12763" t="s">
        <v>2682</v>
      </c>
    </row>
    <row r="12764" spans="21:30">
      <c r="U12764">
        <v>34347</v>
      </c>
      <c r="V12764">
        <v>1</v>
      </c>
      <c r="W12764" t="s">
        <v>13393</v>
      </c>
      <c r="X12764">
        <v>8</v>
      </c>
      <c r="Y12764" t="s">
        <v>434</v>
      </c>
      <c r="Z12764">
        <v>8110</v>
      </c>
      <c r="AA12764" t="s">
        <v>1747</v>
      </c>
      <c r="AC12764" t="s">
        <v>10720</v>
      </c>
      <c r="AD12764" t="s">
        <v>2682</v>
      </c>
    </row>
    <row r="12765" spans="21:30">
      <c r="U12765">
        <v>34349</v>
      </c>
      <c r="V12765">
        <v>8</v>
      </c>
      <c r="W12765" t="s">
        <v>13146</v>
      </c>
      <c r="X12765">
        <v>8</v>
      </c>
      <c r="Y12765" t="s">
        <v>434</v>
      </c>
      <c r="Z12765">
        <v>8110</v>
      </c>
      <c r="AA12765" t="s">
        <v>1747</v>
      </c>
      <c r="AC12765" t="s">
        <v>10720</v>
      </c>
      <c r="AD12765" t="s">
        <v>2682</v>
      </c>
    </row>
    <row r="12766" spans="21:30">
      <c r="U12766">
        <v>34350</v>
      </c>
      <c r="V12766">
        <v>1</v>
      </c>
      <c r="W12766" t="s">
        <v>13394</v>
      </c>
      <c r="X12766">
        <v>8</v>
      </c>
      <c r="Y12766" t="s">
        <v>434</v>
      </c>
      <c r="Z12766">
        <v>8110</v>
      </c>
      <c r="AA12766" t="s">
        <v>1747</v>
      </c>
      <c r="AC12766" t="s">
        <v>10720</v>
      </c>
      <c r="AD12766" t="s">
        <v>2682</v>
      </c>
    </row>
    <row r="12767" spans="21:30">
      <c r="U12767">
        <v>34352</v>
      </c>
      <c r="V12767">
        <v>8</v>
      </c>
      <c r="W12767" t="s">
        <v>12632</v>
      </c>
      <c r="X12767">
        <v>8</v>
      </c>
      <c r="Y12767" t="s">
        <v>434</v>
      </c>
      <c r="Z12767">
        <v>8110</v>
      </c>
      <c r="AA12767" t="s">
        <v>1747</v>
      </c>
      <c r="AC12767" t="s">
        <v>10212</v>
      </c>
      <c r="AD12767" t="s">
        <v>2682</v>
      </c>
    </row>
    <row r="12768" spans="21:30">
      <c r="U12768">
        <v>34353</v>
      </c>
      <c r="V12768">
        <v>6</v>
      </c>
      <c r="W12768" t="s">
        <v>13395</v>
      </c>
      <c r="X12768">
        <v>8</v>
      </c>
      <c r="Y12768" t="s">
        <v>434</v>
      </c>
      <c r="Z12768">
        <v>8110</v>
      </c>
      <c r="AA12768" t="s">
        <v>1747</v>
      </c>
      <c r="AC12768" t="s">
        <v>10212</v>
      </c>
      <c r="AD12768" t="s">
        <v>2682</v>
      </c>
    </row>
    <row r="12769" spans="21:30">
      <c r="U12769">
        <v>34354</v>
      </c>
      <c r="V12769">
        <v>4</v>
      </c>
      <c r="W12769" t="s">
        <v>13396</v>
      </c>
      <c r="X12769">
        <v>8</v>
      </c>
      <c r="Y12769" t="s">
        <v>434</v>
      </c>
      <c r="Z12769">
        <v>8110</v>
      </c>
      <c r="AA12769" t="s">
        <v>1747</v>
      </c>
      <c r="AC12769" t="s">
        <v>10720</v>
      </c>
      <c r="AD12769" t="s">
        <v>2682</v>
      </c>
    </row>
    <row r="12770" spans="21:30">
      <c r="U12770">
        <v>34355</v>
      </c>
      <c r="V12770">
        <v>2</v>
      </c>
      <c r="W12770" t="s">
        <v>13096</v>
      </c>
      <c r="X12770">
        <v>8</v>
      </c>
      <c r="Y12770" t="s">
        <v>434</v>
      </c>
      <c r="Z12770">
        <v>8110</v>
      </c>
      <c r="AA12770" t="s">
        <v>1747</v>
      </c>
      <c r="AC12770" t="s">
        <v>10212</v>
      </c>
      <c r="AD12770" t="s">
        <v>2682</v>
      </c>
    </row>
    <row r="12771" spans="21:30">
      <c r="U12771">
        <v>34356</v>
      </c>
      <c r="V12771">
        <v>0</v>
      </c>
      <c r="W12771" t="s">
        <v>12414</v>
      </c>
      <c r="X12771">
        <v>8</v>
      </c>
      <c r="Y12771" t="s">
        <v>434</v>
      </c>
      <c r="Z12771">
        <v>8110</v>
      </c>
      <c r="AA12771" t="s">
        <v>1747</v>
      </c>
      <c r="AC12771" t="s">
        <v>1009</v>
      </c>
      <c r="AD12771" t="s">
        <v>443</v>
      </c>
    </row>
    <row r="12772" spans="21:30">
      <c r="U12772">
        <v>34358</v>
      </c>
      <c r="V12772">
        <v>7</v>
      </c>
      <c r="W12772" t="s">
        <v>13397</v>
      </c>
      <c r="X12772">
        <v>8</v>
      </c>
      <c r="Y12772" t="s">
        <v>434</v>
      </c>
      <c r="Z12772">
        <v>8111</v>
      </c>
      <c r="AA12772" t="s">
        <v>4496</v>
      </c>
      <c r="AC12772" t="s">
        <v>10212</v>
      </c>
      <c r="AD12772" t="s">
        <v>443</v>
      </c>
    </row>
    <row r="12773" spans="21:30">
      <c r="U12773">
        <v>34359</v>
      </c>
      <c r="V12773">
        <v>5</v>
      </c>
      <c r="W12773" t="s">
        <v>12228</v>
      </c>
      <c r="X12773">
        <v>8</v>
      </c>
      <c r="Y12773" t="s">
        <v>434</v>
      </c>
      <c r="Z12773">
        <v>8111</v>
      </c>
      <c r="AA12773" t="s">
        <v>4496</v>
      </c>
      <c r="AC12773" t="s">
        <v>10212</v>
      </c>
      <c r="AD12773" t="s">
        <v>2682</v>
      </c>
    </row>
    <row r="12774" spans="21:30">
      <c r="U12774">
        <v>34361</v>
      </c>
      <c r="V12774">
        <v>7</v>
      </c>
      <c r="W12774" t="s">
        <v>13398</v>
      </c>
      <c r="X12774">
        <v>8</v>
      </c>
      <c r="Y12774" t="s">
        <v>434</v>
      </c>
      <c r="Z12774">
        <v>8111</v>
      </c>
      <c r="AA12774" t="s">
        <v>4496</v>
      </c>
      <c r="AC12774" t="s">
        <v>10212</v>
      </c>
      <c r="AD12774" t="s">
        <v>2682</v>
      </c>
    </row>
    <row r="12775" spans="21:30">
      <c r="U12775">
        <v>34363</v>
      </c>
      <c r="V12775">
        <v>3</v>
      </c>
      <c r="W12775" t="s">
        <v>10250</v>
      </c>
      <c r="X12775">
        <v>8</v>
      </c>
      <c r="Y12775" t="s">
        <v>434</v>
      </c>
      <c r="Z12775">
        <v>8111</v>
      </c>
      <c r="AA12775" t="s">
        <v>4496</v>
      </c>
      <c r="AC12775" t="s">
        <v>10212</v>
      </c>
      <c r="AD12775" t="s">
        <v>2682</v>
      </c>
    </row>
    <row r="12776" spans="21:30">
      <c r="U12776">
        <v>34367</v>
      </c>
      <c r="V12776">
        <v>6</v>
      </c>
      <c r="W12776" t="s">
        <v>13399</v>
      </c>
      <c r="X12776">
        <v>8</v>
      </c>
      <c r="Y12776" t="s">
        <v>434</v>
      </c>
      <c r="Z12776">
        <v>8111</v>
      </c>
      <c r="AA12776" t="s">
        <v>4496</v>
      </c>
      <c r="AC12776" t="s">
        <v>1009</v>
      </c>
      <c r="AD12776" t="s">
        <v>443</v>
      </c>
    </row>
    <row r="12777" spans="21:30">
      <c r="U12777">
        <v>34373</v>
      </c>
      <c r="V12777">
        <v>0</v>
      </c>
      <c r="W12777" t="s">
        <v>12587</v>
      </c>
      <c r="X12777">
        <v>8</v>
      </c>
      <c r="Y12777" t="s">
        <v>434</v>
      </c>
      <c r="Z12777">
        <v>8111</v>
      </c>
      <c r="AA12777" t="s">
        <v>4496</v>
      </c>
      <c r="AC12777" t="s">
        <v>10212</v>
      </c>
      <c r="AD12777" t="s">
        <v>2682</v>
      </c>
    </row>
    <row r="12778" spans="21:30">
      <c r="U12778">
        <v>34374</v>
      </c>
      <c r="V12778">
        <v>9</v>
      </c>
      <c r="W12778" t="s">
        <v>13400</v>
      </c>
      <c r="X12778">
        <v>8</v>
      </c>
      <c r="Y12778" t="s">
        <v>434</v>
      </c>
      <c r="Z12778">
        <v>8112</v>
      </c>
      <c r="AA12778" t="s">
        <v>4426</v>
      </c>
      <c r="AC12778" t="s">
        <v>10212</v>
      </c>
      <c r="AD12778" t="s">
        <v>2682</v>
      </c>
    </row>
    <row r="12779" spans="21:30">
      <c r="U12779">
        <v>34375</v>
      </c>
      <c r="V12779">
        <v>7</v>
      </c>
      <c r="W12779" t="s">
        <v>13401</v>
      </c>
      <c r="X12779">
        <v>8</v>
      </c>
      <c r="Y12779" t="s">
        <v>434</v>
      </c>
      <c r="Z12779">
        <v>8112</v>
      </c>
      <c r="AA12779" t="s">
        <v>4426</v>
      </c>
      <c r="AC12779" t="s">
        <v>10212</v>
      </c>
      <c r="AD12779" t="s">
        <v>443</v>
      </c>
    </row>
    <row r="12780" spans="21:30">
      <c r="U12780">
        <v>34376</v>
      </c>
      <c r="V12780">
        <v>5</v>
      </c>
      <c r="W12780" t="s">
        <v>13402</v>
      </c>
      <c r="X12780">
        <v>8</v>
      </c>
      <c r="Y12780" t="s">
        <v>434</v>
      </c>
      <c r="Z12780">
        <v>8112</v>
      </c>
      <c r="AA12780" t="s">
        <v>4426</v>
      </c>
      <c r="AC12780" t="s">
        <v>10212</v>
      </c>
      <c r="AD12780" t="s">
        <v>2682</v>
      </c>
    </row>
    <row r="12781" spans="21:30">
      <c r="U12781">
        <v>34377</v>
      </c>
      <c r="V12781">
        <v>3</v>
      </c>
      <c r="W12781" t="s">
        <v>13403</v>
      </c>
      <c r="X12781">
        <v>8</v>
      </c>
      <c r="Y12781" t="s">
        <v>434</v>
      </c>
      <c r="Z12781">
        <v>8112</v>
      </c>
      <c r="AA12781" t="s">
        <v>4426</v>
      </c>
      <c r="AC12781" t="s">
        <v>10212</v>
      </c>
      <c r="AD12781" t="s">
        <v>2682</v>
      </c>
    </row>
    <row r="12782" spans="21:30">
      <c r="U12782">
        <v>34378</v>
      </c>
      <c r="V12782">
        <v>1</v>
      </c>
      <c r="W12782" t="s">
        <v>13221</v>
      </c>
      <c r="X12782">
        <v>8</v>
      </c>
      <c r="Y12782" t="s">
        <v>434</v>
      </c>
      <c r="Z12782">
        <v>8112</v>
      </c>
      <c r="AA12782" t="s">
        <v>4426</v>
      </c>
      <c r="AC12782" t="s">
        <v>10212</v>
      </c>
      <c r="AD12782" t="s">
        <v>443</v>
      </c>
    </row>
    <row r="12783" spans="21:30">
      <c r="U12783">
        <v>34380</v>
      </c>
      <c r="V12783">
        <v>3</v>
      </c>
      <c r="W12783" t="s">
        <v>13404</v>
      </c>
      <c r="X12783">
        <v>8</v>
      </c>
      <c r="Y12783" t="s">
        <v>434</v>
      </c>
      <c r="Z12783">
        <v>8112</v>
      </c>
      <c r="AA12783" t="s">
        <v>4426</v>
      </c>
      <c r="AC12783" t="s">
        <v>10212</v>
      </c>
      <c r="AD12783" t="s">
        <v>2682</v>
      </c>
    </row>
    <row r="12784" spans="21:30">
      <c r="U12784">
        <v>34381</v>
      </c>
      <c r="V12784">
        <v>1</v>
      </c>
      <c r="W12784" t="s">
        <v>13405</v>
      </c>
      <c r="X12784">
        <v>8</v>
      </c>
      <c r="Y12784" t="s">
        <v>434</v>
      </c>
      <c r="Z12784">
        <v>8112</v>
      </c>
      <c r="AA12784" t="s">
        <v>4426</v>
      </c>
      <c r="AC12784" t="s">
        <v>10212</v>
      </c>
      <c r="AD12784" t="s">
        <v>2682</v>
      </c>
    </row>
    <row r="12785" spans="21:30">
      <c r="U12785">
        <v>34389</v>
      </c>
      <c r="V12785">
        <v>7</v>
      </c>
      <c r="W12785" t="s">
        <v>13406</v>
      </c>
      <c r="X12785">
        <v>8</v>
      </c>
      <c r="Y12785" t="s">
        <v>434</v>
      </c>
      <c r="Z12785">
        <v>8201</v>
      </c>
      <c r="AA12785" t="s">
        <v>1273</v>
      </c>
      <c r="AC12785" t="s">
        <v>10212</v>
      </c>
      <c r="AD12785" t="s">
        <v>2682</v>
      </c>
    </row>
    <row r="12786" spans="21:30">
      <c r="U12786">
        <v>34390</v>
      </c>
      <c r="V12786">
        <v>0</v>
      </c>
      <c r="W12786" t="s">
        <v>13407</v>
      </c>
      <c r="X12786">
        <v>8</v>
      </c>
      <c r="Y12786" t="s">
        <v>434</v>
      </c>
      <c r="Z12786">
        <v>8201</v>
      </c>
      <c r="AA12786" t="s">
        <v>1273</v>
      </c>
      <c r="AC12786" t="s">
        <v>10212</v>
      </c>
      <c r="AD12786" t="s">
        <v>2682</v>
      </c>
    </row>
    <row r="12787" spans="21:30">
      <c r="U12787">
        <v>34402</v>
      </c>
      <c r="V12787">
        <v>8</v>
      </c>
      <c r="W12787" t="s">
        <v>12561</v>
      </c>
      <c r="X12787">
        <v>8</v>
      </c>
      <c r="Y12787" t="s">
        <v>434</v>
      </c>
      <c r="Z12787">
        <v>8202</v>
      </c>
      <c r="AA12787" t="s">
        <v>886</v>
      </c>
      <c r="AC12787" t="s">
        <v>10212</v>
      </c>
      <c r="AD12787" t="s">
        <v>2682</v>
      </c>
    </row>
    <row r="12788" spans="21:30">
      <c r="U12788">
        <v>34413</v>
      </c>
      <c r="V12788">
        <v>3</v>
      </c>
      <c r="W12788" t="s">
        <v>13408</v>
      </c>
      <c r="X12788">
        <v>8</v>
      </c>
      <c r="Y12788" t="s">
        <v>434</v>
      </c>
      <c r="Z12788">
        <v>8202</v>
      </c>
      <c r="AA12788" t="s">
        <v>886</v>
      </c>
      <c r="AC12788" t="s">
        <v>10212</v>
      </c>
      <c r="AD12788" t="s">
        <v>2682</v>
      </c>
    </row>
    <row r="12789" spans="21:30">
      <c r="U12789">
        <v>34414</v>
      </c>
      <c r="V12789">
        <v>1</v>
      </c>
      <c r="W12789" t="s">
        <v>13409</v>
      </c>
      <c r="X12789">
        <v>8</v>
      </c>
      <c r="Y12789" t="s">
        <v>434</v>
      </c>
      <c r="Z12789">
        <v>8202</v>
      </c>
      <c r="AA12789" t="s">
        <v>886</v>
      </c>
      <c r="AC12789" t="s">
        <v>10212</v>
      </c>
      <c r="AD12789" t="s">
        <v>2682</v>
      </c>
    </row>
    <row r="12790" spans="21:30">
      <c r="U12790">
        <v>34416</v>
      </c>
      <c r="V12790">
        <v>8</v>
      </c>
      <c r="W12790" t="s">
        <v>10705</v>
      </c>
      <c r="X12790">
        <v>8</v>
      </c>
      <c r="Y12790" t="s">
        <v>434</v>
      </c>
      <c r="Z12790">
        <v>8202</v>
      </c>
      <c r="AA12790" t="s">
        <v>886</v>
      </c>
      <c r="AC12790" t="s">
        <v>10212</v>
      </c>
      <c r="AD12790" t="s">
        <v>2682</v>
      </c>
    </row>
    <row r="12791" spans="21:30">
      <c r="U12791">
        <v>34417</v>
      </c>
      <c r="V12791">
        <v>6</v>
      </c>
      <c r="W12791" t="s">
        <v>13410</v>
      </c>
      <c r="X12791">
        <v>8</v>
      </c>
      <c r="Y12791" t="s">
        <v>434</v>
      </c>
      <c r="Z12791">
        <v>8202</v>
      </c>
      <c r="AA12791" t="s">
        <v>886</v>
      </c>
      <c r="AC12791" t="s">
        <v>1009</v>
      </c>
      <c r="AD12791" t="s">
        <v>443</v>
      </c>
    </row>
    <row r="12792" spans="21:30">
      <c r="U12792">
        <v>34419</v>
      </c>
      <c r="V12792">
        <v>2</v>
      </c>
      <c r="W12792" t="s">
        <v>13411</v>
      </c>
      <c r="X12792">
        <v>8</v>
      </c>
      <c r="Y12792" t="s">
        <v>434</v>
      </c>
      <c r="Z12792">
        <v>8202</v>
      </c>
      <c r="AA12792" t="s">
        <v>886</v>
      </c>
      <c r="AC12792" t="s">
        <v>10212</v>
      </c>
      <c r="AD12792" t="s">
        <v>2682</v>
      </c>
    </row>
    <row r="12793" spans="21:30">
      <c r="U12793">
        <v>34420</v>
      </c>
      <c r="V12793">
        <v>6</v>
      </c>
      <c r="W12793" t="s">
        <v>13412</v>
      </c>
      <c r="X12793">
        <v>8</v>
      </c>
      <c r="Y12793" t="s">
        <v>434</v>
      </c>
      <c r="Z12793">
        <v>8202</v>
      </c>
      <c r="AA12793" t="s">
        <v>886</v>
      </c>
      <c r="AC12793" t="s">
        <v>10212</v>
      </c>
      <c r="AD12793" t="s">
        <v>2682</v>
      </c>
    </row>
    <row r="12794" spans="21:30">
      <c r="U12794">
        <v>34425</v>
      </c>
      <c r="V12794">
        <v>7</v>
      </c>
      <c r="W12794" t="s">
        <v>13413</v>
      </c>
      <c r="X12794">
        <v>8</v>
      </c>
      <c r="Y12794" t="s">
        <v>434</v>
      </c>
      <c r="Z12794">
        <v>8203</v>
      </c>
      <c r="AA12794" t="s">
        <v>4709</v>
      </c>
      <c r="AC12794" t="s">
        <v>10212</v>
      </c>
      <c r="AD12794" t="s">
        <v>2682</v>
      </c>
    </row>
    <row r="12795" spans="21:30">
      <c r="U12795">
        <v>34426</v>
      </c>
      <c r="V12795">
        <v>5</v>
      </c>
      <c r="W12795" t="s">
        <v>13414</v>
      </c>
      <c r="X12795">
        <v>8</v>
      </c>
      <c r="Y12795" t="s">
        <v>434</v>
      </c>
      <c r="Z12795">
        <v>8203</v>
      </c>
      <c r="AA12795" t="s">
        <v>4709</v>
      </c>
      <c r="AC12795" t="s">
        <v>10212</v>
      </c>
      <c r="AD12795" t="s">
        <v>2682</v>
      </c>
    </row>
    <row r="12796" spans="21:30">
      <c r="U12796">
        <v>34427</v>
      </c>
      <c r="V12796">
        <v>3</v>
      </c>
      <c r="W12796" t="s">
        <v>13415</v>
      </c>
      <c r="X12796">
        <v>8</v>
      </c>
      <c r="Y12796" t="s">
        <v>434</v>
      </c>
      <c r="Z12796">
        <v>8203</v>
      </c>
      <c r="AA12796" t="s">
        <v>4709</v>
      </c>
      <c r="AC12796" t="s">
        <v>10212</v>
      </c>
      <c r="AD12796" t="s">
        <v>2682</v>
      </c>
    </row>
    <row r="12797" spans="21:30">
      <c r="U12797">
        <v>34428</v>
      </c>
      <c r="V12797">
        <v>1</v>
      </c>
      <c r="W12797" t="s">
        <v>13416</v>
      </c>
      <c r="X12797">
        <v>8</v>
      </c>
      <c r="Y12797" t="s">
        <v>434</v>
      </c>
      <c r="Z12797">
        <v>8203</v>
      </c>
      <c r="AA12797" t="s">
        <v>4709</v>
      </c>
      <c r="AC12797" t="s">
        <v>10212</v>
      </c>
      <c r="AD12797" t="s">
        <v>2682</v>
      </c>
    </row>
    <row r="12798" spans="21:30">
      <c r="U12798">
        <v>34430</v>
      </c>
      <c r="V12798">
        <v>3</v>
      </c>
      <c r="W12798" t="s">
        <v>13417</v>
      </c>
      <c r="X12798">
        <v>8</v>
      </c>
      <c r="Y12798" t="s">
        <v>434</v>
      </c>
      <c r="Z12798">
        <v>8203</v>
      </c>
      <c r="AA12798" t="s">
        <v>4709</v>
      </c>
      <c r="AC12798" t="s">
        <v>10212</v>
      </c>
      <c r="AD12798" t="s">
        <v>2682</v>
      </c>
    </row>
    <row r="12799" spans="21:30">
      <c r="U12799">
        <v>34431</v>
      </c>
      <c r="V12799">
        <v>1</v>
      </c>
      <c r="W12799" t="s">
        <v>13418</v>
      </c>
      <c r="X12799">
        <v>8</v>
      </c>
      <c r="Y12799" t="s">
        <v>434</v>
      </c>
      <c r="Z12799">
        <v>8203</v>
      </c>
      <c r="AA12799" t="s">
        <v>4709</v>
      </c>
      <c r="AC12799" t="s">
        <v>10212</v>
      </c>
      <c r="AD12799" t="s">
        <v>2682</v>
      </c>
    </row>
    <row r="12800" spans="21:30">
      <c r="U12800">
        <v>34433</v>
      </c>
      <c r="V12800">
        <v>8</v>
      </c>
      <c r="W12800" t="s">
        <v>10358</v>
      </c>
      <c r="X12800">
        <v>8</v>
      </c>
      <c r="Y12800" t="s">
        <v>434</v>
      </c>
      <c r="Z12800">
        <v>8204</v>
      </c>
      <c r="AA12800" t="s">
        <v>1058</v>
      </c>
      <c r="AC12800" t="s">
        <v>10212</v>
      </c>
      <c r="AD12800" t="s">
        <v>2682</v>
      </c>
    </row>
    <row r="12801" spans="21:30">
      <c r="U12801">
        <v>34435</v>
      </c>
      <c r="V12801">
        <v>4</v>
      </c>
      <c r="W12801" t="s">
        <v>10250</v>
      </c>
      <c r="X12801">
        <v>8</v>
      </c>
      <c r="Y12801" t="s">
        <v>434</v>
      </c>
      <c r="Z12801">
        <v>8205</v>
      </c>
      <c r="AA12801" t="s">
        <v>1089</v>
      </c>
      <c r="AC12801" t="s">
        <v>10212</v>
      </c>
      <c r="AD12801" t="s">
        <v>2682</v>
      </c>
    </row>
    <row r="12802" spans="21:30">
      <c r="U12802">
        <v>34436</v>
      </c>
      <c r="V12802">
        <v>2</v>
      </c>
      <c r="W12802" t="s">
        <v>10225</v>
      </c>
      <c r="X12802">
        <v>8</v>
      </c>
      <c r="Y12802" t="s">
        <v>434</v>
      </c>
      <c r="Z12802">
        <v>8205</v>
      </c>
      <c r="AA12802" t="s">
        <v>1089</v>
      </c>
      <c r="AC12802" t="s">
        <v>10212</v>
      </c>
      <c r="AD12802" t="s">
        <v>2682</v>
      </c>
    </row>
    <row r="12803" spans="21:30">
      <c r="U12803">
        <v>34438</v>
      </c>
      <c r="V12803">
        <v>9</v>
      </c>
      <c r="W12803" t="s">
        <v>13419</v>
      </c>
      <c r="X12803">
        <v>8</v>
      </c>
      <c r="Y12803" t="s">
        <v>434</v>
      </c>
      <c r="Z12803">
        <v>8205</v>
      </c>
      <c r="AA12803" t="s">
        <v>1089</v>
      </c>
      <c r="AC12803" t="s">
        <v>10212</v>
      </c>
      <c r="AD12803" t="s">
        <v>2682</v>
      </c>
    </row>
    <row r="12804" spans="21:30">
      <c r="U12804">
        <v>34441</v>
      </c>
      <c r="V12804">
        <v>9</v>
      </c>
      <c r="W12804" t="s">
        <v>13420</v>
      </c>
      <c r="X12804">
        <v>8</v>
      </c>
      <c r="Y12804" t="s">
        <v>434</v>
      </c>
      <c r="Z12804">
        <v>8205</v>
      </c>
      <c r="AA12804" t="s">
        <v>1089</v>
      </c>
      <c r="AC12804" t="s">
        <v>10212</v>
      </c>
      <c r="AD12804" t="s">
        <v>2682</v>
      </c>
    </row>
    <row r="12805" spans="21:30">
      <c r="U12805">
        <v>34442</v>
      </c>
      <c r="V12805">
        <v>7</v>
      </c>
      <c r="W12805" t="s">
        <v>13421</v>
      </c>
      <c r="X12805">
        <v>8</v>
      </c>
      <c r="Y12805" t="s">
        <v>434</v>
      </c>
      <c r="Z12805">
        <v>8205</v>
      </c>
      <c r="AA12805" t="s">
        <v>1089</v>
      </c>
      <c r="AC12805" t="s">
        <v>10212</v>
      </c>
      <c r="AD12805" t="s">
        <v>2682</v>
      </c>
    </row>
    <row r="12806" spans="21:30">
      <c r="U12806">
        <v>34444</v>
      </c>
      <c r="V12806">
        <v>3</v>
      </c>
      <c r="W12806" t="s">
        <v>13422</v>
      </c>
      <c r="X12806">
        <v>8</v>
      </c>
      <c r="Y12806" t="s">
        <v>434</v>
      </c>
      <c r="Z12806">
        <v>8205</v>
      </c>
      <c r="AA12806" t="s">
        <v>1089</v>
      </c>
      <c r="AC12806" t="s">
        <v>10212</v>
      </c>
      <c r="AD12806" t="s">
        <v>2682</v>
      </c>
    </row>
    <row r="12807" spans="21:30">
      <c r="U12807">
        <v>34445</v>
      </c>
      <c r="V12807">
        <v>1</v>
      </c>
      <c r="W12807" t="s">
        <v>13423</v>
      </c>
      <c r="X12807">
        <v>8</v>
      </c>
      <c r="Y12807" t="s">
        <v>434</v>
      </c>
      <c r="Z12807">
        <v>8205</v>
      </c>
      <c r="AA12807" t="s">
        <v>1089</v>
      </c>
      <c r="AC12807" t="s">
        <v>10212</v>
      </c>
      <c r="AD12807" t="s">
        <v>2682</v>
      </c>
    </row>
    <row r="12808" spans="21:30">
      <c r="U12808">
        <v>34457</v>
      </c>
      <c r="V12808">
        <v>5</v>
      </c>
      <c r="W12808" t="s">
        <v>13424</v>
      </c>
      <c r="X12808">
        <v>8</v>
      </c>
      <c r="Y12808" t="s">
        <v>434</v>
      </c>
      <c r="Z12808">
        <v>8206</v>
      </c>
      <c r="AA12808" t="s">
        <v>4694</v>
      </c>
      <c r="AC12808" t="s">
        <v>10212</v>
      </c>
      <c r="AD12808" t="s">
        <v>2682</v>
      </c>
    </row>
    <row r="12809" spans="21:30">
      <c r="U12809">
        <v>34458</v>
      </c>
      <c r="V12809">
        <v>3</v>
      </c>
      <c r="W12809" t="s">
        <v>12895</v>
      </c>
      <c r="X12809">
        <v>8</v>
      </c>
      <c r="Y12809" t="s">
        <v>434</v>
      </c>
      <c r="Z12809">
        <v>8206</v>
      </c>
      <c r="AA12809" t="s">
        <v>4694</v>
      </c>
      <c r="AC12809" t="s">
        <v>10212</v>
      </c>
      <c r="AD12809" t="s">
        <v>2682</v>
      </c>
    </row>
    <row r="12810" spans="21:30">
      <c r="U12810">
        <v>34459</v>
      </c>
      <c r="V12810">
        <v>1</v>
      </c>
      <c r="W12810" t="s">
        <v>10358</v>
      </c>
      <c r="X12810">
        <v>8</v>
      </c>
      <c r="Y12810" t="s">
        <v>434</v>
      </c>
      <c r="Z12810">
        <v>8206</v>
      </c>
      <c r="AA12810" t="s">
        <v>4694</v>
      </c>
      <c r="AC12810" t="s">
        <v>10212</v>
      </c>
      <c r="AD12810" t="s">
        <v>2682</v>
      </c>
    </row>
    <row r="12811" spans="21:30">
      <c r="U12811">
        <v>34460</v>
      </c>
      <c r="V12811">
        <v>5</v>
      </c>
      <c r="W12811" t="s">
        <v>13425</v>
      </c>
      <c r="X12811">
        <v>8</v>
      </c>
      <c r="Y12811" t="s">
        <v>434</v>
      </c>
      <c r="Z12811">
        <v>8206</v>
      </c>
      <c r="AA12811" t="s">
        <v>4694</v>
      </c>
      <c r="AC12811" t="s">
        <v>10212</v>
      </c>
      <c r="AD12811" t="s">
        <v>2682</v>
      </c>
    </row>
    <row r="12812" spans="21:30">
      <c r="U12812">
        <v>34461</v>
      </c>
      <c r="V12812">
        <v>3</v>
      </c>
      <c r="W12812" t="s">
        <v>13426</v>
      </c>
      <c r="X12812">
        <v>8</v>
      </c>
      <c r="Y12812" t="s">
        <v>434</v>
      </c>
      <c r="Z12812">
        <v>8206</v>
      </c>
      <c r="AA12812" t="s">
        <v>4694</v>
      </c>
      <c r="AC12812" t="s">
        <v>10212</v>
      </c>
      <c r="AD12812" t="s">
        <v>2682</v>
      </c>
    </row>
    <row r="12813" spans="21:30">
      <c r="U12813">
        <v>34462</v>
      </c>
      <c r="V12813">
        <v>1</v>
      </c>
      <c r="W12813" t="s">
        <v>4694</v>
      </c>
      <c r="X12813">
        <v>8</v>
      </c>
      <c r="Y12813" t="s">
        <v>434</v>
      </c>
      <c r="Z12813">
        <v>8206</v>
      </c>
      <c r="AA12813" t="s">
        <v>4694</v>
      </c>
      <c r="AC12813" t="s">
        <v>10212</v>
      </c>
      <c r="AD12813" t="s">
        <v>2682</v>
      </c>
    </row>
    <row r="12814" spans="21:30">
      <c r="U12814">
        <v>34464</v>
      </c>
      <c r="V12814">
        <v>8</v>
      </c>
      <c r="W12814" t="s">
        <v>12611</v>
      </c>
      <c r="X12814">
        <v>8</v>
      </c>
      <c r="Y12814" t="s">
        <v>434</v>
      </c>
      <c r="Z12814">
        <v>8206</v>
      </c>
      <c r="AA12814" t="s">
        <v>4694</v>
      </c>
      <c r="AC12814" t="s">
        <v>10212</v>
      </c>
      <c r="AD12814" t="s">
        <v>2682</v>
      </c>
    </row>
    <row r="12815" spans="21:30">
      <c r="U12815">
        <v>34465</v>
      </c>
      <c r="V12815">
        <v>6</v>
      </c>
      <c r="W12815" t="s">
        <v>13427</v>
      </c>
      <c r="X12815">
        <v>8</v>
      </c>
      <c r="Y12815" t="s">
        <v>434</v>
      </c>
      <c r="Z12815">
        <v>8207</v>
      </c>
      <c r="AA12815" t="s">
        <v>4755</v>
      </c>
      <c r="AC12815" t="s">
        <v>10212</v>
      </c>
      <c r="AD12815" t="s">
        <v>2682</v>
      </c>
    </row>
    <row r="12816" spans="21:30">
      <c r="U12816">
        <v>34470</v>
      </c>
      <c r="V12816">
        <v>2</v>
      </c>
      <c r="W12816" t="s">
        <v>13428</v>
      </c>
      <c r="X12816">
        <v>8</v>
      </c>
      <c r="Y12816" t="s">
        <v>434</v>
      </c>
      <c r="Z12816">
        <v>8207</v>
      </c>
      <c r="AA12816" t="s">
        <v>4755</v>
      </c>
      <c r="AC12816" t="s">
        <v>10212</v>
      </c>
      <c r="AD12816" t="s">
        <v>2682</v>
      </c>
    </row>
    <row r="12817" spans="21:30">
      <c r="U12817">
        <v>34471</v>
      </c>
      <c r="V12817">
        <v>0</v>
      </c>
      <c r="W12817" t="s">
        <v>13429</v>
      </c>
      <c r="X12817">
        <v>8</v>
      </c>
      <c r="Y12817" t="s">
        <v>434</v>
      </c>
      <c r="Z12817">
        <v>8207</v>
      </c>
      <c r="AA12817" t="s">
        <v>4755</v>
      </c>
      <c r="AC12817" t="s">
        <v>10212</v>
      </c>
      <c r="AD12817" t="s">
        <v>2682</v>
      </c>
    </row>
    <row r="12818" spans="21:30">
      <c r="U12818">
        <v>34472</v>
      </c>
      <c r="V12818">
        <v>9</v>
      </c>
      <c r="W12818" t="s">
        <v>13430</v>
      </c>
      <c r="X12818">
        <v>8</v>
      </c>
      <c r="Y12818" t="s">
        <v>434</v>
      </c>
      <c r="Z12818">
        <v>8207</v>
      </c>
      <c r="AA12818" t="s">
        <v>4755</v>
      </c>
      <c r="AC12818" t="s">
        <v>10212</v>
      </c>
      <c r="AD12818" t="s">
        <v>2682</v>
      </c>
    </row>
    <row r="12819" spans="21:30">
      <c r="U12819">
        <v>34473</v>
      </c>
      <c r="V12819">
        <v>7</v>
      </c>
      <c r="W12819" t="s">
        <v>13431</v>
      </c>
      <c r="X12819">
        <v>8</v>
      </c>
      <c r="Y12819" t="s">
        <v>434</v>
      </c>
      <c r="Z12819">
        <v>8301</v>
      </c>
      <c r="AA12819" t="s">
        <v>4127</v>
      </c>
      <c r="AC12819" t="s">
        <v>10212</v>
      </c>
      <c r="AD12819" t="s">
        <v>2682</v>
      </c>
    </row>
    <row r="12820" spans="21:30">
      <c r="U12820">
        <v>34474</v>
      </c>
      <c r="V12820">
        <v>5</v>
      </c>
      <c r="W12820" t="s">
        <v>12806</v>
      </c>
      <c r="X12820">
        <v>8</v>
      </c>
      <c r="Y12820" t="s">
        <v>434</v>
      </c>
      <c r="Z12820">
        <v>8301</v>
      </c>
      <c r="AA12820" t="s">
        <v>4127</v>
      </c>
      <c r="AC12820" t="s">
        <v>10212</v>
      </c>
      <c r="AD12820" t="s">
        <v>2682</v>
      </c>
    </row>
    <row r="12821" spans="21:30">
      <c r="U12821">
        <v>34475</v>
      </c>
      <c r="V12821">
        <v>3</v>
      </c>
      <c r="W12821" t="s">
        <v>13432</v>
      </c>
      <c r="X12821">
        <v>8</v>
      </c>
      <c r="Y12821" t="s">
        <v>434</v>
      </c>
      <c r="Z12821">
        <v>8301</v>
      </c>
      <c r="AA12821" t="s">
        <v>4127</v>
      </c>
      <c r="AC12821" t="s">
        <v>10212</v>
      </c>
      <c r="AD12821" t="s">
        <v>2682</v>
      </c>
    </row>
    <row r="12822" spans="21:30">
      <c r="U12822">
        <v>34476</v>
      </c>
      <c r="V12822">
        <v>1</v>
      </c>
      <c r="W12822" t="s">
        <v>13433</v>
      </c>
      <c r="X12822">
        <v>8</v>
      </c>
      <c r="Y12822" t="s">
        <v>434</v>
      </c>
      <c r="Z12822">
        <v>8301</v>
      </c>
      <c r="AA12822" t="s">
        <v>4127</v>
      </c>
      <c r="AC12822" t="s">
        <v>10212</v>
      </c>
      <c r="AD12822" t="s">
        <v>443</v>
      </c>
    </row>
    <row r="12823" spans="21:30">
      <c r="U12823">
        <v>34478</v>
      </c>
      <c r="V12823">
        <v>8</v>
      </c>
      <c r="W12823" t="s">
        <v>10358</v>
      </c>
      <c r="X12823">
        <v>8</v>
      </c>
      <c r="Y12823" t="s">
        <v>434</v>
      </c>
      <c r="Z12823">
        <v>8301</v>
      </c>
      <c r="AA12823" t="s">
        <v>4127</v>
      </c>
      <c r="AC12823" t="s">
        <v>10212</v>
      </c>
      <c r="AD12823" t="s">
        <v>2682</v>
      </c>
    </row>
    <row r="12824" spans="21:30">
      <c r="U12824">
        <v>34479</v>
      </c>
      <c r="V12824">
        <v>6</v>
      </c>
      <c r="W12824" t="s">
        <v>13434</v>
      </c>
      <c r="X12824">
        <v>8</v>
      </c>
      <c r="Y12824" t="s">
        <v>434</v>
      </c>
      <c r="Z12824">
        <v>8301</v>
      </c>
      <c r="AA12824" t="s">
        <v>4127</v>
      </c>
      <c r="AC12824" t="s">
        <v>10212</v>
      </c>
      <c r="AD12824" t="s">
        <v>2682</v>
      </c>
    </row>
    <row r="12825" spans="21:30">
      <c r="U12825">
        <v>34481</v>
      </c>
      <c r="V12825">
        <v>8</v>
      </c>
      <c r="W12825" t="s">
        <v>13435</v>
      </c>
      <c r="X12825">
        <v>8</v>
      </c>
      <c r="Y12825" t="s">
        <v>434</v>
      </c>
      <c r="Z12825">
        <v>8301</v>
      </c>
      <c r="AA12825" t="s">
        <v>4127</v>
      </c>
      <c r="AC12825" t="s">
        <v>10212</v>
      </c>
      <c r="AD12825" t="s">
        <v>2682</v>
      </c>
    </row>
    <row r="12826" spans="21:30">
      <c r="U12826">
        <v>34487</v>
      </c>
      <c r="V12826">
        <v>7</v>
      </c>
      <c r="W12826" t="s">
        <v>13436</v>
      </c>
      <c r="X12826">
        <v>8</v>
      </c>
      <c r="Y12826" t="s">
        <v>434</v>
      </c>
      <c r="Z12826">
        <v>8301</v>
      </c>
      <c r="AA12826" t="s">
        <v>4127</v>
      </c>
      <c r="AC12826" t="s">
        <v>1009</v>
      </c>
      <c r="AD12826" t="s">
        <v>443</v>
      </c>
    </row>
    <row r="12827" spans="21:30">
      <c r="U12827">
        <v>34493</v>
      </c>
      <c r="V12827">
        <v>1</v>
      </c>
      <c r="W12827" t="s">
        <v>13437</v>
      </c>
      <c r="X12827">
        <v>8</v>
      </c>
      <c r="Y12827" t="s">
        <v>434</v>
      </c>
      <c r="Z12827">
        <v>8301</v>
      </c>
      <c r="AA12827" t="s">
        <v>4127</v>
      </c>
      <c r="AC12827" t="s">
        <v>1009</v>
      </c>
      <c r="AD12827" t="s">
        <v>443</v>
      </c>
    </row>
    <row r="12828" spans="21:30">
      <c r="U12828">
        <v>34496</v>
      </c>
      <c r="V12828">
        <v>6</v>
      </c>
      <c r="W12828" t="s">
        <v>13438</v>
      </c>
      <c r="X12828">
        <v>8</v>
      </c>
      <c r="Y12828" t="s">
        <v>434</v>
      </c>
      <c r="Z12828">
        <v>8301</v>
      </c>
      <c r="AA12828" t="s">
        <v>4127</v>
      </c>
      <c r="AC12828" t="s">
        <v>10212</v>
      </c>
      <c r="AD12828" t="s">
        <v>2682</v>
      </c>
    </row>
    <row r="12829" spans="21:30">
      <c r="U12829">
        <v>34499</v>
      </c>
      <c r="V12829">
        <v>0</v>
      </c>
      <c r="W12829" t="s">
        <v>13439</v>
      </c>
      <c r="X12829">
        <v>8</v>
      </c>
      <c r="Y12829" t="s">
        <v>434</v>
      </c>
      <c r="Z12829">
        <v>8301</v>
      </c>
      <c r="AA12829" t="s">
        <v>4127</v>
      </c>
      <c r="AC12829" t="s">
        <v>10212</v>
      </c>
      <c r="AD12829" t="s">
        <v>2682</v>
      </c>
    </row>
    <row r="12830" spans="21:30">
      <c r="U12830">
        <v>34500</v>
      </c>
      <c r="V12830">
        <v>8</v>
      </c>
      <c r="W12830" t="s">
        <v>13440</v>
      </c>
      <c r="X12830">
        <v>8</v>
      </c>
      <c r="Y12830" t="s">
        <v>434</v>
      </c>
      <c r="Z12830">
        <v>8301</v>
      </c>
      <c r="AA12830" t="s">
        <v>4127</v>
      </c>
      <c r="AC12830" t="s">
        <v>10212</v>
      </c>
      <c r="AD12830" t="s">
        <v>2682</v>
      </c>
    </row>
    <row r="12831" spans="21:30">
      <c r="U12831">
        <v>34501</v>
      </c>
      <c r="V12831">
        <v>6</v>
      </c>
      <c r="W12831" t="s">
        <v>13441</v>
      </c>
      <c r="X12831">
        <v>8</v>
      </c>
      <c r="Y12831" t="s">
        <v>434</v>
      </c>
      <c r="Z12831">
        <v>8301</v>
      </c>
      <c r="AA12831" t="s">
        <v>4127</v>
      </c>
      <c r="AC12831" t="s">
        <v>10212</v>
      </c>
      <c r="AD12831" t="s">
        <v>2682</v>
      </c>
    </row>
    <row r="12832" spans="21:30">
      <c r="U12832">
        <v>34502</v>
      </c>
      <c r="V12832">
        <v>4</v>
      </c>
      <c r="W12832" t="s">
        <v>13442</v>
      </c>
      <c r="X12832">
        <v>8</v>
      </c>
      <c r="Y12832" t="s">
        <v>434</v>
      </c>
      <c r="Z12832">
        <v>8301</v>
      </c>
      <c r="AA12832" t="s">
        <v>4127</v>
      </c>
      <c r="AC12832" t="s">
        <v>10212</v>
      </c>
      <c r="AD12832" t="s">
        <v>2682</v>
      </c>
    </row>
    <row r="12833" spans="21:30">
      <c r="U12833">
        <v>34503</v>
      </c>
      <c r="V12833">
        <v>2</v>
      </c>
      <c r="W12833" t="s">
        <v>13443</v>
      </c>
      <c r="X12833">
        <v>8</v>
      </c>
      <c r="Y12833" t="s">
        <v>434</v>
      </c>
      <c r="Z12833">
        <v>8301</v>
      </c>
      <c r="AA12833" t="s">
        <v>4127</v>
      </c>
      <c r="AC12833" t="s">
        <v>10212</v>
      </c>
      <c r="AD12833" t="s">
        <v>2682</v>
      </c>
    </row>
    <row r="12834" spans="21:30">
      <c r="U12834">
        <v>34504</v>
      </c>
      <c r="V12834">
        <v>0</v>
      </c>
      <c r="W12834" t="s">
        <v>13412</v>
      </c>
      <c r="X12834">
        <v>8</v>
      </c>
      <c r="Y12834" t="s">
        <v>434</v>
      </c>
      <c r="Z12834">
        <v>8301</v>
      </c>
      <c r="AA12834" t="s">
        <v>4127</v>
      </c>
      <c r="AC12834" t="s">
        <v>10212</v>
      </c>
      <c r="AD12834" t="s">
        <v>2682</v>
      </c>
    </row>
    <row r="12835" spans="21:30">
      <c r="U12835">
        <v>34505</v>
      </c>
      <c r="V12835">
        <v>9</v>
      </c>
      <c r="W12835" t="s">
        <v>13444</v>
      </c>
      <c r="X12835">
        <v>8</v>
      </c>
      <c r="Y12835" t="s">
        <v>434</v>
      </c>
      <c r="Z12835">
        <v>8302</v>
      </c>
      <c r="AA12835" t="s">
        <v>882</v>
      </c>
      <c r="AC12835" t="s">
        <v>10212</v>
      </c>
      <c r="AD12835" t="s">
        <v>2682</v>
      </c>
    </row>
    <row r="12836" spans="21:30">
      <c r="U12836">
        <v>34506</v>
      </c>
      <c r="V12836">
        <v>7</v>
      </c>
      <c r="W12836" t="s">
        <v>882</v>
      </c>
      <c r="X12836">
        <v>8</v>
      </c>
      <c r="Y12836" t="s">
        <v>434</v>
      </c>
      <c r="Z12836">
        <v>8302</v>
      </c>
      <c r="AA12836" t="s">
        <v>882</v>
      </c>
      <c r="AC12836" t="s">
        <v>10212</v>
      </c>
      <c r="AD12836" t="s">
        <v>2682</v>
      </c>
    </row>
    <row r="12837" spans="21:30">
      <c r="U12837">
        <v>34507</v>
      </c>
      <c r="V12837">
        <v>5</v>
      </c>
      <c r="W12837" t="s">
        <v>13445</v>
      </c>
      <c r="X12837">
        <v>8</v>
      </c>
      <c r="Y12837" t="s">
        <v>434</v>
      </c>
      <c r="Z12837">
        <v>8302</v>
      </c>
      <c r="AA12837" t="s">
        <v>882</v>
      </c>
      <c r="AC12837" t="s">
        <v>10212</v>
      </c>
      <c r="AD12837" t="s">
        <v>2682</v>
      </c>
    </row>
    <row r="12838" spans="21:30">
      <c r="U12838">
        <v>34508</v>
      </c>
      <c r="V12838">
        <v>3</v>
      </c>
      <c r="W12838" t="s">
        <v>13446</v>
      </c>
      <c r="X12838">
        <v>8</v>
      </c>
      <c r="Y12838" t="s">
        <v>434</v>
      </c>
      <c r="Z12838">
        <v>8303</v>
      </c>
      <c r="AA12838" t="s">
        <v>904</v>
      </c>
      <c r="AC12838" t="s">
        <v>10212</v>
      </c>
      <c r="AD12838" t="s">
        <v>2682</v>
      </c>
    </row>
    <row r="12839" spans="21:30">
      <c r="U12839">
        <v>34525</v>
      </c>
      <c r="V12839">
        <v>3</v>
      </c>
      <c r="W12839" t="s">
        <v>13447</v>
      </c>
      <c r="X12839">
        <v>8</v>
      </c>
      <c r="Y12839" t="s">
        <v>434</v>
      </c>
      <c r="Z12839">
        <v>8305</v>
      </c>
      <c r="AA12839" t="s">
        <v>4261</v>
      </c>
      <c r="AC12839" t="s">
        <v>10212</v>
      </c>
      <c r="AD12839" t="s">
        <v>2682</v>
      </c>
    </row>
    <row r="12840" spans="21:30">
      <c r="U12840">
        <v>34526</v>
      </c>
      <c r="V12840">
        <v>1</v>
      </c>
      <c r="W12840" t="s">
        <v>13448</v>
      </c>
      <c r="X12840">
        <v>8</v>
      </c>
      <c r="Y12840" t="s">
        <v>434</v>
      </c>
      <c r="Z12840">
        <v>8305</v>
      </c>
      <c r="AA12840" t="s">
        <v>4261</v>
      </c>
      <c r="AC12840" t="s">
        <v>10212</v>
      </c>
      <c r="AD12840" t="s">
        <v>2682</v>
      </c>
    </row>
    <row r="12841" spans="21:30">
      <c r="U12841">
        <v>34528</v>
      </c>
      <c r="V12841">
        <v>8</v>
      </c>
      <c r="W12841" t="s">
        <v>13449</v>
      </c>
      <c r="X12841">
        <v>8</v>
      </c>
      <c r="Y12841" t="s">
        <v>434</v>
      </c>
      <c r="Z12841">
        <v>8305</v>
      </c>
      <c r="AA12841" t="s">
        <v>4261</v>
      </c>
      <c r="AC12841" t="s">
        <v>10212</v>
      </c>
      <c r="AD12841" t="s">
        <v>2682</v>
      </c>
    </row>
    <row r="12842" spans="21:30">
      <c r="U12842">
        <v>34529</v>
      </c>
      <c r="V12842">
        <v>6</v>
      </c>
      <c r="W12842" t="s">
        <v>13450</v>
      </c>
      <c r="X12842">
        <v>8</v>
      </c>
      <c r="Y12842" t="s">
        <v>434</v>
      </c>
      <c r="Z12842">
        <v>8305</v>
      </c>
      <c r="AA12842" t="s">
        <v>4261</v>
      </c>
      <c r="AC12842" t="s">
        <v>10212</v>
      </c>
      <c r="AD12842" t="s">
        <v>2682</v>
      </c>
    </row>
    <row r="12843" spans="21:30">
      <c r="U12843">
        <v>34535</v>
      </c>
      <c r="V12843">
        <v>0</v>
      </c>
      <c r="W12843" t="s">
        <v>10340</v>
      </c>
      <c r="X12843">
        <v>8</v>
      </c>
      <c r="Y12843" t="s">
        <v>434</v>
      </c>
      <c r="Z12843">
        <v>8306</v>
      </c>
      <c r="AA12843" t="s">
        <v>1403</v>
      </c>
      <c r="AC12843" t="s">
        <v>10212</v>
      </c>
      <c r="AD12843" t="s">
        <v>2682</v>
      </c>
    </row>
    <row r="12844" spans="21:30">
      <c r="U12844">
        <v>34537</v>
      </c>
      <c r="V12844">
        <v>7</v>
      </c>
      <c r="W12844" t="s">
        <v>13451</v>
      </c>
      <c r="X12844">
        <v>8</v>
      </c>
      <c r="Y12844" t="s">
        <v>434</v>
      </c>
      <c r="Z12844">
        <v>8307</v>
      </c>
      <c r="AA12844" t="s">
        <v>1415</v>
      </c>
      <c r="AC12844" t="s">
        <v>10212</v>
      </c>
      <c r="AD12844" t="s">
        <v>2682</v>
      </c>
    </row>
    <row r="12845" spans="21:30">
      <c r="U12845">
        <v>34538</v>
      </c>
      <c r="V12845">
        <v>5</v>
      </c>
      <c r="W12845" t="s">
        <v>13452</v>
      </c>
      <c r="X12845">
        <v>8</v>
      </c>
      <c r="Y12845" t="s">
        <v>434</v>
      </c>
      <c r="Z12845">
        <v>8307</v>
      </c>
      <c r="AA12845" t="s">
        <v>1415</v>
      </c>
      <c r="AC12845" t="s">
        <v>10212</v>
      </c>
      <c r="AD12845" t="s">
        <v>2682</v>
      </c>
    </row>
    <row r="12846" spans="21:30">
      <c r="U12846">
        <v>34545</v>
      </c>
      <c r="V12846">
        <v>8</v>
      </c>
      <c r="W12846" t="s">
        <v>12734</v>
      </c>
      <c r="X12846">
        <v>8</v>
      </c>
      <c r="Y12846" t="s">
        <v>434</v>
      </c>
      <c r="Z12846">
        <v>8311</v>
      </c>
      <c r="AA12846" t="s">
        <v>4230</v>
      </c>
      <c r="AC12846" t="s">
        <v>10212</v>
      </c>
      <c r="AD12846" t="s">
        <v>2682</v>
      </c>
    </row>
    <row r="12847" spans="21:30">
      <c r="U12847">
        <v>34546</v>
      </c>
      <c r="V12847">
        <v>6</v>
      </c>
      <c r="W12847" t="s">
        <v>13453</v>
      </c>
      <c r="X12847">
        <v>8</v>
      </c>
      <c r="Y12847" t="s">
        <v>434</v>
      </c>
      <c r="Z12847">
        <v>8311</v>
      </c>
      <c r="AA12847" t="s">
        <v>4230</v>
      </c>
      <c r="AC12847" t="s">
        <v>10212</v>
      </c>
      <c r="AD12847" t="s">
        <v>2682</v>
      </c>
    </row>
    <row r="12848" spans="21:30">
      <c r="U12848">
        <v>34547</v>
      </c>
      <c r="V12848">
        <v>4</v>
      </c>
      <c r="W12848" t="s">
        <v>13454</v>
      </c>
      <c r="X12848">
        <v>8</v>
      </c>
      <c r="Y12848" t="s">
        <v>434</v>
      </c>
      <c r="Z12848">
        <v>8311</v>
      </c>
      <c r="AA12848" t="s">
        <v>4230</v>
      </c>
      <c r="AC12848" t="s">
        <v>10212</v>
      </c>
      <c r="AD12848" t="s">
        <v>2682</v>
      </c>
    </row>
    <row r="12849" spans="21:30">
      <c r="U12849">
        <v>34552</v>
      </c>
      <c r="V12849">
        <v>0</v>
      </c>
      <c r="W12849" t="s">
        <v>10213</v>
      </c>
      <c r="X12849">
        <v>8</v>
      </c>
      <c r="Y12849" t="s">
        <v>434</v>
      </c>
      <c r="Z12849">
        <v>8312</v>
      </c>
      <c r="AA12849" t="s">
        <v>1780</v>
      </c>
      <c r="AC12849" t="s">
        <v>10212</v>
      </c>
      <c r="AD12849" t="s">
        <v>2682</v>
      </c>
    </row>
    <row r="12850" spans="21:30">
      <c r="U12850">
        <v>34564</v>
      </c>
      <c r="V12850">
        <v>4</v>
      </c>
      <c r="W12850" t="s">
        <v>13455</v>
      </c>
      <c r="X12850">
        <v>8</v>
      </c>
      <c r="Y12850" t="s">
        <v>434</v>
      </c>
      <c r="Z12850">
        <v>8314</v>
      </c>
      <c r="AA12850" t="s">
        <v>4233</v>
      </c>
      <c r="AC12850" t="s">
        <v>10212</v>
      </c>
      <c r="AD12850" t="s">
        <v>2682</v>
      </c>
    </row>
    <row r="12851" spans="21:30">
      <c r="U12851">
        <v>34567</v>
      </c>
      <c r="V12851">
        <v>9</v>
      </c>
      <c r="W12851" t="s">
        <v>13456</v>
      </c>
      <c r="X12851">
        <v>8</v>
      </c>
      <c r="Y12851" t="s">
        <v>434</v>
      </c>
      <c r="Z12851">
        <v>8314</v>
      </c>
      <c r="AA12851" t="s">
        <v>4233</v>
      </c>
      <c r="AC12851" t="s">
        <v>10212</v>
      </c>
      <c r="AD12851" t="s">
        <v>2682</v>
      </c>
    </row>
    <row r="12852" spans="21:30">
      <c r="U12852">
        <v>34568</v>
      </c>
      <c r="V12852">
        <v>7</v>
      </c>
      <c r="W12852" t="s">
        <v>13457</v>
      </c>
      <c r="X12852">
        <v>8</v>
      </c>
      <c r="Y12852" t="s">
        <v>434</v>
      </c>
      <c r="Z12852">
        <v>8314</v>
      </c>
      <c r="AA12852" t="s">
        <v>4233</v>
      </c>
      <c r="AC12852" t="s">
        <v>10212</v>
      </c>
      <c r="AD12852" t="s">
        <v>2682</v>
      </c>
    </row>
    <row r="12853" spans="21:30">
      <c r="U12853">
        <v>34569</v>
      </c>
      <c r="V12853">
        <v>5</v>
      </c>
      <c r="W12853" t="s">
        <v>13455</v>
      </c>
      <c r="X12853">
        <v>8</v>
      </c>
      <c r="Y12853" t="s">
        <v>434</v>
      </c>
      <c r="Z12853">
        <v>8314</v>
      </c>
      <c r="AA12853" t="s">
        <v>4233</v>
      </c>
      <c r="AC12853" t="s">
        <v>10212</v>
      </c>
      <c r="AD12853" t="s">
        <v>2682</v>
      </c>
    </row>
    <row r="12854" spans="21:30">
      <c r="U12854">
        <v>34570</v>
      </c>
      <c r="V12854">
        <v>9</v>
      </c>
      <c r="W12854" t="s">
        <v>13458</v>
      </c>
      <c r="X12854">
        <v>8</v>
      </c>
      <c r="Y12854" t="s">
        <v>434</v>
      </c>
      <c r="Z12854">
        <v>8314</v>
      </c>
      <c r="AA12854" t="s">
        <v>4233</v>
      </c>
      <c r="AC12854" t="s">
        <v>10212</v>
      </c>
      <c r="AD12854" t="s">
        <v>2682</v>
      </c>
    </row>
    <row r="12855" spans="21:30">
      <c r="U12855">
        <v>34571</v>
      </c>
      <c r="V12855">
        <v>7</v>
      </c>
      <c r="W12855" t="s">
        <v>13459</v>
      </c>
      <c r="X12855">
        <v>8</v>
      </c>
      <c r="Y12855" t="s">
        <v>434</v>
      </c>
      <c r="Z12855">
        <v>8314</v>
      </c>
      <c r="AA12855" t="s">
        <v>4233</v>
      </c>
      <c r="AC12855" t="s">
        <v>10212</v>
      </c>
      <c r="AD12855" t="s">
        <v>2682</v>
      </c>
    </row>
    <row r="12856" spans="21:30">
      <c r="U12856">
        <v>34572</v>
      </c>
      <c r="V12856">
        <v>5</v>
      </c>
      <c r="W12856" t="s">
        <v>13460</v>
      </c>
      <c r="X12856">
        <v>8</v>
      </c>
      <c r="Y12856" t="s">
        <v>434</v>
      </c>
      <c r="Z12856">
        <v>8314</v>
      </c>
      <c r="AA12856" t="s">
        <v>4233</v>
      </c>
      <c r="AC12856" t="s">
        <v>10212</v>
      </c>
      <c r="AD12856" t="s">
        <v>2682</v>
      </c>
    </row>
    <row r="12857" spans="21:30">
      <c r="U12857">
        <v>34573</v>
      </c>
      <c r="V12857">
        <v>3</v>
      </c>
      <c r="W12857" t="s">
        <v>13461</v>
      </c>
      <c r="X12857">
        <v>8</v>
      </c>
      <c r="Y12857" t="s">
        <v>434</v>
      </c>
      <c r="Z12857">
        <v>8314</v>
      </c>
      <c r="AA12857" t="s">
        <v>4233</v>
      </c>
      <c r="AC12857" t="s">
        <v>10212</v>
      </c>
      <c r="AD12857" t="s">
        <v>2682</v>
      </c>
    </row>
    <row r="12858" spans="21:30">
      <c r="U12858">
        <v>34574</v>
      </c>
      <c r="V12858">
        <v>1</v>
      </c>
      <c r="W12858" t="s">
        <v>13462</v>
      </c>
      <c r="X12858">
        <v>8</v>
      </c>
      <c r="Y12858" t="s">
        <v>434</v>
      </c>
      <c r="Z12858">
        <v>8314</v>
      </c>
      <c r="AA12858" t="s">
        <v>4233</v>
      </c>
      <c r="AC12858" t="s">
        <v>10212</v>
      </c>
      <c r="AD12858" t="s">
        <v>2682</v>
      </c>
    </row>
    <row r="12859" spans="21:30">
      <c r="U12859">
        <v>34576</v>
      </c>
      <c r="V12859">
        <v>8</v>
      </c>
      <c r="W12859" t="s">
        <v>13463</v>
      </c>
      <c r="X12859">
        <v>8</v>
      </c>
      <c r="Y12859" t="s">
        <v>434</v>
      </c>
      <c r="Z12859">
        <v>8314</v>
      </c>
      <c r="AA12859" t="s">
        <v>4233</v>
      </c>
      <c r="AC12859" t="s">
        <v>10212</v>
      </c>
      <c r="AD12859" t="s">
        <v>2682</v>
      </c>
    </row>
    <row r="12860" spans="21:30">
      <c r="U12860">
        <v>34577</v>
      </c>
      <c r="V12860">
        <v>6</v>
      </c>
      <c r="W12860" t="s">
        <v>13464</v>
      </c>
      <c r="X12860">
        <v>8</v>
      </c>
      <c r="Y12860" t="s">
        <v>434</v>
      </c>
      <c r="Z12860">
        <v>8314</v>
      </c>
      <c r="AA12860" t="s">
        <v>4233</v>
      </c>
      <c r="AC12860" t="s">
        <v>10212</v>
      </c>
      <c r="AD12860" t="s">
        <v>2682</v>
      </c>
    </row>
    <row r="12861" spans="21:30">
      <c r="U12861">
        <v>34578</v>
      </c>
      <c r="V12861">
        <v>4</v>
      </c>
      <c r="W12861" t="s">
        <v>13465</v>
      </c>
      <c r="X12861">
        <v>8</v>
      </c>
      <c r="Y12861" t="s">
        <v>434</v>
      </c>
      <c r="Z12861">
        <v>8314</v>
      </c>
      <c r="AA12861" t="s">
        <v>4233</v>
      </c>
      <c r="AC12861" t="s">
        <v>10212</v>
      </c>
      <c r="AD12861" t="s">
        <v>2682</v>
      </c>
    </row>
    <row r="12862" spans="21:30">
      <c r="U12862">
        <v>34579</v>
      </c>
      <c r="V12862">
        <v>2</v>
      </c>
      <c r="W12862" t="s">
        <v>13466</v>
      </c>
      <c r="X12862">
        <v>8</v>
      </c>
      <c r="Y12862" t="s">
        <v>434</v>
      </c>
      <c r="Z12862">
        <v>8314</v>
      </c>
      <c r="AA12862" t="s">
        <v>4233</v>
      </c>
      <c r="AC12862" t="s">
        <v>10212</v>
      </c>
      <c r="AD12862" t="s">
        <v>2682</v>
      </c>
    </row>
    <row r="12863" spans="21:30">
      <c r="U12863">
        <v>34580</v>
      </c>
      <c r="V12863">
        <v>6</v>
      </c>
      <c r="W12863" t="s">
        <v>13467</v>
      </c>
      <c r="X12863">
        <v>8</v>
      </c>
      <c r="Y12863" t="s">
        <v>434</v>
      </c>
      <c r="Z12863">
        <v>8314</v>
      </c>
      <c r="AA12863" t="s">
        <v>4233</v>
      </c>
      <c r="AC12863" t="s">
        <v>10212</v>
      </c>
      <c r="AD12863" t="s">
        <v>2682</v>
      </c>
    </row>
    <row r="12864" spans="21:30">
      <c r="U12864">
        <v>34581</v>
      </c>
      <c r="V12864">
        <v>4</v>
      </c>
      <c r="W12864" t="s">
        <v>13468</v>
      </c>
      <c r="X12864">
        <v>8</v>
      </c>
      <c r="Y12864" t="s">
        <v>434</v>
      </c>
      <c r="Z12864">
        <v>8314</v>
      </c>
      <c r="AA12864" t="s">
        <v>4233</v>
      </c>
      <c r="AC12864" t="s">
        <v>10212</v>
      </c>
      <c r="AD12864" t="s">
        <v>2682</v>
      </c>
    </row>
    <row r="12865" spans="21:30">
      <c r="U12865">
        <v>34582</v>
      </c>
      <c r="V12865">
        <v>2</v>
      </c>
      <c r="W12865" t="s">
        <v>13469</v>
      </c>
      <c r="X12865">
        <v>8</v>
      </c>
      <c r="Y12865" t="s">
        <v>434</v>
      </c>
      <c r="Z12865">
        <v>8314</v>
      </c>
      <c r="AA12865" t="s">
        <v>4233</v>
      </c>
      <c r="AC12865" t="s">
        <v>10212</v>
      </c>
      <c r="AD12865" t="s">
        <v>2682</v>
      </c>
    </row>
    <row r="12866" spans="21:30">
      <c r="U12866">
        <v>34583</v>
      </c>
      <c r="V12866">
        <v>0</v>
      </c>
      <c r="W12866" t="s">
        <v>13470</v>
      </c>
      <c r="X12866">
        <v>8</v>
      </c>
      <c r="Y12866" t="s">
        <v>434</v>
      </c>
      <c r="Z12866">
        <v>8314</v>
      </c>
      <c r="AA12866" t="s">
        <v>4233</v>
      </c>
      <c r="AC12866" t="s">
        <v>10212</v>
      </c>
      <c r="AD12866" t="s">
        <v>2682</v>
      </c>
    </row>
    <row r="12867" spans="21:30">
      <c r="U12867">
        <v>34584</v>
      </c>
      <c r="V12867">
        <v>9</v>
      </c>
      <c r="W12867" t="s">
        <v>13471</v>
      </c>
      <c r="X12867">
        <v>8</v>
      </c>
      <c r="Y12867" t="s">
        <v>434</v>
      </c>
      <c r="Z12867">
        <v>8314</v>
      </c>
      <c r="AA12867" t="s">
        <v>4233</v>
      </c>
      <c r="AC12867" t="s">
        <v>10212</v>
      </c>
      <c r="AD12867" t="s">
        <v>2682</v>
      </c>
    </row>
    <row r="12868" spans="21:30">
      <c r="U12868">
        <v>34585</v>
      </c>
      <c r="V12868">
        <v>7</v>
      </c>
      <c r="W12868" t="s">
        <v>12763</v>
      </c>
      <c r="X12868">
        <v>16</v>
      </c>
      <c r="Y12868" t="s">
        <v>3835</v>
      </c>
      <c r="Z12868">
        <v>16101</v>
      </c>
      <c r="AA12868" t="s">
        <v>3836</v>
      </c>
      <c r="AC12868" t="s">
        <v>10212</v>
      </c>
      <c r="AD12868" t="s">
        <v>2682</v>
      </c>
    </row>
    <row r="12869" spans="21:30">
      <c r="U12869">
        <v>34586</v>
      </c>
      <c r="V12869">
        <v>5</v>
      </c>
      <c r="W12869" t="s">
        <v>13472</v>
      </c>
      <c r="X12869">
        <v>16</v>
      </c>
      <c r="Y12869" t="s">
        <v>3835</v>
      </c>
      <c r="Z12869">
        <v>16101</v>
      </c>
      <c r="AA12869" t="s">
        <v>3836</v>
      </c>
      <c r="AC12869" t="s">
        <v>10212</v>
      </c>
      <c r="AD12869" t="s">
        <v>2682</v>
      </c>
    </row>
    <row r="12870" spans="21:30">
      <c r="U12870">
        <v>34587</v>
      </c>
      <c r="V12870">
        <v>3</v>
      </c>
      <c r="W12870" t="s">
        <v>13473</v>
      </c>
      <c r="X12870">
        <v>16</v>
      </c>
      <c r="Y12870" t="s">
        <v>3835</v>
      </c>
      <c r="Z12870">
        <v>16101</v>
      </c>
      <c r="AA12870" t="s">
        <v>3836</v>
      </c>
      <c r="AC12870" t="s">
        <v>10212</v>
      </c>
      <c r="AD12870" t="s">
        <v>2682</v>
      </c>
    </row>
    <row r="12871" spans="21:30">
      <c r="U12871">
        <v>34588</v>
      </c>
      <c r="V12871">
        <v>1</v>
      </c>
      <c r="W12871" t="s">
        <v>13474</v>
      </c>
      <c r="X12871">
        <v>16</v>
      </c>
      <c r="Y12871" t="s">
        <v>3835</v>
      </c>
      <c r="Z12871">
        <v>16101</v>
      </c>
      <c r="AA12871" t="s">
        <v>3836</v>
      </c>
      <c r="AC12871" t="s">
        <v>10212</v>
      </c>
      <c r="AD12871" t="s">
        <v>2682</v>
      </c>
    </row>
    <row r="12872" spans="21:30">
      <c r="U12872">
        <v>34602</v>
      </c>
      <c r="V12872">
        <v>0</v>
      </c>
      <c r="W12872" t="s">
        <v>13475</v>
      </c>
      <c r="X12872">
        <v>16</v>
      </c>
      <c r="Y12872" t="s">
        <v>3835</v>
      </c>
      <c r="Z12872">
        <v>16101</v>
      </c>
      <c r="AA12872" t="s">
        <v>3836</v>
      </c>
      <c r="AC12872" t="s">
        <v>1009</v>
      </c>
      <c r="AD12872" t="s">
        <v>443</v>
      </c>
    </row>
    <row r="12873" spans="21:30">
      <c r="U12873">
        <v>34615</v>
      </c>
      <c r="V12873">
        <v>2</v>
      </c>
      <c r="W12873" t="s">
        <v>13476</v>
      </c>
      <c r="X12873">
        <v>16</v>
      </c>
      <c r="Y12873" t="s">
        <v>3835</v>
      </c>
      <c r="Z12873">
        <v>16101</v>
      </c>
      <c r="AA12873" t="s">
        <v>3836</v>
      </c>
      <c r="AC12873" t="s">
        <v>1009</v>
      </c>
      <c r="AD12873" t="s">
        <v>443</v>
      </c>
    </row>
    <row r="12874" spans="21:30">
      <c r="U12874">
        <v>34619</v>
      </c>
      <c r="V12874">
        <v>5</v>
      </c>
      <c r="W12874" t="s">
        <v>13477</v>
      </c>
      <c r="X12874">
        <v>16</v>
      </c>
      <c r="Y12874" t="s">
        <v>3835</v>
      </c>
      <c r="Z12874">
        <v>16101</v>
      </c>
      <c r="AA12874" t="s">
        <v>3836</v>
      </c>
      <c r="AC12874" t="s">
        <v>10212</v>
      </c>
      <c r="AD12874" t="s">
        <v>2682</v>
      </c>
    </row>
    <row r="12875" spans="21:30">
      <c r="U12875">
        <v>34620</v>
      </c>
      <c r="V12875">
        <v>9</v>
      </c>
      <c r="W12875" t="s">
        <v>13172</v>
      </c>
      <c r="X12875">
        <v>16</v>
      </c>
      <c r="Y12875" t="s">
        <v>3835</v>
      </c>
      <c r="Z12875">
        <v>16102</v>
      </c>
      <c r="AA12875" t="s">
        <v>894</v>
      </c>
      <c r="AC12875" t="s">
        <v>10212</v>
      </c>
      <c r="AD12875" t="s">
        <v>2682</v>
      </c>
    </row>
    <row r="12876" spans="21:30">
      <c r="U12876">
        <v>34628</v>
      </c>
      <c r="V12876">
        <v>4</v>
      </c>
      <c r="W12876" t="s">
        <v>13412</v>
      </c>
      <c r="X12876">
        <v>16</v>
      </c>
      <c r="Y12876" t="s">
        <v>3835</v>
      </c>
      <c r="Z12876">
        <v>16102</v>
      </c>
      <c r="AA12876" t="s">
        <v>894</v>
      </c>
      <c r="AC12876" t="s">
        <v>10212</v>
      </c>
      <c r="AD12876" t="s">
        <v>2682</v>
      </c>
    </row>
    <row r="12877" spans="21:30">
      <c r="U12877">
        <v>34630</v>
      </c>
      <c r="V12877">
        <v>6</v>
      </c>
      <c r="W12877" t="s">
        <v>13478</v>
      </c>
      <c r="X12877">
        <v>16</v>
      </c>
      <c r="Y12877" t="s">
        <v>3835</v>
      </c>
      <c r="Z12877">
        <v>16202</v>
      </c>
      <c r="AA12877" t="s">
        <v>999</v>
      </c>
      <c r="AC12877" t="s">
        <v>10212</v>
      </c>
      <c r="AD12877" t="s">
        <v>2682</v>
      </c>
    </row>
    <row r="12878" spans="21:30">
      <c r="U12878">
        <v>34631</v>
      </c>
      <c r="V12878">
        <v>4</v>
      </c>
      <c r="W12878" t="s">
        <v>13479</v>
      </c>
      <c r="X12878">
        <v>16</v>
      </c>
      <c r="Y12878" t="s">
        <v>3835</v>
      </c>
      <c r="Z12878">
        <v>16203</v>
      </c>
      <c r="AA12878" t="s">
        <v>1014</v>
      </c>
      <c r="AC12878" t="s">
        <v>10212</v>
      </c>
      <c r="AD12878" t="s">
        <v>2682</v>
      </c>
    </row>
    <row r="12879" spans="21:30">
      <c r="U12879">
        <v>34632</v>
      </c>
      <c r="V12879">
        <v>2</v>
      </c>
      <c r="W12879" t="s">
        <v>13480</v>
      </c>
      <c r="X12879">
        <v>16</v>
      </c>
      <c r="Y12879" t="s">
        <v>3835</v>
      </c>
      <c r="Z12879">
        <v>16203</v>
      </c>
      <c r="AA12879" t="s">
        <v>1014</v>
      </c>
      <c r="AC12879" t="s">
        <v>10212</v>
      </c>
      <c r="AD12879" t="s">
        <v>2682</v>
      </c>
    </row>
    <row r="12880" spans="21:30">
      <c r="U12880">
        <v>34633</v>
      </c>
      <c r="V12880">
        <v>0</v>
      </c>
      <c r="W12880" t="s">
        <v>13412</v>
      </c>
      <c r="X12880">
        <v>16</v>
      </c>
      <c r="Y12880" t="s">
        <v>3835</v>
      </c>
      <c r="Z12880">
        <v>16203</v>
      </c>
      <c r="AA12880" t="s">
        <v>1014</v>
      </c>
      <c r="AC12880" t="s">
        <v>10212</v>
      </c>
      <c r="AD12880" t="s">
        <v>2682</v>
      </c>
    </row>
    <row r="12881" spans="21:30">
      <c r="U12881">
        <v>34634</v>
      </c>
      <c r="V12881">
        <v>9</v>
      </c>
      <c r="W12881" t="s">
        <v>13481</v>
      </c>
      <c r="X12881">
        <v>16</v>
      </c>
      <c r="Y12881" t="s">
        <v>3835</v>
      </c>
      <c r="Z12881">
        <v>16302</v>
      </c>
      <c r="AA12881" t="s">
        <v>89</v>
      </c>
      <c r="AC12881" t="s">
        <v>412</v>
      </c>
      <c r="AD12881" t="s">
        <v>2682</v>
      </c>
    </row>
    <row r="12882" spans="21:30">
      <c r="U12882">
        <v>34635</v>
      </c>
      <c r="V12882">
        <v>7</v>
      </c>
      <c r="W12882" t="s">
        <v>13482</v>
      </c>
      <c r="X12882">
        <v>16</v>
      </c>
      <c r="Y12882" t="s">
        <v>3835</v>
      </c>
      <c r="Z12882">
        <v>16302</v>
      </c>
      <c r="AA12882" t="s">
        <v>89</v>
      </c>
      <c r="AC12882" t="s">
        <v>412</v>
      </c>
      <c r="AD12882" t="s">
        <v>2682</v>
      </c>
    </row>
    <row r="12883" spans="21:30">
      <c r="U12883">
        <v>34636</v>
      </c>
      <c r="V12883">
        <v>5</v>
      </c>
      <c r="W12883" t="s">
        <v>13483</v>
      </c>
      <c r="X12883">
        <v>16</v>
      </c>
      <c r="Y12883" t="s">
        <v>3835</v>
      </c>
      <c r="Z12883">
        <v>16302</v>
      </c>
      <c r="AA12883" t="s">
        <v>89</v>
      </c>
      <c r="AC12883" t="s">
        <v>412</v>
      </c>
      <c r="AD12883" t="s">
        <v>2682</v>
      </c>
    </row>
    <row r="12884" spans="21:30">
      <c r="U12884">
        <v>34637</v>
      </c>
      <c r="V12884">
        <v>3</v>
      </c>
      <c r="W12884" t="s">
        <v>13484</v>
      </c>
      <c r="X12884">
        <v>16</v>
      </c>
      <c r="Y12884" t="s">
        <v>3835</v>
      </c>
      <c r="Z12884">
        <v>16302</v>
      </c>
      <c r="AA12884" t="s">
        <v>89</v>
      </c>
      <c r="AC12884" t="s">
        <v>412</v>
      </c>
      <c r="AD12884" t="s">
        <v>2682</v>
      </c>
    </row>
    <row r="12885" spans="21:30">
      <c r="U12885">
        <v>34638</v>
      </c>
      <c r="V12885">
        <v>1</v>
      </c>
      <c r="W12885" t="s">
        <v>10213</v>
      </c>
      <c r="X12885">
        <v>16</v>
      </c>
      <c r="Y12885" t="s">
        <v>3835</v>
      </c>
      <c r="Z12885">
        <v>16103</v>
      </c>
      <c r="AA12885" t="s">
        <v>3847</v>
      </c>
      <c r="AC12885" t="s">
        <v>10212</v>
      </c>
      <c r="AD12885" t="s">
        <v>2682</v>
      </c>
    </row>
    <row r="12886" spans="21:30">
      <c r="U12886">
        <v>34641</v>
      </c>
      <c r="V12886">
        <v>1</v>
      </c>
      <c r="W12886" t="s">
        <v>13485</v>
      </c>
      <c r="X12886">
        <v>16</v>
      </c>
      <c r="Y12886" t="s">
        <v>3835</v>
      </c>
      <c r="Z12886">
        <v>16103</v>
      </c>
      <c r="AA12886" t="s">
        <v>3847</v>
      </c>
      <c r="AC12886" t="s">
        <v>10212</v>
      </c>
      <c r="AD12886" t="s">
        <v>2682</v>
      </c>
    </row>
    <row r="12887" spans="21:30">
      <c r="U12887">
        <v>34648</v>
      </c>
      <c r="V12887">
        <v>9</v>
      </c>
      <c r="W12887" t="s">
        <v>13486</v>
      </c>
      <c r="X12887">
        <v>16</v>
      </c>
      <c r="Y12887" t="s">
        <v>3835</v>
      </c>
      <c r="Z12887">
        <v>16103</v>
      </c>
      <c r="AA12887" t="s">
        <v>3847</v>
      </c>
      <c r="AC12887" t="s">
        <v>10212</v>
      </c>
      <c r="AD12887" t="s">
        <v>2682</v>
      </c>
    </row>
    <row r="12888" spans="21:30">
      <c r="U12888">
        <v>34651</v>
      </c>
      <c r="V12888">
        <v>9</v>
      </c>
      <c r="W12888" t="s">
        <v>13487</v>
      </c>
      <c r="X12888">
        <v>16</v>
      </c>
      <c r="Y12888" t="s">
        <v>3835</v>
      </c>
      <c r="Z12888">
        <v>16104</v>
      </c>
      <c r="AA12888" t="s">
        <v>1116</v>
      </c>
      <c r="AC12888" t="s">
        <v>1009</v>
      </c>
      <c r="AD12888" t="s">
        <v>443</v>
      </c>
    </row>
    <row r="12889" spans="21:30">
      <c r="U12889">
        <v>34652</v>
      </c>
      <c r="V12889">
        <v>7</v>
      </c>
      <c r="W12889" t="s">
        <v>13488</v>
      </c>
      <c r="X12889">
        <v>16</v>
      </c>
      <c r="Y12889" t="s">
        <v>3835</v>
      </c>
      <c r="Z12889">
        <v>16104</v>
      </c>
      <c r="AA12889" t="s">
        <v>1116</v>
      </c>
      <c r="AC12889" t="s">
        <v>1009</v>
      </c>
      <c r="AD12889" t="s">
        <v>443</v>
      </c>
    </row>
    <row r="12890" spans="21:30">
      <c r="U12890">
        <v>34653</v>
      </c>
      <c r="V12890">
        <v>5</v>
      </c>
      <c r="W12890" t="s">
        <v>13489</v>
      </c>
      <c r="X12890">
        <v>16</v>
      </c>
      <c r="Y12890" t="s">
        <v>3835</v>
      </c>
      <c r="Z12890">
        <v>16104</v>
      </c>
      <c r="AA12890" t="s">
        <v>1116</v>
      </c>
      <c r="AC12890" t="s">
        <v>10212</v>
      </c>
      <c r="AD12890" t="s">
        <v>2682</v>
      </c>
    </row>
    <row r="12891" spans="21:30">
      <c r="U12891">
        <v>34655</v>
      </c>
      <c r="V12891">
        <v>1</v>
      </c>
      <c r="W12891" t="s">
        <v>13490</v>
      </c>
      <c r="X12891">
        <v>16</v>
      </c>
      <c r="Y12891" t="s">
        <v>3835</v>
      </c>
      <c r="Z12891">
        <v>16104</v>
      </c>
      <c r="AA12891" t="s">
        <v>1116</v>
      </c>
      <c r="AC12891" t="s">
        <v>10212</v>
      </c>
      <c r="AD12891" t="s">
        <v>2682</v>
      </c>
    </row>
    <row r="12892" spans="21:30">
      <c r="U12892">
        <v>34657</v>
      </c>
      <c r="V12892">
        <v>8</v>
      </c>
      <c r="W12892" t="s">
        <v>13491</v>
      </c>
      <c r="X12892">
        <v>16</v>
      </c>
      <c r="Y12892" t="s">
        <v>3835</v>
      </c>
      <c r="Z12892">
        <v>16104</v>
      </c>
      <c r="AA12892" t="s">
        <v>1116</v>
      </c>
      <c r="AC12892" t="s">
        <v>10212</v>
      </c>
      <c r="AD12892" t="s">
        <v>2682</v>
      </c>
    </row>
    <row r="12893" spans="21:30">
      <c r="U12893">
        <v>34658</v>
      </c>
      <c r="V12893">
        <v>6</v>
      </c>
      <c r="W12893" t="s">
        <v>13492</v>
      </c>
      <c r="X12893">
        <v>16</v>
      </c>
      <c r="Y12893" t="s">
        <v>3835</v>
      </c>
      <c r="Z12893">
        <v>16104</v>
      </c>
      <c r="AA12893" t="s">
        <v>1116</v>
      </c>
      <c r="AC12893" t="s">
        <v>10212</v>
      </c>
      <c r="AD12893" t="s">
        <v>2682</v>
      </c>
    </row>
    <row r="12894" spans="21:30">
      <c r="U12894">
        <v>34660</v>
      </c>
      <c r="V12894">
        <v>8</v>
      </c>
      <c r="W12894" t="s">
        <v>13493</v>
      </c>
      <c r="X12894">
        <v>16</v>
      </c>
      <c r="Y12894" t="s">
        <v>3835</v>
      </c>
      <c r="Z12894">
        <v>16204</v>
      </c>
      <c r="AA12894" t="s">
        <v>1419</v>
      </c>
      <c r="AC12894" t="s">
        <v>10212</v>
      </c>
      <c r="AD12894" t="s">
        <v>2682</v>
      </c>
    </row>
    <row r="12895" spans="21:30">
      <c r="U12895">
        <v>34661</v>
      </c>
      <c r="V12895">
        <v>6</v>
      </c>
      <c r="W12895" t="s">
        <v>13494</v>
      </c>
      <c r="X12895">
        <v>16</v>
      </c>
      <c r="Y12895" t="s">
        <v>3835</v>
      </c>
      <c r="Z12895">
        <v>16204</v>
      </c>
      <c r="AA12895" t="s">
        <v>1419</v>
      </c>
      <c r="AC12895" t="s">
        <v>10212</v>
      </c>
      <c r="AD12895" t="s">
        <v>2682</v>
      </c>
    </row>
    <row r="12896" spans="21:30">
      <c r="U12896">
        <v>34662</v>
      </c>
      <c r="V12896">
        <v>4</v>
      </c>
      <c r="W12896" t="s">
        <v>13495</v>
      </c>
      <c r="X12896">
        <v>16</v>
      </c>
      <c r="Y12896" t="s">
        <v>3835</v>
      </c>
      <c r="Z12896">
        <v>16204</v>
      </c>
      <c r="AA12896" t="s">
        <v>1419</v>
      </c>
      <c r="AC12896" t="s">
        <v>10212</v>
      </c>
      <c r="AD12896" t="s">
        <v>2682</v>
      </c>
    </row>
    <row r="12897" spans="21:30">
      <c r="U12897">
        <v>34663</v>
      </c>
      <c r="V12897">
        <v>2</v>
      </c>
      <c r="W12897" t="s">
        <v>13496</v>
      </c>
      <c r="X12897">
        <v>16</v>
      </c>
      <c r="Y12897" t="s">
        <v>3835</v>
      </c>
      <c r="Z12897">
        <v>16204</v>
      </c>
      <c r="AA12897" t="s">
        <v>1419</v>
      </c>
      <c r="AC12897" t="s">
        <v>10212</v>
      </c>
      <c r="AD12897" t="s">
        <v>2682</v>
      </c>
    </row>
    <row r="12898" spans="21:30">
      <c r="U12898">
        <v>34664</v>
      </c>
      <c r="V12898">
        <v>0</v>
      </c>
      <c r="W12898" t="s">
        <v>13497</v>
      </c>
      <c r="X12898">
        <v>16</v>
      </c>
      <c r="Y12898" t="s">
        <v>3835</v>
      </c>
      <c r="Z12898">
        <v>16204</v>
      </c>
      <c r="AA12898" t="s">
        <v>1419</v>
      </c>
      <c r="AC12898" t="s">
        <v>10212</v>
      </c>
      <c r="AD12898" t="s">
        <v>2682</v>
      </c>
    </row>
    <row r="12899" spans="21:30">
      <c r="U12899">
        <v>34665</v>
      </c>
      <c r="V12899">
        <v>9</v>
      </c>
      <c r="W12899" t="s">
        <v>13498</v>
      </c>
      <c r="X12899">
        <v>16</v>
      </c>
      <c r="Y12899" t="s">
        <v>3835</v>
      </c>
      <c r="Z12899">
        <v>16204</v>
      </c>
      <c r="AA12899" t="s">
        <v>1419</v>
      </c>
      <c r="AC12899" t="s">
        <v>10212</v>
      </c>
      <c r="AD12899" t="s">
        <v>2682</v>
      </c>
    </row>
    <row r="12900" spans="21:30">
      <c r="U12900">
        <v>34666</v>
      </c>
      <c r="V12900">
        <v>7</v>
      </c>
      <c r="W12900" t="s">
        <v>13499</v>
      </c>
      <c r="X12900">
        <v>16</v>
      </c>
      <c r="Y12900" t="s">
        <v>3835</v>
      </c>
      <c r="Z12900">
        <v>16303</v>
      </c>
      <c r="AA12900" t="s">
        <v>3920</v>
      </c>
      <c r="AC12900" t="s">
        <v>412</v>
      </c>
      <c r="AD12900" t="s">
        <v>2682</v>
      </c>
    </row>
    <row r="12901" spans="21:30">
      <c r="U12901">
        <v>34667</v>
      </c>
      <c r="V12901">
        <v>5</v>
      </c>
      <c r="W12901" t="s">
        <v>13234</v>
      </c>
      <c r="X12901">
        <v>16</v>
      </c>
      <c r="Y12901" t="s">
        <v>3835</v>
      </c>
      <c r="Z12901">
        <v>16303</v>
      </c>
      <c r="AA12901" t="s">
        <v>3920</v>
      </c>
      <c r="AC12901" t="s">
        <v>412</v>
      </c>
      <c r="AD12901" t="s">
        <v>2682</v>
      </c>
    </row>
    <row r="12902" spans="21:30">
      <c r="U12902">
        <v>34668</v>
      </c>
      <c r="V12902">
        <v>3</v>
      </c>
      <c r="W12902" t="s">
        <v>12621</v>
      </c>
      <c r="X12902">
        <v>16</v>
      </c>
      <c r="Y12902" t="s">
        <v>3835</v>
      </c>
      <c r="Z12902">
        <v>16303</v>
      </c>
      <c r="AA12902" t="s">
        <v>3920</v>
      </c>
      <c r="AC12902" t="s">
        <v>412</v>
      </c>
      <c r="AD12902" t="s">
        <v>2682</v>
      </c>
    </row>
    <row r="12903" spans="21:30">
      <c r="U12903">
        <v>34669</v>
      </c>
      <c r="V12903">
        <v>1</v>
      </c>
      <c r="W12903" t="s">
        <v>13500</v>
      </c>
      <c r="X12903">
        <v>16</v>
      </c>
      <c r="Y12903" t="s">
        <v>3835</v>
      </c>
      <c r="Z12903">
        <v>16303</v>
      </c>
      <c r="AA12903" t="s">
        <v>3920</v>
      </c>
      <c r="AC12903" t="s">
        <v>412</v>
      </c>
      <c r="AD12903" t="s">
        <v>2682</v>
      </c>
    </row>
    <row r="12904" spans="21:30">
      <c r="U12904">
        <v>34670</v>
      </c>
      <c r="V12904">
        <v>5</v>
      </c>
      <c r="W12904" t="s">
        <v>12934</v>
      </c>
      <c r="X12904">
        <v>16</v>
      </c>
      <c r="Y12904" t="s">
        <v>3835</v>
      </c>
      <c r="Z12904">
        <v>16303</v>
      </c>
      <c r="AA12904" t="s">
        <v>3920</v>
      </c>
      <c r="AC12904" t="s">
        <v>412</v>
      </c>
      <c r="AD12904" t="s">
        <v>2682</v>
      </c>
    </row>
    <row r="12905" spans="21:30">
      <c r="U12905">
        <v>34674</v>
      </c>
      <c r="V12905">
        <v>8</v>
      </c>
      <c r="W12905" t="s">
        <v>13501</v>
      </c>
      <c r="X12905">
        <v>16</v>
      </c>
      <c r="Y12905" t="s">
        <v>3835</v>
      </c>
      <c r="Z12905">
        <v>16105</v>
      </c>
      <c r="AA12905" t="s">
        <v>1503</v>
      </c>
      <c r="AC12905" t="s">
        <v>10212</v>
      </c>
      <c r="AD12905" t="s">
        <v>2682</v>
      </c>
    </row>
    <row r="12906" spans="21:30">
      <c r="U12906">
        <v>34675</v>
      </c>
      <c r="V12906">
        <v>6</v>
      </c>
      <c r="W12906" t="s">
        <v>13502</v>
      </c>
      <c r="X12906">
        <v>16</v>
      </c>
      <c r="Y12906" t="s">
        <v>3835</v>
      </c>
      <c r="Z12906">
        <v>16105</v>
      </c>
      <c r="AA12906" t="s">
        <v>1503</v>
      </c>
      <c r="AC12906" t="s">
        <v>10212</v>
      </c>
      <c r="AD12906" t="s">
        <v>2682</v>
      </c>
    </row>
    <row r="12907" spans="21:30">
      <c r="U12907">
        <v>34676</v>
      </c>
      <c r="V12907">
        <v>4</v>
      </c>
      <c r="W12907" t="s">
        <v>13503</v>
      </c>
      <c r="X12907">
        <v>16</v>
      </c>
      <c r="Y12907" t="s">
        <v>3835</v>
      </c>
      <c r="Z12907">
        <v>16105</v>
      </c>
      <c r="AA12907" t="s">
        <v>1503</v>
      </c>
      <c r="AC12907" t="s">
        <v>10212</v>
      </c>
      <c r="AD12907" t="s">
        <v>2682</v>
      </c>
    </row>
    <row r="12908" spans="21:30">
      <c r="U12908">
        <v>34677</v>
      </c>
      <c r="V12908">
        <v>2</v>
      </c>
      <c r="W12908" t="s">
        <v>944</v>
      </c>
      <c r="X12908">
        <v>16</v>
      </c>
      <c r="Y12908" t="s">
        <v>3835</v>
      </c>
      <c r="Z12908">
        <v>16105</v>
      </c>
      <c r="AA12908" t="s">
        <v>1503</v>
      </c>
      <c r="AC12908" t="s">
        <v>10212</v>
      </c>
      <c r="AD12908" t="s">
        <v>2682</v>
      </c>
    </row>
    <row r="12909" spans="21:30">
      <c r="U12909">
        <v>34678</v>
      </c>
      <c r="V12909">
        <v>0</v>
      </c>
      <c r="W12909" t="s">
        <v>13504</v>
      </c>
      <c r="X12909">
        <v>16</v>
      </c>
      <c r="Y12909" t="s">
        <v>3835</v>
      </c>
      <c r="Z12909">
        <v>16105</v>
      </c>
      <c r="AA12909" t="s">
        <v>1503</v>
      </c>
      <c r="AC12909" t="s">
        <v>10212</v>
      </c>
      <c r="AD12909" t="s">
        <v>2682</v>
      </c>
    </row>
    <row r="12910" spans="21:30">
      <c r="U12910">
        <v>34679</v>
      </c>
      <c r="V12910">
        <v>9</v>
      </c>
      <c r="W12910" t="s">
        <v>13505</v>
      </c>
      <c r="X12910">
        <v>16</v>
      </c>
      <c r="Y12910" t="s">
        <v>3835</v>
      </c>
      <c r="Z12910">
        <v>16106</v>
      </c>
      <c r="AA12910" t="s">
        <v>3961</v>
      </c>
      <c r="AC12910" t="s">
        <v>412</v>
      </c>
      <c r="AD12910" t="s">
        <v>443</v>
      </c>
    </row>
    <row r="12911" spans="21:30">
      <c r="U12911">
        <v>34680</v>
      </c>
      <c r="V12911">
        <v>2</v>
      </c>
      <c r="W12911" t="s">
        <v>13506</v>
      </c>
      <c r="X12911">
        <v>16</v>
      </c>
      <c r="Y12911" t="s">
        <v>3835</v>
      </c>
      <c r="Z12911">
        <v>16106</v>
      </c>
      <c r="AA12911" t="s">
        <v>3961</v>
      </c>
      <c r="AC12911" t="s">
        <v>412</v>
      </c>
      <c r="AD12911" t="s">
        <v>2682</v>
      </c>
    </row>
    <row r="12912" spans="21:30">
      <c r="U12912">
        <v>34683</v>
      </c>
      <c r="V12912">
        <v>7</v>
      </c>
      <c r="W12912" t="s">
        <v>13507</v>
      </c>
      <c r="X12912">
        <v>16</v>
      </c>
      <c r="Y12912" t="s">
        <v>3835</v>
      </c>
      <c r="Z12912">
        <v>16107</v>
      </c>
      <c r="AA12912" t="s">
        <v>4040</v>
      </c>
      <c r="AC12912" t="s">
        <v>10212</v>
      </c>
      <c r="AD12912" t="s">
        <v>2682</v>
      </c>
    </row>
    <row r="12913" spans="21:30">
      <c r="U12913">
        <v>34684</v>
      </c>
      <c r="V12913">
        <v>5</v>
      </c>
      <c r="W12913" t="s">
        <v>13508</v>
      </c>
      <c r="X12913">
        <v>16</v>
      </c>
      <c r="Y12913" t="s">
        <v>3835</v>
      </c>
      <c r="Z12913">
        <v>16107</v>
      </c>
      <c r="AA12913" t="s">
        <v>4040</v>
      </c>
      <c r="AC12913" t="s">
        <v>1009</v>
      </c>
      <c r="AD12913" t="s">
        <v>443</v>
      </c>
    </row>
    <row r="12914" spans="21:30">
      <c r="U12914">
        <v>34688</v>
      </c>
      <c r="V12914">
        <v>8</v>
      </c>
      <c r="W12914" t="s">
        <v>13509</v>
      </c>
      <c r="X12914">
        <v>16</v>
      </c>
      <c r="Y12914" t="s">
        <v>3835</v>
      </c>
      <c r="Z12914">
        <v>16107</v>
      </c>
      <c r="AA12914" t="s">
        <v>4040</v>
      </c>
      <c r="AC12914" t="s">
        <v>10212</v>
      </c>
      <c r="AD12914" t="s">
        <v>2682</v>
      </c>
    </row>
    <row r="12915" spans="21:30">
      <c r="U12915">
        <v>34692</v>
      </c>
      <c r="V12915">
        <v>6</v>
      </c>
      <c r="W12915" t="s">
        <v>13510</v>
      </c>
      <c r="X12915">
        <v>16</v>
      </c>
      <c r="Y12915" t="s">
        <v>3835</v>
      </c>
      <c r="Z12915">
        <v>16206</v>
      </c>
      <c r="AA12915" t="s">
        <v>4050</v>
      </c>
      <c r="AC12915" t="s">
        <v>10212</v>
      </c>
      <c r="AD12915" t="s">
        <v>2682</v>
      </c>
    </row>
    <row r="12916" spans="21:30">
      <c r="U12916">
        <v>34694</v>
      </c>
      <c r="V12916">
        <v>2</v>
      </c>
      <c r="W12916" t="s">
        <v>13511</v>
      </c>
      <c r="X12916">
        <v>16</v>
      </c>
      <c r="Y12916" t="s">
        <v>3835</v>
      </c>
      <c r="Z12916">
        <v>16206</v>
      </c>
      <c r="AA12916" t="s">
        <v>4050</v>
      </c>
      <c r="AC12916" t="s">
        <v>10212</v>
      </c>
      <c r="AD12916" t="s">
        <v>2682</v>
      </c>
    </row>
    <row r="12917" spans="21:30">
      <c r="U12917">
        <v>34695</v>
      </c>
      <c r="V12917">
        <v>0</v>
      </c>
      <c r="W12917" t="s">
        <v>13190</v>
      </c>
      <c r="X12917">
        <v>16</v>
      </c>
      <c r="Y12917" t="s">
        <v>3835</v>
      </c>
      <c r="Z12917">
        <v>16206</v>
      </c>
      <c r="AA12917" t="s">
        <v>4050</v>
      </c>
      <c r="AC12917" t="s">
        <v>10212</v>
      </c>
      <c r="AD12917" t="s">
        <v>2682</v>
      </c>
    </row>
    <row r="12918" spans="21:30">
      <c r="U12918">
        <v>34696</v>
      </c>
      <c r="V12918">
        <v>9</v>
      </c>
      <c r="W12918" t="s">
        <v>10238</v>
      </c>
      <c r="X12918">
        <v>16</v>
      </c>
      <c r="Y12918" t="s">
        <v>3835</v>
      </c>
      <c r="Z12918">
        <v>16301</v>
      </c>
      <c r="AA12918" t="s">
        <v>3894</v>
      </c>
      <c r="AC12918" t="s">
        <v>412</v>
      </c>
      <c r="AD12918" t="s">
        <v>2682</v>
      </c>
    </row>
    <row r="12919" spans="21:30">
      <c r="U12919">
        <v>34697</v>
      </c>
      <c r="V12919">
        <v>7</v>
      </c>
      <c r="W12919" t="s">
        <v>10327</v>
      </c>
      <c r="X12919">
        <v>16</v>
      </c>
      <c r="Y12919" t="s">
        <v>3835</v>
      </c>
      <c r="Z12919">
        <v>16301</v>
      </c>
      <c r="AA12919" t="s">
        <v>3894</v>
      </c>
      <c r="AC12919" t="s">
        <v>412</v>
      </c>
      <c r="AD12919" t="s">
        <v>2682</v>
      </c>
    </row>
    <row r="12920" spans="21:30">
      <c r="U12920">
        <v>34698</v>
      </c>
      <c r="V12920">
        <v>5</v>
      </c>
      <c r="W12920" t="s">
        <v>13013</v>
      </c>
      <c r="X12920">
        <v>16</v>
      </c>
      <c r="Y12920" t="s">
        <v>3835</v>
      </c>
      <c r="Z12920">
        <v>16301</v>
      </c>
      <c r="AA12920" t="s">
        <v>3894</v>
      </c>
      <c r="AC12920" t="s">
        <v>412</v>
      </c>
      <c r="AD12920" t="s">
        <v>2682</v>
      </c>
    </row>
    <row r="12921" spans="21:30">
      <c r="U12921">
        <v>34699</v>
      </c>
      <c r="V12921">
        <v>3</v>
      </c>
      <c r="W12921" t="s">
        <v>13030</v>
      </c>
      <c r="X12921">
        <v>16</v>
      </c>
      <c r="Y12921" t="s">
        <v>3835</v>
      </c>
      <c r="Z12921">
        <v>16301</v>
      </c>
      <c r="AA12921" t="s">
        <v>3894</v>
      </c>
      <c r="AC12921" t="s">
        <v>412</v>
      </c>
      <c r="AD12921" t="s">
        <v>2682</v>
      </c>
    </row>
    <row r="12922" spans="21:30">
      <c r="U12922">
        <v>34700</v>
      </c>
      <c r="V12922">
        <v>0</v>
      </c>
      <c r="W12922" t="s">
        <v>13512</v>
      </c>
      <c r="X12922">
        <v>16</v>
      </c>
      <c r="Y12922" t="s">
        <v>3835</v>
      </c>
      <c r="Z12922">
        <v>16301</v>
      </c>
      <c r="AA12922" t="s">
        <v>3894</v>
      </c>
      <c r="AC12922" t="s">
        <v>412</v>
      </c>
      <c r="AD12922" t="s">
        <v>2682</v>
      </c>
    </row>
    <row r="12923" spans="21:30">
      <c r="U12923">
        <v>34701</v>
      </c>
      <c r="V12923">
        <v>9</v>
      </c>
      <c r="W12923" t="s">
        <v>13062</v>
      </c>
      <c r="X12923">
        <v>16</v>
      </c>
      <c r="Y12923" t="s">
        <v>3835</v>
      </c>
      <c r="Z12923">
        <v>16301</v>
      </c>
      <c r="AA12923" t="s">
        <v>3894</v>
      </c>
      <c r="AC12923" t="s">
        <v>412</v>
      </c>
      <c r="AD12923" t="s">
        <v>2682</v>
      </c>
    </row>
    <row r="12924" spans="21:30">
      <c r="U12924">
        <v>34702</v>
      </c>
      <c r="V12924">
        <v>7</v>
      </c>
      <c r="W12924" t="s">
        <v>13513</v>
      </c>
      <c r="X12924">
        <v>16</v>
      </c>
      <c r="Y12924" t="s">
        <v>3835</v>
      </c>
      <c r="Z12924">
        <v>16301</v>
      </c>
      <c r="AA12924" t="s">
        <v>3894</v>
      </c>
      <c r="AC12924" t="s">
        <v>412</v>
      </c>
      <c r="AD12924" t="s">
        <v>2682</v>
      </c>
    </row>
    <row r="12925" spans="21:30">
      <c r="U12925">
        <v>34703</v>
      </c>
      <c r="V12925">
        <v>5</v>
      </c>
      <c r="W12925" t="s">
        <v>13514</v>
      </c>
      <c r="X12925">
        <v>16</v>
      </c>
      <c r="Y12925" t="s">
        <v>3835</v>
      </c>
      <c r="Z12925">
        <v>16301</v>
      </c>
      <c r="AA12925" t="s">
        <v>3894</v>
      </c>
      <c r="AC12925" t="s">
        <v>412</v>
      </c>
      <c r="AD12925" t="s">
        <v>2682</v>
      </c>
    </row>
    <row r="12926" spans="21:30">
      <c r="U12926">
        <v>34704</v>
      </c>
      <c r="V12926">
        <v>3</v>
      </c>
      <c r="W12926" t="s">
        <v>13515</v>
      </c>
      <c r="X12926">
        <v>16</v>
      </c>
      <c r="Y12926" t="s">
        <v>3835</v>
      </c>
      <c r="Z12926">
        <v>16301</v>
      </c>
      <c r="AA12926" t="s">
        <v>3894</v>
      </c>
      <c r="AC12926" t="s">
        <v>412</v>
      </c>
      <c r="AD12926" t="s">
        <v>2682</v>
      </c>
    </row>
    <row r="12927" spans="21:30">
      <c r="U12927">
        <v>34705</v>
      </c>
      <c r="V12927">
        <v>1</v>
      </c>
      <c r="W12927" t="s">
        <v>13516</v>
      </c>
      <c r="X12927">
        <v>16</v>
      </c>
      <c r="Y12927" t="s">
        <v>3835</v>
      </c>
      <c r="Z12927">
        <v>16301</v>
      </c>
      <c r="AA12927" t="s">
        <v>3894</v>
      </c>
      <c r="AC12927" t="s">
        <v>10212</v>
      </c>
      <c r="AD12927" t="s">
        <v>2682</v>
      </c>
    </row>
    <row r="12928" spans="21:30">
      <c r="U12928">
        <v>34707</v>
      </c>
      <c r="V12928">
        <v>8</v>
      </c>
      <c r="W12928" t="s">
        <v>13517</v>
      </c>
      <c r="X12928">
        <v>16</v>
      </c>
      <c r="Y12928" t="s">
        <v>3835</v>
      </c>
      <c r="Z12928">
        <v>16301</v>
      </c>
      <c r="AA12928" t="s">
        <v>3894</v>
      </c>
      <c r="AC12928" t="s">
        <v>10212</v>
      </c>
      <c r="AD12928" t="s">
        <v>2682</v>
      </c>
    </row>
    <row r="12929" spans="21:30">
      <c r="U12929">
        <v>34708</v>
      </c>
      <c r="V12929">
        <v>6</v>
      </c>
      <c r="W12929" t="s">
        <v>13518</v>
      </c>
      <c r="X12929">
        <v>16</v>
      </c>
      <c r="Y12929" t="s">
        <v>3835</v>
      </c>
      <c r="Z12929">
        <v>16301</v>
      </c>
      <c r="AA12929" t="s">
        <v>3894</v>
      </c>
      <c r="AC12929" t="s">
        <v>10212</v>
      </c>
      <c r="AD12929" t="s">
        <v>2682</v>
      </c>
    </row>
    <row r="12930" spans="21:30">
      <c r="U12930">
        <v>34709</v>
      </c>
      <c r="V12930">
        <v>4</v>
      </c>
      <c r="W12930" t="s">
        <v>10266</v>
      </c>
      <c r="X12930">
        <v>16</v>
      </c>
      <c r="Y12930" t="s">
        <v>3835</v>
      </c>
      <c r="Z12930">
        <v>16304</v>
      </c>
      <c r="AA12930" t="s">
        <v>3933</v>
      </c>
      <c r="AC12930" t="s">
        <v>412</v>
      </c>
      <c r="AD12930" t="s">
        <v>2682</v>
      </c>
    </row>
    <row r="12931" spans="21:30">
      <c r="U12931">
        <v>34710</v>
      </c>
      <c r="V12931">
        <v>8</v>
      </c>
      <c r="W12931" t="s">
        <v>13519</v>
      </c>
      <c r="X12931">
        <v>16</v>
      </c>
      <c r="Y12931" t="s">
        <v>3835</v>
      </c>
      <c r="Z12931">
        <v>16304</v>
      </c>
      <c r="AA12931" t="s">
        <v>3933</v>
      </c>
      <c r="AC12931" t="s">
        <v>10212</v>
      </c>
      <c r="AD12931" t="s">
        <v>2682</v>
      </c>
    </row>
    <row r="12932" spans="21:30">
      <c r="U12932">
        <v>34711</v>
      </c>
      <c r="V12932">
        <v>6</v>
      </c>
      <c r="W12932" t="s">
        <v>13074</v>
      </c>
      <c r="X12932">
        <v>16</v>
      </c>
      <c r="Y12932" t="s">
        <v>3835</v>
      </c>
      <c r="Z12932">
        <v>16108</v>
      </c>
      <c r="AA12932" t="s">
        <v>1693</v>
      </c>
      <c r="AC12932" t="s">
        <v>10212</v>
      </c>
      <c r="AD12932" t="s">
        <v>2682</v>
      </c>
    </row>
    <row r="12933" spans="21:30">
      <c r="U12933">
        <v>34712</v>
      </c>
      <c r="V12933">
        <v>4</v>
      </c>
      <c r="W12933" t="s">
        <v>13520</v>
      </c>
      <c r="X12933">
        <v>16</v>
      </c>
      <c r="Y12933" t="s">
        <v>3835</v>
      </c>
      <c r="Z12933">
        <v>16108</v>
      </c>
      <c r="AA12933" t="s">
        <v>1693</v>
      </c>
      <c r="AC12933" t="s">
        <v>10212</v>
      </c>
      <c r="AD12933" t="s">
        <v>2682</v>
      </c>
    </row>
    <row r="12934" spans="21:30">
      <c r="U12934">
        <v>34714</v>
      </c>
      <c r="V12934">
        <v>0</v>
      </c>
      <c r="W12934" t="s">
        <v>13521</v>
      </c>
      <c r="X12934">
        <v>16</v>
      </c>
      <c r="Y12934" t="s">
        <v>3835</v>
      </c>
      <c r="Z12934">
        <v>16108</v>
      </c>
      <c r="AA12934" t="s">
        <v>1693</v>
      </c>
      <c r="AC12934" t="s">
        <v>10212</v>
      </c>
      <c r="AD12934" t="s">
        <v>2682</v>
      </c>
    </row>
    <row r="12935" spans="21:30">
      <c r="U12935">
        <v>34717</v>
      </c>
      <c r="V12935">
        <v>5</v>
      </c>
      <c r="W12935" t="s">
        <v>13522</v>
      </c>
      <c r="X12935">
        <v>16</v>
      </c>
      <c r="Y12935" t="s">
        <v>3835</v>
      </c>
      <c r="Z12935">
        <v>16305</v>
      </c>
      <c r="AA12935" t="s">
        <v>3867</v>
      </c>
      <c r="AC12935" t="s">
        <v>10212</v>
      </c>
      <c r="AD12935" t="s">
        <v>2682</v>
      </c>
    </row>
    <row r="12936" spans="21:30">
      <c r="U12936">
        <v>34718</v>
      </c>
      <c r="V12936">
        <v>3</v>
      </c>
      <c r="W12936" t="s">
        <v>13523</v>
      </c>
      <c r="X12936">
        <v>16</v>
      </c>
      <c r="Y12936" t="s">
        <v>3835</v>
      </c>
      <c r="Z12936">
        <v>16305</v>
      </c>
      <c r="AA12936" t="s">
        <v>3867</v>
      </c>
      <c r="AC12936" t="s">
        <v>10212</v>
      </c>
      <c r="AD12936" t="s">
        <v>2682</v>
      </c>
    </row>
    <row r="12937" spans="21:30">
      <c r="U12937">
        <v>34719</v>
      </c>
      <c r="V12937">
        <v>1</v>
      </c>
      <c r="W12937" t="s">
        <v>13524</v>
      </c>
      <c r="X12937">
        <v>16</v>
      </c>
      <c r="Y12937" t="s">
        <v>3835</v>
      </c>
      <c r="Z12937">
        <v>16305</v>
      </c>
      <c r="AA12937" t="s">
        <v>3867</v>
      </c>
      <c r="AC12937" t="s">
        <v>10212</v>
      </c>
      <c r="AD12937" t="s">
        <v>2682</v>
      </c>
    </row>
    <row r="12938" spans="21:30">
      <c r="U12938">
        <v>34728</v>
      </c>
      <c r="V12938">
        <v>0</v>
      </c>
      <c r="W12938" t="s">
        <v>10344</v>
      </c>
      <c r="X12938">
        <v>9</v>
      </c>
      <c r="Y12938" t="s">
        <v>559</v>
      </c>
      <c r="Z12938">
        <v>9101</v>
      </c>
      <c r="AA12938" t="s">
        <v>133</v>
      </c>
      <c r="AC12938" t="s">
        <v>10212</v>
      </c>
      <c r="AD12938" t="s">
        <v>2682</v>
      </c>
    </row>
    <row r="12939" spans="21:30">
      <c r="U12939">
        <v>34729</v>
      </c>
      <c r="V12939">
        <v>9</v>
      </c>
      <c r="W12939" t="s">
        <v>10351</v>
      </c>
      <c r="X12939">
        <v>9</v>
      </c>
      <c r="Y12939" t="s">
        <v>559</v>
      </c>
      <c r="Z12939">
        <v>9101</v>
      </c>
      <c r="AA12939" t="s">
        <v>133</v>
      </c>
      <c r="AC12939" t="s">
        <v>10212</v>
      </c>
      <c r="AD12939" t="s">
        <v>443</v>
      </c>
    </row>
    <row r="12940" spans="21:30">
      <c r="U12940">
        <v>34730</v>
      </c>
      <c r="V12940">
        <v>2</v>
      </c>
      <c r="W12940" t="s">
        <v>12761</v>
      </c>
      <c r="X12940">
        <v>9</v>
      </c>
      <c r="Y12940" t="s">
        <v>559</v>
      </c>
      <c r="Z12940">
        <v>9101</v>
      </c>
      <c r="AA12940" t="s">
        <v>133</v>
      </c>
      <c r="AC12940" t="s">
        <v>10212</v>
      </c>
      <c r="AD12940" t="s">
        <v>2682</v>
      </c>
    </row>
    <row r="12941" spans="21:30">
      <c r="U12941">
        <v>34731</v>
      </c>
      <c r="V12941">
        <v>0</v>
      </c>
      <c r="W12941" t="s">
        <v>12734</v>
      </c>
      <c r="X12941">
        <v>9</v>
      </c>
      <c r="Y12941" t="s">
        <v>559</v>
      </c>
      <c r="Z12941">
        <v>9101</v>
      </c>
      <c r="AA12941" t="s">
        <v>133</v>
      </c>
      <c r="AC12941" t="s">
        <v>10212</v>
      </c>
      <c r="AD12941" t="s">
        <v>2682</v>
      </c>
    </row>
    <row r="12942" spans="21:30">
      <c r="U12942">
        <v>34732</v>
      </c>
      <c r="V12942">
        <v>9</v>
      </c>
      <c r="W12942" t="s">
        <v>13525</v>
      </c>
      <c r="X12942">
        <v>9</v>
      </c>
      <c r="Y12942" t="s">
        <v>559</v>
      </c>
      <c r="Z12942">
        <v>9101</v>
      </c>
      <c r="AA12942" t="s">
        <v>133</v>
      </c>
      <c r="AC12942" t="s">
        <v>10212</v>
      </c>
      <c r="AD12942" t="s">
        <v>2682</v>
      </c>
    </row>
    <row r="12943" spans="21:30">
      <c r="U12943">
        <v>34733</v>
      </c>
      <c r="V12943">
        <v>7</v>
      </c>
      <c r="W12943" t="s">
        <v>10350</v>
      </c>
      <c r="X12943">
        <v>9</v>
      </c>
      <c r="Y12943" t="s">
        <v>559</v>
      </c>
      <c r="Z12943">
        <v>9101</v>
      </c>
      <c r="AA12943" t="s">
        <v>133</v>
      </c>
      <c r="AC12943" t="s">
        <v>10212</v>
      </c>
      <c r="AD12943" t="s">
        <v>2682</v>
      </c>
    </row>
    <row r="12944" spans="21:30">
      <c r="U12944">
        <v>34735</v>
      </c>
      <c r="V12944">
        <v>3</v>
      </c>
      <c r="W12944" t="s">
        <v>13500</v>
      </c>
      <c r="X12944">
        <v>9</v>
      </c>
      <c r="Y12944" t="s">
        <v>559</v>
      </c>
      <c r="Z12944">
        <v>9101</v>
      </c>
      <c r="AA12944" t="s">
        <v>133</v>
      </c>
      <c r="AC12944" t="s">
        <v>10212</v>
      </c>
      <c r="AD12944" t="s">
        <v>2682</v>
      </c>
    </row>
    <row r="12945" spans="21:30">
      <c r="U12945">
        <v>34736</v>
      </c>
      <c r="V12945">
        <v>1</v>
      </c>
      <c r="W12945" t="s">
        <v>13526</v>
      </c>
      <c r="X12945">
        <v>9</v>
      </c>
      <c r="Y12945" t="s">
        <v>559</v>
      </c>
      <c r="Z12945">
        <v>9101</v>
      </c>
      <c r="AA12945" t="s">
        <v>133</v>
      </c>
      <c r="AC12945" t="s">
        <v>10212</v>
      </c>
      <c r="AD12945" t="s">
        <v>2682</v>
      </c>
    </row>
    <row r="12946" spans="21:30">
      <c r="U12946">
        <v>34739</v>
      </c>
      <c r="V12946">
        <v>6</v>
      </c>
      <c r="W12946" t="s">
        <v>12621</v>
      </c>
      <c r="X12946">
        <v>9</v>
      </c>
      <c r="Y12946" t="s">
        <v>559</v>
      </c>
      <c r="Z12946">
        <v>9101</v>
      </c>
      <c r="AA12946" t="s">
        <v>133</v>
      </c>
      <c r="AC12946" t="s">
        <v>10212</v>
      </c>
      <c r="AD12946" t="s">
        <v>2682</v>
      </c>
    </row>
    <row r="12947" spans="21:30">
      <c r="U12947">
        <v>34767</v>
      </c>
      <c r="V12947">
        <v>1</v>
      </c>
      <c r="W12947" t="s">
        <v>13527</v>
      </c>
      <c r="X12947">
        <v>9</v>
      </c>
      <c r="Y12947" t="s">
        <v>559</v>
      </c>
      <c r="Z12947">
        <v>9101</v>
      </c>
      <c r="AA12947" t="s">
        <v>133</v>
      </c>
      <c r="AC12947" t="s">
        <v>10212</v>
      </c>
      <c r="AD12947" t="s">
        <v>2682</v>
      </c>
    </row>
    <row r="12948" spans="21:30">
      <c r="U12948">
        <v>34769</v>
      </c>
      <c r="V12948">
        <v>8</v>
      </c>
      <c r="W12948" t="s">
        <v>13528</v>
      </c>
      <c r="X12948">
        <v>9</v>
      </c>
      <c r="Y12948" t="s">
        <v>559</v>
      </c>
      <c r="Z12948">
        <v>9101</v>
      </c>
      <c r="AA12948" t="s">
        <v>133</v>
      </c>
      <c r="AC12948" t="s">
        <v>10212</v>
      </c>
      <c r="AD12948" t="s">
        <v>2682</v>
      </c>
    </row>
    <row r="12949" spans="21:30">
      <c r="U12949">
        <v>34770</v>
      </c>
      <c r="V12949">
        <v>1</v>
      </c>
      <c r="W12949" t="s">
        <v>13529</v>
      </c>
      <c r="X12949">
        <v>9</v>
      </c>
      <c r="Y12949" t="s">
        <v>559</v>
      </c>
      <c r="Z12949">
        <v>9101</v>
      </c>
      <c r="AA12949" t="s">
        <v>133</v>
      </c>
      <c r="AC12949" t="s">
        <v>10212</v>
      </c>
      <c r="AD12949" t="s">
        <v>2682</v>
      </c>
    </row>
    <row r="12950" spans="21:30">
      <c r="U12950">
        <v>34772</v>
      </c>
      <c r="V12950">
        <v>8</v>
      </c>
      <c r="W12950" t="s">
        <v>13070</v>
      </c>
      <c r="X12950">
        <v>9</v>
      </c>
      <c r="Y12950" t="s">
        <v>559</v>
      </c>
      <c r="Z12950">
        <v>9101</v>
      </c>
      <c r="AA12950" t="s">
        <v>133</v>
      </c>
      <c r="AC12950" t="s">
        <v>10212</v>
      </c>
      <c r="AD12950" t="s">
        <v>2682</v>
      </c>
    </row>
    <row r="12951" spans="21:30">
      <c r="U12951">
        <v>34776</v>
      </c>
      <c r="V12951">
        <v>0</v>
      </c>
      <c r="W12951" t="s">
        <v>13530</v>
      </c>
      <c r="X12951">
        <v>9</v>
      </c>
      <c r="Y12951" t="s">
        <v>559</v>
      </c>
      <c r="Z12951">
        <v>9101</v>
      </c>
      <c r="AA12951" t="s">
        <v>133</v>
      </c>
      <c r="AC12951" t="s">
        <v>10212</v>
      </c>
      <c r="AD12951" t="s">
        <v>2682</v>
      </c>
    </row>
    <row r="12952" spans="21:30">
      <c r="U12952">
        <v>34777</v>
      </c>
      <c r="V12952">
        <v>9</v>
      </c>
      <c r="W12952" t="s">
        <v>13045</v>
      </c>
      <c r="X12952">
        <v>9</v>
      </c>
      <c r="Y12952" t="s">
        <v>559</v>
      </c>
      <c r="Z12952">
        <v>9102</v>
      </c>
      <c r="AA12952" t="s">
        <v>936</v>
      </c>
      <c r="AC12952" t="s">
        <v>10212</v>
      </c>
      <c r="AD12952" t="s">
        <v>2682</v>
      </c>
    </row>
    <row r="12953" spans="21:30">
      <c r="U12953">
        <v>34783</v>
      </c>
      <c r="V12953">
        <v>3</v>
      </c>
      <c r="W12953" t="s">
        <v>13531</v>
      </c>
      <c r="X12953">
        <v>9</v>
      </c>
      <c r="Y12953" t="s">
        <v>559</v>
      </c>
      <c r="Z12953">
        <v>9102</v>
      </c>
      <c r="AA12953" t="s">
        <v>936</v>
      </c>
      <c r="AC12953" t="s">
        <v>10212</v>
      </c>
      <c r="AD12953" t="s">
        <v>2682</v>
      </c>
    </row>
    <row r="12954" spans="21:30">
      <c r="U12954">
        <v>34784</v>
      </c>
      <c r="V12954">
        <v>1</v>
      </c>
      <c r="W12954" t="s">
        <v>13532</v>
      </c>
      <c r="X12954">
        <v>9</v>
      </c>
      <c r="Y12954" t="s">
        <v>559</v>
      </c>
      <c r="Z12954">
        <v>9102</v>
      </c>
      <c r="AA12954" t="s">
        <v>936</v>
      </c>
      <c r="AC12954" t="s">
        <v>10212</v>
      </c>
      <c r="AD12954" t="s">
        <v>2682</v>
      </c>
    </row>
    <row r="12955" spans="21:30">
      <c r="U12955">
        <v>34786</v>
      </c>
      <c r="V12955">
        <v>8</v>
      </c>
      <c r="W12955" t="s">
        <v>13533</v>
      </c>
      <c r="X12955">
        <v>9</v>
      </c>
      <c r="Y12955" t="s">
        <v>559</v>
      </c>
      <c r="Z12955">
        <v>9102</v>
      </c>
      <c r="AA12955" t="s">
        <v>936</v>
      </c>
      <c r="AC12955" t="s">
        <v>10212</v>
      </c>
      <c r="AD12955" t="s">
        <v>2682</v>
      </c>
    </row>
    <row r="12956" spans="21:30">
      <c r="U12956">
        <v>34787</v>
      </c>
      <c r="V12956">
        <v>6</v>
      </c>
      <c r="W12956" t="s">
        <v>13534</v>
      </c>
      <c r="X12956">
        <v>9</v>
      </c>
      <c r="Y12956" t="s">
        <v>559</v>
      </c>
      <c r="Z12956">
        <v>9102</v>
      </c>
      <c r="AA12956" t="s">
        <v>936</v>
      </c>
      <c r="AC12956" t="s">
        <v>10212</v>
      </c>
      <c r="AD12956" t="s">
        <v>2682</v>
      </c>
    </row>
    <row r="12957" spans="21:30">
      <c r="U12957">
        <v>34788</v>
      </c>
      <c r="V12957">
        <v>4</v>
      </c>
      <c r="W12957" t="s">
        <v>13535</v>
      </c>
      <c r="X12957">
        <v>9</v>
      </c>
      <c r="Y12957" t="s">
        <v>559</v>
      </c>
      <c r="Z12957">
        <v>9102</v>
      </c>
      <c r="AA12957" t="s">
        <v>936</v>
      </c>
      <c r="AC12957" t="s">
        <v>10212</v>
      </c>
      <c r="AD12957" t="s">
        <v>2682</v>
      </c>
    </row>
    <row r="12958" spans="21:30">
      <c r="U12958">
        <v>34790</v>
      </c>
      <c r="V12958">
        <v>6</v>
      </c>
      <c r="W12958" t="s">
        <v>13536</v>
      </c>
      <c r="X12958">
        <v>9</v>
      </c>
      <c r="Y12958" t="s">
        <v>559</v>
      </c>
      <c r="Z12958">
        <v>9102</v>
      </c>
      <c r="AA12958" t="s">
        <v>936</v>
      </c>
      <c r="AC12958" t="s">
        <v>10212</v>
      </c>
      <c r="AD12958" t="s">
        <v>2682</v>
      </c>
    </row>
    <row r="12959" spans="21:30">
      <c r="U12959">
        <v>34791</v>
      </c>
      <c r="V12959">
        <v>4</v>
      </c>
      <c r="W12959" t="s">
        <v>13537</v>
      </c>
      <c r="X12959">
        <v>9</v>
      </c>
      <c r="Y12959" t="s">
        <v>559</v>
      </c>
      <c r="Z12959">
        <v>9102</v>
      </c>
      <c r="AA12959" t="s">
        <v>936</v>
      </c>
      <c r="AC12959" t="s">
        <v>10212</v>
      </c>
      <c r="AD12959" t="s">
        <v>2682</v>
      </c>
    </row>
    <row r="12960" spans="21:30">
      <c r="U12960">
        <v>34797</v>
      </c>
      <c r="V12960">
        <v>3</v>
      </c>
      <c r="W12960" t="s">
        <v>13538</v>
      </c>
      <c r="X12960">
        <v>9</v>
      </c>
      <c r="Y12960" t="s">
        <v>559</v>
      </c>
      <c r="Z12960">
        <v>9103</v>
      </c>
      <c r="AA12960" t="s">
        <v>1077</v>
      </c>
      <c r="AC12960" t="s">
        <v>10212</v>
      </c>
      <c r="AD12960" t="s">
        <v>2682</v>
      </c>
    </row>
    <row r="12961" spans="21:30">
      <c r="U12961">
        <v>34800</v>
      </c>
      <c r="V12961">
        <v>7</v>
      </c>
      <c r="W12961" t="s">
        <v>13539</v>
      </c>
      <c r="X12961">
        <v>9</v>
      </c>
      <c r="Y12961" t="s">
        <v>559</v>
      </c>
      <c r="Z12961">
        <v>9103</v>
      </c>
      <c r="AA12961" t="s">
        <v>1077</v>
      </c>
      <c r="AC12961" t="s">
        <v>10212</v>
      </c>
      <c r="AD12961" t="s">
        <v>443</v>
      </c>
    </row>
    <row r="12962" spans="21:30">
      <c r="U12962">
        <v>34801</v>
      </c>
      <c r="V12962">
        <v>5</v>
      </c>
      <c r="W12962" t="s">
        <v>13540</v>
      </c>
      <c r="X12962">
        <v>9</v>
      </c>
      <c r="Y12962" t="s">
        <v>559</v>
      </c>
      <c r="Z12962">
        <v>9103</v>
      </c>
      <c r="AA12962" t="s">
        <v>1077</v>
      </c>
      <c r="AC12962" t="s">
        <v>10212</v>
      </c>
      <c r="AD12962" t="s">
        <v>2682</v>
      </c>
    </row>
    <row r="12963" spans="21:30">
      <c r="U12963">
        <v>34808</v>
      </c>
      <c r="V12963">
        <v>2</v>
      </c>
      <c r="W12963" t="s">
        <v>13541</v>
      </c>
      <c r="X12963">
        <v>9</v>
      </c>
      <c r="Y12963" t="s">
        <v>559</v>
      </c>
      <c r="Z12963">
        <v>9105</v>
      </c>
      <c r="AA12963" t="s">
        <v>93</v>
      </c>
      <c r="AC12963" t="s">
        <v>10212</v>
      </c>
      <c r="AD12963" t="s">
        <v>2682</v>
      </c>
    </row>
    <row r="12964" spans="21:30">
      <c r="U12964">
        <v>34809</v>
      </c>
      <c r="V12964">
        <v>0</v>
      </c>
      <c r="W12964" t="s">
        <v>13542</v>
      </c>
      <c r="X12964">
        <v>9</v>
      </c>
      <c r="Y12964" t="s">
        <v>559</v>
      </c>
      <c r="Z12964">
        <v>9105</v>
      </c>
      <c r="AA12964" t="s">
        <v>93</v>
      </c>
      <c r="AC12964" t="s">
        <v>10212</v>
      </c>
      <c r="AD12964" t="s">
        <v>2682</v>
      </c>
    </row>
    <row r="12965" spans="21:30">
      <c r="U12965">
        <v>34811</v>
      </c>
      <c r="V12965">
        <v>2</v>
      </c>
      <c r="W12965" t="s">
        <v>13543</v>
      </c>
      <c r="X12965">
        <v>9</v>
      </c>
      <c r="Y12965" t="s">
        <v>559</v>
      </c>
      <c r="Z12965">
        <v>9105</v>
      </c>
      <c r="AA12965" t="s">
        <v>93</v>
      </c>
      <c r="AC12965" t="s">
        <v>10212</v>
      </c>
      <c r="AD12965" t="s">
        <v>2682</v>
      </c>
    </row>
    <row r="12966" spans="21:30">
      <c r="U12966">
        <v>34812</v>
      </c>
      <c r="V12966">
        <v>0</v>
      </c>
      <c r="W12966" t="s">
        <v>13544</v>
      </c>
      <c r="X12966">
        <v>9</v>
      </c>
      <c r="Y12966" t="s">
        <v>559</v>
      </c>
      <c r="Z12966">
        <v>9105</v>
      </c>
      <c r="AA12966" t="s">
        <v>93</v>
      </c>
      <c r="AC12966" t="s">
        <v>10212</v>
      </c>
      <c r="AD12966" t="s">
        <v>2682</v>
      </c>
    </row>
    <row r="12967" spans="21:30">
      <c r="U12967">
        <v>34815</v>
      </c>
      <c r="V12967">
        <v>5</v>
      </c>
      <c r="W12967" t="s">
        <v>13545</v>
      </c>
      <c r="X12967">
        <v>9</v>
      </c>
      <c r="Y12967" t="s">
        <v>559</v>
      </c>
      <c r="Z12967">
        <v>9105</v>
      </c>
      <c r="AA12967" t="s">
        <v>93</v>
      </c>
      <c r="AC12967" t="s">
        <v>10212</v>
      </c>
      <c r="AD12967" t="s">
        <v>2682</v>
      </c>
    </row>
    <row r="12968" spans="21:30">
      <c r="U12968">
        <v>34817</v>
      </c>
      <c r="V12968">
        <v>1</v>
      </c>
      <c r="W12968" t="s">
        <v>13546</v>
      </c>
      <c r="X12968">
        <v>9</v>
      </c>
      <c r="Y12968" t="s">
        <v>559</v>
      </c>
      <c r="Z12968">
        <v>9105</v>
      </c>
      <c r="AA12968" t="s">
        <v>93</v>
      </c>
      <c r="AC12968" t="s">
        <v>10212</v>
      </c>
      <c r="AD12968" t="s">
        <v>2682</v>
      </c>
    </row>
    <row r="12969" spans="21:30">
      <c r="U12969">
        <v>34819</v>
      </c>
      <c r="V12969">
        <v>8</v>
      </c>
      <c r="W12969" t="s">
        <v>13547</v>
      </c>
      <c r="X12969">
        <v>9</v>
      </c>
      <c r="Y12969" t="s">
        <v>559</v>
      </c>
      <c r="Z12969">
        <v>9105</v>
      </c>
      <c r="AA12969" t="s">
        <v>93</v>
      </c>
      <c r="AC12969" t="s">
        <v>10212</v>
      </c>
      <c r="AD12969" t="s">
        <v>2682</v>
      </c>
    </row>
    <row r="12970" spans="21:30">
      <c r="U12970">
        <v>34820</v>
      </c>
      <c r="V12970">
        <v>1</v>
      </c>
      <c r="W12970" t="s">
        <v>13548</v>
      </c>
      <c r="X12970">
        <v>9</v>
      </c>
      <c r="Y12970" t="s">
        <v>559</v>
      </c>
      <c r="Z12970">
        <v>9105</v>
      </c>
      <c r="AA12970" t="s">
        <v>93</v>
      </c>
      <c r="AC12970" t="s">
        <v>10212</v>
      </c>
      <c r="AD12970" t="s">
        <v>2682</v>
      </c>
    </row>
    <row r="12971" spans="21:30">
      <c r="U12971">
        <v>34822</v>
      </c>
      <c r="V12971">
        <v>8</v>
      </c>
      <c r="W12971" t="s">
        <v>13549</v>
      </c>
      <c r="X12971">
        <v>9</v>
      </c>
      <c r="Y12971" t="s">
        <v>559</v>
      </c>
      <c r="Z12971">
        <v>9106</v>
      </c>
      <c r="AA12971" t="s">
        <v>1168</v>
      </c>
      <c r="AC12971" t="s">
        <v>10212</v>
      </c>
      <c r="AD12971" t="s">
        <v>2682</v>
      </c>
    </row>
    <row r="12972" spans="21:30">
      <c r="U12972">
        <v>34826</v>
      </c>
      <c r="V12972">
        <v>0</v>
      </c>
      <c r="W12972" t="s">
        <v>13550</v>
      </c>
      <c r="X12972">
        <v>9</v>
      </c>
      <c r="Y12972" t="s">
        <v>559</v>
      </c>
      <c r="Z12972">
        <v>9106</v>
      </c>
      <c r="AA12972" t="s">
        <v>1168</v>
      </c>
      <c r="AC12972" t="s">
        <v>10212</v>
      </c>
      <c r="AD12972" t="s">
        <v>2682</v>
      </c>
    </row>
    <row r="12973" spans="21:30">
      <c r="U12973">
        <v>34827</v>
      </c>
      <c r="V12973">
        <v>9</v>
      </c>
      <c r="W12973" t="s">
        <v>13551</v>
      </c>
      <c r="X12973">
        <v>9</v>
      </c>
      <c r="Y12973" t="s">
        <v>559</v>
      </c>
      <c r="Z12973">
        <v>9106</v>
      </c>
      <c r="AA12973" t="s">
        <v>1168</v>
      </c>
      <c r="AC12973" t="s">
        <v>10212</v>
      </c>
      <c r="AD12973" t="s">
        <v>2682</v>
      </c>
    </row>
    <row r="12974" spans="21:30">
      <c r="U12974">
        <v>34828</v>
      </c>
      <c r="V12974">
        <v>7</v>
      </c>
      <c r="W12974" t="s">
        <v>13552</v>
      </c>
      <c r="X12974">
        <v>9</v>
      </c>
      <c r="Y12974" t="s">
        <v>559</v>
      </c>
      <c r="Z12974">
        <v>9106</v>
      </c>
      <c r="AA12974" t="s">
        <v>1168</v>
      </c>
      <c r="AC12974" t="s">
        <v>10212</v>
      </c>
      <c r="AD12974" t="s">
        <v>2682</v>
      </c>
    </row>
    <row r="12975" spans="21:30">
      <c r="U12975">
        <v>34829</v>
      </c>
      <c r="V12975">
        <v>5</v>
      </c>
      <c r="W12975" t="s">
        <v>13553</v>
      </c>
      <c r="X12975">
        <v>9</v>
      </c>
      <c r="Y12975" t="s">
        <v>559</v>
      </c>
      <c r="Z12975">
        <v>9106</v>
      </c>
      <c r="AA12975" t="s">
        <v>1168</v>
      </c>
      <c r="AC12975" t="s">
        <v>10212</v>
      </c>
      <c r="AD12975" t="s">
        <v>2682</v>
      </c>
    </row>
    <row r="12976" spans="21:30">
      <c r="U12976">
        <v>34830</v>
      </c>
      <c r="V12976">
        <v>9</v>
      </c>
      <c r="W12976" t="s">
        <v>10261</v>
      </c>
      <c r="X12976">
        <v>9</v>
      </c>
      <c r="Y12976" t="s">
        <v>559</v>
      </c>
      <c r="Z12976">
        <v>9106</v>
      </c>
      <c r="AA12976" t="s">
        <v>1168</v>
      </c>
      <c r="AC12976" t="s">
        <v>10212</v>
      </c>
      <c r="AD12976" t="s">
        <v>2682</v>
      </c>
    </row>
    <row r="12977" spans="21:30">
      <c r="U12977">
        <v>34836</v>
      </c>
      <c r="V12977">
        <v>8</v>
      </c>
      <c r="W12977" t="s">
        <v>13554</v>
      </c>
      <c r="X12977">
        <v>9</v>
      </c>
      <c r="Y12977" t="s">
        <v>559</v>
      </c>
      <c r="Z12977">
        <v>9107</v>
      </c>
      <c r="AA12977" t="s">
        <v>1173</v>
      </c>
      <c r="AC12977" t="s">
        <v>10212</v>
      </c>
      <c r="AD12977" t="s">
        <v>2682</v>
      </c>
    </row>
    <row r="12978" spans="21:30">
      <c r="U12978">
        <v>34837</v>
      </c>
      <c r="V12978">
        <v>6</v>
      </c>
      <c r="W12978" t="s">
        <v>13555</v>
      </c>
      <c r="X12978">
        <v>9</v>
      </c>
      <c r="Y12978" t="s">
        <v>559</v>
      </c>
      <c r="Z12978">
        <v>9108</v>
      </c>
      <c r="AA12978" t="s">
        <v>1269</v>
      </c>
      <c r="AC12978" t="s">
        <v>10212</v>
      </c>
      <c r="AD12978" t="s">
        <v>2682</v>
      </c>
    </row>
    <row r="12979" spans="21:30">
      <c r="U12979">
        <v>34838</v>
      </c>
      <c r="V12979">
        <v>4</v>
      </c>
      <c r="W12979" t="s">
        <v>13556</v>
      </c>
      <c r="X12979">
        <v>9</v>
      </c>
      <c r="Y12979" t="s">
        <v>559</v>
      </c>
      <c r="Z12979">
        <v>9108</v>
      </c>
      <c r="AA12979" t="s">
        <v>1269</v>
      </c>
      <c r="AC12979" t="s">
        <v>10212</v>
      </c>
      <c r="AD12979" t="s">
        <v>2682</v>
      </c>
    </row>
    <row r="12980" spans="21:30">
      <c r="U12980">
        <v>34839</v>
      </c>
      <c r="V12980">
        <v>2</v>
      </c>
      <c r="W12980" t="s">
        <v>13557</v>
      </c>
      <c r="X12980">
        <v>9</v>
      </c>
      <c r="Y12980" t="s">
        <v>559</v>
      </c>
      <c r="Z12980">
        <v>9108</v>
      </c>
      <c r="AA12980" t="s">
        <v>1269</v>
      </c>
      <c r="AC12980" t="s">
        <v>10212</v>
      </c>
      <c r="AD12980" t="s">
        <v>2682</v>
      </c>
    </row>
    <row r="12981" spans="21:30">
      <c r="U12981">
        <v>34847</v>
      </c>
      <c r="V12981">
        <v>3</v>
      </c>
      <c r="W12981" t="s">
        <v>13558</v>
      </c>
      <c r="X12981">
        <v>9</v>
      </c>
      <c r="Y12981" t="s">
        <v>559</v>
      </c>
      <c r="Z12981">
        <v>9108</v>
      </c>
      <c r="AA12981" t="s">
        <v>1269</v>
      </c>
      <c r="AC12981" t="s">
        <v>10212</v>
      </c>
      <c r="AD12981" t="s">
        <v>2682</v>
      </c>
    </row>
    <row r="12982" spans="21:30">
      <c r="U12982">
        <v>34848</v>
      </c>
      <c r="V12982">
        <v>1</v>
      </c>
      <c r="W12982" t="s">
        <v>13559</v>
      </c>
      <c r="X12982">
        <v>9</v>
      </c>
      <c r="Y12982" t="s">
        <v>559</v>
      </c>
      <c r="Z12982">
        <v>9108</v>
      </c>
      <c r="AA12982" t="s">
        <v>1269</v>
      </c>
      <c r="AC12982" t="s">
        <v>10212</v>
      </c>
      <c r="AD12982" t="s">
        <v>2682</v>
      </c>
    </row>
    <row r="12983" spans="21:30">
      <c r="U12983">
        <v>34851</v>
      </c>
      <c r="V12983">
        <v>1</v>
      </c>
      <c r="W12983" t="s">
        <v>13560</v>
      </c>
      <c r="X12983">
        <v>9</v>
      </c>
      <c r="Y12983" t="s">
        <v>559</v>
      </c>
      <c r="Z12983">
        <v>9108</v>
      </c>
      <c r="AA12983" t="s">
        <v>1269</v>
      </c>
      <c r="AC12983" t="s">
        <v>10212</v>
      </c>
      <c r="AD12983" t="s">
        <v>2682</v>
      </c>
    </row>
    <row r="12984" spans="21:30">
      <c r="U12984">
        <v>34853</v>
      </c>
      <c r="V12984">
        <v>8</v>
      </c>
      <c r="W12984" t="s">
        <v>13561</v>
      </c>
      <c r="X12984">
        <v>9</v>
      </c>
      <c r="Y12984" t="s">
        <v>559</v>
      </c>
      <c r="Z12984">
        <v>9108</v>
      </c>
      <c r="AA12984" t="s">
        <v>1269</v>
      </c>
      <c r="AC12984" t="s">
        <v>10212</v>
      </c>
      <c r="AD12984" t="s">
        <v>2682</v>
      </c>
    </row>
    <row r="12985" spans="21:30">
      <c r="U12985">
        <v>34854</v>
      </c>
      <c r="V12985">
        <v>6</v>
      </c>
      <c r="W12985" t="s">
        <v>13562</v>
      </c>
      <c r="X12985">
        <v>9</v>
      </c>
      <c r="Y12985" t="s">
        <v>559</v>
      </c>
      <c r="Z12985">
        <v>9109</v>
      </c>
      <c r="AA12985" t="s">
        <v>1304</v>
      </c>
      <c r="AC12985" t="s">
        <v>10212</v>
      </c>
      <c r="AD12985" t="s">
        <v>443</v>
      </c>
    </row>
    <row r="12986" spans="21:30">
      <c r="U12986">
        <v>34858</v>
      </c>
      <c r="V12986">
        <v>9</v>
      </c>
      <c r="W12986" t="s">
        <v>13563</v>
      </c>
      <c r="X12986">
        <v>9</v>
      </c>
      <c r="Y12986" t="s">
        <v>559</v>
      </c>
      <c r="Z12986">
        <v>9110</v>
      </c>
      <c r="AA12986" t="s">
        <v>1387</v>
      </c>
      <c r="AC12986" t="s">
        <v>10212</v>
      </c>
      <c r="AD12986" t="s">
        <v>2682</v>
      </c>
    </row>
    <row r="12987" spans="21:30">
      <c r="U12987">
        <v>34859</v>
      </c>
      <c r="V12987">
        <v>7</v>
      </c>
      <c r="W12987" t="s">
        <v>13564</v>
      </c>
      <c r="X12987">
        <v>9</v>
      </c>
      <c r="Y12987" t="s">
        <v>559</v>
      </c>
      <c r="Z12987">
        <v>9110</v>
      </c>
      <c r="AA12987" t="s">
        <v>1387</v>
      </c>
      <c r="AC12987" t="s">
        <v>10212</v>
      </c>
      <c r="AD12987" t="s">
        <v>443</v>
      </c>
    </row>
    <row r="12988" spans="21:30">
      <c r="U12988">
        <v>34860</v>
      </c>
      <c r="V12988">
        <v>0</v>
      </c>
      <c r="W12988" t="s">
        <v>13565</v>
      </c>
      <c r="X12988">
        <v>9</v>
      </c>
      <c r="Y12988" t="s">
        <v>559</v>
      </c>
      <c r="Z12988">
        <v>9110</v>
      </c>
      <c r="AA12988" t="s">
        <v>1387</v>
      </c>
      <c r="AC12988" t="s">
        <v>10212</v>
      </c>
      <c r="AD12988" t="s">
        <v>2682</v>
      </c>
    </row>
    <row r="12989" spans="21:30">
      <c r="U12989">
        <v>34868</v>
      </c>
      <c r="V12989">
        <v>6</v>
      </c>
      <c r="W12989" t="s">
        <v>13566</v>
      </c>
      <c r="X12989">
        <v>9</v>
      </c>
      <c r="Y12989" t="s">
        <v>559</v>
      </c>
      <c r="Z12989">
        <v>9111</v>
      </c>
      <c r="AA12989" t="s">
        <v>1425</v>
      </c>
      <c r="AC12989" t="s">
        <v>10212</v>
      </c>
      <c r="AD12989" t="s">
        <v>2682</v>
      </c>
    </row>
    <row r="12990" spans="21:30">
      <c r="U12990">
        <v>34870</v>
      </c>
      <c r="V12990">
        <v>8</v>
      </c>
      <c r="W12990" t="s">
        <v>13567</v>
      </c>
      <c r="X12990">
        <v>9</v>
      </c>
      <c r="Y12990" t="s">
        <v>559</v>
      </c>
      <c r="Z12990">
        <v>9111</v>
      </c>
      <c r="AA12990" t="s">
        <v>1425</v>
      </c>
      <c r="AC12990" t="s">
        <v>10212</v>
      </c>
      <c r="AD12990" t="s">
        <v>2682</v>
      </c>
    </row>
    <row r="12991" spans="21:30">
      <c r="U12991">
        <v>34871</v>
      </c>
      <c r="V12991">
        <v>6</v>
      </c>
      <c r="W12991" t="s">
        <v>13568</v>
      </c>
      <c r="X12991">
        <v>9</v>
      </c>
      <c r="Y12991" t="s">
        <v>559</v>
      </c>
      <c r="Z12991">
        <v>9111</v>
      </c>
      <c r="AA12991" t="s">
        <v>1425</v>
      </c>
      <c r="AC12991" t="s">
        <v>10212</v>
      </c>
      <c r="AD12991" t="s">
        <v>2682</v>
      </c>
    </row>
    <row r="12992" spans="21:30">
      <c r="U12992">
        <v>34872</v>
      </c>
      <c r="V12992">
        <v>4</v>
      </c>
      <c r="W12992" t="s">
        <v>13569</v>
      </c>
      <c r="X12992">
        <v>9</v>
      </c>
      <c r="Y12992" t="s">
        <v>559</v>
      </c>
      <c r="Z12992">
        <v>9111</v>
      </c>
      <c r="AA12992" t="s">
        <v>1425</v>
      </c>
      <c r="AC12992" t="s">
        <v>10212</v>
      </c>
      <c r="AD12992" t="s">
        <v>2682</v>
      </c>
    </row>
    <row r="12993" spans="21:30">
      <c r="U12993">
        <v>34873</v>
      </c>
      <c r="V12993">
        <v>2</v>
      </c>
      <c r="W12993" t="s">
        <v>13570</v>
      </c>
      <c r="X12993">
        <v>9</v>
      </c>
      <c r="Y12993" t="s">
        <v>559</v>
      </c>
      <c r="Z12993">
        <v>9111</v>
      </c>
      <c r="AA12993" t="s">
        <v>1425</v>
      </c>
      <c r="AC12993" t="s">
        <v>10212</v>
      </c>
      <c r="AD12993" t="s">
        <v>2682</v>
      </c>
    </row>
    <row r="12994" spans="21:30">
      <c r="U12994">
        <v>34874</v>
      </c>
      <c r="V12994">
        <v>0</v>
      </c>
      <c r="W12994" t="s">
        <v>13571</v>
      </c>
      <c r="X12994">
        <v>9</v>
      </c>
      <c r="Y12994" t="s">
        <v>559</v>
      </c>
      <c r="Z12994">
        <v>9112</v>
      </c>
      <c r="AA12994" t="s">
        <v>1452</v>
      </c>
      <c r="AC12994" t="s">
        <v>10212</v>
      </c>
      <c r="AD12994" t="s">
        <v>2682</v>
      </c>
    </row>
    <row r="12995" spans="21:30">
      <c r="U12995">
        <v>34875</v>
      </c>
      <c r="V12995">
        <v>9</v>
      </c>
      <c r="W12995" t="s">
        <v>13572</v>
      </c>
      <c r="X12995">
        <v>9</v>
      </c>
      <c r="Y12995" t="s">
        <v>559</v>
      </c>
      <c r="Z12995">
        <v>9112</v>
      </c>
      <c r="AA12995" t="s">
        <v>1452</v>
      </c>
      <c r="AC12995" t="s">
        <v>10212</v>
      </c>
      <c r="AD12995" t="s">
        <v>2682</v>
      </c>
    </row>
    <row r="12996" spans="21:30">
      <c r="U12996">
        <v>34876</v>
      </c>
      <c r="V12996">
        <v>7</v>
      </c>
      <c r="W12996" t="s">
        <v>13573</v>
      </c>
      <c r="X12996">
        <v>9</v>
      </c>
      <c r="Y12996" t="s">
        <v>559</v>
      </c>
      <c r="Z12996">
        <v>9112</v>
      </c>
      <c r="AA12996" t="s">
        <v>1452</v>
      </c>
      <c r="AC12996" t="s">
        <v>10212</v>
      </c>
      <c r="AD12996" t="s">
        <v>2682</v>
      </c>
    </row>
    <row r="12997" spans="21:30">
      <c r="U12997">
        <v>34877</v>
      </c>
      <c r="V12997">
        <v>5</v>
      </c>
      <c r="W12997" t="s">
        <v>13574</v>
      </c>
      <c r="X12997">
        <v>9</v>
      </c>
      <c r="Y12997" t="s">
        <v>559</v>
      </c>
      <c r="Z12997">
        <v>9112</v>
      </c>
      <c r="AA12997" t="s">
        <v>1452</v>
      </c>
      <c r="AC12997" t="s">
        <v>10212</v>
      </c>
      <c r="AD12997" t="s">
        <v>2682</v>
      </c>
    </row>
    <row r="12998" spans="21:30">
      <c r="U12998">
        <v>34878</v>
      </c>
      <c r="V12998">
        <v>3</v>
      </c>
      <c r="W12998" t="s">
        <v>13575</v>
      </c>
      <c r="X12998">
        <v>9</v>
      </c>
      <c r="Y12998" t="s">
        <v>559</v>
      </c>
      <c r="Z12998">
        <v>9112</v>
      </c>
      <c r="AA12998" t="s">
        <v>1452</v>
      </c>
      <c r="AC12998" t="s">
        <v>10212</v>
      </c>
      <c r="AD12998" t="s">
        <v>2682</v>
      </c>
    </row>
    <row r="12999" spans="21:30">
      <c r="U12999">
        <v>34882</v>
      </c>
      <c r="V12999">
        <v>1</v>
      </c>
      <c r="W12999" t="s">
        <v>13576</v>
      </c>
      <c r="X12999">
        <v>9</v>
      </c>
      <c r="Y12999" t="s">
        <v>559</v>
      </c>
      <c r="Z12999">
        <v>9112</v>
      </c>
      <c r="AA12999" t="s">
        <v>1452</v>
      </c>
      <c r="AC12999" t="s">
        <v>10212</v>
      </c>
      <c r="AD12999" t="s">
        <v>2682</v>
      </c>
    </row>
    <row r="13000" spans="21:30">
      <c r="U13000">
        <v>34901</v>
      </c>
      <c r="V13000">
        <v>1</v>
      </c>
      <c r="W13000" t="s">
        <v>13577</v>
      </c>
      <c r="X13000">
        <v>9</v>
      </c>
      <c r="Y13000" t="s">
        <v>559</v>
      </c>
      <c r="Z13000">
        <v>9112</v>
      </c>
      <c r="AA13000" t="s">
        <v>1452</v>
      </c>
      <c r="AC13000" t="s">
        <v>10212</v>
      </c>
      <c r="AD13000" t="s">
        <v>2682</v>
      </c>
    </row>
    <row r="13001" spans="21:30">
      <c r="U13001">
        <v>34908</v>
      </c>
      <c r="V13001">
        <v>9</v>
      </c>
      <c r="W13001" t="s">
        <v>13172</v>
      </c>
      <c r="X13001">
        <v>9</v>
      </c>
      <c r="Y13001" t="s">
        <v>559</v>
      </c>
      <c r="Z13001">
        <v>9114</v>
      </c>
      <c r="AA13001" t="s">
        <v>5272</v>
      </c>
      <c r="AC13001" t="s">
        <v>10212</v>
      </c>
      <c r="AD13001" t="s">
        <v>2682</v>
      </c>
    </row>
    <row r="13002" spans="21:30">
      <c r="U13002">
        <v>34909</v>
      </c>
      <c r="V13002">
        <v>7</v>
      </c>
      <c r="W13002" t="s">
        <v>10349</v>
      </c>
      <c r="X13002">
        <v>9</v>
      </c>
      <c r="Y13002" t="s">
        <v>559</v>
      </c>
      <c r="Z13002">
        <v>9114</v>
      </c>
      <c r="AA13002" t="s">
        <v>5272</v>
      </c>
      <c r="AC13002" t="s">
        <v>10212</v>
      </c>
      <c r="AD13002" t="s">
        <v>2682</v>
      </c>
    </row>
    <row r="13003" spans="21:30">
      <c r="U13003">
        <v>34917</v>
      </c>
      <c r="V13003">
        <v>8</v>
      </c>
      <c r="W13003" t="s">
        <v>13578</v>
      </c>
      <c r="X13003">
        <v>9</v>
      </c>
      <c r="Y13003" t="s">
        <v>559</v>
      </c>
      <c r="Z13003">
        <v>9114</v>
      </c>
      <c r="AA13003" t="s">
        <v>5272</v>
      </c>
      <c r="AC13003" t="s">
        <v>10212</v>
      </c>
      <c r="AD13003" t="s">
        <v>2682</v>
      </c>
    </row>
    <row r="13004" spans="21:30">
      <c r="U13004">
        <v>34918</v>
      </c>
      <c r="V13004">
        <v>6</v>
      </c>
      <c r="W13004" t="s">
        <v>13579</v>
      </c>
      <c r="X13004">
        <v>9</v>
      </c>
      <c r="Y13004" t="s">
        <v>559</v>
      </c>
      <c r="Z13004">
        <v>9114</v>
      </c>
      <c r="AA13004" t="s">
        <v>5272</v>
      </c>
      <c r="AC13004" t="s">
        <v>10212</v>
      </c>
      <c r="AD13004" t="s">
        <v>2682</v>
      </c>
    </row>
    <row r="13005" spans="21:30">
      <c r="U13005">
        <v>34920</v>
      </c>
      <c r="V13005">
        <v>8</v>
      </c>
      <c r="W13005" t="s">
        <v>13580</v>
      </c>
      <c r="X13005">
        <v>9</v>
      </c>
      <c r="Y13005" t="s">
        <v>559</v>
      </c>
      <c r="Z13005">
        <v>9114</v>
      </c>
      <c r="AA13005" t="s">
        <v>5272</v>
      </c>
      <c r="AC13005" t="s">
        <v>10212</v>
      </c>
      <c r="AD13005" t="s">
        <v>443</v>
      </c>
    </row>
    <row r="13006" spans="21:30">
      <c r="U13006">
        <v>34921</v>
      </c>
      <c r="V13006">
        <v>6</v>
      </c>
      <c r="W13006" t="s">
        <v>10295</v>
      </c>
      <c r="X13006">
        <v>9</v>
      </c>
      <c r="Y13006" t="s">
        <v>559</v>
      </c>
      <c r="Z13006">
        <v>9115</v>
      </c>
      <c r="AA13006" t="s">
        <v>5190</v>
      </c>
      <c r="AC13006" t="s">
        <v>10212</v>
      </c>
      <c r="AD13006" t="s">
        <v>443</v>
      </c>
    </row>
    <row r="13007" spans="21:30">
      <c r="U13007">
        <v>34922</v>
      </c>
      <c r="V13007">
        <v>4</v>
      </c>
      <c r="W13007" t="s">
        <v>13581</v>
      </c>
      <c r="X13007">
        <v>9</v>
      </c>
      <c r="Y13007" t="s">
        <v>559</v>
      </c>
      <c r="Z13007">
        <v>9115</v>
      </c>
      <c r="AA13007" t="s">
        <v>5190</v>
      </c>
      <c r="AC13007" t="s">
        <v>10212</v>
      </c>
      <c r="AD13007" t="s">
        <v>2682</v>
      </c>
    </row>
    <row r="13008" spans="21:30">
      <c r="U13008">
        <v>34923</v>
      </c>
      <c r="V13008">
        <v>2</v>
      </c>
      <c r="W13008" t="s">
        <v>1676</v>
      </c>
      <c r="X13008">
        <v>9</v>
      </c>
      <c r="Y13008" t="s">
        <v>559</v>
      </c>
      <c r="Z13008">
        <v>9115</v>
      </c>
      <c r="AA13008" t="s">
        <v>5190</v>
      </c>
      <c r="AC13008" t="s">
        <v>10212</v>
      </c>
      <c r="AD13008" t="s">
        <v>2682</v>
      </c>
    </row>
    <row r="13009" spans="21:30">
      <c r="U13009">
        <v>34927</v>
      </c>
      <c r="V13009">
        <v>5</v>
      </c>
      <c r="W13009" t="s">
        <v>13582</v>
      </c>
      <c r="X13009">
        <v>9</v>
      </c>
      <c r="Y13009" t="s">
        <v>559</v>
      </c>
      <c r="Z13009">
        <v>9115</v>
      </c>
      <c r="AA13009" t="s">
        <v>5190</v>
      </c>
      <c r="AC13009" t="s">
        <v>10212</v>
      </c>
      <c r="AD13009" t="s">
        <v>2682</v>
      </c>
    </row>
    <row r="13010" spans="21:30">
      <c r="U13010">
        <v>34929</v>
      </c>
      <c r="V13010">
        <v>1</v>
      </c>
      <c r="W13010" t="s">
        <v>13583</v>
      </c>
      <c r="X13010">
        <v>9</v>
      </c>
      <c r="Y13010" t="s">
        <v>559</v>
      </c>
      <c r="Z13010">
        <v>9116</v>
      </c>
      <c r="AA13010" t="s">
        <v>5372</v>
      </c>
      <c r="AC13010" t="s">
        <v>10212</v>
      </c>
      <c r="AD13010" t="s">
        <v>2682</v>
      </c>
    </row>
    <row r="13011" spans="21:30">
      <c r="U13011">
        <v>34930</v>
      </c>
      <c r="V13011">
        <v>5</v>
      </c>
      <c r="W13011" t="s">
        <v>13584</v>
      </c>
      <c r="X13011">
        <v>9</v>
      </c>
      <c r="Y13011" t="s">
        <v>559</v>
      </c>
      <c r="Z13011">
        <v>9116</v>
      </c>
      <c r="AA13011" t="s">
        <v>5372</v>
      </c>
      <c r="AC13011" t="s">
        <v>10212</v>
      </c>
      <c r="AD13011" t="s">
        <v>2682</v>
      </c>
    </row>
    <row r="13012" spans="21:30">
      <c r="U13012">
        <v>34935</v>
      </c>
      <c r="V13012">
        <v>6</v>
      </c>
      <c r="W13012" t="s">
        <v>13585</v>
      </c>
      <c r="X13012">
        <v>9</v>
      </c>
      <c r="Y13012" t="s">
        <v>559</v>
      </c>
      <c r="Z13012">
        <v>9117</v>
      </c>
      <c r="AA13012" t="s">
        <v>1757</v>
      </c>
      <c r="AC13012" t="s">
        <v>10212</v>
      </c>
      <c r="AD13012" t="s">
        <v>2682</v>
      </c>
    </row>
    <row r="13013" spans="21:30">
      <c r="U13013">
        <v>34936</v>
      </c>
      <c r="V13013">
        <v>4</v>
      </c>
      <c r="W13013" t="s">
        <v>13586</v>
      </c>
      <c r="X13013">
        <v>9</v>
      </c>
      <c r="Y13013" t="s">
        <v>559</v>
      </c>
      <c r="Z13013">
        <v>9117</v>
      </c>
      <c r="AA13013" t="s">
        <v>1757</v>
      </c>
      <c r="AC13013" t="s">
        <v>10212</v>
      </c>
      <c r="AD13013" t="s">
        <v>2682</v>
      </c>
    </row>
    <row r="13014" spans="21:30">
      <c r="U13014">
        <v>34940</v>
      </c>
      <c r="V13014">
        <v>2</v>
      </c>
      <c r="W13014" t="s">
        <v>13587</v>
      </c>
      <c r="X13014">
        <v>9</v>
      </c>
      <c r="Y13014" t="s">
        <v>559</v>
      </c>
      <c r="Z13014">
        <v>9119</v>
      </c>
      <c r="AA13014" t="s">
        <v>4968</v>
      </c>
      <c r="AC13014" t="s">
        <v>10212</v>
      </c>
      <c r="AD13014" t="s">
        <v>2682</v>
      </c>
    </row>
    <row r="13015" spans="21:30">
      <c r="U13015">
        <v>34948</v>
      </c>
      <c r="V13015">
        <v>8</v>
      </c>
      <c r="W13015" t="s">
        <v>13588</v>
      </c>
      <c r="X13015">
        <v>9</v>
      </c>
      <c r="Y13015" t="s">
        <v>559</v>
      </c>
      <c r="Z13015">
        <v>9119</v>
      </c>
      <c r="AA13015" t="s">
        <v>4968</v>
      </c>
      <c r="AC13015" t="s">
        <v>10212</v>
      </c>
      <c r="AD13015" t="s">
        <v>2682</v>
      </c>
    </row>
    <row r="13016" spans="21:30">
      <c r="U13016">
        <v>34949</v>
      </c>
      <c r="V13016">
        <v>6</v>
      </c>
      <c r="W13016" t="s">
        <v>13589</v>
      </c>
      <c r="X13016">
        <v>9</v>
      </c>
      <c r="Y13016" t="s">
        <v>559</v>
      </c>
      <c r="Z13016">
        <v>9120</v>
      </c>
      <c r="AA13016" t="s">
        <v>1800</v>
      </c>
      <c r="AC13016" t="s">
        <v>10212</v>
      </c>
      <c r="AD13016" t="s">
        <v>2682</v>
      </c>
    </row>
    <row r="13017" spans="21:30">
      <c r="U13017">
        <v>34967</v>
      </c>
      <c r="V13017">
        <v>4</v>
      </c>
      <c r="W13017" t="s">
        <v>13590</v>
      </c>
      <c r="X13017">
        <v>9</v>
      </c>
      <c r="Y13017" t="s">
        <v>559</v>
      </c>
      <c r="Z13017">
        <v>9120</v>
      </c>
      <c r="AA13017" t="s">
        <v>1800</v>
      </c>
      <c r="AC13017" t="s">
        <v>10212</v>
      </c>
      <c r="AD13017" t="s">
        <v>2682</v>
      </c>
    </row>
    <row r="13018" spans="21:30">
      <c r="U13018">
        <v>34968</v>
      </c>
      <c r="V13018">
        <v>2</v>
      </c>
      <c r="W13018" t="s">
        <v>13591</v>
      </c>
      <c r="X13018">
        <v>9</v>
      </c>
      <c r="Y13018" t="s">
        <v>559</v>
      </c>
      <c r="Z13018">
        <v>9120</v>
      </c>
      <c r="AA13018" t="s">
        <v>1800</v>
      </c>
      <c r="AC13018" t="s">
        <v>10212</v>
      </c>
      <c r="AD13018" t="s">
        <v>2682</v>
      </c>
    </row>
    <row r="13019" spans="21:30">
      <c r="U13019">
        <v>34974</v>
      </c>
      <c r="V13019">
        <v>7</v>
      </c>
      <c r="W13019" t="s">
        <v>12391</v>
      </c>
      <c r="X13019">
        <v>9</v>
      </c>
      <c r="Y13019" t="s">
        <v>559</v>
      </c>
      <c r="Z13019">
        <v>9201</v>
      </c>
      <c r="AA13019" t="s">
        <v>877</v>
      </c>
      <c r="AC13019" t="s">
        <v>10212</v>
      </c>
      <c r="AD13019" t="s">
        <v>443</v>
      </c>
    </row>
    <row r="13020" spans="21:30">
      <c r="U13020">
        <v>34975</v>
      </c>
      <c r="V13020">
        <v>5</v>
      </c>
      <c r="W13020" t="s">
        <v>10225</v>
      </c>
      <c r="X13020">
        <v>9</v>
      </c>
      <c r="Y13020" t="s">
        <v>559</v>
      </c>
      <c r="Z13020">
        <v>9201</v>
      </c>
      <c r="AA13020" t="s">
        <v>877</v>
      </c>
      <c r="AC13020" t="s">
        <v>10212</v>
      </c>
      <c r="AD13020" t="s">
        <v>2682</v>
      </c>
    </row>
    <row r="13021" spans="21:30">
      <c r="U13021">
        <v>34976</v>
      </c>
      <c r="V13021">
        <v>3</v>
      </c>
      <c r="W13021" t="s">
        <v>12891</v>
      </c>
      <c r="X13021">
        <v>9</v>
      </c>
      <c r="Y13021" t="s">
        <v>559</v>
      </c>
      <c r="Z13021">
        <v>9201</v>
      </c>
      <c r="AA13021" t="s">
        <v>877</v>
      </c>
      <c r="AC13021" t="s">
        <v>10212</v>
      </c>
      <c r="AD13021" t="s">
        <v>2682</v>
      </c>
    </row>
    <row r="13022" spans="21:30">
      <c r="U13022">
        <v>34977</v>
      </c>
      <c r="V13022">
        <v>1</v>
      </c>
      <c r="W13022" t="s">
        <v>9910</v>
      </c>
      <c r="X13022">
        <v>9</v>
      </c>
      <c r="Y13022" t="s">
        <v>559</v>
      </c>
      <c r="Z13022">
        <v>9201</v>
      </c>
      <c r="AA13022" t="s">
        <v>877</v>
      </c>
      <c r="AC13022" t="s">
        <v>10212</v>
      </c>
      <c r="AD13022" t="s">
        <v>2682</v>
      </c>
    </row>
    <row r="13023" spans="21:30">
      <c r="U13023">
        <v>34993</v>
      </c>
      <c r="V13023">
        <v>3</v>
      </c>
      <c r="W13023" t="s">
        <v>13592</v>
      </c>
      <c r="X13023">
        <v>9</v>
      </c>
      <c r="Y13023" t="s">
        <v>559</v>
      </c>
      <c r="Z13023">
        <v>9201</v>
      </c>
      <c r="AA13023" t="s">
        <v>877</v>
      </c>
      <c r="AC13023" t="s">
        <v>10212</v>
      </c>
      <c r="AD13023" t="s">
        <v>2682</v>
      </c>
    </row>
    <row r="13024" spans="21:30">
      <c r="U13024">
        <v>35000</v>
      </c>
      <c r="V13024">
        <v>1</v>
      </c>
      <c r="W13024" t="s">
        <v>13593</v>
      </c>
      <c r="X13024">
        <v>9</v>
      </c>
      <c r="Y13024" t="s">
        <v>559</v>
      </c>
      <c r="Z13024">
        <v>9202</v>
      </c>
      <c r="AA13024" t="s">
        <v>1031</v>
      </c>
      <c r="AC13024" t="s">
        <v>10212</v>
      </c>
      <c r="AD13024" t="s">
        <v>2682</v>
      </c>
    </row>
    <row r="13025" spans="21:30">
      <c r="U13025">
        <v>35002</v>
      </c>
      <c r="V13025">
        <v>8</v>
      </c>
      <c r="W13025" t="s">
        <v>13594</v>
      </c>
      <c r="X13025">
        <v>9</v>
      </c>
      <c r="Y13025" t="s">
        <v>559</v>
      </c>
      <c r="Z13025">
        <v>9202</v>
      </c>
      <c r="AA13025" t="s">
        <v>1031</v>
      </c>
      <c r="AC13025" t="s">
        <v>10212</v>
      </c>
      <c r="AD13025" t="s">
        <v>2682</v>
      </c>
    </row>
    <row r="13026" spans="21:30">
      <c r="U13026">
        <v>35003</v>
      </c>
      <c r="V13026">
        <v>6</v>
      </c>
      <c r="W13026" t="s">
        <v>13595</v>
      </c>
      <c r="X13026">
        <v>9</v>
      </c>
      <c r="Y13026" t="s">
        <v>559</v>
      </c>
      <c r="Z13026">
        <v>9202</v>
      </c>
      <c r="AA13026" t="s">
        <v>1031</v>
      </c>
      <c r="AC13026" t="s">
        <v>10212</v>
      </c>
      <c r="AD13026" t="s">
        <v>2682</v>
      </c>
    </row>
    <row r="13027" spans="21:30">
      <c r="U13027">
        <v>35014</v>
      </c>
      <c r="V13027">
        <v>1</v>
      </c>
      <c r="W13027" t="s">
        <v>13596</v>
      </c>
      <c r="X13027">
        <v>9</v>
      </c>
      <c r="Y13027" t="s">
        <v>559</v>
      </c>
      <c r="Z13027">
        <v>9204</v>
      </c>
      <c r="AA13027" t="s">
        <v>1137</v>
      </c>
      <c r="AC13027" t="s">
        <v>10212</v>
      </c>
      <c r="AD13027" t="s">
        <v>2682</v>
      </c>
    </row>
    <row r="13028" spans="21:30">
      <c r="U13028">
        <v>35017</v>
      </c>
      <c r="V13028">
        <v>6</v>
      </c>
      <c r="W13028" t="s">
        <v>13597</v>
      </c>
      <c r="X13028">
        <v>9</v>
      </c>
      <c r="Y13028" t="s">
        <v>559</v>
      </c>
      <c r="Z13028">
        <v>9205</v>
      </c>
      <c r="AA13028" t="s">
        <v>1312</v>
      </c>
      <c r="AC13028" t="s">
        <v>10212</v>
      </c>
      <c r="AD13028" t="s">
        <v>2682</v>
      </c>
    </row>
    <row r="13029" spans="21:30">
      <c r="U13029">
        <v>35018</v>
      </c>
      <c r="V13029">
        <v>4</v>
      </c>
      <c r="W13029" t="s">
        <v>13598</v>
      </c>
      <c r="X13029">
        <v>9</v>
      </c>
      <c r="Y13029" t="s">
        <v>559</v>
      </c>
      <c r="Z13029">
        <v>9205</v>
      </c>
      <c r="AA13029" t="s">
        <v>1312</v>
      </c>
      <c r="AC13029" t="s">
        <v>10212</v>
      </c>
      <c r="AD13029" t="s">
        <v>2682</v>
      </c>
    </row>
    <row r="13030" spans="21:30">
      <c r="U13030">
        <v>35019</v>
      </c>
      <c r="V13030">
        <v>2</v>
      </c>
      <c r="W13030" t="s">
        <v>13599</v>
      </c>
      <c r="X13030">
        <v>9</v>
      </c>
      <c r="Y13030" t="s">
        <v>559</v>
      </c>
      <c r="Z13030">
        <v>9205</v>
      </c>
      <c r="AA13030" t="s">
        <v>1312</v>
      </c>
      <c r="AC13030" t="s">
        <v>10212</v>
      </c>
      <c r="AD13030" t="s">
        <v>2682</v>
      </c>
    </row>
    <row r="13031" spans="21:30">
      <c r="U13031">
        <v>35020</v>
      </c>
      <c r="V13031">
        <v>6</v>
      </c>
      <c r="W13031" t="s">
        <v>13600</v>
      </c>
      <c r="X13031">
        <v>9</v>
      </c>
      <c r="Y13031" t="s">
        <v>559</v>
      </c>
      <c r="Z13031">
        <v>9205</v>
      </c>
      <c r="AA13031" t="s">
        <v>1312</v>
      </c>
      <c r="AC13031" t="s">
        <v>10212</v>
      </c>
      <c r="AD13031" t="s">
        <v>2682</v>
      </c>
    </row>
    <row r="13032" spans="21:30">
      <c r="U13032">
        <v>35025</v>
      </c>
      <c r="V13032">
        <v>7</v>
      </c>
      <c r="W13032" t="s">
        <v>13601</v>
      </c>
      <c r="X13032">
        <v>9</v>
      </c>
      <c r="Y13032" t="s">
        <v>559</v>
      </c>
      <c r="Z13032">
        <v>9207</v>
      </c>
      <c r="AA13032" t="s">
        <v>1348</v>
      </c>
      <c r="AC13032" t="s">
        <v>10212</v>
      </c>
      <c r="AD13032" t="s">
        <v>2682</v>
      </c>
    </row>
    <row r="13033" spans="21:30">
      <c r="U13033">
        <v>35030</v>
      </c>
      <c r="V13033">
        <v>3</v>
      </c>
      <c r="W13033" t="s">
        <v>13602</v>
      </c>
      <c r="X13033">
        <v>9</v>
      </c>
      <c r="Y13033" t="s">
        <v>559</v>
      </c>
      <c r="Z13033">
        <v>9207</v>
      </c>
      <c r="AA13033" t="s">
        <v>1348</v>
      </c>
      <c r="AC13033" t="s">
        <v>10212</v>
      </c>
      <c r="AD13033" t="s">
        <v>2682</v>
      </c>
    </row>
    <row r="13034" spans="21:30">
      <c r="U13034">
        <v>35031</v>
      </c>
      <c r="V13034">
        <v>1</v>
      </c>
      <c r="W13034" t="s">
        <v>13603</v>
      </c>
      <c r="X13034">
        <v>9</v>
      </c>
      <c r="Y13034" t="s">
        <v>559</v>
      </c>
      <c r="Z13034">
        <v>9207</v>
      </c>
      <c r="AA13034" t="s">
        <v>1348</v>
      </c>
      <c r="AC13034" t="s">
        <v>10212</v>
      </c>
      <c r="AD13034" t="s">
        <v>2682</v>
      </c>
    </row>
    <row r="13035" spans="21:30">
      <c r="U13035">
        <v>35033</v>
      </c>
      <c r="V13035">
        <v>8</v>
      </c>
      <c r="W13035" t="s">
        <v>13604</v>
      </c>
      <c r="X13035">
        <v>9</v>
      </c>
      <c r="Y13035" t="s">
        <v>559</v>
      </c>
      <c r="Z13035">
        <v>9208</v>
      </c>
      <c r="AA13035" t="s">
        <v>4906</v>
      </c>
      <c r="AC13035" t="s">
        <v>10212</v>
      </c>
      <c r="AD13035" t="s">
        <v>2682</v>
      </c>
    </row>
    <row r="13036" spans="21:30">
      <c r="U13036">
        <v>35034</v>
      </c>
      <c r="V13036">
        <v>6</v>
      </c>
      <c r="W13036" t="s">
        <v>13605</v>
      </c>
      <c r="X13036">
        <v>9</v>
      </c>
      <c r="Y13036" t="s">
        <v>559</v>
      </c>
      <c r="Z13036">
        <v>9208</v>
      </c>
      <c r="AA13036" t="s">
        <v>4906</v>
      </c>
      <c r="AC13036" t="s">
        <v>10212</v>
      </c>
      <c r="AD13036" t="s">
        <v>2682</v>
      </c>
    </row>
    <row r="13037" spans="21:30">
      <c r="U13037">
        <v>35035</v>
      </c>
      <c r="V13037">
        <v>4</v>
      </c>
      <c r="W13037" t="s">
        <v>13606</v>
      </c>
      <c r="X13037">
        <v>9</v>
      </c>
      <c r="Y13037" t="s">
        <v>559</v>
      </c>
      <c r="Z13037">
        <v>9208</v>
      </c>
      <c r="AA13037" t="s">
        <v>4906</v>
      </c>
      <c r="AC13037" t="s">
        <v>10212</v>
      </c>
      <c r="AD13037" t="s">
        <v>2682</v>
      </c>
    </row>
    <row r="13038" spans="21:30">
      <c r="U13038">
        <v>35045</v>
      </c>
      <c r="V13038">
        <v>1</v>
      </c>
      <c r="W13038" t="s">
        <v>13234</v>
      </c>
      <c r="X13038">
        <v>9</v>
      </c>
      <c r="Y13038" t="s">
        <v>559</v>
      </c>
      <c r="Z13038">
        <v>9210</v>
      </c>
      <c r="AA13038" t="s">
        <v>4880</v>
      </c>
      <c r="AC13038" t="s">
        <v>10212</v>
      </c>
      <c r="AD13038" t="s">
        <v>2682</v>
      </c>
    </row>
    <row r="13039" spans="21:30">
      <c r="U13039">
        <v>35053</v>
      </c>
      <c r="V13039">
        <v>2</v>
      </c>
      <c r="W13039" t="s">
        <v>13607</v>
      </c>
      <c r="X13039">
        <v>9</v>
      </c>
      <c r="Y13039" t="s">
        <v>559</v>
      </c>
      <c r="Z13039">
        <v>9210</v>
      </c>
      <c r="AA13039" t="s">
        <v>4880</v>
      </c>
      <c r="AC13039" t="s">
        <v>10212</v>
      </c>
      <c r="AD13039" t="s">
        <v>2682</v>
      </c>
    </row>
    <row r="13040" spans="21:30">
      <c r="U13040">
        <v>35054</v>
      </c>
      <c r="V13040">
        <v>0</v>
      </c>
      <c r="W13040" t="s">
        <v>13608</v>
      </c>
      <c r="X13040">
        <v>9</v>
      </c>
      <c r="Y13040" t="s">
        <v>559</v>
      </c>
      <c r="Z13040">
        <v>9210</v>
      </c>
      <c r="AA13040" t="s">
        <v>4880</v>
      </c>
      <c r="AC13040" t="s">
        <v>10212</v>
      </c>
      <c r="AD13040" t="s">
        <v>2682</v>
      </c>
    </row>
    <row r="13041" spans="21:30">
      <c r="U13041">
        <v>35056</v>
      </c>
      <c r="V13041">
        <v>7</v>
      </c>
      <c r="W13041" t="s">
        <v>13609</v>
      </c>
      <c r="X13041">
        <v>9</v>
      </c>
      <c r="Y13041" t="s">
        <v>559</v>
      </c>
      <c r="Z13041">
        <v>9210</v>
      </c>
      <c r="AA13041" t="s">
        <v>4880</v>
      </c>
      <c r="AC13041" t="s">
        <v>10212</v>
      </c>
      <c r="AD13041" t="s">
        <v>2682</v>
      </c>
    </row>
    <row r="13042" spans="21:30">
      <c r="U13042">
        <v>35071</v>
      </c>
      <c r="V13042">
        <v>0</v>
      </c>
      <c r="W13042" t="s">
        <v>13610</v>
      </c>
      <c r="X13042">
        <v>9</v>
      </c>
      <c r="Y13042" t="s">
        <v>559</v>
      </c>
      <c r="Z13042">
        <v>9211</v>
      </c>
      <c r="AA13042" t="s">
        <v>1788</v>
      </c>
      <c r="AC13042" t="s">
        <v>10212</v>
      </c>
      <c r="AD13042" t="s">
        <v>2682</v>
      </c>
    </row>
    <row r="13043" spans="21:30">
      <c r="U13043">
        <v>35072</v>
      </c>
      <c r="V13043">
        <v>9</v>
      </c>
      <c r="W13043" t="s">
        <v>13611</v>
      </c>
      <c r="X13043">
        <v>9</v>
      </c>
      <c r="Y13043" t="s">
        <v>559</v>
      </c>
      <c r="Z13043">
        <v>9211</v>
      </c>
      <c r="AA13043" t="s">
        <v>1788</v>
      </c>
      <c r="AC13043" t="s">
        <v>10212</v>
      </c>
      <c r="AD13043" t="s">
        <v>2682</v>
      </c>
    </row>
    <row r="13044" spans="21:30">
      <c r="U13044">
        <v>35073</v>
      </c>
      <c r="V13044">
        <v>7</v>
      </c>
      <c r="W13044" t="s">
        <v>13612</v>
      </c>
      <c r="X13044">
        <v>9</v>
      </c>
      <c r="Y13044" t="s">
        <v>559</v>
      </c>
      <c r="Z13044">
        <v>9211</v>
      </c>
      <c r="AA13044" t="s">
        <v>1788</v>
      </c>
      <c r="AC13044" t="s">
        <v>10212</v>
      </c>
      <c r="AD13044" t="s">
        <v>2682</v>
      </c>
    </row>
    <row r="13045" spans="21:30">
      <c r="U13045">
        <v>35074</v>
      </c>
      <c r="V13045">
        <v>5</v>
      </c>
      <c r="W13045" t="s">
        <v>13525</v>
      </c>
      <c r="X13045">
        <v>10</v>
      </c>
      <c r="Y13045" t="s">
        <v>5531</v>
      </c>
      <c r="Z13045">
        <v>10101</v>
      </c>
      <c r="AA13045" t="s">
        <v>1559</v>
      </c>
      <c r="AC13045" t="s">
        <v>10212</v>
      </c>
      <c r="AD13045" t="s">
        <v>2682</v>
      </c>
    </row>
    <row r="13046" spans="21:30">
      <c r="U13046">
        <v>35075</v>
      </c>
      <c r="V13046">
        <v>3</v>
      </c>
      <c r="W13046" t="s">
        <v>13613</v>
      </c>
      <c r="X13046">
        <v>10</v>
      </c>
      <c r="Y13046" t="s">
        <v>5531</v>
      </c>
      <c r="Z13046">
        <v>10101</v>
      </c>
      <c r="AA13046" t="s">
        <v>1559</v>
      </c>
      <c r="AC13046" t="s">
        <v>10212</v>
      </c>
      <c r="AD13046" t="s">
        <v>2682</v>
      </c>
    </row>
    <row r="13047" spans="21:30">
      <c r="U13047">
        <v>35088</v>
      </c>
      <c r="V13047">
        <v>5</v>
      </c>
      <c r="W13047" t="s">
        <v>13614</v>
      </c>
      <c r="X13047">
        <v>10</v>
      </c>
      <c r="Y13047" t="s">
        <v>5531</v>
      </c>
      <c r="Z13047">
        <v>10101</v>
      </c>
      <c r="AA13047" t="s">
        <v>1559</v>
      </c>
      <c r="AC13047" t="s">
        <v>10212</v>
      </c>
      <c r="AD13047" t="s">
        <v>2682</v>
      </c>
    </row>
    <row r="13048" spans="21:30">
      <c r="U13048">
        <v>35107</v>
      </c>
      <c r="V13048">
        <v>5</v>
      </c>
      <c r="W13048" t="s">
        <v>10320</v>
      </c>
      <c r="X13048">
        <v>10</v>
      </c>
      <c r="Y13048" t="s">
        <v>5531</v>
      </c>
      <c r="Z13048">
        <v>10101</v>
      </c>
      <c r="AA13048" t="s">
        <v>1559</v>
      </c>
      <c r="AC13048" t="s">
        <v>10212</v>
      </c>
      <c r="AD13048" t="s">
        <v>2682</v>
      </c>
    </row>
    <row r="13049" spans="21:30">
      <c r="U13049">
        <v>35115</v>
      </c>
      <c r="V13049">
        <v>6</v>
      </c>
      <c r="W13049" t="s">
        <v>13615</v>
      </c>
      <c r="X13049">
        <v>10</v>
      </c>
      <c r="Y13049" t="s">
        <v>5531</v>
      </c>
      <c r="Z13049">
        <v>10101</v>
      </c>
      <c r="AA13049" t="s">
        <v>1559</v>
      </c>
      <c r="AC13049" t="s">
        <v>10212</v>
      </c>
      <c r="AD13049" t="s">
        <v>443</v>
      </c>
    </row>
    <row r="13050" spans="21:30">
      <c r="U13050">
        <v>35116</v>
      </c>
      <c r="V13050">
        <v>4</v>
      </c>
      <c r="W13050" t="s">
        <v>13616</v>
      </c>
      <c r="X13050">
        <v>10</v>
      </c>
      <c r="Y13050" t="s">
        <v>5531</v>
      </c>
      <c r="Z13050">
        <v>10101</v>
      </c>
      <c r="AA13050" t="s">
        <v>1559</v>
      </c>
      <c r="AC13050" t="s">
        <v>10212</v>
      </c>
      <c r="AD13050" t="s">
        <v>2682</v>
      </c>
    </row>
    <row r="13051" spans="21:30">
      <c r="U13051">
        <v>35117</v>
      </c>
      <c r="V13051">
        <v>2</v>
      </c>
      <c r="W13051" t="s">
        <v>13617</v>
      </c>
      <c r="X13051">
        <v>10</v>
      </c>
      <c r="Y13051" t="s">
        <v>5531</v>
      </c>
      <c r="Z13051">
        <v>10101</v>
      </c>
      <c r="AA13051" t="s">
        <v>1559</v>
      </c>
      <c r="AC13051" t="s">
        <v>10212</v>
      </c>
      <c r="AD13051" t="s">
        <v>443</v>
      </c>
    </row>
    <row r="13052" spans="21:30">
      <c r="U13052">
        <v>35118</v>
      </c>
      <c r="V13052">
        <v>0</v>
      </c>
      <c r="W13052" t="s">
        <v>13618</v>
      </c>
      <c r="X13052">
        <v>10</v>
      </c>
      <c r="Y13052" t="s">
        <v>5531</v>
      </c>
      <c r="Z13052">
        <v>10101</v>
      </c>
      <c r="AA13052" t="s">
        <v>1559</v>
      </c>
      <c r="AC13052" t="s">
        <v>10212</v>
      </c>
      <c r="AD13052" t="s">
        <v>443</v>
      </c>
    </row>
    <row r="13053" spans="21:30">
      <c r="U13053">
        <v>35119</v>
      </c>
      <c r="V13053">
        <v>9</v>
      </c>
      <c r="W13053" t="s">
        <v>13619</v>
      </c>
      <c r="X13053">
        <v>10</v>
      </c>
      <c r="Y13053" t="s">
        <v>5531</v>
      </c>
      <c r="Z13053">
        <v>10101</v>
      </c>
      <c r="AA13053" t="s">
        <v>1559</v>
      </c>
      <c r="AC13053" t="s">
        <v>10212</v>
      </c>
      <c r="AD13053" t="s">
        <v>443</v>
      </c>
    </row>
    <row r="13054" spans="21:30">
      <c r="U13054">
        <v>35120</v>
      </c>
      <c r="V13054">
        <v>2</v>
      </c>
      <c r="W13054" t="s">
        <v>13620</v>
      </c>
      <c r="X13054">
        <v>10</v>
      </c>
      <c r="Y13054" t="s">
        <v>5531</v>
      </c>
      <c r="Z13054">
        <v>10101</v>
      </c>
      <c r="AA13054" t="s">
        <v>1559</v>
      </c>
      <c r="AC13054" t="s">
        <v>10212</v>
      </c>
      <c r="AD13054" t="s">
        <v>2682</v>
      </c>
    </row>
    <row r="13055" spans="21:30">
      <c r="U13055">
        <v>35121</v>
      </c>
      <c r="V13055">
        <v>0</v>
      </c>
      <c r="W13055" t="s">
        <v>13621</v>
      </c>
      <c r="X13055">
        <v>10</v>
      </c>
      <c r="Y13055" t="s">
        <v>5531</v>
      </c>
      <c r="Z13055">
        <v>10101</v>
      </c>
      <c r="AA13055" t="s">
        <v>1559</v>
      </c>
      <c r="AC13055" t="s">
        <v>10212</v>
      </c>
      <c r="AD13055" t="s">
        <v>2682</v>
      </c>
    </row>
    <row r="13056" spans="21:30">
      <c r="U13056">
        <v>35122</v>
      </c>
      <c r="V13056">
        <v>9</v>
      </c>
      <c r="W13056" t="s">
        <v>13622</v>
      </c>
      <c r="X13056">
        <v>10</v>
      </c>
      <c r="Y13056" t="s">
        <v>5531</v>
      </c>
      <c r="Z13056">
        <v>10101</v>
      </c>
      <c r="AA13056" t="s">
        <v>1559</v>
      </c>
      <c r="AC13056" t="s">
        <v>10212</v>
      </c>
      <c r="AD13056" t="s">
        <v>2682</v>
      </c>
    </row>
    <row r="13057" spans="21:30">
      <c r="U13057">
        <v>35129</v>
      </c>
      <c r="V13057">
        <v>6</v>
      </c>
      <c r="W13057" t="s">
        <v>13623</v>
      </c>
      <c r="X13057">
        <v>10</v>
      </c>
      <c r="Y13057" t="s">
        <v>5531</v>
      </c>
      <c r="Z13057">
        <v>10102</v>
      </c>
      <c r="AA13057" t="s">
        <v>908</v>
      </c>
      <c r="AC13057" t="s">
        <v>10212</v>
      </c>
      <c r="AD13057" t="s">
        <v>2682</v>
      </c>
    </row>
    <row r="13058" spans="21:30">
      <c r="U13058">
        <v>35141</v>
      </c>
      <c r="V13058">
        <v>5</v>
      </c>
      <c r="W13058" t="s">
        <v>1805</v>
      </c>
      <c r="X13058">
        <v>10</v>
      </c>
      <c r="Y13058" t="s">
        <v>5531</v>
      </c>
      <c r="Z13058">
        <v>10106</v>
      </c>
      <c r="AA13058" t="s">
        <v>1332</v>
      </c>
      <c r="AC13058" t="s">
        <v>10212</v>
      </c>
      <c r="AD13058" t="s">
        <v>2682</v>
      </c>
    </row>
    <row r="13059" spans="21:30">
      <c r="U13059">
        <v>35142</v>
      </c>
      <c r="V13059">
        <v>3</v>
      </c>
      <c r="W13059" t="s">
        <v>13624</v>
      </c>
      <c r="X13059">
        <v>10</v>
      </c>
      <c r="Y13059" t="s">
        <v>5531</v>
      </c>
      <c r="Z13059">
        <v>10107</v>
      </c>
      <c r="AA13059" t="s">
        <v>909</v>
      </c>
      <c r="AC13059" t="s">
        <v>10212</v>
      </c>
      <c r="AD13059" t="s">
        <v>443</v>
      </c>
    </row>
    <row r="13060" spans="21:30">
      <c r="U13060">
        <v>35143</v>
      </c>
      <c r="V13060">
        <v>1</v>
      </c>
      <c r="W13060" t="s">
        <v>13625</v>
      </c>
      <c r="X13060">
        <v>10</v>
      </c>
      <c r="Y13060" t="s">
        <v>5531</v>
      </c>
      <c r="Z13060">
        <v>10107</v>
      </c>
      <c r="AA13060" t="s">
        <v>909</v>
      </c>
      <c r="AC13060" t="s">
        <v>10212</v>
      </c>
      <c r="AD13060" t="s">
        <v>2682</v>
      </c>
    </row>
    <row r="13061" spans="21:30">
      <c r="U13061">
        <v>35146</v>
      </c>
      <c r="V13061">
        <v>6</v>
      </c>
      <c r="W13061" t="s">
        <v>13626</v>
      </c>
      <c r="X13061">
        <v>10</v>
      </c>
      <c r="Y13061" t="s">
        <v>5531</v>
      </c>
      <c r="Z13061">
        <v>10107</v>
      </c>
      <c r="AA13061" t="s">
        <v>909</v>
      </c>
      <c r="AC13061" t="s">
        <v>10212</v>
      </c>
      <c r="AD13061" t="s">
        <v>2682</v>
      </c>
    </row>
    <row r="13062" spans="21:30">
      <c r="U13062">
        <v>35150</v>
      </c>
      <c r="V13062">
        <v>4</v>
      </c>
      <c r="W13062" t="s">
        <v>13627</v>
      </c>
      <c r="X13062">
        <v>10</v>
      </c>
      <c r="Y13062" t="s">
        <v>5531</v>
      </c>
      <c r="Z13062">
        <v>10108</v>
      </c>
      <c r="AA13062" t="s">
        <v>6065</v>
      </c>
      <c r="AC13062" t="s">
        <v>10212</v>
      </c>
      <c r="AD13062" t="s">
        <v>2682</v>
      </c>
    </row>
    <row r="13063" spans="21:30">
      <c r="U13063">
        <v>35151</v>
      </c>
      <c r="V13063">
        <v>2</v>
      </c>
      <c r="W13063" t="s">
        <v>12698</v>
      </c>
      <c r="X13063">
        <v>10</v>
      </c>
      <c r="Y13063" t="s">
        <v>5531</v>
      </c>
      <c r="Z13063">
        <v>10108</v>
      </c>
      <c r="AA13063" t="s">
        <v>6065</v>
      </c>
      <c r="AC13063" t="s">
        <v>10212</v>
      </c>
      <c r="AD13063" t="s">
        <v>2682</v>
      </c>
    </row>
    <row r="13064" spans="21:30">
      <c r="U13064">
        <v>35152</v>
      </c>
      <c r="V13064">
        <v>0</v>
      </c>
      <c r="W13064" t="s">
        <v>13083</v>
      </c>
      <c r="X13064">
        <v>10</v>
      </c>
      <c r="Y13064" t="s">
        <v>5531</v>
      </c>
      <c r="Z13064">
        <v>10109</v>
      </c>
      <c r="AA13064" t="s">
        <v>1567</v>
      </c>
      <c r="AC13064" t="s">
        <v>10212</v>
      </c>
      <c r="AD13064" t="s">
        <v>2682</v>
      </c>
    </row>
    <row r="13065" spans="21:30">
      <c r="U13065">
        <v>35157</v>
      </c>
      <c r="V13065">
        <v>1</v>
      </c>
      <c r="W13065" t="s">
        <v>13628</v>
      </c>
      <c r="X13065">
        <v>10</v>
      </c>
      <c r="Y13065" t="s">
        <v>5531</v>
      </c>
      <c r="Z13065">
        <v>10109</v>
      </c>
      <c r="AA13065" t="s">
        <v>1567</v>
      </c>
      <c r="AC13065" t="s">
        <v>10212</v>
      </c>
      <c r="AD13065" t="s">
        <v>2682</v>
      </c>
    </row>
    <row r="13066" spans="21:30">
      <c r="U13066">
        <v>35159</v>
      </c>
      <c r="V13066">
        <v>8</v>
      </c>
      <c r="W13066" t="s">
        <v>12587</v>
      </c>
      <c r="X13066">
        <v>10</v>
      </c>
      <c r="Y13066" t="s">
        <v>5531</v>
      </c>
      <c r="Z13066">
        <v>10109</v>
      </c>
      <c r="AA13066" t="s">
        <v>1567</v>
      </c>
      <c r="AC13066" t="s">
        <v>10212</v>
      </c>
      <c r="AD13066" t="s">
        <v>2682</v>
      </c>
    </row>
    <row r="13067" spans="21:30">
      <c r="U13067">
        <v>35168</v>
      </c>
      <c r="V13067">
        <v>7</v>
      </c>
      <c r="W13067" t="s">
        <v>12234</v>
      </c>
      <c r="X13067">
        <v>10</v>
      </c>
      <c r="Y13067" t="s">
        <v>5531</v>
      </c>
      <c r="Z13067">
        <v>10201</v>
      </c>
      <c r="AA13067" t="s">
        <v>120</v>
      </c>
      <c r="AC13067" t="s">
        <v>10212</v>
      </c>
      <c r="AD13067" t="s">
        <v>2682</v>
      </c>
    </row>
    <row r="13068" spans="21:30">
      <c r="U13068">
        <v>35169</v>
      </c>
      <c r="V13068">
        <v>5</v>
      </c>
      <c r="W13068" t="s">
        <v>12391</v>
      </c>
      <c r="X13068">
        <v>10</v>
      </c>
      <c r="Y13068" t="s">
        <v>5531</v>
      </c>
      <c r="Z13068">
        <v>10202</v>
      </c>
      <c r="AA13068" t="s">
        <v>785</v>
      </c>
      <c r="AC13068" t="s">
        <v>10212</v>
      </c>
      <c r="AD13068" t="s">
        <v>2682</v>
      </c>
    </row>
    <row r="13069" spans="21:30">
      <c r="U13069">
        <v>35180</v>
      </c>
      <c r="V13069">
        <v>6</v>
      </c>
      <c r="W13069" t="s">
        <v>13042</v>
      </c>
      <c r="X13069">
        <v>10</v>
      </c>
      <c r="Y13069" t="s">
        <v>5531</v>
      </c>
      <c r="Z13069">
        <v>10202</v>
      </c>
      <c r="AA13069" t="s">
        <v>785</v>
      </c>
      <c r="AC13069" t="s">
        <v>10212</v>
      </c>
      <c r="AD13069" t="s">
        <v>2682</v>
      </c>
    </row>
    <row r="13070" spans="21:30">
      <c r="U13070">
        <v>35181</v>
      </c>
      <c r="V13070">
        <v>4</v>
      </c>
      <c r="W13070" t="s">
        <v>13629</v>
      </c>
      <c r="X13070">
        <v>10</v>
      </c>
      <c r="Y13070" t="s">
        <v>5531</v>
      </c>
      <c r="Z13070">
        <v>10202</v>
      </c>
      <c r="AA13070" t="s">
        <v>785</v>
      </c>
      <c r="AC13070" t="s">
        <v>10212</v>
      </c>
      <c r="AD13070" t="s">
        <v>2682</v>
      </c>
    </row>
    <row r="13071" spans="21:30">
      <c r="U13071">
        <v>35183</v>
      </c>
      <c r="V13071">
        <v>0</v>
      </c>
      <c r="W13071" t="s">
        <v>13630</v>
      </c>
      <c r="X13071">
        <v>10</v>
      </c>
      <c r="Y13071" t="s">
        <v>5531</v>
      </c>
      <c r="Z13071">
        <v>10203</v>
      </c>
      <c r="AA13071" t="s">
        <v>792</v>
      </c>
      <c r="AC13071" t="s">
        <v>10212</v>
      </c>
      <c r="AD13071" t="s">
        <v>2682</v>
      </c>
    </row>
    <row r="13072" spans="21:30">
      <c r="U13072">
        <v>35184</v>
      </c>
      <c r="V13072">
        <v>9</v>
      </c>
      <c r="W13072" t="s">
        <v>13631</v>
      </c>
      <c r="X13072">
        <v>10</v>
      </c>
      <c r="Y13072" t="s">
        <v>5531</v>
      </c>
      <c r="Z13072">
        <v>10203</v>
      </c>
      <c r="AA13072" t="s">
        <v>792</v>
      </c>
      <c r="AC13072" t="s">
        <v>10212</v>
      </c>
      <c r="AD13072" t="s">
        <v>2682</v>
      </c>
    </row>
    <row r="13073" spans="21:30">
      <c r="U13073">
        <v>35185</v>
      </c>
      <c r="V13073">
        <v>7</v>
      </c>
      <c r="W13073" t="s">
        <v>13632</v>
      </c>
      <c r="X13073">
        <v>10</v>
      </c>
      <c r="Y13073" t="s">
        <v>5531</v>
      </c>
      <c r="Z13073">
        <v>10203</v>
      </c>
      <c r="AA13073" t="s">
        <v>792</v>
      </c>
      <c r="AC13073" t="s">
        <v>10212</v>
      </c>
      <c r="AD13073" t="s">
        <v>2682</v>
      </c>
    </row>
    <row r="13074" spans="21:30">
      <c r="U13074">
        <v>35186</v>
      </c>
      <c r="V13074">
        <v>5</v>
      </c>
      <c r="W13074" t="s">
        <v>1636</v>
      </c>
      <c r="X13074">
        <v>10</v>
      </c>
      <c r="Y13074" t="s">
        <v>5531</v>
      </c>
      <c r="Z13074">
        <v>10203</v>
      </c>
      <c r="AA13074" t="s">
        <v>792</v>
      </c>
      <c r="AC13074" t="s">
        <v>10212</v>
      </c>
      <c r="AD13074" t="s">
        <v>2682</v>
      </c>
    </row>
    <row r="13075" spans="21:30">
      <c r="U13075">
        <v>35190</v>
      </c>
      <c r="V13075">
        <v>3</v>
      </c>
      <c r="W13075" t="s">
        <v>13633</v>
      </c>
      <c r="X13075">
        <v>10</v>
      </c>
      <c r="Y13075" t="s">
        <v>5531</v>
      </c>
      <c r="Z13075">
        <v>10205</v>
      </c>
      <c r="AA13075" t="s">
        <v>693</v>
      </c>
      <c r="AC13075" t="s">
        <v>10212</v>
      </c>
      <c r="AD13075" t="s">
        <v>2682</v>
      </c>
    </row>
    <row r="13076" spans="21:30">
      <c r="U13076">
        <v>35191</v>
      </c>
      <c r="V13076">
        <v>1</v>
      </c>
      <c r="W13076" t="s">
        <v>13634</v>
      </c>
      <c r="X13076">
        <v>10</v>
      </c>
      <c r="Y13076" t="s">
        <v>5531</v>
      </c>
      <c r="Z13076">
        <v>10205</v>
      </c>
      <c r="AA13076" t="s">
        <v>693</v>
      </c>
      <c r="AC13076" t="s">
        <v>10212</v>
      </c>
      <c r="AD13076" t="s">
        <v>2682</v>
      </c>
    </row>
    <row r="13077" spans="21:30">
      <c r="U13077">
        <v>35195</v>
      </c>
      <c r="V13077">
        <v>4</v>
      </c>
      <c r="W13077" t="s">
        <v>13635</v>
      </c>
      <c r="X13077">
        <v>10</v>
      </c>
      <c r="Y13077" t="s">
        <v>5531</v>
      </c>
      <c r="Z13077">
        <v>10207</v>
      </c>
      <c r="AA13077" t="s">
        <v>6277</v>
      </c>
      <c r="AC13077" t="s">
        <v>10212</v>
      </c>
      <c r="AD13077" t="s">
        <v>2682</v>
      </c>
    </row>
    <row r="13078" spans="21:30">
      <c r="U13078">
        <v>35198</v>
      </c>
      <c r="V13078">
        <v>9</v>
      </c>
      <c r="W13078" t="s">
        <v>13636</v>
      </c>
      <c r="X13078">
        <v>10</v>
      </c>
      <c r="Y13078" t="s">
        <v>5531</v>
      </c>
      <c r="Z13078">
        <v>10208</v>
      </c>
      <c r="AA13078" t="s">
        <v>6288</v>
      </c>
      <c r="AC13078" t="s">
        <v>10212</v>
      </c>
      <c r="AD13078" t="s">
        <v>2682</v>
      </c>
    </row>
    <row r="13079" spans="21:30">
      <c r="U13079">
        <v>35201</v>
      </c>
      <c r="V13079">
        <v>2</v>
      </c>
      <c r="W13079" t="s">
        <v>13637</v>
      </c>
      <c r="X13079">
        <v>10</v>
      </c>
      <c r="Y13079" t="s">
        <v>5531</v>
      </c>
      <c r="Z13079">
        <v>10208</v>
      </c>
      <c r="AA13079" t="s">
        <v>6288</v>
      </c>
      <c r="AC13079" t="s">
        <v>10212</v>
      </c>
      <c r="AD13079" t="s">
        <v>2682</v>
      </c>
    </row>
    <row r="13080" spans="21:30">
      <c r="U13080">
        <v>35202</v>
      </c>
      <c r="V13080">
        <v>0</v>
      </c>
      <c r="W13080" t="s">
        <v>13638</v>
      </c>
      <c r="X13080">
        <v>10</v>
      </c>
      <c r="Y13080" t="s">
        <v>5531</v>
      </c>
      <c r="Z13080">
        <v>10208</v>
      </c>
      <c r="AA13080" t="s">
        <v>6288</v>
      </c>
      <c r="AC13080" t="s">
        <v>10212</v>
      </c>
      <c r="AD13080" t="s">
        <v>2682</v>
      </c>
    </row>
    <row r="13081" spans="21:30">
      <c r="U13081">
        <v>35203</v>
      </c>
      <c r="V13081">
        <v>9</v>
      </c>
      <c r="W13081" t="s">
        <v>13639</v>
      </c>
      <c r="X13081">
        <v>10</v>
      </c>
      <c r="Y13081" t="s">
        <v>5531</v>
      </c>
      <c r="Z13081">
        <v>10208</v>
      </c>
      <c r="AA13081" t="s">
        <v>6288</v>
      </c>
      <c r="AC13081" t="s">
        <v>10212</v>
      </c>
      <c r="AD13081" t="s">
        <v>2682</v>
      </c>
    </row>
    <row r="13082" spans="21:30">
      <c r="U13082">
        <v>35204</v>
      </c>
      <c r="V13082">
        <v>7</v>
      </c>
      <c r="W13082" t="s">
        <v>10250</v>
      </c>
      <c r="X13082">
        <v>10</v>
      </c>
      <c r="Y13082" t="s">
        <v>5531</v>
      </c>
      <c r="Z13082">
        <v>10208</v>
      </c>
      <c r="AA13082" t="s">
        <v>6288</v>
      </c>
      <c r="AC13082" t="s">
        <v>10212</v>
      </c>
      <c r="AD13082" t="s">
        <v>2682</v>
      </c>
    </row>
    <row r="13083" spans="21:30">
      <c r="U13083">
        <v>35205</v>
      </c>
      <c r="V13083">
        <v>5</v>
      </c>
      <c r="W13083" t="s">
        <v>13640</v>
      </c>
      <c r="X13083">
        <v>10</v>
      </c>
      <c r="Y13083" t="s">
        <v>5531</v>
      </c>
      <c r="Z13083">
        <v>10208</v>
      </c>
      <c r="AA13083" t="s">
        <v>6288</v>
      </c>
      <c r="AC13083" t="s">
        <v>10212</v>
      </c>
      <c r="AD13083" t="s">
        <v>2682</v>
      </c>
    </row>
    <row r="13084" spans="21:30">
      <c r="U13084">
        <v>35206</v>
      </c>
      <c r="V13084">
        <v>3</v>
      </c>
      <c r="W13084" t="s">
        <v>13641</v>
      </c>
      <c r="X13084">
        <v>10</v>
      </c>
      <c r="Y13084" t="s">
        <v>5531</v>
      </c>
      <c r="Z13084">
        <v>10208</v>
      </c>
      <c r="AA13084" t="s">
        <v>6288</v>
      </c>
      <c r="AC13084" t="s">
        <v>10212</v>
      </c>
      <c r="AD13084" t="s">
        <v>2682</v>
      </c>
    </row>
    <row r="13085" spans="21:30">
      <c r="U13085">
        <v>35207</v>
      </c>
      <c r="V13085">
        <v>1</v>
      </c>
      <c r="W13085" t="s">
        <v>13642</v>
      </c>
      <c r="X13085">
        <v>10</v>
      </c>
      <c r="Y13085" t="s">
        <v>5531</v>
      </c>
      <c r="Z13085">
        <v>10208</v>
      </c>
      <c r="AA13085" t="s">
        <v>6288</v>
      </c>
      <c r="AC13085" t="s">
        <v>10212</v>
      </c>
      <c r="AD13085" t="s">
        <v>2682</v>
      </c>
    </row>
    <row r="13086" spans="21:30">
      <c r="U13086">
        <v>35209</v>
      </c>
      <c r="V13086">
        <v>8</v>
      </c>
      <c r="W13086" t="s">
        <v>13643</v>
      </c>
      <c r="X13086">
        <v>10</v>
      </c>
      <c r="Y13086" t="s">
        <v>5531</v>
      </c>
      <c r="Z13086">
        <v>10208</v>
      </c>
      <c r="AA13086" t="s">
        <v>6288</v>
      </c>
      <c r="AC13086" t="s">
        <v>10212</v>
      </c>
      <c r="AD13086" t="s">
        <v>2682</v>
      </c>
    </row>
    <row r="13087" spans="21:30">
      <c r="U13087">
        <v>35218</v>
      </c>
      <c r="V13087">
        <v>7</v>
      </c>
      <c r="W13087" t="s">
        <v>10333</v>
      </c>
      <c r="X13087">
        <v>10</v>
      </c>
      <c r="Y13087" t="s">
        <v>5531</v>
      </c>
      <c r="Z13087">
        <v>10301</v>
      </c>
      <c r="AA13087" t="s">
        <v>1441</v>
      </c>
      <c r="AC13087" t="s">
        <v>10212</v>
      </c>
      <c r="AD13087" t="s">
        <v>2682</v>
      </c>
    </row>
    <row r="13088" spans="21:30">
      <c r="U13088">
        <v>35219</v>
      </c>
      <c r="V13088">
        <v>5</v>
      </c>
      <c r="W13088" t="s">
        <v>12752</v>
      </c>
      <c r="X13088">
        <v>10</v>
      </c>
      <c r="Y13088" t="s">
        <v>5531</v>
      </c>
      <c r="Z13088">
        <v>10301</v>
      </c>
      <c r="AA13088" t="s">
        <v>1441</v>
      </c>
      <c r="AC13088" t="s">
        <v>10212</v>
      </c>
      <c r="AD13088" t="s">
        <v>2682</v>
      </c>
    </row>
    <row r="13089" spans="21:30">
      <c r="U13089">
        <v>35220</v>
      </c>
      <c r="V13089">
        <v>9</v>
      </c>
      <c r="W13089" t="s">
        <v>13644</v>
      </c>
      <c r="X13089">
        <v>10</v>
      </c>
      <c r="Y13089" t="s">
        <v>5531</v>
      </c>
      <c r="Z13089">
        <v>10301</v>
      </c>
      <c r="AA13089" t="s">
        <v>1441</v>
      </c>
      <c r="AC13089" t="s">
        <v>10212</v>
      </c>
      <c r="AD13089" t="s">
        <v>2682</v>
      </c>
    </row>
    <row r="13090" spans="21:30">
      <c r="U13090">
        <v>35222</v>
      </c>
      <c r="V13090">
        <v>5</v>
      </c>
      <c r="W13090" t="s">
        <v>13645</v>
      </c>
      <c r="X13090">
        <v>10</v>
      </c>
      <c r="Y13090" t="s">
        <v>5531</v>
      </c>
      <c r="Z13090">
        <v>10301</v>
      </c>
      <c r="AA13090" t="s">
        <v>1441</v>
      </c>
      <c r="AC13090" t="s">
        <v>10212</v>
      </c>
      <c r="AD13090" t="s">
        <v>2682</v>
      </c>
    </row>
    <row r="13091" spans="21:30">
      <c r="U13091">
        <v>35226</v>
      </c>
      <c r="V13091">
        <v>8</v>
      </c>
      <c r="W13091" t="s">
        <v>13646</v>
      </c>
      <c r="X13091">
        <v>10</v>
      </c>
      <c r="Y13091" t="s">
        <v>5531</v>
      </c>
      <c r="Z13091">
        <v>10301</v>
      </c>
      <c r="AA13091" t="s">
        <v>1441</v>
      </c>
      <c r="AC13091" t="s">
        <v>10212</v>
      </c>
      <c r="AD13091" t="s">
        <v>2682</v>
      </c>
    </row>
    <row r="13092" spans="21:30">
      <c r="U13092">
        <v>35228</v>
      </c>
      <c r="V13092">
        <v>4</v>
      </c>
      <c r="W13092" t="s">
        <v>13277</v>
      </c>
      <c r="X13092">
        <v>10</v>
      </c>
      <c r="Y13092" t="s">
        <v>5531</v>
      </c>
      <c r="Z13092">
        <v>10301</v>
      </c>
      <c r="AA13092" t="s">
        <v>1441</v>
      </c>
      <c r="AC13092" t="s">
        <v>10212</v>
      </c>
      <c r="AD13092" t="s">
        <v>2682</v>
      </c>
    </row>
    <row r="13093" spans="21:30">
      <c r="U13093">
        <v>35229</v>
      </c>
      <c r="V13093">
        <v>2</v>
      </c>
      <c r="W13093" t="s">
        <v>12627</v>
      </c>
      <c r="X13093">
        <v>10</v>
      </c>
      <c r="Y13093" t="s">
        <v>5531</v>
      </c>
      <c r="Z13093">
        <v>10301</v>
      </c>
      <c r="AA13093" t="s">
        <v>1441</v>
      </c>
      <c r="AC13093" t="s">
        <v>10212</v>
      </c>
      <c r="AD13093" t="s">
        <v>2682</v>
      </c>
    </row>
    <row r="13094" spans="21:30">
      <c r="U13094">
        <v>35230</v>
      </c>
      <c r="V13094">
        <v>6</v>
      </c>
      <c r="W13094" t="s">
        <v>13647</v>
      </c>
      <c r="X13094">
        <v>10</v>
      </c>
      <c r="Y13094" t="s">
        <v>5531</v>
      </c>
      <c r="Z13094">
        <v>10301</v>
      </c>
      <c r="AA13094" t="s">
        <v>1441</v>
      </c>
      <c r="AC13094" t="s">
        <v>10212</v>
      </c>
      <c r="AD13094" t="s">
        <v>2682</v>
      </c>
    </row>
    <row r="13095" spans="21:30">
      <c r="U13095">
        <v>35233</v>
      </c>
      <c r="V13095">
        <v>0</v>
      </c>
      <c r="W13095" t="s">
        <v>13648</v>
      </c>
      <c r="X13095">
        <v>10</v>
      </c>
      <c r="Y13095" t="s">
        <v>5531</v>
      </c>
      <c r="Z13095">
        <v>10301</v>
      </c>
      <c r="AA13095" t="s">
        <v>1441</v>
      </c>
      <c r="AC13095" t="s">
        <v>10212</v>
      </c>
      <c r="AD13095" t="s">
        <v>2682</v>
      </c>
    </row>
    <row r="13096" spans="21:30">
      <c r="U13096">
        <v>35235</v>
      </c>
      <c r="V13096">
        <v>7</v>
      </c>
      <c r="W13096" t="s">
        <v>13649</v>
      </c>
      <c r="X13096">
        <v>10</v>
      </c>
      <c r="Y13096" t="s">
        <v>5531</v>
      </c>
      <c r="Z13096">
        <v>10301</v>
      </c>
      <c r="AA13096" t="s">
        <v>1441</v>
      </c>
      <c r="AC13096" t="s">
        <v>10212</v>
      </c>
      <c r="AD13096" t="s">
        <v>2682</v>
      </c>
    </row>
    <row r="13097" spans="21:30">
      <c r="U13097">
        <v>35236</v>
      </c>
      <c r="V13097">
        <v>5</v>
      </c>
      <c r="W13097" t="s">
        <v>13650</v>
      </c>
      <c r="X13097">
        <v>10</v>
      </c>
      <c r="Y13097" t="s">
        <v>5531</v>
      </c>
      <c r="Z13097">
        <v>10301</v>
      </c>
      <c r="AA13097" t="s">
        <v>1441</v>
      </c>
      <c r="AC13097" t="s">
        <v>10212</v>
      </c>
      <c r="AD13097" t="s">
        <v>2682</v>
      </c>
    </row>
    <row r="13098" spans="21:30">
      <c r="U13098">
        <v>35237</v>
      </c>
      <c r="V13098">
        <v>3</v>
      </c>
      <c r="W13098" t="s">
        <v>13651</v>
      </c>
      <c r="X13098">
        <v>10</v>
      </c>
      <c r="Y13098" t="s">
        <v>5531</v>
      </c>
      <c r="Z13098">
        <v>10301</v>
      </c>
      <c r="AA13098" t="s">
        <v>1441</v>
      </c>
      <c r="AC13098" t="s">
        <v>10212</v>
      </c>
      <c r="AD13098" t="s">
        <v>2682</v>
      </c>
    </row>
    <row r="13099" spans="21:30">
      <c r="U13099">
        <v>35238</v>
      </c>
      <c r="V13099">
        <v>1</v>
      </c>
      <c r="W13099" t="s">
        <v>13652</v>
      </c>
      <c r="X13099">
        <v>10</v>
      </c>
      <c r="Y13099" t="s">
        <v>5531</v>
      </c>
      <c r="Z13099">
        <v>10301</v>
      </c>
      <c r="AA13099" t="s">
        <v>1441</v>
      </c>
      <c r="AC13099" t="s">
        <v>10212</v>
      </c>
      <c r="AD13099" t="s">
        <v>443</v>
      </c>
    </row>
    <row r="13100" spans="21:30">
      <c r="U13100">
        <v>35240</v>
      </c>
      <c r="V13100">
        <v>3</v>
      </c>
      <c r="W13100" t="s">
        <v>13653</v>
      </c>
      <c r="X13100">
        <v>10</v>
      </c>
      <c r="Y13100" t="s">
        <v>5531</v>
      </c>
      <c r="Z13100">
        <v>10301</v>
      </c>
      <c r="AA13100" t="s">
        <v>1441</v>
      </c>
      <c r="AC13100" t="s">
        <v>10212</v>
      </c>
      <c r="AD13100" t="s">
        <v>443</v>
      </c>
    </row>
    <row r="13101" spans="21:30">
      <c r="U13101">
        <v>35241</v>
      </c>
      <c r="V13101">
        <v>1</v>
      </c>
      <c r="W13101" t="s">
        <v>12996</v>
      </c>
      <c r="X13101">
        <v>10</v>
      </c>
      <c r="Y13101" t="s">
        <v>5531</v>
      </c>
      <c r="Z13101">
        <v>10301</v>
      </c>
      <c r="AA13101" t="s">
        <v>1441</v>
      </c>
      <c r="AC13101" t="s">
        <v>10212</v>
      </c>
      <c r="AD13101" t="s">
        <v>2682</v>
      </c>
    </row>
    <row r="13102" spans="21:30">
      <c r="U13102">
        <v>35243</v>
      </c>
      <c r="V13102">
        <v>8</v>
      </c>
      <c r="W13102" t="s">
        <v>13654</v>
      </c>
      <c r="X13102">
        <v>10</v>
      </c>
      <c r="Y13102" t="s">
        <v>5531</v>
      </c>
      <c r="Z13102">
        <v>10301</v>
      </c>
      <c r="AA13102" t="s">
        <v>1441</v>
      </c>
      <c r="AC13102" t="s">
        <v>10212</v>
      </c>
      <c r="AD13102" t="s">
        <v>2682</v>
      </c>
    </row>
    <row r="13103" spans="21:30">
      <c r="U13103">
        <v>35244</v>
      </c>
      <c r="V13103">
        <v>6</v>
      </c>
      <c r="W13103" t="s">
        <v>13655</v>
      </c>
      <c r="X13103">
        <v>10</v>
      </c>
      <c r="Y13103" t="s">
        <v>5531</v>
      </c>
      <c r="Z13103">
        <v>10301</v>
      </c>
      <c r="AA13103" t="s">
        <v>1441</v>
      </c>
      <c r="AC13103" t="s">
        <v>10212</v>
      </c>
      <c r="AD13103" t="s">
        <v>2682</v>
      </c>
    </row>
    <row r="13104" spans="21:30">
      <c r="U13104">
        <v>35248</v>
      </c>
      <c r="V13104">
        <v>9</v>
      </c>
      <c r="W13104" t="s">
        <v>13656</v>
      </c>
      <c r="X13104">
        <v>10</v>
      </c>
      <c r="Y13104" t="s">
        <v>5531</v>
      </c>
      <c r="Z13104">
        <v>10302</v>
      </c>
      <c r="AA13104" t="s">
        <v>1563</v>
      </c>
      <c r="AC13104" t="s">
        <v>10212</v>
      </c>
      <c r="AD13104" t="s">
        <v>2682</v>
      </c>
    </row>
    <row r="13105" spans="21:30">
      <c r="U13105">
        <v>35249</v>
      </c>
      <c r="V13105">
        <v>7</v>
      </c>
      <c r="W13105" t="s">
        <v>13657</v>
      </c>
      <c r="X13105">
        <v>10</v>
      </c>
      <c r="Y13105" t="s">
        <v>5531</v>
      </c>
      <c r="Z13105">
        <v>10302</v>
      </c>
      <c r="AA13105" t="s">
        <v>1563</v>
      </c>
      <c r="AC13105" t="s">
        <v>10212</v>
      </c>
      <c r="AD13105" t="s">
        <v>2682</v>
      </c>
    </row>
    <row r="13106" spans="21:30">
      <c r="U13106">
        <v>35250</v>
      </c>
      <c r="V13106">
        <v>0</v>
      </c>
      <c r="W13106" t="s">
        <v>13658</v>
      </c>
      <c r="X13106">
        <v>10</v>
      </c>
      <c r="Y13106" t="s">
        <v>5531</v>
      </c>
      <c r="Z13106">
        <v>10302</v>
      </c>
      <c r="AA13106" t="s">
        <v>1563</v>
      </c>
      <c r="AC13106" t="s">
        <v>10212</v>
      </c>
      <c r="AD13106" t="s">
        <v>2682</v>
      </c>
    </row>
    <row r="13107" spans="21:30">
      <c r="U13107">
        <v>35258</v>
      </c>
      <c r="V13107">
        <v>6</v>
      </c>
      <c r="W13107" t="s">
        <v>13659</v>
      </c>
      <c r="X13107">
        <v>10</v>
      </c>
      <c r="Y13107" t="s">
        <v>5531</v>
      </c>
      <c r="Z13107">
        <v>10304</v>
      </c>
      <c r="AA13107" t="s">
        <v>1595</v>
      </c>
      <c r="AC13107" t="s">
        <v>10212</v>
      </c>
      <c r="AD13107" t="s">
        <v>2682</v>
      </c>
    </row>
    <row r="13108" spans="21:30">
      <c r="U13108">
        <v>35259</v>
      </c>
      <c r="V13108">
        <v>4</v>
      </c>
      <c r="W13108" t="s">
        <v>12895</v>
      </c>
      <c r="X13108">
        <v>10</v>
      </c>
      <c r="Y13108" t="s">
        <v>5531</v>
      </c>
      <c r="Z13108">
        <v>10304</v>
      </c>
      <c r="AA13108" t="s">
        <v>1595</v>
      </c>
      <c r="AC13108" t="s">
        <v>10212</v>
      </c>
      <c r="AD13108" t="s">
        <v>2682</v>
      </c>
    </row>
    <row r="13109" spans="21:30">
      <c r="U13109">
        <v>35260</v>
      </c>
      <c r="V13109">
        <v>8</v>
      </c>
      <c r="W13109" t="s">
        <v>13660</v>
      </c>
      <c r="X13109">
        <v>10</v>
      </c>
      <c r="Y13109" t="s">
        <v>5531</v>
      </c>
      <c r="Z13109">
        <v>10304</v>
      </c>
      <c r="AA13109" t="s">
        <v>1595</v>
      </c>
      <c r="AC13109" t="s">
        <v>10212</v>
      </c>
      <c r="AD13109" t="s">
        <v>2682</v>
      </c>
    </row>
    <row r="13110" spans="21:30">
      <c r="U13110">
        <v>35261</v>
      </c>
      <c r="V13110">
        <v>6</v>
      </c>
      <c r="W13110" t="s">
        <v>13661</v>
      </c>
      <c r="X13110">
        <v>10</v>
      </c>
      <c r="Y13110" t="s">
        <v>5531</v>
      </c>
      <c r="Z13110">
        <v>10304</v>
      </c>
      <c r="AA13110" t="s">
        <v>1595</v>
      </c>
      <c r="AC13110" t="s">
        <v>10212</v>
      </c>
      <c r="AD13110" t="s">
        <v>2682</v>
      </c>
    </row>
    <row r="13111" spans="21:30">
      <c r="U13111">
        <v>35262</v>
      </c>
      <c r="V13111">
        <v>4</v>
      </c>
      <c r="W13111" t="s">
        <v>13662</v>
      </c>
      <c r="X13111">
        <v>10</v>
      </c>
      <c r="Y13111" t="s">
        <v>5531</v>
      </c>
      <c r="Z13111">
        <v>10304</v>
      </c>
      <c r="AA13111" t="s">
        <v>1595</v>
      </c>
      <c r="AC13111" t="s">
        <v>10212</v>
      </c>
      <c r="AD13111" t="s">
        <v>2682</v>
      </c>
    </row>
    <row r="13112" spans="21:30">
      <c r="U13112">
        <v>35263</v>
      </c>
      <c r="V13112">
        <v>2</v>
      </c>
      <c r="W13112" t="s">
        <v>13663</v>
      </c>
      <c r="X13112">
        <v>10</v>
      </c>
      <c r="Y13112" t="s">
        <v>5531</v>
      </c>
      <c r="Z13112">
        <v>10305</v>
      </c>
      <c r="AA13112" t="s">
        <v>5888</v>
      </c>
      <c r="AC13112" t="s">
        <v>10212</v>
      </c>
      <c r="AD13112" t="s">
        <v>2682</v>
      </c>
    </row>
    <row r="13113" spans="21:30">
      <c r="U13113">
        <v>35266</v>
      </c>
      <c r="V13113">
        <v>7</v>
      </c>
      <c r="W13113" t="s">
        <v>13664</v>
      </c>
      <c r="X13113">
        <v>10</v>
      </c>
      <c r="Y13113" t="s">
        <v>5531</v>
      </c>
      <c r="Z13113">
        <v>10306</v>
      </c>
      <c r="AA13113" t="s">
        <v>1699</v>
      </c>
      <c r="AC13113" t="s">
        <v>10212</v>
      </c>
      <c r="AD13113" t="s">
        <v>2682</v>
      </c>
    </row>
    <row r="13114" spans="21:30">
      <c r="U13114">
        <v>35267</v>
      </c>
      <c r="V13114">
        <v>5</v>
      </c>
      <c r="W13114" t="s">
        <v>13665</v>
      </c>
      <c r="X13114">
        <v>10</v>
      </c>
      <c r="Y13114" t="s">
        <v>5531</v>
      </c>
      <c r="Z13114">
        <v>10306</v>
      </c>
      <c r="AA13114" t="s">
        <v>1699</v>
      </c>
      <c r="AC13114" t="s">
        <v>10212</v>
      </c>
      <c r="AD13114" t="s">
        <v>2682</v>
      </c>
    </row>
    <row r="13115" spans="21:30">
      <c r="U13115">
        <v>35268</v>
      </c>
      <c r="V13115">
        <v>3</v>
      </c>
      <c r="W13115" t="s">
        <v>13666</v>
      </c>
      <c r="X13115">
        <v>10</v>
      </c>
      <c r="Y13115" t="s">
        <v>5531</v>
      </c>
      <c r="Z13115">
        <v>10306</v>
      </c>
      <c r="AA13115" t="s">
        <v>1699</v>
      </c>
      <c r="AC13115" t="s">
        <v>10212</v>
      </c>
      <c r="AD13115" t="s">
        <v>2682</v>
      </c>
    </row>
    <row r="13116" spans="21:30">
      <c r="U13116">
        <v>35269</v>
      </c>
      <c r="V13116">
        <v>1</v>
      </c>
      <c r="W13116" t="s">
        <v>13667</v>
      </c>
      <c r="X13116">
        <v>10</v>
      </c>
      <c r="Y13116" t="s">
        <v>5531</v>
      </c>
      <c r="Z13116">
        <v>10306</v>
      </c>
      <c r="AA13116" t="s">
        <v>1699</v>
      </c>
      <c r="AC13116" t="s">
        <v>10212</v>
      </c>
      <c r="AD13116" t="s">
        <v>2682</v>
      </c>
    </row>
    <row r="13117" spans="21:30">
      <c r="U13117">
        <v>35271</v>
      </c>
      <c r="V13117">
        <v>3</v>
      </c>
      <c r="W13117" t="s">
        <v>13668</v>
      </c>
      <c r="X13117">
        <v>10</v>
      </c>
      <c r="Y13117" t="s">
        <v>5531</v>
      </c>
      <c r="Z13117">
        <v>10307</v>
      </c>
      <c r="AA13117" t="s">
        <v>1706</v>
      </c>
      <c r="AC13117" t="s">
        <v>10212</v>
      </c>
      <c r="AD13117" t="s">
        <v>2682</v>
      </c>
    </row>
    <row r="13118" spans="21:30">
      <c r="U13118">
        <v>35272</v>
      </c>
      <c r="V13118">
        <v>1</v>
      </c>
      <c r="W13118" t="s">
        <v>13669</v>
      </c>
      <c r="X13118">
        <v>10</v>
      </c>
      <c r="Y13118" t="s">
        <v>5531</v>
      </c>
      <c r="Z13118">
        <v>10307</v>
      </c>
      <c r="AA13118" t="s">
        <v>1706</v>
      </c>
      <c r="AC13118" t="s">
        <v>10212</v>
      </c>
      <c r="AD13118" t="s">
        <v>2682</v>
      </c>
    </row>
    <row r="13119" spans="21:30">
      <c r="U13119">
        <v>35274</v>
      </c>
      <c r="V13119">
        <v>8</v>
      </c>
      <c r="W13119" t="s">
        <v>12168</v>
      </c>
      <c r="X13119">
        <v>10</v>
      </c>
      <c r="Y13119" t="s">
        <v>5531</v>
      </c>
      <c r="Z13119">
        <v>10401</v>
      </c>
      <c r="AA13119" t="s">
        <v>6316</v>
      </c>
      <c r="AC13119" t="s">
        <v>10212</v>
      </c>
      <c r="AD13119" t="s">
        <v>2682</v>
      </c>
    </row>
    <row r="13120" spans="21:30">
      <c r="U13120">
        <v>35275</v>
      </c>
      <c r="V13120">
        <v>6</v>
      </c>
      <c r="W13120" t="s">
        <v>13670</v>
      </c>
      <c r="X13120">
        <v>10</v>
      </c>
      <c r="Y13120" t="s">
        <v>5531</v>
      </c>
      <c r="Z13120">
        <v>10401</v>
      </c>
      <c r="AA13120" t="s">
        <v>6316</v>
      </c>
      <c r="AC13120" t="s">
        <v>10212</v>
      </c>
      <c r="AD13120" t="s">
        <v>2682</v>
      </c>
    </row>
    <row r="13121" spans="21:30">
      <c r="U13121">
        <v>35276</v>
      </c>
      <c r="V13121">
        <v>4</v>
      </c>
      <c r="W13121" t="s">
        <v>13671</v>
      </c>
      <c r="X13121">
        <v>10</v>
      </c>
      <c r="Y13121" t="s">
        <v>5531</v>
      </c>
      <c r="Z13121">
        <v>10401</v>
      </c>
      <c r="AA13121" t="s">
        <v>6316</v>
      </c>
      <c r="AC13121" t="s">
        <v>10212</v>
      </c>
      <c r="AD13121" t="s">
        <v>2682</v>
      </c>
    </row>
    <row r="13122" spans="21:30">
      <c r="U13122">
        <v>35277</v>
      </c>
      <c r="V13122">
        <v>2</v>
      </c>
      <c r="W13122" t="s">
        <v>13672</v>
      </c>
      <c r="X13122">
        <v>10</v>
      </c>
      <c r="Y13122" t="s">
        <v>5531</v>
      </c>
      <c r="Z13122">
        <v>10401</v>
      </c>
      <c r="AA13122" t="s">
        <v>6316</v>
      </c>
      <c r="AC13122" t="s">
        <v>10212</v>
      </c>
      <c r="AD13122" t="s">
        <v>2682</v>
      </c>
    </row>
    <row r="13123" spans="21:30">
      <c r="U13123">
        <v>35279</v>
      </c>
      <c r="V13123">
        <v>9</v>
      </c>
      <c r="W13123" t="s">
        <v>13673</v>
      </c>
      <c r="X13123">
        <v>10</v>
      </c>
      <c r="Y13123" t="s">
        <v>5531</v>
      </c>
      <c r="Z13123">
        <v>10403</v>
      </c>
      <c r="AA13123" t="s">
        <v>6330</v>
      </c>
      <c r="AC13123" t="s">
        <v>10212</v>
      </c>
      <c r="AD13123" t="s">
        <v>2682</v>
      </c>
    </row>
    <row r="13124" spans="21:30">
      <c r="U13124">
        <v>35280</v>
      </c>
      <c r="V13124">
        <v>2</v>
      </c>
      <c r="W13124" t="s">
        <v>12768</v>
      </c>
      <c r="X13124">
        <v>10</v>
      </c>
      <c r="Y13124" t="s">
        <v>5531</v>
      </c>
      <c r="Z13124">
        <v>10403</v>
      </c>
      <c r="AA13124" t="s">
        <v>6330</v>
      </c>
      <c r="AC13124" t="s">
        <v>10212</v>
      </c>
      <c r="AD13124" t="s">
        <v>2682</v>
      </c>
    </row>
    <row r="13125" spans="21:30">
      <c r="U13125">
        <v>35281</v>
      </c>
      <c r="V13125">
        <v>0</v>
      </c>
      <c r="W13125" t="s">
        <v>13674</v>
      </c>
      <c r="X13125">
        <v>10</v>
      </c>
      <c r="Y13125" t="s">
        <v>5531</v>
      </c>
      <c r="Z13125">
        <v>10403</v>
      </c>
      <c r="AA13125" t="s">
        <v>6330</v>
      </c>
      <c r="AC13125" t="s">
        <v>10212</v>
      </c>
      <c r="AD13125" t="s">
        <v>2682</v>
      </c>
    </row>
    <row r="13126" spans="21:30">
      <c r="U13126">
        <v>35282</v>
      </c>
      <c r="V13126">
        <v>9</v>
      </c>
      <c r="W13126" t="s">
        <v>13675</v>
      </c>
      <c r="X13126">
        <v>10</v>
      </c>
      <c r="Y13126" t="s">
        <v>5531</v>
      </c>
      <c r="Z13126">
        <v>10403</v>
      </c>
      <c r="AA13126" t="s">
        <v>6330</v>
      </c>
      <c r="AC13126" t="s">
        <v>10212</v>
      </c>
      <c r="AD13126" t="s">
        <v>2682</v>
      </c>
    </row>
    <row r="13127" spans="21:30">
      <c r="U13127">
        <v>35283</v>
      </c>
      <c r="V13127">
        <v>7</v>
      </c>
      <c r="W13127" t="s">
        <v>13676</v>
      </c>
      <c r="X13127">
        <v>10</v>
      </c>
      <c r="Y13127" t="s">
        <v>5531</v>
      </c>
      <c r="Z13127">
        <v>10403</v>
      </c>
      <c r="AA13127" t="s">
        <v>6330</v>
      </c>
      <c r="AC13127" t="s">
        <v>10212</v>
      </c>
      <c r="AD13127" t="s">
        <v>2682</v>
      </c>
    </row>
    <row r="13128" spans="21:30">
      <c r="U13128">
        <v>35284</v>
      </c>
      <c r="V13128">
        <v>5</v>
      </c>
      <c r="W13128" t="s">
        <v>13677</v>
      </c>
      <c r="X13128">
        <v>10</v>
      </c>
      <c r="Y13128" t="s">
        <v>5531</v>
      </c>
      <c r="Z13128">
        <v>10403</v>
      </c>
      <c r="AA13128" t="s">
        <v>6330</v>
      </c>
      <c r="AC13128" t="s">
        <v>10212</v>
      </c>
      <c r="AD13128" t="s">
        <v>2682</v>
      </c>
    </row>
    <row r="13129" spans="21:30">
      <c r="U13129">
        <v>35285</v>
      </c>
      <c r="V13129">
        <v>3</v>
      </c>
      <c r="W13129" t="s">
        <v>13678</v>
      </c>
      <c r="X13129">
        <v>10</v>
      </c>
      <c r="Y13129" t="s">
        <v>5531</v>
      </c>
      <c r="Z13129">
        <v>10403</v>
      </c>
      <c r="AA13129" t="s">
        <v>6330</v>
      </c>
      <c r="AC13129" t="s">
        <v>10212</v>
      </c>
      <c r="AD13129" t="s">
        <v>2682</v>
      </c>
    </row>
    <row r="13130" spans="21:30">
      <c r="U13130">
        <v>35286</v>
      </c>
      <c r="V13130">
        <v>1</v>
      </c>
      <c r="W13130" t="s">
        <v>10231</v>
      </c>
      <c r="X13130">
        <v>11</v>
      </c>
      <c r="Y13130" t="s">
        <v>1843</v>
      </c>
      <c r="Z13130">
        <v>11101</v>
      </c>
      <c r="AA13130" t="s">
        <v>1842</v>
      </c>
      <c r="AC13130" t="s">
        <v>10212</v>
      </c>
      <c r="AD13130" t="s">
        <v>2682</v>
      </c>
    </row>
    <row r="13131" spans="21:30">
      <c r="U13131">
        <v>35288</v>
      </c>
      <c r="V13131">
        <v>8</v>
      </c>
      <c r="W13131" t="s">
        <v>13679</v>
      </c>
      <c r="X13131">
        <v>11</v>
      </c>
      <c r="Y13131" t="s">
        <v>1843</v>
      </c>
      <c r="Z13131">
        <v>11101</v>
      </c>
      <c r="AA13131" t="s">
        <v>1842</v>
      </c>
      <c r="AC13131" t="s">
        <v>10212</v>
      </c>
      <c r="AD13131" t="s">
        <v>443</v>
      </c>
    </row>
    <row r="13132" spans="21:30">
      <c r="U13132">
        <v>35293</v>
      </c>
      <c r="V13132">
        <v>4</v>
      </c>
      <c r="W13132" t="s">
        <v>13680</v>
      </c>
      <c r="X13132">
        <v>11</v>
      </c>
      <c r="Y13132" t="s">
        <v>1843</v>
      </c>
      <c r="Z13132">
        <v>11101</v>
      </c>
      <c r="AA13132" t="s">
        <v>1842</v>
      </c>
      <c r="AC13132" t="s">
        <v>10212</v>
      </c>
      <c r="AD13132" t="s">
        <v>443</v>
      </c>
    </row>
    <row r="13133" spans="21:30">
      <c r="U13133">
        <v>35294</v>
      </c>
      <c r="V13133">
        <v>2</v>
      </c>
      <c r="W13133" t="s">
        <v>10295</v>
      </c>
      <c r="X13133">
        <v>11</v>
      </c>
      <c r="Y13133" t="s">
        <v>1843</v>
      </c>
      <c r="Z13133">
        <v>11101</v>
      </c>
      <c r="AA13133" t="s">
        <v>1842</v>
      </c>
      <c r="AC13133" t="s">
        <v>10212</v>
      </c>
      <c r="AD13133" t="s">
        <v>2682</v>
      </c>
    </row>
    <row r="13134" spans="21:30">
      <c r="U13134">
        <v>35295</v>
      </c>
      <c r="V13134">
        <v>0</v>
      </c>
      <c r="W13134" t="s">
        <v>13681</v>
      </c>
      <c r="X13134">
        <v>11</v>
      </c>
      <c r="Y13134" t="s">
        <v>1843</v>
      </c>
      <c r="Z13134">
        <v>11101</v>
      </c>
      <c r="AA13134" t="s">
        <v>1842</v>
      </c>
      <c r="AC13134" t="s">
        <v>10212</v>
      </c>
      <c r="AD13134" t="s">
        <v>2682</v>
      </c>
    </row>
    <row r="13135" spans="21:30">
      <c r="U13135">
        <v>35296</v>
      </c>
      <c r="V13135">
        <v>9</v>
      </c>
      <c r="W13135" t="s">
        <v>13682</v>
      </c>
      <c r="X13135">
        <v>11</v>
      </c>
      <c r="Y13135" t="s">
        <v>1843</v>
      </c>
      <c r="Z13135">
        <v>11101</v>
      </c>
      <c r="AA13135" t="s">
        <v>1842</v>
      </c>
      <c r="AC13135" t="s">
        <v>10212</v>
      </c>
      <c r="AD13135" t="s">
        <v>2682</v>
      </c>
    </row>
    <row r="13136" spans="21:30">
      <c r="U13136">
        <v>35297</v>
      </c>
      <c r="V13136">
        <v>7</v>
      </c>
      <c r="W13136" t="s">
        <v>10322</v>
      </c>
      <c r="X13136">
        <v>11</v>
      </c>
      <c r="Y13136" t="s">
        <v>1843</v>
      </c>
      <c r="Z13136">
        <v>11101</v>
      </c>
      <c r="AA13136" t="s">
        <v>1842</v>
      </c>
      <c r="AC13136" t="s">
        <v>10212</v>
      </c>
      <c r="AD13136" t="s">
        <v>2682</v>
      </c>
    </row>
    <row r="13137" spans="21:30">
      <c r="U13137">
        <v>35298</v>
      </c>
      <c r="V13137">
        <v>5</v>
      </c>
      <c r="W13137" t="s">
        <v>13683</v>
      </c>
      <c r="X13137">
        <v>11</v>
      </c>
      <c r="Y13137" t="s">
        <v>1843</v>
      </c>
      <c r="Z13137">
        <v>11101</v>
      </c>
      <c r="AA13137" t="s">
        <v>1842</v>
      </c>
      <c r="AC13137" t="s">
        <v>10212</v>
      </c>
      <c r="AD13137" t="s">
        <v>2682</v>
      </c>
    </row>
    <row r="13138" spans="21:30">
      <c r="U13138">
        <v>35300</v>
      </c>
      <c r="V13138">
        <v>0</v>
      </c>
      <c r="W13138" t="s">
        <v>13684</v>
      </c>
      <c r="X13138">
        <v>11</v>
      </c>
      <c r="Y13138" t="s">
        <v>1843</v>
      </c>
      <c r="Z13138">
        <v>11102</v>
      </c>
      <c r="AA13138" t="s">
        <v>6376</v>
      </c>
      <c r="AC13138" t="s">
        <v>10212</v>
      </c>
      <c r="AD13138" t="s">
        <v>2682</v>
      </c>
    </row>
    <row r="13139" spans="21:30">
      <c r="U13139">
        <v>35301</v>
      </c>
      <c r="V13139">
        <v>9</v>
      </c>
      <c r="W13139" t="s">
        <v>13685</v>
      </c>
      <c r="X13139">
        <v>11</v>
      </c>
      <c r="Y13139" t="s">
        <v>1843</v>
      </c>
      <c r="Z13139">
        <v>11201</v>
      </c>
      <c r="AA13139" t="s">
        <v>6381</v>
      </c>
      <c r="AC13139" t="s">
        <v>10212</v>
      </c>
      <c r="AD13139" t="s">
        <v>443</v>
      </c>
    </row>
    <row r="13140" spans="21:30">
      <c r="U13140">
        <v>35304</v>
      </c>
      <c r="V13140">
        <v>3</v>
      </c>
      <c r="W13140" t="s">
        <v>13686</v>
      </c>
      <c r="X13140">
        <v>11</v>
      </c>
      <c r="Y13140" t="s">
        <v>1843</v>
      </c>
      <c r="Z13140">
        <v>11201</v>
      </c>
      <c r="AA13140" t="s">
        <v>6381</v>
      </c>
      <c r="AC13140" t="s">
        <v>10212</v>
      </c>
      <c r="AD13140" t="s">
        <v>2682</v>
      </c>
    </row>
    <row r="13141" spans="21:30">
      <c r="U13141">
        <v>35308</v>
      </c>
      <c r="V13141">
        <v>6</v>
      </c>
      <c r="W13141" t="s">
        <v>13687</v>
      </c>
      <c r="X13141">
        <v>11</v>
      </c>
      <c r="Y13141" t="s">
        <v>1843</v>
      </c>
      <c r="Z13141">
        <v>11201</v>
      </c>
      <c r="AA13141" t="s">
        <v>6381</v>
      </c>
      <c r="AC13141" t="s">
        <v>10212</v>
      </c>
      <c r="AD13141" t="s">
        <v>2682</v>
      </c>
    </row>
    <row r="13142" spans="21:30">
      <c r="U13142">
        <v>35309</v>
      </c>
      <c r="V13142">
        <v>4</v>
      </c>
      <c r="W13142" t="s">
        <v>12456</v>
      </c>
      <c r="X13142">
        <v>11</v>
      </c>
      <c r="Y13142" t="s">
        <v>1843</v>
      </c>
      <c r="Z13142">
        <v>11202</v>
      </c>
      <c r="AA13142" t="s">
        <v>6388</v>
      </c>
      <c r="AC13142" t="s">
        <v>10212</v>
      </c>
      <c r="AD13142" t="s">
        <v>2682</v>
      </c>
    </row>
    <row r="13143" spans="21:30">
      <c r="U13143">
        <v>35310</v>
      </c>
      <c r="V13143">
        <v>8</v>
      </c>
      <c r="W13143" t="s">
        <v>13688</v>
      </c>
      <c r="X13143">
        <v>11</v>
      </c>
      <c r="Y13143" t="s">
        <v>1843</v>
      </c>
      <c r="Z13143">
        <v>11202</v>
      </c>
      <c r="AA13143" t="s">
        <v>6388</v>
      </c>
      <c r="AC13143" t="s">
        <v>10212</v>
      </c>
      <c r="AD13143" t="s">
        <v>2682</v>
      </c>
    </row>
    <row r="13144" spans="21:30">
      <c r="U13144">
        <v>35311</v>
      </c>
      <c r="V13144">
        <v>6</v>
      </c>
      <c r="W13144" t="s">
        <v>13689</v>
      </c>
      <c r="X13144">
        <v>11</v>
      </c>
      <c r="Y13144" t="s">
        <v>1843</v>
      </c>
      <c r="Z13144">
        <v>11202</v>
      </c>
      <c r="AA13144" t="s">
        <v>6388</v>
      </c>
      <c r="AC13144" t="s">
        <v>10212</v>
      </c>
      <c r="AD13144" t="s">
        <v>2682</v>
      </c>
    </row>
    <row r="13145" spans="21:30">
      <c r="U13145">
        <v>35313</v>
      </c>
      <c r="V13145">
        <v>2</v>
      </c>
      <c r="W13145" t="s">
        <v>13690</v>
      </c>
      <c r="X13145">
        <v>11</v>
      </c>
      <c r="Y13145" t="s">
        <v>1843</v>
      </c>
      <c r="Z13145">
        <v>11301</v>
      </c>
      <c r="AA13145" t="s">
        <v>6406</v>
      </c>
      <c r="AC13145" t="s">
        <v>10212</v>
      </c>
      <c r="AD13145" t="s">
        <v>2682</v>
      </c>
    </row>
    <row r="13146" spans="21:30">
      <c r="U13146">
        <v>35315</v>
      </c>
      <c r="V13146">
        <v>9</v>
      </c>
      <c r="W13146" t="s">
        <v>13691</v>
      </c>
      <c r="X13146">
        <v>11</v>
      </c>
      <c r="Y13146" t="s">
        <v>1843</v>
      </c>
      <c r="Z13146">
        <v>11401</v>
      </c>
      <c r="AA13146" t="s">
        <v>6396</v>
      </c>
      <c r="AC13146" t="s">
        <v>10212</v>
      </c>
      <c r="AD13146" t="s">
        <v>2682</v>
      </c>
    </row>
    <row r="13147" spans="21:30">
      <c r="U13147">
        <v>35316</v>
      </c>
      <c r="V13147">
        <v>7</v>
      </c>
      <c r="W13147" t="s">
        <v>13692</v>
      </c>
      <c r="X13147">
        <v>11</v>
      </c>
      <c r="Y13147" t="s">
        <v>1843</v>
      </c>
      <c r="Z13147">
        <v>11401</v>
      </c>
      <c r="AA13147" t="s">
        <v>6396</v>
      </c>
      <c r="AC13147" t="s">
        <v>10212</v>
      </c>
      <c r="AD13147" t="s">
        <v>2682</v>
      </c>
    </row>
    <row r="13148" spans="21:30">
      <c r="U13148">
        <v>35318</v>
      </c>
      <c r="V13148">
        <v>3</v>
      </c>
      <c r="W13148" t="s">
        <v>13693</v>
      </c>
      <c r="X13148">
        <v>11</v>
      </c>
      <c r="Y13148" t="s">
        <v>1843</v>
      </c>
      <c r="Z13148">
        <v>11402</v>
      </c>
      <c r="AA13148" t="s">
        <v>6400</v>
      </c>
      <c r="AC13148" t="s">
        <v>10212</v>
      </c>
      <c r="AD13148" t="s">
        <v>2682</v>
      </c>
    </row>
    <row r="13149" spans="21:30">
      <c r="U13149">
        <v>35320</v>
      </c>
      <c r="V13149">
        <v>5</v>
      </c>
      <c r="W13149" t="s">
        <v>13694</v>
      </c>
      <c r="X13149">
        <v>12</v>
      </c>
      <c r="Y13149" t="s">
        <v>1837</v>
      </c>
      <c r="Z13149">
        <v>12101</v>
      </c>
      <c r="AA13149" t="s">
        <v>6412</v>
      </c>
      <c r="AC13149" t="s">
        <v>10212</v>
      </c>
      <c r="AD13149" t="s">
        <v>2682</v>
      </c>
    </row>
    <row r="13150" spans="21:30">
      <c r="U13150">
        <v>35321</v>
      </c>
      <c r="V13150">
        <v>3</v>
      </c>
      <c r="W13150" t="s">
        <v>13695</v>
      </c>
      <c r="X13150">
        <v>12</v>
      </c>
      <c r="Y13150" t="s">
        <v>1837</v>
      </c>
      <c r="Z13150">
        <v>12101</v>
      </c>
      <c r="AA13150" t="s">
        <v>6412</v>
      </c>
      <c r="AC13150" t="s">
        <v>10212</v>
      </c>
      <c r="AD13150" t="s">
        <v>2682</v>
      </c>
    </row>
    <row r="13151" spans="21:30">
      <c r="U13151">
        <v>35322</v>
      </c>
      <c r="V13151">
        <v>1</v>
      </c>
      <c r="W13151" t="s">
        <v>13696</v>
      </c>
      <c r="X13151">
        <v>12</v>
      </c>
      <c r="Y13151" t="s">
        <v>1837</v>
      </c>
      <c r="Z13151">
        <v>12101</v>
      </c>
      <c r="AA13151" t="s">
        <v>6412</v>
      </c>
      <c r="AC13151" t="s">
        <v>10212</v>
      </c>
      <c r="AD13151" t="s">
        <v>2682</v>
      </c>
    </row>
    <row r="13152" spans="21:30">
      <c r="U13152">
        <v>35324</v>
      </c>
      <c r="V13152">
        <v>8</v>
      </c>
      <c r="W13152" t="s">
        <v>13697</v>
      </c>
      <c r="X13152">
        <v>12</v>
      </c>
      <c r="Y13152" t="s">
        <v>1837</v>
      </c>
      <c r="Z13152">
        <v>12101</v>
      </c>
      <c r="AA13152" t="s">
        <v>6412</v>
      </c>
      <c r="AC13152" t="s">
        <v>10212</v>
      </c>
      <c r="AD13152" t="s">
        <v>2682</v>
      </c>
    </row>
    <row r="13153" spans="21:30">
      <c r="U13153">
        <v>35327</v>
      </c>
      <c r="V13153">
        <v>2</v>
      </c>
      <c r="W13153" t="s">
        <v>13698</v>
      </c>
      <c r="X13153">
        <v>12</v>
      </c>
      <c r="Y13153" t="s">
        <v>1837</v>
      </c>
      <c r="Z13153">
        <v>12101</v>
      </c>
      <c r="AA13153" t="s">
        <v>6412</v>
      </c>
      <c r="AC13153" t="s">
        <v>10212</v>
      </c>
      <c r="AD13153" t="s">
        <v>2682</v>
      </c>
    </row>
    <row r="13154" spans="21:30">
      <c r="U13154">
        <v>35330</v>
      </c>
      <c r="V13154">
        <v>2</v>
      </c>
      <c r="W13154" t="s">
        <v>13699</v>
      </c>
      <c r="X13154">
        <v>12</v>
      </c>
      <c r="Y13154" t="s">
        <v>1837</v>
      </c>
      <c r="Z13154">
        <v>12102</v>
      </c>
      <c r="AA13154" t="s">
        <v>13700</v>
      </c>
      <c r="AC13154" t="s">
        <v>10212</v>
      </c>
      <c r="AD13154" t="s">
        <v>2682</v>
      </c>
    </row>
    <row r="13155" spans="21:30">
      <c r="U13155">
        <v>35331</v>
      </c>
      <c r="V13155">
        <v>0</v>
      </c>
      <c r="W13155" t="s">
        <v>13701</v>
      </c>
      <c r="X13155">
        <v>11</v>
      </c>
      <c r="Y13155" t="s">
        <v>1843</v>
      </c>
      <c r="Z13155">
        <v>11402</v>
      </c>
      <c r="AA13155" t="s">
        <v>6400</v>
      </c>
      <c r="AC13155" t="s">
        <v>10212</v>
      </c>
      <c r="AD13155" t="s">
        <v>2682</v>
      </c>
    </row>
    <row r="13156" spans="21:30">
      <c r="U13156">
        <v>35332</v>
      </c>
      <c r="V13156">
        <v>9</v>
      </c>
      <c r="W13156" t="s">
        <v>13702</v>
      </c>
      <c r="X13156">
        <v>12</v>
      </c>
      <c r="Y13156" t="s">
        <v>1837</v>
      </c>
      <c r="Z13156">
        <v>12104</v>
      </c>
      <c r="AA13156" t="s">
        <v>13703</v>
      </c>
      <c r="AC13156" t="s">
        <v>10212</v>
      </c>
      <c r="AD13156" t="s">
        <v>2682</v>
      </c>
    </row>
    <row r="13157" spans="21:30">
      <c r="U13157">
        <v>35333</v>
      </c>
      <c r="V13157">
        <v>7</v>
      </c>
      <c r="W13157" t="s">
        <v>13704</v>
      </c>
      <c r="X13157">
        <v>12</v>
      </c>
      <c r="Y13157" t="s">
        <v>1837</v>
      </c>
      <c r="Z13157">
        <v>12201</v>
      </c>
      <c r="AA13157" t="s">
        <v>13705</v>
      </c>
      <c r="AC13157" t="s">
        <v>10212</v>
      </c>
      <c r="AD13157" t="s">
        <v>2682</v>
      </c>
    </row>
    <row r="13158" spans="21:30">
      <c r="U13158">
        <v>35334</v>
      </c>
      <c r="V13158">
        <v>5</v>
      </c>
      <c r="W13158" t="s">
        <v>13706</v>
      </c>
      <c r="X13158">
        <v>12</v>
      </c>
      <c r="Y13158" t="s">
        <v>1837</v>
      </c>
      <c r="Z13158">
        <v>12201</v>
      </c>
      <c r="AA13158" t="s">
        <v>13705</v>
      </c>
      <c r="AC13158" t="s">
        <v>10212</v>
      </c>
      <c r="AD13158" t="s">
        <v>2682</v>
      </c>
    </row>
    <row r="13159" spans="21:30">
      <c r="U13159">
        <v>35335</v>
      </c>
      <c r="V13159">
        <v>3</v>
      </c>
      <c r="W13159" t="s">
        <v>13707</v>
      </c>
      <c r="X13159">
        <v>12</v>
      </c>
      <c r="Y13159" t="s">
        <v>1837</v>
      </c>
      <c r="Z13159">
        <v>12301</v>
      </c>
      <c r="AA13159" t="s">
        <v>9399</v>
      </c>
      <c r="AC13159" t="s">
        <v>10212</v>
      </c>
      <c r="AD13159" t="s">
        <v>2682</v>
      </c>
    </row>
    <row r="13160" spans="21:30">
      <c r="U13160">
        <v>35336</v>
      </c>
      <c r="V13160">
        <v>1</v>
      </c>
      <c r="W13160" t="s">
        <v>13708</v>
      </c>
      <c r="X13160">
        <v>12</v>
      </c>
      <c r="Y13160" t="s">
        <v>1837</v>
      </c>
      <c r="Z13160">
        <v>12302</v>
      </c>
      <c r="AA13160" t="s">
        <v>13709</v>
      </c>
      <c r="AC13160" t="s">
        <v>10212</v>
      </c>
      <c r="AD13160" t="s">
        <v>2682</v>
      </c>
    </row>
    <row r="13161" spans="21:30">
      <c r="U13161">
        <v>35341</v>
      </c>
      <c r="V13161">
        <v>8</v>
      </c>
      <c r="W13161" t="s">
        <v>12362</v>
      </c>
      <c r="X13161">
        <v>12</v>
      </c>
      <c r="Y13161" t="s">
        <v>1837</v>
      </c>
      <c r="Z13161">
        <v>12401</v>
      </c>
      <c r="AA13161" t="s">
        <v>6421</v>
      </c>
      <c r="AC13161" t="s">
        <v>10212</v>
      </c>
      <c r="AD13161" t="s">
        <v>2682</v>
      </c>
    </row>
    <row r="13162" spans="21:30">
      <c r="U13162">
        <v>35342</v>
      </c>
      <c r="V13162">
        <v>6</v>
      </c>
      <c r="W13162" t="s">
        <v>13710</v>
      </c>
      <c r="X13162">
        <v>12</v>
      </c>
      <c r="Y13162" t="s">
        <v>1837</v>
      </c>
      <c r="Z13162">
        <v>12401</v>
      </c>
      <c r="AA13162" t="s">
        <v>6421</v>
      </c>
      <c r="AC13162" t="s">
        <v>10212</v>
      </c>
      <c r="AD13162" t="s">
        <v>2682</v>
      </c>
    </row>
    <row r="13163" spans="21:30">
      <c r="U13163">
        <v>35343</v>
      </c>
      <c r="V13163">
        <v>4</v>
      </c>
      <c r="W13163" t="s">
        <v>13711</v>
      </c>
      <c r="X13163">
        <v>12</v>
      </c>
      <c r="Y13163" t="s">
        <v>1837</v>
      </c>
      <c r="Z13163">
        <v>12401</v>
      </c>
      <c r="AA13163" t="s">
        <v>6421</v>
      </c>
      <c r="AC13163" t="s">
        <v>10212</v>
      </c>
      <c r="AD13163" t="s">
        <v>2682</v>
      </c>
    </row>
    <row r="13164" spans="21:30">
      <c r="U13164">
        <v>35376</v>
      </c>
      <c r="V13164">
        <v>0</v>
      </c>
      <c r="W13164" t="s">
        <v>13712</v>
      </c>
      <c r="X13164">
        <v>13</v>
      </c>
      <c r="Y13164" t="s">
        <v>6457</v>
      </c>
      <c r="Z13164">
        <v>13101</v>
      </c>
      <c r="AA13164" t="s">
        <v>452</v>
      </c>
      <c r="AC13164" t="s">
        <v>10212</v>
      </c>
      <c r="AD13164" t="s">
        <v>2682</v>
      </c>
    </row>
    <row r="13165" spans="21:30">
      <c r="U13165">
        <v>35377</v>
      </c>
      <c r="V13165">
        <v>9</v>
      </c>
      <c r="W13165" t="s">
        <v>13713</v>
      </c>
      <c r="X13165">
        <v>13</v>
      </c>
      <c r="Y13165" t="s">
        <v>6457</v>
      </c>
      <c r="Z13165">
        <v>13101</v>
      </c>
      <c r="AA13165" t="s">
        <v>452</v>
      </c>
      <c r="AC13165" t="s">
        <v>10212</v>
      </c>
      <c r="AD13165" t="s">
        <v>2682</v>
      </c>
    </row>
    <row r="13166" spans="21:30">
      <c r="U13166">
        <v>35378</v>
      </c>
      <c r="V13166">
        <v>7</v>
      </c>
      <c r="W13166" t="s">
        <v>13714</v>
      </c>
      <c r="X13166">
        <v>13</v>
      </c>
      <c r="Y13166" t="s">
        <v>6457</v>
      </c>
      <c r="Z13166">
        <v>13101</v>
      </c>
      <c r="AA13166" t="s">
        <v>452</v>
      </c>
      <c r="AC13166" t="s">
        <v>10212</v>
      </c>
      <c r="AD13166" t="s">
        <v>2682</v>
      </c>
    </row>
    <row r="13167" spans="21:30">
      <c r="U13167">
        <v>35380</v>
      </c>
      <c r="V13167">
        <v>9</v>
      </c>
      <c r="W13167" t="s">
        <v>13715</v>
      </c>
      <c r="X13167">
        <v>13</v>
      </c>
      <c r="Y13167" t="s">
        <v>6457</v>
      </c>
      <c r="Z13167">
        <v>13102</v>
      </c>
      <c r="AA13167" t="s">
        <v>957</v>
      </c>
      <c r="AC13167" t="s">
        <v>10212</v>
      </c>
      <c r="AD13167" t="s">
        <v>443</v>
      </c>
    </row>
    <row r="13168" spans="21:30">
      <c r="U13168">
        <v>35381</v>
      </c>
      <c r="V13168">
        <v>7</v>
      </c>
      <c r="W13168" t="s">
        <v>13716</v>
      </c>
      <c r="X13168">
        <v>13</v>
      </c>
      <c r="Y13168" t="s">
        <v>6457</v>
      </c>
      <c r="Z13168">
        <v>13102</v>
      </c>
      <c r="AA13168" t="s">
        <v>957</v>
      </c>
      <c r="AC13168" t="s">
        <v>10212</v>
      </c>
      <c r="AD13168" t="s">
        <v>2682</v>
      </c>
    </row>
    <row r="13169" spans="21:30">
      <c r="U13169">
        <v>35382</v>
      </c>
      <c r="V13169">
        <v>5</v>
      </c>
      <c r="W13169" t="s">
        <v>10261</v>
      </c>
      <c r="X13169">
        <v>13</v>
      </c>
      <c r="Y13169" t="s">
        <v>6457</v>
      </c>
      <c r="Z13169">
        <v>13102</v>
      </c>
      <c r="AA13169" t="s">
        <v>957</v>
      </c>
      <c r="AC13169" t="s">
        <v>10212</v>
      </c>
      <c r="AD13169" t="s">
        <v>2682</v>
      </c>
    </row>
    <row r="13170" spans="21:30">
      <c r="U13170">
        <v>35383</v>
      </c>
      <c r="V13170">
        <v>3</v>
      </c>
      <c r="W13170" t="s">
        <v>13717</v>
      </c>
      <c r="X13170">
        <v>13</v>
      </c>
      <c r="Y13170" t="s">
        <v>6457</v>
      </c>
      <c r="Z13170">
        <v>13102</v>
      </c>
      <c r="AA13170" t="s">
        <v>957</v>
      </c>
      <c r="AC13170" t="s">
        <v>10212</v>
      </c>
      <c r="AD13170" t="s">
        <v>2682</v>
      </c>
    </row>
    <row r="13171" spans="21:30">
      <c r="U13171">
        <v>35393</v>
      </c>
      <c r="V13171">
        <v>0</v>
      </c>
      <c r="W13171" t="s">
        <v>13718</v>
      </c>
      <c r="X13171">
        <v>13</v>
      </c>
      <c r="Y13171" t="s">
        <v>6457</v>
      </c>
      <c r="Z13171">
        <v>13102</v>
      </c>
      <c r="AA13171" t="s">
        <v>957</v>
      </c>
      <c r="AC13171" t="s">
        <v>10212</v>
      </c>
      <c r="AD13171" t="s">
        <v>443</v>
      </c>
    </row>
    <row r="13172" spans="21:30">
      <c r="U13172">
        <v>35395</v>
      </c>
      <c r="V13172">
        <v>7</v>
      </c>
      <c r="W13172" t="s">
        <v>13719</v>
      </c>
      <c r="X13172">
        <v>13</v>
      </c>
      <c r="Y13172" t="s">
        <v>6457</v>
      </c>
      <c r="Z13172">
        <v>13102</v>
      </c>
      <c r="AA13172" t="s">
        <v>957</v>
      </c>
      <c r="AC13172" t="s">
        <v>10212</v>
      </c>
      <c r="AD13172" t="s">
        <v>443</v>
      </c>
    </row>
    <row r="13173" spans="21:30">
      <c r="U13173">
        <v>35396</v>
      </c>
      <c r="V13173">
        <v>5</v>
      </c>
      <c r="W13173" t="s">
        <v>10774</v>
      </c>
      <c r="X13173">
        <v>13</v>
      </c>
      <c r="Y13173" t="s">
        <v>6457</v>
      </c>
      <c r="Z13173">
        <v>13103</v>
      </c>
      <c r="AA13173" t="s">
        <v>708</v>
      </c>
      <c r="AC13173" t="s">
        <v>10212</v>
      </c>
      <c r="AD13173" t="s">
        <v>2682</v>
      </c>
    </row>
    <row r="13174" spans="21:30">
      <c r="U13174">
        <v>35397</v>
      </c>
      <c r="V13174">
        <v>3</v>
      </c>
      <c r="W13174" t="s">
        <v>13720</v>
      </c>
      <c r="X13174">
        <v>13</v>
      </c>
      <c r="Y13174" t="s">
        <v>6457</v>
      </c>
      <c r="Z13174">
        <v>13103</v>
      </c>
      <c r="AA13174" t="s">
        <v>708</v>
      </c>
      <c r="AC13174" t="s">
        <v>10212</v>
      </c>
      <c r="AD13174" t="s">
        <v>2682</v>
      </c>
    </row>
    <row r="13175" spans="21:30">
      <c r="U13175">
        <v>35398</v>
      </c>
      <c r="V13175">
        <v>1</v>
      </c>
      <c r="W13175" t="s">
        <v>10217</v>
      </c>
      <c r="X13175">
        <v>13</v>
      </c>
      <c r="Y13175" t="s">
        <v>6457</v>
      </c>
      <c r="Z13175">
        <v>13103</v>
      </c>
      <c r="AA13175" t="s">
        <v>708</v>
      </c>
      <c r="AC13175" t="s">
        <v>10212</v>
      </c>
      <c r="AD13175" t="s">
        <v>2682</v>
      </c>
    </row>
    <row r="13176" spans="21:30">
      <c r="U13176">
        <v>35400</v>
      </c>
      <c r="V13176">
        <v>7</v>
      </c>
      <c r="W13176" t="s">
        <v>13721</v>
      </c>
      <c r="X13176">
        <v>13</v>
      </c>
      <c r="Y13176" t="s">
        <v>6457</v>
      </c>
      <c r="Z13176">
        <v>13103</v>
      </c>
      <c r="AA13176" t="s">
        <v>708</v>
      </c>
      <c r="AC13176" t="s">
        <v>10212</v>
      </c>
      <c r="AD13176" t="s">
        <v>2682</v>
      </c>
    </row>
    <row r="13177" spans="21:30">
      <c r="U13177">
        <v>35401</v>
      </c>
      <c r="V13177">
        <v>5</v>
      </c>
      <c r="W13177" t="s">
        <v>13722</v>
      </c>
      <c r="X13177">
        <v>13</v>
      </c>
      <c r="Y13177" t="s">
        <v>6457</v>
      </c>
      <c r="Z13177">
        <v>13103</v>
      </c>
      <c r="AA13177" t="s">
        <v>708</v>
      </c>
      <c r="AC13177" t="s">
        <v>10212</v>
      </c>
      <c r="AD13177" t="s">
        <v>443</v>
      </c>
    </row>
    <row r="13178" spans="21:30">
      <c r="U13178">
        <v>35402</v>
      </c>
      <c r="V13178">
        <v>3</v>
      </c>
      <c r="W13178" t="s">
        <v>13019</v>
      </c>
      <c r="X13178">
        <v>13</v>
      </c>
      <c r="Y13178" t="s">
        <v>6457</v>
      </c>
      <c r="Z13178">
        <v>13103</v>
      </c>
      <c r="AA13178" t="s">
        <v>708</v>
      </c>
      <c r="AC13178" t="s">
        <v>10212</v>
      </c>
      <c r="AD13178" t="s">
        <v>2682</v>
      </c>
    </row>
    <row r="13179" spans="21:30">
      <c r="U13179">
        <v>35403</v>
      </c>
      <c r="V13179">
        <v>1</v>
      </c>
      <c r="W13179" t="s">
        <v>13723</v>
      </c>
      <c r="X13179">
        <v>13</v>
      </c>
      <c r="Y13179" t="s">
        <v>6457</v>
      </c>
      <c r="Z13179">
        <v>13103</v>
      </c>
      <c r="AA13179" t="s">
        <v>708</v>
      </c>
      <c r="AC13179" t="s">
        <v>10212</v>
      </c>
      <c r="AD13179" t="s">
        <v>2682</v>
      </c>
    </row>
    <row r="13180" spans="21:30">
      <c r="U13180">
        <v>35405</v>
      </c>
      <c r="V13180">
        <v>8</v>
      </c>
      <c r="W13180" t="s">
        <v>13245</v>
      </c>
      <c r="X13180">
        <v>13</v>
      </c>
      <c r="Y13180" t="s">
        <v>6457</v>
      </c>
      <c r="Z13180">
        <v>13103</v>
      </c>
      <c r="AA13180" t="s">
        <v>708</v>
      </c>
      <c r="AC13180" t="s">
        <v>10212</v>
      </c>
      <c r="AD13180" t="s">
        <v>2682</v>
      </c>
    </row>
    <row r="13181" spans="21:30">
      <c r="U13181">
        <v>35412</v>
      </c>
      <c r="V13181">
        <v>0</v>
      </c>
      <c r="W13181" t="s">
        <v>13724</v>
      </c>
      <c r="X13181">
        <v>13</v>
      </c>
      <c r="Y13181" t="s">
        <v>6457</v>
      </c>
      <c r="Z13181">
        <v>13103</v>
      </c>
      <c r="AA13181" t="s">
        <v>708</v>
      </c>
      <c r="AC13181" t="s">
        <v>10212</v>
      </c>
      <c r="AD13181" t="s">
        <v>2682</v>
      </c>
    </row>
    <row r="13182" spans="21:30">
      <c r="U13182">
        <v>35416</v>
      </c>
      <c r="V13182">
        <v>3</v>
      </c>
      <c r="W13182" t="s">
        <v>12744</v>
      </c>
      <c r="X13182">
        <v>13</v>
      </c>
      <c r="Y13182" t="s">
        <v>6457</v>
      </c>
      <c r="Z13182">
        <v>13104</v>
      </c>
      <c r="AA13182" t="s">
        <v>6569</v>
      </c>
      <c r="AC13182" t="s">
        <v>10212</v>
      </c>
      <c r="AD13182" t="s">
        <v>2682</v>
      </c>
    </row>
    <row r="13183" spans="21:30">
      <c r="U13183">
        <v>35417</v>
      </c>
      <c r="V13183">
        <v>1</v>
      </c>
      <c r="W13183" t="s">
        <v>10225</v>
      </c>
      <c r="X13183">
        <v>13</v>
      </c>
      <c r="Y13183" t="s">
        <v>6457</v>
      </c>
      <c r="Z13183">
        <v>13104</v>
      </c>
      <c r="AA13183" t="s">
        <v>6569</v>
      </c>
      <c r="AC13183" t="s">
        <v>10212</v>
      </c>
      <c r="AD13183" t="s">
        <v>2682</v>
      </c>
    </row>
    <row r="13184" spans="21:30">
      <c r="U13184">
        <v>35419</v>
      </c>
      <c r="V13184">
        <v>8</v>
      </c>
      <c r="W13184" t="s">
        <v>13725</v>
      </c>
      <c r="X13184">
        <v>13</v>
      </c>
      <c r="Y13184" t="s">
        <v>6457</v>
      </c>
      <c r="Z13184">
        <v>13104</v>
      </c>
      <c r="AA13184" t="s">
        <v>6569</v>
      </c>
      <c r="AC13184" t="s">
        <v>10212</v>
      </c>
      <c r="AD13184" t="s">
        <v>2682</v>
      </c>
    </row>
    <row r="13185" spans="21:30">
      <c r="U13185">
        <v>35420</v>
      </c>
      <c r="V13185">
        <v>1</v>
      </c>
      <c r="W13185" t="s">
        <v>13726</v>
      </c>
      <c r="X13185">
        <v>13</v>
      </c>
      <c r="Y13185" t="s">
        <v>6457</v>
      </c>
      <c r="Z13185">
        <v>13104</v>
      </c>
      <c r="AA13185" t="s">
        <v>6569</v>
      </c>
      <c r="AC13185" t="s">
        <v>10212</v>
      </c>
      <c r="AD13185" t="s">
        <v>2682</v>
      </c>
    </row>
    <row r="13186" spans="21:30">
      <c r="U13186">
        <v>35422</v>
      </c>
      <c r="V13186">
        <v>8</v>
      </c>
      <c r="W13186" t="s">
        <v>10261</v>
      </c>
      <c r="X13186">
        <v>13</v>
      </c>
      <c r="Y13186" t="s">
        <v>6457</v>
      </c>
      <c r="Z13186">
        <v>13104</v>
      </c>
      <c r="AA13186" t="s">
        <v>6569</v>
      </c>
      <c r="AC13186" t="s">
        <v>10212</v>
      </c>
      <c r="AD13186" t="s">
        <v>2682</v>
      </c>
    </row>
    <row r="13187" spans="21:30">
      <c r="U13187">
        <v>35423</v>
      </c>
      <c r="V13187">
        <v>6</v>
      </c>
      <c r="W13187" t="s">
        <v>13727</v>
      </c>
      <c r="X13187">
        <v>13</v>
      </c>
      <c r="Y13187" t="s">
        <v>6457</v>
      </c>
      <c r="Z13187">
        <v>13104</v>
      </c>
      <c r="AA13187" t="s">
        <v>6569</v>
      </c>
      <c r="AC13187" t="s">
        <v>10212</v>
      </c>
      <c r="AD13187" t="s">
        <v>443</v>
      </c>
    </row>
    <row r="13188" spans="21:30">
      <c r="U13188">
        <v>35430</v>
      </c>
      <c r="V13188">
        <v>9</v>
      </c>
      <c r="W13188" t="s">
        <v>13728</v>
      </c>
      <c r="X13188">
        <v>13</v>
      </c>
      <c r="Y13188" t="s">
        <v>6457</v>
      </c>
      <c r="Z13188">
        <v>13104</v>
      </c>
      <c r="AA13188" t="s">
        <v>6569</v>
      </c>
      <c r="AC13188" t="s">
        <v>10212</v>
      </c>
      <c r="AD13188" t="s">
        <v>2682</v>
      </c>
    </row>
    <row r="13189" spans="21:30">
      <c r="U13189">
        <v>35431</v>
      </c>
      <c r="V13189">
        <v>7</v>
      </c>
      <c r="W13189" t="s">
        <v>13729</v>
      </c>
      <c r="X13189">
        <v>13</v>
      </c>
      <c r="Y13189" t="s">
        <v>6457</v>
      </c>
      <c r="Z13189">
        <v>13104</v>
      </c>
      <c r="AA13189" t="s">
        <v>6569</v>
      </c>
      <c r="AC13189" t="s">
        <v>10212</v>
      </c>
      <c r="AD13189" t="s">
        <v>2682</v>
      </c>
    </row>
    <row r="13190" spans="21:30">
      <c r="U13190">
        <v>35432</v>
      </c>
      <c r="V13190">
        <v>5</v>
      </c>
      <c r="W13190" t="s">
        <v>13730</v>
      </c>
      <c r="X13190">
        <v>13</v>
      </c>
      <c r="Y13190" t="s">
        <v>6457</v>
      </c>
      <c r="Z13190">
        <v>13104</v>
      </c>
      <c r="AA13190" t="s">
        <v>6569</v>
      </c>
      <c r="AC13190" t="s">
        <v>10212</v>
      </c>
      <c r="AD13190" t="s">
        <v>443</v>
      </c>
    </row>
    <row r="13191" spans="21:30">
      <c r="U13191">
        <v>35434</v>
      </c>
      <c r="V13191">
        <v>1</v>
      </c>
      <c r="W13191" t="s">
        <v>10225</v>
      </c>
      <c r="X13191">
        <v>13</v>
      </c>
      <c r="Y13191" t="s">
        <v>6457</v>
      </c>
      <c r="Z13191">
        <v>13105</v>
      </c>
      <c r="AA13191" t="s">
        <v>1817</v>
      </c>
      <c r="AC13191" t="s">
        <v>10212</v>
      </c>
      <c r="AD13191" t="s">
        <v>2682</v>
      </c>
    </row>
    <row r="13192" spans="21:30">
      <c r="U13192">
        <v>35436</v>
      </c>
      <c r="V13192">
        <v>8</v>
      </c>
      <c r="W13192" t="s">
        <v>13731</v>
      </c>
      <c r="X13192">
        <v>13</v>
      </c>
      <c r="Y13192" t="s">
        <v>6457</v>
      </c>
      <c r="Z13192">
        <v>13105</v>
      </c>
      <c r="AA13192" t="s">
        <v>1817</v>
      </c>
      <c r="AC13192" t="s">
        <v>10212</v>
      </c>
      <c r="AD13192" t="s">
        <v>2682</v>
      </c>
    </row>
    <row r="13193" spans="21:30">
      <c r="U13193">
        <v>35437</v>
      </c>
      <c r="V13193">
        <v>6</v>
      </c>
      <c r="W13193" t="s">
        <v>13732</v>
      </c>
      <c r="X13193">
        <v>13</v>
      </c>
      <c r="Y13193" t="s">
        <v>6457</v>
      </c>
      <c r="Z13193">
        <v>13105</v>
      </c>
      <c r="AA13193" t="s">
        <v>1817</v>
      </c>
      <c r="AC13193" t="s">
        <v>10212</v>
      </c>
      <c r="AD13193" t="s">
        <v>2682</v>
      </c>
    </row>
    <row r="13194" spans="21:30">
      <c r="U13194">
        <v>35438</v>
      </c>
      <c r="V13194">
        <v>4</v>
      </c>
      <c r="W13194" t="s">
        <v>13733</v>
      </c>
      <c r="X13194">
        <v>13</v>
      </c>
      <c r="Y13194" t="s">
        <v>6457</v>
      </c>
      <c r="Z13194">
        <v>13105</v>
      </c>
      <c r="AA13194" t="s">
        <v>1817</v>
      </c>
      <c r="AC13194" t="s">
        <v>10212</v>
      </c>
      <c r="AD13194" t="s">
        <v>2682</v>
      </c>
    </row>
    <row r="13195" spans="21:30">
      <c r="U13195">
        <v>35439</v>
      </c>
      <c r="V13195">
        <v>2</v>
      </c>
      <c r="W13195" t="s">
        <v>10261</v>
      </c>
      <c r="X13195">
        <v>13</v>
      </c>
      <c r="Y13195" t="s">
        <v>6457</v>
      </c>
      <c r="Z13195">
        <v>13105</v>
      </c>
      <c r="AA13195" t="s">
        <v>1817</v>
      </c>
      <c r="AC13195" t="s">
        <v>10212</v>
      </c>
      <c r="AD13195" t="s">
        <v>2682</v>
      </c>
    </row>
    <row r="13196" spans="21:30">
      <c r="U13196">
        <v>35440</v>
      </c>
      <c r="V13196">
        <v>6</v>
      </c>
      <c r="W13196" t="s">
        <v>13734</v>
      </c>
      <c r="X13196">
        <v>13</v>
      </c>
      <c r="Y13196" t="s">
        <v>6457</v>
      </c>
      <c r="Z13196">
        <v>13105</v>
      </c>
      <c r="AA13196" t="s">
        <v>1817</v>
      </c>
      <c r="AC13196" t="s">
        <v>10212</v>
      </c>
      <c r="AD13196" t="s">
        <v>2682</v>
      </c>
    </row>
    <row r="13197" spans="21:30">
      <c r="U13197">
        <v>35441</v>
      </c>
      <c r="V13197">
        <v>4</v>
      </c>
      <c r="W13197" t="s">
        <v>13735</v>
      </c>
      <c r="X13197">
        <v>13</v>
      </c>
      <c r="Y13197" t="s">
        <v>6457</v>
      </c>
      <c r="Z13197">
        <v>13105</v>
      </c>
      <c r="AA13197" t="s">
        <v>1817</v>
      </c>
      <c r="AC13197" t="s">
        <v>10212</v>
      </c>
      <c r="AD13197" t="s">
        <v>2682</v>
      </c>
    </row>
    <row r="13198" spans="21:30">
      <c r="U13198">
        <v>35442</v>
      </c>
      <c r="V13198">
        <v>2</v>
      </c>
      <c r="W13198" t="s">
        <v>13736</v>
      </c>
      <c r="X13198">
        <v>13</v>
      </c>
      <c r="Y13198" t="s">
        <v>6457</v>
      </c>
      <c r="Z13198">
        <v>13105</v>
      </c>
      <c r="AA13198" t="s">
        <v>1817</v>
      </c>
      <c r="AC13198" t="s">
        <v>10212</v>
      </c>
      <c r="AD13198" t="s">
        <v>443</v>
      </c>
    </row>
    <row r="13199" spans="21:30">
      <c r="U13199">
        <v>35459</v>
      </c>
      <c r="V13199">
        <v>7</v>
      </c>
      <c r="W13199" t="s">
        <v>12744</v>
      </c>
      <c r="X13199">
        <v>13</v>
      </c>
      <c r="Y13199" t="s">
        <v>6457</v>
      </c>
      <c r="Z13199">
        <v>13106</v>
      </c>
      <c r="AA13199" t="s">
        <v>6487</v>
      </c>
      <c r="AC13199" t="s">
        <v>10212</v>
      </c>
      <c r="AD13199" t="s">
        <v>2682</v>
      </c>
    </row>
    <row r="13200" spans="21:30">
      <c r="U13200">
        <v>35460</v>
      </c>
      <c r="V13200">
        <v>0</v>
      </c>
      <c r="W13200" t="s">
        <v>10358</v>
      </c>
      <c r="X13200">
        <v>13</v>
      </c>
      <c r="Y13200" t="s">
        <v>6457</v>
      </c>
      <c r="Z13200">
        <v>13106</v>
      </c>
      <c r="AA13200" t="s">
        <v>6487</v>
      </c>
      <c r="AC13200" t="s">
        <v>10212</v>
      </c>
      <c r="AD13200" t="s">
        <v>2682</v>
      </c>
    </row>
    <row r="13201" spans="21:30">
      <c r="U13201">
        <v>35461</v>
      </c>
      <c r="V13201">
        <v>9</v>
      </c>
      <c r="W13201" t="s">
        <v>13737</v>
      </c>
      <c r="X13201">
        <v>13</v>
      </c>
      <c r="Y13201" t="s">
        <v>6457</v>
      </c>
      <c r="Z13201">
        <v>13106</v>
      </c>
      <c r="AA13201" t="s">
        <v>6487</v>
      </c>
      <c r="AC13201" t="s">
        <v>10212</v>
      </c>
      <c r="AD13201" t="s">
        <v>2682</v>
      </c>
    </row>
    <row r="13202" spans="21:30">
      <c r="U13202">
        <v>35462</v>
      </c>
      <c r="V13202">
        <v>7</v>
      </c>
      <c r="W13202" t="s">
        <v>10218</v>
      </c>
      <c r="X13202">
        <v>13</v>
      </c>
      <c r="Y13202" t="s">
        <v>6457</v>
      </c>
      <c r="Z13202">
        <v>13106</v>
      </c>
      <c r="AA13202" t="s">
        <v>6487</v>
      </c>
      <c r="AC13202" t="s">
        <v>10212</v>
      </c>
      <c r="AD13202" t="s">
        <v>2682</v>
      </c>
    </row>
    <row r="13203" spans="21:30">
      <c r="U13203">
        <v>35463</v>
      </c>
      <c r="V13203">
        <v>5</v>
      </c>
      <c r="W13203" t="s">
        <v>12764</v>
      </c>
      <c r="X13203">
        <v>13</v>
      </c>
      <c r="Y13203" t="s">
        <v>6457</v>
      </c>
      <c r="Z13203">
        <v>13106</v>
      </c>
      <c r="AA13203" t="s">
        <v>6487</v>
      </c>
      <c r="AC13203" t="s">
        <v>10212</v>
      </c>
      <c r="AD13203" t="s">
        <v>2682</v>
      </c>
    </row>
    <row r="13204" spans="21:30">
      <c r="U13204">
        <v>35464</v>
      </c>
      <c r="V13204">
        <v>3</v>
      </c>
      <c r="W13204" t="s">
        <v>13738</v>
      </c>
      <c r="X13204">
        <v>13</v>
      </c>
      <c r="Y13204" t="s">
        <v>6457</v>
      </c>
      <c r="Z13204">
        <v>13106</v>
      </c>
      <c r="AA13204" t="s">
        <v>6487</v>
      </c>
      <c r="AC13204" t="s">
        <v>10212</v>
      </c>
      <c r="AD13204" t="s">
        <v>2682</v>
      </c>
    </row>
    <row r="13205" spans="21:30">
      <c r="U13205">
        <v>35465</v>
      </c>
      <c r="V13205">
        <v>1</v>
      </c>
      <c r="W13205" t="s">
        <v>13739</v>
      </c>
      <c r="X13205">
        <v>13</v>
      </c>
      <c r="Y13205" t="s">
        <v>6457</v>
      </c>
      <c r="Z13205">
        <v>13106</v>
      </c>
      <c r="AA13205" t="s">
        <v>6487</v>
      </c>
      <c r="AC13205" t="s">
        <v>10212</v>
      </c>
      <c r="AD13205" t="s">
        <v>2682</v>
      </c>
    </row>
    <row r="13206" spans="21:30">
      <c r="U13206">
        <v>35467</v>
      </c>
      <c r="V13206">
        <v>8</v>
      </c>
      <c r="W13206" t="s">
        <v>13740</v>
      </c>
      <c r="X13206">
        <v>13</v>
      </c>
      <c r="Y13206" t="s">
        <v>6457</v>
      </c>
      <c r="Z13206">
        <v>13106</v>
      </c>
      <c r="AA13206" t="s">
        <v>6487</v>
      </c>
      <c r="AC13206" t="s">
        <v>10212</v>
      </c>
      <c r="AD13206" t="s">
        <v>2682</v>
      </c>
    </row>
    <row r="13207" spans="21:30">
      <c r="U13207">
        <v>35468</v>
      </c>
      <c r="V13207">
        <v>6</v>
      </c>
      <c r="W13207" t="s">
        <v>13741</v>
      </c>
      <c r="X13207">
        <v>13</v>
      </c>
      <c r="Y13207" t="s">
        <v>6457</v>
      </c>
      <c r="Z13207">
        <v>13106</v>
      </c>
      <c r="AA13207" t="s">
        <v>6487</v>
      </c>
      <c r="AC13207" t="s">
        <v>10212</v>
      </c>
      <c r="AD13207" t="s">
        <v>2682</v>
      </c>
    </row>
    <row r="13208" spans="21:30">
      <c r="U13208">
        <v>35469</v>
      </c>
      <c r="V13208">
        <v>4</v>
      </c>
      <c r="W13208" t="s">
        <v>13742</v>
      </c>
      <c r="X13208">
        <v>13</v>
      </c>
      <c r="Y13208" t="s">
        <v>6457</v>
      </c>
      <c r="Z13208">
        <v>13106</v>
      </c>
      <c r="AA13208" t="s">
        <v>6487</v>
      </c>
      <c r="AC13208" t="s">
        <v>10212</v>
      </c>
      <c r="AD13208" t="s">
        <v>2682</v>
      </c>
    </row>
    <row r="13209" spans="21:30">
      <c r="U13209">
        <v>35480</v>
      </c>
      <c r="V13209">
        <v>5</v>
      </c>
      <c r="W13209" t="s">
        <v>13743</v>
      </c>
      <c r="X13209">
        <v>13</v>
      </c>
      <c r="Y13209" t="s">
        <v>6457</v>
      </c>
      <c r="Z13209">
        <v>13107</v>
      </c>
      <c r="AA13209" t="s">
        <v>1204</v>
      </c>
      <c r="AC13209" t="s">
        <v>10212</v>
      </c>
      <c r="AD13209" t="s">
        <v>2682</v>
      </c>
    </row>
    <row r="13210" spans="21:30">
      <c r="U13210">
        <v>35481</v>
      </c>
      <c r="V13210">
        <v>3</v>
      </c>
      <c r="W13210" t="s">
        <v>13744</v>
      </c>
      <c r="X13210">
        <v>13</v>
      </c>
      <c r="Y13210" t="s">
        <v>6457</v>
      </c>
      <c r="Z13210">
        <v>13107</v>
      </c>
      <c r="AA13210" t="s">
        <v>1204</v>
      </c>
      <c r="AC13210" t="s">
        <v>10212</v>
      </c>
      <c r="AD13210" t="s">
        <v>2682</v>
      </c>
    </row>
    <row r="13211" spans="21:30">
      <c r="U13211">
        <v>35482</v>
      </c>
      <c r="V13211">
        <v>1</v>
      </c>
      <c r="W13211" t="s">
        <v>13745</v>
      </c>
      <c r="X13211">
        <v>13</v>
      </c>
      <c r="Y13211" t="s">
        <v>6457</v>
      </c>
      <c r="Z13211">
        <v>13107</v>
      </c>
      <c r="AA13211" t="s">
        <v>1204</v>
      </c>
      <c r="AC13211" t="s">
        <v>10212</v>
      </c>
      <c r="AD13211" t="s">
        <v>2682</v>
      </c>
    </row>
    <row r="13212" spans="21:30">
      <c r="U13212">
        <v>35484</v>
      </c>
      <c r="V13212">
        <v>8</v>
      </c>
      <c r="W13212" t="s">
        <v>13746</v>
      </c>
      <c r="X13212">
        <v>13</v>
      </c>
      <c r="Y13212" t="s">
        <v>6457</v>
      </c>
      <c r="Z13212">
        <v>13107</v>
      </c>
      <c r="AA13212" t="s">
        <v>1204</v>
      </c>
      <c r="AC13212" t="s">
        <v>10212</v>
      </c>
      <c r="AD13212" t="s">
        <v>2682</v>
      </c>
    </row>
    <row r="13213" spans="21:30">
      <c r="U13213">
        <v>35485</v>
      </c>
      <c r="V13213">
        <v>6</v>
      </c>
      <c r="W13213" t="s">
        <v>13747</v>
      </c>
      <c r="X13213">
        <v>13</v>
      </c>
      <c r="Y13213" t="s">
        <v>6457</v>
      </c>
      <c r="Z13213">
        <v>13107</v>
      </c>
      <c r="AA13213" t="s">
        <v>1204</v>
      </c>
      <c r="AC13213" t="s">
        <v>10212</v>
      </c>
      <c r="AD13213" t="s">
        <v>2682</v>
      </c>
    </row>
    <row r="13214" spans="21:30">
      <c r="U13214">
        <v>35486</v>
      </c>
      <c r="V13214">
        <v>4</v>
      </c>
      <c r="W13214" t="s">
        <v>13748</v>
      </c>
      <c r="X13214">
        <v>13</v>
      </c>
      <c r="Y13214" t="s">
        <v>6457</v>
      </c>
      <c r="Z13214">
        <v>13107</v>
      </c>
      <c r="AA13214" t="s">
        <v>1204</v>
      </c>
      <c r="AC13214" t="s">
        <v>10212</v>
      </c>
      <c r="AD13214" t="s">
        <v>2682</v>
      </c>
    </row>
    <row r="13215" spans="21:30">
      <c r="U13215">
        <v>35489</v>
      </c>
      <c r="V13215">
        <v>9</v>
      </c>
      <c r="W13215" t="s">
        <v>13749</v>
      </c>
      <c r="X13215">
        <v>13</v>
      </c>
      <c r="Y13215" t="s">
        <v>6457</v>
      </c>
      <c r="Z13215">
        <v>13107</v>
      </c>
      <c r="AA13215" t="s">
        <v>1204</v>
      </c>
      <c r="AC13215" t="s">
        <v>10212</v>
      </c>
      <c r="AD13215" t="s">
        <v>2682</v>
      </c>
    </row>
    <row r="13216" spans="21:30">
      <c r="U13216">
        <v>35495</v>
      </c>
      <c r="V13216">
        <v>3</v>
      </c>
      <c r="W13216" t="s">
        <v>13750</v>
      </c>
      <c r="X13216">
        <v>13</v>
      </c>
      <c r="Y13216" t="s">
        <v>6457</v>
      </c>
      <c r="Z13216">
        <v>13109</v>
      </c>
      <c r="AA13216" t="s">
        <v>1224</v>
      </c>
      <c r="AC13216" t="s">
        <v>10212</v>
      </c>
      <c r="AD13216" t="s">
        <v>2682</v>
      </c>
    </row>
    <row r="13217" spans="21:30">
      <c r="U13217">
        <v>35496</v>
      </c>
      <c r="V13217">
        <v>1</v>
      </c>
      <c r="W13217" t="s">
        <v>10266</v>
      </c>
      <c r="X13217">
        <v>13</v>
      </c>
      <c r="Y13217" t="s">
        <v>6457</v>
      </c>
      <c r="Z13217">
        <v>13109</v>
      </c>
      <c r="AA13217" t="s">
        <v>1224</v>
      </c>
      <c r="AC13217" t="s">
        <v>10212</v>
      </c>
      <c r="AD13217" t="s">
        <v>2682</v>
      </c>
    </row>
    <row r="13218" spans="21:30">
      <c r="U13218">
        <v>35503</v>
      </c>
      <c r="V13218">
        <v>8</v>
      </c>
      <c r="W13218" t="s">
        <v>13751</v>
      </c>
      <c r="X13218">
        <v>13</v>
      </c>
      <c r="Y13218" t="s">
        <v>6457</v>
      </c>
      <c r="Z13218">
        <v>13110</v>
      </c>
      <c r="AA13218" t="s">
        <v>741</v>
      </c>
      <c r="AC13218" t="s">
        <v>10212</v>
      </c>
      <c r="AD13218" t="s">
        <v>2682</v>
      </c>
    </row>
    <row r="13219" spans="21:30">
      <c r="U13219">
        <v>35504</v>
      </c>
      <c r="V13219">
        <v>6</v>
      </c>
      <c r="W13219" t="s">
        <v>13752</v>
      </c>
      <c r="X13219">
        <v>13</v>
      </c>
      <c r="Y13219" t="s">
        <v>6457</v>
      </c>
      <c r="Z13219">
        <v>13110</v>
      </c>
      <c r="AA13219" t="s">
        <v>741</v>
      </c>
      <c r="AC13219" t="s">
        <v>10212</v>
      </c>
      <c r="AD13219" t="s">
        <v>443</v>
      </c>
    </row>
    <row r="13220" spans="21:30">
      <c r="U13220">
        <v>35505</v>
      </c>
      <c r="V13220">
        <v>4</v>
      </c>
      <c r="W13220" t="s">
        <v>13753</v>
      </c>
      <c r="X13220">
        <v>13</v>
      </c>
      <c r="Y13220" t="s">
        <v>6457</v>
      </c>
      <c r="Z13220">
        <v>13110</v>
      </c>
      <c r="AA13220" t="s">
        <v>741</v>
      </c>
      <c r="AC13220" t="s">
        <v>10212</v>
      </c>
      <c r="AD13220" t="s">
        <v>2682</v>
      </c>
    </row>
    <row r="13221" spans="21:30">
      <c r="U13221">
        <v>35506</v>
      </c>
      <c r="V13221">
        <v>2</v>
      </c>
      <c r="W13221" t="s">
        <v>13754</v>
      </c>
      <c r="X13221">
        <v>13</v>
      </c>
      <c r="Y13221" t="s">
        <v>6457</v>
      </c>
      <c r="Z13221">
        <v>13110</v>
      </c>
      <c r="AA13221" t="s">
        <v>741</v>
      </c>
      <c r="AC13221" t="s">
        <v>10212</v>
      </c>
      <c r="AD13221" t="s">
        <v>443</v>
      </c>
    </row>
    <row r="13222" spans="21:30">
      <c r="U13222">
        <v>35508</v>
      </c>
      <c r="V13222">
        <v>9</v>
      </c>
      <c r="W13222" t="s">
        <v>13755</v>
      </c>
      <c r="X13222">
        <v>13</v>
      </c>
      <c r="Y13222" t="s">
        <v>6457</v>
      </c>
      <c r="Z13222">
        <v>13110</v>
      </c>
      <c r="AA13222" t="s">
        <v>741</v>
      </c>
      <c r="AC13222" t="s">
        <v>10212</v>
      </c>
      <c r="AD13222" t="s">
        <v>2682</v>
      </c>
    </row>
    <row r="13223" spans="21:30">
      <c r="U13223">
        <v>35512</v>
      </c>
      <c r="V13223">
        <v>7</v>
      </c>
      <c r="W13223" t="s">
        <v>13756</v>
      </c>
      <c r="X13223">
        <v>13</v>
      </c>
      <c r="Y13223" t="s">
        <v>6457</v>
      </c>
      <c r="Z13223">
        <v>13110</v>
      </c>
      <c r="AA13223" t="s">
        <v>741</v>
      </c>
      <c r="AC13223" t="s">
        <v>10212</v>
      </c>
      <c r="AD13223" t="s">
        <v>2682</v>
      </c>
    </row>
    <row r="13224" spans="21:30">
      <c r="U13224">
        <v>35518</v>
      </c>
      <c r="V13224">
        <v>6</v>
      </c>
      <c r="W13224" t="s">
        <v>13757</v>
      </c>
      <c r="X13224">
        <v>13</v>
      </c>
      <c r="Y13224" t="s">
        <v>6457</v>
      </c>
      <c r="Z13224">
        <v>13110</v>
      </c>
      <c r="AA13224" t="s">
        <v>741</v>
      </c>
      <c r="AC13224" t="s">
        <v>10212</v>
      </c>
      <c r="AD13224" t="s">
        <v>2682</v>
      </c>
    </row>
    <row r="13225" spans="21:30">
      <c r="U13225">
        <v>35526</v>
      </c>
      <c r="V13225">
        <v>7</v>
      </c>
      <c r="W13225" t="s">
        <v>13758</v>
      </c>
      <c r="X13225">
        <v>13</v>
      </c>
      <c r="Y13225" t="s">
        <v>6457</v>
      </c>
      <c r="Z13225">
        <v>13110</v>
      </c>
      <c r="AA13225" t="s">
        <v>741</v>
      </c>
      <c r="AC13225" t="s">
        <v>10212</v>
      </c>
      <c r="AD13225" t="s">
        <v>443</v>
      </c>
    </row>
    <row r="13226" spans="21:30">
      <c r="U13226">
        <v>35527</v>
      </c>
      <c r="V13226">
        <v>5</v>
      </c>
      <c r="W13226" t="s">
        <v>13759</v>
      </c>
      <c r="X13226">
        <v>13</v>
      </c>
      <c r="Y13226" t="s">
        <v>6457</v>
      </c>
      <c r="Z13226">
        <v>13110</v>
      </c>
      <c r="AA13226" t="s">
        <v>741</v>
      </c>
      <c r="AC13226" t="s">
        <v>10212</v>
      </c>
      <c r="AD13226" t="s">
        <v>443</v>
      </c>
    </row>
    <row r="13227" spans="21:30">
      <c r="U13227">
        <v>35528</v>
      </c>
      <c r="V13227">
        <v>3</v>
      </c>
      <c r="W13227" t="s">
        <v>13267</v>
      </c>
      <c r="X13227">
        <v>13</v>
      </c>
      <c r="Y13227" t="s">
        <v>6457</v>
      </c>
      <c r="Z13227">
        <v>13111</v>
      </c>
      <c r="AA13227" t="s">
        <v>1237</v>
      </c>
      <c r="AC13227" t="s">
        <v>10212</v>
      </c>
      <c r="AD13227" t="s">
        <v>2682</v>
      </c>
    </row>
    <row r="13228" spans="21:30">
      <c r="U13228">
        <v>35529</v>
      </c>
      <c r="V13228">
        <v>1</v>
      </c>
      <c r="W13228" t="s">
        <v>13760</v>
      </c>
      <c r="X13228">
        <v>13</v>
      </c>
      <c r="Y13228" t="s">
        <v>6457</v>
      </c>
      <c r="Z13228">
        <v>13111</v>
      </c>
      <c r="AA13228" t="s">
        <v>1237</v>
      </c>
      <c r="AC13228" t="s">
        <v>10212</v>
      </c>
      <c r="AD13228" t="s">
        <v>2682</v>
      </c>
    </row>
    <row r="13229" spans="21:30">
      <c r="U13229">
        <v>35530</v>
      </c>
      <c r="V13229">
        <v>5</v>
      </c>
      <c r="W13229" t="s">
        <v>13761</v>
      </c>
      <c r="X13229">
        <v>13</v>
      </c>
      <c r="Y13229" t="s">
        <v>6457</v>
      </c>
      <c r="Z13229">
        <v>13111</v>
      </c>
      <c r="AA13229" t="s">
        <v>1237</v>
      </c>
      <c r="AC13229" t="s">
        <v>10212</v>
      </c>
      <c r="AD13229" t="s">
        <v>2682</v>
      </c>
    </row>
    <row r="13230" spans="21:30">
      <c r="U13230">
        <v>35531</v>
      </c>
      <c r="V13230">
        <v>3</v>
      </c>
      <c r="W13230" t="s">
        <v>10217</v>
      </c>
      <c r="X13230">
        <v>13</v>
      </c>
      <c r="Y13230" t="s">
        <v>6457</v>
      </c>
      <c r="Z13230">
        <v>13111</v>
      </c>
      <c r="AA13230" t="s">
        <v>1237</v>
      </c>
      <c r="AC13230" t="s">
        <v>10212</v>
      </c>
      <c r="AD13230" t="s">
        <v>2682</v>
      </c>
    </row>
    <row r="13231" spans="21:30">
      <c r="U13231">
        <v>35532</v>
      </c>
      <c r="V13231">
        <v>1</v>
      </c>
      <c r="W13231" t="s">
        <v>13762</v>
      </c>
      <c r="X13231">
        <v>13</v>
      </c>
      <c r="Y13231" t="s">
        <v>6457</v>
      </c>
      <c r="Z13231">
        <v>13111</v>
      </c>
      <c r="AA13231" t="s">
        <v>1237</v>
      </c>
      <c r="AC13231" t="s">
        <v>10212</v>
      </c>
      <c r="AD13231" t="s">
        <v>2682</v>
      </c>
    </row>
    <row r="13232" spans="21:30">
      <c r="U13232">
        <v>35534</v>
      </c>
      <c r="V13232">
        <v>8</v>
      </c>
      <c r="W13232" t="s">
        <v>13763</v>
      </c>
      <c r="X13232">
        <v>13</v>
      </c>
      <c r="Y13232" t="s">
        <v>6457</v>
      </c>
      <c r="Z13232">
        <v>13111</v>
      </c>
      <c r="AA13232" t="s">
        <v>1237</v>
      </c>
      <c r="AC13232" t="s">
        <v>10212</v>
      </c>
      <c r="AD13232" t="s">
        <v>2682</v>
      </c>
    </row>
    <row r="13233" spans="21:30">
      <c r="U13233">
        <v>35541</v>
      </c>
      <c r="V13233">
        <v>0</v>
      </c>
      <c r="W13233" t="s">
        <v>12754</v>
      </c>
      <c r="X13233">
        <v>13</v>
      </c>
      <c r="Y13233" t="s">
        <v>6457</v>
      </c>
      <c r="Z13233">
        <v>13111</v>
      </c>
      <c r="AA13233" t="s">
        <v>1237</v>
      </c>
      <c r="AC13233" t="s">
        <v>10212</v>
      </c>
      <c r="AD13233" t="s">
        <v>2682</v>
      </c>
    </row>
    <row r="13234" spans="21:30">
      <c r="U13234">
        <v>35542</v>
      </c>
      <c r="V13234">
        <v>9</v>
      </c>
      <c r="W13234" t="s">
        <v>13764</v>
      </c>
      <c r="X13234">
        <v>13</v>
      </c>
      <c r="Y13234" t="s">
        <v>6457</v>
      </c>
      <c r="Z13234">
        <v>13111</v>
      </c>
      <c r="AA13234" t="s">
        <v>1237</v>
      </c>
      <c r="AC13234" t="s">
        <v>10212</v>
      </c>
      <c r="AD13234" t="s">
        <v>2682</v>
      </c>
    </row>
    <row r="13235" spans="21:30">
      <c r="U13235">
        <v>35543</v>
      </c>
      <c r="V13235">
        <v>7</v>
      </c>
      <c r="W13235" t="s">
        <v>13765</v>
      </c>
      <c r="X13235">
        <v>13</v>
      </c>
      <c r="Y13235" t="s">
        <v>6457</v>
      </c>
      <c r="Z13235">
        <v>13111</v>
      </c>
      <c r="AA13235" t="s">
        <v>1237</v>
      </c>
      <c r="AC13235" t="s">
        <v>10212</v>
      </c>
      <c r="AD13235" t="s">
        <v>443</v>
      </c>
    </row>
    <row r="13236" spans="21:30">
      <c r="U13236">
        <v>35544</v>
      </c>
      <c r="V13236">
        <v>5</v>
      </c>
      <c r="W13236" t="s">
        <v>10261</v>
      </c>
      <c r="X13236">
        <v>13</v>
      </c>
      <c r="Y13236" t="s">
        <v>6457</v>
      </c>
      <c r="Z13236">
        <v>13112</v>
      </c>
      <c r="AA13236" t="s">
        <v>1249</v>
      </c>
      <c r="AC13236" t="s">
        <v>10212</v>
      </c>
      <c r="AD13236" t="s">
        <v>2682</v>
      </c>
    </row>
    <row r="13237" spans="21:30">
      <c r="U13237">
        <v>35545</v>
      </c>
      <c r="V13237">
        <v>3</v>
      </c>
      <c r="W13237" t="s">
        <v>13766</v>
      </c>
      <c r="X13237">
        <v>13</v>
      </c>
      <c r="Y13237" t="s">
        <v>6457</v>
      </c>
      <c r="Z13237">
        <v>13112</v>
      </c>
      <c r="AA13237" t="s">
        <v>1249</v>
      </c>
      <c r="AC13237" t="s">
        <v>10212</v>
      </c>
      <c r="AD13237" t="s">
        <v>443</v>
      </c>
    </row>
    <row r="13238" spans="21:30">
      <c r="U13238">
        <v>35546</v>
      </c>
      <c r="V13238">
        <v>1</v>
      </c>
      <c r="W13238" t="s">
        <v>13767</v>
      </c>
      <c r="X13238">
        <v>13</v>
      </c>
      <c r="Y13238" t="s">
        <v>6457</v>
      </c>
      <c r="Z13238">
        <v>13112</v>
      </c>
      <c r="AA13238" t="s">
        <v>1249</v>
      </c>
      <c r="AC13238" t="s">
        <v>10212</v>
      </c>
      <c r="AD13238" t="s">
        <v>2682</v>
      </c>
    </row>
    <row r="13239" spans="21:30">
      <c r="U13239">
        <v>35548</v>
      </c>
      <c r="V13239">
        <v>8</v>
      </c>
      <c r="W13239" t="s">
        <v>13768</v>
      </c>
      <c r="X13239">
        <v>13</v>
      </c>
      <c r="Y13239" t="s">
        <v>6457</v>
      </c>
      <c r="Z13239">
        <v>13112</v>
      </c>
      <c r="AA13239" t="s">
        <v>1249</v>
      </c>
      <c r="AC13239" t="s">
        <v>10212</v>
      </c>
      <c r="AD13239" t="s">
        <v>2682</v>
      </c>
    </row>
    <row r="13240" spans="21:30">
      <c r="U13240">
        <v>35549</v>
      </c>
      <c r="V13240">
        <v>6</v>
      </c>
      <c r="W13240" t="s">
        <v>13769</v>
      </c>
      <c r="X13240">
        <v>13</v>
      </c>
      <c r="Y13240" t="s">
        <v>6457</v>
      </c>
      <c r="Z13240">
        <v>13112</v>
      </c>
      <c r="AA13240" t="s">
        <v>1249</v>
      </c>
      <c r="AC13240" t="s">
        <v>10212</v>
      </c>
      <c r="AD13240" t="s">
        <v>2682</v>
      </c>
    </row>
    <row r="13241" spans="21:30">
      <c r="U13241">
        <v>35551</v>
      </c>
      <c r="V13241">
        <v>8</v>
      </c>
      <c r="W13241" t="s">
        <v>13770</v>
      </c>
      <c r="X13241">
        <v>13</v>
      </c>
      <c r="Y13241" t="s">
        <v>6457</v>
      </c>
      <c r="Z13241">
        <v>13112</v>
      </c>
      <c r="AA13241" t="s">
        <v>1249</v>
      </c>
      <c r="AC13241" t="s">
        <v>10212</v>
      </c>
      <c r="AD13241" t="s">
        <v>2682</v>
      </c>
    </row>
    <row r="13242" spans="21:30">
      <c r="U13242">
        <v>35552</v>
      </c>
      <c r="V13242">
        <v>6</v>
      </c>
      <c r="W13242" t="s">
        <v>13771</v>
      </c>
      <c r="X13242">
        <v>13</v>
      </c>
      <c r="Y13242" t="s">
        <v>6457</v>
      </c>
      <c r="Z13242">
        <v>13112</v>
      </c>
      <c r="AA13242" t="s">
        <v>1249</v>
      </c>
      <c r="AC13242" t="s">
        <v>10212</v>
      </c>
      <c r="AD13242" t="s">
        <v>2682</v>
      </c>
    </row>
    <row r="13243" spans="21:30">
      <c r="U13243">
        <v>35553</v>
      </c>
      <c r="V13243">
        <v>4</v>
      </c>
      <c r="W13243" t="s">
        <v>13772</v>
      </c>
      <c r="X13243">
        <v>13</v>
      </c>
      <c r="Y13243" t="s">
        <v>6457</v>
      </c>
      <c r="Z13243">
        <v>13112</v>
      </c>
      <c r="AA13243" t="s">
        <v>1249</v>
      </c>
      <c r="AC13243" t="s">
        <v>10212</v>
      </c>
      <c r="AD13243" t="s">
        <v>2682</v>
      </c>
    </row>
    <row r="13244" spans="21:30">
      <c r="U13244">
        <v>35554</v>
      </c>
      <c r="V13244">
        <v>2</v>
      </c>
      <c r="W13244" t="s">
        <v>13773</v>
      </c>
      <c r="X13244">
        <v>13</v>
      </c>
      <c r="Y13244" t="s">
        <v>6457</v>
      </c>
      <c r="Z13244">
        <v>13112</v>
      </c>
      <c r="AA13244" t="s">
        <v>1249</v>
      </c>
      <c r="AC13244" t="s">
        <v>10212</v>
      </c>
      <c r="AD13244" t="s">
        <v>2682</v>
      </c>
    </row>
    <row r="13245" spans="21:30">
      <c r="U13245">
        <v>35562</v>
      </c>
      <c r="V13245">
        <v>3</v>
      </c>
      <c r="W13245" t="s">
        <v>13774</v>
      </c>
      <c r="X13245">
        <v>13</v>
      </c>
      <c r="Y13245" t="s">
        <v>6457</v>
      </c>
      <c r="Z13245">
        <v>13112</v>
      </c>
      <c r="AA13245" t="s">
        <v>1249</v>
      </c>
      <c r="AC13245" t="s">
        <v>10212</v>
      </c>
      <c r="AD13245" t="s">
        <v>2682</v>
      </c>
    </row>
    <row r="13246" spans="21:30">
      <c r="U13246">
        <v>35566</v>
      </c>
      <c r="V13246">
        <v>6</v>
      </c>
      <c r="W13246" t="s">
        <v>13775</v>
      </c>
      <c r="X13246">
        <v>13</v>
      </c>
      <c r="Y13246" t="s">
        <v>6457</v>
      </c>
      <c r="Z13246">
        <v>13113</v>
      </c>
      <c r="AA13246" t="s">
        <v>761</v>
      </c>
      <c r="AC13246" t="s">
        <v>10212</v>
      </c>
      <c r="AD13246" t="s">
        <v>2682</v>
      </c>
    </row>
    <row r="13247" spans="21:30">
      <c r="U13247">
        <v>35575</v>
      </c>
      <c r="V13247">
        <v>5</v>
      </c>
      <c r="W13247" t="s">
        <v>13776</v>
      </c>
      <c r="X13247">
        <v>13</v>
      </c>
      <c r="Y13247" t="s">
        <v>6457</v>
      </c>
      <c r="Z13247">
        <v>13114</v>
      </c>
      <c r="AA13247" t="s">
        <v>683</v>
      </c>
      <c r="AC13247" t="s">
        <v>10212</v>
      </c>
      <c r="AD13247" t="s">
        <v>2682</v>
      </c>
    </row>
    <row r="13248" spans="21:30">
      <c r="U13248">
        <v>35576</v>
      </c>
      <c r="V13248">
        <v>3</v>
      </c>
      <c r="W13248" t="s">
        <v>13777</v>
      </c>
      <c r="X13248">
        <v>13</v>
      </c>
      <c r="Y13248" t="s">
        <v>6457</v>
      </c>
      <c r="Z13248">
        <v>13114</v>
      </c>
      <c r="AA13248" t="s">
        <v>683</v>
      </c>
      <c r="AC13248" t="s">
        <v>10212</v>
      </c>
      <c r="AD13248" t="s">
        <v>2682</v>
      </c>
    </row>
    <row r="13249" spans="21:30">
      <c r="U13249">
        <v>35577</v>
      </c>
      <c r="V13249">
        <v>1</v>
      </c>
      <c r="W13249" t="s">
        <v>13778</v>
      </c>
      <c r="X13249">
        <v>13</v>
      </c>
      <c r="Y13249" t="s">
        <v>6457</v>
      </c>
      <c r="Z13249">
        <v>13115</v>
      </c>
      <c r="AA13249" t="s">
        <v>1826</v>
      </c>
      <c r="AC13249" t="s">
        <v>10212</v>
      </c>
      <c r="AD13249" t="s">
        <v>2682</v>
      </c>
    </row>
    <row r="13250" spans="21:30">
      <c r="U13250">
        <v>35583</v>
      </c>
      <c r="V13250">
        <v>6</v>
      </c>
      <c r="W13250" t="s">
        <v>12744</v>
      </c>
      <c r="X13250">
        <v>13</v>
      </c>
      <c r="Y13250" t="s">
        <v>6457</v>
      </c>
      <c r="Z13250">
        <v>13116</v>
      </c>
      <c r="AA13250" t="s">
        <v>1296</v>
      </c>
      <c r="AC13250" t="s">
        <v>10212</v>
      </c>
      <c r="AD13250" t="s">
        <v>2682</v>
      </c>
    </row>
    <row r="13251" spans="21:30">
      <c r="U13251">
        <v>35584</v>
      </c>
      <c r="V13251">
        <v>4</v>
      </c>
      <c r="W13251" t="s">
        <v>13779</v>
      </c>
      <c r="X13251">
        <v>13</v>
      </c>
      <c r="Y13251" t="s">
        <v>6457</v>
      </c>
      <c r="Z13251">
        <v>13116</v>
      </c>
      <c r="AA13251" t="s">
        <v>1296</v>
      </c>
      <c r="AC13251" t="s">
        <v>10212</v>
      </c>
      <c r="AD13251" t="s">
        <v>2682</v>
      </c>
    </row>
    <row r="13252" spans="21:30">
      <c r="U13252">
        <v>35585</v>
      </c>
      <c r="V13252">
        <v>2</v>
      </c>
      <c r="W13252" t="s">
        <v>13780</v>
      </c>
      <c r="X13252">
        <v>13</v>
      </c>
      <c r="Y13252" t="s">
        <v>6457</v>
      </c>
      <c r="Z13252">
        <v>13116</v>
      </c>
      <c r="AA13252" t="s">
        <v>1296</v>
      </c>
      <c r="AC13252" t="s">
        <v>10212</v>
      </c>
      <c r="AD13252" t="s">
        <v>443</v>
      </c>
    </row>
    <row r="13253" spans="21:30">
      <c r="U13253">
        <v>35594</v>
      </c>
      <c r="V13253">
        <v>1</v>
      </c>
      <c r="W13253" t="s">
        <v>10358</v>
      </c>
      <c r="X13253">
        <v>13</v>
      </c>
      <c r="Y13253" t="s">
        <v>6457</v>
      </c>
      <c r="Z13253">
        <v>13116</v>
      </c>
      <c r="AA13253" t="s">
        <v>1296</v>
      </c>
      <c r="AC13253" t="s">
        <v>10212</v>
      </c>
      <c r="AD13253" t="s">
        <v>2682</v>
      </c>
    </row>
    <row r="13254" spans="21:30">
      <c r="U13254">
        <v>35596</v>
      </c>
      <c r="V13254">
        <v>8</v>
      </c>
      <c r="W13254" t="s">
        <v>13781</v>
      </c>
      <c r="X13254">
        <v>13</v>
      </c>
      <c r="Y13254" t="s">
        <v>6457</v>
      </c>
      <c r="Z13254">
        <v>13116</v>
      </c>
      <c r="AA13254" t="s">
        <v>1296</v>
      </c>
      <c r="AC13254" t="s">
        <v>10212</v>
      </c>
      <c r="AD13254" t="s">
        <v>2682</v>
      </c>
    </row>
    <row r="13255" spans="21:30">
      <c r="U13255">
        <v>35598</v>
      </c>
      <c r="V13255">
        <v>4</v>
      </c>
      <c r="W13255" t="s">
        <v>13782</v>
      </c>
      <c r="X13255">
        <v>13</v>
      </c>
      <c r="Y13255" t="s">
        <v>6457</v>
      </c>
      <c r="Z13255">
        <v>13116</v>
      </c>
      <c r="AA13255" t="s">
        <v>1296</v>
      </c>
      <c r="AC13255" t="s">
        <v>10212</v>
      </c>
      <c r="AD13255" t="s">
        <v>443</v>
      </c>
    </row>
    <row r="13256" spans="21:30">
      <c r="U13256">
        <v>35599</v>
      </c>
      <c r="V13256">
        <v>2</v>
      </c>
      <c r="W13256" t="s">
        <v>13783</v>
      </c>
      <c r="X13256">
        <v>13</v>
      </c>
      <c r="Y13256" t="s">
        <v>6457</v>
      </c>
      <c r="Z13256">
        <v>13117</v>
      </c>
      <c r="AA13256" t="s">
        <v>804</v>
      </c>
      <c r="AC13256" t="s">
        <v>10212</v>
      </c>
      <c r="AD13256" t="s">
        <v>2682</v>
      </c>
    </row>
    <row r="13257" spans="21:30">
      <c r="U13257">
        <v>35601</v>
      </c>
      <c r="V13257">
        <v>8</v>
      </c>
      <c r="W13257" t="s">
        <v>13784</v>
      </c>
      <c r="X13257">
        <v>13</v>
      </c>
      <c r="Y13257" t="s">
        <v>6457</v>
      </c>
      <c r="Z13257">
        <v>13117</v>
      </c>
      <c r="AA13257" t="s">
        <v>804</v>
      </c>
      <c r="AC13257" t="s">
        <v>10212</v>
      </c>
      <c r="AD13257" t="s">
        <v>2682</v>
      </c>
    </row>
    <row r="13258" spans="21:30">
      <c r="U13258">
        <v>35602</v>
      </c>
      <c r="V13258">
        <v>6</v>
      </c>
      <c r="W13258" t="s">
        <v>13785</v>
      </c>
      <c r="X13258">
        <v>13</v>
      </c>
      <c r="Y13258" t="s">
        <v>6457</v>
      </c>
      <c r="Z13258">
        <v>13117</v>
      </c>
      <c r="AA13258" t="s">
        <v>804</v>
      </c>
      <c r="AC13258" t="s">
        <v>10212</v>
      </c>
      <c r="AD13258" t="s">
        <v>2682</v>
      </c>
    </row>
    <row r="13259" spans="21:30">
      <c r="U13259">
        <v>35603</v>
      </c>
      <c r="V13259">
        <v>4</v>
      </c>
      <c r="W13259" t="s">
        <v>13786</v>
      </c>
      <c r="X13259">
        <v>13</v>
      </c>
      <c r="Y13259" t="s">
        <v>6457</v>
      </c>
      <c r="Z13259">
        <v>13117</v>
      </c>
      <c r="AA13259" t="s">
        <v>804</v>
      </c>
      <c r="AC13259" t="s">
        <v>10212</v>
      </c>
      <c r="AD13259" t="s">
        <v>2682</v>
      </c>
    </row>
    <row r="13260" spans="21:30">
      <c r="U13260">
        <v>35604</v>
      </c>
      <c r="V13260">
        <v>2</v>
      </c>
      <c r="W13260" t="s">
        <v>13787</v>
      </c>
      <c r="X13260">
        <v>13</v>
      </c>
      <c r="Y13260" t="s">
        <v>6457</v>
      </c>
      <c r="Z13260">
        <v>13117</v>
      </c>
      <c r="AA13260" t="s">
        <v>804</v>
      </c>
      <c r="AC13260" t="s">
        <v>10212</v>
      </c>
      <c r="AD13260" t="s">
        <v>2682</v>
      </c>
    </row>
    <row r="13261" spans="21:30">
      <c r="U13261">
        <v>35613</v>
      </c>
      <c r="V13261">
        <v>1</v>
      </c>
      <c r="W13261" t="s">
        <v>13788</v>
      </c>
      <c r="X13261">
        <v>13</v>
      </c>
      <c r="Y13261" t="s">
        <v>6457</v>
      </c>
      <c r="Z13261">
        <v>13117</v>
      </c>
      <c r="AA13261" t="s">
        <v>804</v>
      </c>
      <c r="AC13261" t="s">
        <v>10212</v>
      </c>
      <c r="AD13261" t="s">
        <v>443</v>
      </c>
    </row>
    <row r="13262" spans="21:30">
      <c r="U13262">
        <v>35615</v>
      </c>
      <c r="V13262">
        <v>8</v>
      </c>
      <c r="W13262" t="s">
        <v>13789</v>
      </c>
      <c r="X13262">
        <v>13</v>
      </c>
      <c r="Y13262" t="s">
        <v>6457</v>
      </c>
      <c r="Z13262">
        <v>13118</v>
      </c>
      <c r="AA13262" t="s">
        <v>771</v>
      </c>
      <c r="AC13262" t="s">
        <v>10212</v>
      </c>
      <c r="AD13262" t="s">
        <v>2682</v>
      </c>
    </row>
    <row r="13263" spans="21:30">
      <c r="U13263">
        <v>35616</v>
      </c>
      <c r="V13263">
        <v>6</v>
      </c>
      <c r="W13263" t="s">
        <v>10270</v>
      </c>
      <c r="X13263">
        <v>13</v>
      </c>
      <c r="Y13263" t="s">
        <v>6457</v>
      </c>
      <c r="Z13263">
        <v>13118</v>
      </c>
      <c r="AA13263" t="s">
        <v>771</v>
      </c>
      <c r="AC13263" t="s">
        <v>10212</v>
      </c>
      <c r="AD13263" t="s">
        <v>2682</v>
      </c>
    </row>
    <row r="13264" spans="21:30">
      <c r="U13264">
        <v>35617</v>
      </c>
      <c r="V13264">
        <v>4</v>
      </c>
      <c r="W13264" t="s">
        <v>13790</v>
      </c>
      <c r="X13264">
        <v>13</v>
      </c>
      <c r="Y13264" t="s">
        <v>6457</v>
      </c>
      <c r="Z13264">
        <v>13118</v>
      </c>
      <c r="AA13264" t="s">
        <v>771</v>
      </c>
      <c r="AC13264" t="s">
        <v>10212</v>
      </c>
      <c r="AD13264" t="s">
        <v>2682</v>
      </c>
    </row>
    <row r="13265" spans="21:30">
      <c r="U13265">
        <v>35633</v>
      </c>
      <c r="V13265">
        <v>6</v>
      </c>
      <c r="W13265" t="s">
        <v>13791</v>
      </c>
      <c r="X13265">
        <v>13</v>
      </c>
      <c r="Y13265" t="s">
        <v>6457</v>
      </c>
      <c r="Z13265">
        <v>13119</v>
      </c>
      <c r="AA13265" t="s">
        <v>6482</v>
      </c>
      <c r="AC13265" t="s">
        <v>10212</v>
      </c>
      <c r="AD13265" t="s">
        <v>2682</v>
      </c>
    </row>
    <row r="13266" spans="21:30">
      <c r="U13266">
        <v>35658</v>
      </c>
      <c r="V13266">
        <v>1</v>
      </c>
      <c r="W13266" t="s">
        <v>12846</v>
      </c>
      <c r="X13266">
        <v>13</v>
      </c>
      <c r="Y13266" t="s">
        <v>6457</v>
      </c>
      <c r="Z13266">
        <v>13119</v>
      </c>
      <c r="AA13266" t="s">
        <v>6482</v>
      </c>
      <c r="AC13266" t="s">
        <v>10212</v>
      </c>
      <c r="AD13266" t="s">
        <v>2682</v>
      </c>
    </row>
    <row r="13267" spans="21:30">
      <c r="U13267">
        <v>35664</v>
      </c>
      <c r="V13267">
        <v>6</v>
      </c>
      <c r="W13267" t="s">
        <v>13792</v>
      </c>
      <c r="X13267">
        <v>13</v>
      </c>
      <c r="Y13267" t="s">
        <v>6457</v>
      </c>
      <c r="Z13267">
        <v>13119</v>
      </c>
      <c r="AA13267" t="s">
        <v>6482</v>
      </c>
      <c r="AC13267" t="s">
        <v>10212</v>
      </c>
      <c r="AD13267" t="s">
        <v>443</v>
      </c>
    </row>
    <row r="13268" spans="21:30">
      <c r="U13268">
        <v>35665</v>
      </c>
      <c r="V13268">
        <v>4</v>
      </c>
      <c r="W13268" t="s">
        <v>13793</v>
      </c>
      <c r="X13268">
        <v>13</v>
      </c>
      <c r="Y13268" t="s">
        <v>6457</v>
      </c>
      <c r="Z13268">
        <v>13120</v>
      </c>
      <c r="AA13268" t="s">
        <v>6588</v>
      </c>
      <c r="AC13268" t="s">
        <v>10212</v>
      </c>
      <c r="AD13268" t="s">
        <v>2682</v>
      </c>
    </row>
    <row r="13269" spans="21:30">
      <c r="U13269">
        <v>35666</v>
      </c>
      <c r="V13269">
        <v>2</v>
      </c>
      <c r="W13269" t="s">
        <v>10213</v>
      </c>
      <c r="X13269">
        <v>13</v>
      </c>
      <c r="Y13269" t="s">
        <v>6457</v>
      </c>
      <c r="Z13269">
        <v>13120</v>
      </c>
      <c r="AA13269" t="s">
        <v>6588</v>
      </c>
      <c r="AC13269" t="s">
        <v>10212</v>
      </c>
      <c r="AD13269" t="s">
        <v>2682</v>
      </c>
    </row>
    <row r="13270" spans="21:30">
      <c r="U13270">
        <v>35667</v>
      </c>
      <c r="V13270">
        <v>0</v>
      </c>
      <c r="W13270" t="s">
        <v>13794</v>
      </c>
      <c r="X13270">
        <v>13</v>
      </c>
      <c r="Y13270" t="s">
        <v>6457</v>
      </c>
      <c r="Z13270">
        <v>13120</v>
      </c>
      <c r="AA13270" t="s">
        <v>6588</v>
      </c>
      <c r="AC13270" t="s">
        <v>10212</v>
      </c>
      <c r="AD13270" t="s">
        <v>2682</v>
      </c>
    </row>
    <row r="13271" spans="21:30">
      <c r="U13271">
        <v>35668</v>
      </c>
      <c r="V13271">
        <v>9</v>
      </c>
      <c r="W13271" t="s">
        <v>12451</v>
      </c>
      <c r="X13271">
        <v>13</v>
      </c>
      <c r="Y13271" t="s">
        <v>6457</v>
      </c>
      <c r="Z13271">
        <v>13120</v>
      </c>
      <c r="AA13271" t="s">
        <v>6588</v>
      </c>
      <c r="AC13271" t="s">
        <v>10212</v>
      </c>
      <c r="AD13271" t="s">
        <v>2682</v>
      </c>
    </row>
    <row r="13272" spans="21:30">
      <c r="U13272">
        <v>35669</v>
      </c>
      <c r="V13272">
        <v>7</v>
      </c>
      <c r="W13272" t="s">
        <v>10705</v>
      </c>
      <c r="X13272">
        <v>13</v>
      </c>
      <c r="Y13272" t="s">
        <v>6457</v>
      </c>
      <c r="Z13272">
        <v>13120</v>
      </c>
      <c r="AA13272" t="s">
        <v>6588</v>
      </c>
      <c r="AC13272" t="s">
        <v>10212</v>
      </c>
      <c r="AD13272" t="s">
        <v>2682</v>
      </c>
    </row>
    <row r="13273" spans="21:30">
      <c r="U13273">
        <v>35670</v>
      </c>
      <c r="V13273">
        <v>0</v>
      </c>
      <c r="W13273" t="s">
        <v>13795</v>
      </c>
      <c r="X13273">
        <v>13</v>
      </c>
      <c r="Y13273" t="s">
        <v>6457</v>
      </c>
      <c r="Z13273">
        <v>13120</v>
      </c>
      <c r="AA13273" t="s">
        <v>6588</v>
      </c>
      <c r="AC13273" t="s">
        <v>10212</v>
      </c>
      <c r="AD13273" t="s">
        <v>2682</v>
      </c>
    </row>
    <row r="13274" spans="21:30">
      <c r="U13274">
        <v>35671</v>
      </c>
      <c r="V13274">
        <v>9</v>
      </c>
      <c r="W13274" t="s">
        <v>13796</v>
      </c>
      <c r="X13274">
        <v>13</v>
      </c>
      <c r="Y13274" t="s">
        <v>6457</v>
      </c>
      <c r="Z13274">
        <v>13120</v>
      </c>
      <c r="AA13274" t="s">
        <v>6588</v>
      </c>
      <c r="AC13274" t="s">
        <v>10212</v>
      </c>
      <c r="AD13274" t="s">
        <v>2682</v>
      </c>
    </row>
    <row r="13275" spans="21:30">
      <c r="U13275">
        <v>35672</v>
      </c>
      <c r="V13275">
        <v>7</v>
      </c>
      <c r="W13275" t="s">
        <v>13797</v>
      </c>
      <c r="X13275">
        <v>13</v>
      </c>
      <c r="Y13275" t="s">
        <v>6457</v>
      </c>
      <c r="Z13275">
        <v>13120</v>
      </c>
      <c r="AA13275" t="s">
        <v>6588</v>
      </c>
      <c r="AC13275" t="s">
        <v>10212</v>
      </c>
      <c r="AD13275" t="s">
        <v>443</v>
      </c>
    </row>
    <row r="13276" spans="21:30">
      <c r="U13276">
        <v>35673</v>
      </c>
      <c r="V13276">
        <v>5</v>
      </c>
      <c r="W13276" t="s">
        <v>13798</v>
      </c>
      <c r="X13276">
        <v>13</v>
      </c>
      <c r="Y13276" t="s">
        <v>6457</v>
      </c>
      <c r="Z13276">
        <v>13120</v>
      </c>
      <c r="AA13276" t="s">
        <v>6588</v>
      </c>
      <c r="AC13276" t="s">
        <v>10212</v>
      </c>
      <c r="AD13276" t="s">
        <v>2682</v>
      </c>
    </row>
    <row r="13277" spans="21:30">
      <c r="U13277">
        <v>35680</v>
      </c>
      <c r="V13277">
        <v>8</v>
      </c>
      <c r="W13277" t="s">
        <v>13799</v>
      </c>
      <c r="X13277">
        <v>13</v>
      </c>
      <c r="Y13277" t="s">
        <v>6457</v>
      </c>
      <c r="Z13277">
        <v>13121</v>
      </c>
      <c r="AA13277" t="s">
        <v>1491</v>
      </c>
      <c r="AC13277" t="s">
        <v>10212</v>
      </c>
      <c r="AD13277" t="s">
        <v>2682</v>
      </c>
    </row>
    <row r="13278" spans="21:30">
      <c r="U13278">
        <v>35681</v>
      </c>
      <c r="V13278">
        <v>6</v>
      </c>
      <c r="W13278" t="s">
        <v>12764</v>
      </c>
      <c r="X13278">
        <v>13</v>
      </c>
      <c r="Y13278" t="s">
        <v>6457</v>
      </c>
      <c r="Z13278">
        <v>13121</v>
      </c>
      <c r="AA13278" t="s">
        <v>1491</v>
      </c>
      <c r="AC13278" t="s">
        <v>10212</v>
      </c>
      <c r="AD13278" t="s">
        <v>2682</v>
      </c>
    </row>
    <row r="13279" spans="21:30">
      <c r="U13279">
        <v>35682</v>
      </c>
      <c r="V13279">
        <v>4</v>
      </c>
      <c r="W13279" t="s">
        <v>13800</v>
      </c>
      <c r="X13279">
        <v>13</v>
      </c>
      <c r="Y13279" t="s">
        <v>6457</v>
      </c>
      <c r="Z13279">
        <v>13121</v>
      </c>
      <c r="AA13279" t="s">
        <v>1491</v>
      </c>
      <c r="AC13279" t="s">
        <v>10212</v>
      </c>
      <c r="AD13279" t="s">
        <v>2682</v>
      </c>
    </row>
    <row r="13280" spans="21:30">
      <c r="U13280">
        <v>35683</v>
      </c>
      <c r="V13280">
        <v>2</v>
      </c>
      <c r="W13280" t="s">
        <v>13801</v>
      </c>
      <c r="X13280">
        <v>13</v>
      </c>
      <c r="Y13280" t="s">
        <v>6457</v>
      </c>
      <c r="Z13280">
        <v>13121</v>
      </c>
      <c r="AA13280" t="s">
        <v>1491</v>
      </c>
      <c r="AC13280" t="s">
        <v>10212</v>
      </c>
      <c r="AD13280" t="s">
        <v>2682</v>
      </c>
    </row>
    <row r="13281" spans="21:30">
      <c r="U13281">
        <v>35684</v>
      </c>
      <c r="V13281">
        <v>0</v>
      </c>
      <c r="W13281" t="s">
        <v>13802</v>
      </c>
      <c r="X13281">
        <v>13</v>
      </c>
      <c r="Y13281" t="s">
        <v>6457</v>
      </c>
      <c r="Z13281">
        <v>13121</v>
      </c>
      <c r="AA13281" t="s">
        <v>1491</v>
      </c>
      <c r="AC13281" t="s">
        <v>10212</v>
      </c>
      <c r="AD13281" t="s">
        <v>2682</v>
      </c>
    </row>
    <row r="13282" spans="21:30">
      <c r="U13282">
        <v>35698</v>
      </c>
      <c r="V13282">
        <v>0</v>
      </c>
      <c r="W13282" t="s">
        <v>13803</v>
      </c>
      <c r="X13282">
        <v>13</v>
      </c>
      <c r="Y13282" t="s">
        <v>6457</v>
      </c>
      <c r="Z13282">
        <v>13121</v>
      </c>
      <c r="AA13282" t="s">
        <v>1491</v>
      </c>
      <c r="AC13282" t="s">
        <v>10212</v>
      </c>
      <c r="AD13282" t="s">
        <v>443</v>
      </c>
    </row>
    <row r="13283" spans="21:30">
      <c r="U13283">
        <v>35699</v>
      </c>
      <c r="V13283">
        <v>9</v>
      </c>
      <c r="W13283" t="s">
        <v>13804</v>
      </c>
      <c r="X13283">
        <v>13</v>
      </c>
      <c r="Y13283" t="s">
        <v>6457</v>
      </c>
      <c r="Z13283">
        <v>13121</v>
      </c>
      <c r="AA13283" t="s">
        <v>1491</v>
      </c>
      <c r="AC13283" t="s">
        <v>10212</v>
      </c>
      <c r="AD13283" t="s">
        <v>443</v>
      </c>
    </row>
    <row r="13284" spans="21:30">
      <c r="U13284">
        <v>35700</v>
      </c>
      <c r="V13284">
        <v>6</v>
      </c>
      <c r="W13284" t="s">
        <v>13805</v>
      </c>
      <c r="X13284">
        <v>13</v>
      </c>
      <c r="Y13284" t="s">
        <v>6457</v>
      </c>
      <c r="Z13284">
        <v>13122</v>
      </c>
      <c r="AA13284" t="s">
        <v>6722</v>
      </c>
      <c r="AC13284" t="s">
        <v>10212</v>
      </c>
      <c r="AD13284" t="s">
        <v>2682</v>
      </c>
    </row>
    <row r="13285" spans="21:30">
      <c r="U13285">
        <v>35701</v>
      </c>
      <c r="V13285">
        <v>4</v>
      </c>
      <c r="W13285" t="s">
        <v>13806</v>
      </c>
      <c r="X13285">
        <v>13</v>
      </c>
      <c r="Y13285" t="s">
        <v>6457</v>
      </c>
      <c r="Z13285">
        <v>13122</v>
      </c>
      <c r="AA13285" t="s">
        <v>6722</v>
      </c>
      <c r="AC13285" t="s">
        <v>10212</v>
      </c>
      <c r="AD13285" t="s">
        <v>2682</v>
      </c>
    </row>
    <row r="13286" spans="21:30">
      <c r="U13286">
        <v>35702</v>
      </c>
      <c r="V13286">
        <v>2</v>
      </c>
      <c r="W13286" t="s">
        <v>13807</v>
      </c>
      <c r="X13286">
        <v>13</v>
      </c>
      <c r="Y13286" t="s">
        <v>6457</v>
      </c>
      <c r="Z13286">
        <v>13122</v>
      </c>
      <c r="AA13286" t="s">
        <v>6722</v>
      </c>
      <c r="AC13286" t="s">
        <v>10212</v>
      </c>
      <c r="AD13286" t="s">
        <v>2682</v>
      </c>
    </row>
    <row r="13287" spans="21:30">
      <c r="U13287">
        <v>35703</v>
      </c>
      <c r="V13287">
        <v>0</v>
      </c>
      <c r="W13287" t="s">
        <v>10295</v>
      </c>
      <c r="X13287">
        <v>13</v>
      </c>
      <c r="Y13287" t="s">
        <v>6457</v>
      </c>
      <c r="Z13287">
        <v>13122</v>
      </c>
      <c r="AA13287" t="s">
        <v>6722</v>
      </c>
      <c r="AC13287" t="s">
        <v>10212</v>
      </c>
      <c r="AD13287" t="s">
        <v>2682</v>
      </c>
    </row>
    <row r="13288" spans="21:30">
      <c r="U13288">
        <v>35704</v>
      </c>
      <c r="V13288">
        <v>9</v>
      </c>
      <c r="W13288" t="s">
        <v>13808</v>
      </c>
      <c r="X13288">
        <v>13</v>
      </c>
      <c r="Y13288" t="s">
        <v>6457</v>
      </c>
      <c r="Z13288">
        <v>13122</v>
      </c>
      <c r="AA13288" t="s">
        <v>6722</v>
      </c>
      <c r="AC13288" t="s">
        <v>10212</v>
      </c>
      <c r="AD13288" t="s">
        <v>2682</v>
      </c>
    </row>
    <row r="13289" spans="21:30">
      <c r="U13289">
        <v>35705</v>
      </c>
      <c r="V13289">
        <v>7</v>
      </c>
      <c r="W13289" t="s">
        <v>13809</v>
      </c>
      <c r="X13289">
        <v>13</v>
      </c>
      <c r="Y13289" t="s">
        <v>6457</v>
      </c>
      <c r="Z13289">
        <v>13122</v>
      </c>
      <c r="AA13289" t="s">
        <v>6722</v>
      </c>
      <c r="AC13289" t="s">
        <v>10212</v>
      </c>
      <c r="AD13289" t="s">
        <v>2682</v>
      </c>
    </row>
    <row r="13290" spans="21:30">
      <c r="U13290">
        <v>35707</v>
      </c>
      <c r="V13290">
        <v>3</v>
      </c>
      <c r="W13290" t="s">
        <v>13810</v>
      </c>
      <c r="X13290">
        <v>13</v>
      </c>
      <c r="Y13290" t="s">
        <v>6457</v>
      </c>
      <c r="Z13290">
        <v>13122</v>
      </c>
      <c r="AA13290" t="s">
        <v>6722</v>
      </c>
      <c r="AC13290" t="s">
        <v>10212</v>
      </c>
      <c r="AD13290" t="s">
        <v>2682</v>
      </c>
    </row>
    <row r="13291" spans="21:30">
      <c r="U13291">
        <v>35708</v>
      </c>
      <c r="V13291">
        <v>1</v>
      </c>
      <c r="W13291" t="s">
        <v>13303</v>
      </c>
      <c r="X13291">
        <v>13</v>
      </c>
      <c r="Y13291" t="s">
        <v>6457</v>
      </c>
      <c r="Z13291">
        <v>13122</v>
      </c>
      <c r="AA13291" t="s">
        <v>6722</v>
      </c>
      <c r="AC13291" t="s">
        <v>10212</v>
      </c>
      <c r="AD13291" t="s">
        <v>443</v>
      </c>
    </row>
    <row r="13292" spans="21:30">
      <c r="U13292">
        <v>35713</v>
      </c>
      <c r="V13292">
        <v>8</v>
      </c>
      <c r="W13292" t="s">
        <v>13811</v>
      </c>
      <c r="X13292">
        <v>13</v>
      </c>
      <c r="Y13292" t="s">
        <v>6457</v>
      </c>
      <c r="Z13292">
        <v>13122</v>
      </c>
      <c r="AA13292" t="s">
        <v>6722</v>
      </c>
      <c r="AC13292" t="s">
        <v>10212</v>
      </c>
      <c r="AD13292" t="s">
        <v>2682</v>
      </c>
    </row>
    <row r="13293" spans="21:30">
      <c r="U13293">
        <v>35715</v>
      </c>
      <c r="V13293">
        <v>4</v>
      </c>
      <c r="W13293" t="s">
        <v>13812</v>
      </c>
      <c r="X13293">
        <v>13</v>
      </c>
      <c r="Y13293" t="s">
        <v>6457</v>
      </c>
      <c r="Z13293">
        <v>13122</v>
      </c>
      <c r="AA13293" t="s">
        <v>6722</v>
      </c>
      <c r="AC13293" t="s">
        <v>10212</v>
      </c>
      <c r="AD13293" t="s">
        <v>2682</v>
      </c>
    </row>
    <row r="13294" spans="21:30">
      <c r="U13294">
        <v>35720</v>
      </c>
      <c r="V13294">
        <v>0</v>
      </c>
      <c r="W13294" t="s">
        <v>13813</v>
      </c>
      <c r="X13294">
        <v>13</v>
      </c>
      <c r="Y13294" t="s">
        <v>6457</v>
      </c>
      <c r="Z13294">
        <v>13122</v>
      </c>
      <c r="AA13294" t="s">
        <v>6722</v>
      </c>
      <c r="AC13294" t="s">
        <v>10212</v>
      </c>
      <c r="AD13294" t="s">
        <v>2682</v>
      </c>
    </row>
    <row r="13295" spans="21:30">
      <c r="U13295">
        <v>35724</v>
      </c>
      <c r="V13295">
        <v>3</v>
      </c>
      <c r="W13295" t="s">
        <v>10218</v>
      </c>
      <c r="X13295">
        <v>13</v>
      </c>
      <c r="Y13295" t="s">
        <v>6457</v>
      </c>
      <c r="Z13295">
        <v>13122</v>
      </c>
      <c r="AA13295" t="s">
        <v>6722</v>
      </c>
      <c r="AC13295" t="s">
        <v>10212</v>
      </c>
      <c r="AD13295" t="s">
        <v>2682</v>
      </c>
    </row>
    <row r="13296" spans="21:30">
      <c r="U13296">
        <v>35727</v>
      </c>
      <c r="V13296">
        <v>8</v>
      </c>
      <c r="W13296" t="s">
        <v>13814</v>
      </c>
      <c r="X13296">
        <v>13</v>
      </c>
      <c r="Y13296" t="s">
        <v>6457</v>
      </c>
      <c r="Z13296">
        <v>13122</v>
      </c>
      <c r="AA13296" t="s">
        <v>6722</v>
      </c>
      <c r="AC13296" t="s">
        <v>10212</v>
      </c>
      <c r="AD13296" t="s">
        <v>2682</v>
      </c>
    </row>
    <row r="13297" spans="21:30">
      <c r="U13297">
        <v>35728</v>
      </c>
      <c r="V13297">
        <v>6</v>
      </c>
      <c r="W13297" t="s">
        <v>13815</v>
      </c>
      <c r="X13297">
        <v>13</v>
      </c>
      <c r="Y13297" t="s">
        <v>6457</v>
      </c>
      <c r="Z13297">
        <v>13122</v>
      </c>
      <c r="AA13297" t="s">
        <v>6722</v>
      </c>
      <c r="AC13297" t="s">
        <v>10212</v>
      </c>
      <c r="AD13297" t="s">
        <v>443</v>
      </c>
    </row>
    <row r="13298" spans="21:30">
      <c r="U13298">
        <v>35729</v>
      </c>
      <c r="V13298">
        <v>4</v>
      </c>
      <c r="W13298" t="s">
        <v>12296</v>
      </c>
      <c r="X13298">
        <v>13</v>
      </c>
      <c r="Y13298" t="s">
        <v>6457</v>
      </c>
      <c r="Z13298">
        <v>13124</v>
      </c>
      <c r="AA13298" t="s">
        <v>688</v>
      </c>
      <c r="AC13298" t="s">
        <v>10212</v>
      </c>
      <c r="AD13298" t="s">
        <v>2682</v>
      </c>
    </row>
    <row r="13299" spans="21:30">
      <c r="U13299">
        <v>35730</v>
      </c>
      <c r="V13299">
        <v>8</v>
      </c>
      <c r="W13299" t="s">
        <v>13045</v>
      </c>
      <c r="X13299">
        <v>13</v>
      </c>
      <c r="Y13299" t="s">
        <v>6457</v>
      </c>
      <c r="Z13299">
        <v>13124</v>
      </c>
      <c r="AA13299" t="s">
        <v>688</v>
      </c>
      <c r="AC13299" t="s">
        <v>10212</v>
      </c>
      <c r="AD13299" t="s">
        <v>2682</v>
      </c>
    </row>
    <row r="13300" spans="21:30">
      <c r="U13300">
        <v>35731</v>
      </c>
      <c r="V13300">
        <v>6</v>
      </c>
      <c r="W13300" t="s">
        <v>13816</v>
      </c>
      <c r="X13300">
        <v>13</v>
      </c>
      <c r="Y13300" t="s">
        <v>6457</v>
      </c>
      <c r="Z13300">
        <v>13124</v>
      </c>
      <c r="AA13300" t="s">
        <v>688</v>
      </c>
      <c r="AC13300" t="s">
        <v>10212</v>
      </c>
      <c r="AD13300" t="s">
        <v>2682</v>
      </c>
    </row>
    <row r="13301" spans="21:30">
      <c r="U13301">
        <v>35732</v>
      </c>
      <c r="V13301">
        <v>4</v>
      </c>
      <c r="W13301" t="s">
        <v>13817</v>
      </c>
      <c r="X13301">
        <v>13</v>
      </c>
      <c r="Y13301" t="s">
        <v>6457</v>
      </c>
      <c r="Z13301">
        <v>13124</v>
      </c>
      <c r="AA13301" t="s">
        <v>688</v>
      </c>
      <c r="AC13301" t="s">
        <v>10212</v>
      </c>
      <c r="AD13301" t="s">
        <v>2682</v>
      </c>
    </row>
    <row r="13302" spans="21:30">
      <c r="U13302">
        <v>35733</v>
      </c>
      <c r="V13302">
        <v>2</v>
      </c>
      <c r="W13302" t="s">
        <v>12488</v>
      </c>
      <c r="X13302">
        <v>13</v>
      </c>
      <c r="Y13302" t="s">
        <v>6457</v>
      </c>
      <c r="Z13302">
        <v>13124</v>
      </c>
      <c r="AA13302" t="s">
        <v>688</v>
      </c>
      <c r="AC13302" t="s">
        <v>10212</v>
      </c>
      <c r="AD13302" t="s">
        <v>2682</v>
      </c>
    </row>
    <row r="13303" spans="21:30">
      <c r="U13303">
        <v>35734</v>
      </c>
      <c r="V13303">
        <v>0</v>
      </c>
      <c r="W13303" t="s">
        <v>10358</v>
      </c>
      <c r="X13303">
        <v>13</v>
      </c>
      <c r="Y13303" t="s">
        <v>6457</v>
      </c>
      <c r="Z13303">
        <v>13124</v>
      </c>
      <c r="AA13303" t="s">
        <v>688</v>
      </c>
      <c r="AC13303" t="s">
        <v>10212</v>
      </c>
      <c r="AD13303" t="s">
        <v>2682</v>
      </c>
    </row>
    <row r="13304" spans="21:30">
      <c r="U13304">
        <v>35735</v>
      </c>
      <c r="V13304">
        <v>9</v>
      </c>
      <c r="W13304" t="s">
        <v>13818</v>
      </c>
      <c r="X13304">
        <v>13</v>
      </c>
      <c r="Y13304" t="s">
        <v>6457</v>
      </c>
      <c r="Z13304">
        <v>13124</v>
      </c>
      <c r="AA13304" t="s">
        <v>688</v>
      </c>
      <c r="AC13304" t="s">
        <v>10212</v>
      </c>
      <c r="AD13304" t="s">
        <v>2682</v>
      </c>
    </row>
    <row r="13305" spans="21:30">
      <c r="U13305">
        <v>35747</v>
      </c>
      <c r="V13305">
        <v>2</v>
      </c>
      <c r="W13305" t="s">
        <v>13819</v>
      </c>
      <c r="X13305">
        <v>13</v>
      </c>
      <c r="Y13305" t="s">
        <v>6457</v>
      </c>
      <c r="Z13305">
        <v>13124</v>
      </c>
      <c r="AA13305" t="s">
        <v>688</v>
      </c>
      <c r="AC13305" t="s">
        <v>10212</v>
      </c>
      <c r="AD13305" t="s">
        <v>443</v>
      </c>
    </row>
    <row r="13306" spans="21:30">
      <c r="U13306">
        <v>35748</v>
      </c>
      <c r="V13306">
        <v>0</v>
      </c>
      <c r="W13306" t="s">
        <v>13820</v>
      </c>
      <c r="X13306">
        <v>13</v>
      </c>
      <c r="Y13306" t="s">
        <v>6457</v>
      </c>
      <c r="Z13306">
        <v>13124</v>
      </c>
      <c r="AA13306" t="s">
        <v>688</v>
      </c>
      <c r="AC13306" t="s">
        <v>10212</v>
      </c>
      <c r="AD13306" t="s">
        <v>443</v>
      </c>
    </row>
    <row r="13307" spans="21:30">
      <c r="U13307">
        <v>35749</v>
      </c>
      <c r="V13307">
        <v>9</v>
      </c>
      <c r="W13307" t="s">
        <v>10225</v>
      </c>
      <c r="X13307">
        <v>13</v>
      </c>
      <c r="Y13307" t="s">
        <v>6457</v>
      </c>
      <c r="Z13307">
        <v>13125</v>
      </c>
      <c r="AA13307" t="s">
        <v>1608</v>
      </c>
      <c r="AC13307" t="s">
        <v>10212</v>
      </c>
      <c r="AD13307" t="s">
        <v>2682</v>
      </c>
    </row>
    <row r="13308" spans="21:30">
      <c r="U13308">
        <v>35764</v>
      </c>
      <c r="V13308">
        <v>2</v>
      </c>
      <c r="W13308" t="s">
        <v>13821</v>
      </c>
      <c r="X13308">
        <v>13</v>
      </c>
      <c r="Y13308" t="s">
        <v>6457</v>
      </c>
      <c r="Z13308">
        <v>13125</v>
      </c>
      <c r="AA13308" t="s">
        <v>1608</v>
      </c>
      <c r="AC13308" t="s">
        <v>10212</v>
      </c>
      <c r="AD13308" t="s">
        <v>443</v>
      </c>
    </row>
    <row r="13309" spans="21:30">
      <c r="U13309">
        <v>35766</v>
      </c>
      <c r="V13309">
        <v>9</v>
      </c>
      <c r="W13309" t="s">
        <v>13717</v>
      </c>
      <c r="X13309">
        <v>13</v>
      </c>
      <c r="Y13309" t="s">
        <v>6457</v>
      </c>
      <c r="Z13309">
        <v>13125</v>
      </c>
      <c r="AA13309" t="s">
        <v>1608</v>
      </c>
      <c r="AC13309" t="s">
        <v>10212</v>
      </c>
      <c r="AD13309" t="s">
        <v>443</v>
      </c>
    </row>
    <row r="13310" spans="21:30">
      <c r="U13310">
        <v>35769</v>
      </c>
      <c r="V13310">
        <v>3</v>
      </c>
      <c r="W13310" t="s">
        <v>10703</v>
      </c>
      <c r="X13310">
        <v>13</v>
      </c>
      <c r="Y13310" t="s">
        <v>6457</v>
      </c>
      <c r="Z13310">
        <v>13126</v>
      </c>
      <c r="AA13310" t="s">
        <v>6479</v>
      </c>
      <c r="AC13310" t="s">
        <v>10212</v>
      </c>
      <c r="AD13310" t="s">
        <v>2682</v>
      </c>
    </row>
    <row r="13311" spans="21:30">
      <c r="U13311">
        <v>35770</v>
      </c>
      <c r="V13311">
        <v>7</v>
      </c>
      <c r="W13311" t="s">
        <v>13822</v>
      </c>
      <c r="X13311">
        <v>13</v>
      </c>
      <c r="Y13311" t="s">
        <v>6457</v>
      </c>
      <c r="Z13311">
        <v>13126</v>
      </c>
      <c r="AA13311" t="s">
        <v>6479</v>
      </c>
      <c r="AC13311" t="s">
        <v>10212</v>
      </c>
      <c r="AD13311" t="s">
        <v>443</v>
      </c>
    </row>
    <row r="13312" spans="21:30">
      <c r="U13312">
        <v>35779</v>
      </c>
      <c r="V13312">
        <v>0</v>
      </c>
      <c r="W13312" t="s">
        <v>13823</v>
      </c>
      <c r="X13312">
        <v>13</v>
      </c>
      <c r="Y13312" t="s">
        <v>6457</v>
      </c>
      <c r="Z13312">
        <v>13126</v>
      </c>
      <c r="AA13312" t="s">
        <v>6479</v>
      </c>
      <c r="AC13312" t="s">
        <v>10212</v>
      </c>
      <c r="AD13312" t="s">
        <v>2682</v>
      </c>
    </row>
    <row r="13313" spans="21:30">
      <c r="U13313">
        <v>35781</v>
      </c>
      <c r="V13313">
        <v>2</v>
      </c>
      <c r="W13313" t="s">
        <v>13824</v>
      </c>
      <c r="X13313">
        <v>13</v>
      </c>
      <c r="Y13313" t="s">
        <v>6457</v>
      </c>
      <c r="Z13313">
        <v>13126</v>
      </c>
      <c r="AA13313" t="s">
        <v>6479</v>
      </c>
      <c r="AC13313" t="s">
        <v>10212</v>
      </c>
      <c r="AD13313" t="s">
        <v>443</v>
      </c>
    </row>
    <row r="13314" spans="21:30">
      <c r="U13314">
        <v>35782</v>
      </c>
      <c r="V13314">
        <v>0</v>
      </c>
      <c r="W13314" t="s">
        <v>13825</v>
      </c>
      <c r="X13314">
        <v>13</v>
      </c>
      <c r="Y13314" t="s">
        <v>6457</v>
      </c>
      <c r="Z13314">
        <v>13127</v>
      </c>
      <c r="AA13314" t="s">
        <v>1640</v>
      </c>
      <c r="AC13314" t="s">
        <v>10212</v>
      </c>
      <c r="AD13314" t="s">
        <v>443</v>
      </c>
    </row>
    <row r="13315" spans="21:30">
      <c r="U13315">
        <v>35783</v>
      </c>
      <c r="V13315">
        <v>9</v>
      </c>
      <c r="W13315" t="s">
        <v>10217</v>
      </c>
      <c r="X13315">
        <v>13</v>
      </c>
      <c r="Y13315" t="s">
        <v>6457</v>
      </c>
      <c r="Z13315">
        <v>13127</v>
      </c>
      <c r="AA13315" t="s">
        <v>1640</v>
      </c>
      <c r="AC13315" t="s">
        <v>10212</v>
      </c>
      <c r="AD13315" t="s">
        <v>2682</v>
      </c>
    </row>
    <row r="13316" spans="21:30">
      <c r="U13316">
        <v>35784</v>
      </c>
      <c r="V13316">
        <v>7</v>
      </c>
      <c r="W13316" t="s">
        <v>13721</v>
      </c>
      <c r="X13316">
        <v>13</v>
      </c>
      <c r="Y13316" t="s">
        <v>6457</v>
      </c>
      <c r="Z13316">
        <v>13127</v>
      </c>
      <c r="AA13316" t="s">
        <v>1640</v>
      </c>
      <c r="AC13316" t="s">
        <v>10212</v>
      </c>
      <c r="AD13316" t="s">
        <v>2682</v>
      </c>
    </row>
    <row r="13317" spans="21:30">
      <c r="U13317">
        <v>35785</v>
      </c>
      <c r="V13317">
        <v>5</v>
      </c>
      <c r="W13317" t="s">
        <v>13826</v>
      </c>
      <c r="X13317">
        <v>13</v>
      </c>
      <c r="Y13317" t="s">
        <v>6457</v>
      </c>
      <c r="Z13317">
        <v>13127</v>
      </c>
      <c r="AA13317" t="s">
        <v>1640</v>
      </c>
      <c r="AC13317" t="s">
        <v>10212</v>
      </c>
      <c r="AD13317" t="s">
        <v>2682</v>
      </c>
    </row>
    <row r="13318" spans="21:30">
      <c r="U13318">
        <v>35786</v>
      </c>
      <c r="V13318">
        <v>3</v>
      </c>
      <c r="W13318" t="s">
        <v>13827</v>
      </c>
      <c r="X13318">
        <v>13</v>
      </c>
      <c r="Y13318" t="s">
        <v>6457</v>
      </c>
      <c r="Z13318">
        <v>13127</v>
      </c>
      <c r="AA13318" t="s">
        <v>1640</v>
      </c>
      <c r="AC13318" t="s">
        <v>10212</v>
      </c>
      <c r="AD13318" t="s">
        <v>2682</v>
      </c>
    </row>
    <row r="13319" spans="21:30">
      <c r="U13319">
        <v>35787</v>
      </c>
      <c r="V13319">
        <v>1</v>
      </c>
      <c r="W13319" t="s">
        <v>13828</v>
      </c>
      <c r="X13319">
        <v>13</v>
      </c>
      <c r="Y13319" t="s">
        <v>6457</v>
      </c>
      <c r="Z13319">
        <v>13127</v>
      </c>
      <c r="AA13319" t="s">
        <v>1640</v>
      </c>
      <c r="AC13319" t="s">
        <v>10212</v>
      </c>
      <c r="AD13319" t="s">
        <v>2682</v>
      </c>
    </row>
    <row r="13320" spans="21:30">
      <c r="U13320">
        <v>35798</v>
      </c>
      <c r="V13320">
        <v>7</v>
      </c>
      <c r="W13320" t="s">
        <v>13829</v>
      </c>
      <c r="X13320">
        <v>13</v>
      </c>
      <c r="Y13320" t="s">
        <v>6457</v>
      </c>
      <c r="Z13320">
        <v>13127</v>
      </c>
      <c r="AA13320" t="s">
        <v>1640</v>
      </c>
      <c r="AC13320" t="s">
        <v>10212</v>
      </c>
      <c r="AD13320" t="s">
        <v>2682</v>
      </c>
    </row>
    <row r="13321" spans="21:30">
      <c r="U13321">
        <v>35800</v>
      </c>
      <c r="V13321">
        <v>2</v>
      </c>
      <c r="W13321" t="s">
        <v>13830</v>
      </c>
      <c r="X13321">
        <v>13</v>
      </c>
      <c r="Y13321" t="s">
        <v>6457</v>
      </c>
      <c r="Z13321">
        <v>13128</v>
      </c>
      <c r="AA13321" t="s">
        <v>831</v>
      </c>
      <c r="AC13321" t="s">
        <v>10212</v>
      </c>
      <c r="AD13321" t="s">
        <v>2682</v>
      </c>
    </row>
    <row r="13322" spans="21:30">
      <c r="U13322">
        <v>35801</v>
      </c>
      <c r="V13322">
        <v>0</v>
      </c>
      <c r="W13322" t="s">
        <v>13831</v>
      </c>
      <c r="X13322">
        <v>13</v>
      </c>
      <c r="Y13322" t="s">
        <v>6457</v>
      </c>
      <c r="Z13322">
        <v>13128</v>
      </c>
      <c r="AA13322" t="s">
        <v>831</v>
      </c>
      <c r="AC13322" t="s">
        <v>10212</v>
      </c>
      <c r="AD13322" t="s">
        <v>2682</v>
      </c>
    </row>
    <row r="13323" spans="21:30">
      <c r="U13323">
        <v>35802</v>
      </c>
      <c r="V13323">
        <v>9</v>
      </c>
      <c r="W13323" t="s">
        <v>13832</v>
      </c>
      <c r="X13323">
        <v>13</v>
      </c>
      <c r="Y13323" t="s">
        <v>6457</v>
      </c>
      <c r="Z13323">
        <v>13128</v>
      </c>
      <c r="AA13323" t="s">
        <v>831</v>
      </c>
      <c r="AC13323" t="s">
        <v>10212</v>
      </c>
      <c r="AD13323" t="s">
        <v>2682</v>
      </c>
    </row>
    <row r="13324" spans="21:30">
      <c r="U13324">
        <v>35803</v>
      </c>
      <c r="V13324">
        <v>7</v>
      </c>
      <c r="W13324" t="s">
        <v>13833</v>
      </c>
      <c r="X13324">
        <v>13</v>
      </c>
      <c r="Y13324" t="s">
        <v>6457</v>
      </c>
      <c r="Z13324">
        <v>13128</v>
      </c>
      <c r="AA13324" t="s">
        <v>831</v>
      </c>
      <c r="AC13324" t="s">
        <v>10212</v>
      </c>
      <c r="AD13324" t="s">
        <v>443</v>
      </c>
    </row>
    <row r="13325" spans="21:30">
      <c r="U13325">
        <v>35804</v>
      </c>
      <c r="V13325">
        <v>5</v>
      </c>
      <c r="W13325" t="s">
        <v>13834</v>
      </c>
      <c r="X13325">
        <v>13</v>
      </c>
      <c r="Y13325" t="s">
        <v>6457</v>
      </c>
      <c r="Z13325">
        <v>13128</v>
      </c>
      <c r="AA13325" t="s">
        <v>831</v>
      </c>
      <c r="AC13325" t="s">
        <v>10212</v>
      </c>
      <c r="AD13325" t="s">
        <v>2682</v>
      </c>
    </row>
    <row r="13326" spans="21:30">
      <c r="U13326">
        <v>35805</v>
      </c>
      <c r="V13326">
        <v>3</v>
      </c>
      <c r="W13326" t="s">
        <v>13835</v>
      </c>
      <c r="X13326">
        <v>13</v>
      </c>
      <c r="Y13326" t="s">
        <v>6457</v>
      </c>
      <c r="Z13326">
        <v>13128</v>
      </c>
      <c r="AA13326" t="s">
        <v>831</v>
      </c>
      <c r="AC13326" t="s">
        <v>10212</v>
      </c>
      <c r="AD13326" t="s">
        <v>2682</v>
      </c>
    </row>
    <row r="13327" spans="21:30">
      <c r="U13327">
        <v>35806</v>
      </c>
      <c r="V13327">
        <v>1</v>
      </c>
      <c r="W13327" t="s">
        <v>12754</v>
      </c>
      <c r="X13327">
        <v>13</v>
      </c>
      <c r="Y13327" t="s">
        <v>6457</v>
      </c>
      <c r="Z13327">
        <v>13128</v>
      </c>
      <c r="AA13327" t="s">
        <v>831</v>
      </c>
      <c r="AC13327" t="s">
        <v>10212</v>
      </c>
      <c r="AD13327" t="s">
        <v>2682</v>
      </c>
    </row>
    <row r="13328" spans="21:30">
      <c r="U13328">
        <v>35822</v>
      </c>
      <c r="V13328">
        <v>3</v>
      </c>
      <c r="W13328" t="s">
        <v>10261</v>
      </c>
      <c r="X13328">
        <v>13</v>
      </c>
      <c r="Y13328" t="s">
        <v>6457</v>
      </c>
      <c r="Z13328">
        <v>13129</v>
      </c>
      <c r="AA13328" t="s">
        <v>6690</v>
      </c>
      <c r="AC13328" t="s">
        <v>10212</v>
      </c>
      <c r="AD13328" t="s">
        <v>2682</v>
      </c>
    </row>
    <row r="13329" spans="21:30">
      <c r="U13329">
        <v>35823</v>
      </c>
      <c r="V13329">
        <v>1</v>
      </c>
      <c r="W13329" t="s">
        <v>13836</v>
      </c>
      <c r="X13329">
        <v>13</v>
      </c>
      <c r="Y13329" t="s">
        <v>6457</v>
      </c>
      <c r="Z13329">
        <v>13129</v>
      </c>
      <c r="AA13329" t="s">
        <v>6690</v>
      </c>
      <c r="AC13329" t="s">
        <v>10212</v>
      </c>
      <c r="AD13329" t="s">
        <v>2682</v>
      </c>
    </row>
    <row r="13330" spans="21:30">
      <c r="U13330">
        <v>35825</v>
      </c>
      <c r="V13330">
        <v>8</v>
      </c>
      <c r="W13330" t="s">
        <v>13837</v>
      </c>
      <c r="X13330">
        <v>13</v>
      </c>
      <c r="Y13330" t="s">
        <v>6457</v>
      </c>
      <c r="Z13330">
        <v>13129</v>
      </c>
      <c r="AA13330" t="s">
        <v>6690</v>
      </c>
      <c r="AC13330" t="s">
        <v>10212</v>
      </c>
      <c r="AD13330" t="s">
        <v>2682</v>
      </c>
    </row>
    <row r="13331" spans="21:30">
      <c r="U13331">
        <v>35827</v>
      </c>
      <c r="V13331">
        <v>4</v>
      </c>
      <c r="W13331" t="s">
        <v>10231</v>
      </c>
      <c r="X13331">
        <v>13</v>
      </c>
      <c r="Y13331" t="s">
        <v>6457</v>
      </c>
      <c r="Z13331">
        <v>13129</v>
      </c>
      <c r="AA13331" t="s">
        <v>6690</v>
      </c>
      <c r="AC13331" t="s">
        <v>10212</v>
      </c>
      <c r="AD13331" t="s">
        <v>2682</v>
      </c>
    </row>
    <row r="13332" spans="21:30">
      <c r="U13332">
        <v>35829</v>
      </c>
      <c r="V13332">
        <v>0</v>
      </c>
      <c r="W13332" t="s">
        <v>13838</v>
      </c>
      <c r="X13332">
        <v>13</v>
      </c>
      <c r="Y13332" t="s">
        <v>6457</v>
      </c>
      <c r="Z13332">
        <v>13129</v>
      </c>
      <c r="AA13332" t="s">
        <v>6690</v>
      </c>
      <c r="AC13332" t="s">
        <v>10212</v>
      </c>
      <c r="AD13332" t="s">
        <v>443</v>
      </c>
    </row>
    <row r="13333" spans="21:30">
      <c r="U13333">
        <v>35831</v>
      </c>
      <c r="V13333">
        <v>2</v>
      </c>
      <c r="W13333" t="s">
        <v>13839</v>
      </c>
      <c r="X13333">
        <v>13</v>
      </c>
      <c r="Y13333" t="s">
        <v>6457</v>
      </c>
      <c r="Z13333">
        <v>13130</v>
      </c>
      <c r="AA13333" t="s">
        <v>840</v>
      </c>
      <c r="AC13333" t="s">
        <v>10212</v>
      </c>
      <c r="AD13333" t="s">
        <v>2682</v>
      </c>
    </row>
    <row r="13334" spans="21:30">
      <c r="U13334">
        <v>35834</v>
      </c>
      <c r="V13334">
        <v>7</v>
      </c>
      <c r="W13334" t="s">
        <v>13840</v>
      </c>
      <c r="X13334">
        <v>13</v>
      </c>
      <c r="Y13334" t="s">
        <v>6457</v>
      </c>
      <c r="Z13334">
        <v>13130</v>
      </c>
      <c r="AA13334" t="s">
        <v>840</v>
      </c>
      <c r="AC13334" t="s">
        <v>10212</v>
      </c>
      <c r="AD13334" t="s">
        <v>443</v>
      </c>
    </row>
    <row r="13335" spans="21:30">
      <c r="U13335">
        <v>35839</v>
      </c>
      <c r="V13335">
        <v>8</v>
      </c>
      <c r="W13335" t="s">
        <v>13841</v>
      </c>
      <c r="X13335">
        <v>13</v>
      </c>
      <c r="Y13335" t="s">
        <v>6457</v>
      </c>
      <c r="Z13335">
        <v>13130</v>
      </c>
      <c r="AA13335" t="s">
        <v>840</v>
      </c>
      <c r="AC13335" t="s">
        <v>10212</v>
      </c>
      <c r="AD13335" t="s">
        <v>443</v>
      </c>
    </row>
    <row r="13336" spans="21:30">
      <c r="U13336">
        <v>35840</v>
      </c>
      <c r="V13336">
        <v>1</v>
      </c>
      <c r="W13336" t="s">
        <v>13709</v>
      </c>
      <c r="X13336">
        <v>13</v>
      </c>
      <c r="Y13336" t="s">
        <v>6457</v>
      </c>
      <c r="Z13336">
        <v>13131</v>
      </c>
      <c r="AA13336" t="s">
        <v>6925</v>
      </c>
      <c r="AC13336" t="s">
        <v>10212</v>
      </c>
      <c r="AD13336" t="s">
        <v>2682</v>
      </c>
    </row>
    <row r="13337" spans="21:30">
      <c r="U13337">
        <v>35842</v>
      </c>
      <c r="V13337">
        <v>8</v>
      </c>
      <c r="W13337" t="s">
        <v>10261</v>
      </c>
      <c r="X13337">
        <v>13</v>
      </c>
      <c r="Y13337" t="s">
        <v>6457</v>
      </c>
      <c r="Z13337">
        <v>13131</v>
      </c>
      <c r="AA13337" t="s">
        <v>6925</v>
      </c>
      <c r="AC13337" t="s">
        <v>10212</v>
      </c>
      <c r="AD13337" t="s">
        <v>2682</v>
      </c>
    </row>
    <row r="13338" spans="21:30">
      <c r="U13338">
        <v>35843</v>
      </c>
      <c r="V13338">
        <v>6</v>
      </c>
      <c r="W13338" t="s">
        <v>10358</v>
      </c>
      <c r="X13338">
        <v>13</v>
      </c>
      <c r="Y13338" t="s">
        <v>6457</v>
      </c>
      <c r="Z13338">
        <v>13131</v>
      </c>
      <c r="AA13338" t="s">
        <v>6925</v>
      </c>
      <c r="AC13338" t="s">
        <v>10212</v>
      </c>
      <c r="AD13338" t="s">
        <v>2682</v>
      </c>
    </row>
    <row r="13339" spans="21:30">
      <c r="U13339">
        <v>35844</v>
      </c>
      <c r="V13339">
        <v>4</v>
      </c>
      <c r="W13339" t="s">
        <v>13842</v>
      </c>
      <c r="X13339">
        <v>13</v>
      </c>
      <c r="Y13339" t="s">
        <v>6457</v>
      </c>
      <c r="Z13339">
        <v>13131</v>
      </c>
      <c r="AA13339" t="s">
        <v>6925</v>
      </c>
      <c r="AC13339" t="s">
        <v>10212</v>
      </c>
      <c r="AD13339" t="s">
        <v>2682</v>
      </c>
    </row>
    <row r="13340" spans="21:30">
      <c r="U13340">
        <v>35852</v>
      </c>
      <c r="V13340">
        <v>5</v>
      </c>
      <c r="W13340" t="s">
        <v>13843</v>
      </c>
      <c r="X13340">
        <v>13</v>
      </c>
      <c r="Y13340" t="s">
        <v>6457</v>
      </c>
      <c r="Z13340">
        <v>13131</v>
      </c>
      <c r="AA13340" t="s">
        <v>6925</v>
      </c>
      <c r="AC13340" t="s">
        <v>10212</v>
      </c>
      <c r="AD13340" t="s">
        <v>443</v>
      </c>
    </row>
    <row r="13341" spans="21:30">
      <c r="U13341">
        <v>35853</v>
      </c>
      <c r="V13341">
        <v>3</v>
      </c>
      <c r="W13341" t="s">
        <v>13844</v>
      </c>
      <c r="X13341">
        <v>13</v>
      </c>
      <c r="Y13341" t="s">
        <v>6457</v>
      </c>
      <c r="Z13341">
        <v>13201</v>
      </c>
      <c r="AA13341" t="s">
        <v>114</v>
      </c>
      <c r="AC13341" t="s">
        <v>10212</v>
      </c>
      <c r="AD13341" t="s">
        <v>2682</v>
      </c>
    </row>
    <row r="13342" spans="21:30">
      <c r="U13342">
        <v>35854</v>
      </c>
      <c r="V13342">
        <v>1</v>
      </c>
      <c r="W13342" t="s">
        <v>13845</v>
      </c>
      <c r="X13342">
        <v>13</v>
      </c>
      <c r="Y13342" t="s">
        <v>6457</v>
      </c>
      <c r="Z13342">
        <v>13201</v>
      </c>
      <c r="AA13342" t="s">
        <v>114</v>
      </c>
      <c r="AC13342" t="s">
        <v>10212</v>
      </c>
      <c r="AD13342" t="s">
        <v>2682</v>
      </c>
    </row>
    <row r="13343" spans="21:30">
      <c r="U13343">
        <v>35856</v>
      </c>
      <c r="V13343">
        <v>8</v>
      </c>
      <c r="W13343" t="s">
        <v>13846</v>
      </c>
      <c r="X13343">
        <v>13</v>
      </c>
      <c r="Y13343" t="s">
        <v>6457</v>
      </c>
      <c r="Z13343">
        <v>13201</v>
      </c>
      <c r="AA13343" t="s">
        <v>114</v>
      </c>
      <c r="AC13343" t="s">
        <v>10212</v>
      </c>
      <c r="AD13343" t="s">
        <v>2682</v>
      </c>
    </row>
    <row r="13344" spans="21:30">
      <c r="U13344">
        <v>35857</v>
      </c>
      <c r="V13344">
        <v>6</v>
      </c>
      <c r="W13344" t="s">
        <v>13847</v>
      </c>
      <c r="X13344">
        <v>13</v>
      </c>
      <c r="Y13344" t="s">
        <v>6457</v>
      </c>
      <c r="Z13344">
        <v>13201</v>
      </c>
      <c r="AA13344" t="s">
        <v>114</v>
      </c>
      <c r="AC13344" t="s">
        <v>10212</v>
      </c>
      <c r="AD13344" t="s">
        <v>2682</v>
      </c>
    </row>
    <row r="13345" spans="21:30">
      <c r="U13345">
        <v>35858</v>
      </c>
      <c r="V13345">
        <v>4</v>
      </c>
      <c r="W13345" t="s">
        <v>13848</v>
      </c>
      <c r="X13345">
        <v>13</v>
      </c>
      <c r="Y13345" t="s">
        <v>6457</v>
      </c>
      <c r="Z13345">
        <v>13201</v>
      </c>
      <c r="AA13345" t="s">
        <v>114</v>
      </c>
      <c r="AC13345" t="s">
        <v>10212</v>
      </c>
      <c r="AD13345" t="s">
        <v>2682</v>
      </c>
    </row>
    <row r="13346" spans="21:30">
      <c r="U13346">
        <v>35859</v>
      </c>
      <c r="V13346">
        <v>2</v>
      </c>
      <c r="W13346" t="s">
        <v>13849</v>
      </c>
      <c r="X13346">
        <v>13</v>
      </c>
      <c r="Y13346" t="s">
        <v>6457</v>
      </c>
      <c r="Z13346">
        <v>13201</v>
      </c>
      <c r="AA13346" t="s">
        <v>114</v>
      </c>
      <c r="AC13346" t="s">
        <v>10212</v>
      </c>
      <c r="AD13346" t="s">
        <v>2682</v>
      </c>
    </row>
    <row r="13347" spans="21:30">
      <c r="U13347">
        <v>35860</v>
      </c>
      <c r="V13347">
        <v>6</v>
      </c>
      <c r="W13347" t="s">
        <v>13850</v>
      </c>
      <c r="X13347">
        <v>13</v>
      </c>
      <c r="Y13347" t="s">
        <v>6457</v>
      </c>
      <c r="Z13347">
        <v>13201</v>
      </c>
      <c r="AA13347" t="s">
        <v>114</v>
      </c>
      <c r="AC13347" t="s">
        <v>10212</v>
      </c>
      <c r="AD13347" t="s">
        <v>2682</v>
      </c>
    </row>
    <row r="13348" spans="21:30">
      <c r="U13348">
        <v>35861</v>
      </c>
      <c r="V13348">
        <v>4</v>
      </c>
      <c r="W13348" t="s">
        <v>13851</v>
      </c>
      <c r="X13348">
        <v>13</v>
      </c>
      <c r="Y13348" t="s">
        <v>6457</v>
      </c>
      <c r="Z13348">
        <v>13201</v>
      </c>
      <c r="AA13348" t="s">
        <v>114</v>
      </c>
      <c r="AC13348" t="s">
        <v>10212</v>
      </c>
      <c r="AD13348" t="s">
        <v>443</v>
      </c>
    </row>
    <row r="13349" spans="21:30">
      <c r="U13349">
        <v>35862</v>
      </c>
      <c r="V13349">
        <v>2</v>
      </c>
      <c r="W13349" t="s">
        <v>13852</v>
      </c>
      <c r="X13349">
        <v>13</v>
      </c>
      <c r="Y13349" t="s">
        <v>6457</v>
      </c>
      <c r="Z13349">
        <v>13201</v>
      </c>
      <c r="AA13349" t="s">
        <v>114</v>
      </c>
      <c r="AC13349" t="s">
        <v>10212</v>
      </c>
      <c r="AD13349" t="s">
        <v>2682</v>
      </c>
    </row>
    <row r="13350" spans="21:30">
      <c r="U13350">
        <v>35863</v>
      </c>
      <c r="V13350">
        <v>0</v>
      </c>
      <c r="W13350" t="s">
        <v>13853</v>
      </c>
      <c r="X13350">
        <v>13</v>
      </c>
      <c r="Y13350" t="s">
        <v>6457</v>
      </c>
      <c r="Z13350">
        <v>13201</v>
      </c>
      <c r="AA13350" t="s">
        <v>114</v>
      </c>
      <c r="AC13350" t="s">
        <v>10212</v>
      </c>
      <c r="AD13350" t="s">
        <v>2682</v>
      </c>
    </row>
    <row r="13351" spans="21:30">
      <c r="U13351">
        <v>35877</v>
      </c>
      <c r="V13351">
        <v>0</v>
      </c>
      <c r="W13351" t="s">
        <v>13854</v>
      </c>
      <c r="X13351">
        <v>13</v>
      </c>
      <c r="Y13351" t="s">
        <v>6457</v>
      </c>
      <c r="Z13351">
        <v>13201</v>
      </c>
      <c r="AA13351" t="s">
        <v>114</v>
      </c>
      <c r="AC13351" t="s">
        <v>10212</v>
      </c>
      <c r="AD13351" t="s">
        <v>2682</v>
      </c>
    </row>
    <row r="13352" spans="21:30">
      <c r="U13352">
        <v>35911</v>
      </c>
      <c r="V13352">
        <v>4</v>
      </c>
      <c r="W13352" t="s">
        <v>13753</v>
      </c>
      <c r="X13352">
        <v>13</v>
      </c>
      <c r="Y13352" t="s">
        <v>6457</v>
      </c>
      <c r="Z13352">
        <v>13203</v>
      </c>
      <c r="AA13352" t="s">
        <v>7433</v>
      </c>
      <c r="AC13352" t="s">
        <v>10212</v>
      </c>
      <c r="AD13352" t="s">
        <v>2682</v>
      </c>
    </row>
    <row r="13353" spans="21:30">
      <c r="U13353">
        <v>35916</v>
      </c>
      <c r="V13353">
        <v>5</v>
      </c>
      <c r="W13353" t="s">
        <v>12761</v>
      </c>
      <c r="X13353">
        <v>13</v>
      </c>
      <c r="Y13353" t="s">
        <v>6457</v>
      </c>
      <c r="Z13353">
        <v>13301</v>
      </c>
      <c r="AA13353" t="s">
        <v>623</v>
      </c>
      <c r="AC13353" t="s">
        <v>10212</v>
      </c>
      <c r="AD13353" t="s">
        <v>2682</v>
      </c>
    </row>
    <row r="13354" spans="21:30">
      <c r="U13354">
        <v>35917</v>
      </c>
      <c r="V13354">
        <v>3</v>
      </c>
      <c r="W13354" t="s">
        <v>13855</v>
      </c>
      <c r="X13354">
        <v>13</v>
      </c>
      <c r="Y13354" t="s">
        <v>6457</v>
      </c>
      <c r="Z13354">
        <v>13301</v>
      </c>
      <c r="AA13354" t="s">
        <v>623</v>
      </c>
      <c r="AC13354" t="s">
        <v>10212</v>
      </c>
      <c r="AD13354" t="s">
        <v>2682</v>
      </c>
    </row>
    <row r="13355" spans="21:30">
      <c r="U13355">
        <v>35918</v>
      </c>
      <c r="V13355">
        <v>1</v>
      </c>
      <c r="W13355" t="s">
        <v>13856</v>
      </c>
      <c r="X13355">
        <v>13</v>
      </c>
      <c r="Y13355" t="s">
        <v>6457</v>
      </c>
      <c r="Z13355">
        <v>13301</v>
      </c>
      <c r="AA13355" t="s">
        <v>623</v>
      </c>
      <c r="AC13355" t="s">
        <v>10212</v>
      </c>
      <c r="AD13355" t="s">
        <v>2682</v>
      </c>
    </row>
    <row r="13356" spans="21:30">
      <c r="U13356">
        <v>35949</v>
      </c>
      <c r="V13356">
        <v>1</v>
      </c>
      <c r="W13356" t="s">
        <v>13857</v>
      </c>
      <c r="X13356">
        <v>13</v>
      </c>
      <c r="Y13356" t="s">
        <v>6457</v>
      </c>
      <c r="Z13356">
        <v>13302</v>
      </c>
      <c r="AA13356" t="s">
        <v>98</v>
      </c>
      <c r="AC13356" t="s">
        <v>10212</v>
      </c>
      <c r="AD13356" t="s">
        <v>2682</v>
      </c>
    </row>
    <row r="13357" spans="21:30">
      <c r="U13357">
        <v>35950</v>
      </c>
      <c r="V13357">
        <v>5</v>
      </c>
      <c r="W13357" t="s">
        <v>13858</v>
      </c>
      <c r="X13357">
        <v>13</v>
      </c>
      <c r="Y13357" t="s">
        <v>6457</v>
      </c>
      <c r="Z13357">
        <v>13302</v>
      </c>
      <c r="AA13357" t="s">
        <v>98</v>
      </c>
      <c r="AC13357" t="s">
        <v>10212</v>
      </c>
      <c r="AD13357" t="s">
        <v>2682</v>
      </c>
    </row>
    <row r="13358" spans="21:30">
      <c r="U13358">
        <v>35951</v>
      </c>
      <c r="V13358">
        <v>3</v>
      </c>
      <c r="W13358" t="s">
        <v>13859</v>
      </c>
      <c r="X13358">
        <v>13</v>
      </c>
      <c r="Y13358" t="s">
        <v>6457</v>
      </c>
      <c r="Z13358">
        <v>13303</v>
      </c>
      <c r="AA13358" t="s">
        <v>726</v>
      </c>
      <c r="AC13358" t="s">
        <v>10212</v>
      </c>
      <c r="AD13358" t="s">
        <v>2682</v>
      </c>
    </row>
    <row r="13359" spans="21:30">
      <c r="U13359">
        <v>35957</v>
      </c>
      <c r="V13359">
        <v>2</v>
      </c>
      <c r="W13359" t="s">
        <v>13860</v>
      </c>
      <c r="X13359">
        <v>13</v>
      </c>
      <c r="Y13359" t="s">
        <v>6457</v>
      </c>
      <c r="Z13359">
        <v>13303</v>
      </c>
      <c r="AA13359" t="s">
        <v>726</v>
      </c>
      <c r="AC13359" t="s">
        <v>10212</v>
      </c>
      <c r="AD13359" t="s">
        <v>443</v>
      </c>
    </row>
    <row r="13360" spans="21:30">
      <c r="U13360">
        <v>35959</v>
      </c>
      <c r="V13360">
        <v>9</v>
      </c>
      <c r="W13360" t="s">
        <v>13861</v>
      </c>
      <c r="X13360">
        <v>13</v>
      </c>
      <c r="Y13360" t="s">
        <v>6457</v>
      </c>
      <c r="Z13360">
        <v>13401</v>
      </c>
      <c r="AA13360" t="s">
        <v>667</v>
      </c>
      <c r="AC13360" t="s">
        <v>10212</v>
      </c>
      <c r="AD13360" t="s">
        <v>2682</v>
      </c>
    </row>
    <row r="13361" spans="21:30">
      <c r="U13361">
        <v>35960</v>
      </c>
      <c r="V13361">
        <v>2</v>
      </c>
      <c r="W13361" t="s">
        <v>13862</v>
      </c>
      <c r="X13361">
        <v>13</v>
      </c>
      <c r="Y13361" t="s">
        <v>6457</v>
      </c>
      <c r="Z13361">
        <v>13401</v>
      </c>
      <c r="AA13361" t="s">
        <v>667</v>
      </c>
      <c r="AC13361" t="s">
        <v>10212</v>
      </c>
      <c r="AD13361" t="s">
        <v>2682</v>
      </c>
    </row>
    <row r="13362" spans="21:30">
      <c r="U13362">
        <v>35961</v>
      </c>
      <c r="V13362">
        <v>0</v>
      </c>
      <c r="W13362" t="s">
        <v>13863</v>
      </c>
      <c r="X13362">
        <v>13</v>
      </c>
      <c r="Y13362" t="s">
        <v>6457</v>
      </c>
      <c r="Z13362">
        <v>13401</v>
      </c>
      <c r="AA13362" t="s">
        <v>667</v>
      </c>
      <c r="AC13362" t="s">
        <v>10212</v>
      </c>
      <c r="AD13362" t="s">
        <v>2682</v>
      </c>
    </row>
    <row r="13363" spans="21:30">
      <c r="U13363">
        <v>35962</v>
      </c>
      <c r="V13363">
        <v>9</v>
      </c>
      <c r="W13363" t="s">
        <v>12495</v>
      </c>
      <c r="X13363">
        <v>13</v>
      </c>
      <c r="Y13363" t="s">
        <v>6457</v>
      </c>
      <c r="Z13363">
        <v>13401</v>
      </c>
      <c r="AA13363" t="s">
        <v>667</v>
      </c>
      <c r="AC13363" t="s">
        <v>10212</v>
      </c>
      <c r="AD13363" t="s">
        <v>2682</v>
      </c>
    </row>
    <row r="13364" spans="21:30">
      <c r="U13364">
        <v>35963</v>
      </c>
      <c r="V13364">
        <v>7</v>
      </c>
      <c r="W13364" t="s">
        <v>13783</v>
      </c>
      <c r="X13364">
        <v>13</v>
      </c>
      <c r="Y13364" t="s">
        <v>6457</v>
      </c>
      <c r="Z13364">
        <v>13401</v>
      </c>
      <c r="AA13364" t="s">
        <v>667</v>
      </c>
      <c r="AC13364" t="s">
        <v>10212</v>
      </c>
      <c r="AD13364" t="s">
        <v>2682</v>
      </c>
    </row>
    <row r="13365" spans="21:30">
      <c r="U13365">
        <v>35964</v>
      </c>
      <c r="V13365">
        <v>5</v>
      </c>
      <c r="W13365" t="s">
        <v>13864</v>
      </c>
      <c r="X13365">
        <v>13</v>
      </c>
      <c r="Y13365" t="s">
        <v>6457</v>
      </c>
      <c r="Z13365">
        <v>13401</v>
      </c>
      <c r="AA13365" t="s">
        <v>667</v>
      </c>
      <c r="AC13365" t="s">
        <v>10212</v>
      </c>
      <c r="AD13365" t="s">
        <v>2682</v>
      </c>
    </row>
    <row r="13366" spans="21:30">
      <c r="U13366">
        <v>35965</v>
      </c>
      <c r="V13366">
        <v>3</v>
      </c>
      <c r="W13366" t="s">
        <v>12719</v>
      </c>
      <c r="X13366">
        <v>13</v>
      </c>
      <c r="Y13366" t="s">
        <v>6457</v>
      </c>
      <c r="Z13366">
        <v>13401</v>
      </c>
      <c r="AA13366" t="s">
        <v>667</v>
      </c>
      <c r="AC13366" t="s">
        <v>10212</v>
      </c>
      <c r="AD13366" t="s">
        <v>2682</v>
      </c>
    </row>
    <row r="13367" spans="21:30">
      <c r="U13367">
        <v>35966</v>
      </c>
      <c r="V13367">
        <v>1</v>
      </c>
      <c r="W13367" t="s">
        <v>10333</v>
      </c>
      <c r="X13367">
        <v>13</v>
      </c>
      <c r="Y13367" t="s">
        <v>6457</v>
      </c>
      <c r="Z13367">
        <v>13401</v>
      </c>
      <c r="AA13367" t="s">
        <v>667</v>
      </c>
      <c r="AC13367" t="s">
        <v>10212</v>
      </c>
      <c r="AD13367" t="s">
        <v>2682</v>
      </c>
    </row>
    <row r="13368" spans="21:30">
      <c r="U13368">
        <v>35973</v>
      </c>
      <c r="V13368">
        <v>4</v>
      </c>
      <c r="W13368" t="s">
        <v>13865</v>
      </c>
      <c r="X13368">
        <v>13</v>
      </c>
      <c r="Y13368" t="s">
        <v>6457</v>
      </c>
      <c r="Z13368">
        <v>13401</v>
      </c>
      <c r="AA13368" t="s">
        <v>667</v>
      </c>
      <c r="AC13368" t="s">
        <v>10212</v>
      </c>
      <c r="AD13368" t="s">
        <v>2682</v>
      </c>
    </row>
    <row r="13369" spans="21:30">
      <c r="U13369">
        <v>35986</v>
      </c>
      <c r="V13369">
        <v>6</v>
      </c>
      <c r="W13369" t="s">
        <v>13866</v>
      </c>
      <c r="X13369">
        <v>1</v>
      </c>
      <c r="Y13369" t="s">
        <v>594</v>
      </c>
      <c r="Z13369">
        <v>1101</v>
      </c>
      <c r="AA13369" t="s">
        <v>593</v>
      </c>
      <c r="AC13369" t="s">
        <v>10212</v>
      </c>
      <c r="AD13369" t="s">
        <v>2682</v>
      </c>
    </row>
    <row r="13370" spans="21:30">
      <c r="U13370">
        <v>35988</v>
      </c>
      <c r="V13370">
        <v>2</v>
      </c>
      <c r="W13370" t="s">
        <v>13867</v>
      </c>
      <c r="X13370">
        <v>1</v>
      </c>
      <c r="Y13370" t="s">
        <v>594</v>
      </c>
      <c r="Z13370">
        <v>1402</v>
      </c>
      <c r="AA13370" t="s">
        <v>1044</v>
      </c>
      <c r="AC13370" t="s">
        <v>10212</v>
      </c>
      <c r="AD13370" t="s">
        <v>2682</v>
      </c>
    </row>
    <row r="13371" spans="21:30">
      <c r="U13371">
        <v>35989</v>
      </c>
      <c r="V13371">
        <v>0</v>
      </c>
      <c r="W13371" t="s">
        <v>13868</v>
      </c>
      <c r="X13371">
        <v>1</v>
      </c>
      <c r="Y13371" t="s">
        <v>594</v>
      </c>
      <c r="Z13371">
        <v>1403</v>
      </c>
      <c r="AA13371" t="s">
        <v>1027</v>
      </c>
      <c r="AC13371" t="s">
        <v>10212</v>
      </c>
      <c r="AD13371" t="s">
        <v>2682</v>
      </c>
    </row>
    <row r="13372" spans="21:30">
      <c r="U13372">
        <v>35990</v>
      </c>
      <c r="V13372">
        <v>4</v>
      </c>
      <c r="W13372" t="s">
        <v>10705</v>
      </c>
      <c r="X13372">
        <v>2</v>
      </c>
      <c r="Y13372" t="s">
        <v>631</v>
      </c>
      <c r="Z13372">
        <v>2101</v>
      </c>
      <c r="AA13372" t="s">
        <v>631</v>
      </c>
      <c r="AC13372" t="s">
        <v>10212</v>
      </c>
      <c r="AD13372" t="s">
        <v>2682</v>
      </c>
    </row>
    <row r="13373" spans="21:30">
      <c r="U13373">
        <v>35992</v>
      </c>
      <c r="V13373">
        <v>0</v>
      </c>
      <c r="W13373" t="s">
        <v>13869</v>
      </c>
      <c r="X13373">
        <v>2</v>
      </c>
      <c r="Y13373" t="s">
        <v>631</v>
      </c>
      <c r="Z13373">
        <v>2101</v>
      </c>
      <c r="AA13373" t="s">
        <v>631</v>
      </c>
      <c r="AC13373" t="s">
        <v>10212</v>
      </c>
      <c r="AD13373" t="s">
        <v>2682</v>
      </c>
    </row>
    <row r="13374" spans="21:30">
      <c r="U13374">
        <v>35995</v>
      </c>
      <c r="V13374">
        <v>5</v>
      </c>
      <c r="W13374" t="s">
        <v>13870</v>
      </c>
      <c r="X13374">
        <v>2</v>
      </c>
      <c r="Y13374" t="s">
        <v>631</v>
      </c>
      <c r="Z13374">
        <v>2203</v>
      </c>
      <c r="AA13374" t="s">
        <v>1328</v>
      </c>
      <c r="AC13374" t="s">
        <v>10212</v>
      </c>
      <c r="AD13374" t="s">
        <v>2682</v>
      </c>
    </row>
    <row r="13375" spans="21:30">
      <c r="U13375">
        <v>35996</v>
      </c>
      <c r="V13375">
        <v>3</v>
      </c>
      <c r="W13375" t="s">
        <v>13871</v>
      </c>
      <c r="X13375">
        <v>3</v>
      </c>
      <c r="Y13375" t="s">
        <v>869</v>
      </c>
      <c r="Z13375">
        <v>3101</v>
      </c>
      <c r="AA13375" t="s">
        <v>913</v>
      </c>
      <c r="AC13375" t="s">
        <v>10212</v>
      </c>
      <c r="AD13375" t="s">
        <v>2682</v>
      </c>
    </row>
    <row r="13376" spans="21:30">
      <c r="U13376">
        <v>36001</v>
      </c>
      <c r="V13376">
        <v>5</v>
      </c>
      <c r="W13376" t="s">
        <v>13872</v>
      </c>
      <c r="X13376">
        <v>13</v>
      </c>
      <c r="Y13376" t="s">
        <v>6457</v>
      </c>
      <c r="Z13376">
        <v>13401</v>
      </c>
      <c r="AA13376" t="s">
        <v>667</v>
      </c>
      <c r="AC13376" t="s">
        <v>10212</v>
      </c>
      <c r="AD13376" t="s">
        <v>443</v>
      </c>
    </row>
    <row r="13377" spans="21:30">
      <c r="U13377">
        <v>36003</v>
      </c>
      <c r="V13377">
        <v>1</v>
      </c>
      <c r="W13377" t="s">
        <v>13019</v>
      </c>
      <c r="X13377">
        <v>13</v>
      </c>
      <c r="Y13377" t="s">
        <v>6457</v>
      </c>
      <c r="Z13377">
        <v>13402</v>
      </c>
      <c r="AA13377" t="s">
        <v>766</v>
      </c>
      <c r="AC13377" t="s">
        <v>10212</v>
      </c>
      <c r="AD13377" t="s">
        <v>2682</v>
      </c>
    </row>
    <row r="13378" spans="21:30">
      <c r="U13378">
        <v>36005</v>
      </c>
      <c r="V13378">
        <v>8</v>
      </c>
      <c r="W13378" t="s">
        <v>12401</v>
      </c>
      <c r="X13378">
        <v>13</v>
      </c>
      <c r="Y13378" t="s">
        <v>6457</v>
      </c>
      <c r="Z13378">
        <v>13402</v>
      </c>
      <c r="AA13378" t="s">
        <v>766</v>
      </c>
      <c r="AC13378" t="s">
        <v>10212</v>
      </c>
      <c r="AD13378" t="s">
        <v>2682</v>
      </c>
    </row>
    <row r="13379" spans="21:30">
      <c r="U13379">
        <v>36006</v>
      </c>
      <c r="V13379">
        <v>6</v>
      </c>
      <c r="W13379" t="s">
        <v>13873</v>
      </c>
      <c r="X13379">
        <v>13</v>
      </c>
      <c r="Y13379" t="s">
        <v>6457</v>
      </c>
      <c r="Z13379">
        <v>13402</v>
      </c>
      <c r="AA13379" t="s">
        <v>766</v>
      </c>
      <c r="AC13379" t="s">
        <v>10212</v>
      </c>
      <c r="AD13379" t="s">
        <v>2682</v>
      </c>
    </row>
    <row r="13380" spans="21:30">
      <c r="U13380">
        <v>36010</v>
      </c>
      <c r="V13380">
        <v>4</v>
      </c>
      <c r="W13380" t="s">
        <v>13874</v>
      </c>
      <c r="X13380">
        <v>13</v>
      </c>
      <c r="Y13380" t="s">
        <v>6457</v>
      </c>
      <c r="Z13380">
        <v>13402</v>
      </c>
      <c r="AA13380" t="s">
        <v>766</v>
      </c>
      <c r="AC13380" t="s">
        <v>10212</v>
      </c>
      <c r="AD13380" t="s">
        <v>443</v>
      </c>
    </row>
    <row r="13381" spans="21:30">
      <c r="U13381">
        <v>36011</v>
      </c>
      <c r="V13381">
        <v>2</v>
      </c>
      <c r="W13381" t="s">
        <v>13500</v>
      </c>
      <c r="X13381">
        <v>13</v>
      </c>
      <c r="Y13381" t="s">
        <v>6457</v>
      </c>
      <c r="Z13381">
        <v>13403</v>
      </c>
      <c r="AA13381" t="s">
        <v>731</v>
      </c>
      <c r="AC13381" t="s">
        <v>10212</v>
      </c>
      <c r="AD13381" t="s">
        <v>2682</v>
      </c>
    </row>
    <row r="13382" spans="21:30">
      <c r="U13382">
        <v>36015</v>
      </c>
      <c r="V13382">
        <v>5</v>
      </c>
      <c r="W13382" t="s">
        <v>13875</v>
      </c>
      <c r="X13382">
        <v>13</v>
      </c>
      <c r="Y13382" t="s">
        <v>6457</v>
      </c>
      <c r="Z13382">
        <v>13404</v>
      </c>
      <c r="AA13382" t="s">
        <v>1464</v>
      </c>
      <c r="AC13382" t="s">
        <v>10212</v>
      </c>
      <c r="AD13382" t="s">
        <v>2682</v>
      </c>
    </row>
    <row r="13383" spans="21:30">
      <c r="U13383">
        <v>36016</v>
      </c>
      <c r="V13383">
        <v>3</v>
      </c>
      <c r="W13383" t="s">
        <v>13876</v>
      </c>
      <c r="X13383">
        <v>13</v>
      </c>
      <c r="Y13383" t="s">
        <v>6457</v>
      </c>
      <c r="Z13383">
        <v>13404</v>
      </c>
      <c r="AA13383" t="s">
        <v>1464</v>
      </c>
      <c r="AC13383" t="s">
        <v>10212</v>
      </c>
      <c r="AD13383" t="s">
        <v>2682</v>
      </c>
    </row>
    <row r="13384" spans="21:30">
      <c r="U13384">
        <v>36025</v>
      </c>
      <c r="V13384">
        <v>2</v>
      </c>
      <c r="W13384" t="s">
        <v>10250</v>
      </c>
      <c r="X13384">
        <v>13</v>
      </c>
      <c r="Y13384" t="s">
        <v>6457</v>
      </c>
      <c r="Z13384">
        <v>13404</v>
      </c>
      <c r="AA13384" t="s">
        <v>1464</v>
      </c>
      <c r="AC13384" t="s">
        <v>10212</v>
      </c>
      <c r="AD13384" t="s">
        <v>2682</v>
      </c>
    </row>
    <row r="13385" spans="21:30">
      <c r="U13385">
        <v>36030</v>
      </c>
      <c r="V13385">
        <v>9</v>
      </c>
      <c r="W13385" t="s">
        <v>10261</v>
      </c>
      <c r="X13385">
        <v>13</v>
      </c>
      <c r="Y13385" t="s">
        <v>6457</v>
      </c>
      <c r="Z13385">
        <v>13404</v>
      </c>
      <c r="AA13385" t="s">
        <v>1464</v>
      </c>
      <c r="AC13385" t="s">
        <v>10212</v>
      </c>
      <c r="AD13385" t="s">
        <v>2682</v>
      </c>
    </row>
    <row r="13386" spans="21:30">
      <c r="U13386">
        <v>36031</v>
      </c>
      <c r="V13386">
        <v>7</v>
      </c>
      <c r="W13386" t="s">
        <v>13877</v>
      </c>
      <c r="X13386">
        <v>13</v>
      </c>
      <c r="Y13386" t="s">
        <v>6457</v>
      </c>
      <c r="Z13386">
        <v>13404</v>
      </c>
      <c r="AA13386" t="s">
        <v>1464</v>
      </c>
      <c r="AC13386" t="s">
        <v>10212</v>
      </c>
      <c r="AD13386" t="s">
        <v>2682</v>
      </c>
    </row>
    <row r="13387" spans="21:30">
      <c r="U13387">
        <v>36033</v>
      </c>
      <c r="V13387">
        <v>3</v>
      </c>
      <c r="W13387" t="s">
        <v>13878</v>
      </c>
      <c r="X13387">
        <v>13</v>
      </c>
      <c r="Y13387" t="s">
        <v>6457</v>
      </c>
      <c r="Z13387">
        <v>13501</v>
      </c>
      <c r="AA13387" t="s">
        <v>809</v>
      </c>
      <c r="AC13387" t="s">
        <v>10212</v>
      </c>
      <c r="AD13387" t="s">
        <v>2682</v>
      </c>
    </row>
    <row r="13388" spans="21:30">
      <c r="U13388">
        <v>36034</v>
      </c>
      <c r="V13388">
        <v>1</v>
      </c>
      <c r="W13388" t="s">
        <v>10261</v>
      </c>
      <c r="X13388">
        <v>13</v>
      </c>
      <c r="Y13388" t="s">
        <v>6457</v>
      </c>
      <c r="Z13388">
        <v>13501</v>
      </c>
      <c r="AA13388" t="s">
        <v>809</v>
      </c>
      <c r="AC13388" t="s">
        <v>10212</v>
      </c>
      <c r="AD13388" t="s">
        <v>2682</v>
      </c>
    </row>
    <row r="13389" spans="21:30">
      <c r="U13389">
        <v>36044</v>
      </c>
      <c r="V13389">
        <v>9</v>
      </c>
      <c r="W13389" t="s">
        <v>13879</v>
      </c>
      <c r="X13389">
        <v>13</v>
      </c>
      <c r="Y13389" t="s">
        <v>6457</v>
      </c>
      <c r="Z13389">
        <v>13501</v>
      </c>
      <c r="AA13389" t="s">
        <v>809</v>
      </c>
      <c r="AC13389" t="s">
        <v>10212</v>
      </c>
      <c r="AD13389" t="s">
        <v>2682</v>
      </c>
    </row>
    <row r="13390" spans="21:30">
      <c r="U13390">
        <v>36045</v>
      </c>
      <c r="V13390">
        <v>7</v>
      </c>
      <c r="W13390" t="s">
        <v>13880</v>
      </c>
      <c r="X13390">
        <v>13</v>
      </c>
      <c r="Y13390" t="s">
        <v>6457</v>
      </c>
      <c r="Z13390">
        <v>13501</v>
      </c>
      <c r="AA13390" t="s">
        <v>809</v>
      </c>
      <c r="AC13390" t="s">
        <v>10212</v>
      </c>
      <c r="AD13390" t="s">
        <v>2682</v>
      </c>
    </row>
    <row r="13391" spans="21:30">
      <c r="U13391">
        <v>36046</v>
      </c>
      <c r="V13391">
        <v>5</v>
      </c>
      <c r="W13391" t="s">
        <v>13783</v>
      </c>
      <c r="X13391">
        <v>13</v>
      </c>
      <c r="Y13391" t="s">
        <v>6457</v>
      </c>
      <c r="Z13391">
        <v>13501</v>
      </c>
      <c r="AA13391" t="s">
        <v>809</v>
      </c>
      <c r="AC13391" t="s">
        <v>10212</v>
      </c>
      <c r="AD13391" t="s">
        <v>2682</v>
      </c>
    </row>
    <row r="13392" spans="21:30">
      <c r="U13392">
        <v>36053</v>
      </c>
      <c r="V13392">
        <v>8</v>
      </c>
      <c r="W13392" t="s">
        <v>7619</v>
      </c>
      <c r="X13392">
        <v>13</v>
      </c>
      <c r="Y13392" t="s">
        <v>6457</v>
      </c>
      <c r="Z13392">
        <v>13501</v>
      </c>
      <c r="AA13392" t="s">
        <v>809</v>
      </c>
      <c r="AC13392" t="s">
        <v>10212</v>
      </c>
      <c r="AD13392" t="s">
        <v>2682</v>
      </c>
    </row>
    <row r="13393" spans="21:30">
      <c r="U13393">
        <v>36054</v>
      </c>
      <c r="V13393">
        <v>6</v>
      </c>
      <c r="W13393" t="s">
        <v>13881</v>
      </c>
      <c r="X13393">
        <v>13</v>
      </c>
      <c r="Y13393" t="s">
        <v>6457</v>
      </c>
      <c r="Z13393">
        <v>13501</v>
      </c>
      <c r="AA13393" t="s">
        <v>809</v>
      </c>
      <c r="AC13393" t="s">
        <v>10212</v>
      </c>
      <c r="AD13393" t="s">
        <v>2682</v>
      </c>
    </row>
    <row r="13394" spans="21:30">
      <c r="U13394">
        <v>36056</v>
      </c>
      <c r="V13394">
        <v>2</v>
      </c>
      <c r="W13394" t="s">
        <v>13873</v>
      </c>
      <c r="X13394">
        <v>13</v>
      </c>
      <c r="Y13394" t="s">
        <v>6457</v>
      </c>
      <c r="Z13394">
        <v>13501</v>
      </c>
      <c r="AA13394" t="s">
        <v>809</v>
      </c>
      <c r="AC13394" t="s">
        <v>10212</v>
      </c>
      <c r="AD13394" t="s">
        <v>2682</v>
      </c>
    </row>
    <row r="13395" spans="21:30">
      <c r="U13395">
        <v>36058</v>
      </c>
      <c r="V13395">
        <v>9</v>
      </c>
      <c r="W13395" t="s">
        <v>13882</v>
      </c>
      <c r="X13395">
        <v>13</v>
      </c>
      <c r="Y13395" t="s">
        <v>6457</v>
      </c>
      <c r="Z13395">
        <v>13501</v>
      </c>
      <c r="AA13395" t="s">
        <v>809</v>
      </c>
      <c r="AC13395" t="s">
        <v>10212</v>
      </c>
      <c r="AD13395" t="s">
        <v>2682</v>
      </c>
    </row>
    <row r="13396" spans="21:30">
      <c r="U13396">
        <v>36059</v>
      </c>
      <c r="V13396">
        <v>7</v>
      </c>
      <c r="W13396" t="s">
        <v>13501</v>
      </c>
      <c r="X13396">
        <v>13</v>
      </c>
      <c r="Y13396" t="s">
        <v>6457</v>
      </c>
      <c r="Z13396">
        <v>13501</v>
      </c>
      <c r="AA13396" t="s">
        <v>809</v>
      </c>
      <c r="AC13396" t="s">
        <v>10212</v>
      </c>
      <c r="AD13396" t="s">
        <v>2682</v>
      </c>
    </row>
    <row r="13397" spans="21:30">
      <c r="U13397">
        <v>36060</v>
      </c>
      <c r="V13397">
        <v>0</v>
      </c>
      <c r="W13397" t="s">
        <v>13883</v>
      </c>
      <c r="X13397">
        <v>13</v>
      </c>
      <c r="Y13397" t="s">
        <v>6457</v>
      </c>
      <c r="Z13397">
        <v>13501</v>
      </c>
      <c r="AA13397" t="s">
        <v>809</v>
      </c>
      <c r="AC13397" t="s">
        <v>10212</v>
      </c>
      <c r="AD13397" t="s">
        <v>2682</v>
      </c>
    </row>
    <row r="13398" spans="21:30">
      <c r="U13398">
        <v>36061</v>
      </c>
      <c r="V13398">
        <v>9</v>
      </c>
      <c r="W13398" t="s">
        <v>13884</v>
      </c>
      <c r="X13398">
        <v>13</v>
      </c>
      <c r="Y13398" t="s">
        <v>6457</v>
      </c>
      <c r="Z13398">
        <v>13501</v>
      </c>
      <c r="AA13398" t="s">
        <v>809</v>
      </c>
      <c r="AC13398" t="s">
        <v>10212</v>
      </c>
      <c r="AD13398" t="s">
        <v>2682</v>
      </c>
    </row>
    <row r="13399" spans="21:30">
      <c r="U13399">
        <v>36065</v>
      </c>
      <c r="V13399">
        <v>1</v>
      </c>
      <c r="W13399" t="s">
        <v>13172</v>
      </c>
      <c r="X13399">
        <v>13</v>
      </c>
      <c r="Y13399" t="s">
        <v>6457</v>
      </c>
      <c r="Z13399">
        <v>13503</v>
      </c>
      <c r="AA13399" t="s">
        <v>6652</v>
      </c>
      <c r="AC13399" t="s">
        <v>10212</v>
      </c>
      <c r="AD13399" t="s">
        <v>2682</v>
      </c>
    </row>
    <row r="13400" spans="21:30">
      <c r="U13400">
        <v>36074</v>
      </c>
      <c r="V13400">
        <v>0</v>
      </c>
      <c r="W13400" t="s">
        <v>13885</v>
      </c>
      <c r="X13400">
        <v>13</v>
      </c>
      <c r="Y13400" t="s">
        <v>6457</v>
      </c>
      <c r="Z13400">
        <v>13505</v>
      </c>
      <c r="AA13400" t="s">
        <v>1709</v>
      </c>
      <c r="AC13400" t="s">
        <v>10212</v>
      </c>
      <c r="AD13400" t="s">
        <v>2682</v>
      </c>
    </row>
    <row r="13401" spans="21:30">
      <c r="U13401">
        <v>36075</v>
      </c>
      <c r="V13401">
        <v>9</v>
      </c>
      <c r="W13401" t="s">
        <v>13886</v>
      </c>
      <c r="X13401">
        <v>13</v>
      </c>
      <c r="Y13401" t="s">
        <v>6457</v>
      </c>
      <c r="Z13401">
        <v>13505</v>
      </c>
      <c r="AA13401" t="s">
        <v>1709</v>
      </c>
      <c r="AC13401" t="s">
        <v>10212</v>
      </c>
      <c r="AD13401" t="s">
        <v>2682</v>
      </c>
    </row>
    <row r="13402" spans="21:30">
      <c r="U13402">
        <v>36076</v>
      </c>
      <c r="V13402">
        <v>7</v>
      </c>
      <c r="W13402" t="s">
        <v>13062</v>
      </c>
      <c r="X13402">
        <v>13</v>
      </c>
      <c r="Y13402" t="s">
        <v>6457</v>
      </c>
      <c r="Z13402">
        <v>13505</v>
      </c>
      <c r="AA13402" t="s">
        <v>1709</v>
      </c>
      <c r="AC13402" t="s">
        <v>10212</v>
      </c>
      <c r="AD13402" t="s">
        <v>2682</v>
      </c>
    </row>
    <row r="13403" spans="21:30">
      <c r="U13403">
        <v>36077</v>
      </c>
      <c r="V13403">
        <v>5</v>
      </c>
      <c r="W13403" t="s">
        <v>13887</v>
      </c>
      <c r="X13403">
        <v>13</v>
      </c>
      <c r="Y13403" t="s">
        <v>6457</v>
      </c>
      <c r="Z13403">
        <v>13505</v>
      </c>
      <c r="AA13403" t="s">
        <v>1709</v>
      </c>
      <c r="AC13403" t="s">
        <v>10212</v>
      </c>
      <c r="AD13403" t="s">
        <v>2682</v>
      </c>
    </row>
    <row r="13404" spans="21:30">
      <c r="U13404">
        <v>36078</v>
      </c>
      <c r="V13404">
        <v>3</v>
      </c>
      <c r="W13404" t="s">
        <v>13888</v>
      </c>
      <c r="X13404">
        <v>13</v>
      </c>
      <c r="Y13404" t="s">
        <v>6457</v>
      </c>
      <c r="Z13404">
        <v>13505</v>
      </c>
      <c r="AA13404" t="s">
        <v>1709</v>
      </c>
      <c r="AC13404" t="s">
        <v>10212</v>
      </c>
      <c r="AD13404" t="s">
        <v>2682</v>
      </c>
    </row>
    <row r="13405" spans="21:30">
      <c r="U13405">
        <v>36079</v>
      </c>
      <c r="V13405">
        <v>1</v>
      </c>
      <c r="W13405" t="s">
        <v>13889</v>
      </c>
      <c r="X13405">
        <v>13</v>
      </c>
      <c r="Y13405" t="s">
        <v>6457</v>
      </c>
      <c r="Z13405">
        <v>13505</v>
      </c>
      <c r="AA13405" t="s">
        <v>1709</v>
      </c>
      <c r="AC13405" t="s">
        <v>10212</v>
      </c>
      <c r="AD13405" t="s">
        <v>2682</v>
      </c>
    </row>
    <row r="13406" spans="21:30">
      <c r="U13406">
        <v>36080</v>
      </c>
      <c r="V13406">
        <v>5</v>
      </c>
      <c r="W13406" t="s">
        <v>13890</v>
      </c>
      <c r="X13406">
        <v>13</v>
      </c>
      <c r="Y13406" t="s">
        <v>6457</v>
      </c>
      <c r="Z13406">
        <v>13505</v>
      </c>
      <c r="AA13406" t="s">
        <v>1709</v>
      </c>
      <c r="AC13406" t="s">
        <v>10212</v>
      </c>
      <c r="AD13406" t="s">
        <v>2682</v>
      </c>
    </row>
    <row r="13407" spans="21:30">
      <c r="U13407">
        <v>36081</v>
      </c>
      <c r="V13407">
        <v>3</v>
      </c>
      <c r="W13407" t="s">
        <v>13891</v>
      </c>
      <c r="X13407">
        <v>13</v>
      </c>
      <c r="Y13407" t="s">
        <v>6457</v>
      </c>
      <c r="Z13407">
        <v>13505</v>
      </c>
      <c r="AA13407" t="s">
        <v>1709</v>
      </c>
      <c r="AC13407" t="s">
        <v>10212</v>
      </c>
      <c r="AD13407" t="s">
        <v>2682</v>
      </c>
    </row>
    <row r="13408" spans="21:30">
      <c r="U13408">
        <v>36082</v>
      </c>
      <c r="V13408">
        <v>1</v>
      </c>
      <c r="W13408" t="s">
        <v>13892</v>
      </c>
      <c r="X13408">
        <v>13</v>
      </c>
      <c r="Y13408" t="s">
        <v>6457</v>
      </c>
      <c r="Z13408">
        <v>13601</v>
      </c>
      <c r="AA13408" t="s">
        <v>777</v>
      </c>
      <c r="AC13408" t="s">
        <v>10212</v>
      </c>
      <c r="AD13408" t="s">
        <v>2682</v>
      </c>
    </row>
    <row r="13409" spans="21:30">
      <c r="U13409">
        <v>36084</v>
      </c>
      <c r="V13409">
        <v>8</v>
      </c>
      <c r="W13409" t="s">
        <v>13893</v>
      </c>
      <c r="X13409">
        <v>13</v>
      </c>
      <c r="Y13409" t="s">
        <v>6457</v>
      </c>
      <c r="Z13409">
        <v>13601</v>
      </c>
      <c r="AA13409" t="s">
        <v>777</v>
      </c>
      <c r="AC13409" t="s">
        <v>10212</v>
      </c>
      <c r="AD13409" t="s">
        <v>2682</v>
      </c>
    </row>
    <row r="13410" spans="21:30">
      <c r="U13410">
        <v>36085</v>
      </c>
      <c r="V13410">
        <v>6</v>
      </c>
      <c r="W13410" t="s">
        <v>13894</v>
      </c>
      <c r="X13410">
        <v>13</v>
      </c>
      <c r="Y13410" t="s">
        <v>6457</v>
      </c>
      <c r="Z13410">
        <v>13601</v>
      </c>
      <c r="AA13410" t="s">
        <v>777</v>
      </c>
      <c r="AC13410" t="s">
        <v>10212</v>
      </c>
      <c r="AD13410" t="s">
        <v>2682</v>
      </c>
    </row>
    <row r="13411" spans="21:30">
      <c r="U13411">
        <v>36092</v>
      </c>
      <c r="V13411">
        <v>9</v>
      </c>
      <c r="W13411" t="s">
        <v>13895</v>
      </c>
      <c r="X13411">
        <v>13</v>
      </c>
      <c r="Y13411" t="s">
        <v>6457</v>
      </c>
      <c r="Z13411">
        <v>13601</v>
      </c>
      <c r="AA13411" t="s">
        <v>777</v>
      </c>
      <c r="AC13411" t="s">
        <v>10212</v>
      </c>
      <c r="AD13411" t="s">
        <v>443</v>
      </c>
    </row>
    <row r="13412" spans="21:30">
      <c r="U13412">
        <v>36108</v>
      </c>
      <c r="V13412">
        <v>9</v>
      </c>
      <c r="W13412" t="s">
        <v>10266</v>
      </c>
      <c r="X13412">
        <v>13</v>
      </c>
      <c r="Y13412" t="s">
        <v>6457</v>
      </c>
      <c r="Z13412">
        <v>13604</v>
      </c>
      <c r="AA13412" t="s">
        <v>1448</v>
      </c>
      <c r="AC13412" t="s">
        <v>10212</v>
      </c>
      <c r="AD13412" t="s">
        <v>2682</v>
      </c>
    </row>
    <row r="13413" spans="21:30">
      <c r="U13413">
        <v>36109</v>
      </c>
      <c r="V13413">
        <v>7</v>
      </c>
      <c r="W13413" t="s">
        <v>13896</v>
      </c>
      <c r="X13413">
        <v>13</v>
      </c>
      <c r="Y13413" t="s">
        <v>6457</v>
      </c>
      <c r="Z13413">
        <v>13604</v>
      </c>
      <c r="AA13413" t="s">
        <v>1448</v>
      </c>
      <c r="AC13413" t="s">
        <v>10212</v>
      </c>
      <c r="AD13413" t="s">
        <v>2682</v>
      </c>
    </row>
    <row r="13414" spans="21:30">
      <c r="U13414">
        <v>36110</v>
      </c>
      <c r="V13414">
        <v>0</v>
      </c>
      <c r="W13414" t="s">
        <v>13897</v>
      </c>
      <c r="X13414">
        <v>13</v>
      </c>
      <c r="Y13414" t="s">
        <v>6457</v>
      </c>
      <c r="Z13414">
        <v>13604</v>
      </c>
      <c r="AA13414" t="s">
        <v>1448</v>
      </c>
      <c r="AC13414" t="s">
        <v>10212</v>
      </c>
      <c r="AD13414" t="s">
        <v>2682</v>
      </c>
    </row>
    <row r="13415" spans="21:30">
      <c r="U13415">
        <v>36112</v>
      </c>
      <c r="V13415">
        <v>7</v>
      </c>
      <c r="W13415" t="s">
        <v>13898</v>
      </c>
      <c r="X13415">
        <v>13</v>
      </c>
      <c r="Y13415" t="s">
        <v>6457</v>
      </c>
      <c r="Z13415">
        <v>13604</v>
      </c>
      <c r="AA13415" t="s">
        <v>1448</v>
      </c>
      <c r="AC13415" t="s">
        <v>10212</v>
      </c>
      <c r="AD13415" t="s">
        <v>2682</v>
      </c>
    </row>
    <row r="13416" spans="21:30">
      <c r="U13416">
        <v>36113</v>
      </c>
      <c r="V13416">
        <v>5</v>
      </c>
      <c r="W13416" t="s">
        <v>13818</v>
      </c>
      <c r="X13416">
        <v>13</v>
      </c>
      <c r="Y13416" t="s">
        <v>6457</v>
      </c>
      <c r="Z13416">
        <v>13604</v>
      </c>
      <c r="AA13416" t="s">
        <v>1448</v>
      </c>
      <c r="AC13416" t="s">
        <v>10212</v>
      </c>
      <c r="AD13416" t="s">
        <v>2682</v>
      </c>
    </row>
    <row r="13417" spans="21:30">
      <c r="U13417">
        <v>36122</v>
      </c>
      <c r="V13417">
        <v>4</v>
      </c>
      <c r="W13417" t="s">
        <v>10213</v>
      </c>
      <c r="X13417">
        <v>14</v>
      </c>
      <c r="Y13417" t="s">
        <v>5517</v>
      </c>
      <c r="Z13417">
        <v>14101</v>
      </c>
      <c r="AA13417" t="s">
        <v>817</v>
      </c>
      <c r="AC13417" t="s">
        <v>10212</v>
      </c>
      <c r="AD13417" t="s">
        <v>443</v>
      </c>
    </row>
    <row r="13418" spans="21:30">
      <c r="U13418">
        <v>36123</v>
      </c>
      <c r="V13418">
        <v>2</v>
      </c>
      <c r="W13418" t="s">
        <v>10226</v>
      </c>
      <c r="X13418">
        <v>14</v>
      </c>
      <c r="Y13418" t="s">
        <v>5517</v>
      </c>
      <c r="Z13418">
        <v>14101</v>
      </c>
      <c r="AA13418" t="s">
        <v>817</v>
      </c>
      <c r="AC13418" t="s">
        <v>10212</v>
      </c>
      <c r="AD13418" t="s">
        <v>443</v>
      </c>
    </row>
    <row r="13419" spans="21:30">
      <c r="U13419">
        <v>36124</v>
      </c>
      <c r="V13419">
        <v>0</v>
      </c>
      <c r="W13419" t="s">
        <v>13899</v>
      </c>
      <c r="X13419">
        <v>14</v>
      </c>
      <c r="Y13419" t="s">
        <v>5517</v>
      </c>
      <c r="Z13419">
        <v>14101</v>
      </c>
      <c r="AA13419" t="s">
        <v>817</v>
      </c>
      <c r="AC13419" t="s">
        <v>10212</v>
      </c>
      <c r="AD13419" t="s">
        <v>2682</v>
      </c>
    </row>
    <row r="13420" spans="21:30">
      <c r="U13420">
        <v>36125</v>
      </c>
      <c r="V13420">
        <v>9</v>
      </c>
      <c r="W13420" t="s">
        <v>13900</v>
      </c>
      <c r="X13420">
        <v>14</v>
      </c>
      <c r="Y13420" t="s">
        <v>5517</v>
      </c>
      <c r="Z13420">
        <v>14101</v>
      </c>
      <c r="AA13420" t="s">
        <v>817</v>
      </c>
      <c r="AC13420" t="s">
        <v>10212</v>
      </c>
      <c r="AD13420" t="s">
        <v>2682</v>
      </c>
    </row>
    <row r="13421" spans="21:30">
      <c r="U13421">
        <v>36126</v>
      </c>
      <c r="V13421">
        <v>7</v>
      </c>
      <c r="W13421" t="s">
        <v>13901</v>
      </c>
      <c r="X13421">
        <v>14</v>
      </c>
      <c r="Y13421" t="s">
        <v>5517</v>
      </c>
      <c r="Z13421">
        <v>14101</v>
      </c>
      <c r="AA13421" t="s">
        <v>817</v>
      </c>
      <c r="AC13421" t="s">
        <v>10212</v>
      </c>
      <c r="AD13421" t="s">
        <v>2682</v>
      </c>
    </row>
    <row r="13422" spans="21:30">
      <c r="U13422">
        <v>36132</v>
      </c>
      <c r="V13422">
        <v>1</v>
      </c>
      <c r="W13422" t="s">
        <v>13221</v>
      </c>
      <c r="X13422">
        <v>14</v>
      </c>
      <c r="Y13422" t="s">
        <v>5517</v>
      </c>
      <c r="Z13422">
        <v>14101</v>
      </c>
      <c r="AA13422" t="s">
        <v>817</v>
      </c>
      <c r="AC13422" t="s">
        <v>1009</v>
      </c>
      <c r="AD13422" t="s">
        <v>443</v>
      </c>
    </row>
    <row r="13423" spans="21:30">
      <c r="U13423">
        <v>36146</v>
      </c>
      <c r="V13423">
        <v>1</v>
      </c>
      <c r="W13423" t="s">
        <v>13902</v>
      </c>
      <c r="X13423">
        <v>14</v>
      </c>
      <c r="Y13423" t="s">
        <v>5517</v>
      </c>
      <c r="Z13423">
        <v>14101</v>
      </c>
      <c r="AA13423" t="s">
        <v>817</v>
      </c>
      <c r="AC13423" t="s">
        <v>10212</v>
      </c>
      <c r="AD13423" t="s">
        <v>2682</v>
      </c>
    </row>
    <row r="13424" spans="21:30">
      <c r="U13424">
        <v>36151</v>
      </c>
      <c r="V13424">
        <v>8</v>
      </c>
      <c r="W13424" t="s">
        <v>13903</v>
      </c>
      <c r="X13424">
        <v>14</v>
      </c>
      <c r="Y13424" t="s">
        <v>5517</v>
      </c>
      <c r="Z13424">
        <v>14102</v>
      </c>
      <c r="AA13424" t="s">
        <v>1073</v>
      </c>
      <c r="AC13424" t="s">
        <v>10212</v>
      </c>
      <c r="AD13424" t="s">
        <v>2682</v>
      </c>
    </row>
    <row r="13425" spans="21:30">
      <c r="U13425">
        <v>36152</v>
      </c>
      <c r="V13425">
        <v>6</v>
      </c>
      <c r="W13425" t="s">
        <v>13904</v>
      </c>
      <c r="X13425">
        <v>14</v>
      </c>
      <c r="Y13425" t="s">
        <v>5517</v>
      </c>
      <c r="Z13425">
        <v>14102</v>
      </c>
      <c r="AA13425" t="s">
        <v>1073</v>
      </c>
      <c r="AC13425" t="s">
        <v>10212</v>
      </c>
      <c r="AD13425" t="s">
        <v>2682</v>
      </c>
    </row>
    <row r="13426" spans="21:30">
      <c r="U13426">
        <v>36156</v>
      </c>
      <c r="V13426">
        <v>9</v>
      </c>
      <c r="W13426" t="s">
        <v>13905</v>
      </c>
      <c r="X13426">
        <v>14</v>
      </c>
      <c r="Y13426" t="s">
        <v>5517</v>
      </c>
      <c r="Z13426">
        <v>14103</v>
      </c>
      <c r="AA13426" t="s">
        <v>1261</v>
      </c>
      <c r="AC13426" t="s">
        <v>10212</v>
      </c>
      <c r="AD13426" t="s">
        <v>2682</v>
      </c>
    </row>
    <row r="13427" spans="21:30">
      <c r="U13427">
        <v>36158</v>
      </c>
      <c r="V13427">
        <v>5</v>
      </c>
      <c r="W13427" t="s">
        <v>13906</v>
      </c>
      <c r="X13427">
        <v>14</v>
      </c>
      <c r="Y13427" t="s">
        <v>5517</v>
      </c>
      <c r="Z13427">
        <v>14103</v>
      </c>
      <c r="AA13427" t="s">
        <v>1261</v>
      </c>
      <c r="AC13427" t="s">
        <v>10212</v>
      </c>
      <c r="AD13427" t="s">
        <v>2682</v>
      </c>
    </row>
    <row r="13428" spans="21:30">
      <c r="U13428">
        <v>36165</v>
      </c>
      <c r="V13428">
        <v>8</v>
      </c>
      <c r="W13428" t="s">
        <v>13907</v>
      </c>
      <c r="X13428">
        <v>14</v>
      </c>
      <c r="Y13428" t="s">
        <v>5517</v>
      </c>
      <c r="Z13428">
        <v>14104</v>
      </c>
      <c r="AA13428" t="s">
        <v>616</v>
      </c>
      <c r="AC13428" t="s">
        <v>10212</v>
      </c>
      <c r="AD13428" t="s">
        <v>2682</v>
      </c>
    </row>
    <row r="13429" spans="21:30">
      <c r="U13429">
        <v>36168</v>
      </c>
      <c r="V13429">
        <v>2</v>
      </c>
      <c r="W13429" t="s">
        <v>13908</v>
      </c>
      <c r="X13429">
        <v>14</v>
      </c>
      <c r="Y13429" t="s">
        <v>5517</v>
      </c>
      <c r="Z13429">
        <v>14105</v>
      </c>
      <c r="AA13429" t="s">
        <v>5644</v>
      </c>
      <c r="AC13429" t="s">
        <v>10212</v>
      </c>
      <c r="AD13429" t="s">
        <v>2682</v>
      </c>
    </row>
    <row r="13430" spans="21:30">
      <c r="U13430">
        <v>36170</v>
      </c>
      <c r="V13430">
        <v>4</v>
      </c>
      <c r="W13430" t="s">
        <v>13909</v>
      </c>
      <c r="X13430">
        <v>14</v>
      </c>
      <c r="Y13430" t="s">
        <v>5517</v>
      </c>
      <c r="Z13430">
        <v>14106</v>
      </c>
      <c r="AA13430" t="s">
        <v>1372</v>
      </c>
      <c r="AC13430" t="s">
        <v>10212</v>
      </c>
      <c r="AD13430" t="s">
        <v>2682</v>
      </c>
    </row>
    <row r="13431" spans="21:30">
      <c r="U13431">
        <v>36175</v>
      </c>
      <c r="V13431">
        <v>5</v>
      </c>
      <c r="W13431" t="s">
        <v>13910</v>
      </c>
      <c r="X13431">
        <v>14</v>
      </c>
      <c r="Y13431" t="s">
        <v>5517</v>
      </c>
      <c r="Z13431">
        <v>14106</v>
      </c>
      <c r="AA13431" t="s">
        <v>1372</v>
      </c>
      <c r="AC13431" t="s">
        <v>10212</v>
      </c>
      <c r="AD13431" t="s">
        <v>2682</v>
      </c>
    </row>
    <row r="13432" spans="21:30">
      <c r="U13432">
        <v>36177</v>
      </c>
      <c r="V13432">
        <v>1</v>
      </c>
      <c r="W13432" t="s">
        <v>13911</v>
      </c>
      <c r="X13432">
        <v>14</v>
      </c>
      <c r="Y13432" t="s">
        <v>5517</v>
      </c>
      <c r="Z13432">
        <v>14107</v>
      </c>
      <c r="AA13432" t="s">
        <v>1460</v>
      </c>
      <c r="AC13432" t="s">
        <v>10212</v>
      </c>
      <c r="AD13432" t="s">
        <v>2682</v>
      </c>
    </row>
    <row r="13433" spans="21:30">
      <c r="U13433">
        <v>36179</v>
      </c>
      <c r="V13433">
        <v>8</v>
      </c>
      <c r="W13433" t="s">
        <v>13912</v>
      </c>
      <c r="X13433">
        <v>14</v>
      </c>
      <c r="Y13433" t="s">
        <v>5517</v>
      </c>
      <c r="Z13433">
        <v>14107</v>
      </c>
      <c r="AA13433" t="s">
        <v>1460</v>
      </c>
      <c r="AC13433" t="s">
        <v>10212</v>
      </c>
      <c r="AD13433" t="s">
        <v>443</v>
      </c>
    </row>
    <row r="13434" spans="21:30">
      <c r="U13434">
        <v>36182</v>
      </c>
      <c r="V13434">
        <v>8</v>
      </c>
      <c r="W13434" t="s">
        <v>13913</v>
      </c>
      <c r="X13434">
        <v>14</v>
      </c>
      <c r="Y13434" t="s">
        <v>5517</v>
      </c>
      <c r="Z13434">
        <v>14107</v>
      </c>
      <c r="AA13434" t="s">
        <v>1460</v>
      </c>
      <c r="AC13434" t="s">
        <v>10212</v>
      </c>
      <c r="AD13434" t="s">
        <v>2682</v>
      </c>
    </row>
    <row r="13435" spans="21:30">
      <c r="U13435">
        <v>36184</v>
      </c>
      <c r="V13435">
        <v>4</v>
      </c>
      <c r="W13435" t="s">
        <v>13096</v>
      </c>
      <c r="X13435">
        <v>14</v>
      </c>
      <c r="Y13435" t="s">
        <v>5517</v>
      </c>
      <c r="Z13435">
        <v>14107</v>
      </c>
      <c r="AA13435" t="s">
        <v>1460</v>
      </c>
      <c r="AC13435" t="s">
        <v>10212</v>
      </c>
      <c r="AD13435" t="s">
        <v>443</v>
      </c>
    </row>
    <row r="13436" spans="21:30">
      <c r="U13436">
        <v>36185</v>
      </c>
      <c r="V13436">
        <v>2</v>
      </c>
      <c r="W13436" t="s">
        <v>13914</v>
      </c>
      <c r="X13436">
        <v>14</v>
      </c>
      <c r="Y13436" t="s">
        <v>5517</v>
      </c>
      <c r="Z13436">
        <v>14107</v>
      </c>
      <c r="AA13436" t="s">
        <v>1460</v>
      </c>
      <c r="AC13436" t="s">
        <v>10212</v>
      </c>
      <c r="AD13436" t="s">
        <v>2682</v>
      </c>
    </row>
    <row r="13437" spans="21:30">
      <c r="U13437">
        <v>36186</v>
      </c>
      <c r="V13437">
        <v>0</v>
      </c>
      <c r="W13437" t="s">
        <v>13342</v>
      </c>
      <c r="X13437">
        <v>14</v>
      </c>
      <c r="Y13437" t="s">
        <v>5517</v>
      </c>
      <c r="Z13437">
        <v>14107</v>
      </c>
      <c r="AA13437" t="s">
        <v>1460</v>
      </c>
      <c r="AC13437" t="s">
        <v>10212</v>
      </c>
      <c r="AD13437" t="s">
        <v>2682</v>
      </c>
    </row>
    <row r="13438" spans="21:30">
      <c r="U13438">
        <v>36187</v>
      </c>
      <c r="V13438">
        <v>9</v>
      </c>
      <c r="W13438" t="s">
        <v>13915</v>
      </c>
      <c r="X13438">
        <v>14</v>
      </c>
      <c r="Y13438" t="s">
        <v>5517</v>
      </c>
      <c r="Z13438">
        <v>14107</v>
      </c>
      <c r="AA13438" t="s">
        <v>1460</v>
      </c>
      <c r="AC13438" t="s">
        <v>10212</v>
      </c>
      <c r="AD13438" t="s">
        <v>2682</v>
      </c>
    </row>
    <row r="13439" spans="21:30">
      <c r="U13439">
        <v>36188</v>
      </c>
      <c r="V13439">
        <v>7</v>
      </c>
      <c r="W13439" t="s">
        <v>13062</v>
      </c>
      <c r="X13439">
        <v>14</v>
      </c>
      <c r="Y13439" t="s">
        <v>5517</v>
      </c>
      <c r="Z13439">
        <v>14107</v>
      </c>
      <c r="AA13439" t="s">
        <v>1460</v>
      </c>
      <c r="AC13439" t="s">
        <v>10212</v>
      </c>
      <c r="AD13439" t="s">
        <v>2682</v>
      </c>
    </row>
    <row r="13440" spans="21:30">
      <c r="U13440">
        <v>36189</v>
      </c>
      <c r="V13440">
        <v>5</v>
      </c>
      <c r="W13440" t="s">
        <v>13916</v>
      </c>
      <c r="X13440">
        <v>14</v>
      </c>
      <c r="Y13440" t="s">
        <v>5517</v>
      </c>
      <c r="Z13440">
        <v>14107</v>
      </c>
      <c r="AA13440" t="s">
        <v>1460</v>
      </c>
      <c r="AC13440" t="s">
        <v>10212</v>
      </c>
      <c r="AD13440" t="s">
        <v>443</v>
      </c>
    </row>
    <row r="13441" spans="21:30">
      <c r="U13441">
        <v>36190</v>
      </c>
      <c r="V13441">
        <v>9</v>
      </c>
      <c r="W13441" t="s">
        <v>13917</v>
      </c>
      <c r="X13441">
        <v>14</v>
      </c>
      <c r="Y13441" t="s">
        <v>5517</v>
      </c>
      <c r="Z13441">
        <v>14107</v>
      </c>
      <c r="AA13441" t="s">
        <v>1460</v>
      </c>
      <c r="AC13441" t="s">
        <v>10212</v>
      </c>
      <c r="AD13441" t="s">
        <v>2682</v>
      </c>
    </row>
    <row r="13442" spans="21:30">
      <c r="U13442">
        <v>36191</v>
      </c>
      <c r="V13442">
        <v>7</v>
      </c>
      <c r="W13442" t="s">
        <v>13188</v>
      </c>
      <c r="X13442">
        <v>14</v>
      </c>
      <c r="Y13442" t="s">
        <v>5517</v>
      </c>
      <c r="Z13442">
        <v>14107</v>
      </c>
      <c r="AA13442" t="s">
        <v>1460</v>
      </c>
      <c r="AC13442" t="s">
        <v>10212</v>
      </c>
      <c r="AD13442" t="s">
        <v>443</v>
      </c>
    </row>
    <row r="13443" spans="21:30">
      <c r="U13443">
        <v>36192</v>
      </c>
      <c r="V13443">
        <v>5</v>
      </c>
      <c r="W13443" t="s">
        <v>12834</v>
      </c>
      <c r="X13443">
        <v>14</v>
      </c>
      <c r="Y13443" t="s">
        <v>5517</v>
      </c>
      <c r="Z13443">
        <v>14108</v>
      </c>
      <c r="AA13443" t="s">
        <v>816</v>
      </c>
      <c r="AC13443" t="s">
        <v>10212</v>
      </c>
      <c r="AD13443" t="s">
        <v>2682</v>
      </c>
    </row>
    <row r="13444" spans="21:30">
      <c r="U13444">
        <v>36193</v>
      </c>
      <c r="V13444">
        <v>3</v>
      </c>
      <c r="W13444" t="s">
        <v>10211</v>
      </c>
      <c r="X13444">
        <v>14</v>
      </c>
      <c r="Y13444" t="s">
        <v>5517</v>
      </c>
      <c r="Z13444">
        <v>14108</v>
      </c>
      <c r="AA13444" t="s">
        <v>816</v>
      </c>
      <c r="AC13444" t="s">
        <v>10212</v>
      </c>
      <c r="AD13444" t="s">
        <v>2682</v>
      </c>
    </row>
    <row r="13445" spans="21:30">
      <c r="U13445">
        <v>36204</v>
      </c>
      <c r="V13445">
        <v>2</v>
      </c>
      <c r="W13445" t="s">
        <v>12754</v>
      </c>
      <c r="X13445">
        <v>14</v>
      </c>
      <c r="Y13445" t="s">
        <v>5517</v>
      </c>
      <c r="Z13445">
        <v>14108</v>
      </c>
      <c r="AA13445" t="s">
        <v>816</v>
      </c>
      <c r="AC13445" t="s">
        <v>10212</v>
      </c>
      <c r="AD13445" t="s">
        <v>2682</v>
      </c>
    </row>
    <row r="13446" spans="21:30">
      <c r="U13446">
        <v>36206</v>
      </c>
      <c r="V13446">
        <v>9</v>
      </c>
      <c r="W13446" t="s">
        <v>13918</v>
      </c>
      <c r="X13446">
        <v>14</v>
      </c>
      <c r="Y13446" t="s">
        <v>5517</v>
      </c>
      <c r="Z13446">
        <v>14108</v>
      </c>
      <c r="AA13446" t="s">
        <v>816</v>
      </c>
      <c r="AC13446" t="s">
        <v>10212</v>
      </c>
      <c r="AD13446" t="s">
        <v>2682</v>
      </c>
    </row>
    <row r="13447" spans="21:30">
      <c r="U13447">
        <v>36207</v>
      </c>
      <c r="V13447">
        <v>7</v>
      </c>
      <c r="W13447" t="s">
        <v>13919</v>
      </c>
      <c r="X13447">
        <v>14</v>
      </c>
      <c r="Y13447" t="s">
        <v>5517</v>
      </c>
      <c r="Z13447">
        <v>14108</v>
      </c>
      <c r="AA13447" t="s">
        <v>816</v>
      </c>
      <c r="AC13447" t="s">
        <v>10212</v>
      </c>
      <c r="AD13447" t="s">
        <v>2682</v>
      </c>
    </row>
    <row r="13448" spans="21:30">
      <c r="U13448">
        <v>36208</v>
      </c>
      <c r="V13448">
        <v>5</v>
      </c>
      <c r="W13448" t="s">
        <v>13920</v>
      </c>
      <c r="X13448">
        <v>14</v>
      </c>
      <c r="Y13448" t="s">
        <v>5517</v>
      </c>
      <c r="Z13448">
        <v>14108</v>
      </c>
      <c r="AA13448" t="s">
        <v>816</v>
      </c>
      <c r="AC13448" t="s">
        <v>10212</v>
      </c>
      <c r="AD13448" t="s">
        <v>2682</v>
      </c>
    </row>
    <row r="13449" spans="21:30">
      <c r="U13449">
        <v>36209</v>
      </c>
      <c r="V13449">
        <v>3</v>
      </c>
      <c r="W13449" t="s">
        <v>13921</v>
      </c>
      <c r="X13449">
        <v>14</v>
      </c>
      <c r="Y13449" t="s">
        <v>5517</v>
      </c>
      <c r="Z13449">
        <v>14108</v>
      </c>
      <c r="AA13449" t="s">
        <v>816</v>
      </c>
      <c r="AC13449" t="s">
        <v>10212</v>
      </c>
      <c r="AD13449" t="s">
        <v>2682</v>
      </c>
    </row>
    <row r="13450" spans="21:30">
      <c r="U13450">
        <v>36210</v>
      </c>
      <c r="V13450">
        <v>7</v>
      </c>
      <c r="W13450" t="s">
        <v>13922</v>
      </c>
      <c r="X13450">
        <v>14</v>
      </c>
      <c r="Y13450" t="s">
        <v>5517</v>
      </c>
      <c r="Z13450">
        <v>14108</v>
      </c>
      <c r="AA13450" t="s">
        <v>816</v>
      </c>
      <c r="AC13450" t="s">
        <v>10212</v>
      </c>
      <c r="AD13450" t="s">
        <v>2682</v>
      </c>
    </row>
    <row r="13451" spans="21:30">
      <c r="U13451">
        <v>36218</v>
      </c>
      <c r="V13451">
        <v>2</v>
      </c>
      <c r="W13451" t="s">
        <v>13175</v>
      </c>
      <c r="X13451">
        <v>14</v>
      </c>
      <c r="Y13451" t="s">
        <v>5517</v>
      </c>
      <c r="Z13451">
        <v>14201</v>
      </c>
      <c r="AA13451" t="s">
        <v>5694</v>
      </c>
      <c r="AC13451" t="s">
        <v>10212</v>
      </c>
      <c r="AD13451" t="s">
        <v>2682</v>
      </c>
    </row>
    <row r="13452" spans="21:30">
      <c r="U13452">
        <v>36221</v>
      </c>
      <c r="V13452">
        <v>2</v>
      </c>
      <c r="W13452" t="s">
        <v>13923</v>
      </c>
      <c r="X13452">
        <v>14</v>
      </c>
      <c r="Y13452" t="s">
        <v>5517</v>
      </c>
      <c r="Z13452">
        <v>14201</v>
      </c>
      <c r="AA13452" t="s">
        <v>5694</v>
      </c>
      <c r="AC13452" t="s">
        <v>10212</v>
      </c>
      <c r="AD13452" t="s">
        <v>2682</v>
      </c>
    </row>
    <row r="13453" spans="21:30">
      <c r="U13453">
        <v>36224</v>
      </c>
      <c r="V13453">
        <v>7</v>
      </c>
      <c r="W13453" t="s">
        <v>13924</v>
      </c>
      <c r="X13453">
        <v>14</v>
      </c>
      <c r="Y13453" t="s">
        <v>5517</v>
      </c>
      <c r="Z13453">
        <v>14202</v>
      </c>
      <c r="AA13453" t="s">
        <v>1163</v>
      </c>
      <c r="AC13453" t="s">
        <v>1009</v>
      </c>
      <c r="AD13453" t="s">
        <v>443</v>
      </c>
    </row>
    <row r="13454" spans="21:30">
      <c r="U13454">
        <v>36225</v>
      </c>
      <c r="V13454">
        <v>5</v>
      </c>
      <c r="W13454" t="s">
        <v>13925</v>
      </c>
      <c r="X13454">
        <v>14</v>
      </c>
      <c r="Y13454" t="s">
        <v>5517</v>
      </c>
      <c r="Z13454">
        <v>14202</v>
      </c>
      <c r="AA13454" t="s">
        <v>1163</v>
      </c>
      <c r="AC13454" t="s">
        <v>1009</v>
      </c>
      <c r="AD13454" t="s">
        <v>443</v>
      </c>
    </row>
    <row r="13455" spans="21:30">
      <c r="U13455">
        <v>36226</v>
      </c>
      <c r="V13455">
        <v>3</v>
      </c>
      <c r="W13455" t="s">
        <v>13926</v>
      </c>
      <c r="X13455">
        <v>14</v>
      </c>
      <c r="Y13455" t="s">
        <v>5517</v>
      </c>
      <c r="Z13455">
        <v>14202</v>
      </c>
      <c r="AA13455" t="s">
        <v>1163</v>
      </c>
      <c r="AC13455" t="s">
        <v>10212</v>
      </c>
      <c r="AD13455" t="s">
        <v>2682</v>
      </c>
    </row>
    <row r="13456" spans="21:30">
      <c r="U13456">
        <v>36227</v>
      </c>
      <c r="V13456">
        <v>1</v>
      </c>
      <c r="W13456" t="s">
        <v>13927</v>
      </c>
      <c r="X13456">
        <v>14</v>
      </c>
      <c r="Y13456" t="s">
        <v>5517</v>
      </c>
      <c r="Z13456">
        <v>14203</v>
      </c>
      <c r="AA13456" t="s">
        <v>1823</v>
      </c>
      <c r="AC13456" t="s">
        <v>10212</v>
      </c>
      <c r="AD13456" t="s">
        <v>2682</v>
      </c>
    </row>
    <row r="13457" spans="21:30">
      <c r="U13457">
        <v>36229</v>
      </c>
      <c r="V13457">
        <v>8</v>
      </c>
      <c r="W13457" t="s">
        <v>13928</v>
      </c>
      <c r="X13457">
        <v>14</v>
      </c>
      <c r="Y13457" t="s">
        <v>5517</v>
      </c>
      <c r="Z13457">
        <v>14203</v>
      </c>
      <c r="AA13457" t="s">
        <v>1823</v>
      </c>
      <c r="AC13457" t="s">
        <v>10212</v>
      </c>
      <c r="AD13457" t="s">
        <v>2682</v>
      </c>
    </row>
    <row r="13458" spans="21:30">
      <c r="U13458">
        <v>36230</v>
      </c>
      <c r="V13458">
        <v>1</v>
      </c>
      <c r="W13458" t="s">
        <v>13929</v>
      </c>
      <c r="X13458">
        <v>14</v>
      </c>
      <c r="Y13458" t="s">
        <v>5517</v>
      </c>
      <c r="Z13458">
        <v>14203</v>
      </c>
      <c r="AA13458" t="s">
        <v>1823</v>
      </c>
      <c r="AC13458" t="s">
        <v>10212</v>
      </c>
      <c r="AD13458" t="s">
        <v>2682</v>
      </c>
    </row>
    <row r="13459" spans="21:30">
      <c r="U13459">
        <v>36234</v>
      </c>
      <c r="V13459">
        <v>4</v>
      </c>
      <c r="W13459" t="s">
        <v>13930</v>
      </c>
      <c r="X13459">
        <v>14</v>
      </c>
      <c r="Y13459" t="s">
        <v>5517</v>
      </c>
      <c r="Z13459">
        <v>14203</v>
      </c>
      <c r="AA13459" t="s">
        <v>1823</v>
      </c>
      <c r="AC13459" t="s">
        <v>10212</v>
      </c>
      <c r="AD13459" t="s">
        <v>2682</v>
      </c>
    </row>
    <row r="13460" spans="21:30">
      <c r="U13460">
        <v>36239</v>
      </c>
      <c r="V13460">
        <v>5</v>
      </c>
      <c r="W13460" t="s">
        <v>13931</v>
      </c>
      <c r="X13460">
        <v>14</v>
      </c>
      <c r="Y13460" t="s">
        <v>5517</v>
      </c>
      <c r="Z13460">
        <v>14204</v>
      </c>
      <c r="AA13460" t="s">
        <v>5739</v>
      </c>
      <c r="AC13460" t="s">
        <v>10212</v>
      </c>
      <c r="AD13460" t="s">
        <v>2682</v>
      </c>
    </row>
    <row r="13461" spans="21:30">
      <c r="U13461">
        <v>36241</v>
      </c>
      <c r="V13461">
        <v>7</v>
      </c>
      <c r="W13461" t="s">
        <v>13932</v>
      </c>
      <c r="X13461">
        <v>14</v>
      </c>
      <c r="Y13461" t="s">
        <v>5517</v>
      </c>
      <c r="Z13461">
        <v>14204</v>
      </c>
      <c r="AA13461" t="s">
        <v>5739</v>
      </c>
      <c r="AC13461" t="s">
        <v>10212</v>
      </c>
      <c r="AD13461" t="s">
        <v>2682</v>
      </c>
    </row>
    <row r="13462" spans="21:30">
      <c r="U13462">
        <v>36242</v>
      </c>
      <c r="V13462">
        <v>5</v>
      </c>
      <c r="W13462" t="s">
        <v>13933</v>
      </c>
      <c r="X13462">
        <v>14</v>
      </c>
      <c r="Y13462" t="s">
        <v>5517</v>
      </c>
      <c r="Z13462">
        <v>14204</v>
      </c>
      <c r="AA13462" t="s">
        <v>5739</v>
      </c>
      <c r="AC13462" t="s">
        <v>10212</v>
      </c>
      <c r="AD13462" t="s">
        <v>2682</v>
      </c>
    </row>
    <row r="13463" spans="21:30">
      <c r="U13463">
        <v>36243</v>
      </c>
      <c r="V13463">
        <v>3</v>
      </c>
      <c r="W13463" t="s">
        <v>13934</v>
      </c>
      <c r="X13463">
        <v>14</v>
      </c>
      <c r="Y13463" t="s">
        <v>5517</v>
      </c>
      <c r="Z13463">
        <v>14204</v>
      </c>
      <c r="AA13463" t="s">
        <v>5739</v>
      </c>
      <c r="AC13463" t="s">
        <v>10212</v>
      </c>
      <c r="AD13463" t="s">
        <v>2682</v>
      </c>
    </row>
    <row r="13464" spans="21:30">
      <c r="U13464">
        <v>36244</v>
      </c>
      <c r="V13464">
        <v>1</v>
      </c>
      <c r="W13464" t="s">
        <v>13935</v>
      </c>
      <c r="X13464">
        <v>14</v>
      </c>
      <c r="Y13464" t="s">
        <v>5517</v>
      </c>
      <c r="Z13464">
        <v>14204</v>
      </c>
      <c r="AA13464" t="s">
        <v>5739</v>
      </c>
      <c r="AC13464" t="s">
        <v>10212</v>
      </c>
      <c r="AD13464" t="s">
        <v>2682</v>
      </c>
    </row>
    <row r="13465" spans="21:30">
      <c r="U13465">
        <v>36246</v>
      </c>
      <c r="V13465">
        <v>8</v>
      </c>
      <c r="W13465" t="s">
        <v>13936</v>
      </c>
      <c r="X13465">
        <v>14</v>
      </c>
      <c r="Y13465" t="s">
        <v>5517</v>
      </c>
      <c r="Z13465">
        <v>14204</v>
      </c>
      <c r="AA13465" t="s">
        <v>5739</v>
      </c>
      <c r="AC13465" t="s">
        <v>10212</v>
      </c>
      <c r="AD13465" t="s">
        <v>2682</v>
      </c>
    </row>
    <row r="13466" spans="21:30">
      <c r="U13466">
        <v>36247</v>
      </c>
      <c r="V13466">
        <v>6</v>
      </c>
      <c r="W13466" t="s">
        <v>13937</v>
      </c>
      <c r="X13466">
        <v>15</v>
      </c>
      <c r="Y13466" t="s">
        <v>441</v>
      </c>
      <c r="Z13466">
        <v>15101</v>
      </c>
      <c r="AA13466" t="s">
        <v>442</v>
      </c>
      <c r="AC13466" t="s">
        <v>10212</v>
      </c>
      <c r="AD13466" t="s">
        <v>2682</v>
      </c>
    </row>
    <row r="13467" spans="21:30">
      <c r="U13467">
        <v>36248</v>
      </c>
      <c r="V13467">
        <v>4</v>
      </c>
      <c r="W13467" t="s">
        <v>13938</v>
      </c>
      <c r="X13467">
        <v>15</v>
      </c>
      <c r="Y13467" t="s">
        <v>441</v>
      </c>
      <c r="Z13467">
        <v>15101</v>
      </c>
      <c r="AA13467" t="s">
        <v>442</v>
      </c>
      <c r="AC13467" t="s">
        <v>10212</v>
      </c>
      <c r="AD13467" t="s">
        <v>2682</v>
      </c>
    </row>
    <row r="13468" spans="21:30">
      <c r="U13468">
        <v>36249</v>
      </c>
      <c r="V13468">
        <v>2</v>
      </c>
      <c r="W13468" t="s">
        <v>12615</v>
      </c>
      <c r="X13468">
        <v>15</v>
      </c>
      <c r="Y13468" t="s">
        <v>441</v>
      </c>
      <c r="Z13468">
        <v>15101</v>
      </c>
      <c r="AA13468" t="s">
        <v>442</v>
      </c>
      <c r="AC13468" t="s">
        <v>10212</v>
      </c>
      <c r="AD13468" t="s">
        <v>443</v>
      </c>
    </row>
    <row r="13469" spans="21:30">
      <c r="U13469">
        <v>36250</v>
      </c>
      <c r="V13469">
        <v>6</v>
      </c>
      <c r="W13469" t="s">
        <v>10261</v>
      </c>
      <c r="X13469">
        <v>15</v>
      </c>
      <c r="Y13469" t="s">
        <v>441</v>
      </c>
      <c r="Z13469">
        <v>15101</v>
      </c>
      <c r="AA13469" t="s">
        <v>442</v>
      </c>
      <c r="AC13469" t="s">
        <v>10212</v>
      </c>
      <c r="AD13469" t="s">
        <v>2682</v>
      </c>
    </row>
    <row r="13470" spans="21:30">
      <c r="U13470">
        <v>36254</v>
      </c>
      <c r="V13470">
        <v>9</v>
      </c>
      <c r="W13470" t="s">
        <v>13939</v>
      </c>
      <c r="X13470">
        <v>15</v>
      </c>
      <c r="Y13470" t="s">
        <v>441</v>
      </c>
      <c r="Z13470">
        <v>15101</v>
      </c>
      <c r="AA13470" t="s">
        <v>442</v>
      </c>
      <c r="AC13470" t="s">
        <v>10212</v>
      </c>
      <c r="AD13470" t="s">
        <v>2682</v>
      </c>
    </row>
    <row r="13471" spans="21:30">
      <c r="U13471">
        <v>36266</v>
      </c>
      <c r="V13471">
        <v>2</v>
      </c>
      <c r="W13471" t="s">
        <v>13940</v>
      </c>
      <c r="X13471">
        <v>15</v>
      </c>
      <c r="Y13471" t="s">
        <v>441</v>
      </c>
      <c r="Z13471">
        <v>15101</v>
      </c>
      <c r="AA13471" t="s">
        <v>442</v>
      </c>
      <c r="AC13471" t="s">
        <v>10212</v>
      </c>
      <c r="AD13471" t="s">
        <v>2682</v>
      </c>
    </row>
    <row r="13472" spans="21:30">
      <c r="U13472">
        <v>36267</v>
      </c>
      <c r="V13472">
        <v>0</v>
      </c>
      <c r="W13472" t="s">
        <v>13941</v>
      </c>
      <c r="X13472">
        <v>15</v>
      </c>
      <c r="Y13472" t="s">
        <v>441</v>
      </c>
      <c r="Z13472">
        <v>15101</v>
      </c>
      <c r="AA13472" t="s">
        <v>442</v>
      </c>
      <c r="AC13472" t="s">
        <v>10212</v>
      </c>
      <c r="AD13472" t="s">
        <v>2682</v>
      </c>
    </row>
    <row r="13473" spans="21:30">
      <c r="U13473">
        <v>36268</v>
      </c>
      <c r="V13473">
        <v>9</v>
      </c>
      <c r="W13473" t="s">
        <v>13942</v>
      </c>
      <c r="X13473">
        <v>15</v>
      </c>
      <c r="Y13473" t="s">
        <v>441</v>
      </c>
      <c r="Z13473">
        <v>15101</v>
      </c>
      <c r="AA13473" t="s">
        <v>442</v>
      </c>
      <c r="AC13473" t="s">
        <v>10212</v>
      </c>
      <c r="AD13473" t="s">
        <v>2682</v>
      </c>
    </row>
    <row r="13474" spans="21:30">
      <c r="U13474">
        <v>36269</v>
      </c>
      <c r="V13474">
        <v>7</v>
      </c>
      <c r="W13474" t="s">
        <v>13943</v>
      </c>
      <c r="X13474">
        <v>15</v>
      </c>
      <c r="Y13474" t="s">
        <v>441</v>
      </c>
      <c r="Z13474">
        <v>15101</v>
      </c>
      <c r="AA13474" t="s">
        <v>442</v>
      </c>
      <c r="AC13474" t="s">
        <v>10212</v>
      </c>
      <c r="AD13474" t="s">
        <v>2682</v>
      </c>
    </row>
    <row r="13475" spans="21:30">
      <c r="U13475">
        <v>36270</v>
      </c>
      <c r="V13475">
        <v>0</v>
      </c>
      <c r="W13475" t="s">
        <v>13944</v>
      </c>
      <c r="X13475">
        <v>15</v>
      </c>
      <c r="Y13475" t="s">
        <v>441</v>
      </c>
      <c r="Z13475">
        <v>15101</v>
      </c>
      <c r="AA13475" t="s">
        <v>442</v>
      </c>
      <c r="AC13475" t="s">
        <v>10212</v>
      </c>
      <c r="AD13475" t="s">
        <v>2682</v>
      </c>
    </row>
    <row r="13476" spans="21:30">
      <c r="U13476">
        <v>36271</v>
      </c>
      <c r="V13476">
        <v>9</v>
      </c>
      <c r="W13476" t="s">
        <v>12527</v>
      </c>
      <c r="X13476">
        <v>15</v>
      </c>
      <c r="Y13476" t="s">
        <v>441</v>
      </c>
      <c r="Z13476">
        <v>15101</v>
      </c>
      <c r="AA13476" t="s">
        <v>442</v>
      </c>
      <c r="AC13476" t="s">
        <v>10212</v>
      </c>
      <c r="AD13476" t="s">
        <v>2682</v>
      </c>
    </row>
    <row r="13477" spans="21:30">
      <c r="U13477">
        <v>36272</v>
      </c>
      <c r="V13477">
        <v>7</v>
      </c>
      <c r="W13477" t="s">
        <v>13945</v>
      </c>
      <c r="X13477">
        <v>15</v>
      </c>
      <c r="Y13477" t="s">
        <v>441</v>
      </c>
      <c r="Z13477">
        <v>15101</v>
      </c>
      <c r="AA13477" t="s">
        <v>442</v>
      </c>
      <c r="AC13477" t="s">
        <v>10212</v>
      </c>
      <c r="AD13477" t="s">
        <v>2682</v>
      </c>
    </row>
    <row r="13478" spans="21:30">
      <c r="U13478">
        <v>36275</v>
      </c>
      <c r="V13478">
        <v>1</v>
      </c>
      <c r="W13478" t="s">
        <v>13946</v>
      </c>
      <c r="X13478">
        <v>15</v>
      </c>
      <c r="Y13478" t="s">
        <v>441</v>
      </c>
      <c r="Z13478">
        <v>15101</v>
      </c>
      <c r="AA13478" t="s">
        <v>442</v>
      </c>
      <c r="AC13478" t="s">
        <v>10212</v>
      </c>
      <c r="AD13478" t="s">
        <v>2682</v>
      </c>
    </row>
    <row r="13479" spans="21:30">
      <c r="U13479">
        <v>36277</v>
      </c>
      <c r="V13479">
        <v>8</v>
      </c>
      <c r="W13479" t="s">
        <v>13947</v>
      </c>
      <c r="X13479">
        <v>15</v>
      </c>
      <c r="Y13479" t="s">
        <v>441</v>
      </c>
      <c r="Z13479">
        <v>15101</v>
      </c>
      <c r="AA13479" t="s">
        <v>442</v>
      </c>
      <c r="AC13479" t="s">
        <v>10212</v>
      </c>
      <c r="AD13479" t="s">
        <v>2682</v>
      </c>
    </row>
    <row r="13480" spans="21:30">
      <c r="U13480">
        <v>36278</v>
      </c>
      <c r="V13480">
        <v>6</v>
      </c>
      <c r="W13480" t="s">
        <v>12605</v>
      </c>
      <c r="X13480">
        <v>15</v>
      </c>
      <c r="Y13480" t="s">
        <v>441</v>
      </c>
      <c r="Z13480">
        <v>15102</v>
      </c>
      <c r="AA13480" t="s">
        <v>775</v>
      </c>
      <c r="AC13480" t="s">
        <v>10212</v>
      </c>
      <c r="AD13480" t="s">
        <v>2682</v>
      </c>
    </row>
    <row r="13481" spans="21:30">
      <c r="U13481">
        <v>36279</v>
      </c>
      <c r="V13481">
        <v>4</v>
      </c>
      <c r="W13481" t="s">
        <v>13948</v>
      </c>
      <c r="X13481">
        <v>15</v>
      </c>
      <c r="Y13481" t="s">
        <v>441</v>
      </c>
      <c r="Z13481">
        <v>15102</v>
      </c>
      <c r="AA13481" t="s">
        <v>775</v>
      </c>
      <c r="AC13481" t="s">
        <v>10212</v>
      </c>
      <c r="AD13481" t="s">
        <v>2682</v>
      </c>
    </row>
    <row r="13482" spans="21:30">
      <c r="U13482">
        <v>36280</v>
      </c>
      <c r="V13482">
        <v>8</v>
      </c>
      <c r="W13482" t="s">
        <v>13949</v>
      </c>
      <c r="X13482">
        <v>15</v>
      </c>
      <c r="Y13482" t="s">
        <v>441</v>
      </c>
      <c r="Z13482">
        <v>15102</v>
      </c>
      <c r="AA13482" t="s">
        <v>775</v>
      </c>
      <c r="AC13482" t="s">
        <v>10212</v>
      </c>
      <c r="AD13482" t="s">
        <v>2682</v>
      </c>
    </row>
    <row r="13483" spans="21:30">
      <c r="U13483">
        <v>36281</v>
      </c>
      <c r="V13483">
        <v>6</v>
      </c>
      <c r="W13483" t="s">
        <v>13950</v>
      </c>
      <c r="X13483">
        <v>15</v>
      </c>
      <c r="Y13483" t="s">
        <v>441</v>
      </c>
      <c r="Z13483">
        <v>15201</v>
      </c>
      <c r="AA13483" t="s">
        <v>799</v>
      </c>
      <c r="AC13483" t="s">
        <v>10212</v>
      </c>
      <c r="AD13483" t="s">
        <v>2682</v>
      </c>
    </row>
    <row r="13484" spans="21:30">
      <c r="U13484">
        <v>36282</v>
      </c>
      <c r="V13484">
        <v>4</v>
      </c>
      <c r="W13484" t="s">
        <v>13951</v>
      </c>
      <c r="X13484">
        <v>15</v>
      </c>
      <c r="Y13484" t="s">
        <v>441</v>
      </c>
      <c r="Z13484">
        <v>15201</v>
      </c>
      <c r="AA13484" t="s">
        <v>799</v>
      </c>
      <c r="AC13484" t="s">
        <v>10212</v>
      </c>
      <c r="AD13484" t="s">
        <v>2682</v>
      </c>
    </row>
    <row r="13485" spans="21:30">
      <c r="U13485">
        <v>36283</v>
      </c>
      <c r="V13485">
        <v>2</v>
      </c>
      <c r="W13485" t="s">
        <v>13952</v>
      </c>
      <c r="X13485">
        <v>15</v>
      </c>
      <c r="Y13485" t="s">
        <v>441</v>
      </c>
      <c r="Z13485">
        <v>15201</v>
      </c>
      <c r="AA13485" t="s">
        <v>799</v>
      </c>
      <c r="AC13485" t="s">
        <v>10212</v>
      </c>
      <c r="AD13485" t="s">
        <v>2682</v>
      </c>
    </row>
    <row r="13486" spans="21:30">
      <c r="U13486">
        <v>36284</v>
      </c>
      <c r="V13486">
        <v>0</v>
      </c>
      <c r="W13486" t="s">
        <v>13953</v>
      </c>
      <c r="X13486">
        <v>4</v>
      </c>
      <c r="Y13486" t="s">
        <v>846</v>
      </c>
      <c r="Z13486">
        <v>4301</v>
      </c>
      <c r="AA13486" t="s">
        <v>112</v>
      </c>
      <c r="AC13486" t="s">
        <v>10212</v>
      </c>
      <c r="AD13486" t="s">
        <v>2682</v>
      </c>
    </row>
    <row r="13487" spans="21:30">
      <c r="U13487">
        <v>36285</v>
      </c>
      <c r="V13487">
        <v>9</v>
      </c>
      <c r="W13487" t="s">
        <v>13954</v>
      </c>
      <c r="X13487">
        <v>8</v>
      </c>
      <c r="Y13487" t="s">
        <v>434</v>
      </c>
      <c r="Z13487">
        <v>8102</v>
      </c>
      <c r="AA13487" t="s">
        <v>1069</v>
      </c>
      <c r="AC13487" t="s">
        <v>10212</v>
      </c>
      <c r="AD13487" t="s">
        <v>2682</v>
      </c>
    </row>
    <row r="13488" spans="21:30">
      <c r="U13488">
        <v>36286</v>
      </c>
      <c r="V13488">
        <v>7</v>
      </c>
      <c r="W13488" t="s">
        <v>13955</v>
      </c>
      <c r="X13488">
        <v>8</v>
      </c>
      <c r="Y13488" t="s">
        <v>434</v>
      </c>
      <c r="Z13488">
        <v>8314</v>
      </c>
      <c r="AA13488" t="s">
        <v>4233</v>
      </c>
      <c r="AC13488" t="s">
        <v>10212</v>
      </c>
      <c r="AD13488" t="s">
        <v>2682</v>
      </c>
    </row>
    <row r="13489" spans="21:30">
      <c r="U13489">
        <v>36287</v>
      </c>
      <c r="V13489">
        <v>5</v>
      </c>
      <c r="W13489" t="s">
        <v>13956</v>
      </c>
      <c r="X13489">
        <v>8</v>
      </c>
      <c r="Y13489" t="s">
        <v>434</v>
      </c>
      <c r="Z13489">
        <v>8314</v>
      </c>
      <c r="AA13489" t="s">
        <v>4233</v>
      </c>
      <c r="AC13489" t="s">
        <v>10212</v>
      </c>
      <c r="AD13489" t="s">
        <v>2682</v>
      </c>
    </row>
    <row r="13490" spans="21:30">
      <c r="U13490">
        <v>36288</v>
      </c>
      <c r="V13490">
        <v>3</v>
      </c>
      <c r="W13490" t="s">
        <v>13957</v>
      </c>
      <c r="X13490">
        <v>8</v>
      </c>
      <c r="Y13490" t="s">
        <v>434</v>
      </c>
      <c r="Z13490">
        <v>8314</v>
      </c>
      <c r="AA13490" t="s">
        <v>4233</v>
      </c>
      <c r="AC13490" t="s">
        <v>10212</v>
      </c>
      <c r="AD13490" t="s">
        <v>2682</v>
      </c>
    </row>
    <row r="13491" spans="21:30">
      <c r="U13491">
        <v>36289</v>
      </c>
      <c r="V13491">
        <v>1</v>
      </c>
      <c r="W13491" t="s">
        <v>13958</v>
      </c>
      <c r="X13491">
        <v>8</v>
      </c>
      <c r="Y13491" t="s">
        <v>434</v>
      </c>
      <c r="Z13491">
        <v>8314</v>
      </c>
      <c r="AA13491" t="s">
        <v>4233</v>
      </c>
      <c r="AC13491" t="s">
        <v>10212</v>
      </c>
      <c r="AD13491" t="s">
        <v>2682</v>
      </c>
    </row>
    <row r="13492" spans="21:30">
      <c r="U13492">
        <v>36290</v>
      </c>
      <c r="V13492">
        <v>5</v>
      </c>
      <c r="W13492" t="s">
        <v>13959</v>
      </c>
      <c r="X13492">
        <v>8</v>
      </c>
      <c r="Y13492" t="s">
        <v>434</v>
      </c>
      <c r="Z13492">
        <v>8314</v>
      </c>
      <c r="AA13492" t="s">
        <v>4233</v>
      </c>
      <c r="AC13492" t="s">
        <v>10212</v>
      </c>
      <c r="AD13492" t="s">
        <v>2682</v>
      </c>
    </row>
    <row r="13493" spans="21:30">
      <c r="U13493">
        <v>36291</v>
      </c>
      <c r="V13493">
        <v>3</v>
      </c>
      <c r="W13493" t="s">
        <v>13960</v>
      </c>
      <c r="X13493">
        <v>8</v>
      </c>
      <c r="Y13493" t="s">
        <v>434</v>
      </c>
      <c r="Z13493">
        <v>8314</v>
      </c>
      <c r="AA13493" t="s">
        <v>4233</v>
      </c>
      <c r="AC13493" t="s">
        <v>10212</v>
      </c>
      <c r="AD13493" t="s">
        <v>2682</v>
      </c>
    </row>
    <row r="13494" spans="21:30">
      <c r="U13494">
        <v>36292</v>
      </c>
      <c r="V13494">
        <v>1</v>
      </c>
      <c r="W13494" t="s">
        <v>13961</v>
      </c>
      <c r="X13494">
        <v>8</v>
      </c>
      <c r="Y13494" t="s">
        <v>434</v>
      </c>
      <c r="Z13494">
        <v>8314</v>
      </c>
      <c r="AA13494" t="s">
        <v>4233</v>
      </c>
      <c r="AC13494" t="s">
        <v>10212</v>
      </c>
      <c r="AD13494" t="s">
        <v>2682</v>
      </c>
    </row>
    <row r="13495" spans="21:30">
      <c r="U13495">
        <v>36294</v>
      </c>
      <c r="V13495">
        <v>8</v>
      </c>
      <c r="W13495" t="s">
        <v>13962</v>
      </c>
      <c r="X13495">
        <v>8</v>
      </c>
      <c r="Y13495" t="s">
        <v>434</v>
      </c>
      <c r="Z13495">
        <v>8314</v>
      </c>
      <c r="AA13495" t="s">
        <v>4233</v>
      </c>
      <c r="AC13495" t="s">
        <v>10212</v>
      </c>
      <c r="AD13495" t="s">
        <v>2682</v>
      </c>
    </row>
    <row r="13496" spans="21:30">
      <c r="U13496">
        <v>36295</v>
      </c>
      <c r="V13496">
        <v>6</v>
      </c>
      <c r="W13496" t="s">
        <v>13963</v>
      </c>
      <c r="X13496">
        <v>16</v>
      </c>
      <c r="Y13496" t="s">
        <v>3835</v>
      </c>
      <c r="Z13496">
        <v>16101</v>
      </c>
      <c r="AA13496" t="s">
        <v>3836</v>
      </c>
      <c r="AC13496" t="s">
        <v>10212</v>
      </c>
      <c r="AD13496" t="s">
        <v>2682</v>
      </c>
    </row>
    <row r="13497" spans="21:30">
      <c r="U13497">
        <v>36296</v>
      </c>
      <c r="V13497">
        <v>4</v>
      </c>
      <c r="W13497" t="s">
        <v>13964</v>
      </c>
      <c r="X13497">
        <v>15</v>
      </c>
      <c r="Y13497" t="s">
        <v>441</v>
      </c>
      <c r="Z13497">
        <v>15101</v>
      </c>
      <c r="AA13497" t="s">
        <v>442</v>
      </c>
      <c r="AC13497" t="s">
        <v>10212</v>
      </c>
      <c r="AD13497" t="s">
        <v>2682</v>
      </c>
    </row>
    <row r="13498" spans="21:30">
      <c r="U13498">
        <v>36297</v>
      </c>
      <c r="V13498">
        <v>2</v>
      </c>
      <c r="W13498" t="s">
        <v>13965</v>
      </c>
      <c r="X13498">
        <v>6</v>
      </c>
      <c r="Y13498" t="s">
        <v>608</v>
      </c>
      <c r="Z13498">
        <v>6107</v>
      </c>
      <c r="AA13498" t="s">
        <v>1265</v>
      </c>
      <c r="AC13498" t="s">
        <v>10212</v>
      </c>
      <c r="AD13498" t="s">
        <v>2682</v>
      </c>
    </row>
    <row r="13499" spans="21:30">
      <c r="U13499">
        <v>36298</v>
      </c>
      <c r="V13499">
        <v>0</v>
      </c>
      <c r="W13499" t="s">
        <v>13966</v>
      </c>
      <c r="X13499">
        <v>6</v>
      </c>
      <c r="Y13499" t="s">
        <v>608</v>
      </c>
      <c r="Z13499">
        <v>6116</v>
      </c>
      <c r="AA13499" t="s">
        <v>3011</v>
      </c>
      <c r="AC13499" t="s">
        <v>10212</v>
      </c>
      <c r="AD13499" t="s">
        <v>2682</v>
      </c>
    </row>
    <row r="13500" spans="21:30">
      <c r="U13500">
        <v>36299</v>
      </c>
      <c r="V13500">
        <v>9</v>
      </c>
      <c r="W13500" t="s">
        <v>10213</v>
      </c>
      <c r="X13500">
        <v>6</v>
      </c>
      <c r="Y13500" t="s">
        <v>608</v>
      </c>
      <c r="Z13500">
        <v>6305</v>
      </c>
      <c r="AA13500" t="s">
        <v>1407</v>
      </c>
      <c r="AC13500" t="s">
        <v>10212</v>
      </c>
      <c r="AD13500" t="s">
        <v>2682</v>
      </c>
    </row>
    <row r="13501" spans="21:30">
      <c r="U13501">
        <v>36300</v>
      </c>
      <c r="V13501">
        <v>6</v>
      </c>
      <c r="W13501" t="s">
        <v>13967</v>
      </c>
      <c r="X13501">
        <v>8</v>
      </c>
      <c r="Y13501" t="s">
        <v>434</v>
      </c>
      <c r="Z13501">
        <v>8104</v>
      </c>
      <c r="AA13501" t="s">
        <v>1141</v>
      </c>
      <c r="AC13501" t="s">
        <v>10212</v>
      </c>
      <c r="AD13501" t="s">
        <v>2682</v>
      </c>
    </row>
    <row r="13502" spans="21:30">
      <c r="U13502">
        <v>36301</v>
      </c>
      <c r="V13502">
        <v>4</v>
      </c>
      <c r="W13502" t="s">
        <v>13968</v>
      </c>
      <c r="X13502">
        <v>8</v>
      </c>
      <c r="Y13502" t="s">
        <v>434</v>
      </c>
      <c r="Z13502">
        <v>8109</v>
      </c>
      <c r="AA13502" t="s">
        <v>1729</v>
      </c>
      <c r="AC13502" t="s">
        <v>10212</v>
      </c>
      <c r="AD13502" t="s">
        <v>2682</v>
      </c>
    </row>
    <row r="13503" spans="21:30">
      <c r="U13503">
        <v>36302</v>
      </c>
      <c r="V13503">
        <v>2</v>
      </c>
      <c r="W13503" t="s">
        <v>13969</v>
      </c>
      <c r="X13503">
        <v>8</v>
      </c>
      <c r="Y13503" t="s">
        <v>434</v>
      </c>
      <c r="Z13503">
        <v>8110</v>
      </c>
      <c r="AA13503" t="s">
        <v>1747</v>
      </c>
      <c r="AC13503" t="s">
        <v>10212</v>
      </c>
      <c r="AD13503" t="s">
        <v>2682</v>
      </c>
    </row>
    <row r="13504" spans="21:30">
      <c r="U13504">
        <v>36303</v>
      </c>
      <c r="V13504">
        <v>0</v>
      </c>
      <c r="W13504" t="s">
        <v>13970</v>
      </c>
      <c r="X13504">
        <v>8</v>
      </c>
      <c r="Y13504" t="s">
        <v>434</v>
      </c>
      <c r="Z13504">
        <v>8203</v>
      </c>
      <c r="AA13504" t="s">
        <v>4709</v>
      </c>
      <c r="AC13504" t="s">
        <v>10212</v>
      </c>
      <c r="AD13504" t="s">
        <v>2682</v>
      </c>
    </row>
    <row r="13505" spans="21:30">
      <c r="U13505">
        <v>36304</v>
      </c>
      <c r="V13505">
        <v>9</v>
      </c>
      <c r="W13505" t="s">
        <v>13971</v>
      </c>
      <c r="X13505">
        <v>8</v>
      </c>
      <c r="Y13505" t="s">
        <v>434</v>
      </c>
      <c r="Z13505">
        <v>8203</v>
      </c>
      <c r="AA13505" t="s">
        <v>4709</v>
      </c>
      <c r="AC13505" t="s">
        <v>10212</v>
      </c>
      <c r="AD13505" t="s">
        <v>2682</v>
      </c>
    </row>
    <row r="13506" spans="21:30">
      <c r="U13506">
        <v>36305</v>
      </c>
      <c r="V13506">
        <v>7</v>
      </c>
      <c r="W13506" t="s">
        <v>13972</v>
      </c>
      <c r="X13506">
        <v>8</v>
      </c>
      <c r="Y13506" t="s">
        <v>434</v>
      </c>
      <c r="Z13506">
        <v>8203</v>
      </c>
      <c r="AA13506" t="s">
        <v>4709</v>
      </c>
      <c r="AC13506" t="s">
        <v>10212</v>
      </c>
      <c r="AD13506" t="s">
        <v>2682</v>
      </c>
    </row>
    <row r="13507" spans="21:30">
      <c r="U13507">
        <v>36306</v>
      </c>
      <c r="V13507">
        <v>5</v>
      </c>
      <c r="W13507" t="s">
        <v>13973</v>
      </c>
      <c r="X13507">
        <v>8</v>
      </c>
      <c r="Y13507" t="s">
        <v>434</v>
      </c>
      <c r="Z13507">
        <v>8207</v>
      </c>
      <c r="AA13507" t="s">
        <v>4755</v>
      </c>
      <c r="AC13507" t="s">
        <v>10212</v>
      </c>
      <c r="AD13507" t="s">
        <v>2682</v>
      </c>
    </row>
    <row r="13508" spans="21:30">
      <c r="U13508">
        <v>36307</v>
      </c>
      <c r="V13508">
        <v>3</v>
      </c>
      <c r="W13508" t="s">
        <v>13974</v>
      </c>
      <c r="X13508">
        <v>9</v>
      </c>
      <c r="Y13508" t="s">
        <v>559</v>
      </c>
      <c r="Z13508">
        <v>9205</v>
      </c>
      <c r="AA13508" t="s">
        <v>1312</v>
      </c>
      <c r="AC13508" t="s">
        <v>10212</v>
      </c>
      <c r="AD13508" t="s">
        <v>2682</v>
      </c>
    </row>
    <row r="13509" spans="21:30">
      <c r="U13509">
        <v>36308</v>
      </c>
      <c r="V13509">
        <v>1</v>
      </c>
      <c r="W13509" t="s">
        <v>13975</v>
      </c>
      <c r="X13509">
        <v>15</v>
      </c>
      <c r="Y13509" t="s">
        <v>441</v>
      </c>
      <c r="Z13509">
        <v>15101</v>
      </c>
      <c r="AA13509" t="s">
        <v>442</v>
      </c>
      <c r="AC13509" t="s">
        <v>10212</v>
      </c>
      <c r="AD13509" t="s">
        <v>2682</v>
      </c>
    </row>
    <row r="13510" spans="21:30">
      <c r="U13510">
        <v>36311</v>
      </c>
      <c r="V13510">
        <v>1</v>
      </c>
      <c r="W13510" t="s">
        <v>13976</v>
      </c>
      <c r="X13510">
        <v>1</v>
      </c>
      <c r="Y13510" t="s">
        <v>594</v>
      </c>
      <c r="Z13510">
        <v>1101</v>
      </c>
      <c r="AA13510" t="s">
        <v>593</v>
      </c>
      <c r="AC13510" t="s">
        <v>10212</v>
      </c>
      <c r="AD13510" t="s">
        <v>2682</v>
      </c>
    </row>
    <row r="13511" spans="21:30">
      <c r="U13511">
        <v>36313</v>
      </c>
      <c r="V13511">
        <v>8</v>
      </c>
      <c r="W13511" t="s">
        <v>13977</v>
      </c>
      <c r="X13511">
        <v>4</v>
      </c>
      <c r="Y13511" t="s">
        <v>846</v>
      </c>
      <c r="Z13511">
        <v>4303</v>
      </c>
      <c r="AA13511" t="s">
        <v>1395</v>
      </c>
      <c r="AC13511" t="s">
        <v>10212</v>
      </c>
      <c r="AD13511" t="s">
        <v>2682</v>
      </c>
    </row>
    <row r="13512" spans="21:30">
      <c r="U13512">
        <v>36314</v>
      </c>
      <c r="V13512">
        <v>6</v>
      </c>
      <c r="W13512" t="s">
        <v>13978</v>
      </c>
      <c r="X13512">
        <v>5</v>
      </c>
      <c r="Y13512" t="s">
        <v>505</v>
      </c>
      <c r="Z13512">
        <v>5103</v>
      </c>
      <c r="AA13512" t="s">
        <v>2583</v>
      </c>
      <c r="AC13512" t="s">
        <v>10212</v>
      </c>
      <c r="AD13512" t="s">
        <v>443</v>
      </c>
    </row>
    <row r="13513" spans="21:30">
      <c r="U13513">
        <v>36315</v>
      </c>
      <c r="V13513">
        <v>4</v>
      </c>
      <c r="W13513" t="s">
        <v>13979</v>
      </c>
      <c r="X13513">
        <v>5</v>
      </c>
      <c r="Y13513" t="s">
        <v>505</v>
      </c>
      <c r="Z13513">
        <v>5502</v>
      </c>
      <c r="AA13513" t="s">
        <v>2468</v>
      </c>
      <c r="AC13513" t="s">
        <v>10212</v>
      </c>
      <c r="AD13513" t="s">
        <v>443</v>
      </c>
    </row>
    <row r="13514" spans="21:30">
      <c r="U13514">
        <v>36316</v>
      </c>
      <c r="V13514">
        <v>2</v>
      </c>
      <c r="W13514" t="s">
        <v>13980</v>
      </c>
      <c r="X13514">
        <v>5</v>
      </c>
      <c r="Y13514" t="s">
        <v>505</v>
      </c>
      <c r="Z13514">
        <v>5801</v>
      </c>
      <c r="AA13514" t="s">
        <v>2747</v>
      </c>
      <c r="AC13514" t="s">
        <v>10212</v>
      </c>
      <c r="AD13514" t="s">
        <v>443</v>
      </c>
    </row>
    <row r="13515" spans="21:30">
      <c r="U13515">
        <v>36317</v>
      </c>
      <c r="V13515">
        <v>0</v>
      </c>
      <c r="W13515" t="s">
        <v>13981</v>
      </c>
      <c r="X13515">
        <v>7</v>
      </c>
      <c r="Y13515" t="s">
        <v>953</v>
      </c>
      <c r="Z13515">
        <v>7105</v>
      </c>
      <c r="AA13515" t="s">
        <v>953</v>
      </c>
      <c r="AC13515" t="s">
        <v>10212</v>
      </c>
      <c r="AD13515" t="s">
        <v>2682</v>
      </c>
    </row>
    <row r="13516" spans="21:30">
      <c r="U13516">
        <v>36318</v>
      </c>
      <c r="V13516">
        <v>9</v>
      </c>
      <c r="W13516" t="s">
        <v>13982</v>
      </c>
      <c r="X13516">
        <v>7</v>
      </c>
      <c r="Y13516" t="s">
        <v>953</v>
      </c>
      <c r="Z13516">
        <v>7403</v>
      </c>
      <c r="AA13516" t="s">
        <v>3681</v>
      </c>
      <c r="AC13516" t="s">
        <v>10212</v>
      </c>
      <c r="AD13516" t="s">
        <v>443</v>
      </c>
    </row>
    <row r="13517" spans="21:30">
      <c r="U13517">
        <v>36319</v>
      </c>
      <c r="V13517">
        <v>7</v>
      </c>
      <c r="W13517" t="s">
        <v>13983</v>
      </c>
      <c r="X13517">
        <v>10</v>
      </c>
      <c r="Y13517" t="s">
        <v>5531</v>
      </c>
      <c r="Z13517">
        <v>10101</v>
      </c>
      <c r="AA13517" t="s">
        <v>1559</v>
      </c>
      <c r="AC13517" t="s">
        <v>10212</v>
      </c>
      <c r="AD13517" t="s">
        <v>2682</v>
      </c>
    </row>
    <row r="13518" spans="21:30">
      <c r="U13518">
        <v>36320</v>
      </c>
      <c r="V13518">
        <v>0</v>
      </c>
      <c r="W13518" t="s">
        <v>13984</v>
      </c>
      <c r="X13518">
        <v>10</v>
      </c>
      <c r="Y13518" t="s">
        <v>5531</v>
      </c>
      <c r="Z13518">
        <v>10301</v>
      </c>
      <c r="AA13518" t="s">
        <v>1441</v>
      </c>
      <c r="AC13518" t="s">
        <v>10212</v>
      </c>
      <c r="AD13518" t="s">
        <v>2682</v>
      </c>
    </row>
    <row r="13519" spans="21:30">
      <c r="U13519">
        <v>36322</v>
      </c>
      <c r="V13519">
        <v>7</v>
      </c>
      <c r="W13519" t="s">
        <v>13985</v>
      </c>
      <c r="X13519">
        <v>13</v>
      </c>
      <c r="Y13519" t="s">
        <v>6457</v>
      </c>
      <c r="Z13519">
        <v>13125</v>
      </c>
      <c r="AA13519" t="s">
        <v>1608</v>
      </c>
      <c r="AC13519" t="s">
        <v>10212</v>
      </c>
      <c r="AD13519" t="s">
        <v>443</v>
      </c>
    </row>
    <row r="13520" spans="21:30">
      <c r="U13520">
        <v>36323</v>
      </c>
      <c r="V13520">
        <v>5</v>
      </c>
      <c r="W13520" t="s">
        <v>13986</v>
      </c>
      <c r="X13520">
        <v>13</v>
      </c>
      <c r="Y13520" t="s">
        <v>6457</v>
      </c>
      <c r="Z13520">
        <v>13126</v>
      </c>
      <c r="AA13520" t="s">
        <v>6479</v>
      </c>
      <c r="AC13520" t="s">
        <v>10212</v>
      </c>
      <c r="AD13520" t="s">
        <v>443</v>
      </c>
    </row>
    <row r="13521" spans="21:30">
      <c r="U13521">
        <v>36324</v>
      </c>
      <c r="V13521">
        <v>3</v>
      </c>
      <c r="W13521" t="s">
        <v>13987</v>
      </c>
      <c r="X13521">
        <v>14</v>
      </c>
      <c r="Y13521" t="s">
        <v>5517</v>
      </c>
      <c r="Z13521">
        <v>14104</v>
      </c>
      <c r="AA13521" t="s">
        <v>616</v>
      </c>
      <c r="AC13521" t="s">
        <v>10212</v>
      </c>
      <c r="AD13521" t="s">
        <v>2682</v>
      </c>
    </row>
    <row r="13522" spans="21:30">
      <c r="U13522">
        <v>36325</v>
      </c>
      <c r="V13522">
        <v>1</v>
      </c>
      <c r="W13522" t="s">
        <v>13988</v>
      </c>
      <c r="X13522">
        <v>14</v>
      </c>
      <c r="Y13522" t="s">
        <v>5517</v>
      </c>
      <c r="Z13522">
        <v>14106</v>
      </c>
      <c r="AA13522" t="s">
        <v>1372</v>
      </c>
      <c r="AC13522" t="s">
        <v>10212</v>
      </c>
      <c r="AD13522" t="s">
        <v>2682</v>
      </c>
    </row>
    <row r="13523" spans="21:30">
      <c r="U13523">
        <v>36327</v>
      </c>
      <c r="V13523">
        <v>9</v>
      </c>
      <c r="W13523" t="s">
        <v>13989</v>
      </c>
      <c r="X13523">
        <v>14</v>
      </c>
      <c r="Y13523" t="s">
        <v>5517</v>
      </c>
      <c r="Z13523">
        <v>14204</v>
      </c>
      <c r="AA13523" t="s">
        <v>5739</v>
      </c>
      <c r="AC13523" t="s">
        <v>10212</v>
      </c>
      <c r="AD13523" t="s">
        <v>2682</v>
      </c>
    </row>
    <row r="13524" spans="21:30">
      <c r="U13524">
        <v>36328</v>
      </c>
      <c r="V13524">
        <v>6</v>
      </c>
      <c r="W13524" t="s">
        <v>13990</v>
      </c>
      <c r="X13524">
        <v>15</v>
      </c>
      <c r="Y13524" t="s">
        <v>441</v>
      </c>
      <c r="Z13524">
        <v>15101</v>
      </c>
      <c r="AA13524" t="s">
        <v>442</v>
      </c>
      <c r="AC13524" t="s">
        <v>10212</v>
      </c>
      <c r="AD13524" t="s">
        <v>443</v>
      </c>
    </row>
    <row r="13525" spans="21:30">
      <c r="U13525">
        <v>36331</v>
      </c>
      <c r="V13525">
        <v>6</v>
      </c>
      <c r="W13525" t="s">
        <v>13991</v>
      </c>
      <c r="X13525">
        <v>1</v>
      </c>
      <c r="Y13525" t="s">
        <v>594</v>
      </c>
      <c r="Z13525">
        <v>1101</v>
      </c>
      <c r="AA13525" t="s">
        <v>593</v>
      </c>
      <c r="AC13525" t="s">
        <v>10219</v>
      </c>
      <c r="AD13525" t="s">
        <v>2682</v>
      </c>
    </row>
    <row r="13526" spans="21:30">
      <c r="U13526">
        <v>36333</v>
      </c>
      <c r="V13526">
        <v>2</v>
      </c>
      <c r="W13526" t="s">
        <v>13992</v>
      </c>
      <c r="X13526">
        <v>1</v>
      </c>
      <c r="Y13526" t="s">
        <v>594</v>
      </c>
      <c r="Z13526">
        <v>1101</v>
      </c>
      <c r="AA13526" t="s">
        <v>593</v>
      </c>
      <c r="AC13526" t="s">
        <v>10219</v>
      </c>
      <c r="AD13526" t="s">
        <v>2682</v>
      </c>
    </row>
    <row r="13527" spans="21:30">
      <c r="U13527">
        <v>36334</v>
      </c>
      <c r="V13527">
        <v>0</v>
      </c>
      <c r="W13527" t="s">
        <v>13993</v>
      </c>
      <c r="X13527">
        <v>1</v>
      </c>
      <c r="Y13527" t="s">
        <v>594</v>
      </c>
      <c r="Z13527">
        <v>1101</v>
      </c>
      <c r="AA13527" t="s">
        <v>593</v>
      </c>
      <c r="AC13527" t="s">
        <v>10219</v>
      </c>
      <c r="AD13527" t="s">
        <v>2682</v>
      </c>
    </row>
    <row r="13528" spans="21:30">
      <c r="U13528">
        <v>36335</v>
      </c>
      <c r="V13528">
        <v>9</v>
      </c>
      <c r="W13528" t="s">
        <v>13994</v>
      </c>
      <c r="X13528">
        <v>1</v>
      </c>
      <c r="Y13528" t="s">
        <v>594</v>
      </c>
      <c r="Z13528">
        <v>1107</v>
      </c>
      <c r="AA13528" t="s">
        <v>8031</v>
      </c>
      <c r="AC13528" t="s">
        <v>10219</v>
      </c>
      <c r="AD13528" t="s">
        <v>443</v>
      </c>
    </row>
    <row r="13529" spans="21:30">
      <c r="U13529">
        <v>36336</v>
      </c>
      <c r="V13529">
        <v>7</v>
      </c>
      <c r="W13529" t="s">
        <v>13995</v>
      </c>
      <c r="X13529">
        <v>1</v>
      </c>
      <c r="Y13529" t="s">
        <v>594</v>
      </c>
      <c r="Z13529">
        <v>1107</v>
      </c>
      <c r="AA13529" t="s">
        <v>8031</v>
      </c>
      <c r="AC13529" t="s">
        <v>10219</v>
      </c>
      <c r="AD13529" t="s">
        <v>2682</v>
      </c>
    </row>
    <row r="13530" spans="21:30">
      <c r="U13530">
        <v>36337</v>
      </c>
      <c r="V13530">
        <v>5</v>
      </c>
      <c r="W13530" t="s">
        <v>13996</v>
      </c>
      <c r="X13530">
        <v>1</v>
      </c>
      <c r="Y13530" t="s">
        <v>594</v>
      </c>
      <c r="Z13530">
        <v>1107</v>
      </c>
      <c r="AA13530" t="s">
        <v>8031</v>
      </c>
      <c r="AC13530" t="s">
        <v>10219</v>
      </c>
      <c r="AD13530" t="s">
        <v>2682</v>
      </c>
    </row>
    <row r="13531" spans="21:30">
      <c r="U13531">
        <v>36338</v>
      </c>
      <c r="V13531">
        <v>3</v>
      </c>
      <c r="W13531" t="s">
        <v>13997</v>
      </c>
      <c r="X13531">
        <v>1</v>
      </c>
      <c r="Y13531" t="s">
        <v>594</v>
      </c>
      <c r="Z13531">
        <v>1107</v>
      </c>
      <c r="AA13531" t="s">
        <v>8031</v>
      </c>
      <c r="AC13531" t="s">
        <v>10219</v>
      </c>
      <c r="AD13531" t="s">
        <v>2682</v>
      </c>
    </row>
    <row r="13532" spans="21:30">
      <c r="U13532">
        <v>36339</v>
      </c>
      <c r="V13532">
        <v>1</v>
      </c>
      <c r="W13532" t="s">
        <v>12754</v>
      </c>
      <c r="X13532">
        <v>1</v>
      </c>
      <c r="Y13532" t="s">
        <v>594</v>
      </c>
      <c r="Z13532">
        <v>1107</v>
      </c>
      <c r="AA13532" t="s">
        <v>8031</v>
      </c>
      <c r="AC13532" t="s">
        <v>10219</v>
      </c>
      <c r="AD13532" t="s">
        <v>2682</v>
      </c>
    </row>
    <row r="13533" spans="21:30">
      <c r="U13533">
        <v>36340</v>
      </c>
      <c r="V13533">
        <v>5</v>
      </c>
      <c r="W13533" t="s">
        <v>13998</v>
      </c>
      <c r="X13533">
        <v>1</v>
      </c>
      <c r="Y13533" t="s">
        <v>594</v>
      </c>
      <c r="Z13533">
        <v>1401</v>
      </c>
      <c r="AA13533" t="s">
        <v>592</v>
      </c>
      <c r="AC13533" t="s">
        <v>10219</v>
      </c>
      <c r="AD13533" t="s">
        <v>2682</v>
      </c>
    </row>
    <row r="13534" spans="21:30">
      <c r="U13534">
        <v>36341</v>
      </c>
      <c r="V13534">
        <v>3</v>
      </c>
      <c r="W13534" t="s">
        <v>13999</v>
      </c>
      <c r="X13534">
        <v>1</v>
      </c>
      <c r="Y13534" t="s">
        <v>594</v>
      </c>
      <c r="Z13534">
        <v>1401</v>
      </c>
      <c r="AA13534" t="s">
        <v>592</v>
      </c>
      <c r="AC13534" t="s">
        <v>10219</v>
      </c>
      <c r="AD13534" t="s">
        <v>2682</v>
      </c>
    </row>
    <row r="13535" spans="21:30">
      <c r="U13535">
        <v>36342</v>
      </c>
      <c r="V13535">
        <v>1</v>
      </c>
      <c r="W13535" t="s">
        <v>14000</v>
      </c>
      <c r="X13535">
        <v>1</v>
      </c>
      <c r="Y13535" t="s">
        <v>594</v>
      </c>
      <c r="Z13535">
        <v>1401</v>
      </c>
      <c r="AA13535" t="s">
        <v>592</v>
      </c>
      <c r="AC13535" t="s">
        <v>10219</v>
      </c>
      <c r="AD13535" t="s">
        <v>443</v>
      </c>
    </row>
    <row r="13536" spans="21:30">
      <c r="U13536">
        <v>36344</v>
      </c>
      <c r="V13536">
        <v>8</v>
      </c>
      <c r="W13536" t="s">
        <v>14001</v>
      </c>
      <c r="X13536">
        <v>1</v>
      </c>
      <c r="Y13536" t="s">
        <v>594</v>
      </c>
      <c r="Z13536">
        <v>1401</v>
      </c>
      <c r="AA13536" t="s">
        <v>592</v>
      </c>
      <c r="AC13536" t="s">
        <v>10219</v>
      </c>
      <c r="AD13536" t="s">
        <v>2682</v>
      </c>
    </row>
    <row r="13537" spans="21:30">
      <c r="U13537">
        <v>36345</v>
      </c>
      <c r="V13537">
        <v>6</v>
      </c>
      <c r="W13537" t="s">
        <v>14002</v>
      </c>
      <c r="X13537">
        <v>1</v>
      </c>
      <c r="Y13537" t="s">
        <v>594</v>
      </c>
      <c r="Z13537">
        <v>1404</v>
      </c>
      <c r="AA13537" t="s">
        <v>1008</v>
      </c>
      <c r="AC13537" t="s">
        <v>10219</v>
      </c>
      <c r="AD13537" t="s">
        <v>2682</v>
      </c>
    </row>
    <row r="13538" spans="21:30">
      <c r="U13538">
        <v>36346</v>
      </c>
      <c r="V13538">
        <v>4</v>
      </c>
      <c r="W13538" t="s">
        <v>14003</v>
      </c>
      <c r="X13538">
        <v>1</v>
      </c>
      <c r="Y13538" t="s">
        <v>594</v>
      </c>
      <c r="Z13538">
        <v>1405</v>
      </c>
      <c r="AA13538" t="s">
        <v>1101</v>
      </c>
      <c r="AC13538" t="s">
        <v>10219</v>
      </c>
      <c r="AD13538" t="s">
        <v>2682</v>
      </c>
    </row>
    <row r="13539" spans="21:30">
      <c r="U13539">
        <v>36347</v>
      </c>
      <c r="V13539">
        <v>2</v>
      </c>
      <c r="W13539" t="s">
        <v>12155</v>
      </c>
      <c r="X13539">
        <v>2</v>
      </c>
      <c r="Y13539" t="s">
        <v>631</v>
      </c>
      <c r="Z13539">
        <v>2301</v>
      </c>
      <c r="AA13539" t="s">
        <v>1136</v>
      </c>
      <c r="AC13539" t="s">
        <v>10219</v>
      </c>
      <c r="AD13539" t="s">
        <v>2682</v>
      </c>
    </row>
    <row r="13540" spans="21:30">
      <c r="U13540">
        <v>36348</v>
      </c>
      <c r="V13540">
        <v>0</v>
      </c>
      <c r="W13540" t="s">
        <v>12561</v>
      </c>
      <c r="X13540">
        <v>2</v>
      </c>
      <c r="Y13540" t="s">
        <v>631</v>
      </c>
      <c r="Z13540">
        <v>2301</v>
      </c>
      <c r="AA13540" t="s">
        <v>1136</v>
      </c>
      <c r="AC13540" t="s">
        <v>10219</v>
      </c>
      <c r="AD13540" t="s">
        <v>2682</v>
      </c>
    </row>
    <row r="13541" spans="21:30">
      <c r="U13541">
        <v>36349</v>
      </c>
      <c r="V13541">
        <v>9</v>
      </c>
      <c r="W13541" t="s">
        <v>14004</v>
      </c>
      <c r="X13541">
        <v>2</v>
      </c>
      <c r="Y13541" t="s">
        <v>631</v>
      </c>
      <c r="Z13541">
        <v>2302</v>
      </c>
      <c r="AA13541" t="s">
        <v>1172</v>
      </c>
      <c r="AC13541" t="s">
        <v>10219</v>
      </c>
      <c r="AD13541" t="s">
        <v>2682</v>
      </c>
    </row>
    <row r="13542" spans="21:30">
      <c r="U13542">
        <v>36350</v>
      </c>
      <c r="V13542">
        <v>2</v>
      </c>
      <c r="W13542" t="s">
        <v>12491</v>
      </c>
      <c r="X13542">
        <v>2</v>
      </c>
      <c r="Y13542" t="s">
        <v>631</v>
      </c>
      <c r="Z13542">
        <v>2201</v>
      </c>
      <c r="AA13542" t="s">
        <v>714</v>
      </c>
      <c r="AC13542" t="s">
        <v>10219</v>
      </c>
      <c r="AD13542" t="s">
        <v>2682</v>
      </c>
    </row>
    <row r="13543" spans="21:30">
      <c r="U13543">
        <v>36351</v>
      </c>
      <c r="V13543">
        <v>0</v>
      </c>
      <c r="W13543" t="s">
        <v>12744</v>
      </c>
      <c r="X13543">
        <v>2</v>
      </c>
      <c r="Y13543" t="s">
        <v>631</v>
      </c>
      <c r="Z13543">
        <v>2201</v>
      </c>
      <c r="AA13543" t="s">
        <v>714</v>
      </c>
      <c r="AC13543" t="s">
        <v>10219</v>
      </c>
      <c r="AD13543" t="s">
        <v>2682</v>
      </c>
    </row>
    <row r="13544" spans="21:30">
      <c r="U13544">
        <v>36352</v>
      </c>
      <c r="V13544">
        <v>9</v>
      </c>
      <c r="W13544" t="s">
        <v>14005</v>
      </c>
      <c r="X13544">
        <v>2</v>
      </c>
      <c r="Y13544" t="s">
        <v>631</v>
      </c>
      <c r="Z13544">
        <v>2201</v>
      </c>
      <c r="AA13544" t="s">
        <v>714</v>
      </c>
      <c r="AC13544" t="s">
        <v>10219</v>
      </c>
      <c r="AD13544" t="s">
        <v>2682</v>
      </c>
    </row>
    <row r="13545" spans="21:30">
      <c r="U13545">
        <v>36353</v>
      </c>
      <c r="V13545">
        <v>7</v>
      </c>
      <c r="W13545" t="s">
        <v>14006</v>
      </c>
      <c r="X13545">
        <v>2</v>
      </c>
      <c r="Y13545" t="s">
        <v>631</v>
      </c>
      <c r="Z13545">
        <v>2201</v>
      </c>
      <c r="AA13545" t="s">
        <v>714</v>
      </c>
      <c r="AC13545" t="s">
        <v>10219</v>
      </c>
      <c r="AD13545" t="s">
        <v>2682</v>
      </c>
    </row>
    <row r="13546" spans="21:30">
      <c r="U13546">
        <v>36354</v>
      </c>
      <c r="V13546">
        <v>5</v>
      </c>
      <c r="W13546" t="s">
        <v>14007</v>
      </c>
      <c r="X13546">
        <v>2</v>
      </c>
      <c r="Y13546" t="s">
        <v>631</v>
      </c>
      <c r="Z13546">
        <v>2201</v>
      </c>
      <c r="AA13546" t="s">
        <v>714</v>
      </c>
      <c r="AC13546" t="s">
        <v>10219</v>
      </c>
      <c r="AD13546" t="s">
        <v>2682</v>
      </c>
    </row>
    <row r="13547" spans="21:30">
      <c r="U13547">
        <v>36355</v>
      </c>
      <c r="V13547">
        <v>3</v>
      </c>
      <c r="W13547" t="s">
        <v>14008</v>
      </c>
      <c r="X13547">
        <v>2</v>
      </c>
      <c r="Y13547" t="s">
        <v>631</v>
      </c>
      <c r="Z13547">
        <v>2201</v>
      </c>
      <c r="AA13547" t="s">
        <v>714</v>
      </c>
      <c r="AC13547" t="s">
        <v>10219</v>
      </c>
      <c r="AD13547" t="s">
        <v>443</v>
      </c>
    </row>
    <row r="13548" spans="21:30">
      <c r="U13548">
        <v>36356</v>
      </c>
      <c r="V13548">
        <v>1</v>
      </c>
      <c r="W13548" t="s">
        <v>14009</v>
      </c>
      <c r="X13548">
        <v>2</v>
      </c>
      <c r="Y13548" t="s">
        <v>631</v>
      </c>
      <c r="Z13548">
        <v>2201</v>
      </c>
      <c r="AA13548" t="s">
        <v>714</v>
      </c>
      <c r="AC13548" t="s">
        <v>10219</v>
      </c>
      <c r="AD13548" t="s">
        <v>443</v>
      </c>
    </row>
    <row r="13549" spans="21:30">
      <c r="U13549">
        <v>36358</v>
      </c>
      <c r="V13549">
        <v>8</v>
      </c>
      <c r="W13549" t="s">
        <v>12568</v>
      </c>
      <c r="X13549">
        <v>2</v>
      </c>
      <c r="Y13549" t="s">
        <v>631</v>
      </c>
      <c r="Z13549">
        <v>2202</v>
      </c>
      <c r="AA13549" t="s">
        <v>1323</v>
      </c>
      <c r="AC13549" t="s">
        <v>10219</v>
      </c>
      <c r="AD13549" t="s">
        <v>2682</v>
      </c>
    </row>
    <row r="13550" spans="21:30">
      <c r="U13550">
        <v>36359</v>
      </c>
      <c r="V13550">
        <v>6</v>
      </c>
      <c r="W13550" t="s">
        <v>14010</v>
      </c>
      <c r="X13550">
        <v>2</v>
      </c>
      <c r="Y13550" t="s">
        <v>631</v>
      </c>
      <c r="Z13550">
        <v>2203</v>
      </c>
      <c r="AA13550" t="s">
        <v>1328</v>
      </c>
      <c r="AC13550" t="s">
        <v>10219</v>
      </c>
      <c r="AD13550" t="s">
        <v>2682</v>
      </c>
    </row>
    <row r="13551" spans="21:30">
      <c r="U13551">
        <v>36361</v>
      </c>
      <c r="V13551">
        <v>8</v>
      </c>
      <c r="W13551" t="s">
        <v>10272</v>
      </c>
      <c r="X13551">
        <v>2</v>
      </c>
      <c r="Y13551" t="s">
        <v>631</v>
      </c>
      <c r="Z13551">
        <v>2203</v>
      </c>
      <c r="AA13551" t="s">
        <v>1328</v>
      </c>
      <c r="AC13551" t="s">
        <v>10219</v>
      </c>
      <c r="AD13551" t="s">
        <v>2682</v>
      </c>
    </row>
    <row r="13552" spans="21:30">
      <c r="U13552">
        <v>36362</v>
      </c>
      <c r="V13552">
        <v>6</v>
      </c>
      <c r="W13552" t="s">
        <v>14011</v>
      </c>
      <c r="X13552">
        <v>2</v>
      </c>
      <c r="Y13552" t="s">
        <v>631</v>
      </c>
      <c r="Z13552">
        <v>2203</v>
      </c>
      <c r="AA13552" t="s">
        <v>1328</v>
      </c>
      <c r="AC13552" t="s">
        <v>10219</v>
      </c>
      <c r="AD13552" t="s">
        <v>2682</v>
      </c>
    </row>
    <row r="13553" spans="21:30">
      <c r="U13553">
        <v>36363</v>
      </c>
      <c r="V13553">
        <v>4</v>
      </c>
      <c r="W13553" t="s">
        <v>14012</v>
      </c>
      <c r="X13553">
        <v>2</v>
      </c>
      <c r="Y13553" t="s">
        <v>631</v>
      </c>
      <c r="Z13553">
        <v>2203</v>
      </c>
      <c r="AA13553" t="s">
        <v>1328</v>
      </c>
      <c r="AC13553" t="s">
        <v>10219</v>
      </c>
      <c r="AD13553" t="s">
        <v>2682</v>
      </c>
    </row>
    <row r="13554" spans="21:30">
      <c r="U13554">
        <v>36364</v>
      </c>
      <c r="V13554">
        <v>2</v>
      </c>
      <c r="W13554" t="s">
        <v>10231</v>
      </c>
      <c r="X13554">
        <v>2</v>
      </c>
      <c r="Y13554" t="s">
        <v>631</v>
      </c>
      <c r="Z13554">
        <v>2101</v>
      </c>
      <c r="AA13554" t="s">
        <v>631</v>
      </c>
      <c r="AC13554" t="s">
        <v>10219</v>
      </c>
      <c r="AD13554" t="s">
        <v>2682</v>
      </c>
    </row>
    <row r="13555" spans="21:30">
      <c r="U13555">
        <v>36365</v>
      </c>
      <c r="V13555">
        <v>0</v>
      </c>
      <c r="W13555" t="s">
        <v>14013</v>
      </c>
      <c r="X13555">
        <v>2</v>
      </c>
      <c r="Y13555" t="s">
        <v>631</v>
      </c>
      <c r="Z13555">
        <v>2101</v>
      </c>
      <c r="AA13555" t="s">
        <v>631</v>
      </c>
      <c r="AC13555" t="s">
        <v>10219</v>
      </c>
      <c r="AD13555" t="s">
        <v>2682</v>
      </c>
    </row>
    <row r="13556" spans="21:30">
      <c r="U13556">
        <v>36366</v>
      </c>
      <c r="V13556">
        <v>9</v>
      </c>
      <c r="W13556" t="s">
        <v>14014</v>
      </c>
      <c r="X13556">
        <v>2</v>
      </c>
      <c r="Y13556" t="s">
        <v>631</v>
      </c>
      <c r="Z13556">
        <v>2101</v>
      </c>
      <c r="AA13556" t="s">
        <v>631</v>
      </c>
      <c r="AC13556" t="s">
        <v>10219</v>
      </c>
      <c r="AD13556" t="s">
        <v>2682</v>
      </c>
    </row>
    <row r="13557" spans="21:30">
      <c r="U13557">
        <v>36367</v>
      </c>
      <c r="V13557">
        <v>7</v>
      </c>
      <c r="W13557" t="s">
        <v>14015</v>
      </c>
      <c r="X13557">
        <v>2</v>
      </c>
      <c r="Y13557" t="s">
        <v>631</v>
      </c>
      <c r="Z13557">
        <v>2101</v>
      </c>
      <c r="AA13557" t="s">
        <v>631</v>
      </c>
      <c r="AC13557" t="s">
        <v>10219</v>
      </c>
      <c r="AD13557" t="s">
        <v>2682</v>
      </c>
    </row>
    <row r="13558" spans="21:30">
      <c r="U13558">
        <v>36368</v>
      </c>
      <c r="V13558">
        <v>5</v>
      </c>
      <c r="W13558" t="s">
        <v>14016</v>
      </c>
      <c r="X13558">
        <v>2</v>
      </c>
      <c r="Y13558" t="s">
        <v>631</v>
      </c>
      <c r="Z13558">
        <v>2101</v>
      </c>
      <c r="AA13558" t="s">
        <v>631</v>
      </c>
      <c r="AC13558" t="s">
        <v>10219</v>
      </c>
      <c r="AD13558" t="s">
        <v>443</v>
      </c>
    </row>
    <row r="13559" spans="21:30">
      <c r="U13559">
        <v>36369</v>
      </c>
      <c r="V13559">
        <v>3</v>
      </c>
      <c r="W13559" t="s">
        <v>14017</v>
      </c>
      <c r="X13559">
        <v>2</v>
      </c>
      <c r="Y13559" t="s">
        <v>631</v>
      </c>
      <c r="Z13559">
        <v>2101</v>
      </c>
      <c r="AA13559" t="s">
        <v>631</v>
      </c>
      <c r="AC13559" t="s">
        <v>10219</v>
      </c>
      <c r="AD13559" t="s">
        <v>2682</v>
      </c>
    </row>
    <row r="13560" spans="21:30">
      <c r="U13560">
        <v>36370</v>
      </c>
      <c r="V13560">
        <v>7</v>
      </c>
      <c r="W13560" t="s">
        <v>14018</v>
      </c>
      <c r="X13560">
        <v>2</v>
      </c>
      <c r="Y13560" t="s">
        <v>631</v>
      </c>
      <c r="Z13560">
        <v>2101</v>
      </c>
      <c r="AA13560" t="s">
        <v>631</v>
      </c>
      <c r="AC13560" t="s">
        <v>10219</v>
      </c>
      <c r="AD13560" t="s">
        <v>2682</v>
      </c>
    </row>
    <row r="13561" spans="21:30">
      <c r="U13561">
        <v>36371</v>
      </c>
      <c r="V13561">
        <v>5</v>
      </c>
      <c r="W13561" t="s">
        <v>14019</v>
      </c>
      <c r="X13561">
        <v>2</v>
      </c>
      <c r="Y13561" t="s">
        <v>631</v>
      </c>
      <c r="Z13561">
        <v>2101</v>
      </c>
      <c r="AA13561" t="s">
        <v>631</v>
      </c>
      <c r="AC13561" t="s">
        <v>10219</v>
      </c>
      <c r="AD13561" t="s">
        <v>2682</v>
      </c>
    </row>
    <row r="13562" spans="21:30">
      <c r="U13562">
        <v>36372</v>
      </c>
      <c r="V13562">
        <v>3</v>
      </c>
      <c r="W13562" t="s">
        <v>14020</v>
      </c>
      <c r="X13562">
        <v>2</v>
      </c>
      <c r="Y13562" t="s">
        <v>631</v>
      </c>
      <c r="Z13562">
        <v>2101</v>
      </c>
      <c r="AA13562" t="s">
        <v>631</v>
      </c>
      <c r="AC13562" t="s">
        <v>10219</v>
      </c>
      <c r="AD13562" t="s">
        <v>2682</v>
      </c>
    </row>
    <row r="13563" spans="21:30">
      <c r="U13563">
        <v>36373</v>
      </c>
      <c r="V13563">
        <v>1</v>
      </c>
      <c r="W13563" t="s">
        <v>10358</v>
      </c>
      <c r="X13563">
        <v>2</v>
      </c>
      <c r="Y13563" t="s">
        <v>631</v>
      </c>
      <c r="Z13563">
        <v>2101</v>
      </c>
      <c r="AA13563" t="s">
        <v>631</v>
      </c>
      <c r="AC13563" t="s">
        <v>10219</v>
      </c>
      <c r="AD13563" t="s">
        <v>2682</v>
      </c>
    </row>
    <row r="13564" spans="21:30">
      <c r="U13564">
        <v>36375</v>
      </c>
      <c r="V13564">
        <v>8</v>
      </c>
      <c r="W13564" t="s">
        <v>14021</v>
      </c>
      <c r="X13564">
        <v>2</v>
      </c>
      <c r="Y13564" t="s">
        <v>631</v>
      </c>
      <c r="Z13564">
        <v>2101</v>
      </c>
      <c r="AA13564" t="s">
        <v>631</v>
      </c>
      <c r="AC13564" t="s">
        <v>10219</v>
      </c>
      <c r="AD13564" t="s">
        <v>2682</v>
      </c>
    </row>
    <row r="13565" spans="21:30">
      <c r="U13565">
        <v>36376</v>
      </c>
      <c r="V13565">
        <v>6</v>
      </c>
      <c r="W13565" t="s">
        <v>14022</v>
      </c>
      <c r="X13565">
        <v>2</v>
      </c>
      <c r="Y13565" t="s">
        <v>631</v>
      </c>
      <c r="Z13565">
        <v>2101</v>
      </c>
      <c r="AA13565" t="s">
        <v>631</v>
      </c>
      <c r="AC13565" t="s">
        <v>10219</v>
      </c>
      <c r="AD13565" t="s">
        <v>2682</v>
      </c>
    </row>
    <row r="13566" spans="21:30">
      <c r="U13566">
        <v>36377</v>
      </c>
      <c r="V13566">
        <v>4</v>
      </c>
      <c r="W13566" t="s">
        <v>14023</v>
      </c>
      <c r="X13566">
        <v>2</v>
      </c>
      <c r="Y13566" t="s">
        <v>631</v>
      </c>
      <c r="Z13566">
        <v>2101</v>
      </c>
      <c r="AA13566" t="s">
        <v>631</v>
      </c>
      <c r="AC13566" t="s">
        <v>10219</v>
      </c>
      <c r="AD13566" t="s">
        <v>2682</v>
      </c>
    </row>
    <row r="13567" spans="21:30">
      <c r="U13567">
        <v>36378</v>
      </c>
      <c r="V13567">
        <v>2</v>
      </c>
      <c r="W13567" t="s">
        <v>14024</v>
      </c>
      <c r="X13567">
        <v>2</v>
      </c>
      <c r="Y13567" t="s">
        <v>631</v>
      </c>
      <c r="Z13567">
        <v>2101</v>
      </c>
      <c r="AA13567" t="s">
        <v>631</v>
      </c>
      <c r="AC13567" t="s">
        <v>10219</v>
      </c>
      <c r="AD13567" t="s">
        <v>2682</v>
      </c>
    </row>
    <row r="13568" spans="21:30">
      <c r="U13568">
        <v>36379</v>
      </c>
      <c r="V13568">
        <v>0</v>
      </c>
      <c r="W13568" t="s">
        <v>14025</v>
      </c>
      <c r="X13568">
        <v>2</v>
      </c>
      <c r="Y13568" t="s">
        <v>631</v>
      </c>
      <c r="Z13568">
        <v>2101</v>
      </c>
      <c r="AA13568" t="s">
        <v>631</v>
      </c>
      <c r="AC13568" t="s">
        <v>10219</v>
      </c>
      <c r="AD13568" t="s">
        <v>443</v>
      </c>
    </row>
    <row r="13569" spans="21:30">
      <c r="U13569">
        <v>36380</v>
      </c>
      <c r="V13569">
        <v>4</v>
      </c>
      <c r="W13569" t="s">
        <v>14026</v>
      </c>
      <c r="X13569">
        <v>2</v>
      </c>
      <c r="Y13569" t="s">
        <v>631</v>
      </c>
      <c r="Z13569">
        <v>2101</v>
      </c>
      <c r="AA13569" t="s">
        <v>631</v>
      </c>
      <c r="AC13569" t="s">
        <v>10219</v>
      </c>
      <c r="AD13569" t="s">
        <v>2682</v>
      </c>
    </row>
    <row r="13570" spans="21:30">
      <c r="U13570">
        <v>36381</v>
      </c>
      <c r="V13570">
        <v>2</v>
      </c>
      <c r="W13570" t="s">
        <v>14027</v>
      </c>
      <c r="X13570">
        <v>2</v>
      </c>
      <c r="Y13570" t="s">
        <v>631</v>
      </c>
      <c r="Z13570">
        <v>2101</v>
      </c>
      <c r="AA13570" t="s">
        <v>631</v>
      </c>
      <c r="AC13570" t="s">
        <v>10219</v>
      </c>
      <c r="AD13570" t="s">
        <v>2682</v>
      </c>
    </row>
    <row r="13571" spans="21:30">
      <c r="U13571">
        <v>36382</v>
      </c>
      <c r="V13571">
        <v>0</v>
      </c>
      <c r="W13571" t="s">
        <v>14028</v>
      </c>
      <c r="X13571">
        <v>2</v>
      </c>
      <c r="Y13571" t="s">
        <v>631</v>
      </c>
      <c r="Z13571">
        <v>2102</v>
      </c>
      <c r="AA13571" t="s">
        <v>1383</v>
      </c>
      <c r="AC13571" t="s">
        <v>10219</v>
      </c>
      <c r="AD13571" t="s">
        <v>2682</v>
      </c>
    </row>
    <row r="13572" spans="21:30">
      <c r="U13572">
        <v>36383</v>
      </c>
      <c r="V13572">
        <v>9</v>
      </c>
      <c r="W13572" t="s">
        <v>14029</v>
      </c>
      <c r="X13572">
        <v>2</v>
      </c>
      <c r="Y13572" t="s">
        <v>631</v>
      </c>
      <c r="Z13572">
        <v>2102</v>
      </c>
      <c r="AA13572" t="s">
        <v>1383</v>
      </c>
      <c r="AC13572" t="s">
        <v>10219</v>
      </c>
      <c r="AD13572" t="s">
        <v>2682</v>
      </c>
    </row>
    <row r="13573" spans="21:30">
      <c r="U13573">
        <v>36384</v>
      </c>
      <c r="V13573">
        <v>7</v>
      </c>
      <c r="W13573" t="s">
        <v>14030</v>
      </c>
      <c r="X13573">
        <v>2</v>
      </c>
      <c r="Y13573" t="s">
        <v>631</v>
      </c>
      <c r="Z13573">
        <v>2103</v>
      </c>
      <c r="AA13573" t="s">
        <v>1607</v>
      </c>
      <c r="AC13573" t="s">
        <v>10219</v>
      </c>
      <c r="AD13573" t="s">
        <v>2682</v>
      </c>
    </row>
    <row r="13574" spans="21:30">
      <c r="U13574">
        <v>36385</v>
      </c>
      <c r="V13574">
        <v>5</v>
      </c>
      <c r="W13574" t="s">
        <v>14031</v>
      </c>
      <c r="X13574">
        <v>2</v>
      </c>
      <c r="Y13574" t="s">
        <v>631</v>
      </c>
      <c r="Z13574">
        <v>2103</v>
      </c>
      <c r="AA13574" t="s">
        <v>1607</v>
      </c>
      <c r="AC13574" t="s">
        <v>10219</v>
      </c>
      <c r="AD13574" t="s">
        <v>2682</v>
      </c>
    </row>
    <row r="13575" spans="21:30">
      <c r="U13575">
        <v>36386</v>
      </c>
      <c r="V13575">
        <v>3</v>
      </c>
      <c r="W13575" t="s">
        <v>13172</v>
      </c>
      <c r="X13575">
        <v>2</v>
      </c>
      <c r="Y13575" t="s">
        <v>631</v>
      </c>
      <c r="Z13575">
        <v>2104</v>
      </c>
      <c r="AA13575" t="s">
        <v>1616</v>
      </c>
      <c r="AC13575" t="s">
        <v>10219</v>
      </c>
      <c r="AD13575" t="s">
        <v>2682</v>
      </c>
    </row>
    <row r="13576" spans="21:30">
      <c r="U13576">
        <v>36387</v>
      </c>
      <c r="V13576">
        <v>1</v>
      </c>
      <c r="W13576" t="s">
        <v>10340</v>
      </c>
      <c r="X13576">
        <v>3</v>
      </c>
      <c r="Y13576" t="s">
        <v>869</v>
      </c>
      <c r="Z13576">
        <v>3201</v>
      </c>
      <c r="AA13576" t="s">
        <v>967</v>
      </c>
      <c r="AC13576" t="s">
        <v>10219</v>
      </c>
      <c r="AD13576" t="s">
        <v>443</v>
      </c>
    </row>
    <row r="13577" spans="21:30">
      <c r="U13577">
        <v>36389</v>
      </c>
      <c r="V13577">
        <v>8</v>
      </c>
      <c r="W13577" t="s">
        <v>14032</v>
      </c>
      <c r="X13577">
        <v>3</v>
      </c>
      <c r="Y13577" t="s">
        <v>869</v>
      </c>
      <c r="Z13577">
        <v>3201</v>
      </c>
      <c r="AA13577" t="s">
        <v>967</v>
      </c>
      <c r="AC13577" t="s">
        <v>10219</v>
      </c>
      <c r="AD13577" t="s">
        <v>443</v>
      </c>
    </row>
    <row r="13578" spans="21:30">
      <c r="U13578">
        <v>36390</v>
      </c>
      <c r="V13578">
        <v>1</v>
      </c>
      <c r="W13578" t="s">
        <v>10344</v>
      </c>
      <c r="X13578">
        <v>3</v>
      </c>
      <c r="Y13578" t="s">
        <v>869</v>
      </c>
      <c r="Z13578">
        <v>3202</v>
      </c>
      <c r="AA13578" t="s">
        <v>1654</v>
      </c>
      <c r="AC13578" t="s">
        <v>10219</v>
      </c>
      <c r="AD13578" t="s">
        <v>2682</v>
      </c>
    </row>
    <row r="13579" spans="21:30">
      <c r="U13579">
        <v>36392</v>
      </c>
      <c r="V13579">
        <v>8</v>
      </c>
      <c r="W13579" t="s">
        <v>10333</v>
      </c>
      <c r="X13579">
        <v>3</v>
      </c>
      <c r="Y13579" t="s">
        <v>869</v>
      </c>
      <c r="Z13579">
        <v>3202</v>
      </c>
      <c r="AA13579" t="s">
        <v>1654</v>
      </c>
      <c r="AC13579" t="s">
        <v>10219</v>
      </c>
      <c r="AD13579" t="s">
        <v>2682</v>
      </c>
    </row>
    <row r="13580" spans="21:30">
      <c r="U13580">
        <v>36393</v>
      </c>
      <c r="V13580">
        <v>6</v>
      </c>
      <c r="W13580" t="s">
        <v>14033</v>
      </c>
      <c r="X13580">
        <v>3</v>
      </c>
      <c r="Y13580" t="s">
        <v>869</v>
      </c>
      <c r="Z13580">
        <v>3202</v>
      </c>
      <c r="AA13580" t="s">
        <v>1654</v>
      </c>
      <c r="AC13580" t="s">
        <v>10219</v>
      </c>
      <c r="AD13580" t="s">
        <v>2682</v>
      </c>
    </row>
    <row r="13581" spans="21:30">
      <c r="U13581">
        <v>36394</v>
      </c>
      <c r="V13581">
        <v>4</v>
      </c>
      <c r="W13581" t="s">
        <v>14034</v>
      </c>
      <c r="X13581">
        <v>3</v>
      </c>
      <c r="Y13581" t="s">
        <v>869</v>
      </c>
      <c r="Z13581">
        <v>3202</v>
      </c>
      <c r="AA13581" t="s">
        <v>1654</v>
      </c>
      <c r="AC13581" t="s">
        <v>10219</v>
      </c>
      <c r="AD13581" t="s">
        <v>2682</v>
      </c>
    </row>
    <row r="13582" spans="21:30">
      <c r="U13582">
        <v>36395</v>
      </c>
      <c r="V13582">
        <v>2</v>
      </c>
      <c r="W13582" t="s">
        <v>12734</v>
      </c>
      <c r="X13582">
        <v>3</v>
      </c>
      <c r="Y13582" t="s">
        <v>869</v>
      </c>
      <c r="Z13582">
        <v>3101</v>
      </c>
      <c r="AA13582" t="s">
        <v>913</v>
      </c>
      <c r="AC13582" t="s">
        <v>10219</v>
      </c>
      <c r="AD13582" t="s">
        <v>2682</v>
      </c>
    </row>
    <row r="13583" spans="21:30">
      <c r="U13583">
        <v>36396</v>
      </c>
      <c r="V13583">
        <v>0</v>
      </c>
      <c r="W13583" t="s">
        <v>14035</v>
      </c>
      <c r="X13583">
        <v>3</v>
      </c>
      <c r="Y13583" t="s">
        <v>869</v>
      </c>
      <c r="Z13583">
        <v>3101</v>
      </c>
      <c r="AA13583" t="s">
        <v>913</v>
      </c>
      <c r="AC13583" t="s">
        <v>10219</v>
      </c>
      <c r="AD13583" t="s">
        <v>2682</v>
      </c>
    </row>
    <row r="13584" spans="21:30">
      <c r="U13584">
        <v>36397</v>
      </c>
      <c r="V13584">
        <v>9</v>
      </c>
      <c r="W13584" t="s">
        <v>13893</v>
      </c>
      <c r="X13584">
        <v>3</v>
      </c>
      <c r="Y13584" t="s">
        <v>869</v>
      </c>
      <c r="Z13584">
        <v>3101</v>
      </c>
      <c r="AA13584" t="s">
        <v>913</v>
      </c>
      <c r="AC13584" t="s">
        <v>10219</v>
      </c>
      <c r="AD13584" t="s">
        <v>2682</v>
      </c>
    </row>
    <row r="13585" spans="21:30">
      <c r="U13585">
        <v>36398</v>
      </c>
      <c r="V13585">
        <v>7</v>
      </c>
      <c r="W13585" t="s">
        <v>10211</v>
      </c>
      <c r="X13585">
        <v>3</v>
      </c>
      <c r="Y13585" t="s">
        <v>869</v>
      </c>
      <c r="Z13585">
        <v>3101</v>
      </c>
      <c r="AA13585" t="s">
        <v>913</v>
      </c>
      <c r="AC13585" t="s">
        <v>10219</v>
      </c>
      <c r="AD13585" t="s">
        <v>2682</v>
      </c>
    </row>
    <row r="13586" spans="21:30">
      <c r="U13586">
        <v>36399</v>
      </c>
      <c r="V13586">
        <v>5</v>
      </c>
      <c r="W13586" t="s">
        <v>14036</v>
      </c>
      <c r="X13586">
        <v>3</v>
      </c>
      <c r="Y13586" t="s">
        <v>869</v>
      </c>
      <c r="Z13586">
        <v>3101</v>
      </c>
      <c r="AA13586" t="s">
        <v>913</v>
      </c>
      <c r="AC13586" t="s">
        <v>10219</v>
      </c>
      <c r="AD13586" t="s">
        <v>2682</v>
      </c>
    </row>
    <row r="13587" spans="21:30">
      <c r="U13587">
        <v>36400</v>
      </c>
      <c r="V13587">
        <v>2</v>
      </c>
      <c r="W13587" t="s">
        <v>14037</v>
      </c>
      <c r="X13587">
        <v>3</v>
      </c>
      <c r="Y13587" t="s">
        <v>869</v>
      </c>
      <c r="Z13587">
        <v>3101</v>
      </c>
      <c r="AA13587" t="s">
        <v>913</v>
      </c>
      <c r="AC13587" t="s">
        <v>10219</v>
      </c>
      <c r="AD13587" t="s">
        <v>2682</v>
      </c>
    </row>
    <row r="13588" spans="21:30">
      <c r="U13588">
        <v>36401</v>
      </c>
      <c r="V13588">
        <v>0</v>
      </c>
      <c r="W13588" t="s">
        <v>14038</v>
      </c>
      <c r="X13588">
        <v>3</v>
      </c>
      <c r="Y13588" t="s">
        <v>869</v>
      </c>
      <c r="Z13588">
        <v>3101</v>
      </c>
      <c r="AA13588" t="s">
        <v>913</v>
      </c>
      <c r="AC13588" t="s">
        <v>10219</v>
      </c>
      <c r="AD13588" t="s">
        <v>2682</v>
      </c>
    </row>
    <row r="13589" spans="21:30">
      <c r="U13589">
        <v>36402</v>
      </c>
      <c r="V13589">
        <v>9</v>
      </c>
      <c r="W13589" t="s">
        <v>14039</v>
      </c>
      <c r="X13589">
        <v>3</v>
      </c>
      <c r="Y13589" t="s">
        <v>869</v>
      </c>
      <c r="Z13589">
        <v>3101</v>
      </c>
      <c r="AA13589" t="s">
        <v>913</v>
      </c>
      <c r="AC13589" t="s">
        <v>10219</v>
      </c>
      <c r="AD13589" t="s">
        <v>2682</v>
      </c>
    </row>
    <row r="13590" spans="21:30">
      <c r="U13590">
        <v>36403</v>
      </c>
      <c r="V13590">
        <v>7</v>
      </c>
      <c r="W13590" t="s">
        <v>14040</v>
      </c>
      <c r="X13590">
        <v>3</v>
      </c>
      <c r="Y13590" t="s">
        <v>869</v>
      </c>
      <c r="Z13590">
        <v>3101</v>
      </c>
      <c r="AA13590" t="s">
        <v>913</v>
      </c>
      <c r="AC13590" t="s">
        <v>10219</v>
      </c>
      <c r="AD13590" t="s">
        <v>2682</v>
      </c>
    </row>
    <row r="13591" spans="21:30">
      <c r="U13591">
        <v>36404</v>
      </c>
      <c r="V13591">
        <v>5</v>
      </c>
      <c r="W13591" t="s">
        <v>14041</v>
      </c>
      <c r="X13591">
        <v>3</v>
      </c>
      <c r="Y13591" t="s">
        <v>869</v>
      </c>
      <c r="Z13591">
        <v>3101</v>
      </c>
      <c r="AA13591" t="s">
        <v>913</v>
      </c>
      <c r="AC13591" t="s">
        <v>10219</v>
      </c>
      <c r="AD13591" t="s">
        <v>2682</v>
      </c>
    </row>
    <row r="13592" spans="21:30">
      <c r="U13592">
        <v>36405</v>
      </c>
      <c r="V13592">
        <v>3</v>
      </c>
      <c r="W13592" t="s">
        <v>14042</v>
      </c>
      <c r="X13592">
        <v>3</v>
      </c>
      <c r="Y13592" t="s">
        <v>869</v>
      </c>
      <c r="Z13592">
        <v>3102</v>
      </c>
      <c r="AA13592" t="s">
        <v>912</v>
      </c>
      <c r="AC13592" t="s">
        <v>10219</v>
      </c>
      <c r="AD13592" t="s">
        <v>2682</v>
      </c>
    </row>
    <row r="13593" spans="21:30">
      <c r="U13593">
        <v>36406</v>
      </c>
      <c r="V13593">
        <v>1</v>
      </c>
      <c r="W13593" t="s">
        <v>14043</v>
      </c>
      <c r="X13593">
        <v>3</v>
      </c>
      <c r="Y13593" t="s">
        <v>869</v>
      </c>
      <c r="Z13593">
        <v>3102</v>
      </c>
      <c r="AA13593" t="s">
        <v>912</v>
      </c>
      <c r="AC13593" t="s">
        <v>10219</v>
      </c>
      <c r="AD13593" t="s">
        <v>443</v>
      </c>
    </row>
    <row r="13594" spans="21:30">
      <c r="U13594">
        <v>36408</v>
      </c>
      <c r="V13594">
        <v>8</v>
      </c>
      <c r="W13594" t="s">
        <v>10261</v>
      </c>
      <c r="X13594">
        <v>3</v>
      </c>
      <c r="Y13594" t="s">
        <v>869</v>
      </c>
      <c r="Z13594">
        <v>3103</v>
      </c>
      <c r="AA13594" t="s">
        <v>1760</v>
      </c>
      <c r="AC13594" t="s">
        <v>10219</v>
      </c>
      <c r="AD13594" t="s">
        <v>2682</v>
      </c>
    </row>
    <row r="13595" spans="21:30">
      <c r="U13595">
        <v>36409</v>
      </c>
      <c r="V13595">
        <v>6</v>
      </c>
      <c r="W13595" t="s">
        <v>13500</v>
      </c>
      <c r="X13595">
        <v>3</v>
      </c>
      <c r="Y13595" t="s">
        <v>869</v>
      </c>
      <c r="Z13595">
        <v>3103</v>
      </c>
      <c r="AA13595" t="s">
        <v>1760</v>
      </c>
      <c r="AC13595" t="s">
        <v>10219</v>
      </c>
      <c r="AD13595" t="s">
        <v>2682</v>
      </c>
    </row>
    <row r="13596" spans="21:30">
      <c r="U13596">
        <v>36411</v>
      </c>
      <c r="V13596">
        <v>8</v>
      </c>
      <c r="W13596" t="s">
        <v>14044</v>
      </c>
      <c r="X13596">
        <v>3</v>
      </c>
      <c r="Y13596" t="s">
        <v>869</v>
      </c>
      <c r="Z13596">
        <v>3301</v>
      </c>
      <c r="AA13596" t="s">
        <v>1776</v>
      </c>
      <c r="AC13596" t="s">
        <v>10219</v>
      </c>
      <c r="AD13596" t="s">
        <v>2682</v>
      </c>
    </row>
    <row r="13597" spans="21:30">
      <c r="U13597">
        <v>36412</v>
      </c>
      <c r="V13597">
        <v>6</v>
      </c>
      <c r="W13597" t="s">
        <v>12874</v>
      </c>
      <c r="X13597">
        <v>3</v>
      </c>
      <c r="Y13597" t="s">
        <v>869</v>
      </c>
      <c r="Z13597">
        <v>3301</v>
      </c>
      <c r="AA13597" t="s">
        <v>1776</v>
      </c>
      <c r="AC13597" t="s">
        <v>10219</v>
      </c>
      <c r="AD13597" t="s">
        <v>443</v>
      </c>
    </row>
    <row r="13598" spans="21:30">
      <c r="U13598">
        <v>36413</v>
      </c>
      <c r="V13598">
        <v>4</v>
      </c>
      <c r="W13598" t="s">
        <v>14045</v>
      </c>
      <c r="X13598">
        <v>3</v>
      </c>
      <c r="Y13598" t="s">
        <v>869</v>
      </c>
      <c r="Z13598">
        <v>3301</v>
      </c>
      <c r="AA13598" t="s">
        <v>1776</v>
      </c>
      <c r="AC13598" t="s">
        <v>10219</v>
      </c>
      <c r="AD13598" t="s">
        <v>2682</v>
      </c>
    </row>
    <row r="13599" spans="21:30">
      <c r="U13599">
        <v>36414</v>
      </c>
      <c r="V13599">
        <v>2</v>
      </c>
      <c r="W13599" t="s">
        <v>14046</v>
      </c>
      <c r="X13599">
        <v>3</v>
      </c>
      <c r="Y13599" t="s">
        <v>869</v>
      </c>
      <c r="Z13599">
        <v>3301</v>
      </c>
      <c r="AA13599" t="s">
        <v>1776</v>
      </c>
      <c r="AC13599" t="s">
        <v>10219</v>
      </c>
      <c r="AD13599" t="s">
        <v>2682</v>
      </c>
    </row>
    <row r="13600" spans="21:30">
      <c r="U13600">
        <v>36415</v>
      </c>
      <c r="V13600">
        <v>0</v>
      </c>
      <c r="W13600" t="s">
        <v>14047</v>
      </c>
      <c r="X13600">
        <v>3</v>
      </c>
      <c r="Y13600" t="s">
        <v>869</v>
      </c>
      <c r="Z13600">
        <v>3301</v>
      </c>
      <c r="AA13600" t="s">
        <v>1776</v>
      </c>
      <c r="AC13600" t="s">
        <v>10219</v>
      </c>
      <c r="AD13600" t="s">
        <v>2682</v>
      </c>
    </row>
    <row r="13601" spans="21:30">
      <c r="U13601">
        <v>36416</v>
      </c>
      <c r="V13601">
        <v>9</v>
      </c>
      <c r="W13601" t="s">
        <v>12744</v>
      </c>
      <c r="X13601">
        <v>3</v>
      </c>
      <c r="Y13601" t="s">
        <v>869</v>
      </c>
      <c r="Z13601">
        <v>3303</v>
      </c>
      <c r="AA13601" t="s">
        <v>1147</v>
      </c>
      <c r="AC13601" t="s">
        <v>10219</v>
      </c>
      <c r="AD13601" t="s">
        <v>2682</v>
      </c>
    </row>
    <row r="13602" spans="21:30">
      <c r="U13602">
        <v>36417</v>
      </c>
      <c r="V13602">
        <v>7</v>
      </c>
      <c r="W13602" t="s">
        <v>14048</v>
      </c>
      <c r="X13602">
        <v>3</v>
      </c>
      <c r="Y13602" t="s">
        <v>869</v>
      </c>
      <c r="Z13602">
        <v>3304</v>
      </c>
      <c r="AA13602" t="s">
        <v>868</v>
      </c>
      <c r="AC13602" t="s">
        <v>10219</v>
      </c>
      <c r="AD13602" t="s">
        <v>2682</v>
      </c>
    </row>
    <row r="13603" spans="21:30">
      <c r="U13603">
        <v>36418</v>
      </c>
      <c r="V13603">
        <v>5</v>
      </c>
      <c r="W13603" t="s">
        <v>14049</v>
      </c>
      <c r="X13603">
        <v>3</v>
      </c>
      <c r="Y13603" t="s">
        <v>869</v>
      </c>
      <c r="Z13603">
        <v>3304</v>
      </c>
      <c r="AA13603" t="s">
        <v>868</v>
      </c>
      <c r="AC13603" t="s">
        <v>10219</v>
      </c>
      <c r="AD13603" t="s">
        <v>2682</v>
      </c>
    </row>
    <row r="13604" spans="21:30">
      <c r="U13604">
        <v>36419</v>
      </c>
      <c r="V13604">
        <v>3</v>
      </c>
      <c r="W13604" t="s">
        <v>10349</v>
      </c>
      <c r="X13604">
        <v>3</v>
      </c>
      <c r="Y13604" t="s">
        <v>869</v>
      </c>
      <c r="Z13604">
        <v>3302</v>
      </c>
      <c r="AA13604" t="s">
        <v>867</v>
      </c>
      <c r="AC13604" t="s">
        <v>10219</v>
      </c>
      <c r="AD13604" t="s">
        <v>2682</v>
      </c>
    </row>
    <row r="13605" spans="21:30">
      <c r="U13605">
        <v>36420</v>
      </c>
      <c r="V13605">
        <v>7</v>
      </c>
      <c r="W13605" t="s">
        <v>14050</v>
      </c>
      <c r="X13605">
        <v>3</v>
      </c>
      <c r="Y13605" t="s">
        <v>869</v>
      </c>
      <c r="Z13605">
        <v>3302</v>
      </c>
      <c r="AA13605" t="s">
        <v>867</v>
      </c>
      <c r="AC13605" t="s">
        <v>10219</v>
      </c>
      <c r="AD13605" t="s">
        <v>2682</v>
      </c>
    </row>
    <row r="13606" spans="21:30">
      <c r="U13606">
        <v>36421</v>
      </c>
      <c r="V13606">
        <v>5</v>
      </c>
      <c r="W13606" t="s">
        <v>14051</v>
      </c>
      <c r="X13606">
        <v>4</v>
      </c>
      <c r="Y13606" t="s">
        <v>846</v>
      </c>
      <c r="Z13606">
        <v>4101</v>
      </c>
      <c r="AA13606" t="s">
        <v>844</v>
      </c>
      <c r="AC13606" t="s">
        <v>10219</v>
      </c>
      <c r="AD13606" t="s">
        <v>443</v>
      </c>
    </row>
    <row r="13607" spans="21:30">
      <c r="U13607">
        <v>36422</v>
      </c>
      <c r="V13607">
        <v>3</v>
      </c>
      <c r="W13607" t="s">
        <v>14052</v>
      </c>
      <c r="X13607">
        <v>4</v>
      </c>
      <c r="Y13607" t="s">
        <v>846</v>
      </c>
      <c r="Z13607">
        <v>4101</v>
      </c>
      <c r="AA13607" t="s">
        <v>844</v>
      </c>
      <c r="AC13607" t="s">
        <v>10219</v>
      </c>
      <c r="AD13607" t="s">
        <v>2682</v>
      </c>
    </row>
    <row r="13608" spans="21:30">
      <c r="U13608">
        <v>36423</v>
      </c>
      <c r="V13608">
        <v>1</v>
      </c>
      <c r="W13608" t="s">
        <v>14053</v>
      </c>
      <c r="X13608">
        <v>4</v>
      </c>
      <c r="Y13608" t="s">
        <v>846</v>
      </c>
      <c r="Z13608">
        <v>4101</v>
      </c>
      <c r="AA13608" t="s">
        <v>844</v>
      </c>
      <c r="AC13608" t="s">
        <v>10219</v>
      </c>
      <c r="AD13608" t="s">
        <v>443</v>
      </c>
    </row>
    <row r="13609" spans="21:30">
      <c r="U13609">
        <v>36425</v>
      </c>
      <c r="V13609">
        <v>8</v>
      </c>
      <c r="W13609" t="s">
        <v>14054</v>
      </c>
      <c r="X13609">
        <v>4</v>
      </c>
      <c r="Y13609" t="s">
        <v>846</v>
      </c>
      <c r="Z13609">
        <v>4101</v>
      </c>
      <c r="AA13609" t="s">
        <v>844</v>
      </c>
      <c r="AC13609" t="s">
        <v>10219</v>
      </c>
      <c r="AD13609" t="s">
        <v>443</v>
      </c>
    </row>
    <row r="13610" spans="21:30">
      <c r="U13610">
        <v>36426</v>
      </c>
      <c r="V13610">
        <v>6</v>
      </c>
      <c r="W13610" t="s">
        <v>14055</v>
      </c>
      <c r="X13610">
        <v>4</v>
      </c>
      <c r="Y13610" t="s">
        <v>846</v>
      </c>
      <c r="Z13610">
        <v>4101</v>
      </c>
      <c r="AA13610" t="s">
        <v>844</v>
      </c>
      <c r="AC13610" t="s">
        <v>10219</v>
      </c>
      <c r="AD13610" t="s">
        <v>443</v>
      </c>
    </row>
    <row r="13611" spans="21:30">
      <c r="U13611">
        <v>36427</v>
      </c>
      <c r="V13611">
        <v>4</v>
      </c>
      <c r="W13611" t="s">
        <v>14056</v>
      </c>
      <c r="X13611">
        <v>4</v>
      </c>
      <c r="Y13611" t="s">
        <v>846</v>
      </c>
      <c r="Z13611">
        <v>4101</v>
      </c>
      <c r="AA13611" t="s">
        <v>844</v>
      </c>
      <c r="AC13611" t="s">
        <v>10219</v>
      </c>
      <c r="AD13611" t="s">
        <v>2682</v>
      </c>
    </row>
    <row r="13612" spans="21:30">
      <c r="U13612">
        <v>36428</v>
      </c>
      <c r="V13612">
        <v>2</v>
      </c>
      <c r="W13612" t="s">
        <v>14057</v>
      </c>
      <c r="X13612">
        <v>4</v>
      </c>
      <c r="Y13612" t="s">
        <v>846</v>
      </c>
      <c r="Z13612">
        <v>4101</v>
      </c>
      <c r="AA13612" t="s">
        <v>844</v>
      </c>
      <c r="AC13612" t="s">
        <v>10219</v>
      </c>
      <c r="AD13612" t="s">
        <v>443</v>
      </c>
    </row>
    <row r="13613" spans="21:30">
      <c r="U13613">
        <v>36429</v>
      </c>
      <c r="V13613">
        <v>0</v>
      </c>
      <c r="W13613" t="s">
        <v>14058</v>
      </c>
      <c r="X13613">
        <v>4</v>
      </c>
      <c r="Y13613" t="s">
        <v>846</v>
      </c>
      <c r="Z13613">
        <v>4101</v>
      </c>
      <c r="AA13613" t="s">
        <v>844</v>
      </c>
      <c r="AC13613" t="s">
        <v>10219</v>
      </c>
      <c r="AD13613" t="s">
        <v>2682</v>
      </c>
    </row>
    <row r="13614" spans="21:30">
      <c r="U13614">
        <v>36430</v>
      </c>
      <c r="V13614">
        <v>4</v>
      </c>
      <c r="W13614" t="s">
        <v>14059</v>
      </c>
      <c r="X13614">
        <v>4</v>
      </c>
      <c r="Y13614" t="s">
        <v>846</v>
      </c>
      <c r="Z13614">
        <v>4101</v>
      </c>
      <c r="AA13614" t="s">
        <v>844</v>
      </c>
      <c r="AC13614" t="s">
        <v>10219</v>
      </c>
      <c r="AD13614" t="s">
        <v>443</v>
      </c>
    </row>
    <row r="13615" spans="21:30">
      <c r="U13615">
        <v>36431</v>
      </c>
      <c r="V13615">
        <v>2</v>
      </c>
      <c r="W13615" t="s">
        <v>14060</v>
      </c>
      <c r="X13615">
        <v>4</v>
      </c>
      <c r="Y13615" t="s">
        <v>846</v>
      </c>
      <c r="Z13615">
        <v>4101</v>
      </c>
      <c r="AA13615" t="s">
        <v>844</v>
      </c>
      <c r="AC13615" t="s">
        <v>10219</v>
      </c>
      <c r="AD13615" t="s">
        <v>443</v>
      </c>
    </row>
    <row r="13616" spans="21:30">
      <c r="U13616">
        <v>36432</v>
      </c>
      <c r="V13616">
        <v>0</v>
      </c>
      <c r="W13616" t="s">
        <v>14061</v>
      </c>
      <c r="X13616">
        <v>4</v>
      </c>
      <c r="Y13616" t="s">
        <v>846</v>
      </c>
      <c r="Z13616">
        <v>4104</v>
      </c>
      <c r="AA13616" t="s">
        <v>1241</v>
      </c>
      <c r="AC13616" t="s">
        <v>10219</v>
      </c>
      <c r="AD13616" t="s">
        <v>443</v>
      </c>
    </row>
    <row r="13617" spans="21:30">
      <c r="U13617">
        <v>36433</v>
      </c>
      <c r="V13617">
        <v>9</v>
      </c>
      <c r="W13617" t="s">
        <v>14062</v>
      </c>
      <c r="X13617">
        <v>4</v>
      </c>
      <c r="Y13617" t="s">
        <v>846</v>
      </c>
      <c r="Z13617">
        <v>4102</v>
      </c>
      <c r="AA13617" t="s">
        <v>846</v>
      </c>
      <c r="AC13617" t="s">
        <v>10219</v>
      </c>
      <c r="AD13617" t="s">
        <v>2682</v>
      </c>
    </row>
    <row r="13618" spans="21:30">
      <c r="U13618">
        <v>36434</v>
      </c>
      <c r="V13618">
        <v>7</v>
      </c>
      <c r="W13618" t="s">
        <v>14063</v>
      </c>
      <c r="X13618">
        <v>4</v>
      </c>
      <c r="Y13618" t="s">
        <v>846</v>
      </c>
      <c r="Z13618">
        <v>4102</v>
      </c>
      <c r="AA13618" t="s">
        <v>846</v>
      </c>
      <c r="AC13618" t="s">
        <v>10219</v>
      </c>
      <c r="AD13618" t="s">
        <v>2682</v>
      </c>
    </row>
    <row r="13619" spans="21:30">
      <c r="U13619">
        <v>36435</v>
      </c>
      <c r="V13619">
        <v>5</v>
      </c>
      <c r="W13619" t="s">
        <v>14064</v>
      </c>
      <c r="X13619">
        <v>4</v>
      </c>
      <c r="Y13619" t="s">
        <v>846</v>
      </c>
      <c r="Z13619">
        <v>4102</v>
      </c>
      <c r="AA13619" t="s">
        <v>846</v>
      </c>
      <c r="AC13619" t="s">
        <v>10219</v>
      </c>
      <c r="AD13619" t="s">
        <v>443</v>
      </c>
    </row>
    <row r="13620" spans="21:30">
      <c r="U13620">
        <v>36436</v>
      </c>
      <c r="V13620">
        <v>3</v>
      </c>
      <c r="W13620" t="s">
        <v>14065</v>
      </c>
      <c r="X13620">
        <v>4</v>
      </c>
      <c r="Y13620" t="s">
        <v>846</v>
      </c>
      <c r="Z13620">
        <v>4102</v>
      </c>
      <c r="AA13620" t="s">
        <v>846</v>
      </c>
      <c r="AC13620" t="s">
        <v>10219</v>
      </c>
      <c r="AD13620" t="s">
        <v>443</v>
      </c>
    </row>
    <row r="13621" spans="21:30">
      <c r="U13621">
        <v>36437</v>
      </c>
      <c r="V13621">
        <v>1</v>
      </c>
      <c r="W13621" t="s">
        <v>14066</v>
      </c>
      <c r="X13621">
        <v>4</v>
      </c>
      <c r="Y13621" t="s">
        <v>846</v>
      </c>
      <c r="Z13621">
        <v>4102</v>
      </c>
      <c r="AA13621" t="s">
        <v>846</v>
      </c>
      <c r="AC13621" t="s">
        <v>10219</v>
      </c>
      <c r="AD13621" t="s">
        <v>2682</v>
      </c>
    </row>
    <row r="13622" spans="21:30">
      <c r="U13622">
        <v>36439</v>
      </c>
      <c r="V13622">
        <v>8</v>
      </c>
      <c r="W13622" t="s">
        <v>14067</v>
      </c>
      <c r="X13622">
        <v>4</v>
      </c>
      <c r="Y13622" t="s">
        <v>846</v>
      </c>
      <c r="Z13622">
        <v>4102</v>
      </c>
      <c r="AA13622" t="s">
        <v>846</v>
      </c>
      <c r="AC13622" t="s">
        <v>10219</v>
      </c>
      <c r="AD13622" t="s">
        <v>2682</v>
      </c>
    </row>
    <row r="13623" spans="21:30">
      <c r="U13623">
        <v>36440</v>
      </c>
      <c r="V13623">
        <v>1</v>
      </c>
      <c r="W13623" t="s">
        <v>14068</v>
      </c>
      <c r="X13623">
        <v>4</v>
      </c>
      <c r="Y13623" t="s">
        <v>846</v>
      </c>
      <c r="Z13623">
        <v>4102</v>
      </c>
      <c r="AA13623" t="s">
        <v>846</v>
      </c>
      <c r="AC13623" t="s">
        <v>10219</v>
      </c>
      <c r="AD13623" t="s">
        <v>443</v>
      </c>
    </row>
    <row r="13624" spans="21:30">
      <c r="U13624">
        <v>36442</v>
      </c>
      <c r="V13624">
        <v>8</v>
      </c>
      <c r="W13624" t="s">
        <v>14069</v>
      </c>
      <c r="X13624">
        <v>4</v>
      </c>
      <c r="Y13624" t="s">
        <v>846</v>
      </c>
      <c r="Z13624">
        <v>4102</v>
      </c>
      <c r="AA13624" t="s">
        <v>846</v>
      </c>
      <c r="AC13624" t="s">
        <v>10219</v>
      </c>
      <c r="AD13624" t="s">
        <v>2682</v>
      </c>
    </row>
    <row r="13625" spans="21:30">
      <c r="U13625">
        <v>36443</v>
      </c>
      <c r="V13625">
        <v>6</v>
      </c>
      <c r="W13625" t="s">
        <v>14070</v>
      </c>
      <c r="X13625">
        <v>4</v>
      </c>
      <c r="Y13625" t="s">
        <v>846</v>
      </c>
      <c r="Z13625">
        <v>4102</v>
      </c>
      <c r="AA13625" t="s">
        <v>846</v>
      </c>
      <c r="AC13625" t="s">
        <v>10219</v>
      </c>
      <c r="AD13625" t="s">
        <v>2682</v>
      </c>
    </row>
    <row r="13626" spans="21:30">
      <c r="U13626">
        <v>36444</v>
      </c>
      <c r="V13626">
        <v>4</v>
      </c>
      <c r="W13626" t="s">
        <v>14071</v>
      </c>
      <c r="X13626">
        <v>4</v>
      </c>
      <c r="Y13626" t="s">
        <v>846</v>
      </c>
      <c r="Z13626">
        <v>4102</v>
      </c>
      <c r="AA13626" t="s">
        <v>846</v>
      </c>
      <c r="AC13626" t="s">
        <v>10219</v>
      </c>
      <c r="AD13626" t="s">
        <v>443</v>
      </c>
    </row>
    <row r="13627" spans="21:30">
      <c r="U13627">
        <v>36445</v>
      </c>
      <c r="V13627">
        <v>2</v>
      </c>
      <c r="W13627" t="s">
        <v>12478</v>
      </c>
      <c r="X13627">
        <v>4</v>
      </c>
      <c r="Y13627" t="s">
        <v>846</v>
      </c>
      <c r="Z13627">
        <v>4102</v>
      </c>
      <c r="AA13627" t="s">
        <v>846</v>
      </c>
      <c r="AC13627" t="s">
        <v>10219</v>
      </c>
      <c r="AD13627" t="s">
        <v>2682</v>
      </c>
    </row>
    <row r="13628" spans="21:30">
      <c r="U13628">
        <v>36446</v>
      </c>
      <c r="V13628">
        <v>0</v>
      </c>
      <c r="W13628" t="s">
        <v>14072</v>
      </c>
      <c r="X13628">
        <v>4</v>
      </c>
      <c r="Y13628" t="s">
        <v>846</v>
      </c>
      <c r="Z13628">
        <v>4102</v>
      </c>
      <c r="AA13628" t="s">
        <v>846</v>
      </c>
      <c r="AC13628" t="s">
        <v>10219</v>
      </c>
      <c r="AD13628" t="s">
        <v>443</v>
      </c>
    </row>
    <row r="13629" spans="21:30">
      <c r="U13629">
        <v>36447</v>
      </c>
      <c r="V13629">
        <v>9</v>
      </c>
      <c r="W13629" t="s">
        <v>14073</v>
      </c>
      <c r="X13629">
        <v>4</v>
      </c>
      <c r="Y13629" t="s">
        <v>846</v>
      </c>
      <c r="Z13629">
        <v>4103</v>
      </c>
      <c r="AA13629" t="s">
        <v>873</v>
      </c>
      <c r="AC13629" t="s">
        <v>10219</v>
      </c>
      <c r="AD13629" t="s">
        <v>443</v>
      </c>
    </row>
    <row r="13630" spans="21:30">
      <c r="U13630">
        <v>36448</v>
      </c>
      <c r="V13630">
        <v>7</v>
      </c>
      <c r="W13630" t="s">
        <v>14074</v>
      </c>
      <c r="X13630">
        <v>4</v>
      </c>
      <c r="Y13630" t="s">
        <v>846</v>
      </c>
      <c r="Z13630">
        <v>4106</v>
      </c>
      <c r="AA13630" t="s">
        <v>2021</v>
      </c>
      <c r="AC13630" t="s">
        <v>10219</v>
      </c>
      <c r="AD13630" t="s">
        <v>443</v>
      </c>
    </row>
    <row r="13631" spans="21:30">
      <c r="U13631">
        <v>36449</v>
      </c>
      <c r="V13631">
        <v>5</v>
      </c>
      <c r="W13631" t="s">
        <v>14075</v>
      </c>
      <c r="X13631">
        <v>4</v>
      </c>
      <c r="Y13631" t="s">
        <v>846</v>
      </c>
      <c r="Z13631">
        <v>4106</v>
      </c>
      <c r="AA13631" t="s">
        <v>2021</v>
      </c>
      <c r="AC13631" t="s">
        <v>10219</v>
      </c>
      <c r="AD13631" t="s">
        <v>2682</v>
      </c>
    </row>
    <row r="13632" spans="21:30">
      <c r="U13632">
        <v>36450</v>
      </c>
      <c r="V13632">
        <v>9</v>
      </c>
      <c r="W13632" t="s">
        <v>14076</v>
      </c>
      <c r="X13632">
        <v>4</v>
      </c>
      <c r="Y13632" t="s">
        <v>846</v>
      </c>
      <c r="Z13632">
        <v>4106</v>
      </c>
      <c r="AA13632" t="s">
        <v>2021</v>
      </c>
      <c r="AC13632" t="s">
        <v>10219</v>
      </c>
      <c r="AD13632" t="s">
        <v>2682</v>
      </c>
    </row>
    <row r="13633" spans="21:30">
      <c r="U13633">
        <v>36451</v>
      </c>
      <c r="V13633">
        <v>7</v>
      </c>
      <c r="W13633" t="s">
        <v>14077</v>
      </c>
      <c r="X13633">
        <v>4</v>
      </c>
      <c r="Y13633" t="s">
        <v>846</v>
      </c>
      <c r="Z13633">
        <v>4106</v>
      </c>
      <c r="AA13633" t="s">
        <v>2021</v>
      </c>
      <c r="AC13633" t="s">
        <v>10219</v>
      </c>
      <c r="AD13633" t="s">
        <v>443</v>
      </c>
    </row>
    <row r="13634" spans="21:30">
      <c r="U13634">
        <v>36452</v>
      </c>
      <c r="V13634">
        <v>5</v>
      </c>
      <c r="W13634" t="s">
        <v>14078</v>
      </c>
      <c r="X13634">
        <v>4</v>
      </c>
      <c r="Y13634" t="s">
        <v>846</v>
      </c>
      <c r="Z13634">
        <v>4105</v>
      </c>
      <c r="AA13634" t="s">
        <v>1456</v>
      </c>
      <c r="AC13634" t="s">
        <v>10219</v>
      </c>
      <c r="AD13634" t="s">
        <v>443</v>
      </c>
    </row>
    <row r="13635" spans="21:30">
      <c r="U13635">
        <v>36453</v>
      </c>
      <c r="V13635">
        <v>3</v>
      </c>
      <c r="W13635" t="s">
        <v>14079</v>
      </c>
      <c r="X13635">
        <v>4</v>
      </c>
      <c r="Y13635" t="s">
        <v>846</v>
      </c>
      <c r="Z13635">
        <v>4301</v>
      </c>
      <c r="AA13635" t="s">
        <v>112</v>
      </c>
      <c r="AC13635" t="s">
        <v>10219</v>
      </c>
      <c r="AD13635" t="s">
        <v>2682</v>
      </c>
    </row>
    <row r="13636" spans="21:30">
      <c r="U13636">
        <v>36454</v>
      </c>
      <c r="V13636">
        <v>1</v>
      </c>
      <c r="W13636" t="s">
        <v>14080</v>
      </c>
      <c r="X13636">
        <v>4</v>
      </c>
      <c r="Y13636" t="s">
        <v>846</v>
      </c>
      <c r="Z13636">
        <v>4301</v>
      </c>
      <c r="AA13636" t="s">
        <v>112</v>
      </c>
      <c r="AC13636" t="s">
        <v>10219</v>
      </c>
      <c r="AD13636" t="s">
        <v>2682</v>
      </c>
    </row>
    <row r="13637" spans="21:30">
      <c r="U13637">
        <v>36456</v>
      </c>
      <c r="V13637">
        <v>8</v>
      </c>
      <c r="W13637" t="s">
        <v>14081</v>
      </c>
      <c r="X13637">
        <v>4</v>
      </c>
      <c r="Y13637" t="s">
        <v>846</v>
      </c>
      <c r="Z13637">
        <v>4301</v>
      </c>
      <c r="AA13637" t="s">
        <v>112</v>
      </c>
      <c r="AC13637" t="s">
        <v>10219</v>
      </c>
      <c r="AD13637" t="s">
        <v>2682</v>
      </c>
    </row>
    <row r="13638" spans="21:30">
      <c r="U13638">
        <v>36457</v>
      </c>
      <c r="V13638">
        <v>6</v>
      </c>
      <c r="W13638" t="s">
        <v>14082</v>
      </c>
      <c r="X13638">
        <v>4</v>
      </c>
      <c r="Y13638" t="s">
        <v>846</v>
      </c>
      <c r="Z13638">
        <v>4301</v>
      </c>
      <c r="AA13638" t="s">
        <v>112</v>
      </c>
      <c r="AC13638" t="s">
        <v>10219</v>
      </c>
      <c r="AD13638" t="s">
        <v>2682</v>
      </c>
    </row>
    <row r="13639" spans="21:30">
      <c r="U13639">
        <v>36458</v>
      </c>
      <c r="V13639">
        <v>4</v>
      </c>
      <c r="W13639" t="s">
        <v>14083</v>
      </c>
      <c r="X13639">
        <v>4</v>
      </c>
      <c r="Y13639" t="s">
        <v>846</v>
      </c>
      <c r="Z13639">
        <v>4301</v>
      </c>
      <c r="AA13639" t="s">
        <v>112</v>
      </c>
      <c r="AC13639" t="s">
        <v>10219</v>
      </c>
      <c r="AD13639" t="s">
        <v>2682</v>
      </c>
    </row>
    <row r="13640" spans="21:30">
      <c r="U13640">
        <v>36459</v>
      </c>
      <c r="V13640">
        <v>2</v>
      </c>
      <c r="W13640" t="s">
        <v>14084</v>
      </c>
      <c r="X13640">
        <v>4</v>
      </c>
      <c r="Y13640" t="s">
        <v>846</v>
      </c>
      <c r="Z13640">
        <v>4305</v>
      </c>
      <c r="AA13640" t="s">
        <v>2104</v>
      </c>
      <c r="AC13640" t="s">
        <v>10219</v>
      </c>
      <c r="AD13640" t="s">
        <v>443</v>
      </c>
    </row>
    <row r="13641" spans="21:30">
      <c r="U13641">
        <v>36460</v>
      </c>
      <c r="V13641">
        <v>6</v>
      </c>
      <c r="W13641" t="s">
        <v>14085</v>
      </c>
      <c r="X13641">
        <v>4</v>
      </c>
      <c r="Y13641" t="s">
        <v>846</v>
      </c>
      <c r="Z13641">
        <v>4305</v>
      </c>
      <c r="AA13641" t="s">
        <v>2104</v>
      </c>
      <c r="AC13641" t="s">
        <v>10219</v>
      </c>
      <c r="AD13641" t="s">
        <v>443</v>
      </c>
    </row>
    <row r="13642" spans="21:30">
      <c r="U13642">
        <v>36461</v>
      </c>
      <c r="V13642">
        <v>4</v>
      </c>
      <c r="W13642" t="s">
        <v>10295</v>
      </c>
      <c r="X13642">
        <v>4</v>
      </c>
      <c r="Y13642" t="s">
        <v>846</v>
      </c>
      <c r="Z13642">
        <v>4303</v>
      </c>
      <c r="AA13642" t="s">
        <v>1395</v>
      </c>
      <c r="AC13642" t="s">
        <v>10219</v>
      </c>
      <c r="AD13642" t="s">
        <v>2682</v>
      </c>
    </row>
    <row r="13643" spans="21:30">
      <c r="U13643">
        <v>36462</v>
      </c>
      <c r="V13643">
        <v>2</v>
      </c>
      <c r="W13643" t="s">
        <v>14086</v>
      </c>
      <c r="X13643">
        <v>4</v>
      </c>
      <c r="Y13643" t="s">
        <v>846</v>
      </c>
      <c r="Z13643">
        <v>4303</v>
      </c>
      <c r="AA13643" t="s">
        <v>1395</v>
      </c>
      <c r="AC13643" t="s">
        <v>10219</v>
      </c>
      <c r="AD13643" t="s">
        <v>2682</v>
      </c>
    </row>
    <row r="13644" spans="21:30">
      <c r="U13644">
        <v>36463</v>
      </c>
      <c r="V13644">
        <v>0</v>
      </c>
      <c r="W13644" t="s">
        <v>14087</v>
      </c>
      <c r="X13644">
        <v>4</v>
      </c>
      <c r="Y13644" t="s">
        <v>846</v>
      </c>
      <c r="Z13644">
        <v>4303</v>
      </c>
      <c r="AA13644" t="s">
        <v>1395</v>
      </c>
      <c r="AC13644" t="s">
        <v>10219</v>
      </c>
      <c r="AD13644" t="s">
        <v>2682</v>
      </c>
    </row>
    <row r="13645" spans="21:30">
      <c r="U13645">
        <v>36464</v>
      </c>
      <c r="V13645">
        <v>9</v>
      </c>
      <c r="W13645" t="s">
        <v>14088</v>
      </c>
      <c r="X13645">
        <v>4</v>
      </c>
      <c r="Y13645" t="s">
        <v>846</v>
      </c>
      <c r="Z13645">
        <v>4302</v>
      </c>
      <c r="AA13645" t="s">
        <v>2159</v>
      </c>
      <c r="AC13645" t="s">
        <v>10219</v>
      </c>
      <c r="AD13645" t="s">
        <v>443</v>
      </c>
    </row>
    <row r="13646" spans="21:30">
      <c r="U13646">
        <v>36465</v>
      </c>
      <c r="V13646">
        <v>7</v>
      </c>
      <c r="W13646" t="s">
        <v>14089</v>
      </c>
      <c r="X13646">
        <v>4</v>
      </c>
      <c r="Y13646" t="s">
        <v>846</v>
      </c>
      <c r="Z13646">
        <v>4302</v>
      </c>
      <c r="AA13646" t="s">
        <v>2159</v>
      </c>
      <c r="AC13646" t="s">
        <v>10219</v>
      </c>
      <c r="AD13646" t="s">
        <v>2682</v>
      </c>
    </row>
    <row r="13647" spans="21:30">
      <c r="U13647">
        <v>36466</v>
      </c>
      <c r="V13647">
        <v>5</v>
      </c>
      <c r="W13647" t="s">
        <v>14090</v>
      </c>
      <c r="X13647">
        <v>4</v>
      </c>
      <c r="Y13647" t="s">
        <v>846</v>
      </c>
      <c r="Z13647">
        <v>4304</v>
      </c>
      <c r="AA13647" t="s">
        <v>1575</v>
      </c>
      <c r="AC13647" t="s">
        <v>10219</v>
      </c>
      <c r="AD13647" t="s">
        <v>2682</v>
      </c>
    </row>
    <row r="13648" spans="21:30">
      <c r="U13648">
        <v>36467</v>
      </c>
      <c r="V13648">
        <v>3</v>
      </c>
      <c r="W13648" t="s">
        <v>14091</v>
      </c>
      <c r="X13648">
        <v>4</v>
      </c>
      <c r="Y13648" t="s">
        <v>846</v>
      </c>
      <c r="Z13648">
        <v>4304</v>
      </c>
      <c r="AA13648" t="s">
        <v>1575</v>
      </c>
      <c r="AC13648" t="s">
        <v>10219</v>
      </c>
      <c r="AD13648" t="s">
        <v>443</v>
      </c>
    </row>
    <row r="13649" spans="21:30">
      <c r="U13649">
        <v>36468</v>
      </c>
      <c r="V13649">
        <v>1</v>
      </c>
      <c r="W13649" t="s">
        <v>14092</v>
      </c>
      <c r="X13649">
        <v>4</v>
      </c>
      <c r="Y13649" t="s">
        <v>846</v>
      </c>
      <c r="Z13649">
        <v>4201</v>
      </c>
      <c r="AA13649" t="s">
        <v>1208</v>
      </c>
      <c r="AC13649" t="s">
        <v>10219</v>
      </c>
      <c r="AD13649" t="s">
        <v>443</v>
      </c>
    </row>
    <row r="13650" spans="21:30">
      <c r="U13650">
        <v>36470</v>
      </c>
      <c r="V13650">
        <v>3</v>
      </c>
      <c r="W13650" t="s">
        <v>14093</v>
      </c>
      <c r="X13650">
        <v>4</v>
      </c>
      <c r="Y13650" t="s">
        <v>846</v>
      </c>
      <c r="Z13650">
        <v>4201</v>
      </c>
      <c r="AA13650" t="s">
        <v>1208</v>
      </c>
      <c r="AC13650" t="s">
        <v>10219</v>
      </c>
      <c r="AD13650" t="s">
        <v>2682</v>
      </c>
    </row>
    <row r="13651" spans="21:30">
      <c r="U13651">
        <v>36471</v>
      </c>
      <c r="V13651">
        <v>1</v>
      </c>
      <c r="W13651" t="s">
        <v>14094</v>
      </c>
      <c r="X13651">
        <v>4</v>
      </c>
      <c r="Y13651" t="s">
        <v>846</v>
      </c>
      <c r="Z13651">
        <v>4201</v>
      </c>
      <c r="AA13651" t="s">
        <v>1208</v>
      </c>
      <c r="AC13651" t="s">
        <v>10219</v>
      </c>
      <c r="AD13651" t="s">
        <v>443</v>
      </c>
    </row>
    <row r="13652" spans="21:30">
      <c r="U13652">
        <v>36473</v>
      </c>
      <c r="V13652">
        <v>8</v>
      </c>
      <c r="W13652" t="s">
        <v>14095</v>
      </c>
      <c r="X13652">
        <v>4</v>
      </c>
      <c r="Y13652" t="s">
        <v>846</v>
      </c>
      <c r="Z13652">
        <v>4204</v>
      </c>
      <c r="AA13652" t="s">
        <v>1679</v>
      </c>
      <c r="AC13652" t="s">
        <v>10219</v>
      </c>
      <c r="AD13652" t="s">
        <v>443</v>
      </c>
    </row>
    <row r="13653" spans="21:30">
      <c r="U13653">
        <v>36474</v>
      </c>
      <c r="V13653">
        <v>6</v>
      </c>
      <c r="W13653" t="s">
        <v>14096</v>
      </c>
      <c r="X13653">
        <v>4</v>
      </c>
      <c r="Y13653" t="s">
        <v>846</v>
      </c>
      <c r="Z13653">
        <v>4204</v>
      </c>
      <c r="AA13653" t="s">
        <v>1679</v>
      </c>
      <c r="AC13653" t="s">
        <v>10219</v>
      </c>
      <c r="AD13653" t="s">
        <v>2682</v>
      </c>
    </row>
    <row r="13654" spans="21:30">
      <c r="U13654">
        <v>36475</v>
      </c>
      <c r="V13654">
        <v>4</v>
      </c>
      <c r="W13654" t="s">
        <v>14097</v>
      </c>
      <c r="X13654">
        <v>4</v>
      </c>
      <c r="Y13654" t="s">
        <v>846</v>
      </c>
      <c r="Z13654">
        <v>4203</v>
      </c>
      <c r="AA13654" t="s">
        <v>1340</v>
      </c>
      <c r="AC13654" t="s">
        <v>10219</v>
      </c>
      <c r="AD13654" t="s">
        <v>443</v>
      </c>
    </row>
    <row r="13655" spans="21:30">
      <c r="U13655">
        <v>36476</v>
      </c>
      <c r="V13655">
        <v>2</v>
      </c>
      <c r="W13655" t="s">
        <v>14098</v>
      </c>
      <c r="X13655">
        <v>4</v>
      </c>
      <c r="Y13655" t="s">
        <v>846</v>
      </c>
      <c r="Z13655">
        <v>4203</v>
      </c>
      <c r="AA13655" t="s">
        <v>1340</v>
      </c>
      <c r="AC13655" t="s">
        <v>10219</v>
      </c>
      <c r="AD13655" t="s">
        <v>443</v>
      </c>
    </row>
    <row r="13656" spans="21:30">
      <c r="U13656">
        <v>36477</v>
      </c>
      <c r="V13656">
        <v>0</v>
      </c>
      <c r="W13656" t="s">
        <v>14099</v>
      </c>
      <c r="X13656">
        <v>4</v>
      </c>
      <c r="Y13656" t="s">
        <v>846</v>
      </c>
      <c r="Z13656">
        <v>4202</v>
      </c>
      <c r="AA13656" t="s">
        <v>927</v>
      </c>
      <c r="AC13656" t="s">
        <v>10219</v>
      </c>
      <c r="AD13656" t="s">
        <v>2682</v>
      </c>
    </row>
    <row r="13657" spans="21:30">
      <c r="U13657">
        <v>36478</v>
      </c>
      <c r="V13657">
        <v>9</v>
      </c>
      <c r="W13657" t="s">
        <v>14100</v>
      </c>
      <c r="X13657">
        <v>4</v>
      </c>
      <c r="Y13657" t="s">
        <v>846</v>
      </c>
      <c r="Z13657">
        <v>4202</v>
      </c>
      <c r="AA13657" t="s">
        <v>927</v>
      </c>
      <c r="AC13657" t="s">
        <v>10219</v>
      </c>
      <c r="AD13657" t="s">
        <v>2682</v>
      </c>
    </row>
    <row r="13658" spans="21:30">
      <c r="U13658">
        <v>36479</v>
      </c>
      <c r="V13658">
        <v>7</v>
      </c>
      <c r="W13658" t="s">
        <v>14101</v>
      </c>
      <c r="X13658">
        <v>4</v>
      </c>
      <c r="Y13658" t="s">
        <v>846</v>
      </c>
      <c r="Z13658">
        <v>4202</v>
      </c>
      <c r="AA13658" t="s">
        <v>927</v>
      </c>
      <c r="AC13658" t="s">
        <v>10219</v>
      </c>
      <c r="AD13658" t="s">
        <v>443</v>
      </c>
    </row>
    <row r="13659" spans="21:30">
      <c r="U13659">
        <v>36480</v>
      </c>
      <c r="V13659">
        <v>0</v>
      </c>
      <c r="W13659" t="s">
        <v>14102</v>
      </c>
      <c r="X13659">
        <v>5</v>
      </c>
      <c r="Y13659" t="s">
        <v>505</v>
      </c>
      <c r="Z13659">
        <v>5401</v>
      </c>
      <c r="AA13659" t="s">
        <v>1245</v>
      </c>
      <c r="AC13659" t="s">
        <v>10219</v>
      </c>
      <c r="AD13659" t="s">
        <v>2682</v>
      </c>
    </row>
    <row r="13660" spans="21:30">
      <c r="U13660">
        <v>36481</v>
      </c>
      <c r="V13660">
        <v>9</v>
      </c>
      <c r="W13660" t="s">
        <v>14103</v>
      </c>
      <c r="X13660">
        <v>5</v>
      </c>
      <c r="Y13660" t="s">
        <v>505</v>
      </c>
      <c r="Z13660">
        <v>5401</v>
      </c>
      <c r="AA13660" t="s">
        <v>1245</v>
      </c>
      <c r="AC13660" t="s">
        <v>10219</v>
      </c>
      <c r="AD13660" t="s">
        <v>2682</v>
      </c>
    </row>
    <row r="13661" spans="21:30">
      <c r="U13661">
        <v>36482</v>
      </c>
      <c r="V13661">
        <v>7</v>
      </c>
      <c r="W13661" t="s">
        <v>10351</v>
      </c>
      <c r="X13661">
        <v>5</v>
      </c>
      <c r="Y13661" t="s">
        <v>505</v>
      </c>
      <c r="Z13661">
        <v>5401</v>
      </c>
      <c r="AA13661" t="s">
        <v>1245</v>
      </c>
      <c r="AC13661" t="s">
        <v>10219</v>
      </c>
      <c r="AD13661" t="s">
        <v>2682</v>
      </c>
    </row>
    <row r="13662" spans="21:30">
      <c r="U13662">
        <v>36483</v>
      </c>
      <c r="V13662">
        <v>5</v>
      </c>
      <c r="W13662" t="s">
        <v>14104</v>
      </c>
      <c r="X13662">
        <v>5</v>
      </c>
      <c r="Y13662" t="s">
        <v>505</v>
      </c>
      <c r="Z13662">
        <v>5404</v>
      </c>
      <c r="AA13662" t="s">
        <v>900</v>
      </c>
      <c r="AC13662" t="s">
        <v>10219</v>
      </c>
      <c r="AD13662" t="s">
        <v>2682</v>
      </c>
    </row>
    <row r="13663" spans="21:30">
      <c r="U13663">
        <v>36484</v>
      </c>
      <c r="V13663">
        <v>3</v>
      </c>
      <c r="W13663" t="s">
        <v>13062</v>
      </c>
      <c r="X13663">
        <v>5</v>
      </c>
      <c r="Y13663" t="s">
        <v>505</v>
      </c>
      <c r="Z13663">
        <v>5404</v>
      </c>
      <c r="AA13663" t="s">
        <v>900</v>
      </c>
      <c r="AC13663" t="s">
        <v>10219</v>
      </c>
      <c r="AD13663" t="s">
        <v>2682</v>
      </c>
    </row>
    <row r="13664" spans="21:30">
      <c r="U13664">
        <v>36485</v>
      </c>
      <c r="V13664">
        <v>1</v>
      </c>
      <c r="W13664" t="s">
        <v>12621</v>
      </c>
      <c r="X13664">
        <v>5</v>
      </c>
      <c r="Y13664" t="s">
        <v>505</v>
      </c>
      <c r="Z13664">
        <v>5404</v>
      </c>
      <c r="AA13664" t="s">
        <v>900</v>
      </c>
      <c r="AC13664" t="s">
        <v>10219</v>
      </c>
      <c r="AD13664" t="s">
        <v>2682</v>
      </c>
    </row>
    <row r="13665" spans="21:30">
      <c r="U13665">
        <v>36487</v>
      </c>
      <c r="V13665">
        <v>8</v>
      </c>
      <c r="W13665" t="s">
        <v>14105</v>
      </c>
      <c r="X13665">
        <v>5</v>
      </c>
      <c r="Y13665" t="s">
        <v>505</v>
      </c>
      <c r="Z13665">
        <v>5402</v>
      </c>
      <c r="AA13665" t="s">
        <v>77</v>
      </c>
      <c r="AC13665" t="s">
        <v>10219</v>
      </c>
      <c r="AD13665" t="s">
        <v>2682</v>
      </c>
    </row>
    <row r="13666" spans="21:30">
      <c r="U13666">
        <v>36488</v>
      </c>
      <c r="V13666">
        <v>6</v>
      </c>
      <c r="W13666" t="s">
        <v>14106</v>
      </c>
      <c r="X13666">
        <v>5</v>
      </c>
      <c r="Y13666" t="s">
        <v>505</v>
      </c>
      <c r="Z13666">
        <v>5402</v>
      </c>
      <c r="AA13666" t="s">
        <v>77</v>
      </c>
      <c r="AC13666" t="s">
        <v>10219</v>
      </c>
      <c r="AD13666" t="s">
        <v>2682</v>
      </c>
    </row>
    <row r="13667" spans="21:30">
      <c r="U13667">
        <v>36489</v>
      </c>
      <c r="V13667">
        <v>4</v>
      </c>
      <c r="W13667" t="s">
        <v>14107</v>
      </c>
      <c r="X13667">
        <v>5</v>
      </c>
      <c r="Y13667" t="s">
        <v>505</v>
      </c>
      <c r="Z13667">
        <v>5402</v>
      </c>
      <c r="AA13667" t="s">
        <v>77</v>
      </c>
      <c r="AC13667" t="s">
        <v>10219</v>
      </c>
      <c r="AD13667" t="s">
        <v>2682</v>
      </c>
    </row>
    <row r="13668" spans="21:30">
      <c r="U13668">
        <v>36490</v>
      </c>
      <c r="V13668">
        <v>8</v>
      </c>
      <c r="W13668" t="s">
        <v>14108</v>
      </c>
      <c r="X13668">
        <v>5</v>
      </c>
      <c r="Y13668" t="s">
        <v>505</v>
      </c>
      <c r="Z13668">
        <v>5405</v>
      </c>
      <c r="AA13668" t="s">
        <v>1814</v>
      </c>
      <c r="AC13668" t="s">
        <v>10219</v>
      </c>
      <c r="AD13668" t="s">
        <v>2682</v>
      </c>
    </row>
    <row r="13669" spans="21:30">
      <c r="U13669">
        <v>36491</v>
      </c>
      <c r="V13669">
        <v>6</v>
      </c>
      <c r="W13669" t="s">
        <v>14109</v>
      </c>
      <c r="X13669">
        <v>5</v>
      </c>
      <c r="Y13669" t="s">
        <v>505</v>
      </c>
      <c r="Z13669">
        <v>5403</v>
      </c>
      <c r="AA13669" t="s">
        <v>1479</v>
      </c>
      <c r="AC13669" t="s">
        <v>10219</v>
      </c>
      <c r="AD13669" t="s">
        <v>2682</v>
      </c>
    </row>
    <row r="13670" spans="21:30">
      <c r="U13670">
        <v>36492</v>
      </c>
      <c r="V13670">
        <v>4</v>
      </c>
      <c r="W13670" t="s">
        <v>10226</v>
      </c>
      <c r="X13670">
        <v>5</v>
      </c>
      <c r="Y13670" t="s">
        <v>505</v>
      </c>
      <c r="Z13670">
        <v>5301</v>
      </c>
      <c r="AA13670" t="s">
        <v>918</v>
      </c>
      <c r="AC13670" t="s">
        <v>10219</v>
      </c>
      <c r="AD13670" t="s">
        <v>2682</v>
      </c>
    </row>
    <row r="13671" spans="21:30">
      <c r="U13671">
        <v>36493</v>
      </c>
      <c r="V13671">
        <v>2</v>
      </c>
      <c r="W13671" t="s">
        <v>14110</v>
      </c>
      <c r="X13671">
        <v>5</v>
      </c>
      <c r="Y13671" t="s">
        <v>505</v>
      </c>
      <c r="Z13671">
        <v>5301</v>
      </c>
      <c r="AA13671" t="s">
        <v>918</v>
      </c>
      <c r="AC13671" t="s">
        <v>10219</v>
      </c>
      <c r="AD13671" t="s">
        <v>443</v>
      </c>
    </row>
    <row r="13672" spans="21:30">
      <c r="U13672">
        <v>36494</v>
      </c>
      <c r="V13672">
        <v>0</v>
      </c>
      <c r="W13672" t="s">
        <v>14111</v>
      </c>
      <c r="X13672">
        <v>5</v>
      </c>
      <c r="Y13672" t="s">
        <v>505</v>
      </c>
      <c r="Z13672">
        <v>5301</v>
      </c>
      <c r="AA13672" t="s">
        <v>918</v>
      </c>
      <c r="AC13672" t="s">
        <v>10219</v>
      </c>
      <c r="AD13672" t="s">
        <v>2682</v>
      </c>
    </row>
    <row r="13673" spans="21:30">
      <c r="U13673">
        <v>36495</v>
      </c>
      <c r="V13673">
        <v>9</v>
      </c>
      <c r="W13673" t="s">
        <v>14112</v>
      </c>
      <c r="X13673">
        <v>5</v>
      </c>
      <c r="Y13673" t="s">
        <v>505</v>
      </c>
      <c r="Z13673">
        <v>5304</v>
      </c>
      <c r="AA13673" t="s">
        <v>1687</v>
      </c>
      <c r="AC13673" t="s">
        <v>10219</v>
      </c>
      <c r="AD13673" t="s">
        <v>2682</v>
      </c>
    </row>
    <row r="13674" spans="21:30">
      <c r="U13674">
        <v>36496</v>
      </c>
      <c r="V13674">
        <v>7</v>
      </c>
      <c r="W13674" t="s">
        <v>14113</v>
      </c>
      <c r="X13674">
        <v>5</v>
      </c>
      <c r="Y13674" t="s">
        <v>505</v>
      </c>
      <c r="Z13674">
        <v>5304</v>
      </c>
      <c r="AA13674" t="s">
        <v>1687</v>
      </c>
      <c r="AC13674" t="s">
        <v>10219</v>
      </c>
      <c r="AD13674" t="s">
        <v>2682</v>
      </c>
    </row>
    <row r="13675" spans="21:30">
      <c r="U13675">
        <v>36497</v>
      </c>
      <c r="V13675">
        <v>5</v>
      </c>
      <c r="W13675" t="s">
        <v>10350</v>
      </c>
      <c r="X13675">
        <v>5</v>
      </c>
      <c r="Y13675" t="s">
        <v>505</v>
      </c>
      <c r="Z13675">
        <v>5304</v>
      </c>
      <c r="AA13675" t="s">
        <v>1687</v>
      </c>
      <c r="AC13675" t="s">
        <v>10219</v>
      </c>
      <c r="AD13675" t="s">
        <v>2682</v>
      </c>
    </row>
    <row r="13676" spans="21:30">
      <c r="U13676">
        <v>36498</v>
      </c>
      <c r="V13676">
        <v>3</v>
      </c>
      <c r="W13676" t="s">
        <v>14114</v>
      </c>
      <c r="X13676">
        <v>5</v>
      </c>
      <c r="Y13676" t="s">
        <v>505</v>
      </c>
      <c r="Z13676">
        <v>5304</v>
      </c>
      <c r="AA13676" t="s">
        <v>1687</v>
      </c>
      <c r="AC13676" t="s">
        <v>10219</v>
      </c>
      <c r="AD13676" t="s">
        <v>443</v>
      </c>
    </row>
    <row r="13677" spans="21:30">
      <c r="U13677">
        <v>36499</v>
      </c>
      <c r="V13677">
        <v>1</v>
      </c>
      <c r="W13677" t="s">
        <v>14115</v>
      </c>
      <c r="X13677">
        <v>5</v>
      </c>
      <c r="Y13677" t="s">
        <v>505</v>
      </c>
      <c r="Z13677">
        <v>5302</v>
      </c>
      <c r="AA13677" t="s">
        <v>917</v>
      </c>
      <c r="AC13677" t="s">
        <v>10219</v>
      </c>
      <c r="AD13677" t="s">
        <v>2682</v>
      </c>
    </row>
    <row r="13678" spans="21:30">
      <c r="U13678">
        <v>36500</v>
      </c>
      <c r="V13678">
        <v>9</v>
      </c>
      <c r="W13678" t="s">
        <v>12846</v>
      </c>
      <c r="X13678">
        <v>5</v>
      </c>
      <c r="Y13678" t="s">
        <v>505</v>
      </c>
      <c r="Z13678">
        <v>5303</v>
      </c>
      <c r="AA13678" t="s">
        <v>1658</v>
      </c>
      <c r="AC13678" t="s">
        <v>10219</v>
      </c>
      <c r="AD13678" t="s">
        <v>2682</v>
      </c>
    </row>
    <row r="13679" spans="21:30">
      <c r="U13679">
        <v>36501</v>
      </c>
      <c r="V13679">
        <v>7</v>
      </c>
      <c r="W13679" t="s">
        <v>13172</v>
      </c>
      <c r="X13679">
        <v>5</v>
      </c>
      <c r="Y13679" t="s">
        <v>505</v>
      </c>
      <c r="Z13679">
        <v>5701</v>
      </c>
      <c r="AA13679" t="s">
        <v>1690</v>
      </c>
      <c r="AC13679" t="s">
        <v>10219</v>
      </c>
      <c r="AD13679" t="s">
        <v>2682</v>
      </c>
    </row>
    <row r="13680" spans="21:30">
      <c r="U13680">
        <v>36502</v>
      </c>
      <c r="V13680">
        <v>5</v>
      </c>
      <c r="W13680" t="s">
        <v>14116</v>
      </c>
      <c r="X13680">
        <v>5</v>
      </c>
      <c r="Y13680" t="s">
        <v>505</v>
      </c>
      <c r="Z13680">
        <v>5701</v>
      </c>
      <c r="AA13680" t="s">
        <v>1690</v>
      </c>
      <c r="AC13680" t="s">
        <v>10219</v>
      </c>
      <c r="AD13680" t="s">
        <v>2682</v>
      </c>
    </row>
    <row r="13681" spans="21:30">
      <c r="U13681">
        <v>36503</v>
      </c>
      <c r="V13681">
        <v>3</v>
      </c>
      <c r="W13681" t="s">
        <v>14117</v>
      </c>
      <c r="X13681">
        <v>5</v>
      </c>
      <c r="Y13681" t="s">
        <v>505</v>
      </c>
      <c r="Z13681">
        <v>5705</v>
      </c>
      <c r="AA13681" t="s">
        <v>1587</v>
      </c>
      <c r="AC13681" t="s">
        <v>10219</v>
      </c>
      <c r="AD13681" t="s">
        <v>443</v>
      </c>
    </row>
    <row r="13682" spans="21:30">
      <c r="U13682">
        <v>36504</v>
      </c>
      <c r="V13682">
        <v>1</v>
      </c>
      <c r="W13682" t="s">
        <v>14118</v>
      </c>
      <c r="X13682">
        <v>5</v>
      </c>
      <c r="Y13682" t="s">
        <v>505</v>
      </c>
      <c r="Z13682">
        <v>5705</v>
      </c>
      <c r="AA13682" t="s">
        <v>1587</v>
      </c>
      <c r="AC13682" t="s">
        <v>10219</v>
      </c>
      <c r="AD13682" t="s">
        <v>2682</v>
      </c>
    </row>
    <row r="13683" spans="21:30">
      <c r="U13683">
        <v>36506</v>
      </c>
      <c r="V13683">
        <v>8</v>
      </c>
      <c r="W13683" t="s">
        <v>14119</v>
      </c>
      <c r="X13683">
        <v>5</v>
      </c>
      <c r="Y13683" t="s">
        <v>505</v>
      </c>
      <c r="Z13683">
        <v>5705</v>
      </c>
      <c r="AA13683" t="s">
        <v>1587</v>
      </c>
      <c r="AC13683" t="s">
        <v>10219</v>
      </c>
      <c r="AD13683" t="s">
        <v>443</v>
      </c>
    </row>
    <row r="13684" spans="21:30">
      <c r="U13684">
        <v>36507</v>
      </c>
      <c r="V13684">
        <v>6</v>
      </c>
      <c r="W13684" t="s">
        <v>14120</v>
      </c>
      <c r="X13684">
        <v>5</v>
      </c>
      <c r="Y13684" t="s">
        <v>505</v>
      </c>
      <c r="Z13684">
        <v>5706</v>
      </c>
      <c r="AA13684" t="s">
        <v>2473</v>
      </c>
      <c r="AC13684" t="s">
        <v>10219</v>
      </c>
      <c r="AD13684" t="s">
        <v>2682</v>
      </c>
    </row>
    <row r="13685" spans="21:30">
      <c r="U13685">
        <v>36508</v>
      </c>
      <c r="V13685">
        <v>4</v>
      </c>
      <c r="W13685" t="s">
        <v>14121</v>
      </c>
      <c r="X13685">
        <v>5</v>
      </c>
      <c r="Y13685" t="s">
        <v>505</v>
      </c>
      <c r="Z13685">
        <v>5704</v>
      </c>
      <c r="AA13685" t="s">
        <v>1475</v>
      </c>
      <c r="AC13685" t="s">
        <v>10219</v>
      </c>
      <c r="AD13685" t="s">
        <v>2682</v>
      </c>
    </row>
    <row r="13686" spans="21:30">
      <c r="U13686">
        <v>36509</v>
      </c>
      <c r="V13686">
        <v>2</v>
      </c>
      <c r="W13686" t="s">
        <v>14122</v>
      </c>
      <c r="X13686">
        <v>5</v>
      </c>
      <c r="Y13686" t="s">
        <v>505</v>
      </c>
      <c r="Z13686">
        <v>5704</v>
      </c>
      <c r="AA13686" t="s">
        <v>1475</v>
      </c>
      <c r="AC13686" t="s">
        <v>10219</v>
      </c>
      <c r="AD13686" t="s">
        <v>2682</v>
      </c>
    </row>
    <row r="13687" spans="21:30">
      <c r="U13687">
        <v>36510</v>
      </c>
      <c r="V13687">
        <v>6</v>
      </c>
      <c r="W13687" t="s">
        <v>14123</v>
      </c>
      <c r="X13687">
        <v>5</v>
      </c>
      <c r="Y13687" t="s">
        <v>505</v>
      </c>
      <c r="Z13687">
        <v>5704</v>
      </c>
      <c r="AA13687" t="s">
        <v>1475</v>
      </c>
      <c r="AC13687" t="s">
        <v>10219</v>
      </c>
      <c r="AD13687" t="s">
        <v>2682</v>
      </c>
    </row>
    <row r="13688" spans="21:30">
      <c r="U13688">
        <v>36511</v>
      </c>
      <c r="V13688">
        <v>4</v>
      </c>
      <c r="W13688" t="s">
        <v>14124</v>
      </c>
      <c r="X13688">
        <v>5</v>
      </c>
      <c r="Y13688" t="s">
        <v>505</v>
      </c>
      <c r="Z13688">
        <v>5501</v>
      </c>
      <c r="AA13688" t="s">
        <v>1181</v>
      </c>
      <c r="AC13688" t="s">
        <v>10219</v>
      </c>
      <c r="AD13688" t="s">
        <v>2682</v>
      </c>
    </row>
    <row r="13689" spans="21:30">
      <c r="U13689">
        <v>36512</v>
      </c>
      <c r="V13689">
        <v>2</v>
      </c>
      <c r="W13689" t="s">
        <v>13245</v>
      </c>
      <c r="X13689">
        <v>5</v>
      </c>
      <c r="Y13689" t="s">
        <v>505</v>
      </c>
      <c r="Z13689">
        <v>5501</v>
      </c>
      <c r="AA13689" t="s">
        <v>1181</v>
      </c>
      <c r="AC13689" t="s">
        <v>10219</v>
      </c>
      <c r="AD13689" t="s">
        <v>2682</v>
      </c>
    </row>
    <row r="13690" spans="21:30">
      <c r="U13690">
        <v>36513</v>
      </c>
      <c r="V13690">
        <v>0</v>
      </c>
      <c r="W13690" t="s">
        <v>14125</v>
      </c>
      <c r="X13690">
        <v>5</v>
      </c>
      <c r="Y13690" t="s">
        <v>505</v>
      </c>
      <c r="Z13690">
        <v>5501</v>
      </c>
      <c r="AA13690" t="s">
        <v>1181</v>
      </c>
      <c r="AC13690" t="s">
        <v>10219</v>
      </c>
      <c r="AD13690" t="s">
        <v>2682</v>
      </c>
    </row>
    <row r="13691" spans="21:30">
      <c r="U13691">
        <v>36514</v>
      </c>
      <c r="V13691">
        <v>9</v>
      </c>
      <c r="W13691" t="s">
        <v>14126</v>
      </c>
      <c r="X13691">
        <v>5</v>
      </c>
      <c r="Y13691" t="s">
        <v>505</v>
      </c>
      <c r="Z13691">
        <v>5501</v>
      </c>
      <c r="AA13691" t="s">
        <v>1181</v>
      </c>
      <c r="AC13691" t="s">
        <v>10219</v>
      </c>
      <c r="AD13691" t="s">
        <v>443</v>
      </c>
    </row>
    <row r="13692" spans="21:30">
      <c r="U13692">
        <v>36516</v>
      </c>
      <c r="V13692">
        <v>5</v>
      </c>
      <c r="W13692" t="s">
        <v>14127</v>
      </c>
      <c r="X13692">
        <v>5</v>
      </c>
      <c r="Y13692" t="s">
        <v>505</v>
      </c>
      <c r="Z13692">
        <v>5501</v>
      </c>
      <c r="AA13692" t="s">
        <v>1181</v>
      </c>
      <c r="AC13692" t="s">
        <v>10219</v>
      </c>
      <c r="AD13692" t="s">
        <v>2682</v>
      </c>
    </row>
    <row r="13693" spans="21:30">
      <c r="U13693">
        <v>36517</v>
      </c>
      <c r="V13693">
        <v>3</v>
      </c>
      <c r="W13693" t="s">
        <v>14128</v>
      </c>
      <c r="X13693">
        <v>5</v>
      </c>
      <c r="Y13693" t="s">
        <v>505</v>
      </c>
      <c r="Z13693">
        <v>5501</v>
      </c>
      <c r="AA13693" t="s">
        <v>1181</v>
      </c>
      <c r="AC13693" t="s">
        <v>10219</v>
      </c>
      <c r="AD13693" t="s">
        <v>2682</v>
      </c>
    </row>
    <row r="13694" spans="21:30">
      <c r="U13694">
        <v>36518</v>
      </c>
      <c r="V13694">
        <v>1</v>
      </c>
      <c r="W13694" t="s">
        <v>13083</v>
      </c>
      <c r="X13694">
        <v>5</v>
      </c>
      <c r="Y13694" t="s">
        <v>505</v>
      </c>
      <c r="Z13694">
        <v>5504</v>
      </c>
      <c r="AA13694" t="s">
        <v>1228</v>
      </c>
      <c r="AC13694" t="s">
        <v>10219</v>
      </c>
      <c r="AD13694" t="s">
        <v>2682</v>
      </c>
    </row>
    <row r="13695" spans="21:30">
      <c r="U13695">
        <v>36520</v>
      </c>
      <c r="V13695">
        <v>3</v>
      </c>
      <c r="W13695" t="s">
        <v>14129</v>
      </c>
      <c r="X13695">
        <v>5</v>
      </c>
      <c r="Y13695" t="s">
        <v>505</v>
      </c>
      <c r="Z13695">
        <v>5502</v>
      </c>
      <c r="AA13695" t="s">
        <v>2468</v>
      </c>
      <c r="AC13695" t="s">
        <v>10219</v>
      </c>
      <c r="AD13695" t="s">
        <v>2682</v>
      </c>
    </row>
    <row r="13696" spans="21:30">
      <c r="U13696">
        <v>36521</v>
      </c>
      <c r="V13696">
        <v>1</v>
      </c>
      <c r="W13696" t="s">
        <v>14130</v>
      </c>
      <c r="X13696">
        <v>5</v>
      </c>
      <c r="Y13696" t="s">
        <v>505</v>
      </c>
      <c r="Z13696">
        <v>5502</v>
      </c>
      <c r="AA13696" t="s">
        <v>2468</v>
      </c>
      <c r="AC13696" t="s">
        <v>10219</v>
      </c>
      <c r="AD13696" t="s">
        <v>2682</v>
      </c>
    </row>
    <row r="13697" spans="21:30">
      <c r="U13697">
        <v>36523</v>
      </c>
      <c r="V13697">
        <v>8</v>
      </c>
      <c r="W13697" t="s">
        <v>12527</v>
      </c>
      <c r="X13697">
        <v>5</v>
      </c>
      <c r="Y13697" t="s">
        <v>505</v>
      </c>
      <c r="Z13697">
        <v>5502</v>
      </c>
      <c r="AA13697" t="s">
        <v>2468</v>
      </c>
      <c r="AC13697" t="s">
        <v>10219</v>
      </c>
      <c r="AD13697" t="s">
        <v>2682</v>
      </c>
    </row>
    <row r="13698" spans="21:30">
      <c r="U13698">
        <v>36524</v>
      </c>
      <c r="V13698">
        <v>6</v>
      </c>
      <c r="W13698" t="s">
        <v>14131</v>
      </c>
      <c r="X13698">
        <v>5</v>
      </c>
      <c r="Y13698" t="s">
        <v>505</v>
      </c>
      <c r="Z13698">
        <v>5502</v>
      </c>
      <c r="AA13698" t="s">
        <v>2468</v>
      </c>
      <c r="AC13698" t="s">
        <v>10219</v>
      </c>
      <c r="AD13698" t="s">
        <v>443</v>
      </c>
    </row>
    <row r="13699" spans="21:30">
      <c r="U13699">
        <v>36525</v>
      </c>
      <c r="V13699">
        <v>4</v>
      </c>
      <c r="W13699" t="s">
        <v>14132</v>
      </c>
      <c r="X13699">
        <v>5</v>
      </c>
      <c r="Y13699" t="s">
        <v>505</v>
      </c>
      <c r="Z13699">
        <v>5502</v>
      </c>
      <c r="AA13699" t="s">
        <v>2468</v>
      </c>
      <c r="AC13699" t="s">
        <v>10219</v>
      </c>
      <c r="AD13699" t="s">
        <v>443</v>
      </c>
    </row>
    <row r="13700" spans="21:30">
      <c r="U13700">
        <v>36526</v>
      </c>
      <c r="V13700">
        <v>2</v>
      </c>
      <c r="W13700" t="s">
        <v>14133</v>
      </c>
      <c r="X13700">
        <v>5</v>
      </c>
      <c r="Y13700" t="s">
        <v>505</v>
      </c>
      <c r="Z13700">
        <v>5506</v>
      </c>
      <c r="AA13700" t="s">
        <v>1422</v>
      </c>
      <c r="AC13700" t="s">
        <v>10219</v>
      </c>
      <c r="AD13700" t="s">
        <v>2682</v>
      </c>
    </row>
    <row r="13701" spans="21:30">
      <c r="U13701">
        <v>36527</v>
      </c>
      <c r="V13701">
        <v>0</v>
      </c>
      <c r="W13701" t="s">
        <v>14134</v>
      </c>
      <c r="X13701">
        <v>5</v>
      </c>
      <c r="Y13701" t="s">
        <v>505</v>
      </c>
      <c r="Z13701">
        <v>5506</v>
      </c>
      <c r="AA13701" t="s">
        <v>1422</v>
      </c>
      <c r="AC13701" t="s">
        <v>10219</v>
      </c>
      <c r="AD13701" t="s">
        <v>2682</v>
      </c>
    </row>
    <row r="13702" spans="21:30">
      <c r="U13702">
        <v>36528</v>
      </c>
      <c r="V13702">
        <v>9</v>
      </c>
      <c r="W13702" t="s">
        <v>14135</v>
      </c>
      <c r="X13702">
        <v>5</v>
      </c>
      <c r="Y13702" t="s">
        <v>505</v>
      </c>
      <c r="Z13702">
        <v>5503</v>
      </c>
      <c r="AA13702" t="s">
        <v>1180</v>
      </c>
      <c r="AC13702" t="s">
        <v>10219</v>
      </c>
      <c r="AD13702" t="s">
        <v>443</v>
      </c>
    </row>
    <row r="13703" spans="21:30">
      <c r="U13703">
        <v>36529</v>
      </c>
      <c r="V13703">
        <v>7</v>
      </c>
      <c r="W13703" t="s">
        <v>14136</v>
      </c>
      <c r="X13703">
        <v>5</v>
      </c>
      <c r="Y13703" t="s">
        <v>505</v>
      </c>
      <c r="Z13703">
        <v>5101</v>
      </c>
      <c r="AA13703" t="s">
        <v>505</v>
      </c>
      <c r="AC13703" t="s">
        <v>10219</v>
      </c>
      <c r="AD13703" t="s">
        <v>443</v>
      </c>
    </row>
    <row r="13704" spans="21:30">
      <c r="U13704">
        <v>36530</v>
      </c>
      <c r="V13704">
        <v>0</v>
      </c>
      <c r="W13704" t="s">
        <v>14137</v>
      </c>
      <c r="X13704">
        <v>5</v>
      </c>
      <c r="Y13704" t="s">
        <v>505</v>
      </c>
      <c r="Z13704">
        <v>5101</v>
      </c>
      <c r="AA13704" t="s">
        <v>505</v>
      </c>
      <c r="AC13704" t="s">
        <v>10219</v>
      </c>
      <c r="AD13704" t="s">
        <v>2682</v>
      </c>
    </row>
    <row r="13705" spans="21:30">
      <c r="U13705">
        <v>36531</v>
      </c>
      <c r="V13705">
        <v>9</v>
      </c>
      <c r="W13705" t="s">
        <v>14138</v>
      </c>
      <c r="X13705">
        <v>5</v>
      </c>
      <c r="Y13705" t="s">
        <v>505</v>
      </c>
      <c r="Z13705">
        <v>5101</v>
      </c>
      <c r="AA13705" t="s">
        <v>505</v>
      </c>
      <c r="AC13705" t="s">
        <v>10219</v>
      </c>
      <c r="AD13705" t="s">
        <v>2682</v>
      </c>
    </row>
    <row r="13706" spans="21:30">
      <c r="U13706">
        <v>36532</v>
      </c>
      <c r="V13706">
        <v>7</v>
      </c>
      <c r="W13706" t="s">
        <v>14139</v>
      </c>
      <c r="X13706">
        <v>5</v>
      </c>
      <c r="Y13706" t="s">
        <v>505</v>
      </c>
      <c r="Z13706">
        <v>5101</v>
      </c>
      <c r="AA13706" t="s">
        <v>505</v>
      </c>
      <c r="AC13706" t="s">
        <v>10219</v>
      </c>
      <c r="AD13706" t="s">
        <v>2682</v>
      </c>
    </row>
    <row r="13707" spans="21:30">
      <c r="U13707">
        <v>36534</v>
      </c>
      <c r="V13707">
        <v>3</v>
      </c>
      <c r="W13707" t="s">
        <v>14140</v>
      </c>
      <c r="X13707">
        <v>5</v>
      </c>
      <c r="Y13707" t="s">
        <v>505</v>
      </c>
      <c r="Z13707">
        <v>5101</v>
      </c>
      <c r="AA13707" t="s">
        <v>505</v>
      </c>
      <c r="AC13707" t="s">
        <v>10219</v>
      </c>
      <c r="AD13707" t="s">
        <v>2682</v>
      </c>
    </row>
    <row r="13708" spans="21:30">
      <c r="U13708">
        <v>36535</v>
      </c>
      <c r="V13708">
        <v>1</v>
      </c>
      <c r="W13708" t="s">
        <v>14141</v>
      </c>
      <c r="X13708">
        <v>5</v>
      </c>
      <c r="Y13708" t="s">
        <v>505</v>
      </c>
      <c r="Z13708">
        <v>5101</v>
      </c>
      <c r="AA13708" t="s">
        <v>505</v>
      </c>
      <c r="AC13708" t="s">
        <v>10219</v>
      </c>
      <c r="AD13708" t="s">
        <v>443</v>
      </c>
    </row>
    <row r="13709" spans="21:30">
      <c r="U13709">
        <v>36537</v>
      </c>
      <c r="V13709">
        <v>8</v>
      </c>
      <c r="W13709" t="s">
        <v>14142</v>
      </c>
      <c r="X13709">
        <v>5</v>
      </c>
      <c r="Y13709" t="s">
        <v>505</v>
      </c>
      <c r="Z13709">
        <v>5101</v>
      </c>
      <c r="AA13709" t="s">
        <v>505</v>
      </c>
      <c r="AC13709" t="s">
        <v>10219</v>
      </c>
      <c r="AD13709" t="s">
        <v>2682</v>
      </c>
    </row>
    <row r="13710" spans="21:30">
      <c r="U13710">
        <v>36538</v>
      </c>
      <c r="V13710">
        <v>6</v>
      </c>
      <c r="W13710" t="s">
        <v>14143</v>
      </c>
      <c r="X13710">
        <v>5</v>
      </c>
      <c r="Y13710" t="s">
        <v>505</v>
      </c>
      <c r="Z13710">
        <v>5109</v>
      </c>
      <c r="AA13710" t="s">
        <v>2675</v>
      </c>
      <c r="AC13710" t="s">
        <v>10219</v>
      </c>
      <c r="AD13710" t="s">
        <v>2682</v>
      </c>
    </row>
    <row r="13711" spans="21:30">
      <c r="U13711">
        <v>36539</v>
      </c>
      <c r="V13711">
        <v>4</v>
      </c>
      <c r="W13711" t="s">
        <v>14144</v>
      </c>
      <c r="X13711">
        <v>5</v>
      </c>
      <c r="Y13711" t="s">
        <v>505</v>
      </c>
      <c r="Z13711">
        <v>5109</v>
      </c>
      <c r="AA13711" t="s">
        <v>2675</v>
      </c>
      <c r="AC13711" t="s">
        <v>10219</v>
      </c>
      <c r="AD13711" t="s">
        <v>443</v>
      </c>
    </row>
    <row r="13712" spans="21:30">
      <c r="U13712">
        <v>36540</v>
      </c>
      <c r="V13712">
        <v>8</v>
      </c>
      <c r="W13712" t="s">
        <v>14145</v>
      </c>
      <c r="X13712">
        <v>5</v>
      </c>
      <c r="Y13712" t="s">
        <v>505</v>
      </c>
      <c r="Z13712">
        <v>5109</v>
      </c>
      <c r="AA13712" t="s">
        <v>2675</v>
      </c>
      <c r="AC13712" t="s">
        <v>10219</v>
      </c>
      <c r="AD13712" t="s">
        <v>2682</v>
      </c>
    </row>
    <row r="13713" spans="21:30">
      <c r="U13713">
        <v>36541</v>
      </c>
      <c r="V13713">
        <v>6</v>
      </c>
      <c r="W13713" t="s">
        <v>14146</v>
      </c>
      <c r="X13713">
        <v>5</v>
      </c>
      <c r="Y13713" t="s">
        <v>505</v>
      </c>
      <c r="Z13713">
        <v>5109</v>
      </c>
      <c r="AA13713" t="s">
        <v>2675</v>
      </c>
      <c r="AC13713" t="s">
        <v>10219</v>
      </c>
      <c r="AD13713" t="s">
        <v>2682</v>
      </c>
    </row>
    <row r="13714" spans="21:30">
      <c r="U13714">
        <v>36542</v>
      </c>
      <c r="V13714">
        <v>4</v>
      </c>
      <c r="W13714" t="s">
        <v>14147</v>
      </c>
      <c r="X13714">
        <v>5</v>
      </c>
      <c r="Y13714" t="s">
        <v>505</v>
      </c>
      <c r="Z13714">
        <v>5109</v>
      </c>
      <c r="AA13714" t="s">
        <v>2675</v>
      </c>
      <c r="AC13714" t="s">
        <v>10219</v>
      </c>
      <c r="AD13714" t="s">
        <v>2682</v>
      </c>
    </row>
    <row r="13715" spans="21:30">
      <c r="U13715">
        <v>36543</v>
      </c>
      <c r="V13715">
        <v>2</v>
      </c>
      <c r="W13715" t="s">
        <v>14148</v>
      </c>
      <c r="X13715">
        <v>5</v>
      </c>
      <c r="Y13715" t="s">
        <v>505</v>
      </c>
      <c r="Z13715">
        <v>5109</v>
      </c>
      <c r="AA13715" t="s">
        <v>2675</v>
      </c>
      <c r="AC13715" t="s">
        <v>10219</v>
      </c>
      <c r="AD13715" t="s">
        <v>2682</v>
      </c>
    </row>
    <row r="13716" spans="21:30">
      <c r="U13716">
        <v>36544</v>
      </c>
      <c r="V13716">
        <v>0</v>
      </c>
      <c r="W13716" t="s">
        <v>14149</v>
      </c>
      <c r="X13716">
        <v>5</v>
      </c>
      <c r="Y13716" t="s">
        <v>505</v>
      </c>
      <c r="Z13716">
        <v>5109</v>
      </c>
      <c r="AA13716" t="s">
        <v>2675</v>
      </c>
      <c r="AC13716" t="s">
        <v>10219</v>
      </c>
      <c r="AD13716" t="s">
        <v>2682</v>
      </c>
    </row>
    <row r="13717" spans="21:30">
      <c r="U13717">
        <v>36546</v>
      </c>
      <c r="V13717">
        <v>7</v>
      </c>
      <c r="W13717" t="s">
        <v>14150</v>
      </c>
      <c r="X13717">
        <v>5</v>
      </c>
      <c r="Y13717" t="s">
        <v>505</v>
      </c>
      <c r="Z13717">
        <v>5107</v>
      </c>
      <c r="AA13717" t="s">
        <v>1624</v>
      </c>
      <c r="AC13717" t="s">
        <v>10219</v>
      </c>
      <c r="AD13717" t="s">
        <v>443</v>
      </c>
    </row>
    <row r="13718" spans="21:30">
      <c r="U13718">
        <v>36547</v>
      </c>
      <c r="V13718">
        <v>5</v>
      </c>
      <c r="W13718" t="s">
        <v>14151</v>
      </c>
      <c r="X13718">
        <v>5</v>
      </c>
      <c r="Y13718" t="s">
        <v>505</v>
      </c>
      <c r="Z13718">
        <v>5107</v>
      </c>
      <c r="AA13718" t="s">
        <v>1624</v>
      </c>
      <c r="AC13718" t="s">
        <v>10219</v>
      </c>
      <c r="AD13718" t="s">
        <v>443</v>
      </c>
    </row>
    <row r="13719" spans="21:30">
      <c r="U13719">
        <v>36548</v>
      </c>
      <c r="V13719">
        <v>3</v>
      </c>
      <c r="W13719" t="s">
        <v>14152</v>
      </c>
      <c r="X13719">
        <v>5</v>
      </c>
      <c r="Y13719" t="s">
        <v>505</v>
      </c>
      <c r="Z13719">
        <v>5105</v>
      </c>
      <c r="AA13719" t="s">
        <v>2788</v>
      </c>
      <c r="AC13719" t="s">
        <v>10219</v>
      </c>
      <c r="AD13719" t="s">
        <v>2682</v>
      </c>
    </row>
    <row r="13720" spans="21:30">
      <c r="U13720">
        <v>36549</v>
      </c>
      <c r="V13720">
        <v>1</v>
      </c>
      <c r="W13720" t="s">
        <v>13433</v>
      </c>
      <c r="X13720">
        <v>5</v>
      </c>
      <c r="Y13720" t="s">
        <v>505</v>
      </c>
      <c r="Z13720">
        <v>5601</v>
      </c>
      <c r="AA13720" t="s">
        <v>855</v>
      </c>
      <c r="AC13720" t="s">
        <v>10219</v>
      </c>
      <c r="AD13720" t="s">
        <v>2682</v>
      </c>
    </row>
    <row r="13721" spans="21:30">
      <c r="U13721">
        <v>36550</v>
      </c>
      <c r="V13721">
        <v>5</v>
      </c>
      <c r="W13721" t="s">
        <v>14153</v>
      </c>
      <c r="X13721">
        <v>5</v>
      </c>
      <c r="Y13721" t="s">
        <v>505</v>
      </c>
      <c r="Z13721">
        <v>5601</v>
      </c>
      <c r="AA13721" t="s">
        <v>855</v>
      </c>
      <c r="AC13721" t="s">
        <v>10219</v>
      </c>
      <c r="AD13721" t="s">
        <v>2682</v>
      </c>
    </row>
    <row r="13722" spans="21:30">
      <c r="U13722">
        <v>36551</v>
      </c>
      <c r="V13722">
        <v>3</v>
      </c>
      <c r="W13722" t="s">
        <v>12491</v>
      </c>
      <c r="X13722">
        <v>5</v>
      </c>
      <c r="Y13722" t="s">
        <v>505</v>
      </c>
      <c r="Z13722">
        <v>5601</v>
      </c>
      <c r="AA13722" t="s">
        <v>855</v>
      </c>
      <c r="AC13722" t="s">
        <v>10219</v>
      </c>
      <c r="AD13722" t="s">
        <v>2682</v>
      </c>
    </row>
    <row r="13723" spans="21:30">
      <c r="U13723">
        <v>36552</v>
      </c>
      <c r="V13723">
        <v>1</v>
      </c>
      <c r="W13723" t="s">
        <v>14154</v>
      </c>
      <c r="X13723">
        <v>5</v>
      </c>
      <c r="Y13723" t="s">
        <v>505</v>
      </c>
      <c r="Z13723">
        <v>5601</v>
      </c>
      <c r="AA13723" t="s">
        <v>855</v>
      </c>
      <c r="AC13723" t="s">
        <v>10219</v>
      </c>
      <c r="AD13723" t="s">
        <v>443</v>
      </c>
    </row>
    <row r="13724" spans="21:30">
      <c r="U13724">
        <v>36554</v>
      </c>
      <c r="V13724">
        <v>8</v>
      </c>
      <c r="W13724" t="s">
        <v>14155</v>
      </c>
      <c r="X13724">
        <v>5</v>
      </c>
      <c r="Y13724" t="s">
        <v>505</v>
      </c>
      <c r="Z13724">
        <v>5601</v>
      </c>
      <c r="AA13724" t="s">
        <v>855</v>
      </c>
      <c r="AC13724" t="s">
        <v>10219</v>
      </c>
      <c r="AD13724" t="s">
        <v>443</v>
      </c>
    </row>
    <row r="13725" spans="21:30">
      <c r="U13725">
        <v>36555</v>
      </c>
      <c r="V13725">
        <v>6</v>
      </c>
      <c r="W13725" t="s">
        <v>14156</v>
      </c>
      <c r="X13725">
        <v>5</v>
      </c>
      <c r="Y13725" t="s">
        <v>505</v>
      </c>
      <c r="Z13725">
        <v>5601</v>
      </c>
      <c r="AA13725" t="s">
        <v>855</v>
      </c>
      <c r="AC13725" t="s">
        <v>10219</v>
      </c>
      <c r="AD13725" t="s">
        <v>443</v>
      </c>
    </row>
    <row r="13726" spans="21:30">
      <c r="U13726">
        <v>36556</v>
      </c>
      <c r="V13726">
        <v>4</v>
      </c>
      <c r="W13726" t="s">
        <v>14157</v>
      </c>
      <c r="X13726">
        <v>5</v>
      </c>
      <c r="Y13726" t="s">
        <v>505</v>
      </c>
      <c r="Z13726">
        <v>5601</v>
      </c>
      <c r="AA13726" t="s">
        <v>855</v>
      </c>
      <c r="AC13726" t="s">
        <v>10219</v>
      </c>
      <c r="AD13726" t="s">
        <v>2682</v>
      </c>
    </row>
    <row r="13727" spans="21:30">
      <c r="U13727">
        <v>36557</v>
      </c>
      <c r="V13727">
        <v>2</v>
      </c>
      <c r="W13727" t="s">
        <v>10211</v>
      </c>
      <c r="X13727">
        <v>5</v>
      </c>
      <c r="Y13727" t="s">
        <v>505</v>
      </c>
      <c r="Z13727">
        <v>5603</v>
      </c>
      <c r="AA13727" t="s">
        <v>940</v>
      </c>
      <c r="AC13727" t="s">
        <v>10219</v>
      </c>
      <c r="AD13727" t="s">
        <v>2682</v>
      </c>
    </row>
    <row r="13728" spans="21:30">
      <c r="U13728">
        <v>36558</v>
      </c>
      <c r="V13728">
        <v>0</v>
      </c>
      <c r="W13728" t="s">
        <v>14158</v>
      </c>
      <c r="X13728">
        <v>5</v>
      </c>
      <c r="Y13728" t="s">
        <v>505</v>
      </c>
      <c r="Z13728">
        <v>5605</v>
      </c>
      <c r="AA13728" t="s">
        <v>1128</v>
      </c>
      <c r="AC13728" t="s">
        <v>10219</v>
      </c>
      <c r="AD13728" t="s">
        <v>443</v>
      </c>
    </row>
    <row r="13729" spans="21:30">
      <c r="U13729">
        <v>36559</v>
      </c>
      <c r="V13729">
        <v>9</v>
      </c>
      <c r="W13729" t="s">
        <v>14159</v>
      </c>
      <c r="X13729">
        <v>5</v>
      </c>
      <c r="Y13729" t="s">
        <v>505</v>
      </c>
      <c r="Z13729">
        <v>5604</v>
      </c>
      <c r="AA13729" t="s">
        <v>1124</v>
      </c>
      <c r="AC13729" t="s">
        <v>10219</v>
      </c>
      <c r="AD13729" t="s">
        <v>443</v>
      </c>
    </row>
    <row r="13730" spans="21:30">
      <c r="U13730">
        <v>36560</v>
      </c>
      <c r="V13730">
        <v>2</v>
      </c>
      <c r="W13730" t="s">
        <v>14160</v>
      </c>
      <c r="X13730">
        <v>5</v>
      </c>
      <c r="Y13730" t="s">
        <v>505</v>
      </c>
      <c r="Z13730">
        <v>5602</v>
      </c>
      <c r="AA13730" t="s">
        <v>854</v>
      </c>
      <c r="AC13730" t="s">
        <v>10219</v>
      </c>
      <c r="AD13730" t="s">
        <v>443</v>
      </c>
    </row>
    <row r="13731" spans="21:30">
      <c r="U13731">
        <v>36561</v>
      </c>
      <c r="V13731">
        <v>0</v>
      </c>
      <c r="W13731" t="s">
        <v>14161</v>
      </c>
      <c r="X13731">
        <v>5</v>
      </c>
      <c r="Y13731" t="s">
        <v>505</v>
      </c>
      <c r="Z13731">
        <v>5606</v>
      </c>
      <c r="AA13731" t="s">
        <v>1737</v>
      </c>
      <c r="AC13731" t="s">
        <v>10219</v>
      </c>
      <c r="AD13731" t="s">
        <v>443</v>
      </c>
    </row>
    <row r="13732" spans="21:30">
      <c r="U13732">
        <v>36562</v>
      </c>
      <c r="V13732">
        <v>9</v>
      </c>
      <c r="W13732" t="s">
        <v>14162</v>
      </c>
      <c r="X13732">
        <v>5</v>
      </c>
      <c r="Y13732" t="s">
        <v>505</v>
      </c>
      <c r="Z13732">
        <v>5201</v>
      </c>
      <c r="AA13732" t="s">
        <v>1216</v>
      </c>
      <c r="AC13732" t="s">
        <v>10219</v>
      </c>
      <c r="AD13732" t="s">
        <v>443</v>
      </c>
    </row>
    <row r="13733" spans="21:30">
      <c r="U13733">
        <v>36563</v>
      </c>
      <c r="V13733">
        <v>7</v>
      </c>
      <c r="W13733" t="s">
        <v>14163</v>
      </c>
      <c r="X13733">
        <v>5</v>
      </c>
      <c r="Y13733" t="s">
        <v>505</v>
      </c>
      <c r="Z13733">
        <v>5103</v>
      </c>
      <c r="AA13733" t="s">
        <v>2583</v>
      </c>
      <c r="AC13733" t="s">
        <v>10219</v>
      </c>
      <c r="AD13733" t="s">
        <v>2682</v>
      </c>
    </row>
    <row r="13734" spans="21:30">
      <c r="U13734">
        <v>36564</v>
      </c>
      <c r="V13734">
        <v>5</v>
      </c>
      <c r="W13734" t="s">
        <v>14164</v>
      </c>
      <c r="X13734">
        <v>5</v>
      </c>
      <c r="Y13734" t="s">
        <v>505</v>
      </c>
      <c r="Z13734">
        <v>5801</v>
      </c>
      <c r="AA13734" t="s">
        <v>2747</v>
      </c>
      <c r="AC13734" t="s">
        <v>10219</v>
      </c>
      <c r="AD13734" t="s">
        <v>2682</v>
      </c>
    </row>
    <row r="13735" spans="21:30">
      <c r="U13735">
        <v>36565</v>
      </c>
      <c r="V13735">
        <v>3</v>
      </c>
      <c r="W13735" t="s">
        <v>10231</v>
      </c>
      <c r="X13735">
        <v>5</v>
      </c>
      <c r="Y13735" t="s">
        <v>505</v>
      </c>
      <c r="Z13735">
        <v>5801</v>
      </c>
      <c r="AA13735" t="s">
        <v>2747</v>
      </c>
      <c r="AC13735" t="s">
        <v>10219</v>
      </c>
      <c r="AD13735" t="s">
        <v>2682</v>
      </c>
    </row>
    <row r="13736" spans="21:30">
      <c r="U13736">
        <v>36566</v>
      </c>
      <c r="V13736">
        <v>1</v>
      </c>
      <c r="W13736" t="s">
        <v>14165</v>
      </c>
      <c r="X13736">
        <v>5</v>
      </c>
      <c r="Y13736" t="s">
        <v>505</v>
      </c>
      <c r="Z13736">
        <v>5801</v>
      </c>
      <c r="AA13736" t="s">
        <v>2747</v>
      </c>
      <c r="AC13736" t="s">
        <v>10219</v>
      </c>
      <c r="AD13736" t="s">
        <v>443</v>
      </c>
    </row>
    <row r="13737" spans="21:30">
      <c r="U13737">
        <v>36568</v>
      </c>
      <c r="V13737">
        <v>8</v>
      </c>
      <c r="W13737" t="s">
        <v>14166</v>
      </c>
      <c r="X13737">
        <v>5</v>
      </c>
      <c r="Y13737" t="s">
        <v>505</v>
      </c>
      <c r="Z13737">
        <v>5801</v>
      </c>
      <c r="AA13737" t="s">
        <v>2747</v>
      </c>
      <c r="AC13737" t="s">
        <v>10219</v>
      </c>
      <c r="AD13737" t="s">
        <v>443</v>
      </c>
    </row>
    <row r="13738" spans="21:30">
      <c r="U13738">
        <v>36569</v>
      </c>
      <c r="V13738">
        <v>6</v>
      </c>
      <c r="W13738" t="s">
        <v>14167</v>
      </c>
      <c r="X13738">
        <v>5</v>
      </c>
      <c r="Y13738" t="s">
        <v>505</v>
      </c>
      <c r="Z13738">
        <v>5801</v>
      </c>
      <c r="AA13738" t="s">
        <v>2747</v>
      </c>
      <c r="AC13738" t="s">
        <v>10219</v>
      </c>
      <c r="AD13738" t="s">
        <v>443</v>
      </c>
    </row>
    <row r="13739" spans="21:30">
      <c r="U13739">
        <v>36571</v>
      </c>
      <c r="V13739">
        <v>8</v>
      </c>
      <c r="W13739" t="s">
        <v>14168</v>
      </c>
      <c r="X13739">
        <v>5</v>
      </c>
      <c r="Y13739" t="s">
        <v>505</v>
      </c>
      <c r="Z13739">
        <v>5802</v>
      </c>
      <c r="AA13739" t="s">
        <v>1281</v>
      </c>
      <c r="AC13739" t="s">
        <v>10219</v>
      </c>
      <c r="AD13739" t="s">
        <v>2682</v>
      </c>
    </row>
    <row r="13740" spans="21:30">
      <c r="U13740">
        <v>36572</v>
      </c>
      <c r="V13740">
        <v>6</v>
      </c>
      <c r="W13740" t="s">
        <v>14169</v>
      </c>
      <c r="X13740">
        <v>5</v>
      </c>
      <c r="Y13740" t="s">
        <v>505</v>
      </c>
      <c r="Z13740">
        <v>5802</v>
      </c>
      <c r="AA13740" t="s">
        <v>1281</v>
      </c>
      <c r="AC13740" t="s">
        <v>10219</v>
      </c>
      <c r="AD13740" t="s">
        <v>443</v>
      </c>
    </row>
    <row r="13741" spans="21:30">
      <c r="U13741">
        <v>36573</v>
      </c>
      <c r="V13741">
        <v>4</v>
      </c>
      <c r="W13741" t="s">
        <v>14170</v>
      </c>
      <c r="X13741">
        <v>5</v>
      </c>
      <c r="Y13741" t="s">
        <v>505</v>
      </c>
      <c r="Z13741">
        <v>5802</v>
      </c>
      <c r="AA13741" t="s">
        <v>1281</v>
      </c>
      <c r="AC13741" t="s">
        <v>10219</v>
      </c>
      <c r="AD13741" t="s">
        <v>2682</v>
      </c>
    </row>
    <row r="13742" spans="21:30">
      <c r="U13742">
        <v>36575</v>
      </c>
      <c r="V13742">
        <v>0</v>
      </c>
      <c r="W13742" t="s">
        <v>14171</v>
      </c>
      <c r="X13742">
        <v>5</v>
      </c>
      <c r="Y13742" t="s">
        <v>505</v>
      </c>
      <c r="Z13742">
        <v>5803</v>
      </c>
      <c r="AA13742" t="s">
        <v>2590</v>
      </c>
      <c r="AC13742" t="s">
        <v>10219</v>
      </c>
      <c r="AD13742" t="s">
        <v>2682</v>
      </c>
    </row>
    <row r="13743" spans="21:30">
      <c r="U13743">
        <v>36576</v>
      </c>
      <c r="V13743">
        <v>9</v>
      </c>
      <c r="W13743" t="s">
        <v>14172</v>
      </c>
      <c r="X13743">
        <v>5</v>
      </c>
      <c r="Y13743" t="s">
        <v>505</v>
      </c>
      <c r="Z13743">
        <v>5804</v>
      </c>
      <c r="AA13743" t="s">
        <v>751</v>
      </c>
      <c r="AC13743" t="s">
        <v>10219</v>
      </c>
      <c r="AD13743" t="s">
        <v>443</v>
      </c>
    </row>
    <row r="13744" spans="21:30">
      <c r="U13744">
        <v>36577</v>
      </c>
      <c r="V13744">
        <v>7</v>
      </c>
      <c r="W13744" t="s">
        <v>14173</v>
      </c>
      <c r="X13744">
        <v>5</v>
      </c>
      <c r="Y13744" t="s">
        <v>505</v>
      </c>
      <c r="Z13744">
        <v>5804</v>
      </c>
      <c r="AA13744" t="s">
        <v>751</v>
      </c>
      <c r="AC13744" t="s">
        <v>10219</v>
      </c>
      <c r="AD13744" t="s">
        <v>2682</v>
      </c>
    </row>
    <row r="13745" spans="21:30">
      <c r="U13745">
        <v>36578</v>
      </c>
      <c r="V13745">
        <v>5</v>
      </c>
      <c r="W13745" t="s">
        <v>10270</v>
      </c>
      <c r="X13745">
        <v>5</v>
      </c>
      <c r="Y13745" t="s">
        <v>505</v>
      </c>
      <c r="Z13745">
        <v>5804</v>
      </c>
      <c r="AA13745" t="s">
        <v>751</v>
      </c>
      <c r="AC13745" t="s">
        <v>10219</v>
      </c>
      <c r="AD13745" t="s">
        <v>2682</v>
      </c>
    </row>
    <row r="13746" spans="21:30">
      <c r="U13746">
        <v>36579</v>
      </c>
      <c r="V13746">
        <v>3</v>
      </c>
      <c r="W13746" t="s">
        <v>14174</v>
      </c>
      <c r="X13746">
        <v>5</v>
      </c>
      <c r="Y13746" t="s">
        <v>505</v>
      </c>
      <c r="Z13746">
        <v>5804</v>
      </c>
      <c r="AA13746" t="s">
        <v>751</v>
      </c>
      <c r="AC13746" t="s">
        <v>10219</v>
      </c>
      <c r="AD13746" t="s">
        <v>2682</v>
      </c>
    </row>
    <row r="13747" spans="21:30">
      <c r="U13747">
        <v>36580</v>
      </c>
      <c r="V13747">
        <v>7</v>
      </c>
      <c r="W13747" t="s">
        <v>14175</v>
      </c>
      <c r="X13747">
        <v>6</v>
      </c>
      <c r="Y13747" t="s">
        <v>608</v>
      </c>
      <c r="Z13747">
        <v>6101</v>
      </c>
      <c r="AA13747" t="s">
        <v>655</v>
      </c>
      <c r="AC13747" t="s">
        <v>10219</v>
      </c>
      <c r="AD13747" t="s">
        <v>443</v>
      </c>
    </row>
    <row r="13748" spans="21:30">
      <c r="U13748">
        <v>36581</v>
      </c>
      <c r="V13748">
        <v>5</v>
      </c>
      <c r="W13748" t="s">
        <v>14176</v>
      </c>
      <c r="X13748">
        <v>6</v>
      </c>
      <c r="Y13748" t="s">
        <v>608</v>
      </c>
      <c r="Z13748">
        <v>6101</v>
      </c>
      <c r="AA13748" t="s">
        <v>655</v>
      </c>
      <c r="AC13748" t="s">
        <v>10219</v>
      </c>
      <c r="AD13748" t="s">
        <v>443</v>
      </c>
    </row>
    <row r="13749" spans="21:30">
      <c r="U13749">
        <v>36582</v>
      </c>
      <c r="V13749">
        <v>3</v>
      </c>
      <c r="W13749" t="s">
        <v>14177</v>
      </c>
      <c r="X13749">
        <v>6</v>
      </c>
      <c r="Y13749" t="s">
        <v>608</v>
      </c>
      <c r="Z13749">
        <v>6101</v>
      </c>
      <c r="AA13749" t="s">
        <v>655</v>
      </c>
      <c r="AC13749" t="s">
        <v>10219</v>
      </c>
      <c r="AD13749" t="s">
        <v>443</v>
      </c>
    </row>
    <row r="13750" spans="21:30">
      <c r="U13750">
        <v>36585</v>
      </c>
      <c r="V13750">
        <v>8</v>
      </c>
      <c r="W13750" t="s">
        <v>14178</v>
      </c>
      <c r="X13750">
        <v>6</v>
      </c>
      <c r="Y13750" t="s">
        <v>608</v>
      </c>
      <c r="Z13750">
        <v>6101</v>
      </c>
      <c r="AA13750" t="s">
        <v>655</v>
      </c>
      <c r="AC13750" t="s">
        <v>10219</v>
      </c>
      <c r="AD13750" t="s">
        <v>2682</v>
      </c>
    </row>
    <row r="13751" spans="21:30">
      <c r="U13751">
        <v>36586</v>
      </c>
      <c r="V13751">
        <v>6</v>
      </c>
      <c r="W13751" t="s">
        <v>14179</v>
      </c>
      <c r="X13751">
        <v>6</v>
      </c>
      <c r="Y13751" t="s">
        <v>608</v>
      </c>
      <c r="Z13751">
        <v>6101</v>
      </c>
      <c r="AA13751" t="s">
        <v>655</v>
      </c>
      <c r="AC13751" t="s">
        <v>10219</v>
      </c>
      <c r="AD13751" t="s">
        <v>443</v>
      </c>
    </row>
    <row r="13752" spans="21:30">
      <c r="U13752">
        <v>36587</v>
      </c>
      <c r="V13752">
        <v>4</v>
      </c>
      <c r="W13752" t="s">
        <v>14180</v>
      </c>
      <c r="X13752">
        <v>6</v>
      </c>
      <c r="Y13752" t="s">
        <v>608</v>
      </c>
      <c r="Z13752">
        <v>6101</v>
      </c>
      <c r="AA13752" t="s">
        <v>655</v>
      </c>
      <c r="AC13752" t="s">
        <v>10219</v>
      </c>
      <c r="AD13752" t="s">
        <v>2682</v>
      </c>
    </row>
    <row r="13753" spans="21:30">
      <c r="U13753">
        <v>36588</v>
      </c>
      <c r="V13753">
        <v>2</v>
      </c>
      <c r="W13753" t="s">
        <v>14181</v>
      </c>
      <c r="X13753">
        <v>6</v>
      </c>
      <c r="Y13753" t="s">
        <v>608</v>
      </c>
      <c r="Z13753">
        <v>6106</v>
      </c>
      <c r="AA13753" t="s">
        <v>1177</v>
      </c>
      <c r="AC13753" t="s">
        <v>10219</v>
      </c>
      <c r="AD13753" t="s">
        <v>2682</v>
      </c>
    </row>
    <row r="13754" spans="21:30">
      <c r="U13754">
        <v>36589</v>
      </c>
      <c r="V13754">
        <v>0</v>
      </c>
      <c r="W13754" t="s">
        <v>14182</v>
      </c>
      <c r="X13754">
        <v>6</v>
      </c>
      <c r="Y13754" t="s">
        <v>608</v>
      </c>
      <c r="Z13754">
        <v>6106</v>
      </c>
      <c r="AA13754" t="s">
        <v>1177</v>
      </c>
      <c r="AC13754" t="s">
        <v>10219</v>
      </c>
      <c r="AD13754" t="s">
        <v>2682</v>
      </c>
    </row>
    <row r="13755" spans="21:30">
      <c r="U13755">
        <v>36590</v>
      </c>
      <c r="V13755">
        <v>4</v>
      </c>
      <c r="W13755" t="s">
        <v>14183</v>
      </c>
      <c r="X13755">
        <v>6</v>
      </c>
      <c r="Y13755" t="s">
        <v>608</v>
      </c>
      <c r="Z13755">
        <v>6106</v>
      </c>
      <c r="AA13755" t="s">
        <v>1177</v>
      </c>
      <c r="AC13755" t="s">
        <v>10219</v>
      </c>
      <c r="AD13755" t="s">
        <v>2682</v>
      </c>
    </row>
    <row r="13756" spans="21:30">
      <c r="U13756">
        <v>36591</v>
      </c>
      <c r="V13756">
        <v>2</v>
      </c>
      <c r="W13756" t="s">
        <v>14184</v>
      </c>
      <c r="X13756">
        <v>6</v>
      </c>
      <c r="Y13756" t="s">
        <v>608</v>
      </c>
      <c r="Z13756">
        <v>6110</v>
      </c>
      <c r="AA13756" t="s">
        <v>1742</v>
      </c>
      <c r="AC13756" t="s">
        <v>10219</v>
      </c>
      <c r="AD13756" t="s">
        <v>443</v>
      </c>
    </row>
    <row r="13757" spans="21:30">
      <c r="U13757">
        <v>36592</v>
      </c>
      <c r="V13757">
        <v>0</v>
      </c>
      <c r="W13757" t="s">
        <v>12761</v>
      </c>
      <c r="X13757">
        <v>6</v>
      </c>
      <c r="Y13757" t="s">
        <v>608</v>
      </c>
      <c r="Z13757">
        <v>6102</v>
      </c>
      <c r="AA13757" t="s">
        <v>1010</v>
      </c>
      <c r="AC13757" t="s">
        <v>10219</v>
      </c>
      <c r="AD13757" t="s">
        <v>443</v>
      </c>
    </row>
    <row r="13758" spans="21:30">
      <c r="U13758">
        <v>36593</v>
      </c>
      <c r="V13758">
        <v>9</v>
      </c>
      <c r="W13758" t="s">
        <v>12527</v>
      </c>
      <c r="X13758">
        <v>6</v>
      </c>
      <c r="Y13758" t="s">
        <v>608</v>
      </c>
      <c r="Z13758">
        <v>6102</v>
      </c>
      <c r="AA13758" t="s">
        <v>1010</v>
      </c>
      <c r="AC13758" t="s">
        <v>10219</v>
      </c>
      <c r="AD13758" t="s">
        <v>2682</v>
      </c>
    </row>
    <row r="13759" spans="21:30">
      <c r="U13759">
        <v>36594</v>
      </c>
      <c r="V13759">
        <v>7</v>
      </c>
      <c r="W13759" t="s">
        <v>14185</v>
      </c>
      <c r="X13759">
        <v>6</v>
      </c>
      <c r="Y13759" t="s">
        <v>608</v>
      </c>
      <c r="Z13759">
        <v>6102</v>
      </c>
      <c r="AA13759" t="s">
        <v>1010</v>
      </c>
      <c r="AC13759" t="s">
        <v>10219</v>
      </c>
      <c r="AD13759" t="s">
        <v>2682</v>
      </c>
    </row>
    <row r="13760" spans="21:30">
      <c r="U13760">
        <v>36595</v>
      </c>
      <c r="V13760">
        <v>5</v>
      </c>
      <c r="W13760" t="s">
        <v>14186</v>
      </c>
      <c r="X13760">
        <v>6</v>
      </c>
      <c r="Y13760" t="s">
        <v>608</v>
      </c>
      <c r="Z13760">
        <v>6102</v>
      </c>
      <c r="AA13760" t="s">
        <v>1010</v>
      </c>
      <c r="AC13760" t="s">
        <v>10219</v>
      </c>
      <c r="AD13760" t="s">
        <v>443</v>
      </c>
    </row>
    <row r="13761" spans="21:30">
      <c r="U13761">
        <v>36596</v>
      </c>
      <c r="V13761">
        <v>3</v>
      </c>
      <c r="W13761" t="s">
        <v>14187</v>
      </c>
      <c r="X13761">
        <v>6</v>
      </c>
      <c r="Y13761" t="s">
        <v>608</v>
      </c>
      <c r="Z13761">
        <v>6108</v>
      </c>
      <c r="AA13761" t="s">
        <v>2996</v>
      </c>
      <c r="AC13761" t="s">
        <v>10219</v>
      </c>
      <c r="AD13761" t="s">
        <v>2682</v>
      </c>
    </row>
    <row r="13762" spans="21:30">
      <c r="U13762">
        <v>36597</v>
      </c>
      <c r="V13762">
        <v>1</v>
      </c>
      <c r="W13762" t="s">
        <v>13134</v>
      </c>
      <c r="X13762">
        <v>6</v>
      </c>
      <c r="Y13762" t="s">
        <v>608</v>
      </c>
      <c r="Z13762">
        <v>6108</v>
      </c>
      <c r="AA13762" t="s">
        <v>2996</v>
      </c>
      <c r="AC13762" t="s">
        <v>10219</v>
      </c>
      <c r="AD13762" t="s">
        <v>2682</v>
      </c>
    </row>
    <row r="13763" spans="21:30">
      <c r="U13763">
        <v>36599</v>
      </c>
      <c r="V13763">
        <v>8</v>
      </c>
      <c r="W13763" t="s">
        <v>14080</v>
      </c>
      <c r="X13763">
        <v>6</v>
      </c>
      <c r="Y13763" t="s">
        <v>608</v>
      </c>
      <c r="Z13763">
        <v>6108</v>
      </c>
      <c r="AA13763" t="s">
        <v>2996</v>
      </c>
      <c r="AC13763" t="s">
        <v>10219</v>
      </c>
      <c r="AD13763" t="s">
        <v>443</v>
      </c>
    </row>
    <row r="13764" spans="21:30">
      <c r="U13764">
        <v>36600</v>
      </c>
      <c r="V13764">
        <v>5</v>
      </c>
      <c r="W13764" t="s">
        <v>1702</v>
      </c>
      <c r="X13764">
        <v>6</v>
      </c>
      <c r="Y13764" t="s">
        <v>608</v>
      </c>
      <c r="Z13764">
        <v>6116</v>
      </c>
      <c r="AA13764" t="s">
        <v>3011</v>
      </c>
      <c r="AC13764" t="s">
        <v>10219</v>
      </c>
      <c r="AD13764" t="s">
        <v>2682</v>
      </c>
    </row>
    <row r="13765" spans="21:30">
      <c r="U13765">
        <v>36601</v>
      </c>
      <c r="V13765">
        <v>3</v>
      </c>
      <c r="W13765" t="s">
        <v>12915</v>
      </c>
      <c r="X13765">
        <v>6</v>
      </c>
      <c r="Y13765" t="s">
        <v>608</v>
      </c>
      <c r="Z13765">
        <v>6115</v>
      </c>
      <c r="AA13765" t="s">
        <v>1647</v>
      </c>
      <c r="AC13765" t="s">
        <v>10219</v>
      </c>
      <c r="AD13765" t="s">
        <v>443</v>
      </c>
    </row>
    <row r="13766" spans="21:30">
      <c r="U13766">
        <v>36602</v>
      </c>
      <c r="V13766">
        <v>1</v>
      </c>
      <c r="W13766" t="s">
        <v>14188</v>
      </c>
      <c r="X13766">
        <v>6</v>
      </c>
      <c r="Y13766" t="s">
        <v>608</v>
      </c>
      <c r="Z13766">
        <v>6115</v>
      </c>
      <c r="AA13766" t="s">
        <v>1647</v>
      </c>
      <c r="AC13766" t="s">
        <v>10219</v>
      </c>
      <c r="AD13766" t="s">
        <v>2682</v>
      </c>
    </row>
    <row r="13767" spans="21:30">
      <c r="U13767">
        <v>36604</v>
      </c>
      <c r="V13767">
        <v>8</v>
      </c>
      <c r="W13767" t="s">
        <v>14189</v>
      </c>
      <c r="X13767">
        <v>6</v>
      </c>
      <c r="Y13767" t="s">
        <v>608</v>
      </c>
      <c r="Z13767">
        <v>6115</v>
      </c>
      <c r="AA13767" t="s">
        <v>1647</v>
      </c>
      <c r="AC13767" t="s">
        <v>10219</v>
      </c>
      <c r="AD13767" t="s">
        <v>2682</v>
      </c>
    </row>
    <row r="13768" spans="21:30">
      <c r="U13768">
        <v>36605</v>
      </c>
      <c r="V13768">
        <v>6</v>
      </c>
      <c r="W13768" t="s">
        <v>14190</v>
      </c>
      <c r="X13768">
        <v>6</v>
      </c>
      <c r="Y13768" t="s">
        <v>608</v>
      </c>
      <c r="Z13768">
        <v>6115</v>
      </c>
      <c r="AA13768" t="s">
        <v>1647</v>
      </c>
      <c r="AC13768" t="s">
        <v>10219</v>
      </c>
      <c r="AD13768" t="s">
        <v>2682</v>
      </c>
    </row>
    <row r="13769" spans="21:30">
      <c r="U13769">
        <v>36606</v>
      </c>
      <c r="V13769">
        <v>4</v>
      </c>
      <c r="W13769" t="s">
        <v>14191</v>
      </c>
      <c r="X13769">
        <v>6</v>
      </c>
      <c r="Y13769" t="s">
        <v>608</v>
      </c>
      <c r="Z13769">
        <v>6109</v>
      </c>
      <c r="AA13769" t="s">
        <v>1360</v>
      </c>
      <c r="AC13769" t="s">
        <v>10219</v>
      </c>
      <c r="AD13769" t="s">
        <v>2682</v>
      </c>
    </row>
    <row r="13770" spans="21:30">
      <c r="U13770">
        <v>36607</v>
      </c>
      <c r="V13770">
        <v>2</v>
      </c>
      <c r="W13770" t="s">
        <v>13074</v>
      </c>
      <c r="X13770">
        <v>6</v>
      </c>
      <c r="Y13770" t="s">
        <v>608</v>
      </c>
      <c r="Z13770">
        <v>6114</v>
      </c>
      <c r="AA13770" t="s">
        <v>1829</v>
      </c>
      <c r="AC13770" t="s">
        <v>10219</v>
      </c>
      <c r="AD13770" t="s">
        <v>2682</v>
      </c>
    </row>
    <row r="13771" spans="21:30">
      <c r="U13771">
        <v>36608</v>
      </c>
      <c r="V13771">
        <v>0</v>
      </c>
      <c r="W13771" t="s">
        <v>12734</v>
      </c>
      <c r="X13771">
        <v>6</v>
      </c>
      <c r="Y13771" t="s">
        <v>608</v>
      </c>
      <c r="Z13771">
        <v>6114</v>
      </c>
      <c r="AA13771" t="s">
        <v>1829</v>
      </c>
      <c r="AC13771" t="s">
        <v>10219</v>
      </c>
      <c r="AD13771" t="s">
        <v>2682</v>
      </c>
    </row>
    <row r="13772" spans="21:30">
      <c r="U13772">
        <v>36609</v>
      </c>
      <c r="V13772">
        <v>9</v>
      </c>
      <c r="W13772" t="s">
        <v>10340</v>
      </c>
      <c r="X13772">
        <v>6</v>
      </c>
      <c r="Y13772" t="s">
        <v>608</v>
      </c>
      <c r="Z13772">
        <v>6114</v>
      </c>
      <c r="AA13772" t="s">
        <v>1829</v>
      </c>
      <c r="AC13772" t="s">
        <v>10219</v>
      </c>
      <c r="AD13772" t="s">
        <v>443</v>
      </c>
    </row>
    <row r="13773" spans="21:30">
      <c r="U13773">
        <v>36611</v>
      </c>
      <c r="V13773">
        <v>0</v>
      </c>
      <c r="W13773" t="s">
        <v>14192</v>
      </c>
      <c r="X13773">
        <v>6</v>
      </c>
      <c r="Y13773" t="s">
        <v>608</v>
      </c>
      <c r="Z13773">
        <v>6117</v>
      </c>
      <c r="AA13773" t="s">
        <v>3051</v>
      </c>
      <c r="AC13773" t="s">
        <v>10219</v>
      </c>
      <c r="AD13773" t="s">
        <v>443</v>
      </c>
    </row>
    <row r="13774" spans="21:30">
      <c r="U13774">
        <v>36612</v>
      </c>
      <c r="V13774">
        <v>9</v>
      </c>
      <c r="W13774" t="s">
        <v>14193</v>
      </c>
      <c r="X13774">
        <v>6</v>
      </c>
      <c r="Y13774" t="s">
        <v>608</v>
      </c>
      <c r="Z13774">
        <v>6117</v>
      </c>
      <c r="AA13774" t="s">
        <v>3051</v>
      </c>
      <c r="AC13774" t="s">
        <v>10219</v>
      </c>
      <c r="AD13774" t="s">
        <v>443</v>
      </c>
    </row>
    <row r="13775" spans="21:30">
      <c r="U13775">
        <v>36613</v>
      </c>
      <c r="V13775">
        <v>7</v>
      </c>
      <c r="W13775" t="s">
        <v>14194</v>
      </c>
      <c r="X13775">
        <v>6</v>
      </c>
      <c r="Y13775" t="s">
        <v>608</v>
      </c>
      <c r="Z13775">
        <v>6117</v>
      </c>
      <c r="AA13775" t="s">
        <v>3051</v>
      </c>
      <c r="AC13775" t="s">
        <v>10219</v>
      </c>
      <c r="AD13775" t="s">
        <v>2682</v>
      </c>
    </row>
    <row r="13776" spans="21:30">
      <c r="U13776">
        <v>36614</v>
      </c>
      <c r="V13776">
        <v>5</v>
      </c>
      <c r="W13776" t="s">
        <v>14195</v>
      </c>
      <c r="X13776">
        <v>6</v>
      </c>
      <c r="Y13776" t="s">
        <v>608</v>
      </c>
      <c r="Z13776">
        <v>6117</v>
      </c>
      <c r="AA13776" t="s">
        <v>3051</v>
      </c>
      <c r="AC13776" t="s">
        <v>10219</v>
      </c>
      <c r="AD13776" t="s">
        <v>2682</v>
      </c>
    </row>
    <row r="13777" spans="21:30">
      <c r="U13777">
        <v>36615</v>
      </c>
      <c r="V13777">
        <v>3</v>
      </c>
      <c r="W13777" t="s">
        <v>12523</v>
      </c>
      <c r="X13777">
        <v>6</v>
      </c>
      <c r="Y13777" t="s">
        <v>608</v>
      </c>
      <c r="Z13777">
        <v>6112</v>
      </c>
      <c r="AA13777" t="s">
        <v>1529</v>
      </c>
      <c r="AC13777" t="s">
        <v>10219</v>
      </c>
      <c r="AD13777" t="s">
        <v>2682</v>
      </c>
    </row>
    <row r="13778" spans="21:30">
      <c r="U13778">
        <v>36616</v>
      </c>
      <c r="V13778">
        <v>1</v>
      </c>
      <c r="W13778" t="s">
        <v>14196</v>
      </c>
      <c r="X13778">
        <v>6</v>
      </c>
      <c r="Y13778" t="s">
        <v>608</v>
      </c>
      <c r="Z13778">
        <v>6105</v>
      </c>
      <c r="AA13778" t="s">
        <v>3111</v>
      </c>
      <c r="AC13778" t="s">
        <v>10219</v>
      </c>
      <c r="AD13778" t="s">
        <v>2682</v>
      </c>
    </row>
    <row r="13779" spans="21:30">
      <c r="U13779">
        <v>36618</v>
      </c>
      <c r="V13779">
        <v>8</v>
      </c>
      <c r="W13779" t="s">
        <v>14197</v>
      </c>
      <c r="X13779">
        <v>6</v>
      </c>
      <c r="Y13779" t="s">
        <v>608</v>
      </c>
      <c r="Z13779">
        <v>6107</v>
      </c>
      <c r="AA13779" t="s">
        <v>1265</v>
      </c>
      <c r="AC13779" t="s">
        <v>10219</v>
      </c>
      <c r="AD13779" t="s">
        <v>443</v>
      </c>
    </row>
    <row r="13780" spans="21:30">
      <c r="U13780">
        <v>36619</v>
      </c>
      <c r="V13780">
        <v>6</v>
      </c>
      <c r="W13780" t="s">
        <v>14198</v>
      </c>
      <c r="X13780">
        <v>6</v>
      </c>
      <c r="Y13780" t="s">
        <v>608</v>
      </c>
      <c r="Z13780">
        <v>6107</v>
      </c>
      <c r="AA13780" t="s">
        <v>1265</v>
      </c>
      <c r="AC13780" t="s">
        <v>10219</v>
      </c>
      <c r="AD13780" t="s">
        <v>2682</v>
      </c>
    </row>
    <row r="13781" spans="21:30">
      <c r="U13781">
        <v>36621</v>
      </c>
      <c r="V13781">
        <v>8</v>
      </c>
      <c r="W13781" t="s">
        <v>14199</v>
      </c>
      <c r="X13781">
        <v>6</v>
      </c>
      <c r="Y13781" t="s">
        <v>608</v>
      </c>
      <c r="Z13781">
        <v>6107</v>
      </c>
      <c r="AA13781" t="s">
        <v>1265</v>
      </c>
      <c r="AC13781" t="s">
        <v>10219</v>
      </c>
      <c r="AD13781" t="s">
        <v>2682</v>
      </c>
    </row>
    <row r="13782" spans="21:30">
      <c r="U13782">
        <v>36622</v>
      </c>
      <c r="V13782">
        <v>6</v>
      </c>
      <c r="W13782" t="s">
        <v>14200</v>
      </c>
      <c r="X13782">
        <v>6</v>
      </c>
      <c r="Y13782" t="s">
        <v>608</v>
      </c>
      <c r="Z13782">
        <v>6107</v>
      </c>
      <c r="AA13782" t="s">
        <v>1265</v>
      </c>
      <c r="AC13782" t="s">
        <v>10219</v>
      </c>
      <c r="AD13782" t="s">
        <v>2682</v>
      </c>
    </row>
    <row r="13783" spans="21:30">
      <c r="U13783">
        <v>36623</v>
      </c>
      <c r="V13783">
        <v>4</v>
      </c>
      <c r="W13783" t="s">
        <v>14201</v>
      </c>
      <c r="X13783">
        <v>6</v>
      </c>
      <c r="Y13783" t="s">
        <v>608</v>
      </c>
      <c r="Z13783">
        <v>6107</v>
      </c>
      <c r="AA13783" t="s">
        <v>1265</v>
      </c>
      <c r="AC13783" t="s">
        <v>10219</v>
      </c>
      <c r="AD13783" t="s">
        <v>2682</v>
      </c>
    </row>
    <row r="13784" spans="21:30">
      <c r="U13784">
        <v>36624</v>
      </c>
      <c r="V13784">
        <v>2</v>
      </c>
      <c r="W13784" t="s">
        <v>14202</v>
      </c>
      <c r="X13784">
        <v>6</v>
      </c>
      <c r="Y13784" t="s">
        <v>608</v>
      </c>
      <c r="Z13784">
        <v>6301</v>
      </c>
      <c r="AA13784" t="s">
        <v>835</v>
      </c>
      <c r="AC13784" t="s">
        <v>10219</v>
      </c>
      <c r="AD13784" t="s">
        <v>2682</v>
      </c>
    </row>
    <row r="13785" spans="21:30">
      <c r="U13785">
        <v>36625</v>
      </c>
      <c r="V13785">
        <v>0</v>
      </c>
      <c r="W13785" t="s">
        <v>14203</v>
      </c>
      <c r="X13785">
        <v>6</v>
      </c>
      <c r="Y13785" t="s">
        <v>608</v>
      </c>
      <c r="Z13785">
        <v>6301</v>
      </c>
      <c r="AA13785" t="s">
        <v>835</v>
      </c>
      <c r="AC13785" t="s">
        <v>10219</v>
      </c>
      <c r="AD13785" t="s">
        <v>2682</v>
      </c>
    </row>
    <row r="13786" spans="21:30">
      <c r="U13786">
        <v>36626</v>
      </c>
      <c r="V13786">
        <v>9</v>
      </c>
      <c r="W13786" t="s">
        <v>14204</v>
      </c>
      <c r="X13786">
        <v>6</v>
      </c>
      <c r="Y13786" t="s">
        <v>608</v>
      </c>
      <c r="Z13786">
        <v>6301</v>
      </c>
      <c r="AA13786" t="s">
        <v>835</v>
      </c>
      <c r="AC13786" t="s">
        <v>10219</v>
      </c>
      <c r="AD13786" t="s">
        <v>2682</v>
      </c>
    </row>
    <row r="13787" spans="21:30">
      <c r="U13787">
        <v>36627</v>
      </c>
      <c r="V13787">
        <v>7</v>
      </c>
      <c r="W13787" t="s">
        <v>14205</v>
      </c>
      <c r="X13787">
        <v>6</v>
      </c>
      <c r="Y13787" t="s">
        <v>608</v>
      </c>
      <c r="Z13787">
        <v>6301</v>
      </c>
      <c r="AA13787" t="s">
        <v>835</v>
      </c>
      <c r="AC13787" t="s">
        <v>10219</v>
      </c>
      <c r="AD13787" t="s">
        <v>2682</v>
      </c>
    </row>
    <row r="13788" spans="21:30">
      <c r="U13788">
        <v>36628</v>
      </c>
      <c r="V13788">
        <v>5</v>
      </c>
      <c r="W13788" t="s">
        <v>14206</v>
      </c>
      <c r="X13788">
        <v>6</v>
      </c>
      <c r="Y13788" t="s">
        <v>608</v>
      </c>
      <c r="Z13788">
        <v>6301</v>
      </c>
      <c r="AA13788" t="s">
        <v>835</v>
      </c>
      <c r="AC13788" t="s">
        <v>10219</v>
      </c>
      <c r="AD13788" t="s">
        <v>443</v>
      </c>
    </row>
    <row r="13789" spans="21:30">
      <c r="U13789">
        <v>36629</v>
      </c>
      <c r="V13789">
        <v>3</v>
      </c>
      <c r="W13789" t="s">
        <v>13274</v>
      </c>
      <c r="X13789">
        <v>6</v>
      </c>
      <c r="Y13789" t="s">
        <v>608</v>
      </c>
      <c r="Z13789">
        <v>6301</v>
      </c>
      <c r="AA13789" t="s">
        <v>835</v>
      </c>
      <c r="AC13789" t="s">
        <v>10219</v>
      </c>
      <c r="AD13789" t="s">
        <v>2682</v>
      </c>
    </row>
    <row r="13790" spans="21:30">
      <c r="U13790">
        <v>36630</v>
      </c>
      <c r="V13790">
        <v>7</v>
      </c>
      <c r="W13790" t="s">
        <v>12610</v>
      </c>
      <c r="X13790">
        <v>6</v>
      </c>
      <c r="Y13790" t="s">
        <v>608</v>
      </c>
      <c r="Z13790">
        <v>6301</v>
      </c>
      <c r="AA13790" t="s">
        <v>835</v>
      </c>
      <c r="AC13790" t="s">
        <v>10219</v>
      </c>
      <c r="AD13790" t="s">
        <v>2682</v>
      </c>
    </row>
    <row r="13791" spans="21:30">
      <c r="U13791">
        <v>36631</v>
      </c>
      <c r="V13791">
        <v>5</v>
      </c>
      <c r="W13791" t="s">
        <v>14207</v>
      </c>
      <c r="X13791">
        <v>6</v>
      </c>
      <c r="Y13791" t="s">
        <v>608</v>
      </c>
      <c r="Z13791">
        <v>6301</v>
      </c>
      <c r="AA13791" t="s">
        <v>835</v>
      </c>
      <c r="AC13791" t="s">
        <v>10219</v>
      </c>
      <c r="AD13791" t="s">
        <v>2682</v>
      </c>
    </row>
    <row r="13792" spans="21:30">
      <c r="U13792">
        <v>36632</v>
      </c>
      <c r="V13792">
        <v>3</v>
      </c>
      <c r="W13792" t="s">
        <v>14208</v>
      </c>
      <c r="X13792">
        <v>6</v>
      </c>
      <c r="Y13792" t="s">
        <v>608</v>
      </c>
      <c r="Z13792">
        <v>6301</v>
      </c>
      <c r="AA13792" t="s">
        <v>835</v>
      </c>
      <c r="AC13792" t="s">
        <v>10219</v>
      </c>
      <c r="AD13792" t="s">
        <v>2682</v>
      </c>
    </row>
    <row r="13793" spans="21:30">
      <c r="U13793">
        <v>36633</v>
      </c>
      <c r="V13793">
        <v>1</v>
      </c>
      <c r="W13793" t="s">
        <v>14209</v>
      </c>
      <c r="X13793">
        <v>6</v>
      </c>
      <c r="Y13793" t="s">
        <v>608</v>
      </c>
      <c r="Z13793">
        <v>6303</v>
      </c>
      <c r="AA13793" t="s">
        <v>991</v>
      </c>
      <c r="AC13793" t="s">
        <v>10219</v>
      </c>
      <c r="AD13793" t="s">
        <v>2682</v>
      </c>
    </row>
    <row r="13794" spans="21:30">
      <c r="U13794">
        <v>36635</v>
      </c>
      <c r="V13794">
        <v>8</v>
      </c>
      <c r="W13794" t="s">
        <v>14210</v>
      </c>
      <c r="X13794">
        <v>6</v>
      </c>
      <c r="Y13794" t="s">
        <v>608</v>
      </c>
      <c r="Z13794">
        <v>6303</v>
      </c>
      <c r="AA13794" t="s">
        <v>991</v>
      </c>
      <c r="AC13794" t="s">
        <v>10219</v>
      </c>
      <c r="AD13794" t="s">
        <v>443</v>
      </c>
    </row>
    <row r="13795" spans="21:30">
      <c r="U13795">
        <v>36636</v>
      </c>
      <c r="V13795">
        <v>6</v>
      </c>
      <c r="W13795" t="s">
        <v>14211</v>
      </c>
      <c r="X13795">
        <v>6</v>
      </c>
      <c r="Y13795" t="s">
        <v>608</v>
      </c>
      <c r="Z13795">
        <v>6303</v>
      </c>
      <c r="AA13795" t="s">
        <v>991</v>
      </c>
      <c r="AC13795" t="s">
        <v>10219</v>
      </c>
      <c r="AD13795" t="s">
        <v>2682</v>
      </c>
    </row>
    <row r="13796" spans="21:30">
      <c r="U13796">
        <v>36637</v>
      </c>
      <c r="V13796">
        <v>4</v>
      </c>
      <c r="W13796" t="s">
        <v>14212</v>
      </c>
      <c r="X13796">
        <v>6</v>
      </c>
      <c r="Y13796" t="s">
        <v>608</v>
      </c>
      <c r="Z13796">
        <v>6303</v>
      </c>
      <c r="AA13796" t="s">
        <v>991</v>
      </c>
      <c r="AC13796" t="s">
        <v>10219</v>
      </c>
      <c r="AD13796" t="s">
        <v>2682</v>
      </c>
    </row>
    <row r="13797" spans="21:30">
      <c r="U13797">
        <v>36638</v>
      </c>
      <c r="V13797">
        <v>2</v>
      </c>
      <c r="W13797" t="s">
        <v>14213</v>
      </c>
      <c r="X13797">
        <v>6</v>
      </c>
      <c r="Y13797" t="s">
        <v>608</v>
      </c>
      <c r="Z13797">
        <v>6305</v>
      </c>
      <c r="AA13797" t="s">
        <v>1407</v>
      </c>
      <c r="AC13797" t="s">
        <v>10219</v>
      </c>
      <c r="AD13797" t="s">
        <v>443</v>
      </c>
    </row>
    <row r="13798" spans="21:30">
      <c r="U13798">
        <v>36639</v>
      </c>
      <c r="V13798">
        <v>0</v>
      </c>
      <c r="W13798" t="s">
        <v>14214</v>
      </c>
      <c r="X13798">
        <v>6</v>
      </c>
      <c r="Y13798" t="s">
        <v>608</v>
      </c>
      <c r="Z13798">
        <v>6305</v>
      </c>
      <c r="AA13798" t="s">
        <v>1407</v>
      </c>
      <c r="AC13798" t="s">
        <v>10219</v>
      </c>
      <c r="AD13798" t="s">
        <v>2682</v>
      </c>
    </row>
    <row r="13799" spans="21:30">
      <c r="U13799">
        <v>36640</v>
      </c>
      <c r="V13799">
        <v>4</v>
      </c>
      <c r="W13799" t="s">
        <v>14215</v>
      </c>
      <c r="X13799">
        <v>6</v>
      </c>
      <c r="Y13799" t="s">
        <v>608</v>
      </c>
      <c r="Z13799">
        <v>6310</v>
      </c>
      <c r="AA13799" t="s">
        <v>1726</v>
      </c>
      <c r="AC13799" t="s">
        <v>10219</v>
      </c>
      <c r="AD13799" t="s">
        <v>2682</v>
      </c>
    </row>
    <row r="13800" spans="21:30">
      <c r="U13800">
        <v>36641</v>
      </c>
      <c r="V13800">
        <v>2</v>
      </c>
      <c r="W13800" t="s">
        <v>14216</v>
      </c>
      <c r="X13800">
        <v>6</v>
      </c>
      <c r="Y13800" t="s">
        <v>608</v>
      </c>
      <c r="Z13800">
        <v>6310</v>
      </c>
      <c r="AA13800" t="s">
        <v>1726</v>
      </c>
      <c r="AC13800" t="s">
        <v>10219</v>
      </c>
      <c r="AD13800" t="s">
        <v>2682</v>
      </c>
    </row>
    <row r="13801" spans="21:30">
      <c r="U13801">
        <v>36642</v>
      </c>
      <c r="V13801">
        <v>0</v>
      </c>
      <c r="W13801" t="s">
        <v>14217</v>
      </c>
      <c r="X13801">
        <v>6</v>
      </c>
      <c r="Y13801" t="s">
        <v>608</v>
      </c>
      <c r="Z13801">
        <v>6306</v>
      </c>
      <c r="AA13801" t="s">
        <v>1471</v>
      </c>
      <c r="AC13801" t="s">
        <v>10219</v>
      </c>
      <c r="AD13801" t="s">
        <v>2682</v>
      </c>
    </row>
    <row r="13802" spans="21:30">
      <c r="U13802">
        <v>36643</v>
      </c>
      <c r="V13802">
        <v>9</v>
      </c>
      <c r="W13802" t="s">
        <v>13783</v>
      </c>
      <c r="X13802">
        <v>6</v>
      </c>
      <c r="Y13802" t="s">
        <v>608</v>
      </c>
      <c r="Z13802">
        <v>6306</v>
      </c>
      <c r="AA13802" t="s">
        <v>1471</v>
      </c>
      <c r="AC13802" t="s">
        <v>10219</v>
      </c>
      <c r="AD13802" t="s">
        <v>2682</v>
      </c>
    </row>
    <row r="13803" spans="21:30">
      <c r="U13803">
        <v>36644</v>
      </c>
      <c r="V13803">
        <v>7</v>
      </c>
      <c r="W13803" t="s">
        <v>14218</v>
      </c>
      <c r="X13803">
        <v>6</v>
      </c>
      <c r="Y13803" t="s">
        <v>608</v>
      </c>
      <c r="Z13803">
        <v>6307</v>
      </c>
      <c r="AA13803" t="s">
        <v>1518</v>
      </c>
      <c r="AC13803" t="s">
        <v>10219</v>
      </c>
      <c r="AD13803" t="s">
        <v>2682</v>
      </c>
    </row>
    <row r="13804" spans="21:30">
      <c r="U13804">
        <v>36645</v>
      </c>
      <c r="V13804">
        <v>5</v>
      </c>
      <c r="W13804" t="s">
        <v>14219</v>
      </c>
      <c r="X13804">
        <v>6</v>
      </c>
      <c r="Y13804" t="s">
        <v>608</v>
      </c>
      <c r="Z13804">
        <v>6307</v>
      </c>
      <c r="AA13804" t="s">
        <v>1518</v>
      </c>
      <c r="AC13804" t="s">
        <v>10219</v>
      </c>
      <c r="AD13804" t="s">
        <v>443</v>
      </c>
    </row>
    <row r="13805" spans="21:30">
      <c r="U13805">
        <v>36646</v>
      </c>
      <c r="V13805">
        <v>3</v>
      </c>
      <c r="W13805" t="s">
        <v>14220</v>
      </c>
      <c r="X13805">
        <v>6</v>
      </c>
      <c r="Y13805" t="s">
        <v>608</v>
      </c>
      <c r="Z13805">
        <v>6307</v>
      </c>
      <c r="AA13805" t="s">
        <v>1518</v>
      </c>
      <c r="AC13805" t="s">
        <v>10219</v>
      </c>
      <c r="AD13805" t="s">
        <v>2682</v>
      </c>
    </row>
    <row r="13806" spans="21:30">
      <c r="U13806">
        <v>36647</v>
      </c>
      <c r="V13806">
        <v>1</v>
      </c>
      <c r="W13806" t="s">
        <v>10741</v>
      </c>
      <c r="X13806">
        <v>6</v>
      </c>
      <c r="Y13806" t="s">
        <v>608</v>
      </c>
      <c r="Z13806">
        <v>6201</v>
      </c>
      <c r="AA13806" t="s">
        <v>1539</v>
      </c>
      <c r="AC13806" t="s">
        <v>10219</v>
      </c>
      <c r="AD13806" t="s">
        <v>2682</v>
      </c>
    </row>
    <row r="13807" spans="21:30">
      <c r="U13807">
        <v>36649</v>
      </c>
      <c r="V13807">
        <v>8</v>
      </c>
      <c r="W13807" t="s">
        <v>14221</v>
      </c>
      <c r="X13807">
        <v>6</v>
      </c>
      <c r="Y13807" t="s">
        <v>608</v>
      </c>
      <c r="Z13807">
        <v>6201</v>
      </c>
      <c r="AA13807" t="s">
        <v>1539</v>
      </c>
      <c r="AC13807" t="s">
        <v>10219</v>
      </c>
      <c r="AD13807" t="s">
        <v>2682</v>
      </c>
    </row>
    <row r="13808" spans="21:30">
      <c r="U13808">
        <v>36650</v>
      </c>
      <c r="V13808">
        <v>1</v>
      </c>
      <c r="W13808" t="s">
        <v>12744</v>
      </c>
      <c r="X13808">
        <v>6</v>
      </c>
      <c r="Y13808" t="s">
        <v>608</v>
      </c>
      <c r="Z13808">
        <v>6205</v>
      </c>
      <c r="AA13808" t="s">
        <v>1411</v>
      </c>
      <c r="AC13808" t="s">
        <v>10219</v>
      </c>
      <c r="AD13808" t="s">
        <v>2682</v>
      </c>
    </row>
    <row r="13809" spans="21:30">
      <c r="U13809">
        <v>36652</v>
      </c>
      <c r="V13809">
        <v>8</v>
      </c>
      <c r="W13809" t="s">
        <v>14222</v>
      </c>
      <c r="X13809">
        <v>6</v>
      </c>
      <c r="Y13809" t="s">
        <v>608</v>
      </c>
      <c r="Z13809">
        <v>6202</v>
      </c>
      <c r="AA13809" t="s">
        <v>1232</v>
      </c>
      <c r="AC13809" t="s">
        <v>10219</v>
      </c>
      <c r="AD13809" t="s">
        <v>2682</v>
      </c>
    </row>
    <row r="13810" spans="21:30">
      <c r="U13810">
        <v>36653</v>
      </c>
      <c r="V13810">
        <v>6</v>
      </c>
      <c r="W13810" t="s">
        <v>14223</v>
      </c>
      <c r="X13810">
        <v>6</v>
      </c>
      <c r="Y13810" t="s">
        <v>608</v>
      </c>
      <c r="Z13810">
        <v>6206</v>
      </c>
      <c r="AA13810" t="s">
        <v>1483</v>
      </c>
      <c r="AC13810" t="s">
        <v>10219</v>
      </c>
      <c r="AD13810" t="s">
        <v>443</v>
      </c>
    </row>
    <row r="13811" spans="21:30">
      <c r="U13811">
        <v>36654</v>
      </c>
      <c r="V13811">
        <v>4</v>
      </c>
      <c r="W13811" t="s">
        <v>14224</v>
      </c>
      <c r="X13811">
        <v>7</v>
      </c>
      <c r="Y13811" t="s">
        <v>953</v>
      </c>
      <c r="Z13811">
        <v>7301</v>
      </c>
      <c r="AA13811" t="s">
        <v>1103</v>
      </c>
      <c r="AC13811" t="s">
        <v>10219</v>
      </c>
      <c r="AD13811" t="s">
        <v>2682</v>
      </c>
    </row>
    <row r="13812" spans="21:30">
      <c r="U13812">
        <v>36655</v>
      </c>
      <c r="V13812">
        <v>2</v>
      </c>
      <c r="W13812" t="s">
        <v>14225</v>
      </c>
      <c r="X13812">
        <v>7</v>
      </c>
      <c r="Y13812" t="s">
        <v>953</v>
      </c>
      <c r="Z13812">
        <v>7301</v>
      </c>
      <c r="AA13812" t="s">
        <v>1103</v>
      </c>
      <c r="AC13812" t="s">
        <v>10219</v>
      </c>
      <c r="AD13812" t="s">
        <v>2682</v>
      </c>
    </row>
    <row r="13813" spans="21:30">
      <c r="U13813">
        <v>36656</v>
      </c>
      <c r="V13813">
        <v>0</v>
      </c>
      <c r="W13813" t="s">
        <v>14226</v>
      </c>
      <c r="X13813">
        <v>7</v>
      </c>
      <c r="Y13813" t="s">
        <v>953</v>
      </c>
      <c r="Z13813">
        <v>7301</v>
      </c>
      <c r="AA13813" t="s">
        <v>1103</v>
      </c>
      <c r="AC13813" t="s">
        <v>10219</v>
      </c>
      <c r="AD13813" t="s">
        <v>2682</v>
      </c>
    </row>
    <row r="13814" spans="21:30">
      <c r="U13814">
        <v>36657</v>
      </c>
      <c r="V13814">
        <v>9</v>
      </c>
      <c r="W13814" t="s">
        <v>13178</v>
      </c>
      <c r="X13814">
        <v>7</v>
      </c>
      <c r="Y13814" t="s">
        <v>953</v>
      </c>
      <c r="Z13814">
        <v>7301</v>
      </c>
      <c r="AA13814" t="s">
        <v>1103</v>
      </c>
      <c r="AC13814" t="s">
        <v>10219</v>
      </c>
      <c r="AD13814" t="s">
        <v>2682</v>
      </c>
    </row>
    <row r="13815" spans="21:30">
      <c r="U13815">
        <v>36658</v>
      </c>
      <c r="V13815">
        <v>7</v>
      </c>
      <c r="W13815" t="s">
        <v>10250</v>
      </c>
      <c r="X13815">
        <v>7</v>
      </c>
      <c r="Y13815" t="s">
        <v>953</v>
      </c>
      <c r="Z13815">
        <v>7301</v>
      </c>
      <c r="AA13815" t="s">
        <v>1103</v>
      </c>
      <c r="AC13815" t="s">
        <v>10219</v>
      </c>
      <c r="AD13815" t="s">
        <v>2682</v>
      </c>
    </row>
    <row r="13816" spans="21:30">
      <c r="U13816">
        <v>36660</v>
      </c>
      <c r="V13816">
        <v>9</v>
      </c>
      <c r="W13816" t="s">
        <v>14227</v>
      </c>
      <c r="X13816">
        <v>7</v>
      </c>
      <c r="Y13816" t="s">
        <v>953</v>
      </c>
      <c r="Z13816">
        <v>7308</v>
      </c>
      <c r="AA13816" t="s">
        <v>1754</v>
      </c>
      <c r="AC13816" t="s">
        <v>10219</v>
      </c>
      <c r="AD13816" t="s">
        <v>2682</v>
      </c>
    </row>
    <row r="13817" spans="21:30">
      <c r="U13817">
        <v>36661</v>
      </c>
      <c r="V13817">
        <v>7</v>
      </c>
      <c r="W13817" t="s">
        <v>14228</v>
      </c>
      <c r="X13817">
        <v>7</v>
      </c>
      <c r="Y13817" t="s">
        <v>953</v>
      </c>
      <c r="Z13817">
        <v>7306</v>
      </c>
      <c r="AA13817" t="s">
        <v>1673</v>
      </c>
      <c r="AC13817" t="s">
        <v>10219</v>
      </c>
      <c r="AD13817" t="s">
        <v>2682</v>
      </c>
    </row>
    <row r="13818" spans="21:30">
      <c r="U13818">
        <v>36662</v>
      </c>
      <c r="V13818">
        <v>5</v>
      </c>
      <c r="W13818" t="s">
        <v>14229</v>
      </c>
      <c r="X13818">
        <v>7</v>
      </c>
      <c r="Y13818" t="s">
        <v>953</v>
      </c>
      <c r="Z13818">
        <v>7306</v>
      </c>
      <c r="AA13818" t="s">
        <v>1673</v>
      </c>
      <c r="AC13818" t="s">
        <v>10219</v>
      </c>
      <c r="AD13818" t="s">
        <v>2682</v>
      </c>
    </row>
    <row r="13819" spans="21:30">
      <c r="U13819">
        <v>36663</v>
      </c>
      <c r="V13819">
        <v>3</v>
      </c>
      <c r="W13819" t="s">
        <v>14230</v>
      </c>
      <c r="X13819">
        <v>7</v>
      </c>
      <c r="Y13819" t="s">
        <v>953</v>
      </c>
      <c r="Z13819">
        <v>7306</v>
      </c>
      <c r="AA13819" t="s">
        <v>1673</v>
      </c>
      <c r="AC13819" t="s">
        <v>10219</v>
      </c>
      <c r="AD13819" t="s">
        <v>2682</v>
      </c>
    </row>
    <row r="13820" spans="21:30">
      <c r="U13820">
        <v>36664</v>
      </c>
      <c r="V13820">
        <v>1</v>
      </c>
      <c r="W13820" t="s">
        <v>12168</v>
      </c>
      <c r="X13820">
        <v>7</v>
      </c>
      <c r="Y13820" t="s">
        <v>953</v>
      </c>
      <c r="Z13820">
        <v>7304</v>
      </c>
      <c r="AA13820" t="s">
        <v>1391</v>
      </c>
      <c r="AC13820" t="s">
        <v>10219</v>
      </c>
      <c r="AD13820" t="s">
        <v>2682</v>
      </c>
    </row>
    <row r="13821" spans="21:30">
      <c r="U13821">
        <v>36666</v>
      </c>
      <c r="V13821">
        <v>8</v>
      </c>
      <c r="W13821" t="s">
        <v>14231</v>
      </c>
      <c r="X13821">
        <v>7</v>
      </c>
      <c r="Y13821" t="s">
        <v>953</v>
      </c>
      <c r="Z13821">
        <v>7304</v>
      </c>
      <c r="AA13821" t="s">
        <v>1391</v>
      </c>
      <c r="AC13821" t="s">
        <v>10219</v>
      </c>
      <c r="AD13821" t="s">
        <v>2682</v>
      </c>
    </row>
    <row r="13822" spans="21:30">
      <c r="U13822">
        <v>36667</v>
      </c>
      <c r="V13822">
        <v>6</v>
      </c>
      <c r="W13822" t="s">
        <v>14232</v>
      </c>
      <c r="X13822">
        <v>7</v>
      </c>
      <c r="Y13822" t="s">
        <v>953</v>
      </c>
      <c r="Z13822">
        <v>7304</v>
      </c>
      <c r="AA13822" t="s">
        <v>1391</v>
      </c>
      <c r="AC13822" t="s">
        <v>10219</v>
      </c>
      <c r="AD13822" t="s">
        <v>2682</v>
      </c>
    </row>
    <row r="13823" spans="21:30">
      <c r="U13823">
        <v>36668</v>
      </c>
      <c r="V13823">
        <v>4</v>
      </c>
      <c r="W13823" t="s">
        <v>14233</v>
      </c>
      <c r="X13823">
        <v>7</v>
      </c>
      <c r="Y13823" t="s">
        <v>953</v>
      </c>
      <c r="Z13823">
        <v>7307</v>
      </c>
      <c r="AA13823" t="s">
        <v>1676</v>
      </c>
      <c r="AC13823" t="s">
        <v>10219</v>
      </c>
      <c r="AD13823" t="s">
        <v>2682</v>
      </c>
    </row>
    <row r="13824" spans="21:30">
      <c r="U13824">
        <v>36669</v>
      </c>
      <c r="V13824">
        <v>2</v>
      </c>
      <c r="W13824" t="s">
        <v>10333</v>
      </c>
      <c r="X13824">
        <v>7</v>
      </c>
      <c r="Y13824" t="s">
        <v>953</v>
      </c>
      <c r="Z13824">
        <v>7303</v>
      </c>
      <c r="AA13824" t="s">
        <v>3417</v>
      </c>
      <c r="AC13824" t="s">
        <v>10219</v>
      </c>
      <c r="AD13824" t="s">
        <v>2682</v>
      </c>
    </row>
    <row r="13825" spans="21:30">
      <c r="U13825">
        <v>36670</v>
      </c>
      <c r="V13825">
        <v>6</v>
      </c>
      <c r="W13825" t="s">
        <v>14234</v>
      </c>
      <c r="X13825">
        <v>7</v>
      </c>
      <c r="Y13825" t="s">
        <v>953</v>
      </c>
      <c r="Z13825">
        <v>7303</v>
      </c>
      <c r="AA13825" t="s">
        <v>3417</v>
      </c>
      <c r="AC13825" t="s">
        <v>10219</v>
      </c>
      <c r="AD13825" t="s">
        <v>2682</v>
      </c>
    </row>
    <row r="13826" spans="21:30">
      <c r="U13826">
        <v>36671</v>
      </c>
      <c r="V13826">
        <v>4</v>
      </c>
      <c r="W13826" t="s">
        <v>14235</v>
      </c>
      <c r="X13826">
        <v>7</v>
      </c>
      <c r="Y13826" t="s">
        <v>953</v>
      </c>
      <c r="Z13826">
        <v>7309</v>
      </c>
      <c r="AA13826" t="s">
        <v>3404</v>
      </c>
      <c r="AC13826" t="s">
        <v>10219</v>
      </c>
      <c r="AD13826" t="s">
        <v>2682</v>
      </c>
    </row>
    <row r="13827" spans="21:30">
      <c r="U13827">
        <v>36672</v>
      </c>
      <c r="V13827">
        <v>2</v>
      </c>
      <c r="W13827" t="s">
        <v>14236</v>
      </c>
      <c r="X13827">
        <v>7</v>
      </c>
      <c r="Y13827" t="s">
        <v>953</v>
      </c>
      <c r="Z13827">
        <v>7305</v>
      </c>
      <c r="AA13827" t="s">
        <v>1636</v>
      </c>
      <c r="AC13827" t="s">
        <v>10219</v>
      </c>
      <c r="AD13827" t="s">
        <v>2682</v>
      </c>
    </row>
    <row r="13828" spans="21:30">
      <c r="U13828">
        <v>36673</v>
      </c>
      <c r="V13828">
        <v>0</v>
      </c>
      <c r="W13828" t="s">
        <v>14237</v>
      </c>
      <c r="X13828">
        <v>7</v>
      </c>
      <c r="Y13828" t="s">
        <v>953</v>
      </c>
      <c r="Z13828">
        <v>7101</v>
      </c>
      <c r="AA13828" t="s">
        <v>1054</v>
      </c>
      <c r="AC13828" t="s">
        <v>10219</v>
      </c>
      <c r="AD13828" t="s">
        <v>2682</v>
      </c>
    </row>
    <row r="13829" spans="21:30">
      <c r="U13829">
        <v>36674</v>
      </c>
      <c r="V13829">
        <v>9</v>
      </c>
      <c r="W13829" t="s">
        <v>12619</v>
      </c>
      <c r="X13829">
        <v>7</v>
      </c>
      <c r="Y13829" t="s">
        <v>953</v>
      </c>
      <c r="Z13829">
        <v>7101</v>
      </c>
      <c r="AA13829" t="s">
        <v>1054</v>
      </c>
      <c r="AC13829" t="s">
        <v>10219</v>
      </c>
      <c r="AD13829" t="s">
        <v>2682</v>
      </c>
    </row>
    <row r="13830" spans="21:30">
      <c r="U13830">
        <v>36675</v>
      </c>
      <c r="V13830">
        <v>7</v>
      </c>
      <c r="W13830" t="s">
        <v>14238</v>
      </c>
      <c r="X13830">
        <v>7</v>
      </c>
      <c r="Y13830" t="s">
        <v>953</v>
      </c>
      <c r="Z13830">
        <v>7101</v>
      </c>
      <c r="AA13830" t="s">
        <v>1054</v>
      </c>
      <c r="AC13830" t="s">
        <v>10219</v>
      </c>
      <c r="AD13830" t="s">
        <v>2682</v>
      </c>
    </row>
    <row r="13831" spans="21:30">
      <c r="U13831">
        <v>36676</v>
      </c>
      <c r="V13831">
        <v>5</v>
      </c>
      <c r="W13831" t="s">
        <v>12922</v>
      </c>
      <c r="X13831">
        <v>7</v>
      </c>
      <c r="Y13831" t="s">
        <v>953</v>
      </c>
      <c r="Z13831">
        <v>7101</v>
      </c>
      <c r="AA13831" t="s">
        <v>1054</v>
      </c>
      <c r="AC13831" t="s">
        <v>10219</v>
      </c>
      <c r="AD13831" t="s">
        <v>2682</v>
      </c>
    </row>
    <row r="13832" spans="21:30">
      <c r="U13832">
        <v>36677</v>
      </c>
      <c r="V13832">
        <v>3</v>
      </c>
      <c r="W13832" t="s">
        <v>14239</v>
      </c>
      <c r="X13832">
        <v>7</v>
      </c>
      <c r="Y13832" t="s">
        <v>953</v>
      </c>
      <c r="Z13832">
        <v>7101</v>
      </c>
      <c r="AA13832" t="s">
        <v>1054</v>
      </c>
      <c r="AC13832" t="s">
        <v>10219</v>
      </c>
      <c r="AD13832" t="s">
        <v>2682</v>
      </c>
    </row>
    <row r="13833" spans="21:30">
      <c r="U13833">
        <v>36678</v>
      </c>
      <c r="V13833">
        <v>1</v>
      </c>
      <c r="W13833" t="s">
        <v>14240</v>
      </c>
      <c r="X13833">
        <v>7</v>
      </c>
      <c r="Y13833" t="s">
        <v>953</v>
      </c>
      <c r="Z13833">
        <v>7101</v>
      </c>
      <c r="AA13833" t="s">
        <v>1054</v>
      </c>
      <c r="AC13833" t="s">
        <v>10219</v>
      </c>
      <c r="AD13833" t="s">
        <v>2682</v>
      </c>
    </row>
    <row r="13834" spans="21:30">
      <c r="U13834">
        <v>36681</v>
      </c>
      <c r="V13834">
        <v>1</v>
      </c>
      <c r="W13834" t="s">
        <v>12712</v>
      </c>
      <c r="X13834">
        <v>7</v>
      </c>
      <c r="Y13834" t="s">
        <v>953</v>
      </c>
      <c r="Z13834">
        <v>7101</v>
      </c>
      <c r="AA13834" t="s">
        <v>1054</v>
      </c>
      <c r="AC13834" t="s">
        <v>10219</v>
      </c>
      <c r="AD13834" t="s">
        <v>2682</v>
      </c>
    </row>
    <row r="13835" spans="21:30">
      <c r="U13835">
        <v>36683</v>
      </c>
      <c r="V13835">
        <v>8</v>
      </c>
      <c r="W13835" t="s">
        <v>14241</v>
      </c>
      <c r="X13835">
        <v>7</v>
      </c>
      <c r="Y13835" t="s">
        <v>953</v>
      </c>
      <c r="Z13835">
        <v>7101</v>
      </c>
      <c r="AA13835" t="s">
        <v>1054</v>
      </c>
      <c r="AC13835" t="s">
        <v>10219</v>
      </c>
      <c r="AD13835" t="s">
        <v>2682</v>
      </c>
    </row>
    <row r="13836" spans="21:30">
      <c r="U13836">
        <v>36684</v>
      </c>
      <c r="V13836">
        <v>6</v>
      </c>
      <c r="W13836" t="s">
        <v>14242</v>
      </c>
      <c r="X13836">
        <v>7</v>
      </c>
      <c r="Y13836" t="s">
        <v>953</v>
      </c>
      <c r="Z13836">
        <v>7101</v>
      </c>
      <c r="AA13836" t="s">
        <v>1054</v>
      </c>
      <c r="AC13836" t="s">
        <v>10219</v>
      </c>
      <c r="AD13836" t="s">
        <v>2682</v>
      </c>
    </row>
    <row r="13837" spans="21:30">
      <c r="U13837">
        <v>36685</v>
      </c>
      <c r="V13837">
        <v>4</v>
      </c>
      <c r="W13837" t="s">
        <v>14243</v>
      </c>
      <c r="X13837">
        <v>7</v>
      </c>
      <c r="Y13837" t="s">
        <v>953</v>
      </c>
      <c r="Z13837">
        <v>7101</v>
      </c>
      <c r="AA13837" t="s">
        <v>1054</v>
      </c>
      <c r="AC13837" t="s">
        <v>10219</v>
      </c>
      <c r="AD13837" t="s">
        <v>2682</v>
      </c>
    </row>
    <row r="13838" spans="21:30">
      <c r="U13838">
        <v>36686</v>
      </c>
      <c r="V13838">
        <v>2</v>
      </c>
      <c r="W13838" t="s">
        <v>14244</v>
      </c>
      <c r="X13838">
        <v>7</v>
      </c>
      <c r="Y13838" t="s">
        <v>953</v>
      </c>
      <c r="Z13838">
        <v>7101</v>
      </c>
      <c r="AA13838" t="s">
        <v>1054</v>
      </c>
      <c r="AC13838" t="s">
        <v>10219</v>
      </c>
      <c r="AD13838" t="s">
        <v>2682</v>
      </c>
    </row>
    <row r="13839" spans="21:30">
      <c r="U13839">
        <v>36687</v>
      </c>
      <c r="V13839">
        <v>0</v>
      </c>
      <c r="W13839" t="s">
        <v>12711</v>
      </c>
      <c r="X13839">
        <v>7</v>
      </c>
      <c r="Y13839" t="s">
        <v>953</v>
      </c>
      <c r="Z13839">
        <v>7106</v>
      </c>
      <c r="AA13839" t="s">
        <v>1495</v>
      </c>
      <c r="AC13839" t="s">
        <v>10219</v>
      </c>
      <c r="AD13839" t="s">
        <v>2682</v>
      </c>
    </row>
    <row r="13840" spans="21:30">
      <c r="U13840">
        <v>36688</v>
      </c>
      <c r="V13840">
        <v>9</v>
      </c>
      <c r="W13840" t="s">
        <v>14245</v>
      </c>
      <c r="X13840">
        <v>7</v>
      </c>
      <c r="Y13840" t="s">
        <v>953</v>
      </c>
      <c r="Z13840">
        <v>7106</v>
      </c>
      <c r="AA13840" t="s">
        <v>1495</v>
      </c>
      <c r="AC13840" t="s">
        <v>10219</v>
      </c>
      <c r="AD13840" t="s">
        <v>2682</v>
      </c>
    </row>
    <row r="13841" spans="21:30">
      <c r="U13841">
        <v>36689</v>
      </c>
      <c r="V13841">
        <v>7</v>
      </c>
      <c r="W13841" t="s">
        <v>12849</v>
      </c>
      <c r="X13841">
        <v>7</v>
      </c>
      <c r="Y13841" t="s">
        <v>953</v>
      </c>
      <c r="Z13841">
        <v>7108</v>
      </c>
      <c r="AA13841" t="s">
        <v>3499</v>
      </c>
      <c r="AC13841" t="s">
        <v>10219</v>
      </c>
      <c r="AD13841" t="s">
        <v>2682</v>
      </c>
    </row>
    <row r="13842" spans="21:30">
      <c r="U13842">
        <v>36690</v>
      </c>
      <c r="V13842">
        <v>0</v>
      </c>
      <c r="W13842" t="s">
        <v>14246</v>
      </c>
      <c r="X13842">
        <v>7</v>
      </c>
      <c r="Y13842" t="s">
        <v>953</v>
      </c>
      <c r="Z13842">
        <v>7108</v>
      </c>
      <c r="AA13842" t="s">
        <v>3499</v>
      </c>
      <c r="AC13842" t="s">
        <v>10219</v>
      </c>
      <c r="AD13842" t="s">
        <v>2682</v>
      </c>
    </row>
    <row r="13843" spans="21:30">
      <c r="U13843">
        <v>36691</v>
      </c>
      <c r="V13843">
        <v>9</v>
      </c>
      <c r="W13843" t="s">
        <v>14247</v>
      </c>
      <c r="X13843">
        <v>7</v>
      </c>
      <c r="Y13843" t="s">
        <v>953</v>
      </c>
      <c r="Z13843">
        <v>7108</v>
      </c>
      <c r="AA13843" t="s">
        <v>3499</v>
      </c>
      <c r="AC13843" t="s">
        <v>10219</v>
      </c>
      <c r="AD13843" t="s">
        <v>2682</v>
      </c>
    </row>
    <row r="13844" spans="21:30">
      <c r="U13844">
        <v>36692</v>
      </c>
      <c r="V13844">
        <v>7</v>
      </c>
      <c r="W13844" t="s">
        <v>14248</v>
      </c>
      <c r="X13844">
        <v>7</v>
      </c>
      <c r="Y13844" t="s">
        <v>953</v>
      </c>
      <c r="Z13844">
        <v>7109</v>
      </c>
      <c r="AA13844" t="s">
        <v>1684</v>
      </c>
      <c r="AC13844" t="s">
        <v>10219</v>
      </c>
      <c r="AD13844" t="s">
        <v>2682</v>
      </c>
    </row>
    <row r="13845" spans="21:30">
      <c r="U13845">
        <v>36693</v>
      </c>
      <c r="V13845">
        <v>5</v>
      </c>
      <c r="W13845" t="s">
        <v>14249</v>
      </c>
      <c r="X13845">
        <v>7</v>
      </c>
      <c r="Y13845" t="s">
        <v>953</v>
      </c>
      <c r="Z13845">
        <v>7109</v>
      </c>
      <c r="AA13845" t="s">
        <v>1684</v>
      </c>
      <c r="AC13845" t="s">
        <v>10219</v>
      </c>
      <c r="AD13845" t="s">
        <v>2682</v>
      </c>
    </row>
    <row r="13846" spans="21:30">
      <c r="U13846">
        <v>36694</v>
      </c>
      <c r="V13846">
        <v>3</v>
      </c>
      <c r="W13846" t="s">
        <v>14250</v>
      </c>
      <c r="X13846">
        <v>7</v>
      </c>
      <c r="Y13846" t="s">
        <v>953</v>
      </c>
      <c r="Z13846">
        <v>7109</v>
      </c>
      <c r="AA13846" t="s">
        <v>1684</v>
      </c>
      <c r="AC13846" t="s">
        <v>10219</v>
      </c>
      <c r="AD13846" t="s">
        <v>2682</v>
      </c>
    </row>
    <row r="13847" spans="21:30">
      <c r="U13847">
        <v>36695</v>
      </c>
      <c r="V13847">
        <v>1</v>
      </c>
      <c r="W13847" t="s">
        <v>14251</v>
      </c>
      <c r="X13847">
        <v>7</v>
      </c>
      <c r="Y13847" t="s">
        <v>953</v>
      </c>
      <c r="Z13847">
        <v>7109</v>
      </c>
      <c r="AA13847" t="s">
        <v>1684</v>
      </c>
      <c r="AC13847" t="s">
        <v>10219</v>
      </c>
      <c r="AD13847" t="s">
        <v>2682</v>
      </c>
    </row>
    <row r="13848" spans="21:30">
      <c r="U13848">
        <v>36697</v>
      </c>
      <c r="V13848">
        <v>8</v>
      </c>
      <c r="W13848" t="s">
        <v>14252</v>
      </c>
      <c r="X13848">
        <v>7</v>
      </c>
      <c r="Y13848" t="s">
        <v>953</v>
      </c>
      <c r="Z13848">
        <v>7109</v>
      </c>
      <c r="AA13848" t="s">
        <v>1684</v>
      </c>
      <c r="AC13848" t="s">
        <v>10219</v>
      </c>
      <c r="AD13848" t="s">
        <v>2682</v>
      </c>
    </row>
    <row r="13849" spans="21:30">
      <c r="U13849">
        <v>36698</v>
      </c>
      <c r="V13849">
        <v>6</v>
      </c>
      <c r="W13849" t="s">
        <v>14253</v>
      </c>
      <c r="X13849">
        <v>7</v>
      </c>
      <c r="Y13849" t="s">
        <v>953</v>
      </c>
      <c r="Z13849">
        <v>7105</v>
      </c>
      <c r="AA13849" t="s">
        <v>953</v>
      </c>
      <c r="AC13849" t="s">
        <v>10219</v>
      </c>
      <c r="AD13849" t="s">
        <v>2682</v>
      </c>
    </row>
    <row r="13850" spans="21:30">
      <c r="U13850">
        <v>36699</v>
      </c>
      <c r="V13850">
        <v>4</v>
      </c>
      <c r="W13850" t="s">
        <v>14254</v>
      </c>
      <c r="X13850">
        <v>7</v>
      </c>
      <c r="Y13850" t="s">
        <v>953</v>
      </c>
      <c r="Z13850">
        <v>7105</v>
      </c>
      <c r="AA13850" t="s">
        <v>953</v>
      </c>
      <c r="AC13850" t="s">
        <v>10219</v>
      </c>
      <c r="AD13850" t="s">
        <v>2682</v>
      </c>
    </row>
    <row r="13851" spans="21:30">
      <c r="U13851">
        <v>36700</v>
      </c>
      <c r="V13851">
        <v>1</v>
      </c>
      <c r="W13851" t="s">
        <v>14255</v>
      </c>
      <c r="X13851">
        <v>7</v>
      </c>
      <c r="Y13851" t="s">
        <v>953</v>
      </c>
      <c r="Z13851">
        <v>7105</v>
      </c>
      <c r="AA13851" t="s">
        <v>953</v>
      </c>
      <c r="AC13851" t="s">
        <v>10219</v>
      </c>
      <c r="AD13851" t="s">
        <v>2682</v>
      </c>
    </row>
    <row r="13852" spans="21:30">
      <c r="U13852">
        <v>36702</v>
      </c>
      <c r="V13852">
        <v>8</v>
      </c>
      <c r="W13852" t="s">
        <v>14256</v>
      </c>
      <c r="X13852">
        <v>7</v>
      </c>
      <c r="Y13852" t="s">
        <v>953</v>
      </c>
      <c r="Z13852">
        <v>7105</v>
      </c>
      <c r="AA13852" t="s">
        <v>953</v>
      </c>
      <c r="AC13852" t="s">
        <v>10219</v>
      </c>
      <c r="AD13852" t="s">
        <v>2682</v>
      </c>
    </row>
    <row r="13853" spans="21:30">
      <c r="U13853">
        <v>36703</v>
      </c>
      <c r="V13853">
        <v>6</v>
      </c>
      <c r="W13853" t="s">
        <v>13124</v>
      </c>
      <c r="X13853">
        <v>7</v>
      </c>
      <c r="Y13853" t="s">
        <v>953</v>
      </c>
      <c r="Z13853">
        <v>7104</v>
      </c>
      <c r="AA13853" t="s">
        <v>1132</v>
      </c>
      <c r="AC13853" t="s">
        <v>10219</v>
      </c>
      <c r="AD13853" t="s">
        <v>2682</v>
      </c>
    </row>
    <row r="13854" spans="21:30">
      <c r="U13854">
        <v>36704</v>
      </c>
      <c r="V13854">
        <v>4</v>
      </c>
      <c r="W13854" t="s">
        <v>14257</v>
      </c>
      <c r="X13854">
        <v>7</v>
      </c>
      <c r="Y13854" t="s">
        <v>953</v>
      </c>
      <c r="Z13854">
        <v>7107</v>
      </c>
      <c r="AA13854" t="s">
        <v>1510</v>
      </c>
      <c r="AC13854" t="s">
        <v>10219</v>
      </c>
      <c r="AD13854" t="s">
        <v>2682</v>
      </c>
    </row>
    <row r="13855" spans="21:30">
      <c r="U13855">
        <v>36705</v>
      </c>
      <c r="V13855">
        <v>2</v>
      </c>
      <c r="W13855" t="s">
        <v>14258</v>
      </c>
      <c r="X13855">
        <v>7</v>
      </c>
      <c r="Y13855" t="s">
        <v>953</v>
      </c>
      <c r="Z13855">
        <v>7107</v>
      </c>
      <c r="AA13855" t="s">
        <v>1510</v>
      </c>
      <c r="AC13855" t="s">
        <v>10219</v>
      </c>
      <c r="AD13855" t="s">
        <v>2682</v>
      </c>
    </row>
    <row r="13856" spans="21:30">
      <c r="U13856">
        <v>36706</v>
      </c>
      <c r="V13856">
        <v>0</v>
      </c>
      <c r="W13856" t="s">
        <v>14259</v>
      </c>
      <c r="X13856">
        <v>7</v>
      </c>
      <c r="Y13856" t="s">
        <v>953</v>
      </c>
      <c r="Z13856">
        <v>7107</v>
      </c>
      <c r="AA13856" t="s">
        <v>1510</v>
      </c>
      <c r="AC13856" t="s">
        <v>10219</v>
      </c>
      <c r="AD13856" t="s">
        <v>2682</v>
      </c>
    </row>
    <row r="13857" spans="21:30">
      <c r="U13857">
        <v>36707</v>
      </c>
      <c r="V13857">
        <v>9</v>
      </c>
      <c r="W13857" t="s">
        <v>14260</v>
      </c>
      <c r="X13857">
        <v>7</v>
      </c>
      <c r="Y13857" t="s">
        <v>953</v>
      </c>
      <c r="Z13857">
        <v>7107</v>
      </c>
      <c r="AA13857" t="s">
        <v>1510</v>
      </c>
      <c r="AC13857" t="s">
        <v>10219</v>
      </c>
      <c r="AD13857" t="s">
        <v>2682</v>
      </c>
    </row>
    <row r="13858" spans="21:30">
      <c r="U13858">
        <v>36709</v>
      </c>
      <c r="V13858">
        <v>5</v>
      </c>
      <c r="W13858" t="s">
        <v>14261</v>
      </c>
      <c r="X13858">
        <v>7</v>
      </c>
      <c r="Y13858" t="s">
        <v>953</v>
      </c>
      <c r="Z13858">
        <v>7102</v>
      </c>
      <c r="AA13858" t="s">
        <v>3565</v>
      </c>
      <c r="AC13858" t="s">
        <v>10219</v>
      </c>
      <c r="AD13858" t="s">
        <v>2682</v>
      </c>
    </row>
    <row r="13859" spans="21:30">
      <c r="U13859">
        <v>36710</v>
      </c>
      <c r="V13859">
        <v>9</v>
      </c>
      <c r="W13859" t="s">
        <v>14262</v>
      </c>
      <c r="X13859">
        <v>7</v>
      </c>
      <c r="Y13859" t="s">
        <v>953</v>
      </c>
      <c r="Z13859">
        <v>7102</v>
      </c>
      <c r="AA13859" t="s">
        <v>3565</v>
      </c>
      <c r="AC13859" t="s">
        <v>10219</v>
      </c>
      <c r="AD13859" t="s">
        <v>2682</v>
      </c>
    </row>
    <row r="13860" spans="21:30">
      <c r="U13860">
        <v>36711</v>
      </c>
      <c r="V13860">
        <v>7</v>
      </c>
      <c r="W13860" t="s">
        <v>14263</v>
      </c>
      <c r="X13860">
        <v>7</v>
      </c>
      <c r="Y13860" t="s">
        <v>953</v>
      </c>
      <c r="Z13860">
        <v>7102</v>
      </c>
      <c r="AA13860" t="s">
        <v>3565</v>
      </c>
      <c r="AC13860" t="s">
        <v>10219</v>
      </c>
      <c r="AD13860" t="s">
        <v>2682</v>
      </c>
    </row>
    <row r="13861" spans="21:30">
      <c r="U13861">
        <v>36712</v>
      </c>
      <c r="V13861">
        <v>5</v>
      </c>
      <c r="W13861" t="s">
        <v>14264</v>
      </c>
      <c r="X13861">
        <v>7</v>
      </c>
      <c r="Y13861" t="s">
        <v>953</v>
      </c>
      <c r="Z13861">
        <v>7102</v>
      </c>
      <c r="AA13861" t="s">
        <v>3565</v>
      </c>
      <c r="AC13861" t="s">
        <v>10219</v>
      </c>
      <c r="AD13861" t="s">
        <v>2682</v>
      </c>
    </row>
    <row r="13862" spans="21:30">
      <c r="U13862">
        <v>36713</v>
      </c>
      <c r="V13862">
        <v>3</v>
      </c>
      <c r="W13862" t="s">
        <v>14265</v>
      </c>
      <c r="X13862">
        <v>7</v>
      </c>
      <c r="Y13862" t="s">
        <v>953</v>
      </c>
      <c r="Z13862">
        <v>7102</v>
      </c>
      <c r="AA13862" t="s">
        <v>3565</v>
      </c>
      <c r="AC13862" t="s">
        <v>10219</v>
      </c>
      <c r="AD13862" t="s">
        <v>2682</v>
      </c>
    </row>
    <row r="13863" spans="21:30">
      <c r="U13863">
        <v>36714</v>
      </c>
      <c r="V13863">
        <v>1</v>
      </c>
      <c r="W13863" t="s">
        <v>14266</v>
      </c>
      <c r="X13863">
        <v>7</v>
      </c>
      <c r="Y13863" t="s">
        <v>953</v>
      </c>
      <c r="Z13863">
        <v>7102</v>
      </c>
      <c r="AA13863" t="s">
        <v>3565</v>
      </c>
      <c r="AC13863" t="s">
        <v>10219</v>
      </c>
      <c r="AD13863" t="s">
        <v>2682</v>
      </c>
    </row>
    <row r="13864" spans="21:30">
      <c r="U13864">
        <v>36716</v>
      </c>
      <c r="V13864">
        <v>8</v>
      </c>
      <c r="W13864" t="s">
        <v>14267</v>
      </c>
      <c r="X13864">
        <v>7</v>
      </c>
      <c r="Y13864" t="s">
        <v>953</v>
      </c>
      <c r="Z13864">
        <v>7102</v>
      </c>
      <c r="AA13864" t="s">
        <v>3565</v>
      </c>
      <c r="AC13864" t="s">
        <v>10219</v>
      </c>
      <c r="AD13864" t="s">
        <v>2682</v>
      </c>
    </row>
    <row r="13865" spans="21:30">
      <c r="U13865">
        <v>36717</v>
      </c>
      <c r="V13865">
        <v>6</v>
      </c>
      <c r="W13865" t="s">
        <v>12456</v>
      </c>
      <c r="X13865">
        <v>7</v>
      </c>
      <c r="Y13865" t="s">
        <v>953</v>
      </c>
      <c r="Z13865">
        <v>7103</v>
      </c>
      <c r="AA13865" t="s">
        <v>1097</v>
      </c>
      <c r="AC13865" t="s">
        <v>10219</v>
      </c>
      <c r="AD13865" t="s">
        <v>2682</v>
      </c>
    </row>
    <row r="13866" spans="21:30">
      <c r="U13866">
        <v>36718</v>
      </c>
      <c r="V13866">
        <v>4</v>
      </c>
      <c r="W13866" t="s">
        <v>12764</v>
      </c>
      <c r="X13866">
        <v>7</v>
      </c>
      <c r="Y13866" t="s">
        <v>953</v>
      </c>
      <c r="Z13866">
        <v>7103</v>
      </c>
      <c r="AA13866" t="s">
        <v>1097</v>
      </c>
      <c r="AC13866" t="s">
        <v>10219</v>
      </c>
      <c r="AD13866" t="s">
        <v>2682</v>
      </c>
    </row>
    <row r="13867" spans="21:30">
      <c r="U13867">
        <v>36719</v>
      </c>
      <c r="V13867">
        <v>2</v>
      </c>
      <c r="W13867" t="s">
        <v>14268</v>
      </c>
      <c r="X13867">
        <v>7</v>
      </c>
      <c r="Y13867" t="s">
        <v>953</v>
      </c>
      <c r="Z13867">
        <v>7401</v>
      </c>
      <c r="AA13867" t="s">
        <v>1023</v>
      </c>
      <c r="AC13867" t="s">
        <v>10219</v>
      </c>
      <c r="AD13867" t="s">
        <v>2682</v>
      </c>
    </row>
    <row r="13868" spans="21:30">
      <c r="U13868">
        <v>36720</v>
      </c>
      <c r="V13868">
        <v>6</v>
      </c>
      <c r="W13868" t="s">
        <v>14269</v>
      </c>
      <c r="X13868">
        <v>7</v>
      </c>
      <c r="Y13868" t="s">
        <v>953</v>
      </c>
      <c r="Z13868">
        <v>7401</v>
      </c>
      <c r="AA13868" t="s">
        <v>1023</v>
      </c>
      <c r="AC13868" t="s">
        <v>10219</v>
      </c>
      <c r="AD13868" t="s">
        <v>2682</v>
      </c>
    </row>
    <row r="13869" spans="21:30">
      <c r="U13869">
        <v>36721</v>
      </c>
      <c r="V13869">
        <v>4</v>
      </c>
      <c r="W13869" t="s">
        <v>14270</v>
      </c>
      <c r="X13869">
        <v>7</v>
      </c>
      <c r="Y13869" t="s">
        <v>953</v>
      </c>
      <c r="Z13869">
        <v>7401</v>
      </c>
      <c r="AA13869" t="s">
        <v>1023</v>
      </c>
      <c r="AC13869" t="s">
        <v>10219</v>
      </c>
      <c r="AD13869" t="s">
        <v>2682</v>
      </c>
    </row>
    <row r="13870" spans="21:30">
      <c r="U13870">
        <v>36722</v>
      </c>
      <c r="V13870">
        <v>2</v>
      </c>
      <c r="W13870" t="s">
        <v>14271</v>
      </c>
      <c r="X13870">
        <v>7</v>
      </c>
      <c r="Y13870" t="s">
        <v>953</v>
      </c>
      <c r="Z13870">
        <v>7401</v>
      </c>
      <c r="AA13870" t="s">
        <v>1023</v>
      </c>
      <c r="AC13870" t="s">
        <v>10219</v>
      </c>
      <c r="AD13870" t="s">
        <v>2682</v>
      </c>
    </row>
    <row r="13871" spans="21:30">
      <c r="U13871">
        <v>36723</v>
      </c>
      <c r="V13871">
        <v>0</v>
      </c>
      <c r="W13871" t="s">
        <v>14272</v>
      </c>
      <c r="X13871">
        <v>7</v>
      </c>
      <c r="Y13871" t="s">
        <v>953</v>
      </c>
      <c r="Z13871">
        <v>7401</v>
      </c>
      <c r="AA13871" t="s">
        <v>1023</v>
      </c>
      <c r="AC13871" t="s">
        <v>10219</v>
      </c>
      <c r="AD13871" t="s">
        <v>2682</v>
      </c>
    </row>
    <row r="13872" spans="21:30">
      <c r="U13872">
        <v>36724</v>
      </c>
      <c r="V13872">
        <v>9</v>
      </c>
      <c r="W13872" t="s">
        <v>14273</v>
      </c>
      <c r="X13872">
        <v>7</v>
      </c>
      <c r="Y13872" t="s">
        <v>953</v>
      </c>
      <c r="Z13872">
        <v>7408</v>
      </c>
      <c r="AA13872" t="s">
        <v>1805</v>
      </c>
      <c r="AC13872" t="s">
        <v>10219</v>
      </c>
      <c r="AD13872" t="s">
        <v>2682</v>
      </c>
    </row>
    <row r="13873" spans="21:30">
      <c r="U13873">
        <v>36725</v>
      </c>
      <c r="V13873">
        <v>7</v>
      </c>
      <c r="W13873" t="s">
        <v>14274</v>
      </c>
      <c r="X13873">
        <v>7</v>
      </c>
      <c r="Y13873" t="s">
        <v>953</v>
      </c>
      <c r="Z13873">
        <v>7408</v>
      </c>
      <c r="AA13873" t="s">
        <v>1805</v>
      </c>
      <c r="AC13873" t="s">
        <v>10219</v>
      </c>
      <c r="AD13873" t="s">
        <v>2682</v>
      </c>
    </row>
    <row r="13874" spans="21:30">
      <c r="U13874">
        <v>36726</v>
      </c>
      <c r="V13874">
        <v>5</v>
      </c>
      <c r="W13874" t="s">
        <v>14275</v>
      </c>
      <c r="X13874">
        <v>7</v>
      </c>
      <c r="Y13874" t="s">
        <v>953</v>
      </c>
      <c r="Z13874">
        <v>7402</v>
      </c>
      <c r="AA13874" t="s">
        <v>3667</v>
      </c>
      <c r="AC13874" t="s">
        <v>10219</v>
      </c>
      <c r="AD13874" t="s">
        <v>2682</v>
      </c>
    </row>
    <row r="13875" spans="21:30">
      <c r="U13875">
        <v>36727</v>
      </c>
      <c r="V13875">
        <v>3</v>
      </c>
      <c r="W13875" t="s">
        <v>14276</v>
      </c>
      <c r="X13875">
        <v>7</v>
      </c>
      <c r="Y13875" t="s">
        <v>953</v>
      </c>
      <c r="Z13875">
        <v>7402</v>
      </c>
      <c r="AA13875" t="s">
        <v>3667</v>
      </c>
      <c r="AC13875" t="s">
        <v>10219</v>
      </c>
      <c r="AD13875" t="s">
        <v>2682</v>
      </c>
    </row>
    <row r="13876" spans="21:30">
      <c r="U13876">
        <v>36728</v>
      </c>
      <c r="V13876">
        <v>1</v>
      </c>
      <c r="W13876" t="s">
        <v>14277</v>
      </c>
      <c r="X13876">
        <v>7</v>
      </c>
      <c r="Y13876" t="s">
        <v>953</v>
      </c>
      <c r="Z13876">
        <v>7402</v>
      </c>
      <c r="AA13876" t="s">
        <v>3667</v>
      </c>
      <c r="AC13876" t="s">
        <v>10219</v>
      </c>
      <c r="AD13876" t="s">
        <v>2682</v>
      </c>
    </row>
    <row r="13877" spans="21:30">
      <c r="U13877">
        <v>36730</v>
      </c>
      <c r="V13877">
        <v>3</v>
      </c>
      <c r="W13877" t="s">
        <v>12187</v>
      </c>
      <c r="X13877">
        <v>7</v>
      </c>
      <c r="Y13877" t="s">
        <v>953</v>
      </c>
      <c r="Z13877">
        <v>7403</v>
      </c>
      <c r="AA13877" t="s">
        <v>3681</v>
      </c>
      <c r="AC13877" t="s">
        <v>10219</v>
      </c>
      <c r="AD13877" t="s">
        <v>2682</v>
      </c>
    </row>
    <row r="13878" spans="21:30">
      <c r="U13878">
        <v>36731</v>
      </c>
      <c r="V13878">
        <v>1</v>
      </c>
      <c r="W13878" t="s">
        <v>14210</v>
      </c>
      <c r="X13878">
        <v>7</v>
      </c>
      <c r="Y13878" t="s">
        <v>953</v>
      </c>
      <c r="Z13878">
        <v>7403</v>
      </c>
      <c r="AA13878" t="s">
        <v>3681</v>
      </c>
      <c r="AC13878" t="s">
        <v>10219</v>
      </c>
      <c r="AD13878" t="s">
        <v>2682</v>
      </c>
    </row>
    <row r="13879" spans="21:30">
      <c r="U13879">
        <v>36733</v>
      </c>
      <c r="V13879">
        <v>8</v>
      </c>
      <c r="W13879" t="s">
        <v>14278</v>
      </c>
      <c r="X13879">
        <v>7</v>
      </c>
      <c r="Y13879" t="s">
        <v>953</v>
      </c>
      <c r="Z13879">
        <v>7403</v>
      </c>
      <c r="AA13879" t="s">
        <v>3681</v>
      </c>
      <c r="AC13879" t="s">
        <v>10219</v>
      </c>
      <c r="AD13879" t="s">
        <v>2682</v>
      </c>
    </row>
    <row r="13880" spans="21:30">
      <c r="U13880">
        <v>36734</v>
      </c>
      <c r="V13880">
        <v>6</v>
      </c>
      <c r="W13880" t="s">
        <v>14279</v>
      </c>
      <c r="X13880">
        <v>7</v>
      </c>
      <c r="Y13880" t="s">
        <v>953</v>
      </c>
      <c r="Z13880">
        <v>7404</v>
      </c>
      <c r="AA13880" t="s">
        <v>1487</v>
      </c>
      <c r="AC13880" t="s">
        <v>10219</v>
      </c>
      <c r="AD13880" t="s">
        <v>2682</v>
      </c>
    </row>
    <row r="13881" spans="21:30">
      <c r="U13881">
        <v>36735</v>
      </c>
      <c r="V13881">
        <v>4</v>
      </c>
      <c r="W13881" t="s">
        <v>14280</v>
      </c>
      <c r="X13881">
        <v>7</v>
      </c>
      <c r="Y13881" t="s">
        <v>953</v>
      </c>
      <c r="Z13881">
        <v>7404</v>
      </c>
      <c r="AA13881" t="s">
        <v>1487</v>
      </c>
      <c r="AC13881" t="s">
        <v>10219</v>
      </c>
      <c r="AD13881" t="s">
        <v>2682</v>
      </c>
    </row>
    <row r="13882" spans="21:30">
      <c r="U13882">
        <v>36736</v>
      </c>
      <c r="V13882">
        <v>2</v>
      </c>
      <c r="W13882" t="s">
        <v>14281</v>
      </c>
      <c r="X13882">
        <v>7</v>
      </c>
      <c r="Y13882" t="s">
        <v>953</v>
      </c>
      <c r="Z13882">
        <v>7405</v>
      </c>
      <c r="AA13882" t="s">
        <v>1655</v>
      </c>
      <c r="AC13882" t="s">
        <v>10219</v>
      </c>
      <c r="AD13882" t="s">
        <v>2682</v>
      </c>
    </row>
    <row r="13883" spans="21:30">
      <c r="U13883">
        <v>36737</v>
      </c>
      <c r="V13883">
        <v>0</v>
      </c>
      <c r="W13883" t="s">
        <v>14282</v>
      </c>
      <c r="X13883">
        <v>7</v>
      </c>
      <c r="Y13883" t="s">
        <v>953</v>
      </c>
      <c r="Z13883">
        <v>7405</v>
      </c>
      <c r="AA13883" t="s">
        <v>1655</v>
      </c>
      <c r="AC13883" t="s">
        <v>10219</v>
      </c>
      <c r="AD13883" t="s">
        <v>2682</v>
      </c>
    </row>
    <row r="13884" spans="21:30">
      <c r="U13884">
        <v>36738</v>
      </c>
      <c r="V13884">
        <v>9</v>
      </c>
      <c r="W13884" t="s">
        <v>14283</v>
      </c>
      <c r="X13884">
        <v>7</v>
      </c>
      <c r="Y13884" t="s">
        <v>953</v>
      </c>
      <c r="Z13884">
        <v>7405</v>
      </c>
      <c r="AA13884" t="s">
        <v>1655</v>
      </c>
      <c r="AC13884" t="s">
        <v>10219</v>
      </c>
      <c r="AD13884" t="s">
        <v>2682</v>
      </c>
    </row>
    <row r="13885" spans="21:30">
      <c r="U13885">
        <v>36739</v>
      </c>
      <c r="V13885">
        <v>7</v>
      </c>
      <c r="W13885" t="s">
        <v>14284</v>
      </c>
      <c r="X13885">
        <v>7</v>
      </c>
      <c r="Y13885" t="s">
        <v>953</v>
      </c>
      <c r="Z13885">
        <v>7405</v>
      </c>
      <c r="AA13885" t="s">
        <v>1655</v>
      </c>
      <c r="AC13885" t="s">
        <v>10219</v>
      </c>
      <c r="AD13885" t="s">
        <v>2682</v>
      </c>
    </row>
    <row r="13886" spans="21:30">
      <c r="U13886">
        <v>36740</v>
      </c>
      <c r="V13886">
        <v>0</v>
      </c>
      <c r="W13886" t="s">
        <v>12264</v>
      </c>
      <c r="X13886">
        <v>7</v>
      </c>
      <c r="Y13886" t="s">
        <v>953</v>
      </c>
      <c r="Z13886">
        <v>7407</v>
      </c>
      <c r="AA13886" t="s">
        <v>1797</v>
      </c>
      <c r="AC13886" t="s">
        <v>10219</v>
      </c>
      <c r="AD13886" t="s">
        <v>2682</v>
      </c>
    </row>
    <row r="13887" spans="21:30">
      <c r="U13887">
        <v>36741</v>
      </c>
      <c r="V13887">
        <v>9</v>
      </c>
      <c r="W13887" t="s">
        <v>12491</v>
      </c>
      <c r="X13887">
        <v>7</v>
      </c>
      <c r="Y13887" t="s">
        <v>953</v>
      </c>
      <c r="Z13887">
        <v>7407</v>
      </c>
      <c r="AA13887" t="s">
        <v>1797</v>
      </c>
      <c r="AC13887" t="s">
        <v>10219</v>
      </c>
      <c r="AD13887" t="s">
        <v>2682</v>
      </c>
    </row>
    <row r="13888" spans="21:30">
      <c r="U13888">
        <v>36742</v>
      </c>
      <c r="V13888">
        <v>7</v>
      </c>
      <c r="W13888" t="s">
        <v>13441</v>
      </c>
      <c r="X13888">
        <v>7</v>
      </c>
      <c r="Y13888" t="s">
        <v>953</v>
      </c>
      <c r="Z13888">
        <v>7407</v>
      </c>
      <c r="AA13888" t="s">
        <v>1797</v>
      </c>
      <c r="AC13888" t="s">
        <v>10219</v>
      </c>
      <c r="AD13888" t="s">
        <v>2682</v>
      </c>
    </row>
    <row r="13889" spans="21:30">
      <c r="U13889">
        <v>36743</v>
      </c>
      <c r="V13889">
        <v>5</v>
      </c>
      <c r="W13889" t="s">
        <v>14285</v>
      </c>
      <c r="X13889">
        <v>7</v>
      </c>
      <c r="Y13889" t="s">
        <v>953</v>
      </c>
      <c r="Z13889">
        <v>7407</v>
      </c>
      <c r="AA13889" t="s">
        <v>1797</v>
      </c>
      <c r="AC13889" t="s">
        <v>10219</v>
      </c>
      <c r="AD13889" t="s">
        <v>2682</v>
      </c>
    </row>
    <row r="13890" spans="21:30">
      <c r="U13890">
        <v>36744</v>
      </c>
      <c r="V13890">
        <v>3</v>
      </c>
      <c r="W13890" t="s">
        <v>14286</v>
      </c>
      <c r="X13890">
        <v>7</v>
      </c>
      <c r="Y13890" t="s">
        <v>953</v>
      </c>
      <c r="Z13890">
        <v>7406</v>
      </c>
      <c r="AA13890" t="s">
        <v>1696</v>
      </c>
      <c r="AC13890" t="s">
        <v>10219</v>
      </c>
      <c r="AD13890" t="s">
        <v>2682</v>
      </c>
    </row>
    <row r="13891" spans="21:30">
      <c r="U13891">
        <v>36745</v>
      </c>
      <c r="V13891">
        <v>1</v>
      </c>
      <c r="W13891" t="s">
        <v>14287</v>
      </c>
      <c r="X13891">
        <v>7</v>
      </c>
      <c r="Y13891" t="s">
        <v>953</v>
      </c>
      <c r="Z13891">
        <v>7406</v>
      </c>
      <c r="AA13891" t="s">
        <v>1696</v>
      </c>
      <c r="AC13891" t="s">
        <v>10219</v>
      </c>
      <c r="AD13891" t="s">
        <v>2682</v>
      </c>
    </row>
    <row r="13892" spans="21:30">
      <c r="U13892">
        <v>36747</v>
      </c>
      <c r="V13892">
        <v>8</v>
      </c>
      <c r="W13892" t="s">
        <v>14288</v>
      </c>
      <c r="X13892">
        <v>7</v>
      </c>
      <c r="Y13892" t="s">
        <v>953</v>
      </c>
      <c r="Z13892">
        <v>7406</v>
      </c>
      <c r="AA13892" t="s">
        <v>1696</v>
      </c>
      <c r="AC13892" t="s">
        <v>10219</v>
      </c>
      <c r="AD13892" t="s">
        <v>2682</v>
      </c>
    </row>
    <row r="13893" spans="21:30">
      <c r="U13893">
        <v>36748</v>
      </c>
      <c r="V13893">
        <v>6</v>
      </c>
      <c r="W13893" t="s">
        <v>14289</v>
      </c>
      <c r="X13893">
        <v>7</v>
      </c>
      <c r="Y13893" t="s">
        <v>953</v>
      </c>
      <c r="Z13893">
        <v>7201</v>
      </c>
      <c r="AA13893" t="s">
        <v>952</v>
      </c>
      <c r="AC13893" t="s">
        <v>10219</v>
      </c>
      <c r="AD13893" t="s">
        <v>2682</v>
      </c>
    </row>
    <row r="13894" spans="21:30">
      <c r="U13894">
        <v>36749</v>
      </c>
      <c r="V13894">
        <v>4</v>
      </c>
      <c r="W13894" t="s">
        <v>10226</v>
      </c>
      <c r="X13894">
        <v>7</v>
      </c>
      <c r="Y13894" t="s">
        <v>953</v>
      </c>
      <c r="Z13894">
        <v>7201</v>
      </c>
      <c r="AA13894" t="s">
        <v>952</v>
      </c>
      <c r="AC13894" t="s">
        <v>10219</v>
      </c>
      <c r="AD13894" t="s">
        <v>2682</v>
      </c>
    </row>
    <row r="13895" spans="21:30">
      <c r="U13895">
        <v>36750</v>
      </c>
      <c r="V13895">
        <v>8</v>
      </c>
      <c r="W13895" t="s">
        <v>14290</v>
      </c>
      <c r="X13895">
        <v>7</v>
      </c>
      <c r="Y13895" t="s">
        <v>953</v>
      </c>
      <c r="Z13895">
        <v>7201</v>
      </c>
      <c r="AA13895" t="s">
        <v>952</v>
      </c>
      <c r="AC13895" t="s">
        <v>10219</v>
      </c>
      <c r="AD13895" t="s">
        <v>2682</v>
      </c>
    </row>
    <row r="13896" spans="21:30">
      <c r="U13896">
        <v>36751</v>
      </c>
      <c r="V13896">
        <v>6</v>
      </c>
      <c r="W13896" t="s">
        <v>14291</v>
      </c>
      <c r="X13896">
        <v>7</v>
      </c>
      <c r="Y13896" t="s">
        <v>953</v>
      </c>
      <c r="Z13896">
        <v>7203</v>
      </c>
      <c r="AA13896" t="s">
        <v>1499</v>
      </c>
      <c r="AC13896" t="s">
        <v>10219</v>
      </c>
      <c r="AD13896" t="s">
        <v>2682</v>
      </c>
    </row>
    <row r="13897" spans="21:30">
      <c r="U13897">
        <v>36752</v>
      </c>
      <c r="V13897">
        <v>4</v>
      </c>
      <c r="W13897" t="s">
        <v>12804</v>
      </c>
      <c r="X13897">
        <v>16</v>
      </c>
      <c r="Y13897" t="s">
        <v>3835</v>
      </c>
      <c r="Z13897">
        <v>16101</v>
      </c>
      <c r="AA13897" t="s">
        <v>3836</v>
      </c>
      <c r="AC13897" t="s">
        <v>10219</v>
      </c>
      <c r="AD13897" t="s">
        <v>2682</v>
      </c>
    </row>
    <row r="13898" spans="21:30">
      <c r="U13898">
        <v>36753</v>
      </c>
      <c r="V13898">
        <v>2</v>
      </c>
      <c r="W13898" t="s">
        <v>14292</v>
      </c>
      <c r="X13898">
        <v>16</v>
      </c>
      <c r="Y13898" t="s">
        <v>3835</v>
      </c>
      <c r="Z13898">
        <v>16101</v>
      </c>
      <c r="AA13898" t="s">
        <v>3836</v>
      </c>
      <c r="AC13898" t="s">
        <v>10219</v>
      </c>
      <c r="AD13898" t="s">
        <v>2682</v>
      </c>
    </row>
    <row r="13899" spans="21:30">
      <c r="U13899">
        <v>36754</v>
      </c>
      <c r="V13899">
        <v>0</v>
      </c>
      <c r="W13899" t="s">
        <v>14293</v>
      </c>
      <c r="X13899">
        <v>16</v>
      </c>
      <c r="Y13899" t="s">
        <v>3835</v>
      </c>
      <c r="Z13899">
        <v>16101</v>
      </c>
      <c r="AA13899" t="s">
        <v>3836</v>
      </c>
      <c r="AC13899" t="s">
        <v>10219</v>
      </c>
      <c r="AD13899" t="s">
        <v>2682</v>
      </c>
    </row>
    <row r="13900" spans="21:30">
      <c r="U13900">
        <v>36755</v>
      </c>
      <c r="V13900">
        <v>9</v>
      </c>
      <c r="W13900" t="s">
        <v>14294</v>
      </c>
      <c r="X13900">
        <v>16</v>
      </c>
      <c r="Y13900" t="s">
        <v>3835</v>
      </c>
      <c r="Z13900">
        <v>16101</v>
      </c>
      <c r="AA13900" t="s">
        <v>3836</v>
      </c>
      <c r="AC13900" t="s">
        <v>10219</v>
      </c>
      <c r="AD13900" t="s">
        <v>2682</v>
      </c>
    </row>
    <row r="13901" spans="21:30">
      <c r="U13901">
        <v>36756</v>
      </c>
      <c r="V13901">
        <v>7</v>
      </c>
      <c r="W13901" t="s">
        <v>14291</v>
      </c>
      <c r="X13901">
        <v>16</v>
      </c>
      <c r="Y13901" t="s">
        <v>3835</v>
      </c>
      <c r="Z13901">
        <v>16101</v>
      </c>
      <c r="AA13901" t="s">
        <v>3836</v>
      </c>
      <c r="AC13901" t="s">
        <v>10219</v>
      </c>
      <c r="AD13901" t="s">
        <v>2682</v>
      </c>
    </row>
    <row r="13902" spans="21:30">
      <c r="U13902">
        <v>36757</v>
      </c>
      <c r="V13902">
        <v>5</v>
      </c>
      <c r="W13902" t="s">
        <v>14295</v>
      </c>
      <c r="X13902">
        <v>16</v>
      </c>
      <c r="Y13902" t="s">
        <v>3835</v>
      </c>
      <c r="Z13902">
        <v>16101</v>
      </c>
      <c r="AA13902" t="s">
        <v>3836</v>
      </c>
      <c r="AC13902" t="s">
        <v>10219</v>
      </c>
      <c r="AD13902" t="s">
        <v>2682</v>
      </c>
    </row>
    <row r="13903" spans="21:30">
      <c r="U13903">
        <v>36758</v>
      </c>
      <c r="V13903">
        <v>3</v>
      </c>
      <c r="W13903" t="s">
        <v>14296</v>
      </c>
      <c r="X13903">
        <v>16</v>
      </c>
      <c r="Y13903" t="s">
        <v>3835</v>
      </c>
      <c r="Z13903">
        <v>16101</v>
      </c>
      <c r="AA13903" t="s">
        <v>3836</v>
      </c>
      <c r="AC13903" t="s">
        <v>10219</v>
      </c>
      <c r="AD13903" t="s">
        <v>2682</v>
      </c>
    </row>
    <row r="13904" spans="21:30">
      <c r="U13904">
        <v>36759</v>
      </c>
      <c r="V13904">
        <v>1</v>
      </c>
      <c r="W13904" t="s">
        <v>14297</v>
      </c>
      <c r="X13904">
        <v>16</v>
      </c>
      <c r="Y13904" t="s">
        <v>3835</v>
      </c>
      <c r="Z13904">
        <v>16301</v>
      </c>
      <c r="AA13904" t="s">
        <v>3894</v>
      </c>
      <c r="AC13904" t="s">
        <v>10219</v>
      </c>
      <c r="AD13904" t="s">
        <v>2682</v>
      </c>
    </row>
    <row r="13905" spans="21:30">
      <c r="U13905">
        <v>36760</v>
      </c>
      <c r="V13905">
        <v>5</v>
      </c>
      <c r="W13905" t="s">
        <v>10340</v>
      </c>
      <c r="X13905">
        <v>16</v>
      </c>
      <c r="Y13905" t="s">
        <v>3835</v>
      </c>
      <c r="Z13905">
        <v>16301</v>
      </c>
      <c r="AA13905" t="s">
        <v>3894</v>
      </c>
      <c r="AC13905" t="s">
        <v>10219</v>
      </c>
      <c r="AD13905" t="s">
        <v>2682</v>
      </c>
    </row>
    <row r="13906" spans="21:30">
      <c r="U13906">
        <v>36761</v>
      </c>
      <c r="V13906">
        <v>3</v>
      </c>
      <c r="W13906" t="s">
        <v>14298</v>
      </c>
      <c r="X13906">
        <v>16</v>
      </c>
      <c r="Y13906" t="s">
        <v>3835</v>
      </c>
      <c r="Z13906">
        <v>16303</v>
      </c>
      <c r="AA13906" t="s">
        <v>3920</v>
      </c>
      <c r="AC13906" t="s">
        <v>10219</v>
      </c>
      <c r="AD13906" t="s">
        <v>2682</v>
      </c>
    </row>
    <row r="13907" spans="21:30">
      <c r="U13907">
        <v>36762</v>
      </c>
      <c r="V13907">
        <v>1</v>
      </c>
      <c r="W13907" t="s">
        <v>10211</v>
      </c>
      <c r="X13907">
        <v>16</v>
      </c>
      <c r="Y13907" t="s">
        <v>3835</v>
      </c>
      <c r="Z13907">
        <v>16304</v>
      </c>
      <c r="AA13907" t="s">
        <v>3933</v>
      </c>
      <c r="AC13907" t="s">
        <v>10219</v>
      </c>
      <c r="AD13907" t="s">
        <v>2682</v>
      </c>
    </row>
    <row r="13908" spans="21:30">
      <c r="U13908">
        <v>36764</v>
      </c>
      <c r="V13908">
        <v>8</v>
      </c>
      <c r="W13908" t="s">
        <v>14299</v>
      </c>
      <c r="X13908">
        <v>16</v>
      </c>
      <c r="Y13908" t="s">
        <v>3835</v>
      </c>
      <c r="Z13908">
        <v>16302</v>
      </c>
      <c r="AA13908" t="s">
        <v>89</v>
      </c>
      <c r="AC13908" t="s">
        <v>10219</v>
      </c>
      <c r="AD13908" t="s">
        <v>2682</v>
      </c>
    </row>
    <row r="13909" spans="21:30">
      <c r="U13909">
        <v>36765</v>
      </c>
      <c r="V13909">
        <v>6</v>
      </c>
      <c r="W13909" t="s">
        <v>14300</v>
      </c>
      <c r="X13909">
        <v>16</v>
      </c>
      <c r="Y13909" t="s">
        <v>3835</v>
      </c>
      <c r="Z13909">
        <v>16302</v>
      </c>
      <c r="AA13909" t="s">
        <v>89</v>
      </c>
      <c r="AC13909" t="s">
        <v>10219</v>
      </c>
      <c r="AD13909" t="s">
        <v>2682</v>
      </c>
    </row>
    <row r="13910" spans="21:30">
      <c r="U13910">
        <v>36766</v>
      </c>
      <c r="V13910">
        <v>4</v>
      </c>
      <c r="W13910" t="s">
        <v>12744</v>
      </c>
      <c r="X13910">
        <v>16</v>
      </c>
      <c r="Y13910" t="s">
        <v>3835</v>
      </c>
      <c r="Z13910">
        <v>16302</v>
      </c>
      <c r="AA13910" t="s">
        <v>89</v>
      </c>
      <c r="AC13910" t="s">
        <v>10219</v>
      </c>
      <c r="AD13910" t="s">
        <v>2682</v>
      </c>
    </row>
    <row r="13911" spans="21:30">
      <c r="U13911">
        <v>36767</v>
      </c>
      <c r="V13911">
        <v>2</v>
      </c>
      <c r="W13911" t="s">
        <v>14301</v>
      </c>
      <c r="X13911">
        <v>16</v>
      </c>
      <c r="Y13911" t="s">
        <v>3835</v>
      </c>
      <c r="Z13911">
        <v>16302</v>
      </c>
      <c r="AA13911" t="s">
        <v>89</v>
      </c>
      <c r="AC13911" t="s">
        <v>10219</v>
      </c>
      <c r="AD13911" t="s">
        <v>2682</v>
      </c>
    </row>
    <row r="13912" spans="21:30">
      <c r="U13912">
        <v>36768</v>
      </c>
      <c r="V13912">
        <v>0</v>
      </c>
      <c r="W13912" t="s">
        <v>14302</v>
      </c>
      <c r="X13912">
        <v>16</v>
      </c>
      <c r="Y13912" t="s">
        <v>3835</v>
      </c>
      <c r="Z13912">
        <v>16302</v>
      </c>
      <c r="AA13912" t="s">
        <v>89</v>
      </c>
      <c r="AC13912" t="s">
        <v>10219</v>
      </c>
      <c r="AD13912" t="s">
        <v>2682</v>
      </c>
    </row>
    <row r="13913" spans="21:30">
      <c r="U13913">
        <v>36769</v>
      </c>
      <c r="V13913">
        <v>9</v>
      </c>
      <c r="W13913" t="s">
        <v>14303</v>
      </c>
      <c r="X13913">
        <v>16</v>
      </c>
      <c r="Y13913" t="s">
        <v>3835</v>
      </c>
      <c r="Z13913">
        <v>16302</v>
      </c>
      <c r="AA13913" t="s">
        <v>89</v>
      </c>
      <c r="AC13913" t="s">
        <v>10219</v>
      </c>
      <c r="AD13913" t="s">
        <v>2682</v>
      </c>
    </row>
    <row r="13914" spans="21:30">
      <c r="U13914">
        <v>36770</v>
      </c>
      <c r="V13914">
        <v>2</v>
      </c>
      <c r="W13914" t="s">
        <v>14304</v>
      </c>
      <c r="X13914">
        <v>16</v>
      </c>
      <c r="Y13914" t="s">
        <v>3835</v>
      </c>
      <c r="Z13914">
        <v>16106</v>
      </c>
      <c r="AA13914" t="s">
        <v>3961</v>
      </c>
      <c r="AC13914" t="s">
        <v>10219</v>
      </c>
      <c r="AD13914" t="s">
        <v>2682</v>
      </c>
    </row>
    <row r="13915" spans="21:30">
      <c r="U13915">
        <v>36771</v>
      </c>
      <c r="V13915">
        <v>0</v>
      </c>
      <c r="W13915" t="s">
        <v>10705</v>
      </c>
      <c r="X13915">
        <v>16</v>
      </c>
      <c r="Y13915" t="s">
        <v>3835</v>
      </c>
      <c r="Z13915">
        <v>16106</v>
      </c>
      <c r="AA13915" t="s">
        <v>3961</v>
      </c>
      <c r="AC13915" t="s">
        <v>10219</v>
      </c>
      <c r="AD13915" t="s">
        <v>2682</v>
      </c>
    </row>
    <row r="13916" spans="21:30">
      <c r="U13916">
        <v>36772</v>
      </c>
      <c r="V13916">
        <v>9</v>
      </c>
      <c r="W13916" t="s">
        <v>14305</v>
      </c>
      <c r="X13916">
        <v>16</v>
      </c>
      <c r="Y13916" t="s">
        <v>3835</v>
      </c>
      <c r="Z13916">
        <v>16108</v>
      </c>
      <c r="AA13916" t="s">
        <v>1693</v>
      </c>
      <c r="AC13916" t="s">
        <v>10219</v>
      </c>
      <c r="AD13916" t="s">
        <v>2682</v>
      </c>
    </row>
    <row r="13917" spans="21:30">
      <c r="U13917">
        <v>36773</v>
      </c>
      <c r="V13917">
        <v>7</v>
      </c>
      <c r="W13917" t="s">
        <v>14306</v>
      </c>
      <c r="X13917">
        <v>16</v>
      </c>
      <c r="Y13917" t="s">
        <v>3835</v>
      </c>
      <c r="Z13917">
        <v>16108</v>
      </c>
      <c r="AA13917" t="s">
        <v>1693</v>
      </c>
      <c r="AC13917" t="s">
        <v>10219</v>
      </c>
      <c r="AD13917" t="s">
        <v>2682</v>
      </c>
    </row>
    <row r="13918" spans="21:30">
      <c r="U13918">
        <v>36774</v>
      </c>
      <c r="V13918">
        <v>5</v>
      </c>
      <c r="W13918" t="s">
        <v>14307</v>
      </c>
      <c r="X13918">
        <v>16</v>
      </c>
      <c r="Y13918" t="s">
        <v>3835</v>
      </c>
      <c r="Z13918">
        <v>16108</v>
      </c>
      <c r="AA13918" t="s">
        <v>1693</v>
      </c>
      <c r="AC13918" t="s">
        <v>10219</v>
      </c>
      <c r="AD13918" t="s">
        <v>2682</v>
      </c>
    </row>
    <row r="13919" spans="21:30">
      <c r="U13919">
        <v>36775</v>
      </c>
      <c r="V13919">
        <v>3</v>
      </c>
      <c r="W13919" t="s">
        <v>12734</v>
      </c>
      <c r="X13919">
        <v>16</v>
      </c>
      <c r="Y13919" t="s">
        <v>3835</v>
      </c>
      <c r="Z13919">
        <v>16104</v>
      </c>
      <c r="AA13919" t="s">
        <v>1116</v>
      </c>
      <c r="AC13919" t="s">
        <v>10219</v>
      </c>
      <c r="AD13919" t="s">
        <v>2682</v>
      </c>
    </row>
    <row r="13920" spans="21:30">
      <c r="U13920">
        <v>36776</v>
      </c>
      <c r="V13920">
        <v>1</v>
      </c>
      <c r="W13920" t="s">
        <v>14308</v>
      </c>
      <c r="X13920">
        <v>16</v>
      </c>
      <c r="Y13920" t="s">
        <v>3835</v>
      </c>
      <c r="Z13920">
        <v>16104</v>
      </c>
      <c r="AA13920" t="s">
        <v>1116</v>
      </c>
      <c r="AC13920" t="s">
        <v>10219</v>
      </c>
      <c r="AD13920" t="s">
        <v>2682</v>
      </c>
    </row>
    <row r="13921" spans="21:30">
      <c r="U13921">
        <v>36778</v>
      </c>
      <c r="V13921">
        <v>8</v>
      </c>
      <c r="W13921" t="s">
        <v>14309</v>
      </c>
      <c r="X13921">
        <v>16</v>
      </c>
      <c r="Y13921" t="s">
        <v>3835</v>
      </c>
      <c r="Z13921">
        <v>16109</v>
      </c>
      <c r="AA13921" t="s">
        <v>1811</v>
      </c>
      <c r="AC13921" t="s">
        <v>10219</v>
      </c>
      <c r="AD13921" t="s">
        <v>2682</v>
      </c>
    </row>
    <row r="13922" spans="21:30">
      <c r="U13922">
        <v>36779</v>
      </c>
      <c r="V13922">
        <v>6</v>
      </c>
      <c r="W13922" t="s">
        <v>14310</v>
      </c>
      <c r="X13922">
        <v>16</v>
      </c>
      <c r="Y13922" t="s">
        <v>3835</v>
      </c>
      <c r="Z13922">
        <v>16109</v>
      </c>
      <c r="AA13922" t="s">
        <v>1811</v>
      </c>
      <c r="AC13922" t="s">
        <v>10219</v>
      </c>
      <c r="AD13922" t="s">
        <v>2682</v>
      </c>
    </row>
    <row r="13923" spans="21:30">
      <c r="U13923">
        <v>36781</v>
      </c>
      <c r="V13923">
        <v>8</v>
      </c>
      <c r="W13923" t="s">
        <v>14311</v>
      </c>
      <c r="X13923">
        <v>16</v>
      </c>
      <c r="Y13923" t="s">
        <v>3835</v>
      </c>
      <c r="Z13923">
        <v>16105</v>
      </c>
      <c r="AA13923" t="s">
        <v>1503</v>
      </c>
      <c r="AC13923" t="s">
        <v>10219</v>
      </c>
      <c r="AD13923" t="s">
        <v>2682</v>
      </c>
    </row>
    <row r="13924" spans="21:30">
      <c r="U13924">
        <v>36782</v>
      </c>
      <c r="V13924">
        <v>6</v>
      </c>
      <c r="W13924" t="s">
        <v>14312</v>
      </c>
      <c r="X13924">
        <v>16</v>
      </c>
      <c r="Y13924" t="s">
        <v>3835</v>
      </c>
      <c r="Z13924">
        <v>16105</v>
      </c>
      <c r="AA13924" t="s">
        <v>1503</v>
      </c>
      <c r="AC13924" t="s">
        <v>10219</v>
      </c>
      <c r="AD13924" t="s">
        <v>2682</v>
      </c>
    </row>
    <row r="13925" spans="21:30">
      <c r="U13925">
        <v>36783</v>
      </c>
      <c r="V13925">
        <v>4</v>
      </c>
      <c r="W13925" t="s">
        <v>840</v>
      </c>
      <c r="X13925">
        <v>16</v>
      </c>
      <c r="Y13925" t="s">
        <v>3835</v>
      </c>
      <c r="Z13925">
        <v>16105</v>
      </c>
      <c r="AA13925" t="s">
        <v>1503</v>
      </c>
      <c r="AC13925" t="s">
        <v>10219</v>
      </c>
      <c r="AD13925" t="s">
        <v>2682</v>
      </c>
    </row>
    <row r="13926" spans="21:30">
      <c r="U13926">
        <v>36784</v>
      </c>
      <c r="V13926">
        <v>2</v>
      </c>
      <c r="W13926" t="s">
        <v>13050</v>
      </c>
      <c r="X13926">
        <v>16</v>
      </c>
      <c r="Y13926" t="s">
        <v>3835</v>
      </c>
      <c r="Z13926">
        <v>16102</v>
      </c>
      <c r="AA13926" t="s">
        <v>894</v>
      </c>
      <c r="AC13926" t="s">
        <v>10219</v>
      </c>
      <c r="AD13926" t="s">
        <v>2682</v>
      </c>
    </row>
    <row r="13927" spans="21:30">
      <c r="U13927">
        <v>36785</v>
      </c>
      <c r="V13927">
        <v>0</v>
      </c>
      <c r="W13927" t="s">
        <v>12491</v>
      </c>
      <c r="X13927">
        <v>16</v>
      </c>
      <c r="Y13927" t="s">
        <v>3835</v>
      </c>
      <c r="Z13927">
        <v>16102</v>
      </c>
      <c r="AA13927" t="s">
        <v>894</v>
      </c>
      <c r="AC13927" t="s">
        <v>10219</v>
      </c>
      <c r="AD13927" t="s">
        <v>2682</v>
      </c>
    </row>
    <row r="13928" spans="21:30">
      <c r="U13928">
        <v>36786</v>
      </c>
      <c r="V13928">
        <v>9</v>
      </c>
      <c r="W13928" t="s">
        <v>12480</v>
      </c>
      <c r="X13928">
        <v>16</v>
      </c>
      <c r="Y13928" t="s">
        <v>3835</v>
      </c>
      <c r="Z13928">
        <v>16102</v>
      </c>
      <c r="AA13928" t="s">
        <v>894</v>
      </c>
      <c r="AC13928" t="s">
        <v>10219</v>
      </c>
      <c r="AD13928" t="s">
        <v>2682</v>
      </c>
    </row>
    <row r="13929" spans="21:30">
      <c r="U13929">
        <v>36787</v>
      </c>
      <c r="V13929">
        <v>7</v>
      </c>
      <c r="W13929" t="s">
        <v>12723</v>
      </c>
      <c r="X13929">
        <v>16</v>
      </c>
      <c r="Y13929" t="s">
        <v>3835</v>
      </c>
      <c r="Z13929">
        <v>16107</v>
      </c>
      <c r="AA13929" t="s">
        <v>4040</v>
      </c>
      <c r="AC13929" t="s">
        <v>10219</v>
      </c>
      <c r="AD13929" t="s">
        <v>2682</v>
      </c>
    </row>
    <row r="13930" spans="21:30">
      <c r="U13930">
        <v>36788</v>
      </c>
      <c r="V13930">
        <v>5</v>
      </c>
      <c r="W13930" t="s">
        <v>14313</v>
      </c>
      <c r="X13930">
        <v>16</v>
      </c>
      <c r="Y13930" t="s">
        <v>3835</v>
      </c>
      <c r="Z13930">
        <v>16206</v>
      </c>
      <c r="AA13930" t="s">
        <v>4050</v>
      </c>
      <c r="AC13930" t="s">
        <v>10219</v>
      </c>
      <c r="AD13930" t="s">
        <v>2682</v>
      </c>
    </row>
    <row r="13931" spans="21:30">
      <c r="U13931">
        <v>36789</v>
      </c>
      <c r="V13931">
        <v>3</v>
      </c>
      <c r="W13931" t="s">
        <v>14314</v>
      </c>
      <c r="X13931">
        <v>16</v>
      </c>
      <c r="Y13931" t="s">
        <v>3835</v>
      </c>
      <c r="Z13931">
        <v>16205</v>
      </c>
      <c r="AA13931" t="s">
        <v>1547</v>
      </c>
      <c r="AC13931" t="s">
        <v>10219</v>
      </c>
      <c r="AD13931" t="s">
        <v>2682</v>
      </c>
    </row>
    <row r="13932" spans="21:30">
      <c r="U13932">
        <v>36790</v>
      </c>
      <c r="V13932">
        <v>7</v>
      </c>
      <c r="W13932" t="s">
        <v>14315</v>
      </c>
      <c r="X13932">
        <v>16</v>
      </c>
      <c r="Y13932" t="s">
        <v>3835</v>
      </c>
      <c r="Z13932">
        <v>16203</v>
      </c>
      <c r="AA13932" t="s">
        <v>1014</v>
      </c>
      <c r="AC13932" t="s">
        <v>10219</v>
      </c>
      <c r="AD13932" t="s">
        <v>2682</v>
      </c>
    </row>
    <row r="13933" spans="21:30">
      <c r="U13933">
        <v>36791</v>
      </c>
      <c r="V13933">
        <v>5</v>
      </c>
      <c r="W13933" t="s">
        <v>1014</v>
      </c>
      <c r="X13933">
        <v>16</v>
      </c>
      <c r="Y13933" t="s">
        <v>3835</v>
      </c>
      <c r="Z13933">
        <v>16203</v>
      </c>
      <c r="AA13933" t="s">
        <v>1014</v>
      </c>
      <c r="AC13933" t="s">
        <v>10219</v>
      </c>
      <c r="AD13933" t="s">
        <v>2682</v>
      </c>
    </row>
    <row r="13934" spans="21:30">
      <c r="U13934">
        <v>36793</v>
      </c>
      <c r="V13934">
        <v>1</v>
      </c>
      <c r="W13934" t="s">
        <v>14269</v>
      </c>
      <c r="X13934">
        <v>16</v>
      </c>
      <c r="Y13934" t="s">
        <v>3835</v>
      </c>
      <c r="Z13934">
        <v>16207</v>
      </c>
      <c r="AA13934" t="s">
        <v>1777</v>
      </c>
      <c r="AC13934" t="s">
        <v>10219</v>
      </c>
      <c r="AD13934" t="s">
        <v>2682</v>
      </c>
    </row>
    <row r="13935" spans="21:30">
      <c r="U13935">
        <v>36795</v>
      </c>
      <c r="V13935">
        <v>8</v>
      </c>
      <c r="W13935" t="s">
        <v>14316</v>
      </c>
      <c r="X13935">
        <v>16</v>
      </c>
      <c r="Y13935" t="s">
        <v>3835</v>
      </c>
      <c r="Z13935">
        <v>16207</v>
      </c>
      <c r="AA13935" t="s">
        <v>1777</v>
      </c>
      <c r="AC13935" t="s">
        <v>10219</v>
      </c>
      <c r="AD13935" t="s">
        <v>2682</v>
      </c>
    </row>
    <row r="13936" spans="21:30">
      <c r="U13936">
        <v>36796</v>
      </c>
      <c r="V13936">
        <v>6</v>
      </c>
      <c r="W13936" t="s">
        <v>14317</v>
      </c>
      <c r="X13936">
        <v>16</v>
      </c>
      <c r="Y13936" t="s">
        <v>3835</v>
      </c>
      <c r="Z13936">
        <v>16207</v>
      </c>
      <c r="AA13936" t="s">
        <v>1777</v>
      </c>
      <c r="AC13936" t="s">
        <v>10219</v>
      </c>
      <c r="AD13936" t="s">
        <v>443</v>
      </c>
    </row>
    <row r="13937" spans="21:30">
      <c r="U13937">
        <v>36797</v>
      </c>
      <c r="V13937">
        <v>4</v>
      </c>
      <c r="W13937" t="s">
        <v>14318</v>
      </c>
      <c r="X13937">
        <v>16</v>
      </c>
      <c r="Y13937" t="s">
        <v>3835</v>
      </c>
      <c r="Z13937">
        <v>16202</v>
      </c>
      <c r="AA13937" t="s">
        <v>999</v>
      </c>
      <c r="AC13937" t="s">
        <v>10219</v>
      </c>
      <c r="AD13937" t="s">
        <v>2682</v>
      </c>
    </row>
    <row r="13938" spans="21:30">
      <c r="U13938">
        <v>36798</v>
      </c>
      <c r="V13938">
        <v>2</v>
      </c>
      <c r="W13938" t="s">
        <v>14319</v>
      </c>
      <c r="X13938">
        <v>16</v>
      </c>
      <c r="Y13938" t="s">
        <v>3835</v>
      </c>
      <c r="Z13938">
        <v>16202</v>
      </c>
      <c r="AA13938" t="s">
        <v>999</v>
      </c>
      <c r="AC13938" t="s">
        <v>10219</v>
      </c>
      <c r="AD13938" t="s">
        <v>443</v>
      </c>
    </row>
    <row r="13939" spans="21:30">
      <c r="U13939">
        <v>36799</v>
      </c>
      <c r="V13939">
        <v>0</v>
      </c>
      <c r="W13939" t="s">
        <v>14320</v>
      </c>
      <c r="X13939">
        <v>16</v>
      </c>
      <c r="Y13939" t="s">
        <v>3835</v>
      </c>
      <c r="Z13939">
        <v>16201</v>
      </c>
      <c r="AA13939" t="s">
        <v>1628</v>
      </c>
      <c r="AC13939" t="s">
        <v>10219</v>
      </c>
      <c r="AD13939" t="s">
        <v>2682</v>
      </c>
    </row>
    <row r="13940" spans="21:30">
      <c r="U13940">
        <v>36800</v>
      </c>
      <c r="V13940">
        <v>8</v>
      </c>
      <c r="W13940" t="s">
        <v>14321</v>
      </c>
      <c r="X13940">
        <v>16</v>
      </c>
      <c r="Y13940" t="s">
        <v>3835</v>
      </c>
      <c r="Z13940">
        <v>16204</v>
      </c>
      <c r="AA13940" t="s">
        <v>1419</v>
      </c>
      <c r="AC13940" t="s">
        <v>10219</v>
      </c>
      <c r="AD13940" t="s">
        <v>2682</v>
      </c>
    </row>
    <row r="13941" spans="21:30">
      <c r="U13941">
        <v>36801</v>
      </c>
      <c r="V13941">
        <v>6</v>
      </c>
      <c r="W13941" t="s">
        <v>14082</v>
      </c>
      <c r="X13941">
        <v>16</v>
      </c>
      <c r="Y13941" t="s">
        <v>3835</v>
      </c>
      <c r="Z13941">
        <v>16305</v>
      </c>
      <c r="AA13941" t="s">
        <v>3867</v>
      </c>
      <c r="AC13941" t="s">
        <v>10219</v>
      </c>
      <c r="AD13941" t="s">
        <v>2682</v>
      </c>
    </row>
    <row r="13942" spans="21:30">
      <c r="U13942">
        <v>36802</v>
      </c>
      <c r="V13942">
        <v>4</v>
      </c>
      <c r="W13942" t="s">
        <v>12300</v>
      </c>
      <c r="X13942">
        <v>16</v>
      </c>
      <c r="Y13942" t="s">
        <v>3835</v>
      </c>
      <c r="Z13942">
        <v>16305</v>
      </c>
      <c r="AA13942" t="s">
        <v>3867</v>
      </c>
      <c r="AC13942" t="s">
        <v>10219</v>
      </c>
      <c r="AD13942" t="s">
        <v>2682</v>
      </c>
    </row>
    <row r="13943" spans="21:30">
      <c r="U13943">
        <v>36803</v>
      </c>
      <c r="V13943">
        <v>2</v>
      </c>
      <c r="W13943" t="s">
        <v>10291</v>
      </c>
      <c r="X13943">
        <v>8</v>
      </c>
      <c r="Y13943" t="s">
        <v>434</v>
      </c>
      <c r="Z13943">
        <v>8301</v>
      </c>
      <c r="AA13943" t="s">
        <v>4127</v>
      </c>
      <c r="AC13943" t="s">
        <v>10219</v>
      </c>
      <c r="AD13943" t="s">
        <v>443</v>
      </c>
    </row>
    <row r="13944" spans="21:30">
      <c r="U13944">
        <v>36804</v>
      </c>
      <c r="V13944">
        <v>0</v>
      </c>
      <c r="W13944" t="s">
        <v>12503</v>
      </c>
      <c r="X13944">
        <v>8</v>
      </c>
      <c r="Y13944" t="s">
        <v>434</v>
      </c>
      <c r="Z13944">
        <v>8301</v>
      </c>
      <c r="AA13944" t="s">
        <v>4127</v>
      </c>
      <c r="AC13944" t="s">
        <v>10219</v>
      </c>
      <c r="AD13944" t="s">
        <v>2682</v>
      </c>
    </row>
    <row r="13945" spans="21:30">
      <c r="U13945">
        <v>36805</v>
      </c>
      <c r="V13945">
        <v>9</v>
      </c>
      <c r="W13945" t="s">
        <v>13206</v>
      </c>
      <c r="X13945">
        <v>8</v>
      </c>
      <c r="Y13945" t="s">
        <v>434</v>
      </c>
      <c r="Z13945">
        <v>8301</v>
      </c>
      <c r="AA13945" t="s">
        <v>4127</v>
      </c>
      <c r="AC13945" t="s">
        <v>10219</v>
      </c>
      <c r="AD13945" t="s">
        <v>2682</v>
      </c>
    </row>
    <row r="13946" spans="21:30">
      <c r="U13946">
        <v>36806</v>
      </c>
      <c r="V13946">
        <v>7</v>
      </c>
      <c r="W13946" t="s">
        <v>12474</v>
      </c>
      <c r="X13946">
        <v>8</v>
      </c>
      <c r="Y13946" t="s">
        <v>434</v>
      </c>
      <c r="Z13946">
        <v>8301</v>
      </c>
      <c r="AA13946" t="s">
        <v>4127</v>
      </c>
      <c r="AC13946" t="s">
        <v>10219</v>
      </c>
      <c r="AD13946" t="s">
        <v>2682</v>
      </c>
    </row>
    <row r="13947" spans="21:30">
      <c r="U13947">
        <v>36807</v>
      </c>
      <c r="V13947">
        <v>5</v>
      </c>
      <c r="W13947" t="s">
        <v>14322</v>
      </c>
      <c r="X13947">
        <v>8</v>
      </c>
      <c r="Y13947" t="s">
        <v>434</v>
      </c>
      <c r="Z13947">
        <v>8301</v>
      </c>
      <c r="AA13947" t="s">
        <v>4127</v>
      </c>
      <c r="AC13947" t="s">
        <v>10219</v>
      </c>
      <c r="AD13947" t="s">
        <v>443</v>
      </c>
    </row>
    <row r="13948" spans="21:30">
      <c r="U13948">
        <v>36808</v>
      </c>
      <c r="V13948">
        <v>3</v>
      </c>
      <c r="W13948" t="s">
        <v>14323</v>
      </c>
      <c r="X13948">
        <v>8</v>
      </c>
      <c r="Y13948" t="s">
        <v>434</v>
      </c>
      <c r="Z13948">
        <v>8301</v>
      </c>
      <c r="AA13948" t="s">
        <v>4127</v>
      </c>
      <c r="AC13948" t="s">
        <v>10219</v>
      </c>
      <c r="AD13948" t="s">
        <v>2682</v>
      </c>
    </row>
    <row r="13949" spans="21:30">
      <c r="U13949">
        <v>36809</v>
      </c>
      <c r="V13949">
        <v>1</v>
      </c>
      <c r="W13949" t="s">
        <v>14324</v>
      </c>
      <c r="X13949">
        <v>8</v>
      </c>
      <c r="Y13949" t="s">
        <v>434</v>
      </c>
      <c r="Z13949">
        <v>8301</v>
      </c>
      <c r="AA13949" t="s">
        <v>4127</v>
      </c>
      <c r="AC13949" t="s">
        <v>10219</v>
      </c>
      <c r="AD13949" t="s">
        <v>2682</v>
      </c>
    </row>
    <row r="13950" spans="21:30">
      <c r="U13950">
        <v>36810</v>
      </c>
      <c r="V13950">
        <v>5</v>
      </c>
      <c r="W13950" t="s">
        <v>14325</v>
      </c>
      <c r="X13950">
        <v>8</v>
      </c>
      <c r="Y13950" t="s">
        <v>434</v>
      </c>
      <c r="Z13950">
        <v>8301</v>
      </c>
      <c r="AA13950" t="s">
        <v>4127</v>
      </c>
      <c r="AC13950" t="s">
        <v>10219</v>
      </c>
      <c r="AD13950" t="s">
        <v>2682</v>
      </c>
    </row>
    <row r="13951" spans="21:30">
      <c r="U13951">
        <v>36811</v>
      </c>
      <c r="V13951">
        <v>3</v>
      </c>
      <c r="W13951" t="s">
        <v>14326</v>
      </c>
      <c r="X13951">
        <v>8</v>
      </c>
      <c r="Y13951" t="s">
        <v>434</v>
      </c>
      <c r="Z13951">
        <v>8301</v>
      </c>
      <c r="AA13951" t="s">
        <v>4127</v>
      </c>
      <c r="AC13951" t="s">
        <v>10219</v>
      </c>
      <c r="AD13951" t="s">
        <v>2682</v>
      </c>
    </row>
    <row r="13952" spans="21:30">
      <c r="U13952">
        <v>36812</v>
      </c>
      <c r="V13952">
        <v>1</v>
      </c>
      <c r="W13952" t="s">
        <v>14327</v>
      </c>
      <c r="X13952">
        <v>8</v>
      </c>
      <c r="Y13952" t="s">
        <v>434</v>
      </c>
      <c r="Z13952">
        <v>8301</v>
      </c>
      <c r="AA13952" t="s">
        <v>4127</v>
      </c>
      <c r="AC13952" t="s">
        <v>10219</v>
      </c>
      <c r="AD13952" t="s">
        <v>2682</v>
      </c>
    </row>
    <row r="13953" spans="21:30">
      <c r="U13953">
        <v>36814</v>
      </c>
      <c r="V13953">
        <v>8</v>
      </c>
      <c r="W13953" t="s">
        <v>14328</v>
      </c>
      <c r="X13953">
        <v>8</v>
      </c>
      <c r="Y13953" t="s">
        <v>434</v>
      </c>
      <c r="Z13953">
        <v>8303</v>
      </c>
      <c r="AA13953" t="s">
        <v>904</v>
      </c>
      <c r="AC13953" t="s">
        <v>10219</v>
      </c>
      <c r="AD13953" t="s">
        <v>2682</v>
      </c>
    </row>
    <row r="13954" spans="21:30">
      <c r="U13954">
        <v>36815</v>
      </c>
      <c r="V13954">
        <v>6</v>
      </c>
      <c r="W13954" t="s">
        <v>12155</v>
      </c>
      <c r="X13954">
        <v>8</v>
      </c>
      <c r="Y13954" t="s">
        <v>434</v>
      </c>
      <c r="Z13954">
        <v>8303</v>
      </c>
      <c r="AA13954" t="s">
        <v>904</v>
      </c>
      <c r="AC13954" t="s">
        <v>10219</v>
      </c>
      <c r="AD13954" t="s">
        <v>2682</v>
      </c>
    </row>
    <row r="13955" spans="21:30">
      <c r="U13955">
        <v>36816</v>
      </c>
      <c r="V13955">
        <v>4</v>
      </c>
      <c r="W13955" t="s">
        <v>10225</v>
      </c>
      <c r="X13955">
        <v>8</v>
      </c>
      <c r="Y13955" t="s">
        <v>434</v>
      </c>
      <c r="Z13955">
        <v>8312</v>
      </c>
      <c r="AA13955" t="s">
        <v>1780</v>
      </c>
      <c r="AC13955" t="s">
        <v>10219</v>
      </c>
      <c r="AD13955" t="s">
        <v>2682</v>
      </c>
    </row>
    <row r="13956" spans="21:30">
      <c r="U13956">
        <v>36817</v>
      </c>
      <c r="V13956">
        <v>2</v>
      </c>
      <c r="W13956" t="s">
        <v>14329</v>
      </c>
      <c r="X13956">
        <v>8</v>
      </c>
      <c r="Y13956" t="s">
        <v>434</v>
      </c>
      <c r="Z13956">
        <v>8312</v>
      </c>
      <c r="AA13956" t="s">
        <v>1780</v>
      </c>
      <c r="AC13956" t="s">
        <v>10219</v>
      </c>
      <c r="AD13956" t="s">
        <v>443</v>
      </c>
    </row>
    <row r="13957" spans="21:30">
      <c r="U13957">
        <v>36818</v>
      </c>
      <c r="V13957">
        <v>0</v>
      </c>
      <c r="W13957" t="s">
        <v>14330</v>
      </c>
      <c r="X13957">
        <v>8</v>
      </c>
      <c r="Y13957" t="s">
        <v>434</v>
      </c>
      <c r="Z13957">
        <v>8312</v>
      </c>
      <c r="AA13957" t="s">
        <v>1780</v>
      </c>
      <c r="AC13957" t="s">
        <v>10219</v>
      </c>
      <c r="AD13957" t="s">
        <v>443</v>
      </c>
    </row>
    <row r="13958" spans="21:30">
      <c r="U13958">
        <v>36819</v>
      </c>
      <c r="V13958">
        <v>9</v>
      </c>
      <c r="W13958" t="s">
        <v>14331</v>
      </c>
      <c r="X13958">
        <v>8</v>
      </c>
      <c r="Y13958" t="s">
        <v>434</v>
      </c>
      <c r="Z13958">
        <v>8312</v>
      </c>
      <c r="AA13958" t="s">
        <v>1780</v>
      </c>
      <c r="AC13958" t="s">
        <v>10219</v>
      </c>
      <c r="AD13958" t="s">
        <v>2682</v>
      </c>
    </row>
    <row r="13959" spans="21:30">
      <c r="U13959">
        <v>36820</v>
      </c>
      <c r="V13959">
        <v>2</v>
      </c>
      <c r="W13959" t="s">
        <v>14332</v>
      </c>
      <c r="X13959">
        <v>8</v>
      </c>
      <c r="Y13959" t="s">
        <v>434</v>
      </c>
      <c r="Z13959">
        <v>8312</v>
      </c>
      <c r="AA13959" t="s">
        <v>1780</v>
      </c>
      <c r="AC13959" t="s">
        <v>10219</v>
      </c>
      <c r="AD13959" t="s">
        <v>2682</v>
      </c>
    </row>
    <row r="13960" spans="21:30">
      <c r="U13960">
        <v>36821</v>
      </c>
      <c r="V13960">
        <v>0</v>
      </c>
      <c r="W13960" t="s">
        <v>14333</v>
      </c>
      <c r="X13960">
        <v>8</v>
      </c>
      <c r="Y13960" t="s">
        <v>434</v>
      </c>
      <c r="Z13960">
        <v>8302</v>
      </c>
      <c r="AA13960" t="s">
        <v>882</v>
      </c>
      <c r="AC13960" t="s">
        <v>10219</v>
      </c>
      <c r="AD13960" t="s">
        <v>443</v>
      </c>
    </row>
    <row r="13961" spans="21:30">
      <c r="U13961">
        <v>36822</v>
      </c>
      <c r="V13961">
        <v>9</v>
      </c>
      <c r="W13961" t="s">
        <v>14334</v>
      </c>
      <c r="X13961">
        <v>8</v>
      </c>
      <c r="Y13961" t="s">
        <v>434</v>
      </c>
      <c r="Z13961">
        <v>8309</v>
      </c>
      <c r="AA13961" t="s">
        <v>1612</v>
      </c>
      <c r="AC13961" t="s">
        <v>10219</v>
      </c>
      <c r="AD13961" t="s">
        <v>2682</v>
      </c>
    </row>
    <row r="13962" spans="21:30">
      <c r="U13962">
        <v>36823</v>
      </c>
      <c r="V13962">
        <v>7</v>
      </c>
      <c r="W13962" t="s">
        <v>14335</v>
      </c>
      <c r="X13962">
        <v>8</v>
      </c>
      <c r="Y13962" t="s">
        <v>434</v>
      </c>
      <c r="Z13962">
        <v>8309</v>
      </c>
      <c r="AA13962" t="s">
        <v>1612</v>
      </c>
      <c r="AC13962" t="s">
        <v>10219</v>
      </c>
      <c r="AD13962" t="s">
        <v>2682</v>
      </c>
    </row>
    <row r="13963" spans="21:30">
      <c r="U13963">
        <v>36824</v>
      </c>
      <c r="V13963">
        <v>5</v>
      </c>
      <c r="W13963" t="s">
        <v>13756</v>
      </c>
      <c r="X13963">
        <v>8</v>
      </c>
      <c r="Y13963" t="s">
        <v>434</v>
      </c>
      <c r="Z13963">
        <v>8308</v>
      </c>
      <c r="AA13963" t="s">
        <v>1603</v>
      </c>
      <c r="AC13963" t="s">
        <v>10219</v>
      </c>
      <c r="AD13963" t="s">
        <v>2682</v>
      </c>
    </row>
    <row r="13964" spans="21:30">
      <c r="U13964">
        <v>36825</v>
      </c>
      <c r="V13964">
        <v>3</v>
      </c>
      <c r="W13964" t="s">
        <v>14336</v>
      </c>
      <c r="X13964">
        <v>8</v>
      </c>
      <c r="Y13964" t="s">
        <v>434</v>
      </c>
      <c r="Z13964">
        <v>8305</v>
      </c>
      <c r="AA13964" t="s">
        <v>4261</v>
      </c>
      <c r="AC13964" t="s">
        <v>10219</v>
      </c>
      <c r="AD13964" t="s">
        <v>2682</v>
      </c>
    </row>
    <row r="13965" spans="21:30">
      <c r="U13965">
        <v>36826</v>
      </c>
      <c r="V13965">
        <v>1</v>
      </c>
      <c r="W13965" t="s">
        <v>14337</v>
      </c>
      <c r="X13965">
        <v>8</v>
      </c>
      <c r="Y13965" t="s">
        <v>434</v>
      </c>
      <c r="Z13965">
        <v>8305</v>
      </c>
      <c r="AA13965" t="s">
        <v>4261</v>
      </c>
      <c r="AC13965" t="s">
        <v>10219</v>
      </c>
      <c r="AD13965" t="s">
        <v>2682</v>
      </c>
    </row>
    <row r="13966" spans="21:30">
      <c r="U13966">
        <v>36828</v>
      </c>
      <c r="V13966">
        <v>8</v>
      </c>
      <c r="W13966" t="s">
        <v>14338</v>
      </c>
      <c r="X13966">
        <v>8</v>
      </c>
      <c r="Y13966" t="s">
        <v>434</v>
      </c>
      <c r="Z13966">
        <v>8305</v>
      </c>
      <c r="AA13966" t="s">
        <v>4261</v>
      </c>
      <c r="AC13966" t="s">
        <v>10219</v>
      </c>
      <c r="AD13966" t="s">
        <v>2682</v>
      </c>
    </row>
    <row r="13967" spans="21:30">
      <c r="U13967">
        <v>36829</v>
      </c>
      <c r="V13967">
        <v>6</v>
      </c>
      <c r="W13967" t="s">
        <v>14339</v>
      </c>
      <c r="X13967">
        <v>8</v>
      </c>
      <c r="Y13967" t="s">
        <v>434</v>
      </c>
      <c r="Z13967">
        <v>8306</v>
      </c>
      <c r="AA13967" t="s">
        <v>1403</v>
      </c>
      <c r="AC13967" t="s">
        <v>10219</v>
      </c>
      <c r="AD13967" t="s">
        <v>2682</v>
      </c>
    </row>
    <row r="13968" spans="21:30">
      <c r="U13968">
        <v>36831</v>
      </c>
      <c r="V13968">
        <v>8</v>
      </c>
      <c r="W13968" t="s">
        <v>14340</v>
      </c>
      <c r="X13968">
        <v>8</v>
      </c>
      <c r="Y13968" t="s">
        <v>434</v>
      </c>
      <c r="Z13968">
        <v>8304</v>
      </c>
      <c r="AA13968" t="s">
        <v>1257</v>
      </c>
      <c r="AC13968" t="s">
        <v>10219</v>
      </c>
      <c r="AD13968" t="s">
        <v>2682</v>
      </c>
    </row>
    <row r="13969" spans="21:30">
      <c r="U13969">
        <v>36833</v>
      </c>
      <c r="V13969">
        <v>4</v>
      </c>
      <c r="W13969" t="s">
        <v>14341</v>
      </c>
      <c r="X13969">
        <v>8</v>
      </c>
      <c r="Y13969" t="s">
        <v>434</v>
      </c>
      <c r="Z13969">
        <v>8304</v>
      </c>
      <c r="AA13969" t="s">
        <v>1257</v>
      </c>
      <c r="AC13969" t="s">
        <v>10219</v>
      </c>
      <c r="AD13969" t="s">
        <v>2682</v>
      </c>
    </row>
    <row r="13970" spans="21:30">
      <c r="U13970">
        <v>36834</v>
      </c>
      <c r="V13970">
        <v>2</v>
      </c>
      <c r="W13970" t="s">
        <v>14342</v>
      </c>
      <c r="X13970">
        <v>8</v>
      </c>
      <c r="Y13970" t="s">
        <v>434</v>
      </c>
      <c r="Z13970">
        <v>8310</v>
      </c>
      <c r="AA13970" t="s">
        <v>1720</v>
      </c>
      <c r="AC13970" t="s">
        <v>10219</v>
      </c>
      <c r="AD13970" t="s">
        <v>2682</v>
      </c>
    </row>
    <row r="13971" spans="21:30">
      <c r="U13971">
        <v>36835</v>
      </c>
      <c r="V13971">
        <v>0</v>
      </c>
      <c r="W13971" t="s">
        <v>14343</v>
      </c>
      <c r="X13971">
        <v>8</v>
      </c>
      <c r="Y13971" t="s">
        <v>434</v>
      </c>
      <c r="Z13971">
        <v>8313</v>
      </c>
      <c r="AA13971" t="s">
        <v>1808</v>
      </c>
      <c r="AC13971" t="s">
        <v>10219</v>
      </c>
      <c r="AD13971" t="s">
        <v>2682</v>
      </c>
    </row>
    <row r="13972" spans="21:30">
      <c r="U13972">
        <v>36836</v>
      </c>
      <c r="V13972">
        <v>9</v>
      </c>
      <c r="W13972" t="s">
        <v>14344</v>
      </c>
      <c r="X13972">
        <v>8</v>
      </c>
      <c r="Y13972" t="s">
        <v>434</v>
      </c>
      <c r="Z13972">
        <v>8313</v>
      </c>
      <c r="AA13972" t="s">
        <v>1808</v>
      </c>
      <c r="AC13972" t="s">
        <v>10219</v>
      </c>
      <c r="AD13972" t="s">
        <v>443</v>
      </c>
    </row>
    <row r="13973" spans="21:30">
      <c r="U13973">
        <v>36837</v>
      </c>
      <c r="V13973">
        <v>7</v>
      </c>
      <c r="W13973" t="s">
        <v>14345</v>
      </c>
      <c r="X13973">
        <v>8</v>
      </c>
      <c r="Y13973" t="s">
        <v>434</v>
      </c>
      <c r="Z13973">
        <v>8101</v>
      </c>
      <c r="AA13973" t="s">
        <v>433</v>
      </c>
      <c r="AC13973" t="s">
        <v>10219</v>
      </c>
      <c r="AD13973" t="s">
        <v>2682</v>
      </c>
    </row>
    <row r="13974" spans="21:30">
      <c r="U13974">
        <v>36838</v>
      </c>
      <c r="V13974">
        <v>5</v>
      </c>
      <c r="W13974" t="s">
        <v>13818</v>
      </c>
      <c r="X13974">
        <v>8</v>
      </c>
      <c r="Y13974" t="s">
        <v>434</v>
      </c>
      <c r="Z13974">
        <v>8101</v>
      </c>
      <c r="AA13974" t="s">
        <v>433</v>
      </c>
      <c r="AC13974" t="s">
        <v>10219</v>
      </c>
      <c r="AD13974" t="s">
        <v>2682</v>
      </c>
    </row>
    <row r="13975" spans="21:30">
      <c r="U13975">
        <v>36839</v>
      </c>
      <c r="V13975">
        <v>3</v>
      </c>
      <c r="W13975" t="s">
        <v>14346</v>
      </c>
      <c r="X13975">
        <v>8</v>
      </c>
      <c r="Y13975" t="s">
        <v>434</v>
      </c>
      <c r="Z13975">
        <v>8101</v>
      </c>
      <c r="AA13975" t="s">
        <v>433</v>
      </c>
      <c r="AC13975" t="s">
        <v>10219</v>
      </c>
      <c r="AD13975" t="s">
        <v>2682</v>
      </c>
    </row>
    <row r="13976" spans="21:30">
      <c r="U13976">
        <v>36840</v>
      </c>
      <c r="V13976">
        <v>7</v>
      </c>
      <c r="W13976" t="s">
        <v>14347</v>
      </c>
      <c r="X13976">
        <v>8</v>
      </c>
      <c r="Y13976" t="s">
        <v>434</v>
      </c>
      <c r="Z13976">
        <v>8112</v>
      </c>
      <c r="AA13976" t="s">
        <v>4426</v>
      </c>
      <c r="AC13976" t="s">
        <v>10219</v>
      </c>
      <c r="AD13976" t="s">
        <v>443</v>
      </c>
    </row>
    <row r="13977" spans="21:30">
      <c r="U13977">
        <v>36841</v>
      </c>
      <c r="V13977">
        <v>5</v>
      </c>
      <c r="W13977" t="s">
        <v>14348</v>
      </c>
      <c r="X13977">
        <v>8</v>
      </c>
      <c r="Y13977" t="s">
        <v>434</v>
      </c>
      <c r="Z13977">
        <v>8110</v>
      </c>
      <c r="AA13977" t="s">
        <v>1747</v>
      </c>
      <c r="AC13977" t="s">
        <v>10219</v>
      </c>
      <c r="AD13977" t="s">
        <v>2682</v>
      </c>
    </row>
    <row r="13978" spans="21:30">
      <c r="U13978">
        <v>36842</v>
      </c>
      <c r="V13978">
        <v>3</v>
      </c>
      <c r="W13978" t="s">
        <v>13388</v>
      </c>
      <c r="X13978">
        <v>8</v>
      </c>
      <c r="Y13978" t="s">
        <v>434</v>
      </c>
      <c r="Z13978">
        <v>8110</v>
      </c>
      <c r="AA13978" t="s">
        <v>1747</v>
      </c>
      <c r="AC13978" t="s">
        <v>10219</v>
      </c>
      <c r="AD13978" t="s">
        <v>2682</v>
      </c>
    </row>
    <row r="13979" spans="21:30">
      <c r="U13979">
        <v>36845</v>
      </c>
      <c r="V13979">
        <v>8</v>
      </c>
      <c r="W13979" t="s">
        <v>13397</v>
      </c>
      <c r="X13979">
        <v>8</v>
      </c>
      <c r="Y13979" t="s">
        <v>434</v>
      </c>
      <c r="Z13979">
        <v>8110</v>
      </c>
      <c r="AA13979" t="s">
        <v>1747</v>
      </c>
      <c r="AC13979" t="s">
        <v>10219</v>
      </c>
      <c r="AD13979" t="s">
        <v>2682</v>
      </c>
    </row>
    <row r="13980" spans="21:30">
      <c r="U13980">
        <v>36846</v>
      </c>
      <c r="V13980">
        <v>6</v>
      </c>
      <c r="W13980" t="s">
        <v>14349</v>
      </c>
      <c r="X13980">
        <v>8</v>
      </c>
      <c r="Y13980" t="s">
        <v>434</v>
      </c>
      <c r="Z13980">
        <v>8110</v>
      </c>
      <c r="AA13980" t="s">
        <v>1747</v>
      </c>
      <c r="AC13980" t="s">
        <v>10219</v>
      </c>
      <c r="AD13980" t="s">
        <v>2682</v>
      </c>
    </row>
    <row r="13981" spans="21:30">
      <c r="U13981">
        <v>36847</v>
      </c>
      <c r="V13981">
        <v>4</v>
      </c>
      <c r="W13981" t="s">
        <v>14350</v>
      </c>
      <c r="X13981">
        <v>8</v>
      </c>
      <c r="Y13981" t="s">
        <v>434</v>
      </c>
      <c r="Z13981">
        <v>8110</v>
      </c>
      <c r="AA13981" t="s">
        <v>1747</v>
      </c>
      <c r="AC13981" t="s">
        <v>10219</v>
      </c>
      <c r="AD13981" t="s">
        <v>2682</v>
      </c>
    </row>
    <row r="13982" spans="21:30">
      <c r="U13982">
        <v>36848</v>
      </c>
      <c r="V13982">
        <v>2</v>
      </c>
      <c r="W13982" t="s">
        <v>14351</v>
      </c>
      <c r="X13982">
        <v>8</v>
      </c>
      <c r="Y13982" t="s">
        <v>434</v>
      </c>
      <c r="Z13982">
        <v>8110</v>
      </c>
      <c r="AA13982" t="s">
        <v>1747</v>
      </c>
      <c r="AC13982" t="s">
        <v>10219</v>
      </c>
      <c r="AD13982" t="s">
        <v>2682</v>
      </c>
    </row>
    <row r="13983" spans="21:30">
      <c r="U13983">
        <v>36849</v>
      </c>
      <c r="V13983">
        <v>0</v>
      </c>
      <c r="W13983" t="s">
        <v>14352</v>
      </c>
      <c r="X13983">
        <v>8</v>
      </c>
      <c r="Y13983" t="s">
        <v>434</v>
      </c>
      <c r="Z13983">
        <v>8110</v>
      </c>
      <c r="AA13983" t="s">
        <v>1747</v>
      </c>
      <c r="AC13983" t="s">
        <v>10219</v>
      </c>
      <c r="AD13983" t="s">
        <v>2682</v>
      </c>
    </row>
    <row r="13984" spans="21:30">
      <c r="U13984">
        <v>36850</v>
      </c>
      <c r="V13984">
        <v>4</v>
      </c>
      <c r="W13984" t="s">
        <v>14353</v>
      </c>
      <c r="X13984">
        <v>8</v>
      </c>
      <c r="Y13984" t="s">
        <v>434</v>
      </c>
      <c r="Z13984">
        <v>8111</v>
      </c>
      <c r="AA13984" t="s">
        <v>4496</v>
      </c>
      <c r="AC13984" t="s">
        <v>10219</v>
      </c>
      <c r="AD13984" t="s">
        <v>2682</v>
      </c>
    </row>
    <row r="13985" spans="21:30">
      <c r="U13985">
        <v>36851</v>
      </c>
      <c r="V13985">
        <v>2</v>
      </c>
      <c r="W13985" t="s">
        <v>13090</v>
      </c>
      <c r="X13985">
        <v>8</v>
      </c>
      <c r="Y13985" t="s">
        <v>434</v>
      </c>
      <c r="Z13985">
        <v>8111</v>
      </c>
      <c r="AA13985" t="s">
        <v>4496</v>
      </c>
      <c r="AC13985" t="s">
        <v>10219</v>
      </c>
      <c r="AD13985" t="s">
        <v>2682</v>
      </c>
    </row>
    <row r="13986" spans="21:30">
      <c r="U13986">
        <v>36852</v>
      </c>
      <c r="V13986">
        <v>0</v>
      </c>
      <c r="W13986" t="s">
        <v>14354</v>
      </c>
      <c r="X13986">
        <v>8</v>
      </c>
      <c r="Y13986" t="s">
        <v>434</v>
      </c>
      <c r="Z13986">
        <v>8111</v>
      </c>
      <c r="AA13986" t="s">
        <v>4496</v>
      </c>
      <c r="AC13986" t="s">
        <v>10219</v>
      </c>
      <c r="AD13986" t="s">
        <v>2682</v>
      </c>
    </row>
    <row r="13987" spans="21:30">
      <c r="U13987">
        <v>36853</v>
      </c>
      <c r="V13987">
        <v>9</v>
      </c>
      <c r="W13987" t="s">
        <v>14246</v>
      </c>
      <c r="X13987">
        <v>8</v>
      </c>
      <c r="Y13987" t="s">
        <v>434</v>
      </c>
      <c r="Z13987">
        <v>8111</v>
      </c>
      <c r="AA13987" t="s">
        <v>4496</v>
      </c>
      <c r="AC13987" t="s">
        <v>10219</v>
      </c>
      <c r="AD13987" t="s">
        <v>443</v>
      </c>
    </row>
    <row r="13988" spans="21:30">
      <c r="U13988">
        <v>36854</v>
      </c>
      <c r="V13988">
        <v>7</v>
      </c>
      <c r="W13988" t="s">
        <v>14355</v>
      </c>
      <c r="X13988">
        <v>8</v>
      </c>
      <c r="Y13988" t="s">
        <v>434</v>
      </c>
      <c r="Z13988">
        <v>8105</v>
      </c>
      <c r="AA13988" t="s">
        <v>1197</v>
      </c>
      <c r="AC13988" t="s">
        <v>10219</v>
      </c>
      <c r="AD13988" t="s">
        <v>2682</v>
      </c>
    </row>
    <row r="13989" spans="21:30">
      <c r="U13989">
        <v>36855</v>
      </c>
      <c r="V13989">
        <v>5</v>
      </c>
      <c r="W13989" t="s">
        <v>14356</v>
      </c>
      <c r="X13989">
        <v>8</v>
      </c>
      <c r="Y13989" t="s">
        <v>434</v>
      </c>
      <c r="Z13989">
        <v>8105</v>
      </c>
      <c r="AA13989" t="s">
        <v>1197</v>
      </c>
      <c r="AC13989" t="s">
        <v>10219</v>
      </c>
      <c r="AD13989" t="s">
        <v>2682</v>
      </c>
    </row>
    <row r="13990" spans="21:30">
      <c r="U13990">
        <v>36856</v>
      </c>
      <c r="V13990">
        <v>3</v>
      </c>
      <c r="W13990" t="s">
        <v>13084</v>
      </c>
      <c r="X13990">
        <v>8</v>
      </c>
      <c r="Y13990" t="s">
        <v>434</v>
      </c>
      <c r="Z13990">
        <v>8109</v>
      </c>
      <c r="AA13990" t="s">
        <v>1729</v>
      </c>
      <c r="AC13990" t="s">
        <v>10219</v>
      </c>
      <c r="AD13990" t="s">
        <v>2682</v>
      </c>
    </row>
    <row r="13991" spans="21:30">
      <c r="U13991">
        <v>36857</v>
      </c>
      <c r="V13991">
        <v>1</v>
      </c>
      <c r="W13991" t="s">
        <v>14357</v>
      </c>
      <c r="X13991">
        <v>8</v>
      </c>
      <c r="Y13991" t="s">
        <v>434</v>
      </c>
      <c r="Z13991">
        <v>8109</v>
      </c>
      <c r="AA13991" t="s">
        <v>1729</v>
      </c>
      <c r="AC13991" t="s">
        <v>10219</v>
      </c>
      <c r="AD13991" t="s">
        <v>2682</v>
      </c>
    </row>
    <row r="13992" spans="21:30">
      <c r="U13992">
        <v>36859</v>
      </c>
      <c r="V13992">
        <v>8</v>
      </c>
      <c r="W13992" t="s">
        <v>14358</v>
      </c>
      <c r="X13992">
        <v>8</v>
      </c>
      <c r="Y13992" t="s">
        <v>434</v>
      </c>
      <c r="Z13992">
        <v>8109</v>
      </c>
      <c r="AA13992" t="s">
        <v>1729</v>
      </c>
      <c r="AC13992" t="s">
        <v>10219</v>
      </c>
      <c r="AD13992" t="s">
        <v>2682</v>
      </c>
    </row>
    <row r="13993" spans="21:30">
      <c r="U13993">
        <v>36860</v>
      </c>
      <c r="V13993">
        <v>1</v>
      </c>
      <c r="W13993" t="s">
        <v>14359</v>
      </c>
      <c r="X13993">
        <v>8</v>
      </c>
      <c r="Y13993" t="s">
        <v>434</v>
      </c>
      <c r="Z13993">
        <v>8106</v>
      </c>
      <c r="AA13993" t="s">
        <v>1344</v>
      </c>
      <c r="AC13993" t="s">
        <v>10219</v>
      </c>
      <c r="AD13993" t="s">
        <v>2682</v>
      </c>
    </row>
    <row r="13994" spans="21:30">
      <c r="U13994">
        <v>36862</v>
      </c>
      <c r="V13994">
        <v>8</v>
      </c>
      <c r="W13994" t="s">
        <v>10231</v>
      </c>
      <c r="X13994">
        <v>8</v>
      </c>
      <c r="Y13994" t="s">
        <v>434</v>
      </c>
      <c r="Z13994">
        <v>8106</v>
      </c>
      <c r="AA13994" t="s">
        <v>1344</v>
      </c>
      <c r="AC13994" t="s">
        <v>10219</v>
      </c>
      <c r="AD13994" t="s">
        <v>2682</v>
      </c>
    </row>
    <row r="13995" spans="21:30">
      <c r="U13995">
        <v>36863</v>
      </c>
      <c r="V13995">
        <v>6</v>
      </c>
      <c r="W13995" t="s">
        <v>14360</v>
      </c>
      <c r="X13995">
        <v>8</v>
      </c>
      <c r="Y13995" t="s">
        <v>434</v>
      </c>
      <c r="Z13995">
        <v>8106</v>
      </c>
      <c r="AA13995" t="s">
        <v>1344</v>
      </c>
      <c r="AC13995" t="s">
        <v>10219</v>
      </c>
      <c r="AD13995" t="s">
        <v>2682</v>
      </c>
    </row>
    <row r="13996" spans="21:30">
      <c r="U13996">
        <v>36864</v>
      </c>
      <c r="V13996">
        <v>4</v>
      </c>
      <c r="W13996" t="s">
        <v>13074</v>
      </c>
      <c r="X13996">
        <v>8</v>
      </c>
      <c r="Y13996" t="s">
        <v>434</v>
      </c>
      <c r="Z13996">
        <v>8102</v>
      </c>
      <c r="AA13996" t="s">
        <v>1069</v>
      </c>
      <c r="AC13996" t="s">
        <v>10219</v>
      </c>
      <c r="AD13996" t="s">
        <v>2682</v>
      </c>
    </row>
    <row r="13997" spans="21:30">
      <c r="U13997">
        <v>36865</v>
      </c>
      <c r="V13997">
        <v>2</v>
      </c>
      <c r="W13997" t="s">
        <v>14361</v>
      </c>
      <c r="X13997">
        <v>8</v>
      </c>
      <c r="Y13997" t="s">
        <v>434</v>
      </c>
      <c r="Z13997">
        <v>8102</v>
      </c>
      <c r="AA13997" t="s">
        <v>1069</v>
      </c>
      <c r="AC13997" t="s">
        <v>10219</v>
      </c>
      <c r="AD13997" t="s">
        <v>2682</v>
      </c>
    </row>
    <row r="13998" spans="21:30">
      <c r="U13998">
        <v>36866</v>
      </c>
      <c r="V13998">
        <v>0</v>
      </c>
      <c r="W13998" t="s">
        <v>14362</v>
      </c>
      <c r="X13998">
        <v>8</v>
      </c>
      <c r="Y13998" t="s">
        <v>434</v>
      </c>
      <c r="Z13998">
        <v>8102</v>
      </c>
      <c r="AA13998" t="s">
        <v>1069</v>
      </c>
      <c r="AC13998" t="s">
        <v>10219</v>
      </c>
      <c r="AD13998" t="s">
        <v>2682</v>
      </c>
    </row>
    <row r="13999" spans="21:30">
      <c r="U13999">
        <v>36867</v>
      </c>
      <c r="V13999">
        <v>9</v>
      </c>
      <c r="W13999" t="s">
        <v>14363</v>
      </c>
      <c r="X13999">
        <v>8</v>
      </c>
      <c r="Y13999" t="s">
        <v>434</v>
      </c>
      <c r="Z13999">
        <v>8102</v>
      </c>
      <c r="AA13999" t="s">
        <v>1069</v>
      </c>
      <c r="AC13999" t="s">
        <v>10219</v>
      </c>
      <c r="AD13999" t="s">
        <v>2682</v>
      </c>
    </row>
    <row r="14000" spans="21:30">
      <c r="U14000">
        <v>36868</v>
      </c>
      <c r="V14000">
        <v>7</v>
      </c>
      <c r="W14000" t="s">
        <v>14364</v>
      </c>
      <c r="X14000">
        <v>8</v>
      </c>
      <c r="Y14000" t="s">
        <v>434</v>
      </c>
      <c r="Z14000">
        <v>8201</v>
      </c>
      <c r="AA14000" t="s">
        <v>1273</v>
      </c>
      <c r="AC14000" t="s">
        <v>10219</v>
      </c>
      <c r="AD14000" t="s">
        <v>2682</v>
      </c>
    </row>
    <row r="14001" spans="21:30">
      <c r="U14001">
        <v>36869</v>
      </c>
      <c r="V14001">
        <v>5</v>
      </c>
      <c r="W14001" t="s">
        <v>14365</v>
      </c>
      <c r="X14001">
        <v>8</v>
      </c>
      <c r="Y14001" t="s">
        <v>434</v>
      </c>
      <c r="Z14001">
        <v>8201</v>
      </c>
      <c r="AA14001" t="s">
        <v>1273</v>
      </c>
      <c r="AC14001" t="s">
        <v>10219</v>
      </c>
      <c r="AD14001" t="s">
        <v>443</v>
      </c>
    </row>
    <row r="14002" spans="21:30">
      <c r="U14002">
        <v>36870</v>
      </c>
      <c r="V14002">
        <v>9</v>
      </c>
      <c r="W14002" t="s">
        <v>14366</v>
      </c>
      <c r="X14002">
        <v>8</v>
      </c>
      <c r="Y14002" t="s">
        <v>434</v>
      </c>
      <c r="Z14002">
        <v>8201</v>
      </c>
      <c r="AA14002" t="s">
        <v>1273</v>
      </c>
      <c r="AC14002" t="s">
        <v>10219</v>
      </c>
      <c r="AD14002" t="s">
        <v>443</v>
      </c>
    </row>
    <row r="14003" spans="21:30">
      <c r="U14003">
        <v>36871</v>
      </c>
      <c r="V14003">
        <v>7</v>
      </c>
      <c r="W14003" t="s">
        <v>14367</v>
      </c>
      <c r="X14003">
        <v>8</v>
      </c>
      <c r="Y14003" t="s">
        <v>434</v>
      </c>
      <c r="Z14003">
        <v>8201</v>
      </c>
      <c r="AA14003" t="s">
        <v>1273</v>
      </c>
      <c r="AC14003" t="s">
        <v>10219</v>
      </c>
      <c r="AD14003" t="s">
        <v>2682</v>
      </c>
    </row>
    <row r="14004" spans="21:30">
      <c r="U14004">
        <v>36872</v>
      </c>
      <c r="V14004">
        <v>5</v>
      </c>
      <c r="W14004" t="s">
        <v>14368</v>
      </c>
      <c r="X14004">
        <v>8</v>
      </c>
      <c r="Y14004" t="s">
        <v>434</v>
      </c>
      <c r="Z14004">
        <v>8201</v>
      </c>
      <c r="AA14004" t="s">
        <v>1273</v>
      </c>
      <c r="AC14004" t="s">
        <v>10219</v>
      </c>
      <c r="AD14004" t="s">
        <v>2682</v>
      </c>
    </row>
    <row r="14005" spans="21:30">
      <c r="U14005">
        <v>36873</v>
      </c>
      <c r="V14005">
        <v>3</v>
      </c>
      <c r="W14005" t="s">
        <v>14369</v>
      </c>
      <c r="X14005">
        <v>8</v>
      </c>
      <c r="Y14005" t="s">
        <v>434</v>
      </c>
      <c r="Z14005">
        <v>8202</v>
      </c>
      <c r="AA14005" t="s">
        <v>886</v>
      </c>
      <c r="AC14005" t="s">
        <v>10219</v>
      </c>
      <c r="AD14005" t="s">
        <v>2682</v>
      </c>
    </row>
    <row r="14006" spans="21:30">
      <c r="U14006">
        <v>36874</v>
      </c>
      <c r="V14006">
        <v>1</v>
      </c>
      <c r="W14006" t="s">
        <v>14370</v>
      </c>
      <c r="X14006">
        <v>8</v>
      </c>
      <c r="Y14006" t="s">
        <v>434</v>
      </c>
      <c r="Z14006">
        <v>8202</v>
      </c>
      <c r="AA14006" t="s">
        <v>886</v>
      </c>
      <c r="AC14006" t="s">
        <v>10219</v>
      </c>
      <c r="AD14006" t="s">
        <v>2682</v>
      </c>
    </row>
    <row r="14007" spans="21:30">
      <c r="U14007">
        <v>36876</v>
      </c>
      <c r="V14007">
        <v>8</v>
      </c>
      <c r="W14007" t="s">
        <v>14371</v>
      </c>
      <c r="X14007">
        <v>8</v>
      </c>
      <c r="Y14007" t="s">
        <v>434</v>
      </c>
      <c r="Z14007">
        <v>8202</v>
      </c>
      <c r="AA14007" t="s">
        <v>886</v>
      </c>
      <c r="AC14007" t="s">
        <v>10219</v>
      </c>
      <c r="AD14007" t="s">
        <v>2682</v>
      </c>
    </row>
    <row r="14008" spans="21:30">
      <c r="U14008">
        <v>36877</v>
      </c>
      <c r="V14008">
        <v>6</v>
      </c>
      <c r="W14008" t="s">
        <v>14372</v>
      </c>
      <c r="X14008">
        <v>8</v>
      </c>
      <c r="Y14008" t="s">
        <v>434</v>
      </c>
      <c r="Z14008">
        <v>8205</v>
      </c>
      <c r="AA14008" t="s">
        <v>1089</v>
      </c>
      <c r="AC14008" t="s">
        <v>10219</v>
      </c>
      <c r="AD14008" t="s">
        <v>443</v>
      </c>
    </row>
    <row r="14009" spans="21:30">
      <c r="U14009">
        <v>36878</v>
      </c>
      <c r="V14009">
        <v>4</v>
      </c>
      <c r="W14009" t="s">
        <v>14373</v>
      </c>
      <c r="X14009">
        <v>8</v>
      </c>
      <c r="Y14009" t="s">
        <v>434</v>
      </c>
      <c r="Z14009">
        <v>8206</v>
      </c>
      <c r="AA14009" t="s">
        <v>4694</v>
      </c>
      <c r="AC14009" t="s">
        <v>10219</v>
      </c>
      <c r="AD14009" t="s">
        <v>2682</v>
      </c>
    </row>
    <row r="14010" spans="21:30">
      <c r="U14010">
        <v>36879</v>
      </c>
      <c r="V14010">
        <v>2</v>
      </c>
      <c r="W14010" t="s">
        <v>13664</v>
      </c>
      <c r="X14010">
        <v>8</v>
      </c>
      <c r="Y14010" t="s">
        <v>434</v>
      </c>
      <c r="Z14010">
        <v>8203</v>
      </c>
      <c r="AA14010" t="s">
        <v>4709</v>
      </c>
      <c r="AC14010" t="s">
        <v>10219</v>
      </c>
      <c r="AD14010" t="s">
        <v>2682</v>
      </c>
    </row>
    <row r="14011" spans="21:30">
      <c r="U14011">
        <v>36880</v>
      </c>
      <c r="V14011">
        <v>6</v>
      </c>
      <c r="W14011" t="s">
        <v>1151</v>
      </c>
      <c r="X14011">
        <v>8</v>
      </c>
      <c r="Y14011" t="s">
        <v>434</v>
      </c>
      <c r="Z14011">
        <v>8203</v>
      </c>
      <c r="AA14011" t="s">
        <v>4709</v>
      </c>
      <c r="AC14011" t="s">
        <v>10219</v>
      </c>
      <c r="AD14011" t="s">
        <v>2682</v>
      </c>
    </row>
    <row r="14012" spans="21:30">
      <c r="U14012">
        <v>36881</v>
      </c>
      <c r="V14012">
        <v>4</v>
      </c>
      <c r="W14012" t="s">
        <v>14374</v>
      </c>
      <c r="X14012">
        <v>8</v>
      </c>
      <c r="Y14012" t="s">
        <v>434</v>
      </c>
      <c r="Z14012">
        <v>8203</v>
      </c>
      <c r="AA14012" t="s">
        <v>4709</v>
      </c>
      <c r="AC14012" t="s">
        <v>10219</v>
      </c>
      <c r="AD14012" t="s">
        <v>2682</v>
      </c>
    </row>
    <row r="14013" spans="21:30">
      <c r="U14013">
        <v>36882</v>
      </c>
      <c r="V14013">
        <v>2</v>
      </c>
      <c r="W14013" t="s">
        <v>13416</v>
      </c>
      <c r="X14013">
        <v>8</v>
      </c>
      <c r="Y14013" t="s">
        <v>434</v>
      </c>
      <c r="Z14013">
        <v>8203</v>
      </c>
      <c r="AA14013" t="s">
        <v>4709</v>
      </c>
      <c r="AC14013" t="s">
        <v>10219</v>
      </c>
      <c r="AD14013" t="s">
        <v>2682</v>
      </c>
    </row>
    <row r="14014" spans="21:30">
      <c r="U14014">
        <v>36883</v>
      </c>
      <c r="V14014">
        <v>0</v>
      </c>
      <c r="W14014" t="s">
        <v>14375</v>
      </c>
      <c r="X14014">
        <v>8</v>
      </c>
      <c r="Y14014" t="s">
        <v>434</v>
      </c>
      <c r="Z14014">
        <v>8203</v>
      </c>
      <c r="AA14014" t="s">
        <v>4709</v>
      </c>
      <c r="AC14014" t="s">
        <v>10219</v>
      </c>
      <c r="AD14014" t="s">
        <v>2682</v>
      </c>
    </row>
    <row r="14015" spans="21:30">
      <c r="U14015">
        <v>36884</v>
      </c>
      <c r="V14015">
        <v>9</v>
      </c>
      <c r="W14015" t="s">
        <v>14376</v>
      </c>
      <c r="X14015">
        <v>8</v>
      </c>
      <c r="Y14015" t="s">
        <v>434</v>
      </c>
      <c r="Z14015">
        <v>8203</v>
      </c>
      <c r="AA14015" t="s">
        <v>4709</v>
      </c>
      <c r="AC14015" t="s">
        <v>10219</v>
      </c>
      <c r="AD14015" t="s">
        <v>2682</v>
      </c>
    </row>
    <row r="14016" spans="21:30">
      <c r="U14016">
        <v>36885</v>
      </c>
      <c r="V14016">
        <v>7</v>
      </c>
      <c r="W14016" t="s">
        <v>1732</v>
      </c>
      <c r="X14016">
        <v>8</v>
      </c>
      <c r="Y14016" t="s">
        <v>434</v>
      </c>
      <c r="Z14016">
        <v>8204</v>
      </c>
      <c r="AA14016" t="s">
        <v>1058</v>
      </c>
      <c r="AC14016" t="s">
        <v>10219</v>
      </c>
      <c r="AD14016" t="s">
        <v>2682</v>
      </c>
    </row>
    <row r="14017" spans="21:30">
      <c r="U14017">
        <v>36886</v>
      </c>
      <c r="V14017">
        <v>5</v>
      </c>
      <c r="W14017" t="s">
        <v>14377</v>
      </c>
      <c r="X14017">
        <v>8</v>
      </c>
      <c r="Y14017" t="s">
        <v>434</v>
      </c>
      <c r="Z14017">
        <v>8204</v>
      </c>
      <c r="AA14017" t="s">
        <v>1058</v>
      </c>
      <c r="AC14017" t="s">
        <v>10219</v>
      </c>
      <c r="AD14017" t="s">
        <v>2682</v>
      </c>
    </row>
    <row r="14018" spans="21:30">
      <c r="U14018">
        <v>36887</v>
      </c>
      <c r="V14018">
        <v>3</v>
      </c>
      <c r="W14018" t="s">
        <v>14023</v>
      </c>
      <c r="X14018">
        <v>8</v>
      </c>
      <c r="Y14018" t="s">
        <v>434</v>
      </c>
      <c r="Z14018">
        <v>8207</v>
      </c>
      <c r="AA14018" t="s">
        <v>4755</v>
      </c>
      <c r="AC14018" t="s">
        <v>10219</v>
      </c>
      <c r="AD14018" t="s">
        <v>2682</v>
      </c>
    </row>
    <row r="14019" spans="21:30">
      <c r="U14019">
        <v>36888</v>
      </c>
      <c r="V14019">
        <v>1</v>
      </c>
      <c r="W14019" t="s">
        <v>14378</v>
      </c>
      <c r="X14019">
        <v>8</v>
      </c>
      <c r="Y14019" t="s">
        <v>434</v>
      </c>
      <c r="Z14019">
        <v>8207</v>
      </c>
      <c r="AA14019" t="s">
        <v>4755</v>
      </c>
      <c r="AC14019" t="s">
        <v>10219</v>
      </c>
      <c r="AD14019" t="s">
        <v>2682</v>
      </c>
    </row>
    <row r="14020" spans="21:30">
      <c r="U14020">
        <v>36890</v>
      </c>
      <c r="V14020">
        <v>3</v>
      </c>
      <c r="W14020" t="s">
        <v>14379</v>
      </c>
      <c r="X14020">
        <v>8</v>
      </c>
      <c r="Y14020" t="s">
        <v>434</v>
      </c>
      <c r="Z14020">
        <v>8207</v>
      </c>
      <c r="AA14020" t="s">
        <v>4755</v>
      </c>
      <c r="AC14020" t="s">
        <v>10219</v>
      </c>
      <c r="AD14020" t="s">
        <v>2682</v>
      </c>
    </row>
    <row r="14021" spans="21:30">
      <c r="U14021">
        <v>36891</v>
      </c>
      <c r="V14021">
        <v>1</v>
      </c>
      <c r="W14021" t="s">
        <v>14380</v>
      </c>
      <c r="X14021">
        <v>8</v>
      </c>
      <c r="Y14021" t="s">
        <v>434</v>
      </c>
      <c r="Z14021">
        <v>8207</v>
      </c>
      <c r="AA14021" t="s">
        <v>4755</v>
      </c>
      <c r="AC14021" t="s">
        <v>10219</v>
      </c>
      <c r="AD14021" t="s">
        <v>2682</v>
      </c>
    </row>
    <row r="14022" spans="21:30">
      <c r="U14022">
        <v>36893</v>
      </c>
      <c r="V14022">
        <v>8</v>
      </c>
      <c r="W14022" t="s">
        <v>14381</v>
      </c>
      <c r="X14022">
        <v>8</v>
      </c>
      <c r="Y14022" t="s">
        <v>434</v>
      </c>
      <c r="Z14022">
        <v>8108</v>
      </c>
      <c r="AA14022" t="s">
        <v>1832</v>
      </c>
      <c r="AC14022" t="s">
        <v>10219</v>
      </c>
      <c r="AD14022" t="s">
        <v>2682</v>
      </c>
    </row>
    <row r="14023" spans="21:30">
      <c r="U14023">
        <v>36894</v>
      </c>
      <c r="V14023">
        <v>6</v>
      </c>
      <c r="W14023" t="s">
        <v>14382</v>
      </c>
      <c r="X14023">
        <v>8</v>
      </c>
      <c r="Y14023" t="s">
        <v>434</v>
      </c>
      <c r="Z14023">
        <v>8108</v>
      </c>
      <c r="AA14023" t="s">
        <v>1832</v>
      </c>
      <c r="AC14023" t="s">
        <v>10219</v>
      </c>
      <c r="AD14023" t="s">
        <v>2682</v>
      </c>
    </row>
    <row r="14024" spans="21:30">
      <c r="U14024">
        <v>36895</v>
      </c>
      <c r="V14024">
        <v>4</v>
      </c>
      <c r="W14024" t="s">
        <v>14383</v>
      </c>
      <c r="X14024">
        <v>8</v>
      </c>
      <c r="Y14024" t="s">
        <v>434</v>
      </c>
      <c r="Z14024">
        <v>8108</v>
      </c>
      <c r="AA14024" t="s">
        <v>1832</v>
      </c>
      <c r="AC14024" t="s">
        <v>10219</v>
      </c>
      <c r="AD14024" t="s">
        <v>443</v>
      </c>
    </row>
    <row r="14025" spans="21:30">
      <c r="U14025">
        <v>36896</v>
      </c>
      <c r="V14025">
        <v>2</v>
      </c>
      <c r="W14025" t="s">
        <v>14384</v>
      </c>
      <c r="X14025">
        <v>8</v>
      </c>
      <c r="Y14025" t="s">
        <v>434</v>
      </c>
      <c r="Z14025">
        <v>8108</v>
      </c>
      <c r="AA14025" t="s">
        <v>1832</v>
      </c>
      <c r="AC14025" t="s">
        <v>10219</v>
      </c>
      <c r="AD14025" t="s">
        <v>2682</v>
      </c>
    </row>
    <row r="14026" spans="21:30">
      <c r="U14026">
        <v>36897</v>
      </c>
      <c r="V14026">
        <v>0</v>
      </c>
      <c r="W14026" t="s">
        <v>14385</v>
      </c>
      <c r="X14026">
        <v>8</v>
      </c>
      <c r="Y14026" t="s">
        <v>434</v>
      </c>
      <c r="Z14026">
        <v>8108</v>
      </c>
      <c r="AA14026" t="s">
        <v>1832</v>
      </c>
      <c r="AC14026" t="s">
        <v>10219</v>
      </c>
      <c r="AD14026" t="s">
        <v>2682</v>
      </c>
    </row>
    <row r="14027" spans="21:30">
      <c r="U14027">
        <v>36898</v>
      </c>
      <c r="V14027">
        <v>9</v>
      </c>
      <c r="W14027" t="s">
        <v>14386</v>
      </c>
      <c r="X14027">
        <v>8</v>
      </c>
      <c r="Y14027" t="s">
        <v>434</v>
      </c>
      <c r="Z14027">
        <v>8103</v>
      </c>
      <c r="AA14027" t="s">
        <v>979</v>
      </c>
      <c r="AC14027" t="s">
        <v>10219</v>
      </c>
      <c r="AD14027" t="s">
        <v>2682</v>
      </c>
    </row>
    <row r="14028" spans="21:30">
      <c r="U14028">
        <v>36900</v>
      </c>
      <c r="V14028">
        <v>4</v>
      </c>
      <c r="W14028" t="s">
        <v>10341</v>
      </c>
      <c r="X14028">
        <v>9</v>
      </c>
      <c r="Y14028" t="s">
        <v>559</v>
      </c>
      <c r="Z14028">
        <v>9201</v>
      </c>
      <c r="AA14028" t="s">
        <v>877</v>
      </c>
      <c r="AC14028" t="s">
        <v>10219</v>
      </c>
      <c r="AD14028" t="s">
        <v>2682</v>
      </c>
    </row>
    <row r="14029" spans="21:30">
      <c r="U14029">
        <v>36901</v>
      </c>
      <c r="V14029">
        <v>2</v>
      </c>
      <c r="W14029" t="s">
        <v>14387</v>
      </c>
      <c r="X14029">
        <v>9</v>
      </c>
      <c r="Y14029" t="s">
        <v>559</v>
      </c>
      <c r="Z14029">
        <v>9201</v>
      </c>
      <c r="AA14029" t="s">
        <v>877</v>
      </c>
      <c r="AC14029" t="s">
        <v>10219</v>
      </c>
      <c r="AD14029" t="s">
        <v>2682</v>
      </c>
    </row>
    <row r="14030" spans="21:30">
      <c r="U14030">
        <v>36902</v>
      </c>
      <c r="V14030">
        <v>0</v>
      </c>
      <c r="W14030" t="s">
        <v>14023</v>
      </c>
      <c r="X14030">
        <v>9</v>
      </c>
      <c r="Y14030" t="s">
        <v>559</v>
      </c>
      <c r="Z14030">
        <v>9201</v>
      </c>
      <c r="AA14030" t="s">
        <v>877</v>
      </c>
      <c r="AC14030" t="s">
        <v>10219</v>
      </c>
      <c r="AD14030" t="s">
        <v>2682</v>
      </c>
    </row>
    <row r="14031" spans="21:30">
      <c r="U14031">
        <v>36903</v>
      </c>
      <c r="V14031">
        <v>9</v>
      </c>
      <c r="W14031" t="s">
        <v>14327</v>
      </c>
      <c r="X14031">
        <v>9</v>
      </c>
      <c r="Y14031" t="s">
        <v>559</v>
      </c>
      <c r="Z14031">
        <v>9201</v>
      </c>
      <c r="AA14031" t="s">
        <v>877</v>
      </c>
      <c r="AC14031" t="s">
        <v>10219</v>
      </c>
      <c r="AD14031" t="s">
        <v>2682</v>
      </c>
    </row>
    <row r="14032" spans="21:30">
      <c r="U14032">
        <v>36905</v>
      </c>
      <c r="V14032">
        <v>5</v>
      </c>
      <c r="W14032" t="s">
        <v>12734</v>
      </c>
      <c r="X14032">
        <v>9</v>
      </c>
      <c r="Y14032" t="s">
        <v>559</v>
      </c>
      <c r="Z14032">
        <v>9209</v>
      </c>
      <c r="AA14032" t="s">
        <v>129</v>
      </c>
      <c r="AC14032" t="s">
        <v>10219</v>
      </c>
      <c r="AD14032" t="s">
        <v>2682</v>
      </c>
    </row>
    <row r="14033" spans="21:30">
      <c r="U14033">
        <v>36906</v>
      </c>
      <c r="V14033">
        <v>3</v>
      </c>
      <c r="W14033" t="s">
        <v>14388</v>
      </c>
      <c r="X14033">
        <v>9</v>
      </c>
      <c r="Y14033" t="s">
        <v>559</v>
      </c>
      <c r="Z14033">
        <v>9202</v>
      </c>
      <c r="AA14033" t="s">
        <v>1031</v>
      </c>
      <c r="AC14033" t="s">
        <v>10219</v>
      </c>
      <c r="AD14033" t="s">
        <v>2682</v>
      </c>
    </row>
    <row r="14034" spans="21:30">
      <c r="U14034">
        <v>36907</v>
      </c>
      <c r="V14034">
        <v>1</v>
      </c>
      <c r="W14034" t="s">
        <v>1726</v>
      </c>
      <c r="X14034">
        <v>9</v>
      </c>
      <c r="Y14034" t="s">
        <v>559</v>
      </c>
      <c r="Z14034">
        <v>9202</v>
      </c>
      <c r="AA14034" t="s">
        <v>1031</v>
      </c>
      <c r="AC14034" t="s">
        <v>10219</v>
      </c>
      <c r="AD14034" t="s">
        <v>2682</v>
      </c>
    </row>
    <row r="14035" spans="21:30">
      <c r="U14035">
        <v>36909</v>
      </c>
      <c r="V14035">
        <v>8</v>
      </c>
      <c r="W14035" t="s">
        <v>10261</v>
      </c>
      <c r="X14035">
        <v>9</v>
      </c>
      <c r="Y14035" t="s">
        <v>559</v>
      </c>
      <c r="Z14035">
        <v>9202</v>
      </c>
      <c r="AA14035" t="s">
        <v>1031</v>
      </c>
      <c r="AC14035" t="s">
        <v>10219</v>
      </c>
      <c r="AD14035" t="s">
        <v>2682</v>
      </c>
    </row>
    <row r="14036" spans="21:30">
      <c r="U14036">
        <v>36910</v>
      </c>
      <c r="V14036">
        <v>1</v>
      </c>
      <c r="W14036" t="s">
        <v>14389</v>
      </c>
      <c r="X14036">
        <v>9</v>
      </c>
      <c r="Y14036" t="s">
        <v>559</v>
      </c>
      <c r="Z14036">
        <v>9202</v>
      </c>
      <c r="AA14036" t="s">
        <v>1031</v>
      </c>
      <c r="AC14036" t="s">
        <v>10219</v>
      </c>
      <c r="AD14036" t="s">
        <v>2682</v>
      </c>
    </row>
    <row r="14037" spans="21:30">
      <c r="U14037">
        <v>36912</v>
      </c>
      <c r="V14037">
        <v>8</v>
      </c>
      <c r="W14037" t="s">
        <v>14390</v>
      </c>
      <c r="X14037">
        <v>9</v>
      </c>
      <c r="Y14037" t="s">
        <v>559</v>
      </c>
      <c r="Z14037">
        <v>9202</v>
      </c>
      <c r="AA14037" t="s">
        <v>1031</v>
      </c>
      <c r="AC14037" t="s">
        <v>10219</v>
      </c>
      <c r="AD14037" t="s">
        <v>2682</v>
      </c>
    </row>
    <row r="14038" spans="21:30">
      <c r="U14038">
        <v>36913</v>
      </c>
      <c r="V14038">
        <v>6</v>
      </c>
      <c r="W14038" t="s">
        <v>14391</v>
      </c>
      <c r="X14038">
        <v>9</v>
      </c>
      <c r="Y14038" t="s">
        <v>559</v>
      </c>
      <c r="Z14038">
        <v>9202</v>
      </c>
      <c r="AA14038" t="s">
        <v>1031</v>
      </c>
      <c r="AC14038" t="s">
        <v>10219</v>
      </c>
      <c r="AD14038" t="s">
        <v>2682</v>
      </c>
    </row>
    <row r="14039" spans="21:30">
      <c r="U14039">
        <v>36914</v>
      </c>
      <c r="V14039">
        <v>4</v>
      </c>
      <c r="W14039" t="s">
        <v>14392</v>
      </c>
      <c r="X14039">
        <v>9</v>
      </c>
      <c r="Y14039" t="s">
        <v>559</v>
      </c>
      <c r="Z14039">
        <v>9205</v>
      </c>
      <c r="AA14039" t="s">
        <v>1312</v>
      </c>
      <c r="AC14039" t="s">
        <v>10219</v>
      </c>
      <c r="AD14039" t="s">
        <v>2682</v>
      </c>
    </row>
    <row r="14040" spans="21:30">
      <c r="U14040">
        <v>36915</v>
      </c>
      <c r="V14040">
        <v>2</v>
      </c>
      <c r="W14040" t="s">
        <v>14393</v>
      </c>
      <c r="X14040">
        <v>9</v>
      </c>
      <c r="Y14040" t="s">
        <v>559</v>
      </c>
      <c r="Z14040">
        <v>9205</v>
      </c>
      <c r="AA14040" t="s">
        <v>1312</v>
      </c>
      <c r="AC14040" t="s">
        <v>10219</v>
      </c>
      <c r="AD14040" t="s">
        <v>2682</v>
      </c>
    </row>
    <row r="14041" spans="21:30">
      <c r="U14041">
        <v>36916</v>
      </c>
      <c r="V14041">
        <v>0</v>
      </c>
      <c r="W14041" t="s">
        <v>14394</v>
      </c>
      <c r="X14041">
        <v>9</v>
      </c>
      <c r="Y14041" t="s">
        <v>559</v>
      </c>
      <c r="Z14041">
        <v>9205</v>
      </c>
      <c r="AA14041" t="s">
        <v>1312</v>
      </c>
      <c r="AC14041" t="s">
        <v>10219</v>
      </c>
      <c r="AD14041" t="s">
        <v>2682</v>
      </c>
    </row>
    <row r="14042" spans="21:30">
      <c r="U14042">
        <v>36917</v>
      </c>
      <c r="V14042">
        <v>9</v>
      </c>
      <c r="W14042" t="s">
        <v>14395</v>
      </c>
      <c r="X14042">
        <v>9</v>
      </c>
      <c r="Y14042" t="s">
        <v>559</v>
      </c>
      <c r="Z14042">
        <v>9205</v>
      </c>
      <c r="AA14042" t="s">
        <v>1312</v>
      </c>
      <c r="AC14042" t="s">
        <v>10219</v>
      </c>
      <c r="AD14042" t="s">
        <v>2682</v>
      </c>
    </row>
    <row r="14043" spans="21:30">
      <c r="U14043">
        <v>36918</v>
      </c>
      <c r="V14043">
        <v>7</v>
      </c>
      <c r="W14043" t="s">
        <v>14396</v>
      </c>
      <c r="X14043">
        <v>9</v>
      </c>
      <c r="Y14043" t="s">
        <v>559</v>
      </c>
      <c r="Z14043">
        <v>9203</v>
      </c>
      <c r="AA14043" t="s">
        <v>4831</v>
      </c>
      <c r="AC14043" t="s">
        <v>10219</v>
      </c>
      <c r="AD14043" t="s">
        <v>2682</v>
      </c>
    </row>
    <row r="14044" spans="21:30">
      <c r="U14044">
        <v>36919</v>
      </c>
      <c r="V14044">
        <v>5</v>
      </c>
      <c r="W14044" t="s">
        <v>14397</v>
      </c>
      <c r="X14044">
        <v>9</v>
      </c>
      <c r="Y14044" t="s">
        <v>559</v>
      </c>
      <c r="Z14044">
        <v>9203</v>
      </c>
      <c r="AA14044" t="s">
        <v>4831</v>
      </c>
      <c r="AC14044" t="s">
        <v>10219</v>
      </c>
      <c r="AD14044" t="s">
        <v>2682</v>
      </c>
    </row>
    <row r="14045" spans="21:30">
      <c r="U14045">
        <v>36920</v>
      </c>
      <c r="V14045">
        <v>9</v>
      </c>
      <c r="W14045" t="s">
        <v>14398</v>
      </c>
      <c r="X14045">
        <v>9</v>
      </c>
      <c r="Y14045" t="s">
        <v>559</v>
      </c>
      <c r="Z14045">
        <v>9203</v>
      </c>
      <c r="AA14045" t="s">
        <v>4831</v>
      </c>
      <c r="AC14045" t="s">
        <v>10219</v>
      </c>
      <c r="AD14045" t="s">
        <v>2682</v>
      </c>
    </row>
    <row r="14046" spans="21:30">
      <c r="U14046">
        <v>36921</v>
      </c>
      <c r="V14046">
        <v>7</v>
      </c>
      <c r="W14046" t="s">
        <v>14399</v>
      </c>
      <c r="X14046">
        <v>9</v>
      </c>
      <c r="Y14046" t="s">
        <v>559</v>
      </c>
      <c r="Z14046">
        <v>9203</v>
      </c>
      <c r="AA14046" t="s">
        <v>4831</v>
      </c>
      <c r="AC14046" t="s">
        <v>10219</v>
      </c>
      <c r="AD14046" t="s">
        <v>2682</v>
      </c>
    </row>
    <row r="14047" spans="21:30">
      <c r="U14047">
        <v>36922</v>
      </c>
      <c r="V14047">
        <v>5</v>
      </c>
      <c r="W14047" t="s">
        <v>14400</v>
      </c>
      <c r="X14047">
        <v>9</v>
      </c>
      <c r="Y14047" t="s">
        <v>559</v>
      </c>
      <c r="Z14047">
        <v>9203</v>
      </c>
      <c r="AA14047" t="s">
        <v>4831</v>
      </c>
      <c r="AC14047" t="s">
        <v>10219</v>
      </c>
      <c r="AD14047" t="s">
        <v>2682</v>
      </c>
    </row>
    <row r="14048" spans="21:30">
      <c r="U14048">
        <v>36923</v>
      </c>
      <c r="V14048">
        <v>3</v>
      </c>
      <c r="W14048" t="s">
        <v>12174</v>
      </c>
      <c r="X14048">
        <v>9</v>
      </c>
      <c r="Y14048" t="s">
        <v>559</v>
      </c>
      <c r="Z14048">
        <v>9204</v>
      </c>
      <c r="AA14048" t="s">
        <v>1137</v>
      </c>
      <c r="AC14048" t="s">
        <v>10219</v>
      </c>
      <c r="AD14048" t="s">
        <v>2682</v>
      </c>
    </row>
    <row r="14049" spans="21:30">
      <c r="U14049">
        <v>36924</v>
      </c>
      <c r="V14049">
        <v>1</v>
      </c>
      <c r="W14049" t="s">
        <v>14401</v>
      </c>
      <c r="X14049">
        <v>9</v>
      </c>
      <c r="Y14049" t="s">
        <v>559</v>
      </c>
      <c r="Z14049">
        <v>9204</v>
      </c>
      <c r="AA14049" t="s">
        <v>1137</v>
      </c>
      <c r="AC14049" t="s">
        <v>10219</v>
      </c>
      <c r="AD14049" t="s">
        <v>2682</v>
      </c>
    </row>
    <row r="14050" spans="21:30">
      <c r="U14050">
        <v>36926</v>
      </c>
      <c r="V14050">
        <v>8</v>
      </c>
      <c r="W14050" t="s">
        <v>12155</v>
      </c>
      <c r="X14050">
        <v>9</v>
      </c>
      <c r="Y14050" t="s">
        <v>559</v>
      </c>
      <c r="Z14050">
        <v>9211</v>
      </c>
      <c r="AA14050" t="s">
        <v>1788</v>
      </c>
      <c r="AC14050" t="s">
        <v>10219</v>
      </c>
      <c r="AD14050" t="s">
        <v>2682</v>
      </c>
    </row>
    <row r="14051" spans="21:30">
      <c r="U14051">
        <v>36927</v>
      </c>
      <c r="V14051">
        <v>6</v>
      </c>
      <c r="W14051" t="s">
        <v>14402</v>
      </c>
      <c r="X14051">
        <v>9</v>
      </c>
      <c r="Y14051" t="s">
        <v>559</v>
      </c>
      <c r="Z14051">
        <v>9211</v>
      </c>
      <c r="AA14051" t="s">
        <v>1788</v>
      </c>
      <c r="AC14051" t="s">
        <v>10219</v>
      </c>
      <c r="AD14051" t="s">
        <v>443</v>
      </c>
    </row>
    <row r="14052" spans="21:30">
      <c r="U14052">
        <v>36929</v>
      </c>
      <c r="V14052">
        <v>2</v>
      </c>
      <c r="W14052" t="s">
        <v>14403</v>
      </c>
      <c r="X14052">
        <v>9</v>
      </c>
      <c r="Y14052" t="s">
        <v>559</v>
      </c>
      <c r="Z14052">
        <v>9211</v>
      </c>
      <c r="AA14052" t="s">
        <v>1788</v>
      </c>
      <c r="AC14052" t="s">
        <v>10219</v>
      </c>
      <c r="AD14052" t="s">
        <v>2682</v>
      </c>
    </row>
    <row r="14053" spans="21:30">
      <c r="U14053">
        <v>36930</v>
      </c>
      <c r="V14053">
        <v>6</v>
      </c>
      <c r="W14053" t="s">
        <v>14404</v>
      </c>
      <c r="X14053">
        <v>9</v>
      </c>
      <c r="Y14053" t="s">
        <v>559</v>
      </c>
      <c r="Z14053">
        <v>9211</v>
      </c>
      <c r="AA14053" t="s">
        <v>1788</v>
      </c>
      <c r="AC14053" t="s">
        <v>10219</v>
      </c>
      <c r="AD14053" t="s">
        <v>2682</v>
      </c>
    </row>
    <row r="14054" spans="21:30">
      <c r="U14054">
        <v>36931</v>
      </c>
      <c r="V14054">
        <v>4</v>
      </c>
      <c r="W14054" t="s">
        <v>12806</v>
      </c>
      <c r="X14054">
        <v>9</v>
      </c>
      <c r="Y14054" t="s">
        <v>559</v>
      </c>
      <c r="Z14054">
        <v>9210</v>
      </c>
      <c r="AA14054" t="s">
        <v>4880</v>
      </c>
      <c r="AC14054" t="s">
        <v>10219</v>
      </c>
      <c r="AD14054" t="s">
        <v>2682</v>
      </c>
    </row>
    <row r="14055" spans="21:30">
      <c r="U14055">
        <v>36932</v>
      </c>
      <c r="V14055">
        <v>2</v>
      </c>
      <c r="W14055" t="s">
        <v>12856</v>
      </c>
      <c r="X14055">
        <v>9</v>
      </c>
      <c r="Y14055" t="s">
        <v>559</v>
      </c>
      <c r="Z14055">
        <v>9207</v>
      </c>
      <c r="AA14055" t="s">
        <v>1348</v>
      </c>
      <c r="AC14055" t="s">
        <v>10219</v>
      </c>
      <c r="AD14055" t="s">
        <v>2682</v>
      </c>
    </row>
    <row r="14056" spans="21:30">
      <c r="U14056">
        <v>36933</v>
      </c>
      <c r="V14056">
        <v>0</v>
      </c>
      <c r="W14056" t="s">
        <v>14405</v>
      </c>
      <c r="X14056">
        <v>9</v>
      </c>
      <c r="Y14056" t="s">
        <v>559</v>
      </c>
      <c r="Z14056">
        <v>9207</v>
      </c>
      <c r="AA14056" t="s">
        <v>1348</v>
      </c>
      <c r="AC14056" t="s">
        <v>10219</v>
      </c>
      <c r="AD14056" t="s">
        <v>2682</v>
      </c>
    </row>
    <row r="14057" spans="21:30">
      <c r="U14057">
        <v>36934</v>
      </c>
      <c r="V14057">
        <v>9</v>
      </c>
      <c r="W14057" t="s">
        <v>14406</v>
      </c>
      <c r="X14057">
        <v>9</v>
      </c>
      <c r="Y14057" t="s">
        <v>559</v>
      </c>
      <c r="Z14057">
        <v>9207</v>
      </c>
      <c r="AA14057" t="s">
        <v>1348</v>
      </c>
      <c r="AC14057" t="s">
        <v>10219</v>
      </c>
      <c r="AD14057" t="s">
        <v>2682</v>
      </c>
    </row>
    <row r="14058" spans="21:30">
      <c r="U14058">
        <v>36935</v>
      </c>
      <c r="V14058">
        <v>7</v>
      </c>
      <c r="W14058" t="s">
        <v>14407</v>
      </c>
      <c r="X14058">
        <v>9</v>
      </c>
      <c r="Y14058" t="s">
        <v>559</v>
      </c>
      <c r="Z14058">
        <v>9208</v>
      </c>
      <c r="AA14058" t="s">
        <v>4906</v>
      </c>
      <c r="AC14058" t="s">
        <v>10219</v>
      </c>
      <c r="AD14058" t="s">
        <v>2682</v>
      </c>
    </row>
    <row r="14059" spans="21:30">
      <c r="U14059">
        <v>36937</v>
      </c>
      <c r="V14059">
        <v>3</v>
      </c>
      <c r="W14059" t="s">
        <v>14408</v>
      </c>
      <c r="X14059">
        <v>9</v>
      </c>
      <c r="Y14059" t="s">
        <v>559</v>
      </c>
      <c r="Z14059">
        <v>9206</v>
      </c>
      <c r="AA14059" t="s">
        <v>1336</v>
      </c>
      <c r="AC14059" t="s">
        <v>10219</v>
      </c>
      <c r="AD14059" t="s">
        <v>2682</v>
      </c>
    </row>
    <row r="14060" spans="21:30">
      <c r="U14060">
        <v>36938</v>
      </c>
      <c r="V14060">
        <v>1</v>
      </c>
      <c r="W14060" t="s">
        <v>12465</v>
      </c>
      <c r="X14060">
        <v>9</v>
      </c>
      <c r="Y14060" t="s">
        <v>559</v>
      </c>
      <c r="Z14060">
        <v>9101</v>
      </c>
      <c r="AA14060" t="s">
        <v>133</v>
      </c>
      <c r="AC14060" t="s">
        <v>10219</v>
      </c>
      <c r="AD14060" t="s">
        <v>2682</v>
      </c>
    </row>
    <row r="14061" spans="21:30">
      <c r="U14061">
        <v>36940</v>
      </c>
      <c r="V14061">
        <v>3</v>
      </c>
      <c r="W14061" t="s">
        <v>14409</v>
      </c>
      <c r="X14061">
        <v>9</v>
      </c>
      <c r="Y14061" t="s">
        <v>559</v>
      </c>
      <c r="Z14061">
        <v>9101</v>
      </c>
      <c r="AA14061" t="s">
        <v>133</v>
      </c>
      <c r="AC14061" t="s">
        <v>10219</v>
      </c>
      <c r="AD14061" t="s">
        <v>443</v>
      </c>
    </row>
    <row r="14062" spans="21:30">
      <c r="U14062">
        <v>36941</v>
      </c>
      <c r="V14062">
        <v>1</v>
      </c>
      <c r="W14062" t="s">
        <v>14410</v>
      </c>
      <c r="X14062">
        <v>9</v>
      </c>
      <c r="Y14062" t="s">
        <v>559</v>
      </c>
      <c r="Z14062">
        <v>9101</v>
      </c>
      <c r="AA14062" t="s">
        <v>133</v>
      </c>
      <c r="AC14062" t="s">
        <v>10219</v>
      </c>
      <c r="AD14062" t="s">
        <v>2682</v>
      </c>
    </row>
    <row r="14063" spans="21:30">
      <c r="U14063">
        <v>36943</v>
      </c>
      <c r="V14063">
        <v>8</v>
      </c>
      <c r="W14063" t="s">
        <v>10741</v>
      </c>
      <c r="X14063">
        <v>9</v>
      </c>
      <c r="Y14063" t="s">
        <v>559</v>
      </c>
      <c r="Z14063">
        <v>9101</v>
      </c>
      <c r="AA14063" t="s">
        <v>133</v>
      </c>
      <c r="AC14063" t="s">
        <v>10219</v>
      </c>
      <c r="AD14063" t="s">
        <v>2682</v>
      </c>
    </row>
    <row r="14064" spans="21:30">
      <c r="U14064">
        <v>36944</v>
      </c>
      <c r="V14064">
        <v>6</v>
      </c>
      <c r="W14064" t="s">
        <v>14411</v>
      </c>
      <c r="X14064">
        <v>9</v>
      </c>
      <c r="Y14064" t="s">
        <v>559</v>
      </c>
      <c r="Z14064">
        <v>9101</v>
      </c>
      <c r="AA14064" t="s">
        <v>133</v>
      </c>
      <c r="AC14064" t="s">
        <v>10219</v>
      </c>
      <c r="AD14064" t="s">
        <v>2682</v>
      </c>
    </row>
    <row r="14065" spans="21:30">
      <c r="U14065">
        <v>36945</v>
      </c>
      <c r="V14065">
        <v>4</v>
      </c>
      <c r="W14065" t="s">
        <v>14412</v>
      </c>
      <c r="X14065">
        <v>9</v>
      </c>
      <c r="Y14065" t="s">
        <v>559</v>
      </c>
      <c r="Z14065">
        <v>9101</v>
      </c>
      <c r="AA14065" t="s">
        <v>133</v>
      </c>
      <c r="AC14065" t="s">
        <v>10219</v>
      </c>
      <c r="AD14065" t="s">
        <v>443</v>
      </c>
    </row>
    <row r="14066" spans="21:30">
      <c r="U14066">
        <v>36946</v>
      </c>
      <c r="V14066">
        <v>2</v>
      </c>
      <c r="W14066" t="s">
        <v>13695</v>
      </c>
      <c r="X14066">
        <v>9</v>
      </c>
      <c r="Y14066" t="s">
        <v>559</v>
      </c>
      <c r="Z14066">
        <v>9101</v>
      </c>
      <c r="AA14066" t="s">
        <v>133</v>
      </c>
      <c r="AC14066" t="s">
        <v>10219</v>
      </c>
      <c r="AD14066" t="s">
        <v>2682</v>
      </c>
    </row>
    <row r="14067" spans="21:30">
      <c r="U14067">
        <v>36947</v>
      </c>
      <c r="V14067">
        <v>0</v>
      </c>
      <c r="W14067" t="s">
        <v>13074</v>
      </c>
      <c r="X14067">
        <v>9</v>
      </c>
      <c r="Y14067" t="s">
        <v>559</v>
      </c>
      <c r="Z14067">
        <v>9101</v>
      </c>
      <c r="AA14067" t="s">
        <v>133</v>
      </c>
      <c r="AC14067" t="s">
        <v>10219</v>
      </c>
      <c r="AD14067" t="s">
        <v>2682</v>
      </c>
    </row>
    <row r="14068" spans="21:30">
      <c r="U14068">
        <v>36948</v>
      </c>
      <c r="V14068">
        <v>9</v>
      </c>
      <c r="W14068" t="s">
        <v>14413</v>
      </c>
      <c r="X14068">
        <v>9</v>
      </c>
      <c r="Y14068" t="s">
        <v>559</v>
      </c>
      <c r="Z14068">
        <v>9101</v>
      </c>
      <c r="AA14068" t="s">
        <v>133</v>
      </c>
      <c r="AC14068" t="s">
        <v>10219</v>
      </c>
      <c r="AD14068" t="s">
        <v>2682</v>
      </c>
    </row>
    <row r="14069" spans="21:30">
      <c r="U14069">
        <v>36949</v>
      </c>
      <c r="V14069">
        <v>7</v>
      </c>
      <c r="W14069" t="s">
        <v>14414</v>
      </c>
      <c r="X14069">
        <v>9</v>
      </c>
      <c r="Y14069" t="s">
        <v>559</v>
      </c>
      <c r="Z14069">
        <v>9101</v>
      </c>
      <c r="AA14069" t="s">
        <v>133</v>
      </c>
      <c r="AC14069" t="s">
        <v>10219</v>
      </c>
      <c r="AD14069" t="s">
        <v>2682</v>
      </c>
    </row>
    <row r="14070" spans="21:30">
      <c r="U14070">
        <v>36950</v>
      </c>
      <c r="V14070">
        <v>0</v>
      </c>
      <c r="W14070" t="s">
        <v>14415</v>
      </c>
      <c r="X14070">
        <v>9</v>
      </c>
      <c r="Y14070" t="s">
        <v>559</v>
      </c>
      <c r="Z14070">
        <v>9101</v>
      </c>
      <c r="AA14070" t="s">
        <v>133</v>
      </c>
      <c r="AC14070" t="s">
        <v>10219</v>
      </c>
      <c r="AD14070" t="s">
        <v>2682</v>
      </c>
    </row>
    <row r="14071" spans="21:30">
      <c r="U14071">
        <v>36951</v>
      </c>
      <c r="V14071">
        <v>9</v>
      </c>
      <c r="W14071" t="s">
        <v>12478</v>
      </c>
      <c r="X14071">
        <v>9</v>
      </c>
      <c r="Y14071" t="s">
        <v>559</v>
      </c>
      <c r="Z14071">
        <v>9101</v>
      </c>
      <c r="AA14071" t="s">
        <v>133</v>
      </c>
      <c r="AC14071" t="s">
        <v>10219</v>
      </c>
      <c r="AD14071" t="s">
        <v>443</v>
      </c>
    </row>
    <row r="14072" spans="21:30">
      <c r="U14072">
        <v>36952</v>
      </c>
      <c r="V14072">
        <v>7</v>
      </c>
      <c r="W14072" t="s">
        <v>14416</v>
      </c>
      <c r="X14072">
        <v>9</v>
      </c>
      <c r="Y14072" t="s">
        <v>559</v>
      </c>
      <c r="Z14072">
        <v>9101</v>
      </c>
      <c r="AA14072" t="s">
        <v>133</v>
      </c>
      <c r="AC14072" t="s">
        <v>10219</v>
      </c>
      <c r="AD14072" t="s">
        <v>2682</v>
      </c>
    </row>
    <row r="14073" spans="21:30">
      <c r="U14073">
        <v>36953</v>
      </c>
      <c r="V14073">
        <v>5</v>
      </c>
      <c r="W14073" t="s">
        <v>14417</v>
      </c>
      <c r="X14073">
        <v>9</v>
      </c>
      <c r="Y14073" t="s">
        <v>559</v>
      </c>
      <c r="Z14073">
        <v>9101</v>
      </c>
      <c r="AA14073" t="s">
        <v>133</v>
      </c>
      <c r="AC14073" t="s">
        <v>10219</v>
      </c>
      <c r="AD14073" t="s">
        <v>2682</v>
      </c>
    </row>
    <row r="14074" spans="21:30">
      <c r="U14074">
        <v>36954</v>
      </c>
      <c r="V14074">
        <v>3</v>
      </c>
      <c r="W14074" t="s">
        <v>14418</v>
      </c>
      <c r="X14074">
        <v>9</v>
      </c>
      <c r="Y14074" t="s">
        <v>559</v>
      </c>
      <c r="Z14074">
        <v>9101</v>
      </c>
      <c r="AA14074" t="s">
        <v>133</v>
      </c>
      <c r="AC14074" t="s">
        <v>10219</v>
      </c>
      <c r="AD14074" t="s">
        <v>2682</v>
      </c>
    </row>
    <row r="14075" spans="21:30">
      <c r="U14075">
        <v>36955</v>
      </c>
      <c r="V14075">
        <v>1</v>
      </c>
      <c r="W14075" t="s">
        <v>14419</v>
      </c>
      <c r="X14075">
        <v>9</v>
      </c>
      <c r="Y14075" t="s">
        <v>559</v>
      </c>
      <c r="Z14075">
        <v>9101</v>
      </c>
      <c r="AA14075" t="s">
        <v>133</v>
      </c>
      <c r="AC14075" t="s">
        <v>10219</v>
      </c>
      <c r="AD14075" t="s">
        <v>2682</v>
      </c>
    </row>
    <row r="14076" spans="21:30">
      <c r="U14076">
        <v>36957</v>
      </c>
      <c r="V14076">
        <v>8</v>
      </c>
      <c r="W14076" t="s">
        <v>14420</v>
      </c>
      <c r="X14076">
        <v>9</v>
      </c>
      <c r="Y14076" t="s">
        <v>559</v>
      </c>
      <c r="Z14076">
        <v>9101</v>
      </c>
      <c r="AA14076" t="s">
        <v>133</v>
      </c>
      <c r="AC14076" t="s">
        <v>10219</v>
      </c>
      <c r="AD14076" t="s">
        <v>2682</v>
      </c>
    </row>
    <row r="14077" spans="21:30">
      <c r="U14077">
        <v>36958</v>
      </c>
      <c r="V14077">
        <v>6</v>
      </c>
      <c r="W14077" t="s">
        <v>14421</v>
      </c>
      <c r="X14077">
        <v>9</v>
      </c>
      <c r="Y14077" t="s">
        <v>559</v>
      </c>
      <c r="Z14077">
        <v>9101</v>
      </c>
      <c r="AA14077" t="s">
        <v>133</v>
      </c>
      <c r="AC14077" t="s">
        <v>10219</v>
      </c>
      <c r="AD14077" t="s">
        <v>2682</v>
      </c>
    </row>
    <row r="14078" spans="21:30">
      <c r="U14078">
        <v>36959</v>
      </c>
      <c r="V14078">
        <v>4</v>
      </c>
      <c r="W14078" t="s">
        <v>14422</v>
      </c>
      <c r="X14078">
        <v>9</v>
      </c>
      <c r="Y14078" t="s">
        <v>559</v>
      </c>
      <c r="Z14078">
        <v>9101</v>
      </c>
      <c r="AA14078" t="s">
        <v>133</v>
      </c>
      <c r="AC14078" t="s">
        <v>10219</v>
      </c>
      <c r="AD14078" t="s">
        <v>2682</v>
      </c>
    </row>
    <row r="14079" spans="21:30">
      <c r="U14079">
        <v>36960</v>
      </c>
      <c r="V14079">
        <v>8</v>
      </c>
      <c r="W14079" t="s">
        <v>14423</v>
      </c>
      <c r="X14079">
        <v>9</v>
      </c>
      <c r="Y14079" t="s">
        <v>559</v>
      </c>
      <c r="Z14079">
        <v>9101</v>
      </c>
      <c r="AA14079" t="s">
        <v>133</v>
      </c>
      <c r="AC14079" t="s">
        <v>10219</v>
      </c>
      <c r="AD14079" t="s">
        <v>2682</v>
      </c>
    </row>
    <row r="14080" spans="21:30">
      <c r="U14080">
        <v>36961</v>
      </c>
      <c r="V14080">
        <v>6</v>
      </c>
      <c r="W14080" t="s">
        <v>14424</v>
      </c>
      <c r="X14080">
        <v>9</v>
      </c>
      <c r="Y14080" t="s">
        <v>559</v>
      </c>
      <c r="Z14080">
        <v>9101</v>
      </c>
      <c r="AA14080" t="s">
        <v>133</v>
      </c>
      <c r="AC14080" t="s">
        <v>10219</v>
      </c>
      <c r="AD14080" t="s">
        <v>2682</v>
      </c>
    </row>
    <row r="14081" spans="21:30">
      <c r="U14081">
        <v>36962</v>
      </c>
      <c r="V14081">
        <v>4</v>
      </c>
      <c r="W14081" t="s">
        <v>14425</v>
      </c>
      <c r="X14081">
        <v>9</v>
      </c>
      <c r="Y14081" t="s">
        <v>559</v>
      </c>
      <c r="Z14081">
        <v>9101</v>
      </c>
      <c r="AA14081" t="s">
        <v>133</v>
      </c>
      <c r="AC14081" t="s">
        <v>10219</v>
      </c>
      <c r="AD14081" t="s">
        <v>2682</v>
      </c>
    </row>
    <row r="14082" spans="21:30">
      <c r="U14082">
        <v>36963</v>
      </c>
      <c r="V14082">
        <v>2</v>
      </c>
      <c r="W14082" t="s">
        <v>14426</v>
      </c>
      <c r="X14082">
        <v>9</v>
      </c>
      <c r="Y14082" t="s">
        <v>559</v>
      </c>
      <c r="Z14082">
        <v>9101</v>
      </c>
      <c r="AA14082" t="s">
        <v>133</v>
      </c>
      <c r="AC14082" t="s">
        <v>10219</v>
      </c>
      <c r="AD14082" t="s">
        <v>2682</v>
      </c>
    </row>
    <row r="14083" spans="21:30">
      <c r="U14083">
        <v>36964</v>
      </c>
      <c r="V14083">
        <v>0</v>
      </c>
      <c r="W14083" t="s">
        <v>14427</v>
      </c>
      <c r="X14083">
        <v>9</v>
      </c>
      <c r="Y14083" t="s">
        <v>559</v>
      </c>
      <c r="Z14083">
        <v>9101</v>
      </c>
      <c r="AA14083" t="s">
        <v>133</v>
      </c>
      <c r="AC14083" t="s">
        <v>10219</v>
      </c>
      <c r="AD14083" t="s">
        <v>2682</v>
      </c>
    </row>
    <row r="14084" spans="21:30">
      <c r="U14084">
        <v>36965</v>
      </c>
      <c r="V14084">
        <v>9</v>
      </c>
      <c r="W14084" t="s">
        <v>14428</v>
      </c>
      <c r="X14084">
        <v>9</v>
      </c>
      <c r="Y14084" t="s">
        <v>559</v>
      </c>
      <c r="Z14084">
        <v>9101</v>
      </c>
      <c r="AA14084" t="s">
        <v>133</v>
      </c>
      <c r="AC14084" t="s">
        <v>10219</v>
      </c>
      <c r="AD14084" t="s">
        <v>2682</v>
      </c>
    </row>
    <row r="14085" spans="21:30">
      <c r="U14085">
        <v>36967</v>
      </c>
      <c r="V14085">
        <v>5</v>
      </c>
      <c r="W14085" t="s">
        <v>10705</v>
      </c>
      <c r="X14085">
        <v>9</v>
      </c>
      <c r="Y14085" t="s">
        <v>559</v>
      </c>
      <c r="Z14085">
        <v>9108</v>
      </c>
      <c r="AA14085" t="s">
        <v>1269</v>
      </c>
      <c r="AC14085" t="s">
        <v>10219</v>
      </c>
      <c r="AD14085" t="s">
        <v>2682</v>
      </c>
    </row>
    <row r="14086" spans="21:30">
      <c r="U14086">
        <v>36968</v>
      </c>
      <c r="V14086">
        <v>3</v>
      </c>
      <c r="W14086" t="s">
        <v>14373</v>
      </c>
      <c r="X14086">
        <v>9</v>
      </c>
      <c r="Y14086" t="s">
        <v>559</v>
      </c>
      <c r="Z14086">
        <v>9108</v>
      </c>
      <c r="AA14086" t="s">
        <v>1269</v>
      </c>
      <c r="AC14086" t="s">
        <v>10219</v>
      </c>
      <c r="AD14086" t="s">
        <v>2682</v>
      </c>
    </row>
    <row r="14087" spans="21:30">
      <c r="U14087">
        <v>36969</v>
      </c>
      <c r="V14087">
        <v>1</v>
      </c>
      <c r="W14087" t="s">
        <v>14429</v>
      </c>
      <c r="X14087">
        <v>9</v>
      </c>
      <c r="Y14087" t="s">
        <v>559</v>
      </c>
      <c r="Z14087">
        <v>9113</v>
      </c>
      <c r="AA14087" t="s">
        <v>1522</v>
      </c>
      <c r="AC14087" t="s">
        <v>10219</v>
      </c>
      <c r="AD14087" t="s">
        <v>2682</v>
      </c>
    </row>
    <row r="14088" spans="21:30">
      <c r="U14088">
        <v>36970</v>
      </c>
      <c r="V14088">
        <v>5</v>
      </c>
      <c r="W14088" t="s">
        <v>13206</v>
      </c>
      <c r="X14088">
        <v>9</v>
      </c>
      <c r="Y14088" t="s">
        <v>559</v>
      </c>
      <c r="Z14088">
        <v>9119</v>
      </c>
      <c r="AA14088" t="s">
        <v>4968</v>
      </c>
      <c r="AC14088" t="s">
        <v>10219</v>
      </c>
      <c r="AD14088" t="s">
        <v>2682</v>
      </c>
    </row>
    <row r="14089" spans="21:30">
      <c r="U14089">
        <v>36971</v>
      </c>
      <c r="V14089">
        <v>3</v>
      </c>
      <c r="W14089" t="s">
        <v>14430</v>
      </c>
      <c r="X14089">
        <v>9</v>
      </c>
      <c r="Y14089" t="s">
        <v>559</v>
      </c>
      <c r="Z14089">
        <v>9119</v>
      </c>
      <c r="AA14089" t="s">
        <v>4968</v>
      </c>
      <c r="AC14089" t="s">
        <v>10219</v>
      </c>
      <c r="AD14089" t="s">
        <v>2682</v>
      </c>
    </row>
    <row r="14090" spans="21:30">
      <c r="U14090">
        <v>36972</v>
      </c>
      <c r="V14090">
        <v>1</v>
      </c>
      <c r="W14090" t="s">
        <v>10295</v>
      </c>
      <c r="X14090">
        <v>9</v>
      </c>
      <c r="Y14090" t="s">
        <v>559</v>
      </c>
      <c r="Z14090">
        <v>9119</v>
      </c>
      <c r="AA14090" t="s">
        <v>4968</v>
      </c>
      <c r="AC14090" t="s">
        <v>10219</v>
      </c>
      <c r="AD14090" t="s">
        <v>2682</v>
      </c>
    </row>
    <row r="14091" spans="21:30">
      <c r="U14091">
        <v>36974</v>
      </c>
      <c r="V14091">
        <v>8</v>
      </c>
      <c r="W14091" t="s">
        <v>10711</v>
      </c>
      <c r="X14091">
        <v>9</v>
      </c>
      <c r="Y14091" t="s">
        <v>559</v>
      </c>
      <c r="Z14091">
        <v>9119</v>
      </c>
      <c r="AA14091" t="s">
        <v>4968</v>
      </c>
      <c r="AC14091" t="s">
        <v>10219</v>
      </c>
      <c r="AD14091" t="s">
        <v>2682</v>
      </c>
    </row>
    <row r="14092" spans="21:30">
      <c r="U14092">
        <v>36975</v>
      </c>
      <c r="V14092">
        <v>6</v>
      </c>
      <c r="W14092" t="s">
        <v>14431</v>
      </c>
      <c r="X14092">
        <v>9</v>
      </c>
      <c r="Y14092" t="s">
        <v>559</v>
      </c>
      <c r="Z14092">
        <v>9103</v>
      </c>
      <c r="AA14092" t="s">
        <v>1077</v>
      </c>
      <c r="AC14092" t="s">
        <v>10219</v>
      </c>
      <c r="AD14092" t="s">
        <v>2682</v>
      </c>
    </row>
    <row r="14093" spans="21:30">
      <c r="U14093">
        <v>36976</v>
      </c>
      <c r="V14093">
        <v>4</v>
      </c>
      <c r="W14093" t="s">
        <v>14432</v>
      </c>
      <c r="X14093">
        <v>9</v>
      </c>
      <c r="Y14093" t="s">
        <v>559</v>
      </c>
      <c r="Z14093">
        <v>9103</v>
      </c>
      <c r="AA14093" t="s">
        <v>1077</v>
      </c>
      <c r="AC14093" t="s">
        <v>10219</v>
      </c>
      <c r="AD14093" t="s">
        <v>2682</v>
      </c>
    </row>
    <row r="14094" spans="21:30">
      <c r="U14094">
        <v>36977</v>
      </c>
      <c r="V14094">
        <v>2</v>
      </c>
      <c r="W14094" t="s">
        <v>10774</v>
      </c>
      <c r="X14094">
        <v>9</v>
      </c>
      <c r="Y14094" t="s">
        <v>559</v>
      </c>
      <c r="Z14094">
        <v>9110</v>
      </c>
      <c r="AA14094" t="s">
        <v>1387</v>
      </c>
      <c r="AC14094" t="s">
        <v>10219</v>
      </c>
      <c r="AD14094" t="s">
        <v>2682</v>
      </c>
    </row>
    <row r="14095" spans="21:30">
      <c r="U14095">
        <v>36978</v>
      </c>
      <c r="V14095">
        <v>0</v>
      </c>
      <c r="W14095" t="s">
        <v>10226</v>
      </c>
      <c r="X14095">
        <v>9</v>
      </c>
      <c r="Y14095" t="s">
        <v>559</v>
      </c>
      <c r="Z14095">
        <v>9104</v>
      </c>
      <c r="AA14095" t="s">
        <v>1093</v>
      </c>
      <c r="AC14095" t="s">
        <v>10219</v>
      </c>
      <c r="AD14095" t="s">
        <v>2682</v>
      </c>
    </row>
    <row r="14096" spans="21:30">
      <c r="U14096">
        <v>36979</v>
      </c>
      <c r="V14096">
        <v>9</v>
      </c>
      <c r="W14096" t="s">
        <v>14433</v>
      </c>
      <c r="X14096">
        <v>9</v>
      </c>
      <c r="Y14096" t="s">
        <v>559</v>
      </c>
      <c r="Z14096">
        <v>9115</v>
      </c>
      <c r="AA14096" t="s">
        <v>5190</v>
      </c>
      <c r="AC14096" t="s">
        <v>10219</v>
      </c>
      <c r="AD14096" t="s">
        <v>2682</v>
      </c>
    </row>
    <row r="14097" spans="21:30">
      <c r="U14097">
        <v>36980</v>
      </c>
      <c r="V14097">
        <v>2</v>
      </c>
      <c r="W14097" t="s">
        <v>14434</v>
      </c>
      <c r="X14097">
        <v>9</v>
      </c>
      <c r="Y14097" t="s">
        <v>559</v>
      </c>
      <c r="Z14097">
        <v>9120</v>
      </c>
      <c r="AA14097" t="s">
        <v>1800</v>
      </c>
      <c r="AC14097" t="s">
        <v>10219</v>
      </c>
      <c r="AD14097" t="s">
        <v>2682</v>
      </c>
    </row>
    <row r="14098" spans="21:30">
      <c r="U14098">
        <v>36981</v>
      </c>
      <c r="V14098">
        <v>0</v>
      </c>
      <c r="W14098" t="s">
        <v>14435</v>
      </c>
      <c r="X14098">
        <v>9</v>
      </c>
      <c r="Y14098" t="s">
        <v>559</v>
      </c>
      <c r="Z14098">
        <v>9120</v>
      </c>
      <c r="AA14098" t="s">
        <v>1800</v>
      </c>
      <c r="AC14098" t="s">
        <v>10219</v>
      </c>
      <c r="AD14098" t="s">
        <v>2682</v>
      </c>
    </row>
    <row r="14099" spans="21:30">
      <c r="U14099">
        <v>36982</v>
      </c>
      <c r="V14099">
        <v>9</v>
      </c>
      <c r="W14099" t="s">
        <v>10257</v>
      </c>
      <c r="X14099">
        <v>9</v>
      </c>
      <c r="Y14099" t="s">
        <v>559</v>
      </c>
      <c r="Z14099">
        <v>9120</v>
      </c>
      <c r="AA14099" t="s">
        <v>1800</v>
      </c>
      <c r="AC14099" t="s">
        <v>10219</v>
      </c>
      <c r="AD14099" t="s">
        <v>2682</v>
      </c>
    </row>
    <row r="14100" spans="21:30">
      <c r="U14100">
        <v>36983</v>
      </c>
      <c r="V14100">
        <v>7</v>
      </c>
      <c r="W14100" t="s">
        <v>14436</v>
      </c>
      <c r="X14100">
        <v>9</v>
      </c>
      <c r="Y14100" t="s">
        <v>559</v>
      </c>
      <c r="Z14100">
        <v>9120</v>
      </c>
      <c r="AA14100" t="s">
        <v>1800</v>
      </c>
      <c r="AC14100" t="s">
        <v>10219</v>
      </c>
      <c r="AD14100" t="s">
        <v>2682</v>
      </c>
    </row>
    <row r="14101" spans="21:30">
      <c r="U14101">
        <v>36984</v>
      </c>
      <c r="V14101">
        <v>5</v>
      </c>
      <c r="W14101" t="s">
        <v>10319</v>
      </c>
      <c r="X14101">
        <v>9</v>
      </c>
      <c r="Y14101" t="s">
        <v>559</v>
      </c>
      <c r="Z14101">
        <v>9120</v>
      </c>
      <c r="AA14101" t="s">
        <v>1800</v>
      </c>
      <c r="AC14101" t="s">
        <v>10219</v>
      </c>
      <c r="AD14101" t="s">
        <v>2682</v>
      </c>
    </row>
    <row r="14102" spans="21:30">
      <c r="U14102">
        <v>36985</v>
      </c>
      <c r="V14102">
        <v>3</v>
      </c>
      <c r="W14102" t="s">
        <v>13664</v>
      </c>
      <c r="X14102">
        <v>9</v>
      </c>
      <c r="Y14102" t="s">
        <v>559</v>
      </c>
      <c r="Z14102">
        <v>9105</v>
      </c>
      <c r="AA14102" t="s">
        <v>93</v>
      </c>
      <c r="AC14102" t="s">
        <v>10219</v>
      </c>
      <c r="AD14102" t="s">
        <v>2682</v>
      </c>
    </row>
    <row r="14103" spans="21:30">
      <c r="U14103">
        <v>36986</v>
      </c>
      <c r="V14103">
        <v>1</v>
      </c>
      <c r="W14103" t="s">
        <v>14437</v>
      </c>
      <c r="X14103">
        <v>9</v>
      </c>
      <c r="Y14103" t="s">
        <v>559</v>
      </c>
      <c r="Z14103">
        <v>9105</v>
      </c>
      <c r="AA14103" t="s">
        <v>93</v>
      </c>
      <c r="AC14103" t="s">
        <v>10219</v>
      </c>
      <c r="AD14103" t="s">
        <v>2682</v>
      </c>
    </row>
    <row r="14104" spans="21:30">
      <c r="U14104">
        <v>36988</v>
      </c>
      <c r="V14104">
        <v>8</v>
      </c>
      <c r="W14104" t="s">
        <v>14438</v>
      </c>
      <c r="X14104">
        <v>9</v>
      </c>
      <c r="Y14104" t="s">
        <v>559</v>
      </c>
      <c r="Z14104">
        <v>9105</v>
      </c>
      <c r="AA14104" t="s">
        <v>93</v>
      </c>
      <c r="AC14104" t="s">
        <v>10219</v>
      </c>
      <c r="AD14104" t="s">
        <v>2682</v>
      </c>
    </row>
    <row r="14105" spans="21:30">
      <c r="U14105">
        <v>36989</v>
      </c>
      <c r="V14105">
        <v>6</v>
      </c>
      <c r="W14105" t="s">
        <v>13433</v>
      </c>
      <c r="X14105">
        <v>9</v>
      </c>
      <c r="Y14105" t="s">
        <v>559</v>
      </c>
      <c r="Z14105">
        <v>9114</v>
      </c>
      <c r="AA14105" t="s">
        <v>5272</v>
      </c>
      <c r="AC14105" t="s">
        <v>10219</v>
      </c>
      <c r="AD14105" t="s">
        <v>2682</v>
      </c>
    </row>
    <row r="14106" spans="21:30">
      <c r="U14106">
        <v>36991</v>
      </c>
      <c r="V14106">
        <v>8</v>
      </c>
      <c r="W14106" t="s">
        <v>14439</v>
      </c>
      <c r="X14106">
        <v>9</v>
      </c>
      <c r="Y14106" t="s">
        <v>559</v>
      </c>
      <c r="Z14106">
        <v>9114</v>
      </c>
      <c r="AA14106" t="s">
        <v>5272</v>
      </c>
      <c r="AC14106" t="s">
        <v>10219</v>
      </c>
      <c r="AD14106" t="s">
        <v>2682</v>
      </c>
    </row>
    <row r="14107" spans="21:30">
      <c r="U14107">
        <v>36992</v>
      </c>
      <c r="V14107">
        <v>6</v>
      </c>
      <c r="W14107" t="s">
        <v>10231</v>
      </c>
      <c r="X14107">
        <v>9</v>
      </c>
      <c r="Y14107" t="s">
        <v>559</v>
      </c>
      <c r="Z14107">
        <v>9107</v>
      </c>
      <c r="AA14107" t="s">
        <v>1173</v>
      </c>
      <c r="AC14107" t="s">
        <v>10219</v>
      </c>
      <c r="AD14107" t="s">
        <v>2682</v>
      </c>
    </row>
    <row r="14108" spans="21:30">
      <c r="U14108">
        <v>36993</v>
      </c>
      <c r="V14108">
        <v>4</v>
      </c>
      <c r="W14108" t="s">
        <v>14440</v>
      </c>
      <c r="X14108">
        <v>9</v>
      </c>
      <c r="Y14108" t="s">
        <v>559</v>
      </c>
      <c r="Z14108">
        <v>9107</v>
      </c>
      <c r="AA14108" t="s">
        <v>1173</v>
      </c>
      <c r="AC14108" t="s">
        <v>10219</v>
      </c>
      <c r="AD14108" t="s">
        <v>443</v>
      </c>
    </row>
    <row r="14109" spans="21:30">
      <c r="U14109">
        <v>36994</v>
      </c>
      <c r="V14109">
        <v>2</v>
      </c>
      <c r="W14109" t="s">
        <v>14441</v>
      </c>
      <c r="X14109">
        <v>9</v>
      </c>
      <c r="Y14109" t="s">
        <v>559</v>
      </c>
      <c r="Z14109">
        <v>9107</v>
      </c>
      <c r="AA14109" t="s">
        <v>1173</v>
      </c>
      <c r="AC14109" t="s">
        <v>10219</v>
      </c>
      <c r="AD14109" t="s">
        <v>2682</v>
      </c>
    </row>
    <row r="14110" spans="21:30">
      <c r="U14110">
        <v>36995</v>
      </c>
      <c r="V14110">
        <v>0</v>
      </c>
      <c r="W14110" t="s">
        <v>13756</v>
      </c>
      <c r="X14110">
        <v>9</v>
      </c>
      <c r="Y14110" t="s">
        <v>559</v>
      </c>
      <c r="Z14110">
        <v>9109</v>
      </c>
      <c r="AA14110" t="s">
        <v>1304</v>
      </c>
      <c r="AC14110" t="s">
        <v>10219</v>
      </c>
      <c r="AD14110" t="s">
        <v>2682</v>
      </c>
    </row>
    <row r="14111" spans="21:30">
      <c r="U14111">
        <v>36996</v>
      </c>
      <c r="V14111">
        <v>9</v>
      </c>
      <c r="W14111" t="s">
        <v>10333</v>
      </c>
      <c r="X14111">
        <v>9</v>
      </c>
      <c r="Y14111" t="s">
        <v>559</v>
      </c>
      <c r="Z14111">
        <v>9109</v>
      </c>
      <c r="AA14111" t="s">
        <v>1304</v>
      </c>
      <c r="AC14111" t="s">
        <v>10219</v>
      </c>
      <c r="AD14111" t="s">
        <v>443</v>
      </c>
    </row>
    <row r="14112" spans="21:30">
      <c r="U14112">
        <v>36997</v>
      </c>
      <c r="V14112">
        <v>7</v>
      </c>
      <c r="W14112" t="s">
        <v>14442</v>
      </c>
      <c r="X14112">
        <v>9</v>
      </c>
      <c r="Y14112" t="s">
        <v>559</v>
      </c>
      <c r="Z14112">
        <v>9109</v>
      </c>
      <c r="AA14112" t="s">
        <v>1304</v>
      </c>
      <c r="AC14112" t="s">
        <v>10219</v>
      </c>
      <c r="AD14112" t="s">
        <v>2682</v>
      </c>
    </row>
    <row r="14113" spans="21:30">
      <c r="U14113">
        <v>36998</v>
      </c>
      <c r="V14113">
        <v>5</v>
      </c>
      <c r="W14113" t="s">
        <v>14443</v>
      </c>
      <c r="X14113">
        <v>9</v>
      </c>
      <c r="Y14113" t="s">
        <v>559</v>
      </c>
      <c r="Z14113">
        <v>9109</v>
      </c>
      <c r="AA14113" t="s">
        <v>1304</v>
      </c>
      <c r="AC14113" t="s">
        <v>10219</v>
      </c>
      <c r="AD14113" t="s">
        <v>2682</v>
      </c>
    </row>
    <row r="14114" spans="21:30">
      <c r="U14114">
        <v>36999</v>
      </c>
      <c r="V14114">
        <v>3</v>
      </c>
      <c r="W14114" t="s">
        <v>14105</v>
      </c>
      <c r="X14114">
        <v>9</v>
      </c>
      <c r="Y14114" t="s">
        <v>559</v>
      </c>
      <c r="Z14114">
        <v>9118</v>
      </c>
      <c r="AA14114" t="s">
        <v>5323</v>
      </c>
      <c r="AC14114" t="s">
        <v>10219</v>
      </c>
      <c r="AD14114" t="s">
        <v>2682</v>
      </c>
    </row>
    <row r="14115" spans="21:30">
      <c r="U14115">
        <v>37000</v>
      </c>
      <c r="V14115">
        <v>2</v>
      </c>
      <c r="W14115" t="s">
        <v>14444</v>
      </c>
      <c r="X14115">
        <v>9</v>
      </c>
      <c r="Y14115" t="s">
        <v>559</v>
      </c>
      <c r="Z14115">
        <v>9118</v>
      </c>
      <c r="AA14115" t="s">
        <v>5323</v>
      </c>
      <c r="AC14115" t="s">
        <v>10219</v>
      </c>
      <c r="AD14115" t="s">
        <v>2682</v>
      </c>
    </row>
    <row r="14116" spans="21:30">
      <c r="U14116">
        <v>37001</v>
      </c>
      <c r="V14116">
        <v>0</v>
      </c>
      <c r="W14116" t="s">
        <v>10302</v>
      </c>
      <c r="X14116">
        <v>9</v>
      </c>
      <c r="Y14116" t="s">
        <v>559</v>
      </c>
      <c r="Z14116">
        <v>9118</v>
      </c>
      <c r="AA14116" t="s">
        <v>5323</v>
      </c>
      <c r="AC14116" t="s">
        <v>10219</v>
      </c>
      <c r="AD14116" t="s">
        <v>2682</v>
      </c>
    </row>
    <row r="14117" spans="21:30">
      <c r="U14117">
        <v>37002</v>
      </c>
      <c r="V14117">
        <v>9</v>
      </c>
      <c r="W14117" t="s">
        <v>13937</v>
      </c>
      <c r="X14117">
        <v>9</v>
      </c>
      <c r="Y14117" t="s">
        <v>559</v>
      </c>
      <c r="Z14117">
        <v>9118</v>
      </c>
      <c r="AA14117" t="s">
        <v>5323</v>
      </c>
      <c r="AC14117" t="s">
        <v>10219</v>
      </c>
      <c r="AD14117" t="s">
        <v>2682</v>
      </c>
    </row>
    <row r="14118" spans="21:30">
      <c r="U14118">
        <v>37003</v>
      </c>
      <c r="V14118">
        <v>7</v>
      </c>
      <c r="W14118" t="s">
        <v>10261</v>
      </c>
      <c r="X14118">
        <v>9</v>
      </c>
      <c r="Y14118" t="s">
        <v>559</v>
      </c>
      <c r="Z14118">
        <v>9117</v>
      </c>
      <c r="AA14118" t="s">
        <v>1757</v>
      </c>
      <c r="AC14118" t="s">
        <v>10219</v>
      </c>
      <c r="AD14118" t="s">
        <v>2682</v>
      </c>
    </row>
    <row r="14119" spans="21:30">
      <c r="U14119">
        <v>37004</v>
      </c>
      <c r="V14119">
        <v>5</v>
      </c>
      <c r="W14119" t="s">
        <v>10231</v>
      </c>
      <c r="X14119">
        <v>9</v>
      </c>
      <c r="Y14119" t="s">
        <v>559</v>
      </c>
      <c r="Z14119">
        <v>9117</v>
      </c>
      <c r="AA14119" t="s">
        <v>1757</v>
      </c>
      <c r="AC14119" t="s">
        <v>10219</v>
      </c>
      <c r="AD14119" t="s">
        <v>2682</v>
      </c>
    </row>
    <row r="14120" spans="21:30">
      <c r="U14120">
        <v>37005</v>
      </c>
      <c r="V14120">
        <v>3</v>
      </c>
      <c r="W14120" t="s">
        <v>10351</v>
      </c>
      <c r="X14120">
        <v>9</v>
      </c>
      <c r="Y14120" t="s">
        <v>559</v>
      </c>
      <c r="Z14120">
        <v>9117</v>
      </c>
      <c r="AA14120" t="s">
        <v>1757</v>
      </c>
      <c r="AC14120" t="s">
        <v>10219</v>
      </c>
      <c r="AD14120" t="s">
        <v>2682</v>
      </c>
    </row>
    <row r="14121" spans="21:30">
      <c r="U14121">
        <v>37006</v>
      </c>
      <c r="V14121">
        <v>1</v>
      </c>
      <c r="W14121" t="s">
        <v>14445</v>
      </c>
      <c r="X14121">
        <v>9</v>
      </c>
      <c r="Y14121" t="s">
        <v>559</v>
      </c>
      <c r="Z14121">
        <v>9117</v>
      </c>
      <c r="AA14121" t="s">
        <v>1757</v>
      </c>
      <c r="AC14121" t="s">
        <v>10219</v>
      </c>
      <c r="AD14121" t="s">
        <v>2682</v>
      </c>
    </row>
    <row r="14122" spans="21:30">
      <c r="U14122">
        <v>37008</v>
      </c>
      <c r="V14122">
        <v>8</v>
      </c>
      <c r="W14122" t="s">
        <v>10340</v>
      </c>
      <c r="X14122">
        <v>9</v>
      </c>
      <c r="Y14122" t="s">
        <v>559</v>
      </c>
      <c r="Z14122">
        <v>9116</v>
      </c>
      <c r="AA14122" t="s">
        <v>5372</v>
      </c>
      <c r="AC14122" t="s">
        <v>10219</v>
      </c>
      <c r="AD14122" t="s">
        <v>2682</v>
      </c>
    </row>
    <row r="14123" spans="21:30">
      <c r="U14123">
        <v>37009</v>
      </c>
      <c r="V14123">
        <v>6</v>
      </c>
      <c r="W14123" t="s">
        <v>14446</v>
      </c>
      <c r="X14123">
        <v>9</v>
      </c>
      <c r="Y14123" t="s">
        <v>559</v>
      </c>
      <c r="Z14123">
        <v>9116</v>
      </c>
      <c r="AA14123" t="s">
        <v>5372</v>
      </c>
      <c r="AC14123" t="s">
        <v>10219</v>
      </c>
      <c r="AD14123" t="s">
        <v>2682</v>
      </c>
    </row>
    <row r="14124" spans="21:30">
      <c r="U14124">
        <v>37011</v>
      </c>
      <c r="V14124">
        <v>8</v>
      </c>
      <c r="W14124" t="s">
        <v>14447</v>
      </c>
      <c r="X14124">
        <v>9</v>
      </c>
      <c r="Y14124" t="s">
        <v>559</v>
      </c>
      <c r="Z14124">
        <v>9102</v>
      </c>
      <c r="AA14124" t="s">
        <v>936</v>
      </c>
      <c r="AC14124" t="s">
        <v>10219</v>
      </c>
      <c r="AD14124" t="s">
        <v>443</v>
      </c>
    </row>
    <row r="14125" spans="21:30">
      <c r="U14125">
        <v>37012</v>
      </c>
      <c r="V14125">
        <v>6</v>
      </c>
      <c r="W14125" t="s">
        <v>14216</v>
      </c>
      <c r="X14125">
        <v>9</v>
      </c>
      <c r="Y14125" t="s">
        <v>559</v>
      </c>
      <c r="Z14125">
        <v>9102</v>
      </c>
      <c r="AA14125" t="s">
        <v>936</v>
      </c>
      <c r="AC14125" t="s">
        <v>10219</v>
      </c>
      <c r="AD14125" t="s">
        <v>2682</v>
      </c>
    </row>
    <row r="14126" spans="21:30">
      <c r="U14126">
        <v>37013</v>
      </c>
      <c r="V14126">
        <v>4</v>
      </c>
      <c r="W14126" t="s">
        <v>14448</v>
      </c>
      <c r="X14126">
        <v>9</v>
      </c>
      <c r="Y14126" t="s">
        <v>559</v>
      </c>
      <c r="Z14126">
        <v>9102</v>
      </c>
      <c r="AA14126" t="s">
        <v>936</v>
      </c>
      <c r="AC14126" t="s">
        <v>10219</v>
      </c>
      <c r="AD14126" t="s">
        <v>2682</v>
      </c>
    </row>
    <row r="14127" spans="21:30">
      <c r="U14127">
        <v>37014</v>
      </c>
      <c r="V14127">
        <v>2</v>
      </c>
      <c r="W14127" t="s">
        <v>14449</v>
      </c>
      <c r="X14127">
        <v>9</v>
      </c>
      <c r="Y14127" t="s">
        <v>559</v>
      </c>
      <c r="Z14127">
        <v>9102</v>
      </c>
      <c r="AA14127" t="s">
        <v>936</v>
      </c>
      <c r="AC14127" t="s">
        <v>10219</v>
      </c>
      <c r="AD14127" t="s">
        <v>2682</v>
      </c>
    </row>
    <row r="14128" spans="21:30">
      <c r="U14128">
        <v>37016</v>
      </c>
      <c r="V14128">
        <v>9</v>
      </c>
      <c r="W14128" t="s">
        <v>14450</v>
      </c>
      <c r="X14128">
        <v>9</v>
      </c>
      <c r="Y14128" t="s">
        <v>559</v>
      </c>
      <c r="Z14128">
        <v>9111</v>
      </c>
      <c r="AA14128" t="s">
        <v>1425</v>
      </c>
      <c r="AC14128" t="s">
        <v>10219</v>
      </c>
      <c r="AD14128" t="s">
        <v>443</v>
      </c>
    </row>
    <row r="14129" spans="21:30">
      <c r="U14129">
        <v>37017</v>
      </c>
      <c r="V14129">
        <v>7</v>
      </c>
      <c r="W14129" t="s">
        <v>13234</v>
      </c>
      <c r="X14129">
        <v>9</v>
      </c>
      <c r="Y14129" t="s">
        <v>559</v>
      </c>
      <c r="Z14129">
        <v>9111</v>
      </c>
      <c r="AA14129" t="s">
        <v>1425</v>
      </c>
      <c r="AC14129" t="s">
        <v>10219</v>
      </c>
      <c r="AD14129" t="s">
        <v>2682</v>
      </c>
    </row>
    <row r="14130" spans="21:30">
      <c r="U14130">
        <v>37018</v>
      </c>
      <c r="V14130">
        <v>5</v>
      </c>
      <c r="W14130" t="s">
        <v>14451</v>
      </c>
      <c r="X14130">
        <v>9</v>
      </c>
      <c r="Y14130" t="s">
        <v>559</v>
      </c>
      <c r="Z14130">
        <v>9111</v>
      </c>
      <c r="AA14130" t="s">
        <v>1425</v>
      </c>
      <c r="AC14130" t="s">
        <v>10219</v>
      </c>
      <c r="AD14130" t="s">
        <v>443</v>
      </c>
    </row>
    <row r="14131" spans="21:30">
      <c r="U14131">
        <v>37019</v>
      </c>
      <c r="V14131">
        <v>3</v>
      </c>
      <c r="W14131" t="s">
        <v>14452</v>
      </c>
      <c r="X14131">
        <v>9</v>
      </c>
      <c r="Y14131" t="s">
        <v>559</v>
      </c>
      <c r="Z14131">
        <v>9106</v>
      </c>
      <c r="AA14131" t="s">
        <v>1168</v>
      </c>
      <c r="AC14131" t="s">
        <v>10219</v>
      </c>
      <c r="AD14131" t="s">
        <v>2682</v>
      </c>
    </row>
    <row r="14132" spans="21:30">
      <c r="U14132">
        <v>37020</v>
      </c>
      <c r="V14132">
        <v>7</v>
      </c>
      <c r="W14132" t="s">
        <v>14453</v>
      </c>
      <c r="X14132">
        <v>9</v>
      </c>
      <c r="Y14132" t="s">
        <v>559</v>
      </c>
      <c r="Z14132">
        <v>9106</v>
      </c>
      <c r="AA14132" t="s">
        <v>1168</v>
      </c>
      <c r="AC14132" t="s">
        <v>10219</v>
      </c>
      <c r="AD14132" t="s">
        <v>2682</v>
      </c>
    </row>
    <row r="14133" spans="21:30">
      <c r="U14133">
        <v>37021</v>
      </c>
      <c r="V14133">
        <v>5</v>
      </c>
      <c r="W14133" t="s">
        <v>14454</v>
      </c>
      <c r="X14133">
        <v>9</v>
      </c>
      <c r="Y14133" t="s">
        <v>559</v>
      </c>
      <c r="Z14133">
        <v>9112</v>
      </c>
      <c r="AA14133" t="s">
        <v>1452</v>
      </c>
      <c r="AC14133" t="s">
        <v>10219</v>
      </c>
      <c r="AD14133" t="s">
        <v>2682</v>
      </c>
    </row>
    <row r="14134" spans="21:30">
      <c r="U14134">
        <v>37022</v>
      </c>
      <c r="V14134">
        <v>3</v>
      </c>
      <c r="W14134" t="s">
        <v>14455</v>
      </c>
      <c r="X14134">
        <v>9</v>
      </c>
      <c r="Y14134" t="s">
        <v>559</v>
      </c>
      <c r="Z14134">
        <v>9112</v>
      </c>
      <c r="AA14134" t="s">
        <v>1452</v>
      </c>
      <c r="AC14134" t="s">
        <v>10219</v>
      </c>
      <c r="AD14134" t="s">
        <v>2682</v>
      </c>
    </row>
    <row r="14135" spans="21:30">
      <c r="U14135">
        <v>37023</v>
      </c>
      <c r="V14135">
        <v>1</v>
      </c>
      <c r="W14135" t="s">
        <v>14456</v>
      </c>
      <c r="X14135">
        <v>9</v>
      </c>
      <c r="Y14135" t="s">
        <v>559</v>
      </c>
      <c r="Z14135">
        <v>9112</v>
      </c>
      <c r="AA14135" t="s">
        <v>1452</v>
      </c>
      <c r="AC14135" t="s">
        <v>10219</v>
      </c>
      <c r="AD14135" t="s">
        <v>2682</v>
      </c>
    </row>
    <row r="14136" spans="21:30">
      <c r="U14136">
        <v>37025</v>
      </c>
      <c r="V14136">
        <v>8</v>
      </c>
      <c r="W14136" t="s">
        <v>14457</v>
      </c>
      <c r="X14136">
        <v>9</v>
      </c>
      <c r="Y14136" t="s">
        <v>559</v>
      </c>
      <c r="Z14136">
        <v>9112</v>
      </c>
      <c r="AA14136" t="s">
        <v>1452</v>
      </c>
      <c r="AC14136" t="s">
        <v>10219</v>
      </c>
      <c r="AD14136" t="s">
        <v>2682</v>
      </c>
    </row>
    <row r="14137" spans="21:30">
      <c r="U14137">
        <v>37026</v>
      </c>
      <c r="V14137">
        <v>6</v>
      </c>
      <c r="W14137" t="s">
        <v>10291</v>
      </c>
      <c r="X14137">
        <v>9</v>
      </c>
      <c r="Y14137" t="s">
        <v>559</v>
      </c>
      <c r="Z14137">
        <v>9121</v>
      </c>
      <c r="AA14137" t="s">
        <v>995</v>
      </c>
      <c r="AC14137" t="s">
        <v>10219</v>
      </c>
      <c r="AD14137" t="s">
        <v>2682</v>
      </c>
    </row>
    <row r="14138" spans="21:30">
      <c r="U14138">
        <v>37027</v>
      </c>
      <c r="V14138">
        <v>4</v>
      </c>
      <c r="W14138" t="s">
        <v>14458</v>
      </c>
      <c r="X14138">
        <v>10</v>
      </c>
      <c r="Y14138" t="s">
        <v>5531</v>
      </c>
      <c r="Z14138">
        <v>10301</v>
      </c>
      <c r="AA14138" t="s">
        <v>1441</v>
      </c>
      <c r="AC14138" t="s">
        <v>10219</v>
      </c>
      <c r="AD14138" t="s">
        <v>443</v>
      </c>
    </row>
    <row r="14139" spans="21:30">
      <c r="U14139">
        <v>37028</v>
      </c>
      <c r="V14139">
        <v>2</v>
      </c>
      <c r="W14139" t="s">
        <v>13446</v>
      </c>
      <c r="X14139">
        <v>10</v>
      </c>
      <c r="Y14139" t="s">
        <v>5531</v>
      </c>
      <c r="Z14139">
        <v>10301</v>
      </c>
      <c r="AA14139" t="s">
        <v>1441</v>
      </c>
      <c r="AC14139" t="s">
        <v>10219</v>
      </c>
      <c r="AD14139" t="s">
        <v>2682</v>
      </c>
    </row>
    <row r="14140" spans="21:30">
      <c r="U14140">
        <v>37029</v>
      </c>
      <c r="V14140">
        <v>0</v>
      </c>
      <c r="W14140" t="s">
        <v>14459</v>
      </c>
      <c r="X14140">
        <v>10</v>
      </c>
      <c r="Y14140" t="s">
        <v>5531</v>
      </c>
      <c r="Z14140">
        <v>10301</v>
      </c>
      <c r="AA14140" t="s">
        <v>1441</v>
      </c>
      <c r="AC14140" t="s">
        <v>10219</v>
      </c>
      <c r="AD14140" t="s">
        <v>2682</v>
      </c>
    </row>
    <row r="14141" spans="21:30">
      <c r="U14141">
        <v>37030</v>
      </c>
      <c r="V14141">
        <v>4</v>
      </c>
      <c r="W14141" t="s">
        <v>10314</v>
      </c>
      <c r="X14141">
        <v>10</v>
      </c>
      <c r="Y14141" t="s">
        <v>5531</v>
      </c>
      <c r="Z14141">
        <v>10301</v>
      </c>
      <c r="AA14141" t="s">
        <v>1441</v>
      </c>
      <c r="AC14141" t="s">
        <v>10219</v>
      </c>
      <c r="AD14141" t="s">
        <v>2682</v>
      </c>
    </row>
    <row r="14142" spans="21:30">
      <c r="U14142">
        <v>37032</v>
      </c>
      <c r="V14142">
        <v>0</v>
      </c>
      <c r="W14142" t="s">
        <v>14460</v>
      </c>
      <c r="X14142">
        <v>10</v>
      </c>
      <c r="Y14142" t="s">
        <v>5531</v>
      </c>
      <c r="Z14142">
        <v>10301</v>
      </c>
      <c r="AA14142" t="s">
        <v>1441</v>
      </c>
      <c r="AC14142" t="s">
        <v>10219</v>
      </c>
      <c r="AD14142" t="s">
        <v>2682</v>
      </c>
    </row>
    <row r="14143" spans="21:30">
      <c r="U14143">
        <v>37034</v>
      </c>
      <c r="V14143">
        <v>7</v>
      </c>
      <c r="W14143" t="s">
        <v>14461</v>
      </c>
      <c r="X14143">
        <v>10</v>
      </c>
      <c r="Y14143" t="s">
        <v>5531</v>
      </c>
      <c r="Z14143">
        <v>10307</v>
      </c>
      <c r="AA14143" t="s">
        <v>1706</v>
      </c>
      <c r="AC14143" t="s">
        <v>10219</v>
      </c>
      <c r="AD14143" t="s">
        <v>443</v>
      </c>
    </row>
    <row r="14144" spans="21:30">
      <c r="U14144">
        <v>37035</v>
      </c>
      <c r="V14144">
        <v>5</v>
      </c>
      <c r="W14144" t="s">
        <v>14462</v>
      </c>
      <c r="X14144">
        <v>10</v>
      </c>
      <c r="Y14144" t="s">
        <v>5531</v>
      </c>
      <c r="Z14144">
        <v>10307</v>
      </c>
      <c r="AA14144" t="s">
        <v>1706</v>
      </c>
      <c r="AC14144" t="s">
        <v>10219</v>
      </c>
      <c r="AD14144" t="s">
        <v>2682</v>
      </c>
    </row>
    <row r="14145" spans="21:30">
      <c r="U14145">
        <v>37036</v>
      </c>
      <c r="V14145">
        <v>3</v>
      </c>
      <c r="W14145" t="s">
        <v>14463</v>
      </c>
      <c r="X14145">
        <v>10</v>
      </c>
      <c r="Y14145" t="s">
        <v>5531</v>
      </c>
      <c r="Z14145">
        <v>10304</v>
      </c>
      <c r="AA14145" t="s">
        <v>1595</v>
      </c>
      <c r="AC14145" t="s">
        <v>10219</v>
      </c>
      <c r="AD14145" t="s">
        <v>443</v>
      </c>
    </row>
    <row r="14146" spans="21:30">
      <c r="U14146">
        <v>37037</v>
      </c>
      <c r="V14146">
        <v>1</v>
      </c>
      <c r="W14146" t="s">
        <v>14464</v>
      </c>
      <c r="X14146">
        <v>10</v>
      </c>
      <c r="Y14146" t="s">
        <v>5531</v>
      </c>
      <c r="Z14146">
        <v>10302</v>
      </c>
      <c r="AA14146" t="s">
        <v>1563</v>
      </c>
      <c r="AC14146" t="s">
        <v>10219</v>
      </c>
      <c r="AD14146" t="s">
        <v>2682</v>
      </c>
    </row>
    <row r="14147" spans="21:30">
      <c r="U14147">
        <v>37039</v>
      </c>
      <c r="V14147">
        <v>8</v>
      </c>
      <c r="W14147" t="s">
        <v>14465</v>
      </c>
      <c r="X14147">
        <v>10</v>
      </c>
      <c r="Y14147" t="s">
        <v>5531</v>
      </c>
      <c r="Z14147">
        <v>10303</v>
      </c>
      <c r="AA14147" t="s">
        <v>1583</v>
      </c>
      <c r="AC14147" t="s">
        <v>10219</v>
      </c>
      <c r="AD14147" t="s">
        <v>2682</v>
      </c>
    </row>
    <row r="14148" spans="21:30">
      <c r="U14148">
        <v>37040</v>
      </c>
      <c r="V14148">
        <v>1</v>
      </c>
      <c r="W14148" t="s">
        <v>14466</v>
      </c>
      <c r="X14148">
        <v>10</v>
      </c>
      <c r="Y14148" t="s">
        <v>5531</v>
      </c>
      <c r="Z14148">
        <v>10303</v>
      </c>
      <c r="AA14148" t="s">
        <v>1583</v>
      </c>
      <c r="AC14148" t="s">
        <v>10219</v>
      </c>
      <c r="AD14148" t="s">
        <v>2682</v>
      </c>
    </row>
    <row r="14149" spans="21:30">
      <c r="U14149">
        <v>37042</v>
      </c>
      <c r="V14149">
        <v>8</v>
      </c>
      <c r="W14149" t="s">
        <v>12461</v>
      </c>
      <c r="X14149">
        <v>10</v>
      </c>
      <c r="Y14149" t="s">
        <v>5531</v>
      </c>
      <c r="Z14149">
        <v>10303</v>
      </c>
      <c r="AA14149" t="s">
        <v>1583</v>
      </c>
      <c r="AC14149" t="s">
        <v>10219</v>
      </c>
      <c r="AD14149" t="s">
        <v>2682</v>
      </c>
    </row>
    <row r="14150" spans="21:30">
      <c r="U14150">
        <v>37043</v>
      </c>
      <c r="V14150">
        <v>6</v>
      </c>
      <c r="W14150" t="s">
        <v>14467</v>
      </c>
      <c r="X14150">
        <v>10</v>
      </c>
      <c r="Y14150" t="s">
        <v>5531</v>
      </c>
      <c r="Z14150">
        <v>10303</v>
      </c>
      <c r="AA14150" t="s">
        <v>1583</v>
      </c>
      <c r="AC14150" t="s">
        <v>10219</v>
      </c>
      <c r="AD14150" t="s">
        <v>2682</v>
      </c>
    </row>
    <row r="14151" spans="21:30">
      <c r="U14151">
        <v>37044</v>
      </c>
      <c r="V14151">
        <v>4</v>
      </c>
      <c r="W14151" t="s">
        <v>14468</v>
      </c>
      <c r="X14151">
        <v>10</v>
      </c>
      <c r="Y14151" t="s">
        <v>5531</v>
      </c>
      <c r="Z14151">
        <v>10303</v>
      </c>
      <c r="AA14151" t="s">
        <v>1583</v>
      </c>
      <c r="AC14151" t="s">
        <v>10219</v>
      </c>
      <c r="AD14151" t="s">
        <v>2682</v>
      </c>
    </row>
    <row r="14152" spans="21:30">
      <c r="U14152">
        <v>37045</v>
      </c>
      <c r="V14152">
        <v>2</v>
      </c>
      <c r="W14152" t="s">
        <v>13234</v>
      </c>
      <c r="X14152">
        <v>10</v>
      </c>
      <c r="Y14152" t="s">
        <v>5531</v>
      </c>
      <c r="Z14152">
        <v>10305</v>
      </c>
      <c r="AA14152" t="s">
        <v>5888</v>
      </c>
      <c r="AC14152" t="s">
        <v>10219</v>
      </c>
      <c r="AD14152" t="s">
        <v>2682</v>
      </c>
    </row>
    <row r="14153" spans="21:30">
      <c r="U14153">
        <v>37046</v>
      </c>
      <c r="V14153">
        <v>0</v>
      </c>
      <c r="W14153" t="s">
        <v>14469</v>
      </c>
      <c r="X14153">
        <v>10</v>
      </c>
      <c r="Y14153" t="s">
        <v>5531</v>
      </c>
      <c r="Z14153">
        <v>10101</v>
      </c>
      <c r="AA14153" t="s">
        <v>1559</v>
      </c>
      <c r="AC14153" t="s">
        <v>10219</v>
      </c>
      <c r="AD14153" t="s">
        <v>2682</v>
      </c>
    </row>
    <row r="14154" spans="21:30">
      <c r="U14154">
        <v>37047</v>
      </c>
      <c r="V14154">
        <v>9</v>
      </c>
      <c r="W14154" t="s">
        <v>10351</v>
      </c>
      <c r="X14154">
        <v>10</v>
      </c>
      <c r="Y14154" t="s">
        <v>5531</v>
      </c>
      <c r="Z14154">
        <v>10101</v>
      </c>
      <c r="AA14154" t="s">
        <v>1559</v>
      </c>
      <c r="AC14154" t="s">
        <v>10219</v>
      </c>
      <c r="AD14154" t="s">
        <v>2682</v>
      </c>
    </row>
    <row r="14155" spans="21:30">
      <c r="U14155">
        <v>37048</v>
      </c>
      <c r="V14155">
        <v>7</v>
      </c>
      <c r="W14155" t="s">
        <v>14065</v>
      </c>
      <c r="X14155">
        <v>10</v>
      </c>
      <c r="Y14155" t="s">
        <v>5531</v>
      </c>
      <c r="Z14155">
        <v>10101</v>
      </c>
      <c r="AA14155" t="s">
        <v>1559</v>
      </c>
      <c r="AC14155" t="s">
        <v>10219</v>
      </c>
      <c r="AD14155" t="s">
        <v>443</v>
      </c>
    </row>
    <row r="14156" spans="21:30">
      <c r="U14156">
        <v>37049</v>
      </c>
      <c r="V14156">
        <v>5</v>
      </c>
      <c r="W14156" t="s">
        <v>14470</v>
      </c>
      <c r="X14156">
        <v>10</v>
      </c>
      <c r="Y14156" t="s">
        <v>5531</v>
      </c>
      <c r="Z14156">
        <v>10101</v>
      </c>
      <c r="AA14156" t="s">
        <v>1559</v>
      </c>
      <c r="AC14156" t="s">
        <v>10219</v>
      </c>
      <c r="AD14156" t="s">
        <v>443</v>
      </c>
    </row>
    <row r="14157" spans="21:30">
      <c r="U14157">
        <v>37050</v>
      </c>
      <c r="V14157">
        <v>9</v>
      </c>
      <c r="W14157" t="s">
        <v>10358</v>
      </c>
      <c r="X14157">
        <v>10</v>
      </c>
      <c r="Y14157" t="s">
        <v>5531</v>
      </c>
      <c r="Z14157">
        <v>10101</v>
      </c>
      <c r="AA14157" t="s">
        <v>1559</v>
      </c>
      <c r="AC14157" t="s">
        <v>10219</v>
      </c>
      <c r="AD14157" t="s">
        <v>2682</v>
      </c>
    </row>
    <row r="14158" spans="21:30">
      <c r="U14158">
        <v>37051</v>
      </c>
      <c r="V14158">
        <v>7</v>
      </c>
      <c r="W14158" t="s">
        <v>14471</v>
      </c>
      <c r="X14158">
        <v>10</v>
      </c>
      <c r="Y14158" t="s">
        <v>5531</v>
      </c>
      <c r="Z14158">
        <v>10101</v>
      </c>
      <c r="AA14158" t="s">
        <v>1559</v>
      </c>
      <c r="AC14158" t="s">
        <v>10219</v>
      </c>
      <c r="AD14158" t="s">
        <v>2682</v>
      </c>
    </row>
    <row r="14159" spans="21:30">
      <c r="U14159">
        <v>37052</v>
      </c>
      <c r="V14159">
        <v>5</v>
      </c>
      <c r="W14159" t="s">
        <v>14472</v>
      </c>
      <c r="X14159">
        <v>10</v>
      </c>
      <c r="Y14159" t="s">
        <v>5531</v>
      </c>
      <c r="Z14159">
        <v>10101</v>
      </c>
      <c r="AA14159" t="s">
        <v>1559</v>
      </c>
      <c r="AC14159" t="s">
        <v>10219</v>
      </c>
      <c r="AD14159" t="s">
        <v>2682</v>
      </c>
    </row>
    <row r="14160" spans="21:30">
      <c r="U14160">
        <v>37053</v>
      </c>
      <c r="V14160">
        <v>3</v>
      </c>
      <c r="W14160" t="s">
        <v>14473</v>
      </c>
      <c r="X14160">
        <v>10</v>
      </c>
      <c r="Y14160" t="s">
        <v>5531</v>
      </c>
      <c r="Z14160">
        <v>10101</v>
      </c>
      <c r="AA14160" t="s">
        <v>1559</v>
      </c>
      <c r="AC14160" t="s">
        <v>10219</v>
      </c>
      <c r="AD14160" t="s">
        <v>2682</v>
      </c>
    </row>
    <row r="14161" spans="21:30">
      <c r="U14161">
        <v>37054</v>
      </c>
      <c r="V14161">
        <v>1</v>
      </c>
      <c r="W14161" t="s">
        <v>14474</v>
      </c>
      <c r="X14161">
        <v>10</v>
      </c>
      <c r="Y14161" t="s">
        <v>5531</v>
      </c>
      <c r="Z14161">
        <v>10101</v>
      </c>
      <c r="AA14161" t="s">
        <v>1559</v>
      </c>
      <c r="AC14161" t="s">
        <v>10219</v>
      </c>
      <c r="AD14161" t="s">
        <v>2682</v>
      </c>
    </row>
    <row r="14162" spans="21:30">
      <c r="U14162">
        <v>37056</v>
      </c>
      <c r="V14162">
        <v>8</v>
      </c>
      <c r="W14162" t="s">
        <v>14475</v>
      </c>
      <c r="X14162">
        <v>10</v>
      </c>
      <c r="Y14162" t="s">
        <v>5531</v>
      </c>
      <c r="Z14162">
        <v>10101</v>
      </c>
      <c r="AA14162" t="s">
        <v>1559</v>
      </c>
      <c r="AC14162" t="s">
        <v>10219</v>
      </c>
      <c r="AD14162" t="s">
        <v>2682</v>
      </c>
    </row>
    <row r="14163" spans="21:30">
      <c r="U14163">
        <v>37057</v>
      </c>
      <c r="V14163">
        <v>6</v>
      </c>
      <c r="W14163" t="s">
        <v>14476</v>
      </c>
      <c r="X14163">
        <v>10</v>
      </c>
      <c r="Y14163" t="s">
        <v>5531</v>
      </c>
      <c r="Z14163">
        <v>10101</v>
      </c>
      <c r="AA14163" t="s">
        <v>1559</v>
      </c>
      <c r="AC14163" t="s">
        <v>10219</v>
      </c>
      <c r="AD14163" t="s">
        <v>2682</v>
      </c>
    </row>
    <row r="14164" spans="21:30">
      <c r="U14164">
        <v>37058</v>
      </c>
      <c r="V14164">
        <v>4</v>
      </c>
      <c r="W14164" t="s">
        <v>14477</v>
      </c>
      <c r="X14164">
        <v>10</v>
      </c>
      <c r="Y14164" t="s">
        <v>5531</v>
      </c>
      <c r="Z14164">
        <v>10101</v>
      </c>
      <c r="AA14164" t="s">
        <v>1559</v>
      </c>
      <c r="AC14164" t="s">
        <v>10219</v>
      </c>
      <c r="AD14164" t="s">
        <v>2682</v>
      </c>
    </row>
    <row r="14165" spans="21:30">
      <c r="U14165">
        <v>37059</v>
      </c>
      <c r="V14165">
        <v>2</v>
      </c>
      <c r="W14165" t="s">
        <v>13571</v>
      </c>
      <c r="X14165">
        <v>10</v>
      </c>
      <c r="Y14165" t="s">
        <v>5531</v>
      </c>
      <c r="Z14165">
        <v>10101</v>
      </c>
      <c r="AA14165" t="s">
        <v>1559</v>
      </c>
      <c r="AC14165" t="s">
        <v>10219</v>
      </c>
      <c r="AD14165" t="s">
        <v>2682</v>
      </c>
    </row>
    <row r="14166" spans="21:30">
      <c r="U14166">
        <v>37060</v>
      </c>
      <c r="V14166">
        <v>6</v>
      </c>
      <c r="W14166" t="s">
        <v>14478</v>
      </c>
      <c r="X14166">
        <v>10</v>
      </c>
      <c r="Y14166" t="s">
        <v>5531</v>
      </c>
      <c r="Z14166">
        <v>10101</v>
      </c>
      <c r="AA14166" t="s">
        <v>1559</v>
      </c>
      <c r="AC14166" t="s">
        <v>10219</v>
      </c>
      <c r="AD14166" t="s">
        <v>2682</v>
      </c>
    </row>
    <row r="14167" spans="21:30">
      <c r="U14167">
        <v>37061</v>
      </c>
      <c r="V14167">
        <v>4</v>
      </c>
      <c r="W14167" t="s">
        <v>14479</v>
      </c>
      <c r="X14167">
        <v>10</v>
      </c>
      <c r="Y14167" t="s">
        <v>5531</v>
      </c>
      <c r="Z14167">
        <v>10101</v>
      </c>
      <c r="AA14167" t="s">
        <v>1559</v>
      </c>
      <c r="AC14167" t="s">
        <v>10219</v>
      </c>
      <c r="AD14167" t="s">
        <v>443</v>
      </c>
    </row>
    <row r="14168" spans="21:30">
      <c r="U14168">
        <v>37062</v>
      </c>
      <c r="V14168">
        <v>2</v>
      </c>
      <c r="W14168" t="s">
        <v>14480</v>
      </c>
      <c r="X14168">
        <v>10</v>
      </c>
      <c r="Y14168" t="s">
        <v>5531</v>
      </c>
      <c r="Z14168">
        <v>10101</v>
      </c>
      <c r="AA14168" t="s">
        <v>1559</v>
      </c>
      <c r="AC14168" t="s">
        <v>10219</v>
      </c>
      <c r="AD14168" t="s">
        <v>2682</v>
      </c>
    </row>
    <row r="14169" spans="21:30">
      <c r="U14169">
        <v>37063</v>
      </c>
      <c r="V14169">
        <v>0</v>
      </c>
      <c r="W14169" t="s">
        <v>14481</v>
      </c>
      <c r="X14169">
        <v>10</v>
      </c>
      <c r="Y14169" t="s">
        <v>5531</v>
      </c>
      <c r="Z14169">
        <v>10101</v>
      </c>
      <c r="AA14169" t="s">
        <v>1559</v>
      </c>
      <c r="AC14169" t="s">
        <v>10219</v>
      </c>
      <c r="AD14169" t="s">
        <v>2682</v>
      </c>
    </row>
    <row r="14170" spans="21:30">
      <c r="U14170">
        <v>37064</v>
      </c>
      <c r="V14170">
        <v>9</v>
      </c>
      <c r="W14170" t="s">
        <v>14482</v>
      </c>
      <c r="X14170">
        <v>10</v>
      </c>
      <c r="Y14170" t="s">
        <v>5531</v>
      </c>
      <c r="Z14170">
        <v>10101</v>
      </c>
      <c r="AA14170" t="s">
        <v>1559</v>
      </c>
      <c r="AC14170" t="s">
        <v>10219</v>
      </c>
      <c r="AD14170" t="s">
        <v>443</v>
      </c>
    </row>
    <row r="14171" spans="21:30">
      <c r="U14171">
        <v>37065</v>
      </c>
      <c r="V14171">
        <v>7</v>
      </c>
      <c r="W14171" t="s">
        <v>14137</v>
      </c>
      <c r="X14171">
        <v>10</v>
      </c>
      <c r="Y14171" t="s">
        <v>5531</v>
      </c>
      <c r="Z14171">
        <v>10101</v>
      </c>
      <c r="AA14171" t="s">
        <v>1559</v>
      </c>
      <c r="AC14171" t="s">
        <v>10219</v>
      </c>
      <c r="AD14171" t="s">
        <v>2682</v>
      </c>
    </row>
    <row r="14172" spans="21:30">
      <c r="U14172">
        <v>37066</v>
      </c>
      <c r="V14172">
        <v>5</v>
      </c>
      <c r="W14172" t="s">
        <v>12413</v>
      </c>
      <c r="X14172">
        <v>10</v>
      </c>
      <c r="Y14172" t="s">
        <v>5531</v>
      </c>
      <c r="Z14172">
        <v>10101</v>
      </c>
      <c r="AA14172" t="s">
        <v>1559</v>
      </c>
      <c r="AC14172" t="s">
        <v>10219</v>
      </c>
      <c r="AD14172" t="s">
        <v>443</v>
      </c>
    </row>
    <row r="14173" spans="21:30">
      <c r="U14173">
        <v>37067</v>
      </c>
      <c r="V14173">
        <v>3</v>
      </c>
      <c r="W14173" t="s">
        <v>12856</v>
      </c>
      <c r="X14173">
        <v>10</v>
      </c>
      <c r="Y14173" t="s">
        <v>5531</v>
      </c>
      <c r="Z14173">
        <v>10101</v>
      </c>
      <c r="AA14173" t="s">
        <v>1559</v>
      </c>
      <c r="AC14173" t="s">
        <v>10219</v>
      </c>
      <c r="AD14173" t="s">
        <v>2682</v>
      </c>
    </row>
    <row r="14174" spans="21:30">
      <c r="U14174">
        <v>37068</v>
      </c>
      <c r="V14174">
        <v>1</v>
      </c>
      <c r="W14174" t="s">
        <v>14483</v>
      </c>
      <c r="X14174">
        <v>10</v>
      </c>
      <c r="Y14174" t="s">
        <v>5531</v>
      </c>
      <c r="Z14174">
        <v>10101</v>
      </c>
      <c r="AA14174" t="s">
        <v>1559</v>
      </c>
      <c r="AC14174" t="s">
        <v>10219</v>
      </c>
      <c r="AD14174" t="s">
        <v>2682</v>
      </c>
    </row>
    <row r="14175" spans="21:30">
      <c r="U14175">
        <v>37070</v>
      </c>
      <c r="V14175">
        <v>3</v>
      </c>
      <c r="W14175" t="s">
        <v>14484</v>
      </c>
      <c r="X14175">
        <v>10</v>
      </c>
      <c r="Y14175" t="s">
        <v>5531</v>
      </c>
      <c r="Z14175">
        <v>10101</v>
      </c>
      <c r="AA14175" t="s">
        <v>1559</v>
      </c>
      <c r="AC14175" t="s">
        <v>10219</v>
      </c>
      <c r="AD14175" t="s">
        <v>2682</v>
      </c>
    </row>
    <row r="14176" spans="21:30">
      <c r="U14176">
        <v>37071</v>
      </c>
      <c r="V14176">
        <v>1</v>
      </c>
      <c r="W14176" t="s">
        <v>12414</v>
      </c>
      <c r="X14176">
        <v>10</v>
      </c>
      <c r="Y14176" t="s">
        <v>5531</v>
      </c>
      <c r="Z14176">
        <v>10109</v>
      </c>
      <c r="AA14176" t="s">
        <v>1567</v>
      </c>
      <c r="AC14176" t="s">
        <v>10219</v>
      </c>
      <c r="AD14176" t="s">
        <v>2682</v>
      </c>
    </row>
    <row r="14177" spans="21:30">
      <c r="U14177">
        <v>37073</v>
      </c>
      <c r="V14177">
        <v>8</v>
      </c>
      <c r="W14177" t="s">
        <v>14485</v>
      </c>
      <c r="X14177">
        <v>10</v>
      </c>
      <c r="Y14177" t="s">
        <v>5531</v>
      </c>
      <c r="Z14177">
        <v>10109</v>
      </c>
      <c r="AA14177" t="s">
        <v>1567</v>
      </c>
      <c r="AC14177" t="s">
        <v>10219</v>
      </c>
      <c r="AD14177" t="s">
        <v>2682</v>
      </c>
    </row>
    <row r="14178" spans="21:30">
      <c r="U14178">
        <v>37074</v>
      </c>
      <c r="V14178">
        <v>6</v>
      </c>
      <c r="W14178" t="s">
        <v>14486</v>
      </c>
      <c r="X14178">
        <v>10</v>
      </c>
      <c r="Y14178" t="s">
        <v>5531</v>
      </c>
      <c r="Z14178">
        <v>10109</v>
      </c>
      <c r="AA14178" t="s">
        <v>1567</v>
      </c>
      <c r="AC14178" t="s">
        <v>10219</v>
      </c>
      <c r="AD14178" t="s">
        <v>2682</v>
      </c>
    </row>
    <row r="14179" spans="21:30">
      <c r="U14179">
        <v>37075</v>
      </c>
      <c r="V14179">
        <v>4</v>
      </c>
      <c r="W14179" t="s">
        <v>12764</v>
      </c>
      <c r="X14179">
        <v>10</v>
      </c>
      <c r="Y14179" t="s">
        <v>5531</v>
      </c>
      <c r="Z14179">
        <v>10109</v>
      </c>
      <c r="AA14179" t="s">
        <v>1567</v>
      </c>
      <c r="AC14179" t="s">
        <v>10219</v>
      </c>
      <c r="AD14179" t="s">
        <v>2682</v>
      </c>
    </row>
    <row r="14180" spans="21:30">
      <c r="U14180">
        <v>37076</v>
      </c>
      <c r="V14180">
        <v>2</v>
      </c>
      <c r="W14180" t="s">
        <v>14487</v>
      </c>
      <c r="X14180">
        <v>10</v>
      </c>
      <c r="Y14180" t="s">
        <v>5531</v>
      </c>
      <c r="Z14180">
        <v>10103</v>
      </c>
      <c r="AA14180" t="s">
        <v>6010</v>
      </c>
      <c r="AC14180" t="s">
        <v>10219</v>
      </c>
      <c r="AD14180" t="s">
        <v>2682</v>
      </c>
    </row>
    <row r="14181" spans="21:30">
      <c r="U14181">
        <v>37077</v>
      </c>
      <c r="V14181">
        <v>0</v>
      </c>
      <c r="W14181" t="s">
        <v>12160</v>
      </c>
      <c r="X14181">
        <v>10</v>
      </c>
      <c r="Y14181" t="s">
        <v>5531</v>
      </c>
      <c r="Z14181">
        <v>10103</v>
      </c>
      <c r="AA14181" t="s">
        <v>6010</v>
      </c>
      <c r="AC14181" t="s">
        <v>10219</v>
      </c>
      <c r="AD14181" t="s">
        <v>2682</v>
      </c>
    </row>
    <row r="14182" spans="21:30">
      <c r="U14182">
        <v>37078</v>
      </c>
      <c r="V14182">
        <v>9</v>
      </c>
      <c r="W14182" t="s">
        <v>840</v>
      </c>
      <c r="X14182">
        <v>10</v>
      </c>
      <c r="Y14182" t="s">
        <v>5531</v>
      </c>
      <c r="Z14182">
        <v>10102</v>
      </c>
      <c r="AA14182" t="s">
        <v>908</v>
      </c>
      <c r="AC14182" t="s">
        <v>10219</v>
      </c>
      <c r="AD14182" t="s">
        <v>2682</v>
      </c>
    </row>
    <row r="14183" spans="21:30">
      <c r="U14183">
        <v>37079</v>
      </c>
      <c r="V14183">
        <v>7</v>
      </c>
      <c r="W14183" t="s">
        <v>10226</v>
      </c>
      <c r="X14183">
        <v>10</v>
      </c>
      <c r="Y14183" t="s">
        <v>5531</v>
      </c>
      <c r="Z14183">
        <v>10102</v>
      </c>
      <c r="AA14183" t="s">
        <v>908</v>
      </c>
      <c r="AC14183" t="s">
        <v>10219</v>
      </c>
      <c r="AD14183" t="s">
        <v>2682</v>
      </c>
    </row>
    <row r="14184" spans="21:30">
      <c r="U14184">
        <v>37080</v>
      </c>
      <c r="V14184">
        <v>0</v>
      </c>
      <c r="W14184" t="s">
        <v>10291</v>
      </c>
      <c r="X14184">
        <v>10</v>
      </c>
      <c r="Y14184" t="s">
        <v>5531</v>
      </c>
      <c r="Z14184">
        <v>10102</v>
      </c>
      <c r="AA14184" t="s">
        <v>908</v>
      </c>
      <c r="AC14184" t="s">
        <v>10219</v>
      </c>
      <c r="AD14184" t="s">
        <v>2682</v>
      </c>
    </row>
    <row r="14185" spans="21:30">
      <c r="U14185">
        <v>37081</v>
      </c>
      <c r="V14185">
        <v>9</v>
      </c>
      <c r="W14185" t="s">
        <v>13042</v>
      </c>
      <c r="X14185">
        <v>10</v>
      </c>
      <c r="Y14185" t="s">
        <v>5531</v>
      </c>
      <c r="Z14185">
        <v>10102</v>
      </c>
      <c r="AA14185" t="s">
        <v>908</v>
      </c>
      <c r="AC14185" t="s">
        <v>10219</v>
      </c>
      <c r="AD14185" t="s">
        <v>2682</v>
      </c>
    </row>
    <row r="14186" spans="21:30">
      <c r="U14186">
        <v>37082</v>
      </c>
      <c r="V14186">
        <v>7</v>
      </c>
      <c r="W14186" t="s">
        <v>10302</v>
      </c>
      <c r="X14186">
        <v>10</v>
      </c>
      <c r="Y14186" t="s">
        <v>5531</v>
      </c>
      <c r="Z14186">
        <v>10102</v>
      </c>
      <c r="AA14186" t="s">
        <v>908</v>
      </c>
      <c r="AC14186" t="s">
        <v>10219</v>
      </c>
      <c r="AD14186" t="s">
        <v>2682</v>
      </c>
    </row>
    <row r="14187" spans="21:30">
      <c r="U14187">
        <v>37084</v>
      </c>
      <c r="V14187">
        <v>3</v>
      </c>
      <c r="W14187" t="s">
        <v>14488</v>
      </c>
      <c r="X14187">
        <v>10</v>
      </c>
      <c r="Y14187" t="s">
        <v>5531</v>
      </c>
      <c r="Z14187">
        <v>10102</v>
      </c>
      <c r="AA14187" t="s">
        <v>908</v>
      </c>
      <c r="AC14187" t="s">
        <v>10219</v>
      </c>
      <c r="AD14187" t="s">
        <v>2682</v>
      </c>
    </row>
    <row r="14188" spans="21:30">
      <c r="U14188">
        <v>37085</v>
      </c>
      <c r="V14188">
        <v>1</v>
      </c>
      <c r="W14188" t="s">
        <v>14489</v>
      </c>
      <c r="X14188">
        <v>10</v>
      </c>
      <c r="Y14188" t="s">
        <v>5531</v>
      </c>
      <c r="Z14188">
        <v>10102</v>
      </c>
      <c r="AA14188" t="s">
        <v>908</v>
      </c>
      <c r="AC14188" t="s">
        <v>10219</v>
      </c>
      <c r="AD14188" t="s">
        <v>2682</v>
      </c>
    </row>
    <row r="14189" spans="21:30">
      <c r="U14189">
        <v>37087</v>
      </c>
      <c r="V14189">
        <v>8</v>
      </c>
      <c r="W14189" t="s">
        <v>14490</v>
      </c>
      <c r="X14189">
        <v>10</v>
      </c>
      <c r="Y14189" t="s">
        <v>5531</v>
      </c>
      <c r="Z14189">
        <v>10102</v>
      </c>
      <c r="AA14189" t="s">
        <v>908</v>
      </c>
      <c r="AC14189" t="s">
        <v>10219</v>
      </c>
      <c r="AD14189" t="s">
        <v>2682</v>
      </c>
    </row>
    <row r="14190" spans="21:30">
      <c r="U14190">
        <v>37088</v>
      </c>
      <c r="V14190">
        <v>6</v>
      </c>
      <c r="W14190" t="s">
        <v>14491</v>
      </c>
      <c r="X14190">
        <v>10</v>
      </c>
      <c r="Y14190" t="s">
        <v>5531</v>
      </c>
      <c r="Z14190">
        <v>10102</v>
      </c>
      <c r="AA14190" t="s">
        <v>908</v>
      </c>
      <c r="AC14190" t="s">
        <v>10219</v>
      </c>
      <c r="AD14190" t="s">
        <v>2682</v>
      </c>
    </row>
    <row r="14191" spans="21:30">
      <c r="U14191">
        <v>37089</v>
      </c>
      <c r="V14191">
        <v>4</v>
      </c>
      <c r="W14191" t="s">
        <v>14492</v>
      </c>
      <c r="X14191">
        <v>10</v>
      </c>
      <c r="Y14191" t="s">
        <v>5531</v>
      </c>
      <c r="Z14191">
        <v>10102</v>
      </c>
      <c r="AA14191" t="s">
        <v>908</v>
      </c>
      <c r="AC14191" t="s">
        <v>10219</v>
      </c>
      <c r="AD14191" t="s">
        <v>2682</v>
      </c>
    </row>
    <row r="14192" spans="21:30">
      <c r="U14192">
        <v>37090</v>
      </c>
      <c r="V14192">
        <v>8</v>
      </c>
      <c r="W14192" t="s">
        <v>14493</v>
      </c>
      <c r="X14192">
        <v>10</v>
      </c>
      <c r="Y14192" t="s">
        <v>5531</v>
      </c>
      <c r="Z14192">
        <v>10108</v>
      </c>
      <c r="AA14192" t="s">
        <v>6065</v>
      </c>
      <c r="AC14192" t="s">
        <v>10219</v>
      </c>
      <c r="AD14192" t="s">
        <v>2682</v>
      </c>
    </row>
    <row r="14193" spans="21:30">
      <c r="U14193">
        <v>37091</v>
      </c>
      <c r="V14193">
        <v>6</v>
      </c>
      <c r="W14193" t="s">
        <v>14494</v>
      </c>
      <c r="X14193">
        <v>10</v>
      </c>
      <c r="Y14193" t="s">
        <v>5531</v>
      </c>
      <c r="Z14193">
        <v>10104</v>
      </c>
      <c r="AA14193" t="s">
        <v>1151</v>
      </c>
      <c r="AC14193" t="s">
        <v>10219</v>
      </c>
      <c r="AD14193" t="s">
        <v>2682</v>
      </c>
    </row>
    <row r="14194" spans="21:30">
      <c r="U14194">
        <v>37092</v>
      </c>
      <c r="V14194">
        <v>4</v>
      </c>
      <c r="W14194" t="s">
        <v>14495</v>
      </c>
      <c r="X14194">
        <v>10</v>
      </c>
      <c r="Y14194" t="s">
        <v>5531</v>
      </c>
      <c r="Z14194">
        <v>10104</v>
      </c>
      <c r="AA14194" t="s">
        <v>1151</v>
      </c>
      <c r="AC14194" t="s">
        <v>10219</v>
      </c>
      <c r="AD14194" t="s">
        <v>2682</v>
      </c>
    </row>
    <row r="14195" spans="21:30">
      <c r="U14195">
        <v>37093</v>
      </c>
      <c r="V14195">
        <v>2</v>
      </c>
      <c r="W14195" t="s">
        <v>14496</v>
      </c>
      <c r="X14195">
        <v>10</v>
      </c>
      <c r="Y14195" t="s">
        <v>5531</v>
      </c>
      <c r="Z14195">
        <v>10104</v>
      </c>
      <c r="AA14195" t="s">
        <v>1151</v>
      </c>
      <c r="AC14195" t="s">
        <v>10219</v>
      </c>
      <c r="AD14195" t="s">
        <v>2682</v>
      </c>
    </row>
    <row r="14196" spans="21:30">
      <c r="U14196">
        <v>37094</v>
      </c>
      <c r="V14196">
        <v>0</v>
      </c>
      <c r="W14196" t="s">
        <v>14497</v>
      </c>
      <c r="X14196">
        <v>10</v>
      </c>
      <c r="Y14196" t="s">
        <v>5531</v>
      </c>
      <c r="Z14196">
        <v>10104</v>
      </c>
      <c r="AA14196" t="s">
        <v>1151</v>
      </c>
      <c r="AC14196" t="s">
        <v>10219</v>
      </c>
      <c r="AD14196" t="s">
        <v>2682</v>
      </c>
    </row>
    <row r="14197" spans="21:30">
      <c r="U14197">
        <v>37095</v>
      </c>
      <c r="V14197">
        <v>9</v>
      </c>
      <c r="W14197" t="s">
        <v>14023</v>
      </c>
      <c r="X14197">
        <v>10</v>
      </c>
      <c r="Y14197" t="s">
        <v>5531</v>
      </c>
      <c r="Z14197">
        <v>10107</v>
      </c>
      <c r="AA14197" t="s">
        <v>909</v>
      </c>
      <c r="AC14197" t="s">
        <v>10219</v>
      </c>
      <c r="AD14197" t="s">
        <v>2682</v>
      </c>
    </row>
    <row r="14198" spans="21:30">
      <c r="U14198">
        <v>37096</v>
      </c>
      <c r="V14198">
        <v>7</v>
      </c>
      <c r="W14198" t="s">
        <v>14498</v>
      </c>
      <c r="X14198">
        <v>10</v>
      </c>
      <c r="Y14198" t="s">
        <v>5531</v>
      </c>
      <c r="Z14198">
        <v>10105</v>
      </c>
      <c r="AA14198" t="s">
        <v>1155</v>
      </c>
      <c r="AC14198" t="s">
        <v>10219</v>
      </c>
      <c r="AD14198" t="s">
        <v>2682</v>
      </c>
    </row>
    <row r="14199" spans="21:30">
      <c r="U14199">
        <v>37097</v>
      </c>
      <c r="V14199">
        <v>5</v>
      </c>
      <c r="W14199" t="s">
        <v>14499</v>
      </c>
      <c r="X14199">
        <v>10</v>
      </c>
      <c r="Y14199" t="s">
        <v>5531</v>
      </c>
      <c r="Z14199">
        <v>10105</v>
      </c>
      <c r="AA14199" t="s">
        <v>1155</v>
      </c>
      <c r="AC14199" t="s">
        <v>10219</v>
      </c>
      <c r="AD14199" t="s">
        <v>2682</v>
      </c>
    </row>
    <row r="14200" spans="21:30">
      <c r="U14200">
        <v>37098</v>
      </c>
      <c r="V14200">
        <v>3</v>
      </c>
      <c r="W14200" t="s">
        <v>14500</v>
      </c>
      <c r="X14200">
        <v>10</v>
      </c>
      <c r="Y14200" t="s">
        <v>5531</v>
      </c>
      <c r="Z14200">
        <v>10201</v>
      </c>
      <c r="AA14200" t="s">
        <v>120</v>
      </c>
      <c r="AC14200" t="s">
        <v>10219</v>
      </c>
      <c r="AD14200" t="s">
        <v>2682</v>
      </c>
    </row>
    <row r="14201" spans="21:30">
      <c r="U14201">
        <v>37099</v>
      </c>
      <c r="V14201">
        <v>1</v>
      </c>
      <c r="W14201" t="s">
        <v>14501</v>
      </c>
      <c r="X14201">
        <v>10</v>
      </c>
      <c r="Y14201" t="s">
        <v>5531</v>
      </c>
      <c r="Z14201">
        <v>10201</v>
      </c>
      <c r="AA14201" t="s">
        <v>120</v>
      </c>
      <c r="AC14201" t="s">
        <v>10219</v>
      </c>
      <c r="AD14201" t="s">
        <v>2682</v>
      </c>
    </row>
    <row r="14202" spans="21:30">
      <c r="U14202">
        <v>37100</v>
      </c>
      <c r="V14202">
        <v>9</v>
      </c>
      <c r="W14202" t="s">
        <v>14502</v>
      </c>
      <c r="X14202">
        <v>10</v>
      </c>
      <c r="Y14202" t="s">
        <v>5531</v>
      </c>
      <c r="Z14202">
        <v>10201</v>
      </c>
      <c r="AA14202" t="s">
        <v>120</v>
      </c>
      <c r="AC14202" t="s">
        <v>10219</v>
      </c>
      <c r="AD14202" t="s">
        <v>2682</v>
      </c>
    </row>
    <row r="14203" spans="21:30">
      <c r="U14203">
        <v>37101</v>
      </c>
      <c r="V14203">
        <v>7</v>
      </c>
      <c r="W14203" t="s">
        <v>14503</v>
      </c>
      <c r="X14203">
        <v>10</v>
      </c>
      <c r="Y14203" t="s">
        <v>5531</v>
      </c>
      <c r="Z14203">
        <v>10201</v>
      </c>
      <c r="AA14203" t="s">
        <v>120</v>
      </c>
      <c r="AC14203" t="s">
        <v>10219</v>
      </c>
      <c r="AD14203" t="s">
        <v>2682</v>
      </c>
    </row>
    <row r="14204" spans="21:30">
      <c r="U14204">
        <v>37102</v>
      </c>
      <c r="V14204">
        <v>5</v>
      </c>
      <c r="W14204" t="s">
        <v>14428</v>
      </c>
      <c r="X14204">
        <v>10</v>
      </c>
      <c r="Y14204" t="s">
        <v>5531</v>
      </c>
      <c r="Z14204">
        <v>10201</v>
      </c>
      <c r="AA14204" t="s">
        <v>120</v>
      </c>
      <c r="AC14204" t="s">
        <v>10219</v>
      </c>
      <c r="AD14204" t="s">
        <v>2682</v>
      </c>
    </row>
    <row r="14205" spans="21:30">
      <c r="U14205">
        <v>37103</v>
      </c>
      <c r="V14205">
        <v>3</v>
      </c>
      <c r="W14205" t="s">
        <v>14504</v>
      </c>
      <c r="X14205">
        <v>10</v>
      </c>
      <c r="Y14205" t="s">
        <v>5531</v>
      </c>
      <c r="Z14205">
        <v>10202</v>
      </c>
      <c r="AA14205" t="s">
        <v>785</v>
      </c>
      <c r="AC14205" t="s">
        <v>10219</v>
      </c>
      <c r="AD14205" t="s">
        <v>2682</v>
      </c>
    </row>
    <row r="14206" spans="21:30">
      <c r="U14206">
        <v>37104</v>
      </c>
      <c r="V14206">
        <v>1</v>
      </c>
      <c r="W14206" t="s">
        <v>14505</v>
      </c>
      <c r="X14206">
        <v>10</v>
      </c>
      <c r="Y14206" t="s">
        <v>5531</v>
      </c>
      <c r="Z14206">
        <v>10202</v>
      </c>
      <c r="AA14206" t="s">
        <v>785</v>
      </c>
      <c r="AC14206" t="s">
        <v>10219</v>
      </c>
      <c r="AD14206" t="s">
        <v>2682</v>
      </c>
    </row>
    <row r="14207" spans="21:30">
      <c r="U14207">
        <v>37106</v>
      </c>
      <c r="V14207">
        <v>8</v>
      </c>
      <c r="W14207" t="s">
        <v>14506</v>
      </c>
      <c r="X14207">
        <v>10</v>
      </c>
      <c r="Y14207" t="s">
        <v>5531</v>
      </c>
      <c r="Z14207">
        <v>10202</v>
      </c>
      <c r="AA14207" t="s">
        <v>785</v>
      </c>
      <c r="AC14207" t="s">
        <v>10219</v>
      </c>
      <c r="AD14207" t="s">
        <v>2682</v>
      </c>
    </row>
    <row r="14208" spans="21:30">
      <c r="U14208">
        <v>37107</v>
      </c>
      <c r="V14208">
        <v>6</v>
      </c>
      <c r="W14208" t="s">
        <v>14507</v>
      </c>
      <c r="X14208">
        <v>10</v>
      </c>
      <c r="Y14208" t="s">
        <v>5531</v>
      </c>
      <c r="Z14208">
        <v>10202</v>
      </c>
      <c r="AA14208" t="s">
        <v>785</v>
      </c>
      <c r="AC14208" t="s">
        <v>10219</v>
      </c>
      <c r="AD14208" t="s">
        <v>2682</v>
      </c>
    </row>
    <row r="14209" spans="21:30">
      <c r="U14209">
        <v>37108</v>
      </c>
      <c r="V14209">
        <v>4</v>
      </c>
      <c r="W14209" t="s">
        <v>10211</v>
      </c>
      <c r="X14209">
        <v>10</v>
      </c>
      <c r="Y14209" t="s">
        <v>5531</v>
      </c>
      <c r="Z14209">
        <v>10209</v>
      </c>
      <c r="AA14209" t="s">
        <v>1599</v>
      </c>
      <c r="AC14209" t="s">
        <v>10219</v>
      </c>
      <c r="AD14209" t="s">
        <v>2682</v>
      </c>
    </row>
    <row r="14210" spans="21:30">
      <c r="U14210">
        <v>37109</v>
      </c>
      <c r="V14210">
        <v>2</v>
      </c>
      <c r="W14210" t="s">
        <v>14508</v>
      </c>
      <c r="X14210">
        <v>10</v>
      </c>
      <c r="Y14210" t="s">
        <v>5531</v>
      </c>
      <c r="Z14210">
        <v>10209</v>
      </c>
      <c r="AA14210" t="s">
        <v>1599</v>
      </c>
      <c r="AC14210" t="s">
        <v>10219</v>
      </c>
      <c r="AD14210" t="s">
        <v>2682</v>
      </c>
    </row>
    <row r="14211" spans="21:30">
      <c r="U14211">
        <v>37110</v>
      </c>
      <c r="V14211">
        <v>6</v>
      </c>
      <c r="W14211" t="s">
        <v>12990</v>
      </c>
      <c r="X14211">
        <v>10</v>
      </c>
      <c r="Y14211" t="s">
        <v>5531</v>
      </c>
      <c r="Z14211">
        <v>10205</v>
      </c>
      <c r="AA14211" t="s">
        <v>693</v>
      </c>
      <c r="AC14211" t="s">
        <v>10219</v>
      </c>
      <c r="AD14211" t="s">
        <v>2682</v>
      </c>
    </row>
    <row r="14212" spans="21:30">
      <c r="U14212">
        <v>37111</v>
      </c>
      <c r="V14212">
        <v>4</v>
      </c>
      <c r="W14212" t="s">
        <v>14509</v>
      </c>
      <c r="X14212">
        <v>10</v>
      </c>
      <c r="Y14212" t="s">
        <v>5531</v>
      </c>
      <c r="Z14212">
        <v>10205</v>
      </c>
      <c r="AA14212" t="s">
        <v>693</v>
      </c>
      <c r="AC14212" t="s">
        <v>10219</v>
      </c>
      <c r="AD14212" t="s">
        <v>2682</v>
      </c>
    </row>
    <row r="14213" spans="21:30">
      <c r="U14213">
        <v>37112</v>
      </c>
      <c r="V14213">
        <v>2</v>
      </c>
      <c r="W14213" t="s">
        <v>14510</v>
      </c>
      <c r="X14213">
        <v>10</v>
      </c>
      <c r="Y14213" t="s">
        <v>5531</v>
      </c>
      <c r="Z14213">
        <v>10204</v>
      </c>
      <c r="AA14213" t="s">
        <v>6228</v>
      </c>
      <c r="AC14213" t="s">
        <v>10219</v>
      </c>
      <c r="AD14213" t="s">
        <v>2682</v>
      </c>
    </row>
    <row r="14214" spans="21:30">
      <c r="U14214">
        <v>37113</v>
      </c>
      <c r="V14214">
        <v>0</v>
      </c>
      <c r="W14214" t="s">
        <v>14511</v>
      </c>
      <c r="X14214">
        <v>10</v>
      </c>
      <c r="Y14214" t="s">
        <v>5531</v>
      </c>
      <c r="Z14214">
        <v>10204</v>
      </c>
      <c r="AA14214" t="s">
        <v>6228</v>
      </c>
      <c r="AC14214" t="s">
        <v>10219</v>
      </c>
      <c r="AD14214" t="s">
        <v>2682</v>
      </c>
    </row>
    <row r="14215" spans="21:30">
      <c r="U14215">
        <v>37114</v>
      </c>
      <c r="V14215">
        <v>9</v>
      </c>
      <c r="W14215" t="s">
        <v>10340</v>
      </c>
      <c r="X14215">
        <v>10</v>
      </c>
      <c r="Y14215" t="s">
        <v>5531</v>
      </c>
      <c r="Z14215">
        <v>10210</v>
      </c>
      <c r="AA14215" t="s">
        <v>614</v>
      </c>
      <c r="AC14215" t="s">
        <v>10219</v>
      </c>
      <c r="AD14215" t="s">
        <v>2682</v>
      </c>
    </row>
    <row r="14216" spans="21:30">
      <c r="U14216">
        <v>37115</v>
      </c>
      <c r="V14216">
        <v>7</v>
      </c>
      <c r="W14216" t="s">
        <v>10231</v>
      </c>
      <c r="X14216">
        <v>10</v>
      </c>
      <c r="Y14216" t="s">
        <v>5531</v>
      </c>
      <c r="Z14216">
        <v>10206</v>
      </c>
      <c r="AA14216" t="s">
        <v>6251</v>
      </c>
      <c r="AC14216" t="s">
        <v>10219</v>
      </c>
      <c r="AD14216" t="s">
        <v>2682</v>
      </c>
    </row>
    <row r="14217" spans="21:30">
      <c r="U14217">
        <v>37116</v>
      </c>
      <c r="V14217">
        <v>5</v>
      </c>
      <c r="W14217" t="s">
        <v>10270</v>
      </c>
      <c r="X14217">
        <v>10</v>
      </c>
      <c r="Y14217" t="s">
        <v>5531</v>
      </c>
      <c r="Z14217">
        <v>10206</v>
      </c>
      <c r="AA14217" t="s">
        <v>6251</v>
      </c>
      <c r="AC14217" t="s">
        <v>10219</v>
      </c>
      <c r="AD14217" t="s">
        <v>2682</v>
      </c>
    </row>
    <row r="14218" spans="21:30">
      <c r="U14218">
        <v>37117</v>
      </c>
      <c r="V14218">
        <v>3</v>
      </c>
      <c r="W14218" t="s">
        <v>14512</v>
      </c>
      <c r="X14218">
        <v>10</v>
      </c>
      <c r="Y14218" t="s">
        <v>5531</v>
      </c>
      <c r="Z14218">
        <v>10206</v>
      </c>
      <c r="AA14218" t="s">
        <v>6251</v>
      </c>
      <c r="AC14218" t="s">
        <v>10219</v>
      </c>
      <c r="AD14218" t="s">
        <v>2682</v>
      </c>
    </row>
    <row r="14219" spans="21:30">
      <c r="U14219">
        <v>37118</v>
      </c>
      <c r="V14219">
        <v>1</v>
      </c>
      <c r="W14219" t="s">
        <v>14513</v>
      </c>
      <c r="X14219">
        <v>10</v>
      </c>
      <c r="Y14219" t="s">
        <v>5531</v>
      </c>
      <c r="Z14219">
        <v>10203</v>
      </c>
      <c r="AA14219" t="s">
        <v>792</v>
      </c>
      <c r="AC14219" t="s">
        <v>10219</v>
      </c>
      <c r="AD14219" t="s">
        <v>2682</v>
      </c>
    </row>
    <row r="14220" spans="21:30">
      <c r="U14220">
        <v>37120</v>
      </c>
      <c r="V14220">
        <v>3</v>
      </c>
      <c r="W14220" t="s">
        <v>14514</v>
      </c>
      <c r="X14220">
        <v>10</v>
      </c>
      <c r="Y14220" t="s">
        <v>5531</v>
      </c>
      <c r="Z14220">
        <v>10203</v>
      </c>
      <c r="AA14220" t="s">
        <v>792</v>
      </c>
      <c r="AC14220" t="s">
        <v>10219</v>
      </c>
      <c r="AD14220" t="s">
        <v>2682</v>
      </c>
    </row>
    <row r="14221" spans="21:30">
      <c r="U14221">
        <v>37121</v>
      </c>
      <c r="V14221">
        <v>1</v>
      </c>
      <c r="W14221" t="s">
        <v>14515</v>
      </c>
      <c r="X14221">
        <v>10</v>
      </c>
      <c r="Y14221" t="s">
        <v>5531</v>
      </c>
      <c r="Z14221">
        <v>10207</v>
      </c>
      <c r="AA14221" t="s">
        <v>6277</v>
      </c>
      <c r="AC14221" t="s">
        <v>10219</v>
      </c>
      <c r="AD14221" t="s">
        <v>2682</v>
      </c>
    </row>
    <row r="14222" spans="21:30">
      <c r="U14222">
        <v>37123</v>
      </c>
      <c r="V14222">
        <v>8</v>
      </c>
      <c r="W14222" t="s">
        <v>10349</v>
      </c>
      <c r="X14222">
        <v>10</v>
      </c>
      <c r="Y14222" t="s">
        <v>5531</v>
      </c>
      <c r="Z14222">
        <v>10208</v>
      </c>
      <c r="AA14222" t="s">
        <v>6288</v>
      </c>
      <c r="AC14222" t="s">
        <v>10219</v>
      </c>
      <c r="AD14222" t="s">
        <v>2682</v>
      </c>
    </row>
    <row r="14223" spans="21:30">
      <c r="U14223">
        <v>37124</v>
      </c>
      <c r="V14223">
        <v>6</v>
      </c>
      <c r="W14223" t="s">
        <v>14516</v>
      </c>
      <c r="X14223">
        <v>10</v>
      </c>
      <c r="Y14223" t="s">
        <v>5531</v>
      </c>
      <c r="Z14223">
        <v>10208</v>
      </c>
      <c r="AA14223" t="s">
        <v>6288</v>
      </c>
      <c r="AC14223" t="s">
        <v>10219</v>
      </c>
      <c r="AD14223" t="s">
        <v>2682</v>
      </c>
    </row>
    <row r="14224" spans="21:30">
      <c r="U14224">
        <v>37125</v>
      </c>
      <c r="V14224">
        <v>4</v>
      </c>
      <c r="W14224" t="s">
        <v>14517</v>
      </c>
      <c r="X14224">
        <v>10</v>
      </c>
      <c r="Y14224" t="s">
        <v>5531</v>
      </c>
      <c r="Z14224">
        <v>10208</v>
      </c>
      <c r="AA14224" t="s">
        <v>6288</v>
      </c>
      <c r="AC14224" t="s">
        <v>10219</v>
      </c>
      <c r="AD14224" t="s">
        <v>2682</v>
      </c>
    </row>
    <row r="14225" spans="21:30">
      <c r="U14225">
        <v>37126</v>
      </c>
      <c r="V14225">
        <v>2</v>
      </c>
      <c r="W14225" t="s">
        <v>13188</v>
      </c>
      <c r="X14225">
        <v>10</v>
      </c>
      <c r="Y14225" t="s">
        <v>5531</v>
      </c>
      <c r="Z14225">
        <v>10208</v>
      </c>
      <c r="AA14225" t="s">
        <v>6288</v>
      </c>
      <c r="AC14225" t="s">
        <v>10219</v>
      </c>
      <c r="AD14225" t="s">
        <v>2682</v>
      </c>
    </row>
    <row r="14226" spans="21:30">
      <c r="U14226">
        <v>37127</v>
      </c>
      <c r="V14226">
        <v>0</v>
      </c>
      <c r="W14226" t="s">
        <v>12895</v>
      </c>
      <c r="X14226">
        <v>10</v>
      </c>
      <c r="Y14226" t="s">
        <v>5531</v>
      </c>
      <c r="Z14226">
        <v>10403</v>
      </c>
      <c r="AA14226" t="s">
        <v>6330</v>
      </c>
      <c r="AC14226" t="s">
        <v>10219</v>
      </c>
      <c r="AD14226" t="s">
        <v>2682</v>
      </c>
    </row>
    <row r="14227" spans="21:30">
      <c r="U14227">
        <v>37128</v>
      </c>
      <c r="V14227">
        <v>9</v>
      </c>
      <c r="W14227" t="s">
        <v>10295</v>
      </c>
      <c r="X14227">
        <v>10</v>
      </c>
      <c r="Y14227" t="s">
        <v>5531</v>
      </c>
      <c r="Z14227">
        <v>10403</v>
      </c>
      <c r="AA14227" t="s">
        <v>6330</v>
      </c>
      <c r="AC14227" t="s">
        <v>10219</v>
      </c>
      <c r="AD14227" t="s">
        <v>2682</v>
      </c>
    </row>
    <row r="14228" spans="21:30">
      <c r="U14228">
        <v>37130</v>
      </c>
      <c r="V14228">
        <v>0</v>
      </c>
      <c r="W14228" t="s">
        <v>14518</v>
      </c>
      <c r="X14228">
        <v>10</v>
      </c>
      <c r="Y14228" t="s">
        <v>5531</v>
      </c>
      <c r="Z14228">
        <v>10404</v>
      </c>
      <c r="AA14228" t="s">
        <v>962</v>
      </c>
      <c r="AC14228" t="s">
        <v>10219</v>
      </c>
      <c r="AD14228" t="s">
        <v>2682</v>
      </c>
    </row>
    <row r="14229" spans="21:30">
      <c r="U14229">
        <v>37131</v>
      </c>
      <c r="V14229">
        <v>9</v>
      </c>
      <c r="W14229" t="s">
        <v>14519</v>
      </c>
      <c r="X14229">
        <v>11</v>
      </c>
      <c r="Y14229" t="s">
        <v>1843</v>
      </c>
      <c r="Z14229">
        <v>11101</v>
      </c>
      <c r="AA14229" t="s">
        <v>1842</v>
      </c>
      <c r="AC14229" t="s">
        <v>10219</v>
      </c>
      <c r="AD14229" t="s">
        <v>443</v>
      </c>
    </row>
    <row r="14230" spans="21:30">
      <c r="U14230">
        <v>37132</v>
      </c>
      <c r="V14230">
        <v>7</v>
      </c>
      <c r="W14230" t="s">
        <v>14520</v>
      </c>
      <c r="X14230">
        <v>11</v>
      </c>
      <c r="Y14230" t="s">
        <v>1843</v>
      </c>
      <c r="Z14230">
        <v>11101</v>
      </c>
      <c r="AA14230" t="s">
        <v>1842</v>
      </c>
      <c r="AC14230" t="s">
        <v>10219</v>
      </c>
      <c r="AD14230" t="s">
        <v>2682</v>
      </c>
    </row>
    <row r="14231" spans="21:30">
      <c r="U14231">
        <v>37133</v>
      </c>
      <c r="V14231">
        <v>5</v>
      </c>
      <c r="W14231" t="s">
        <v>14521</v>
      </c>
      <c r="X14231">
        <v>11</v>
      </c>
      <c r="Y14231" t="s">
        <v>1843</v>
      </c>
      <c r="Z14231">
        <v>11101</v>
      </c>
      <c r="AA14231" t="s">
        <v>1842</v>
      </c>
      <c r="AC14231" t="s">
        <v>10219</v>
      </c>
      <c r="AD14231" t="s">
        <v>443</v>
      </c>
    </row>
    <row r="14232" spans="21:30">
      <c r="U14232">
        <v>37134</v>
      </c>
      <c r="V14232">
        <v>3</v>
      </c>
      <c r="W14232" t="s">
        <v>14023</v>
      </c>
      <c r="X14232">
        <v>11</v>
      </c>
      <c r="Y14232" t="s">
        <v>1843</v>
      </c>
      <c r="Z14232">
        <v>11101</v>
      </c>
      <c r="AA14232" t="s">
        <v>1842</v>
      </c>
      <c r="AC14232" t="s">
        <v>10219</v>
      </c>
      <c r="AD14232" t="s">
        <v>2682</v>
      </c>
    </row>
    <row r="14233" spans="21:30">
      <c r="U14233">
        <v>37135</v>
      </c>
      <c r="V14233">
        <v>1</v>
      </c>
      <c r="W14233" t="s">
        <v>14522</v>
      </c>
      <c r="X14233">
        <v>11</v>
      </c>
      <c r="Y14233" t="s">
        <v>1843</v>
      </c>
      <c r="Z14233">
        <v>11101</v>
      </c>
      <c r="AA14233" t="s">
        <v>1842</v>
      </c>
      <c r="AC14233" t="s">
        <v>10219</v>
      </c>
      <c r="AD14233" t="s">
        <v>2682</v>
      </c>
    </row>
    <row r="14234" spans="21:30">
      <c r="U14234">
        <v>37137</v>
      </c>
      <c r="V14234">
        <v>8</v>
      </c>
      <c r="W14234" t="s">
        <v>14523</v>
      </c>
      <c r="X14234">
        <v>11</v>
      </c>
      <c r="Y14234" t="s">
        <v>1843</v>
      </c>
      <c r="Z14234">
        <v>11101</v>
      </c>
      <c r="AA14234" t="s">
        <v>1842</v>
      </c>
      <c r="AC14234" t="s">
        <v>10219</v>
      </c>
      <c r="AD14234" t="s">
        <v>2682</v>
      </c>
    </row>
    <row r="14235" spans="21:30">
      <c r="U14235">
        <v>37138</v>
      </c>
      <c r="V14235">
        <v>6</v>
      </c>
      <c r="W14235" t="s">
        <v>14524</v>
      </c>
      <c r="X14235">
        <v>11</v>
      </c>
      <c r="Y14235" t="s">
        <v>1843</v>
      </c>
      <c r="Z14235">
        <v>11101</v>
      </c>
      <c r="AA14235" t="s">
        <v>1842</v>
      </c>
      <c r="AC14235" t="s">
        <v>10219</v>
      </c>
      <c r="AD14235" t="s">
        <v>2682</v>
      </c>
    </row>
    <row r="14236" spans="21:30">
      <c r="U14236">
        <v>37139</v>
      </c>
      <c r="V14236">
        <v>4</v>
      </c>
      <c r="W14236" t="s">
        <v>13433</v>
      </c>
      <c r="X14236">
        <v>11</v>
      </c>
      <c r="Y14236" t="s">
        <v>1843</v>
      </c>
      <c r="Z14236">
        <v>11102</v>
      </c>
      <c r="AA14236" t="s">
        <v>6376</v>
      </c>
      <c r="AC14236" t="s">
        <v>10219</v>
      </c>
      <c r="AD14236" t="s">
        <v>443</v>
      </c>
    </row>
    <row r="14237" spans="21:30">
      <c r="U14237">
        <v>37140</v>
      </c>
      <c r="V14237">
        <v>8</v>
      </c>
      <c r="W14237" t="s">
        <v>14525</v>
      </c>
      <c r="X14237">
        <v>11</v>
      </c>
      <c r="Y14237" t="s">
        <v>1843</v>
      </c>
      <c r="Z14237">
        <v>11102</v>
      </c>
      <c r="AA14237" t="s">
        <v>6376</v>
      </c>
      <c r="AC14237" t="s">
        <v>10219</v>
      </c>
      <c r="AD14237" t="s">
        <v>2682</v>
      </c>
    </row>
    <row r="14238" spans="21:30">
      <c r="U14238">
        <v>37141</v>
      </c>
      <c r="V14238">
        <v>6</v>
      </c>
      <c r="W14238" t="s">
        <v>14526</v>
      </c>
      <c r="X14238">
        <v>11</v>
      </c>
      <c r="Y14238" t="s">
        <v>1843</v>
      </c>
      <c r="Z14238">
        <v>11201</v>
      </c>
      <c r="AA14238" t="s">
        <v>6381</v>
      </c>
      <c r="AC14238" t="s">
        <v>10219</v>
      </c>
      <c r="AD14238" t="s">
        <v>443</v>
      </c>
    </row>
    <row r="14239" spans="21:30">
      <c r="U14239">
        <v>37142</v>
      </c>
      <c r="V14239">
        <v>4</v>
      </c>
      <c r="W14239" t="s">
        <v>14527</v>
      </c>
      <c r="X14239">
        <v>11</v>
      </c>
      <c r="Y14239" t="s">
        <v>1843</v>
      </c>
      <c r="Z14239">
        <v>11201</v>
      </c>
      <c r="AA14239" t="s">
        <v>6381</v>
      </c>
      <c r="AC14239" t="s">
        <v>10219</v>
      </c>
      <c r="AD14239" t="s">
        <v>2682</v>
      </c>
    </row>
    <row r="14240" spans="21:30">
      <c r="U14240">
        <v>37143</v>
      </c>
      <c r="V14240">
        <v>2</v>
      </c>
      <c r="W14240" t="s">
        <v>14528</v>
      </c>
      <c r="X14240">
        <v>11</v>
      </c>
      <c r="Y14240" t="s">
        <v>1843</v>
      </c>
      <c r="Z14240">
        <v>11201</v>
      </c>
      <c r="AA14240" t="s">
        <v>6381</v>
      </c>
      <c r="AC14240" t="s">
        <v>10219</v>
      </c>
      <c r="AD14240" t="s">
        <v>2682</v>
      </c>
    </row>
    <row r="14241" spans="21:30">
      <c r="U14241">
        <v>37144</v>
      </c>
      <c r="V14241">
        <v>0</v>
      </c>
      <c r="W14241" t="s">
        <v>14529</v>
      </c>
      <c r="X14241">
        <v>11</v>
      </c>
      <c r="Y14241" t="s">
        <v>1843</v>
      </c>
      <c r="Z14241">
        <v>11201</v>
      </c>
      <c r="AA14241" t="s">
        <v>6381</v>
      </c>
      <c r="AC14241" t="s">
        <v>10219</v>
      </c>
      <c r="AD14241" t="s">
        <v>2682</v>
      </c>
    </row>
    <row r="14242" spans="21:30">
      <c r="U14242">
        <v>37145</v>
      </c>
      <c r="V14242">
        <v>9</v>
      </c>
      <c r="W14242" t="s">
        <v>14530</v>
      </c>
      <c r="X14242">
        <v>11</v>
      </c>
      <c r="Y14242" t="s">
        <v>1843</v>
      </c>
      <c r="Z14242">
        <v>11202</v>
      </c>
      <c r="AA14242" t="s">
        <v>6388</v>
      </c>
      <c r="AC14242" t="s">
        <v>10219</v>
      </c>
      <c r="AD14242" t="s">
        <v>443</v>
      </c>
    </row>
    <row r="14243" spans="21:30">
      <c r="U14243">
        <v>37146</v>
      </c>
      <c r="V14243">
        <v>7</v>
      </c>
      <c r="W14243" t="s">
        <v>12522</v>
      </c>
      <c r="X14243">
        <v>11</v>
      </c>
      <c r="Y14243" t="s">
        <v>1843</v>
      </c>
      <c r="Z14243">
        <v>11203</v>
      </c>
      <c r="AA14243" t="s">
        <v>6393</v>
      </c>
      <c r="AC14243" t="s">
        <v>10219</v>
      </c>
      <c r="AD14243" t="s">
        <v>2682</v>
      </c>
    </row>
    <row r="14244" spans="21:30">
      <c r="U14244">
        <v>37147</v>
      </c>
      <c r="V14244">
        <v>5</v>
      </c>
      <c r="W14244" t="s">
        <v>14531</v>
      </c>
      <c r="X14244">
        <v>11</v>
      </c>
      <c r="Y14244" t="s">
        <v>1843</v>
      </c>
      <c r="Z14244">
        <v>11402</v>
      </c>
      <c r="AA14244" t="s">
        <v>6400</v>
      </c>
      <c r="AC14244" t="s">
        <v>10219</v>
      </c>
      <c r="AD14244" t="s">
        <v>2682</v>
      </c>
    </row>
    <row r="14245" spans="21:30">
      <c r="U14245">
        <v>37148</v>
      </c>
      <c r="V14245">
        <v>3</v>
      </c>
      <c r="W14245" t="s">
        <v>14532</v>
      </c>
      <c r="X14245">
        <v>11</v>
      </c>
      <c r="Y14245" t="s">
        <v>1843</v>
      </c>
      <c r="Z14245">
        <v>11302</v>
      </c>
      <c r="AA14245" t="s">
        <v>6408</v>
      </c>
      <c r="AC14245" t="s">
        <v>10219</v>
      </c>
      <c r="AD14245" t="s">
        <v>443</v>
      </c>
    </row>
    <row r="14246" spans="21:30">
      <c r="U14246">
        <v>37149</v>
      </c>
      <c r="V14246">
        <v>1</v>
      </c>
      <c r="W14246" t="s">
        <v>14533</v>
      </c>
      <c r="X14246">
        <v>12</v>
      </c>
      <c r="Y14246" t="s">
        <v>1837</v>
      </c>
      <c r="Z14246">
        <v>12401</v>
      </c>
      <c r="AA14246" t="s">
        <v>6421</v>
      </c>
      <c r="AC14246" t="s">
        <v>10219</v>
      </c>
      <c r="AD14246" t="s">
        <v>443</v>
      </c>
    </row>
    <row r="14247" spans="21:30">
      <c r="U14247">
        <v>37150</v>
      </c>
      <c r="V14247">
        <v>5</v>
      </c>
      <c r="W14247" t="s">
        <v>14534</v>
      </c>
      <c r="X14247">
        <v>12</v>
      </c>
      <c r="Y14247" t="s">
        <v>1837</v>
      </c>
      <c r="Z14247">
        <v>12401</v>
      </c>
      <c r="AA14247" t="s">
        <v>6421</v>
      </c>
      <c r="AC14247" t="s">
        <v>10219</v>
      </c>
      <c r="AD14247" t="s">
        <v>2682</v>
      </c>
    </row>
    <row r="14248" spans="21:30">
      <c r="U14248">
        <v>37151</v>
      </c>
      <c r="V14248">
        <v>3</v>
      </c>
      <c r="W14248" t="s">
        <v>14535</v>
      </c>
      <c r="X14248">
        <v>12</v>
      </c>
      <c r="Y14248" t="s">
        <v>1837</v>
      </c>
      <c r="Z14248">
        <v>12101</v>
      </c>
      <c r="AA14248" t="s">
        <v>6412</v>
      </c>
      <c r="AC14248" t="s">
        <v>10219</v>
      </c>
      <c r="AD14248" t="s">
        <v>2682</v>
      </c>
    </row>
    <row r="14249" spans="21:30">
      <c r="U14249">
        <v>37152</v>
      </c>
      <c r="V14249">
        <v>1</v>
      </c>
      <c r="W14249" t="s">
        <v>1861</v>
      </c>
      <c r="X14249">
        <v>12</v>
      </c>
      <c r="Y14249" t="s">
        <v>1837</v>
      </c>
      <c r="Z14249">
        <v>12101</v>
      </c>
      <c r="AA14249" t="s">
        <v>6412</v>
      </c>
      <c r="AC14249" t="s">
        <v>10219</v>
      </c>
      <c r="AD14249" t="s">
        <v>2682</v>
      </c>
    </row>
    <row r="14250" spans="21:30">
      <c r="U14250">
        <v>37154</v>
      </c>
      <c r="V14250">
        <v>8</v>
      </c>
      <c r="W14250" t="s">
        <v>10718</v>
      </c>
      <c r="X14250">
        <v>12</v>
      </c>
      <c r="Y14250" t="s">
        <v>1837</v>
      </c>
      <c r="Z14250">
        <v>12101</v>
      </c>
      <c r="AA14250" t="s">
        <v>6412</v>
      </c>
      <c r="AC14250" t="s">
        <v>10219</v>
      </c>
      <c r="AD14250" t="s">
        <v>2682</v>
      </c>
    </row>
    <row r="14251" spans="21:30">
      <c r="U14251">
        <v>37155</v>
      </c>
      <c r="V14251">
        <v>6</v>
      </c>
      <c r="W14251" t="s">
        <v>14536</v>
      </c>
      <c r="X14251">
        <v>12</v>
      </c>
      <c r="Y14251" t="s">
        <v>1837</v>
      </c>
      <c r="Z14251">
        <v>12101</v>
      </c>
      <c r="AA14251" t="s">
        <v>6412</v>
      </c>
      <c r="AC14251" t="s">
        <v>10219</v>
      </c>
      <c r="AD14251" t="s">
        <v>2682</v>
      </c>
    </row>
    <row r="14252" spans="21:30">
      <c r="U14252">
        <v>37156</v>
      </c>
      <c r="V14252">
        <v>4</v>
      </c>
      <c r="W14252" t="s">
        <v>14537</v>
      </c>
      <c r="X14252">
        <v>12</v>
      </c>
      <c r="Y14252" t="s">
        <v>1837</v>
      </c>
      <c r="Z14252">
        <v>12101</v>
      </c>
      <c r="AA14252" t="s">
        <v>6412</v>
      </c>
      <c r="AC14252" t="s">
        <v>10219</v>
      </c>
      <c r="AD14252" t="s">
        <v>2682</v>
      </c>
    </row>
    <row r="14253" spans="21:30">
      <c r="U14253">
        <v>37157</v>
      </c>
      <c r="V14253">
        <v>2</v>
      </c>
      <c r="W14253" t="s">
        <v>14538</v>
      </c>
      <c r="X14253">
        <v>12</v>
      </c>
      <c r="Y14253" t="s">
        <v>1837</v>
      </c>
      <c r="Z14253">
        <v>12101</v>
      </c>
      <c r="AA14253" t="s">
        <v>6412</v>
      </c>
      <c r="AC14253" t="s">
        <v>10219</v>
      </c>
      <c r="AD14253" t="s">
        <v>2682</v>
      </c>
    </row>
    <row r="14254" spans="21:30">
      <c r="U14254">
        <v>37158</v>
      </c>
      <c r="V14254">
        <v>0</v>
      </c>
      <c r="W14254" t="s">
        <v>14539</v>
      </c>
      <c r="X14254">
        <v>12</v>
      </c>
      <c r="Y14254" t="s">
        <v>1837</v>
      </c>
      <c r="Z14254">
        <v>12101</v>
      </c>
      <c r="AA14254" t="s">
        <v>6412</v>
      </c>
      <c r="AC14254" t="s">
        <v>10219</v>
      </c>
      <c r="AD14254" t="s">
        <v>443</v>
      </c>
    </row>
    <row r="14255" spans="21:30">
      <c r="U14255">
        <v>37159</v>
      </c>
      <c r="V14255">
        <v>9</v>
      </c>
      <c r="W14255" t="s">
        <v>14540</v>
      </c>
      <c r="X14255">
        <v>12</v>
      </c>
      <c r="Y14255" t="s">
        <v>1837</v>
      </c>
      <c r="Z14255">
        <v>12301</v>
      </c>
      <c r="AA14255" t="s">
        <v>9399</v>
      </c>
      <c r="AC14255" t="s">
        <v>10219</v>
      </c>
      <c r="AD14255" t="s">
        <v>443</v>
      </c>
    </row>
    <row r="14256" spans="21:30">
      <c r="U14256">
        <v>37162</v>
      </c>
      <c r="V14256">
        <v>9</v>
      </c>
      <c r="W14256" t="s">
        <v>14541</v>
      </c>
      <c r="X14256">
        <v>13</v>
      </c>
      <c r="Y14256" t="s">
        <v>6457</v>
      </c>
      <c r="Z14256">
        <v>13123</v>
      </c>
      <c r="AA14256" t="s">
        <v>756</v>
      </c>
      <c r="AC14256" t="s">
        <v>10219</v>
      </c>
      <c r="AD14256" t="s">
        <v>2682</v>
      </c>
    </row>
    <row r="14257" spans="21:30">
      <c r="U14257">
        <v>37164</v>
      </c>
      <c r="V14257">
        <v>5</v>
      </c>
      <c r="W14257" t="s">
        <v>14542</v>
      </c>
      <c r="X14257">
        <v>13</v>
      </c>
      <c r="Y14257" t="s">
        <v>6457</v>
      </c>
      <c r="Z14257">
        <v>13115</v>
      </c>
      <c r="AA14257" t="s">
        <v>1826</v>
      </c>
      <c r="AC14257" t="s">
        <v>10219</v>
      </c>
      <c r="AD14257" t="s">
        <v>2682</v>
      </c>
    </row>
    <row r="14258" spans="21:30">
      <c r="U14258">
        <v>37165</v>
      </c>
      <c r="V14258">
        <v>3</v>
      </c>
      <c r="W14258" t="s">
        <v>14543</v>
      </c>
      <c r="X14258">
        <v>13</v>
      </c>
      <c r="Y14258" t="s">
        <v>6457</v>
      </c>
      <c r="Z14258">
        <v>13114</v>
      </c>
      <c r="AA14258" t="s">
        <v>683</v>
      </c>
      <c r="AC14258" t="s">
        <v>10219</v>
      </c>
      <c r="AD14258" t="s">
        <v>2682</v>
      </c>
    </row>
    <row r="14259" spans="21:30">
      <c r="U14259">
        <v>37166</v>
      </c>
      <c r="V14259">
        <v>1</v>
      </c>
      <c r="W14259" t="s">
        <v>14544</v>
      </c>
      <c r="X14259">
        <v>13</v>
      </c>
      <c r="Y14259" t="s">
        <v>6457</v>
      </c>
      <c r="Z14259">
        <v>13114</v>
      </c>
      <c r="AA14259" t="s">
        <v>683</v>
      </c>
      <c r="AC14259" t="s">
        <v>10219</v>
      </c>
      <c r="AD14259" t="s">
        <v>443</v>
      </c>
    </row>
    <row r="14260" spans="21:30">
      <c r="U14260">
        <v>37168</v>
      </c>
      <c r="V14260">
        <v>8</v>
      </c>
      <c r="W14260" t="s">
        <v>14545</v>
      </c>
      <c r="X14260">
        <v>13</v>
      </c>
      <c r="Y14260" t="s">
        <v>6457</v>
      </c>
      <c r="Z14260">
        <v>13114</v>
      </c>
      <c r="AA14260" t="s">
        <v>683</v>
      </c>
      <c r="AC14260" t="s">
        <v>10219</v>
      </c>
      <c r="AD14260" t="s">
        <v>443</v>
      </c>
    </row>
    <row r="14261" spans="21:30">
      <c r="U14261">
        <v>37169</v>
      </c>
      <c r="V14261">
        <v>6</v>
      </c>
      <c r="W14261" t="s">
        <v>14546</v>
      </c>
      <c r="X14261">
        <v>13</v>
      </c>
      <c r="Y14261" t="s">
        <v>6457</v>
      </c>
      <c r="Z14261">
        <v>13114</v>
      </c>
      <c r="AA14261" t="s">
        <v>683</v>
      </c>
      <c r="AC14261" t="s">
        <v>10219</v>
      </c>
      <c r="AD14261" t="s">
        <v>443</v>
      </c>
    </row>
    <row r="14262" spans="21:30">
      <c r="U14262">
        <v>37171</v>
      </c>
      <c r="V14262">
        <v>8</v>
      </c>
      <c r="W14262" t="s">
        <v>14547</v>
      </c>
      <c r="X14262">
        <v>13</v>
      </c>
      <c r="Y14262" t="s">
        <v>6457</v>
      </c>
      <c r="Z14262">
        <v>13120</v>
      </c>
      <c r="AA14262" t="s">
        <v>6588</v>
      </c>
      <c r="AC14262" t="s">
        <v>10219</v>
      </c>
      <c r="AD14262" t="s">
        <v>443</v>
      </c>
    </row>
    <row r="14263" spans="21:30">
      <c r="U14263">
        <v>37173</v>
      </c>
      <c r="V14263">
        <v>4</v>
      </c>
      <c r="W14263" t="s">
        <v>14548</v>
      </c>
      <c r="X14263">
        <v>13</v>
      </c>
      <c r="Y14263" t="s">
        <v>6457</v>
      </c>
      <c r="Z14263">
        <v>13118</v>
      </c>
      <c r="AA14263" t="s">
        <v>771</v>
      </c>
      <c r="AC14263" t="s">
        <v>10219</v>
      </c>
      <c r="AD14263" t="s">
        <v>2682</v>
      </c>
    </row>
    <row r="14264" spans="21:30">
      <c r="U14264">
        <v>37174</v>
      </c>
      <c r="V14264">
        <v>2</v>
      </c>
      <c r="W14264" t="s">
        <v>14549</v>
      </c>
      <c r="X14264">
        <v>13</v>
      </c>
      <c r="Y14264" t="s">
        <v>6457</v>
      </c>
      <c r="Z14264">
        <v>13118</v>
      </c>
      <c r="AA14264" t="s">
        <v>771</v>
      </c>
      <c r="AC14264" t="s">
        <v>10219</v>
      </c>
      <c r="AD14264" t="s">
        <v>443</v>
      </c>
    </row>
    <row r="14265" spans="21:30">
      <c r="U14265">
        <v>37175</v>
      </c>
      <c r="V14265">
        <v>0</v>
      </c>
      <c r="W14265" t="s">
        <v>14550</v>
      </c>
      <c r="X14265">
        <v>13</v>
      </c>
      <c r="Y14265" t="s">
        <v>6457</v>
      </c>
      <c r="Z14265">
        <v>13122</v>
      </c>
      <c r="AA14265" t="s">
        <v>6722</v>
      </c>
      <c r="AC14265" t="s">
        <v>10219</v>
      </c>
      <c r="AD14265" t="s">
        <v>443</v>
      </c>
    </row>
    <row r="14266" spans="21:30">
      <c r="U14266">
        <v>37176</v>
      </c>
      <c r="V14266">
        <v>9</v>
      </c>
      <c r="W14266" t="s">
        <v>14551</v>
      </c>
      <c r="X14266">
        <v>13</v>
      </c>
      <c r="Y14266" t="s">
        <v>6457</v>
      </c>
      <c r="Z14266">
        <v>13122</v>
      </c>
      <c r="AA14266" t="s">
        <v>6722</v>
      </c>
      <c r="AC14266" t="s">
        <v>10219</v>
      </c>
      <c r="AD14266" t="s">
        <v>443</v>
      </c>
    </row>
    <row r="14267" spans="21:30">
      <c r="U14267">
        <v>37177</v>
      </c>
      <c r="V14267">
        <v>7</v>
      </c>
      <c r="W14267" t="s">
        <v>10340</v>
      </c>
      <c r="X14267">
        <v>13</v>
      </c>
      <c r="Y14267" t="s">
        <v>6457</v>
      </c>
      <c r="Z14267">
        <v>13122</v>
      </c>
      <c r="AA14267" t="s">
        <v>6722</v>
      </c>
      <c r="AC14267" t="s">
        <v>10219</v>
      </c>
      <c r="AD14267" t="s">
        <v>2682</v>
      </c>
    </row>
    <row r="14268" spans="21:30">
      <c r="U14268">
        <v>37178</v>
      </c>
      <c r="V14268">
        <v>5</v>
      </c>
      <c r="W14268" t="s">
        <v>14552</v>
      </c>
      <c r="X14268">
        <v>13</v>
      </c>
      <c r="Y14268" t="s">
        <v>6457</v>
      </c>
      <c r="Z14268">
        <v>13122</v>
      </c>
      <c r="AA14268" t="s">
        <v>6722</v>
      </c>
      <c r="AC14268" t="s">
        <v>10219</v>
      </c>
      <c r="AD14268" t="s">
        <v>443</v>
      </c>
    </row>
    <row r="14269" spans="21:30">
      <c r="U14269">
        <v>37179</v>
      </c>
      <c r="V14269">
        <v>3</v>
      </c>
      <c r="W14269" t="s">
        <v>14553</v>
      </c>
      <c r="X14269">
        <v>13</v>
      </c>
      <c r="Y14269" t="s">
        <v>6457</v>
      </c>
      <c r="Z14269">
        <v>13122</v>
      </c>
      <c r="AA14269" t="s">
        <v>6722</v>
      </c>
      <c r="AC14269" t="s">
        <v>10219</v>
      </c>
      <c r="AD14269" t="s">
        <v>443</v>
      </c>
    </row>
    <row r="14270" spans="21:30">
      <c r="U14270">
        <v>37180</v>
      </c>
      <c r="V14270">
        <v>7</v>
      </c>
      <c r="W14270" t="s">
        <v>14554</v>
      </c>
      <c r="X14270">
        <v>13</v>
      </c>
      <c r="Y14270" t="s">
        <v>6457</v>
      </c>
      <c r="Z14270">
        <v>13122</v>
      </c>
      <c r="AA14270" t="s">
        <v>6722</v>
      </c>
      <c r="AC14270" t="s">
        <v>10219</v>
      </c>
      <c r="AD14270" t="s">
        <v>2682</v>
      </c>
    </row>
    <row r="14271" spans="21:30">
      <c r="U14271">
        <v>37181</v>
      </c>
      <c r="V14271">
        <v>5</v>
      </c>
      <c r="W14271" t="s">
        <v>14555</v>
      </c>
      <c r="X14271">
        <v>13</v>
      </c>
      <c r="Y14271" t="s">
        <v>6457</v>
      </c>
      <c r="Z14271">
        <v>13122</v>
      </c>
      <c r="AA14271" t="s">
        <v>6722</v>
      </c>
      <c r="AC14271" t="s">
        <v>10219</v>
      </c>
      <c r="AD14271" t="s">
        <v>2682</v>
      </c>
    </row>
    <row r="14272" spans="21:30">
      <c r="U14272">
        <v>37186</v>
      </c>
      <c r="V14272">
        <v>6</v>
      </c>
      <c r="W14272" t="s">
        <v>14556</v>
      </c>
      <c r="X14272">
        <v>13</v>
      </c>
      <c r="Y14272" t="s">
        <v>6457</v>
      </c>
      <c r="Z14272">
        <v>13122</v>
      </c>
      <c r="AA14272" t="s">
        <v>6722</v>
      </c>
      <c r="AC14272" t="s">
        <v>10219</v>
      </c>
      <c r="AD14272" t="s">
        <v>443</v>
      </c>
    </row>
    <row r="14273" spans="21:30">
      <c r="U14273">
        <v>37187</v>
      </c>
      <c r="V14273">
        <v>4</v>
      </c>
      <c r="W14273" t="s">
        <v>14557</v>
      </c>
      <c r="X14273">
        <v>13</v>
      </c>
      <c r="Y14273" t="s">
        <v>6457</v>
      </c>
      <c r="Z14273">
        <v>13122</v>
      </c>
      <c r="AA14273" t="s">
        <v>6722</v>
      </c>
      <c r="AC14273" t="s">
        <v>10219</v>
      </c>
      <c r="AD14273" t="s">
        <v>443</v>
      </c>
    </row>
    <row r="14274" spans="21:30">
      <c r="U14274">
        <v>37188</v>
      </c>
      <c r="V14274">
        <v>2</v>
      </c>
      <c r="W14274" t="s">
        <v>14558</v>
      </c>
      <c r="X14274">
        <v>13</v>
      </c>
      <c r="Y14274" t="s">
        <v>6457</v>
      </c>
      <c r="Z14274">
        <v>13122</v>
      </c>
      <c r="AA14274" t="s">
        <v>6722</v>
      </c>
      <c r="AC14274" t="s">
        <v>10219</v>
      </c>
      <c r="AD14274" t="s">
        <v>443</v>
      </c>
    </row>
    <row r="14275" spans="21:30">
      <c r="U14275">
        <v>37189</v>
      </c>
      <c r="V14275">
        <v>0</v>
      </c>
      <c r="W14275" t="s">
        <v>10322</v>
      </c>
      <c r="X14275">
        <v>13</v>
      </c>
      <c r="Y14275" t="s">
        <v>6457</v>
      </c>
      <c r="Z14275">
        <v>13122</v>
      </c>
      <c r="AA14275" t="s">
        <v>6722</v>
      </c>
      <c r="AC14275" t="s">
        <v>10219</v>
      </c>
      <c r="AD14275" t="s">
        <v>2682</v>
      </c>
    </row>
    <row r="14276" spans="21:30">
      <c r="U14276">
        <v>37190</v>
      </c>
      <c r="V14276">
        <v>4</v>
      </c>
      <c r="W14276" t="s">
        <v>12990</v>
      </c>
      <c r="X14276">
        <v>13</v>
      </c>
      <c r="Y14276" t="s">
        <v>6457</v>
      </c>
      <c r="Z14276">
        <v>13122</v>
      </c>
      <c r="AA14276" t="s">
        <v>6722</v>
      </c>
      <c r="AC14276" t="s">
        <v>10219</v>
      </c>
      <c r="AD14276" t="s">
        <v>2682</v>
      </c>
    </row>
    <row r="14277" spans="21:30">
      <c r="U14277">
        <v>37191</v>
      </c>
      <c r="V14277">
        <v>2</v>
      </c>
      <c r="W14277" t="s">
        <v>14559</v>
      </c>
      <c r="X14277">
        <v>13</v>
      </c>
      <c r="Y14277" t="s">
        <v>6457</v>
      </c>
      <c r="Z14277">
        <v>13122</v>
      </c>
      <c r="AA14277" t="s">
        <v>6722</v>
      </c>
      <c r="AC14277" t="s">
        <v>10219</v>
      </c>
      <c r="AD14277" t="s">
        <v>443</v>
      </c>
    </row>
    <row r="14278" spans="21:30">
      <c r="U14278">
        <v>37192</v>
      </c>
      <c r="V14278">
        <v>0</v>
      </c>
      <c r="W14278" t="s">
        <v>14560</v>
      </c>
      <c r="X14278">
        <v>13</v>
      </c>
      <c r="Y14278" t="s">
        <v>6457</v>
      </c>
      <c r="Z14278">
        <v>13122</v>
      </c>
      <c r="AA14278" t="s">
        <v>6722</v>
      </c>
      <c r="AC14278" t="s">
        <v>10219</v>
      </c>
      <c r="AD14278" t="s">
        <v>443</v>
      </c>
    </row>
    <row r="14279" spans="21:30">
      <c r="U14279">
        <v>37193</v>
      </c>
      <c r="V14279">
        <v>9</v>
      </c>
      <c r="W14279" t="s">
        <v>14561</v>
      </c>
      <c r="X14279">
        <v>13</v>
      </c>
      <c r="Y14279" t="s">
        <v>6457</v>
      </c>
      <c r="Z14279">
        <v>13122</v>
      </c>
      <c r="AA14279" t="s">
        <v>6722</v>
      </c>
      <c r="AC14279" t="s">
        <v>10219</v>
      </c>
      <c r="AD14279" t="s">
        <v>443</v>
      </c>
    </row>
    <row r="14280" spans="21:30">
      <c r="U14280">
        <v>37194</v>
      </c>
      <c r="V14280">
        <v>7</v>
      </c>
      <c r="W14280" t="s">
        <v>14562</v>
      </c>
      <c r="X14280">
        <v>13</v>
      </c>
      <c r="Y14280" t="s">
        <v>6457</v>
      </c>
      <c r="Z14280">
        <v>13122</v>
      </c>
      <c r="AA14280" t="s">
        <v>6722</v>
      </c>
      <c r="AC14280" t="s">
        <v>10219</v>
      </c>
      <c r="AD14280" t="s">
        <v>443</v>
      </c>
    </row>
    <row r="14281" spans="21:30">
      <c r="U14281">
        <v>37195</v>
      </c>
      <c r="V14281">
        <v>5</v>
      </c>
      <c r="W14281" t="s">
        <v>14563</v>
      </c>
      <c r="X14281">
        <v>13</v>
      </c>
      <c r="Y14281" t="s">
        <v>6457</v>
      </c>
      <c r="Z14281">
        <v>13110</v>
      </c>
      <c r="AA14281" t="s">
        <v>741</v>
      </c>
      <c r="AC14281" t="s">
        <v>10219</v>
      </c>
      <c r="AD14281" t="s">
        <v>443</v>
      </c>
    </row>
    <row r="14282" spans="21:30">
      <c r="U14282">
        <v>37196</v>
      </c>
      <c r="V14282">
        <v>3</v>
      </c>
      <c r="W14282" t="s">
        <v>14564</v>
      </c>
      <c r="X14282">
        <v>13</v>
      </c>
      <c r="Y14282" t="s">
        <v>6457</v>
      </c>
      <c r="Z14282">
        <v>13110</v>
      </c>
      <c r="AA14282" t="s">
        <v>741</v>
      </c>
      <c r="AC14282" t="s">
        <v>10219</v>
      </c>
      <c r="AD14282" t="s">
        <v>2682</v>
      </c>
    </row>
    <row r="14283" spans="21:30">
      <c r="U14283">
        <v>37197</v>
      </c>
      <c r="V14283">
        <v>1</v>
      </c>
      <c r="W14283" t="s">
        <v>12491</v>
      </c>
      <c r="X14283">
        <v>13</v>
      </c>
      <c r="Y14283" t="s">
        <v>6457</v>
      </c>
      <c r="Z14283">
        <v>13110</v>
      </c>
      <c r="AA14283" t="s">
        <v>741</v>
      </c>
      <c r="AC14283" t="s">
        <v>10219</v>
      </c>
      <c r="AD14283" t="s">
        <v>2682</v>
      </c>
    </row>
    <row r="14284" spans="21:30">
      <c r="U14284">
        <v>37199</v>
      </c>
      <c r="V14284">
        <v>8</v>
      </c>
      <c r="W14284" t="s">
        <v>14565</v>
      </c>
      <c r="X14284">
        <v>13</v>
      </c>
      <c r="Y14284" t="s">
        <v>6457</v>
      </c>
      <c r="Z14284">
        <v>13110</v>
      </c>
      <c r="AA14284" t="s">
        <v>741</v>
      </c>
      <c r="AC14284" t="s">
        <v>10219</v>
      </c>
      <c r="AD14284" t="s">
        <v>2682</v>
      </c>
    </row>
    <row r="14285" spans="21:30">
      <c r="U14285">
        <v>37201</v>
      </c>
      <c r="V14285">
        <v>3</v>
      </c>
      <c r="W14285" t="s">
        <v>14566</v>
      </c>
      <c r="X14285">
        <v>13</v>
      </c>
      <c r="Y14285" t="s">
        <v>6457</v>
      </c>
      <c r="Z14285">
        <v>13110</v>
      </c>
      <c r="AA14285" t="s">
        <v>741</v>
      </c>
      <c r="AC14285" t="s">
        <v>10219</v>
      </c>
      <c r="AD14285" t="s">
        <v>2682</v>
      </c>
    </row>
    <row r="14286" spans="21:30">
      <c r="U14286">
        <v>37202</v>
      </c>
      <c r="V14286">
        <v>1</v>
      </c>
      <c r="W14286" t="s">
        <v>14567</v>
      </c>
      <c r="X14286">
        <v>13</v>
      </c>
      <c r="Y14286" t="s">
        <v>6457</v>
      </c>
      <c r="Z14286">
        <v>13110</v>
      </c>
      <c r="AA14286" t="s">
        <v>741</v>
      </c>
      <c r="AC14286" t="s">
        <v>10219</v>
      </c>
      <c r="AD14286" t="s">
        <v>2682</v>
      </c>
    </row>
    <row r="14287" spans="21:30">
      <c r="U14287">
        <v>37204</v>
      </c>
      <c r="V14287">
        <v>8</v>
      </c>
      <c r="W14287" t="s">
        <v>14568</v>
      </c>
      <c r="X14287">
        <v>13</v>
      </c>
      <c r="Y14287" t="s">
        <v>6457</v>
      </c>
      <c r="Z14287">
        <v>13110</v>
      </c>
      <c r="AA14287" t="s">
        <v>741</v>
      </c>
      <c r="AC14287" t="s">
        <v>10219</v>
      </c>
      <c r="AD14287" t="s">
        <v>2682</v>
      </c>
    </row>
    <row r="14288" spans="21:30">
      <c r="U14288">
        <v>37205</v>
      </c>
      <c r="V14288">
        <v>6</v>
      </c>
      <c r="W14288" t="s">
        <v>14569</v>
      </c>
      <c r="X14288">
        <v>13</v>
      </c>
      <c r="Y14288" t="s">
        <v>6457</v>
      </c>
      <c r="Z14288">
        <v>13110</v>
      </c>
      <c r="AA14288" t="s">
        <v>741</v>
      </c>
      <c r="AC14288" t="s">
        <v>10219</v>
      </c>
      <c r="AD14288" t="s">
        <v>443</v>
      </c>
    </row>
    <row r="14289" spans="21:30">
      <c r="U14289">
        <v>37206</v>
      </c>
      <c r="V14289">
        <v>4</v>
      </c>
      <c r="W14289" t="s">
        <v>14570</v>
      </c>
      <c r="X14289">
        <v>13</v>
      </c>
      <c r="Y14289" t="s">
        <v>6457</v>
      </c>
      <c r="Z14289">
        <v>13110</v>
      </c>
      <c r="AA14289" t="s">
        <v>741</v>
      </c>
      <c r="AC14289" t="s">
        <v>10219</v>
      </c>
      <c r="AD14289" t="s">
        <v>443</v>
      </c>
    </row>
    <row r="14290" spans="21:30">
      <c r="U14290">
        <v>37207</v>
      </c>
      <c r="V14290">
        <v>2</v>
      </c>
      <c r="W14290" t="s">
        <v>14571</v>
      </c>
      <c r="X14290">
        <v>13</v>
      </c>
      <c r="Y14290" t="s">
        <v>6457</v>
      </c>
      <c r="Z14290">
        <v>13110</v>
      </c>
      <c r="AA14290" t="s">
        <v>741</v>
      </c>
      <c r="AC14290" t="s">
        <v>10219</v>
      </c>
      <c r="AD14290" t="s">
        <v>443</v>
      </c>
    </row>
    <row r="14291" spans="21:30">
      <c r="U14291">
        <v>37208</v>
      </c>
      <c r="V14291">
        <v>0</v>
      </c>
      <c r="W14291" t="s">
        <v>14572</v>
      </c>
      <c r="X14291">
        <v>13</v>
      </c>
      <c r="Y14291" t="s">
        <v>6457</v>
      </c>
      <c r="Z14291">
        <v>13129</v>
      </c>
      <c r="AA14291" t="s">
        <v>6690</v>
      </c>
      <c r="AC14291" t="s">
        <v>10219</v>
      </c>
      <c r="AD14291" t="s">
        <v>2682</v>
      </c>
    </row>
    <row r="14292" spans="21:30">
      <c r="U14292">
        <v>37209</v>
      </c>
      <c r="V14292">
        <v>9</v>
      </c>
      <c r="W14292" t="s">
        <v>14573</v>
      </c>
      <c r="X14292">
        <v>13</v>
      </c>
      <c r="Y14292" t="s">
        <v>6457</v>
      </c>
      <c r="Z14292">
        <v>13129</v>
      </c>
      <c r="AA14292" t="s">
        <v>6690</v>
      </c>
      <c r="AC14292" t="s">
        <v>10219</v>
      </c>
      <c r="AD14292" t="s">
        <v>2682</v>
      </c>
    </row>
    <row r="14293" spans="21:30">
      <c r="U14293">
        <v>37210</v>
      </c>
      <c r="V14293">
        <v>2</v>
      </c>
      <c r="W14293" t="s">
        <v>14574</v>
      </c>
      <c r="X14293">
        <v>13</v>
      </c>
      <c r="Y14293" t="s">
        <v>6457</v>
      </c>
      <c r="Z14293">
        <v>13129</v>
      </c>
      <c r="AA14293" t="s">
        <v>6690</v>
      </c>
      <c r="AC14293" t="s">
        <v>10219</v>
      </c>
      <c r="AD14293" t="s">
        <v>2682</v>
      </c>
    </row>
    <row r="14294" spans="21:30">
      <c r="U14294">
        <v>37211</v>
      </c>
      <c r="V14294">
        <v>0</v>
      </c>
      <c r="W14294" t="s">
        <v>14370</v>
      </c>
      <c r="X14294">
        <v>13</v>
      </c>
      <c r="Y14294" t="s">
        <v>6457</v>
      </c>
      <c r="Z14294">
        <v>13129</v>
      </c>
      <c r="AA14294" t="s">
        <v>6690</v>
      </c>
      <c r="AC14294" t="s">
        <v>10219</v>
      </c>
      <c r="AD14294" t="s">
        <v>2682</v>
      </c>
    </row>
    <row r="14295" spans="21:30">
      <c r="U14295">
        <v>37212</v>
      </c>
      <c r="V14295">
        <v>9</v>
      </c>
      <c r="W14295" t="s">
        <v>14575</v>
      </c>
      <c r="X14295">
        <v>13</v>
      </c>
      <c r="Y14295" t="s">
        <v>6457</v>
      </c>
      <c r="Z14295">
        <v>13129</v>
      </c>
      <c r="AA14295" t="s">
        <v>6690</v>
      </c>
      <c r="AC14295" t="s">
        <v>10219</v>
      </c>
      <c r="AD14295" t="s">
        <v>2682</v>
      </c>
    </row>
    <row r="14296" spans="21:30">
      <c r="U14296">
        <v>37213</v>
      </c>
      <c r="V14296">
        <v>7</v>
      </c>
      <c r="W14296" t="s">
        <v>14576</v>
      </c>
      <c r="X14296">
        <v>13</v>
      </c>
      <c r="Y14296" t="s">
        <v>6457</v>
      </c>
      <c r="Z14296">
        <v>13129</v>
      </c>
      <c r="AA14296" t="s">
        <v>6690</v>
      </c>
      <c r="AC14296" t="s">
        <v>10219</v>
      </c>
      <c r="AD14296" t="s">
        <v>443</v>
      </c>
    </row>
    <row r="14297" spans="21:30">
      <c r="U14297">
        <v>37214</v>
      </c>
      <c r="V14297">
        <v>5</v>
      </c>
      <c r="W14297" t="s">
        <v>14577</v>
      </c>
      <c r="X14297">
        <v>13</v>
      </c>
      <c r="Y14297" t="s">
        <v>6457</v>
      </c>
      <c r="Z14297">
        <v>13129</v>
      </c>
      <c r="AA14297" t="s">
        <v>6690</v>
      </c>
      <c r="AC14297" t="s">
        <v>10219</v>
      </c>
      <c r="AD14297" t="s">
        <v>443</v>
      </c>
    </row>
    <row r="14298" spans="21:30">
      <c r="U14298">
        <v>37215</v>
      </c>
      <c r="V14298">
        <v>3</v>
      </c>
      <c r="W14298" t="s">
        <v>14578</v>
      </c>
      <c r="X14298">
        <v>13</v>
      </c>
      <c r="Y14298" t="s">
        <v>6457</v>
      </c>
      <c r="Z14298">
        <v>13111</v>
      </c>
      <c r="AA14298" t="s">
        <v>1237</v>
      </c>
      <c r="AC14298" t="s">
        <v>10219</v>
      </c>
      <c r="AD14298" t="s">
        <v>2682</v>
      </c>
    </row>
    <row r="14299" spans="21:30">
      <c r="U14299">
        <v>37216</v>
      </c>
      <c r="V14299">
        <v>1</v>
      </c>
      <c r="W14299" t="s">
        <v>14579</v>
      </c>
      <c r="X14299">
        <v>13</v>
      </c>
      <c r="Y14299" t="s">
        <v>6457</v>
      </c>
      <c r="Z14299">
        <v>13111</v>
      </c>
      <c r="AA14299" t="s">
        <v>1237</v>
      </c>
      <c r="AC14299" t="s">
        <v>10219</v>
      </c>
      <c r="AD14299" t="s">
        <v>2682</v>
      </c>
    </row>
    <row r="14300" spans="21:30">
      <c r="U14300">
        <v>37218</v>
      </c>
      <c r="V14300">
        <v>8</v>
      </c>
      <c r="W14300" t="s">
        <v>14580</v>
      </c>
      <c r="X14300">
        <v>13</v>
      </c>
      <c r="Y14300" t="s">
        <v>6457</v>
      </c>
      <c r="Z14300">
        <v>13111</v>
      </c>
      <c r="AA14300" t="s">
        <v>1237</v>
      </c>
      <c r="AC14300" t="s">
        <v>10219</v>
      </c>
      <c r="AD14300" t="s">
        <v>443</v>
      </c>
    </row>
    <row r="14301" spans="21:30">
      <c r="U14301">
        <v>37224</v>
      </c>
      <c r="V14301">
        <v>2</v>
      </c>
      <c r="W14301" t="s">
        <v>14581</v>
      </c>
      <c r="X14301">
        <v>13</v>
      </c>
      <c r="Y14301" t="s">
        <v>6457</v>
      </c>
      <c r="Z14301">
        <v>13111</v>
      </c>
      <c r="AA14301" t="s">
        <v>1237</v>
      </c>
      <c r="AC14301" t="s">
        <v>10219</v>
      </c>
      <c r="AD14301" t="s">
        <v>443</v>
      </c>
    </row>
    <row r="14302" spans="21:30">
      <c r="U14302">
        <v>37225</v>
      </c>
      <c r="V14302">
        <v>0</v>
      </c>
      <c r="W14302" t="s">
        <v>14582</v>
      </c>
      <c r="X14302">
        <v>13</v>
      </c>
      <c r="Y14302" t="s">
        <v>6457</v>
      </c>
      <c r="Z14302">
        <v>13111</v>
      </c>
      <c r="AA14302" t="s">
        <v>1237</v>
      </c>
      <c r="AC14302" t="s">
        <v>10219</v>
      </c>
      <c r="AD14302" t="s">
        <v>443</v>
      </c>
    </row>
    <row r="14303" spans="21:30">
      <c r="U14303">
        <v>37226</v>
      </c>
      <c r="V14303">
        <v>9</v>
      </c>
      <c r="W14303" t="s">
        <v>14583</v>
      </c>
      <c r="X14303">
        <v>13</v>
      </c>
      <c r="Y14303" t="s">
        <v>6457</v>
      </c>
      <c r="Z14303">
        <v>13111</v>
      </c>
      <c r="AA14303" t="s">
        <v>1237</v>
      </c>
      <c r="AC14303" t="s">
        <v>10219</v>
      </c>
      <c r="AD14303" t="s">
        <v>443</v>
      </c>
    </row>
    <row r="14304" spans="21:30">
      <c r="U14304">
        <v>37227</v>
      </c>
      <c r="V14304">
        <v>7</v>
      </c>
      <c r="W14304" t="s">
        <v>14584</v>
      </c>
      <c r="X14304">
        <v>13</v>
      </c>
      <c r="Y14304" t="s">
        <v>6457</v>
      </c>
      <c r="Z14304">
        <v>13111</v>
      </c>
      <c r="AA14304" t="s">
        <v>1237</v>
      </c>
      <c r="AC14304" t="s">
        <v>10219</v>
      </c>
      <c r="AD14304" t="s">
        <v>443</v>
      </c>
    </row>
    <row r="14305" spans="21:30">
      <c r="U14305">
        <v>37228</v>
      </c>
      <c r="V14305">
        <v>5</v>
      </c>
      <c r="W14305" t="s">
        <v>14585</v>
      </c>
      <c r="X14305">
        <v>13</v>
      </c>
      <c r="Y14305" t="s">
        <v>6457</v>
      </c>
      <c r="Z14305">
        <v>13112</v>
      </c>
      <c r="AA14305" t="s">
        <v>1249</v>
      </c>
      <c r="AC14305" t="s">
        <v>10219</v>
      </c>
      <c r="AD14305" t="s">
        <v>443</v>
      </c>
    </row>
    <row r="14306" spans="21:30">
      <c r="U14306">
        <v>37229</v>
      </c>
      <c r="V14306">
        <v>3</v>
      </c>
      <c r="W14306" t="s">
        <v>14586</v>
      </c>
      <c r="X14306">
        <v>13</v>
      </c>
      <c r="Y14306" t="s">
        <v>6457</v>
      </c>
      <c r="Z14306">
        <v>13112</v>
      </c>
      <c r="AA14306" t="s">
        <v>1249</v>
      </c>
      <c r="AC14306" t="s">
        <v>10219</v>
      </c>
      <c r="AD14306" t="s">
        <v>443</v>
      </c>
    </row>
    <row r="14307" spans="21:30">
      <c r="U14307">
        <v>37230</v>
      </c>
      <c r="V14307">
        <v>7</v>
      </c>
      <c r="W14307" t="s">
        <v>14587</v>
      </c>
      <c r="X14307">
        <v>13</v>
      </c>
      <c r="Y14307" t="s">
        <v>6457</v>
      </c>
      <c r="Z14307">
        <v>13112</v>
      </c>
      <c r="AA14307" t="s">
        <v>1249</v>
      </c>
      <c r="AC14307" t="s">
        <v>10219</v>
      </c>
      <c r="AD14307" t="s">
        <v>2682</v>
      </c>
    </row>
    <row r="14308" spans="21:30">
      <c r="U14308">
        <v>37231</v>
      </c>
      <c r="V14308">
        <v>5</v>
      </c>
      <c r="W14308" t="s">
        <v>14588</v>
      </c>
      <c r="X14308">
        <v>13</v>
      </c>
      <c r="Y14308" t="s">
        <v>6457</v>
      </c>
      <c r="Z14308">
        <v>13112</v>
      </c>
      <c r="AA14308" t="s">
        <v>1249</v>
      </c>
      <c r="AC14308" t="s">
        <v>10219</v>
      </c>
      <c r="AD14308" t="s">
        <v>2682</v>
      </c>
    </row>
    <row r="14309" spans="21:30">
      <c r="U14309">
        <v>37232</v>
      </c>
      <c r="V14309">
        <v>3</v>
      </c>
      <c r="W14309" t="s">
        <v>14589</v>
      </c>
      <c r="X14309">
        <v>13</v>
      </c>
      <c r="Y14309" t="s">
        <v>6457</v>
      </c>
      <c r="Z14309">
        <v>13112</v>
      </c>
      <c r="AA14309" t="s">
        <v>1249</v>
      </c>
      <c r="AC14309" t="s">
        <v>10219</v>
      </c>
      <c r="AD14309" t="s">
        <v>443</v>
      </c>
    </row>
    <row r="14310" spans="21:30">
      <c r="U14310">
        <v>37233</v>
      </c>
      <c r="V14310">
        <v>1</v>
      </c>
      <c r="W14310" t="s">
        <v>14590</v>
      </c>
      <c r="X14310">
        <v>13</v>
      </c>
      <c r="Y14310" t="s">
        <v>6457</v>
      </c>
      <c r="Z14310">
        <v>13112</v>
      </c>
      <c r="AA14310" t="s">
        <v>1249</v>
      </c>
      <c r="AC14310" t="s">
        <v>10219</v>
      </c>
      <c r="AD14310" t="s">
        <v>443</v>
      </c>
    </row>
    <row r="14311" spans="21:30">
      <c r="U14311">
        <v>37236</v>
      </c>
      <c r="V14311">
        <v>6</v>
      </c>
      <c r="W14311" t="s">
        <v>14591</v>
      </c>
      <c r="X14311">
        <v>13</v>
      </c>
      <c r="Y14311" t="s">
        <v>6457</v>
      </c>
      <c r="Z14311">
        <v>13112</v>
      </c>
      <c r="AA14311" t="s">
        <v>1249</v>
      </c>
      <c r="AC14311" t="s">
        <v>10219</v>
      </c>
      <c r="AD14311" t="s">
        <v>2682</v>
      </c>
    </row>
    <row r="14312" spans="21:30">
      <c r="U14312">
        <v>37239</v>
      </c>
      <c r="V14312">
        <v>0</v>
      </c>
      <c r="W14312" t="s">
        <v>14592</v>
      </c>
      <c r="X14312">
        <v>13</v>
      </c>
      <c r="Y14312" t="s">
        <v>6457</v>
      </c>
      <c r="Z14312">
        <v>13112</v>
      </c>
      <c r="AA14312" t="s">
        <v>1249</v>
      </c>
      <c r="AC14312" t="s">
        <v>10219</v>
      </c>
      <c r="AD14312" t="s">
        <v>443</v>
      </c>
    </row>
    <row r="14313" spans="21:30">
      <c r="U14313">
        <v>37240</v>
      </c>
      <c r="V14313">
        <v>4</v>
      </c>
      <c r="W14313" t="s">
        <v>14593</v>
      </c>
      <c r="X14313">
        <v>13</v>
      </c>
      <c r="Y14313" t="s">
        <v>6457</v>
      </c>
      <c r="Z14313">
        <v>13112</v>
      </c>
      <c r="AA14313" t="s">
        <v>1249</v>
      </c>
      <c r="AC14313" t="s">
        <v>10219</v>
      </c>
      <c r="AD14313" t="s">
        <v>443</v>
      </c>
    </row>
    <row r="14314" spans="21:30">
      <c r="U14314">
        <v>37242</v>
      </c>
      <c r="V14314">
        <v>0</v>
      </c>
      <c r="W14314" t="s">
        <v>14343</v>
      </c>
      <c r="X14314">
        <v>13</v>
      </c>
      <c r="Y14314" t="s">
        <v>6457</v>
      </c>
      <c r="Z14314">
        <v>13131</v>
      </c>
      <c r="AA14314" t="s">
        <v>6925</v>
      </c>
      <c r="AC14314" t="s">
        <v>10219</v>
      </c>
      <c r="AD14314" t="s">
        <v>2682</v>
      </c>
    </row>
    <row r="14315" spans="21:30">
      <c r="U14315">
        <v>37243</v>
      </c>
      <c r="V14315">
        <v>9</v>
      </c>
      <c r="W14315" t="s">
        <v>14594</v>
      </c>
      <c r="X14315">
        <v>13</v>
      </c>
      <c r="Y14315" t="s">
        <v>6457</v>
      </c>
      <c r="Z14315">
        <v>13131</v>
      </c>
      <c r="AA14315" t="s">
        <v>6925</v>
      </c>
      <c r="AC14315" t="s">
        <v>10219</v>
      </c>
      <c r="AD14315" t="s">
        <v>443</v>
      </c>
    </row>
    <row r="14316" spans="21:30">
      <c r="U14316">
        <v>37244</v>
      </c>
      <c r="V14316">
        <v>7</v>
      </c>
      <c r="W14316" t="s">
        <v>14595</v>
      </c>
      <c r="X14316">
        <v>13</v>
      </c>
      <c r="Y14316" t="s">
        <v>6457</v>
      </c>
      <c r="Z14316">
        <v>13130</v>
      </c>
      <c r="AA14316" t="s">
        <v>840</v>
      </c>
      <c r="AC14316" t="s">
        <v>10219</v>
      </c>
      <c r="AD14316" t="s">
        <v>2682</v>
      </c>
    </row>
    <row r="14317" spans="21:30">
      <c r="U14317">
        <v>37245</v>
      </c>
      <c r="V14317">
        <v>5</v>
      </c>
      <c r="W14317" t="s">
        <v>14596</v>
      </c>
      <c r="X14317">
        <v>13</v>
      </c>
      <c r="Y14317" t="s">
        <v>6457</v>
      </c>
      <c r="Z14317">
        <v>13130</v>
      </c>
      <c r="AA14317" t="s">
        <v>840</v>
      </c>
      <c r="AC14317" t="s">
        <v>10219</v>
      </c>
      <c r="AD14317" t="s">
        <v>443</v>
      </c>
    </row>
    <row r="14318" spans="21:30">
      <c r="U14318">
        <v>37246</v>
      </c>
      <c r="V14318">
        <v>3</v>
      </c>
      <c r="W14318" t="s">
        <v>14597</v>
      </c>
      <c r="X14318">
        <v>13</v>
      </c>
      <c r="Y14318" t="s">
        <v>6457</v>
      </c>
      <c r="Z14318">
        <v>13130</v>
      </c>
      <c r="AA14318" t="s">
        <v>840</v>
      </c>
      <c r="AC14318" t="s">
        <v>10219</v>
      </c>
      <c r="AD14318" t="s">
        <v>2682</v>
      </c>
    </row>
    <row r="14319" spans="21:30">
      <c r="U14319">
        <v>37247</v>
      </c>
      <c r="V14319">
        <v>1</v>
      </c>
      <c r="W14319" t="s">
        <v>14598</v>
      </c>
      <c r="X14319">
        <v>13</v>
      </c>
      <c r="Y14319" t="s">
        <v>6457</v>
      </c>
      <c r="Z14319">
        <v>13109</v>
      </c>
      <c r="AA14319" t="s">
        <v>1224</v>
      </c>
      <c r="AC14319" t="s">
        <v>10219</v>
      </c>
      <c r="AD14319" t="s">
        <v>443</v>
      </c>
    </row>
    <row r="14320" spans="21:30">
      <c r="U14320">
        <v>37249</v>
      </c>
      <c r="V14320">
        <v>8</v>
      </c>
      <c r="W14320" t="s">
        <v>14599</v>
      </c>
      <c r="X14320">
        <v>13</v>
      </c>
      <c r="Y14320" t="s">
        <v>6457</v>
      </c>
      <c r="Z14320">
        <v>13109</v>
      </c>
      <c r="AA14320" t="s">
        <v>1224</v>
      </c>
      <c r="AC14320" t="s">
        <v>10219</v>
      </c>
      <c r="AD14320" t="s">
        <v>2682</v>
      </c>
    </row>
    <row r="14321" spans="21:30">
      <c r="U14321">
        <v>37252</v>
      </c>
      <c r="V14321">
        <v>8</v>
      </c>
      <c r="W14321" t="s">
        <v>14600</v>
      </c>
      <c r="X14321">
        <v>13</v>
      </c>
      <c r="Y14321" t="s">
        <v>6457</v>
      </c>
      <c r="Z14321">
        <v>13109</v>
      </c>
      <c r="AA14321" t="s">
        <v>1224</v>
      </c>
      <c r="AC14321" t="s">
        <v>10219</v>
      </c>
      <c r="AD14321" t="s">
        <v>443</v>
      </c>
    </row>
    <row r="14322" spans="21:30">
      <c r="U14322">
        <v>37253</v>
      </c>
      <c r="V14322">
        <v>6</v>
      </c>
      <c r="W14322" t="s">
        <v>14601</v>
      </c>
      <c r="X14322">
        <v>13</v>
      </c>
      <c r="Y14322" t="s">
        <v>6457</v>
      </c>
      <c r="Z14322">
        <v>13109</v>
      </c>
      <c r="AA14322" t="s">
        <v>1224</v>
      </c>
      <c r="AC14322" t="s">
        <v>10219</v>
      </c>
      <c r="AD14322" t="s">
        <v>443</v>
      </c>
    </row>
    <row r="14323" spans="21:30">
      <c r="U14323">
        <v>37254</v>
      </c>
      <c r="V14323">
        <v>4</v>
      </c>
      <c r="W14323" t="s">
        <v>14602</v>
      </c>
      <c r="X14323">
        <v>13</v>
      </c>
      <c r="Y14323" t="s">
        <v>6457</v>
      </c>
      <c r="Z14323">
        <v>13105</v>
      </c>
      <c r="AA14323" t="s">
        <v>1817</v>
      </c>
      <c r="AC14323" t="s">
        <v>10219</v>
      </c>
      <c r="AD14323" t="s">
        <v>443</v>
      </c>
    </row>
    <row r="14324" spans="21:30">
      <c r="U14324">
        <v>37256</v>
      </c>
      <c r="V14324">
        <v>0</v>
      </c>
      <c r="W14324" t="s">
        <v>14603</v>
      </c>
      <c r="X14324">
        <v>13</v>
      </c>
      <c r="Y14324" t="s">
        <v>6457</v>
      </c>
      <c r="Z14324">
        <v>13105</v>
      </c>
      <c r="AA14324" t="s">
        <v>1817</v>
      </c>
      <c r="AC14324" t="s">
        <v>10219</v>
      </c>
      <c r="AD14324" t="s">
        <v>2682</v>
      </c>
    </row>
    <row r="14325" spans="21:30">
      <c r="U14325">
        <v>37257</v>
      </c>
      <c r="V14325">
        <v>9</v>
      </c>
      <c r="W14325" t="s">
        <v>10257</v>
      </c>
      <c r="X14325">
        <v>13</v>
      </c>
      <c r="Y14325" t="s">
        <v>6457</v>
      </c>
      <c r="Z14325">
        <v>13105</v>
      </c>
      <c r="AA14325" t="s">
        <v>1817</v>
      </c>
      <c r="AC14325" t="s">
        <v>10219</v>
      </c>
      <c r="AD14325" t="s">
        <v>2682</v>
      </c>
    </row>
    <row r="14326" spans="21:30">
      <c r="U14326">
        <v>37258</v>
      </c>
      <c r="V14326">
        <v>7</v>
      </c>
      <c r="W14326" t="s">
        <v>14604</v>
      </c>
      <c r="X14326">
        <v>13</v>
      </c>
      <c r="Y14326" t="s">
        <v>6457</v>
      </c>
      <c r="Z14326">
        <v>13105</v>
      </c>
      <c r="AA14326" t="s">
        <v>1817</v>
      </c>
      <c r="AC14326" t="s">
        <v>10219</v>
      </c>
      <c r="AD14326" t="s">
        <v>443</v>
      </c>
    </row>
    <row r="14327" spans="21:30">
      <c r="U14327">
        <v>37259</v>
      </c>
      <c r="V14327">
        <v>5</v>
      </c>
      <c r="W14327" t="s">
        <v>14605</v>
      </c>
      <c r="X14327">
        <v>13</v>
      </c>
      <c r="Y14327" t="s">
        <v>6457</v>
      </c>
      <c r="Z14327">
        <v>13105</v>
      </c>
      <c r="AA14327" t="s">
        <v>1817</v>
      </c>
      <c r="AC14327" t="s">
        <v>10219</v>
      </c>
      <c r="AD14327" t="s">
        <v>443</v>
      </c>
    </row>
    <row r="14328" spans="21:30">
      <c r="U14328">
        <v>37260</v>
      </c>
      <c r="V14328">
        <v>9</v>
      </c>
      <c r="W14328" t="s">
        <v>14606</v>
      </c>
      <c r="X14328">
        <v>13</v>
      </c>
      <c r="Y14328" t="s">
        <v>6457</v>
      </c>
      <c r="Z14328">
        <v>13105</v>
      </c>
      <c r="AA14328" t="s">
        <v>1817</v>
      </c>
      <c r="AC14328" t="s">
        <v>10219</v>
      </c>
      <c r="AD14328" t="s">
        <v>443</v>
      </c>
    </row>
    <row r="14329" spans="21:30">
      <c r="U14329">
        <v>37262</v>
      </c>
      <c r="V14329">
        <v>5</v>
      </c>
      <c r="W14329" t="s">
        <v>14607</v>
      </c>
      <c r="X14329">
        <v>13</v>
      </c>
      <c r="Y14329" t="s">
        <v>6457</v>
      </c>
      <c r="Z14329">
        <v>13105</v>
      </c>
      <c r="AA14329" t="s">
        <v>1817</v>
      </c>
      <c r="AC14329" t="s">
        <v>10219</v>
      </c>
      <c r="AD14329" t="s">
        <v>443</v>
      </c>
    </row>
    <row r="14330" spans="21:30">
      <c r="U14330">
        <v>37263</v>
      </c>
      <c r="V14330">
        <v>3</v>
      </c>
      <c r="W14330" t="s">
        <v>14608</v>
      </c>
      <c r="X14330">
        <v>13</v>
      </c>
      <c r="Y14330" t="s">
        <v>6457</v>
      </c>
      <c r="Z14330">
        <v>13105</v>
      </c>
      <c r="AA14330" t="s">
        <v>1817</v>
      </c>
      <c r="AC14330" t="s">
        <v>10219</v>
      </c>
      <c r="AD14330" t="s">
        <v>443</v>
      </c>
    </row>
    <row r="14331" spans="21:30">
      <c r="U14331">
        <v>37264</v>
      </c>
      <c r="V14331">
        <v>1</v>
      </c>
      <c r="W14331" t="s">
        <v>14609</v>
      </c>
      <c r="X14331">
        <v>13</v>
      </c>
      <c r="Y14331" t="s">
        <v>6457</v>
      </c>
      <c r="Z14331">
        <v>13105</v>
      </c>
      <c r="AA14331" t="s">
        <v>1817</v>
      </c>
      <c r="AC14331" t="s">
        <v>10219</v>
      </c>
      <c r="AD14331" t="s">
        <v>443</v>
      </c>
    </row>
    <row r="14332" spans="21:30">
      <c r="U14332">
        <v>37266</v>
      </c>
      <c r="V14332">
        <v>8</v>
      </c>
      <c r="W14332" t="s">
        <v>14610</v>
      </c>
      <c r="X14332">
        <v>13</v>
      </c>
      <c r="Y14332" t="s">
        <v>6457</v>
      </c>
      <c r="Z14332">
        <v>13121</v>
      </c>
      <c r="AA14332" t="s">
        <v>1491</v>
      </c>
      <c r="AC14332" t="s">
        <v>10219</v>
      </c>
      <c r="AD14332" t="s">
        <v>443</v>
      </c>
    </row>
    <row r="14333" spans="21:30">
      <c r="U14333">
        <v>37267</v>
      </c>
      <c r="V14333">
        <v>6</v>
      </c>
      <c r="W14333" t="s">
        <v>14611</v>
      </c>
      <c r="X14333">
        <v>13</v>
      </c>
      <c r="Y14333" t="s">
        <v>6457</v>
      </c>
      <c r="Z14333">
        <v>13121</v>
      </c>
      <c r="AA14333" t="s">
        <v>1491</v>
      </c>
      <c r="AC14333" t="s">
        <v>10219</v>
      </c>
      <c r="AD14333" t="s">
        <v>443</v>
      </c>
    </row>
    <row r="14334" spans="21:30">
      <c r="U14334">
        <v>37269</v>
      </c>
      <c r="V14334">
        <v>2</v>
      </c>
      <c r="W14334" t="s">
        <v>14520</v>
      </c>
      <c r="X14334">
        <v>13</v>
      </c>
      <c r="Y14334" t="s">
        <v>6457</v>
      </c>
      <c r="Z14334">
        <v>13116</v>
      </c>
      <c r="AA14334" t="s">
        <v>1296</v>
      </c>
      <c r="AC14334" t="s">
        <v>10219</v>
      </c>
      <c r="AD14334" t="s">
        <v>2682</v>
      </c>
    </row>
    <row r="14335" spans="21:30">
      <c r="U14335">
        <v>37273</v>
      </c>
      <c r="V14335">
        <v>0</v>
      </c>
      <c r="W14335" t="s">
        <v>14612</v>
      </c>
      <c r="X14335">
        <v>13</v>
      </c>
      <c r="Y14335" t="s">
        <v>6457</v>
      </c>
      <c r="Z14335">
        <v>13116</v>
      </c>
      <c r="AA14335" t="s">
        <v>1296</v>
      </c>
      <c r="AC14335" t="s">
        <v>10219</v>
      </c>
      <c r="AD14335" t="s">
        <v>2682</v>
      </c>
    </row>
    <row r="14336" spans="21:30">
      <c r="U14336">
        <v>37275</v>
      </c>
      <c r="V14336">
        <v>7</v>
      </c>
      <c r="W14336" t="s">
        <v>14613</v>
      </c>
      <c r="X14336">
        <v>13</v>
      </c>
      <c r="Y14336" t="s">
        <v>6457</v>
      </c>
      <c r="Z14336">
        <v>13116</v>
      </c>
      <c r="AA14336" t="s">
        <v>1296</v>
      </c>
      <c r="AC14336" t="s">
        <v>10219</v>
      </c>
      <c r="AD14336" t="s">
        <v>443</v>
      </c>
    </row>
    <row r="14337" spans="21:30">
      <c r="U14337">
        <v>37276</v>
      </c>
      <c r="V14337">
        <v>5</v>
      </c>
      <c r="W14337" t="s">
        <v>14614</v>
      </c>
      <c r="X14337">
        <v>13</v>
      </c>
      <c r="Y14337" t="s">
        <v>6457</v>
      </c>
      <c r="Z14337">
        <v>13116</v>
      </c>
      <c r="AA14337" t="s">
        <v>1296</v>
      </c>
      <c r="AC14337" t="s">
        <v>10219</v>
      </c>
      <c r="AD14337" t="s">
        <v>443</v>
      </c>
    </row>
    <row r="14338" spans="21:30">
      <c r="U14338">
        <v>37277</v>
      </c>
      <c r="V14338">
        <v>3</v>
      </c>
      <c r="W14338" t="s">
        <v>637</v>
      </c>
      <c r="X14338">
        <v>13</v>
      </c>
      <c r="Y14338" t="s">
        <v>6457</v>
      </c>
      <c r="Z14338">
        <v>13201</v>
      </c>
      <c r="AA14338" t="s">
        <v>114</v>
      </c>
      <c r="AC14338" t="s">
        <v>10219</v>
      </c>
      <c r="AD14338" t="s">
        <v>2682</v>
      </c>
    </row>
    <row r="14339" spans="21:30">
      <c r="U14339">
        <v>37278</v>
      </c>
      <c r="V14339">
        <v>1</v>
      </c>
      <c r="W14339" t="s">
        <v>14615</v>
      </c>
      <c r="X14339">
        <v>13</v>
      </c>
      <c r="Y14339" t="s">
        <v>6457</v>
      </c>
      <c r="Z14339">
        <v>13201</v>
      </c>
      <c r="AA14339" t="s">
        <v>114</v>
      </c>
      <c r="AC14339" t="s">
        <v>10219</v>
      </c>
      <c r="AD14339" t="s">
        <v>443</v>
      </c>
    </row>
    <row r="14340" spans="21:30">
      <c r="U14340">
        <v>37280</v>
      </c>
      <c r="V14340">
        <v>3</v>
      </c>
      <c r="W14340" t="s">
        <v>14616</v>
      </c>
      <c r="X14340">
        <v>13</v>
      </c>
      <c r="Y14340" t="s">
        <v>6457</v>
      </c>
      <c r="Z14340">
        <v>13201</v>
      </c>
      <c r="AA14340" t="s">
        <v>114</v>
      </c>
      <c r="AC14340" t="s">
        <v>10219</v>
      </c>
      <c r="AD14340" t="s">
        <v>443</v>
      </c>
    </row>
    <row r="14341" spans="21:30">
      <c r="U14341">
        <v>37284</v>
      </c>
      <c r="V14341">
        <v>6</v>
      </c>
      <c r="W14341" t="s">
        <v>14617</v>
      </c>
      <c r="X14341">
        <v>13</v>
      </c>
      <c r="Y14341" t="s">
        <v>6457</v>
      </c>
      <c r="Z14341">
        <v>13201</v>
      </c>
      <c r="AA14341" t="s">
        <v>114</v>
      </c>
      <c r="AC14341" t="s">
        <v>10219</v>
      </c>
      <c r="AD14341" t="s">
        <v>2682</v>
      </c>
    </row>
    <row r="14342" spans="21:30">
      <c r="U14342">
        <v>37285</v>
      </c>
      <c r="V14342">
        <v>4</v>
      </c>
      <c r="W14342" t="s">
        <v>14618</v>
      </c>
      <c r="X14342">
        <v>13</v>
      </c>
      <c r="Y14342" t="s">
        <v>6457</v>
      </c>
      <c r="Z14342">
        <v>13201</v>
      </c>
      <c r="AA14342" t="s">
        <v>114</v>
      </c>
      <c r="AC14342" t="s">
        <v>10219</v>
      </c>
      <c r="AD14342" t="s">
        <v>2682</v>
      </c>
    </row>
    <row r="14343" spans="21:30">
      <c r="U14343">
        <v>37286</v>
      </c>
      <c r="V14343">
        <v>2</v>
      </c>
      <c r="W14343" t="s">
        <v>14619</v>
      </c>
      <c r="X14343">
        <v>13</v>
      </c>
      <c r="Y14343" t="s">
        <v>6457</v>
      </c>
      <c r="Z14343">
        <v>13201</v>
      </c>
      <c r="AA14343" t="s">
        <v>114</v>
      </c>
      <c r="AC14343" t="s">
        <v>10219</v>
      </c>
      <c r="AD14343" t="s">
        <v>443</v>
      </c>
    </row>
    <row r="14344" spans="21:30">
      <c r="U14344">
        <v>37287</v>
      </c>
      <c r="V14344">
        <v>0</v>
      </c>
      <c r="W14344" t="s">
        <v>14620</v>
      </c>
      <c r="X14344">
        <v>13</v>
      </c>
      <c r="Y14344" t="s">
        <v>6457</v>
      </c>
      <c r="Z14344">
        <v>13201</v>
      </c>
      <c r="AA14344" t="s">
        <v>114</v>
      </c>
      <c r="AC14344" t="s">
        <v>10219</v>
      </c>
      <c r="AD14344" t="s">
        <v>443</v>
      </c>
    </row>
    <row r="14345" spans="21:30">
      <c r="U14345">
        <v>37288</v>
      </c>
      <c r="V14345">
        <v>9</v>
      </c>
      <c r="W14345" t="s">
        <v>14621</v>
      </c>
      <c r="X14345">
        <v>13</v>
      </c>
      <c r="Y14345" t="s">
        <v>6457</v>
      </c>
      <c r="Z14345">
        <v>13201</v>
      </c>
      <c r="AA14345" t="s">
        <v>114</v>
      </c>
      <c r="AC14345" t="s">
        <v>10219</v>
      </c>
      <c r="AD14345" t="s">
        <v>443</v>
      </c>
    </row>
    <row r="14346" spans="21:30">
      <c r="U14346">
        <v>37289</v>
      </c>
      <c r="V14346">
        <v>7</v>
      </c>
      <c r="W14346" t="s">
        <v>14622</v>
      </c>
      <c r="X14346">
        <v>13</v>
      </c>
      <c r="Y14346" t="s">
        <v>6457</v>
      </c>
      <c r="Z14346">
        <v>13201</v>
      </c>
      <c r="AA14346" t="s">
        <v>114</v>
      </c>
      <c r="AC14346" t="s">
        <v>10219</v>
      </c>
      <c r="AD14346" t="s">
        <v>443</v>
      </c>
    </row>
    <row r="14347" spans="21:30">
      <c r="U14347">
        <v>37290</v>
      </c>
      <c r="V14347">
        <v>0</v>
      </c>
      <c r="W14347" t="s">
        <v>14623</v>
      </c>
      <c r="X14347">
        <v>13</v>
      </c>
      <c r="Y14347" t="s">
        <v>6457</v>
      </c>
      <c r="Z14347">
        <v>13201</v>
      </c>
      <c r="AA14347" t="s">
        <v>114</v>
      </c>
      <c r="AC14347" t="s">
        <v>10219</v>
      </c>
      <c r="AD14347" t="s">
        <v>443</v>
      </c>
    </row>
    <row r="14348" spans="21:30">
      <c r="U14348">
        <v>37291</v>
      </c>
      <c r="V14348">
        <v>9</v>
      </c>
      <c r="W14348" t="s">
        <v>14624</v>
      </c>
      <c r="X14348">
        <v>13</v>
      </c>
      <c r="Y14348" t="s">
        <v>6457</v>
      </c>
      <c r="Z14348">
        <v>13201</v>
      </c>
      <c r="AA14348" t="s">
        <v>114</v>
      </c>
      <c r="AC14348" t="s">
        <v>10219</v>
      </c>
      <c r="AD14348" t="s">
        <v>443</v>
      </c>
    </row>
    <row r="14349" spans="21:30">
      <c r="U14349">
        <v>37292</v>
      </c>
      <c r="V14349">
        <v>7</v>
      </c>
      <c r="W14349" t="s">
        <v>14625</v>
      </c>
      <c r="X14349">
        <v>13</v>
      </c>
      <c r="Y14349" t="s">
        <v>6457</v>
      </c>
      <c r="Z14349">
        <v>13203</v>
      </c>
      <c r="AA14349" t="s">
        <v>7433</v>
      </c>
      <c r="AC14349" t="s">
        <v>10219</v>
      </c>
      <c r="AD14349" t="s">
        <v>443</v>
      </c>
    </row>
    <row r="14350" spans="21:30">
      <c r="U14350">
        <v>37293</v>
      </c>
      <c r="V14350">
        <v>5</v>
      </c>
      <c r="W14350" t="s">
        <v>14626</v>
      </c>
      <c r="X14350">
        <v>13</v>
      </c>
      <c r="Y14350" t="s">
        <v>6457</v>
      </c>
      <c r="Z14350">
        <v>13203</v>
      </c>
      <c r="AA14350" t="s">
        <v>7433</v>
      </c>
      <c r="AC14350" t="s">
        <v>10219</v>
      </c>
      <c r="AD14350" t="s">
        <v>2682</v>
      </c>
    </row>
    <row r="14351" spans="21:30">
      <c r="U14351">
        <v>37294</v>
      </c>
      <c r="V14351">
        <v>3</v>
      </c>
      <c r="W14351" t="s">
        <v>14627</v>
      </c>
      <c r="X14351">
        <v>13</v>
      </c>
      <c r="Y14351" t="s">
        <v>6457</v>
      </c>
      <c r="Z14351">
        <v>13202</v>
      </c>
      <c r="AA14351" t="s">
        <v>781</v>
      </c>
      <c r="AC14351" t="s">
        <v>10219</v>
      </c>
      <c r="AD14351" t="s">
        <v>443</v>
      </c>
    </row>
    <row r="14352" spans="21:30">
      <c r="U14352">
        <v>37295</v>
      </c>
      <c r="V14352">
        <v>1</v>
      </c>
      <c r="W14352" t="s">
        <v>14628</v>
      </c>
      <c r="X14352">
        <v>13</v>
      </c>
      <c r="Y14352" t="s">
        <v>6457</v>
      </c>
      <c r="Z14352">
        <v>13108</v>
      </c>
      <c r="AA14352" t="s">
        <v>1212</v>
      </c>
      <c r="AC14352" t="s">
        <v>10219</v>
      </c>
      <c r="AD14352" t="s">
        <v>2682</v>
      </c>
    </row>
    <row r="14353" spans="21:30">
      <c r="U14353">
        <v>37297</v>
      </c>
      <c r="V14353">
        <v>8</v>
      </c>
      <c r="W14353" t="s">
        <v>14629</v>
      </c>
      <c r="X14353">
        <v>13</v>
      </c>
      <c r="Y14353" t="s">
        <v>6457</v>
      </c>
      <c r="Z14353">
        <v>13108</v>
      </c>
      <c r="AA14353" t="s">
        <v>1212</v>
      </c>
      <c r="AC14353" t="s">
        <v>10219</v>
      </c>
      <c r="AD14353" t="s">
        <v>2682</v>
      </c>
    </row>
    <row r="14354" spans="21:30">
      <c r="U14354">
        <v>37298</v>
      </c>
      <c r="V14354">
        <v>6</v>
      </c>
      <c r="W14354" t="s">
        <v>14630</v>
      </c>
      <c r="X14354">
        <v>13</v>
      </c>
      <c r="Y14354" t="s">
        <v>6457</v>
      </c>
      <c r="Z14354">
        <v>13108</v>
      </c>
      <c r="AA14354" t="s">
        <v>1212</v>
      </c>
      <c r="AC14354" t="s">
        <v>10219</v>
      </c>
      <c r="AD14354" t="s">
        <v>2682</v>
      </c>
    </row>
    <row r="14355" spans="21:30">
      <c r="U14355">
        <v>37299</v>
      </c>
      <c r="V14355">
        <v>4</v>
      </c>
      <c r="W14355" t="s">
        <v>10231</v>
      </c>
      <c r="X14355">
        <v>13</v>
      </c>
      <c r="Y14355" t="s">
        <v>6457</v>
      </c>
      <c r="Z14355">
        <v>13104</v>
      </c>
      <c r="AA14355" t="s">
        <v>6569</v>
      </c>
      <c r="AC14355" t="s">
        <v>10219</v>
      </c>
      <c r="AD14355" t="s">
        <v>2682</v>
      </c>
    </row>
    <row r="14356" spans="21:30">
      <c r="U14356">
        <v>37302</v>
      </c>
      <c r="V14356">
        <v>8</v>
      </c>
      <c r="W14356" t="s">
        <v>14631</v>
      </c>
      <c r="X14356">
        <v>13</v>
      </c>
      <c r="Y14356" t="s">
        <v>6457</v>
      </c>
      <c r="Z14356">
        <v>13107</v>
      </c>
      <c r="AA14356" t="s">
        <v>1204</v>
      </c>
      <c r="AC14356" t="s">
        <v>10219</v>
      </c>
      <c r="AD14356" t="s">
        <v>2682</v>
      </c>
    </row>
    <row r="14357" spans="21:30">
      <c r="U14357">
        <v>37303</v>
      </c>
      <c r="V14357">
        <v>6</v>
      </c>
      <c r="W14357" t="s">
        <v>14632</v>
      </c>
      <c r="X14357">
        <v>13</v>
      </c>
      <c r="Y14357" t="s">
        <v>6457</v>
      </c>
      <c r="Z14357">
        <v>13107</v>
      </c>
      <c r="AA14357" t="s">
        <v>1204</v>
      </c>
      <c r="AC14357" t="s">
        <v>10219</v>
      </c>
      <c r="AD14357" t="s">
        <v>2682</v>
      </c>
    </row>
    <row r="14358" spans="21:30">
      <c r="U14358">
        <v>37304</v>
      </c>
      <c r="V14358">
        <v>4</v>
      </c>
      <c r="W14358" t="s">
        <v>14633</v>
      </c>
      <c r="X14358">
        <v>13</v>
      </c>
      <c r="Y14358" t="s">
        <v>6457</v>
      </c>
      <c r="Z14358">
        <v>13107</v>
      </c>
      <c r="AA14358" t="s">
        <v>1204</v>
      </c>
      <c r="AC14358" t="s">
        <v>10219</v>
      </c>
      <c r="AD14358" t="s">
        <v>2682</v>
      </c>
    </row>
    <row r="14359" spans="21:30">
      <c r="U14359">
        <v>37306</v>
      </c>
      <c r="V14359">
        <v>0</v>
      </c>
      <c r="W14359" t="s">
        <v>14634</v>
      </c>
      <c r="X14359">
        <v>13</v>
      </c>
      <c r="Y14359" t="s">
        <v>6457</v>
      </c>
      <c r="Z14359">
        <v>13127</v>
      </c>
      <c r="AA14359" t="s">
        <v>1640</v>
      </c>
      <c r="AC14359" t="s">
        <v>10219</v>
      </c>
      <c r="AD14359" t="s">
        <v>443</v>
      </c>
    </row>
    <row r="14360" spans="21:30">
      <c r="U14360">
        <v>37307</v>
      </c>
      <c r="V14360">
        <v>9</v>
      </c>
      <c r="W14360" t="s">
        <v>14635</v>
      </c>
      <c r="X14360">
        <v>13</v>
      </c>
      <c r="Y14360" t="s">
        <v>6457</v>
      </c>
      <c r="Z14360">
        <v>13127</v>
      </c>
      <c r="AA14360" t="s">
        <v>1640</v>
      </c>
      <c r="AC14360" t="s">
        <v>10219</v>
      </c>
      <c r="AD14360" t="s">
        <v>2682</v>
      </c>
    </row>
    <row r="14361" spans="21:30">
      <c r="U14361">
        <v>37308</v>
      </c>
      <c r="V14361">
        <v>7</v>
      </c>
      <c r="W14361" t="s">
        <v>12491</v>
      </c>
      <c r="X14361">
        <v>13</v>
      </c>
      <c r="Y14361" t="s">
        <v>6457</v>
      </c>
      <c r="Z14361">
        <v>13127</v>
      </c>
      <c r="AA14361" t="s">
        <v>1640</v>
      </c>
      <c r="AC14361" t="s">
        <v>10219</v>
      </c>
      <c r="AD14361" t="s">
        <v>2682</v>
      </c>
    </row>
    <row r="14362" spans="21:30">
      <c r="U14362">
        <v>37309</v>
      </c>
      <c r="V14362">
        <v>5</v>
      </c>
      <c r="W14362" t="s">
        <v>14164</v>
      </c>
      <c r="X14362">
        <v>13</v>
      </c>
      <c r="Y14362" t="s">
        <v>6457</v>
      </c>
      <c r="Z14362">
        <v>13127</v>
      </c>
      <c r="AA14362" t="s">
        <v>1640</v>
      </c>
      <c r="AC14362" t="s">
        <v>10219</v>
      </c>
      <c r="AD14362" t="s">
        <v>2682</v>
      </c>
    </row>
    <row r="14363" spans="21:30">
      <c r="U14363">
        <v>37310</v>
      </c>
      <c r="V14363">
        <v>9</v>
      </c>
      <c r="W14363" t="s">
        <v>14636</v>
      </c>
      <c r="X14363">
        <v>13</v>
      </c>
      <c r="Y14363" t="s">
        <v>6457</v>
      </c>
      <c r="Z14363">
        <v>13127</v>
      </c>
      <c r="AA14363" t="s">
        <v>1640</v>
      </c>
      <c r="AC14363" t="s">
        <v>10219</v>
      </c>
      <c r="AD14363" t="s">
        <v>443</v>
      </c>
    </row>
    <row r="14364" spans="21:30">
      <c r="U14364">
        <v>37311</v>
      </c>
      <c r="V14364">
        <v>7</v>
      </c>
      <c r="W14364" t="s">
        <v>14637</v>
      </c>
      <c r="X14364">
        <v>13</v>
      </c>
      <c r="Y14364" t="s">
        <v>6457</v>
      </c>
      <c r="Z14364">
        <v>13106</v>
      </c>
      <c r="AA14364" t="s">
        <v>6487</v>
      </c>
      <c r="AC14364" t="s">
        <v>10219</v>
      </c>
      <c r="AD14364" t="s">
        <v>443</v>
      </c>
    </row>
    <row r="14365" spans="21:30">
      <c r="U14365">
        <v>37312</v>
      </c>
      <c r="V14365">
        <v>5</v>
      </c>
      <c r="W14365" t="s">
        <v>14638</v>
      </c>
      <c r="X14365">
        <v>13</v>
      </c>
      <c r="Y14365" t="s">
        <v>6457</v>
      </c>
      <c r="Z14365">
        <v>13106</v>
      </c>
      <c r="AA14365" t="s">
        <v>6487</v>
      </c>
      <c r="AC14365" t="s">
        <v>10219</v>
      </c>
      <c r="AD14365" t="s">
        <v>443</v>
      </c>
    </row>
    <row r="14366" spans="21:30">
      <c r="U14366">
        <v>37313</v>
      </c>
      <c r="V14366">
        <v>3</v>
      </c>
      <c r="W14366" t="s">
        <v>14639</v>
      </c>
      <c r="X14366">
        <v>13</v>
      </c>
      <c r="Y14366" t="s">
        <v>6457</v>
      </c>
      <c r="Z14366">
        <v>13106</v>
      </c>
      <c r="AA14366" t="s">
        <v>6487</v>
      </c>
      <c r="AC14366" t="s">
        <v>10219</v>
      </c>
      <c r="AD14366" t="s">
        <v>2682</v>
      </c>
    </row>
    <row r="14367" spans="21:30">
      <c r="U14367">
        <v>37316</v>
      </c>
      <c r="V14367">
        <v>8</v>
      </c>
      <c r="W14367" t="s">
        <v>14640</v>
      </c>
      <c r="X14367">
        <v>13</v>
      </c>
      <c r="Y14367" t="s">
        <v>6457</v>
      </c>
      <c r="Z14367">
        <v>13102</v>
      </c>
      <c r="AA14367" t="s">
        <v>957</v>
      </c>
      <c r="AC14367" t="s">
        <v>10219</v>
      </c>
      <c r="AD14367" t="s">
        <v>2682</v>
      </c>
    </row>
    <row r="14368" spans="21:30">
      <c r="U14368">
        <v>37317</v>
      </c>
      <c r="V14368">
        <v>6</v>
      </c>
      <c r="W14368" t="s">
        <v>14641</v>
      </c>
      <c r="X14368">
        <v>13</v>
      </c>
      <c r="Y14368" t="s">
        <v>6457</v>
      </c>
      <c r="Z14368">
        <v>13119</v>
      </c>
      <c r="AA14368" t="s">
        <v>6482</v>
      </c>
      <c r="AC14368" t="s">
        <v>10219</v>
      </c>
      <c r="AD14368" t="s">
        <v>2682</v>
      </c>
    </row>
    <row r="14369" spans="21:30">
      <c r="U14369">
        <v>37318</v>
      </c>
      <c r="V14369">
        <v>4</v>
      </c>
      <c r="W14369" t="s">
        <v>14642</v>
      </c>
      <c r="X14369">
        <v>13</v>
      </c>
      <c r="Y14369" t="s">
        <v>6457</v>
      </c>
      <c r="Z14369">
        <v>13119</v>
      </c>
      <c r="AA14369" t="s">
        <v>6482</v>
      </c>
      <c r="AC14369" t="s">
        <v>10219</v>
      </c>
      <c r="AD14369" t="s">
        <v>443</v>
      </c>
    </row>
    <row r="14370" spans="21:30">
      <c r="U14370">
        <v>37319</v>
      </c>
      <c r="V14370">
        <v>2</v>
      </c>
      <c r="W14370" t="s">
        <v>14643</v>
      </c>
      <c r="X14370">
        <v>13</v>
      </c>
      <c r="Y14370" t="s">
        <v>6457</v>
      </c>
      <c r="Z14370">
        <v>13119</v>
      </c>
      <c r="AA14370" t="s">
        <v>6482</v>
      </c>
      <c r="AC14370" t="s">
        <v>10219</v>
      </c>
      <c r="AD14370" t="s">
        <v>2682</v>
      </c>
    </row>
    <row r="14371" spans="21:30">
      <c r="U14371">
        <v>37322</v>
      </c>
      <c r="V14371">
        <v>2</v>
      </c>
      <c r="W14371" t="s">
        <v>14644</v>
      </c>
      <c r="X14371">
        <v>13</v>
      </c>
      <c r="Y14371" t="s">
        <v>6457</v>
      </c>
      <c r="Z14371">
        <v>13119</v>
      </c>
      <c r="AA14371" t="s">
        <v>6482</v>
      </c>
      <c r="AC14371" t="s">
        <v>10219</v>
      </c>
      <c r="AD14371" t="s">
        <v>443</v>
      </c>
    </row>
    <row r="14372" spans="21:30">
      <c r="U14372">
        <v>37323</v>
      </c>
      <c r="V14372">
        <v>0</v>
      </c>
      <c r="W14372" t="s">
        <v>14645</v>
      </c>
      <c r="X14372">
        <v>13</v>
      </c>
      <c r="Y14372" t="s">
        <v>6457</v>
      </c>
      <c r="Z14372">
        <v>13119</v>
      </c>
      <c r="AA14372" t="s">
        <v>6482</v>
      </c>
      <c r="AC14372" t="s">
        <v>10219</v>
      </c>
      <c r="AD14372" t="s">
        <v>2682</v>
      </c>
    </row>
    <row r="14373" spans="21:30">
      <c r="U14373">
        <v>37324</v>
      </c>
      <c r="V14373">
        <v>9</v>
      </c>
      <c r="W14373" t="s">
        <v>14178</v>
      </c>
      <c r="X14373">
        <v>13</v>
      </c>
      <c r="Y14373" t="s">
        <v>6457</v>
      </c>
      <c r="Z14373">
        <v>13126</v>
      </c>
      <c r="AA14373" t="s">
        <v>6479</v>
      </c>
      <c r="AC14373" t="s">
        <v>10219</v>
      </c>
      <c r="AD14373" t="s">
        <v>2682</v>
      </c>
    </row>
    <row r="14374" spans="21:30">
      <c r="U14374">
        <v>37325</v>
      </c>
      <c r="V14374">
        <v>7</v>
      </c>
      <c r="W14374" t="s">
        <v>14646</v>
      </c>
      <c r="X14374">
        <v>13</v>
      </c>
      <c r="Y14374" t="s">
        <v>6457</v>
      </c>
      <c r="Z14374">
        <v>13126</v>
      </c>
      <c r="AA14374" t="s">
        <v>6479</v>
      </c>
      <c r="AC14374" t="s">
        <v>10219</v>
      </c>
      <c r="AD14374" t="s">
        <v>2682</v>
      </c>
    </row>
    <row r="14375" spans="21:30">
      <c r="U14375">
        <v>37326</v>
      </c>
      <c r="V14375">
        <v>5</v>
      </c>
      <c r="W14375" t="s">
        <v>14647</v>
      </c>
      <c r="X14375">
        <v>13</v>
      </c>
      <c r="Y14375" t="s">
        <v>6457</v>
      </c>
      <c r="Z14375">
        <v>13126</v>
      </c>
      <c r="AA14375" t="s">
        <v>6479</v>
      </c>
      <c r="AC14375" t="s">
        <v>10219</v>
      </c>
      <c r="AD14375" t="s">
        <v>443</v>
      </c>
    </row>
    <row r="14376" spans="21:30">
      <c r="U14376">
        <v>37327</v>
      </c>
      <c r="V14376">
        <v>3</v>
      </c>
      <c r="W14376" t="s">
        <v>14648</v>
      </c>
      <c r="X14376">
        <v>13</v>
      </c>
      <c r="Y14376" t="s">
        <v>6457</v>
      </c>
      <c r="Z14376">
        <v>13126</v>
      </c>
      <c r="AA14376" t="s">
        <v>6479</v>
      </c>
      <c r="AC14376" t="s">
        <v>10219</v>
      </c>
      <c r="AD14376" t="s">
        <v>443</v>
      </c>
    </row>
    <row r="14377" spans="21:30">
      <c r="U14377">
        <v>37328</v>
      </c>
      <c r="V14377">
        <v>1</v>
      </c>
      <c r="W14377" t="s">
        <v>14649</v>
      </c>
      <c r="X14377">
        <v>13</v>
      </c>
      <c r="Y14377" t="s">
        <v>6457</v>
      </c>
      <c r="Z14377">
        <v>13117</v>
      </c>
      <c r="AA14377" t="s">
        <v>804</v>
      </c>
      <c r="AC14377" t="s">
        <v>10219</v>
      </c>
      <c r="AD14377" t="s">
        <v>443</v>
      </c>
    </row>
    <row r="14378" spans="21:30">
      <c r="U14378">
        <v>37330</v>
      </c>
      <c r="V14378">
        <v>3</v>
      </c>
      <c r="W14378" t="s">
        <v>14650</v>
      </c>
      <c r="X14378">
        <v>13</v>
      </c>
      <c r="Y14378" t="s">
        <v>6457</v>
      </c>
      <c r="Z14378">
        <v>13124</v>
      </c>
      <c r="AA14378" t="s">
        <v>688</v>
      </c>
      <c r="AC14378" t="s">
        <v>10219</v>
      </c>
      <c r="AD14378" t="s">
        <v>443</v>
      </c>
    </row>
    <row r="14379" spans="21:30">
      <c r="U14379">
        <v>37331</v>
      </c>
      <c r="V14379">
        <v>1</v>
      </c>
      <c r="W14379" t="s">
        <v>13062</v>
      </c>
      <c r="X14379">
        <v>13</v>
      </c>
      <c r="Y14379" t="s">
        <v>6457</v>
      </c>
      <c r="Z14379">
        <v>13124</v>
      </c>
      <c r="AA14379" t="s">
        <v>688</v>
      </c>
      <c r="AC14379" t="s">
        <v>10219</v>
      </c>
      <c r="AD14379" t="s">
        <v>2682</v>
      </c>
    </row>
    <row r="14380" spans="21:30">
      <c r="U14380">
        <v>37333</v>
      </c>
      <c r="V14380">
        <v>8</v>
      </c>
      <c r="W14380" t="s">
        <v>14651</v>
      </c>
      <c r="X14380">
        <v>13</v>
      </c>
      <c r="Y14380" t="s">
        <v>6457</v>
      </c>
      <c r="Z14380">
        <v>13124</v>
      </c>
      <c r="AA14380" t="s">
        <v>688</v>
      </c>
      <c r="AC14380" t="s">
        <v>10219</v>
      </c>
      <c r="AD14380" t="s">
        <v>2682</v>
      </c>
    </row>
    <row r="14381" spans="21:30">
      <c r="U14381">
        <v>37334</v>
      </c>
      <c r="V14381">
        <v>6</v>
      </c>
      <c r="W14381" t="s">
        <v>14652</v>
      </c>
      <c r="X14381">
        <v>13</v>
      </c>
      <c r="Y14381" t="s">
        <v>6457</v>
      </c>
      <c r="Z14381">
        <v>13124</v>
      </c>
      <c r="AA14381" t="s">
        <v>688</v>
      </c>
      <c r="AC14381" t="s">
        <v>10219</v>
      </c>
      <c r="AD14381" t="s">
        <v>443</v>
      </c>
    </row>
    <row r="14382" spans="21:30">
      <c r="U14382">
        <v>37335</v>
      </c>
      <c r="V14382">
        <v>4</v>
      </c>
      <c r="W14382" t="s">
        <v>10250</v>
      </c>
      <c r="X14382">
        <v>13</v>
      </c>
      <c r="Y14382" t="s">
        <v>6457</v>
      </c>
      <c r="Z14382">
        <v>13103</v>
      </c>
      <c r="AA14382" t="s">
        <v>708</v>
      </c>
      <c r="AC14382" t="s">
        <v>10219</v>
      </c>
      <c r="AD14382" t="s">
        <v>2682</v>
      </c>
    </row>
    <row r="14383" spans="21:30">
      <c r="U14383">
        <v>37336</v>
      </c>
      <c r="V14383">
        <v>2</v>
      </c>
      <c r="W14383" t="s">
        <v>12168</v>
      </c>
      <c r="X14383">
        <v>13</v>
      </c>
      <c r="Y14383" t="s">
        <v>6457</v>
      </c>
      <c r="Z14383">
        <v>13103</v>
      </c>
      <c r="AA14383" t="s">
        <v>708</v>
      </c>
      <c r="AC14383" t="s">
        <v>10219</v>
      </c>
      <c r="AD14383" t="s">
        <v>2682</v>
      </c>
    </row>
    <row r="14384" spans="21:30">
      <c r="U14384">
        <v>37337</v>
      </c>
      <c r="V14384">
        <v>0</v>
      </c>
      <c r="W14384" t="s">
        <v>14653</v>
      </c>
      <c r="X14384">
        <v>13</v>
      </c>
      <c r="Y14384" t="s">
        <v>6457</v>
      </c>
      <c r="Z14384">
        <v>13103</v>
      </c>
      <c r="AA14384" t="s">
        <v>708</v>
      </c>
      <c r="AC14384" t="s">
        <v>10219</v>
      </c>
      <c r="AD14384" t="s">
        <v>2682</v>
      </c>
    </row>
    <row r="14385" spans="21:30">
      <c r="U14385">
        <v>37338</v>
      </c>
      <c r="V14385">
        <v>9</v>
      </c>
      <c r="W14385" t="s">
        <v>14654</v>
      </c>
      <c r="X14385">
        <v>13</v>
      </c>
      <c r="Y14385" t="s">
        <v>6457</v>
      </c>
      <c r="Z14385">
        <v>13103</v>
      </c>
      <c r="AA14385" t="s">
        <v>708</v>
      </c>
      <c r="AC14385" t="s">
        <v>10219</v>
      </c>
      <c r="AD14385" t="s">
        <v>2682</v>
      </c>
    </row>
    <row r="14386" spans="21:30">
      <c r="U14386">
        <v>37339</v>
      </c>
      <c r="V14386">
        <v>7</v>
      </c>
      <c r="W14386" t="s">
        <v>14655</v>
      </c>
      <c r="X14386">
        <v>13</v>
      </c>
      <c r="Y14386" t="s">
        <v>6457</v>
      </c>
      <c r="Z14386">
        <v>13103</v>
      </c>
      <c r="AA14386" t="s">
        <v>708</v>
      </c>
      <c r="AC14386" t="s">
        <v>10219</v>
      </c>
      <c r="AD14386" t="s">
        <v>443</v>
      </c>
    </row>
    <row r="14387" spans="21:30">
      <c r="U14387">
        <v>37340</v>
      </c>
      <c r="V14387">
        <v>0</v>
      </c>
      <c r="W14387" t="s">
        <v>14656</v>
      </c>
      <c r="X14387">
        <v>13</v>
      </c>
      <c r="Y14387" t="s">
        <v>6457</v>
      </c>
      <c r="Z14387">
        <v>13128</v>
      </c>
      <c r="AA14387" t="s">
        <v>831</v>
      </c>
      <c r="AC14387" t="s">
        <v>10219</v>
      </c>
      <c r="AD14387" t="s">
        <v>443</v>
      </c>
    </row>
    <row r="14388" spans="21:30">
      <c r="U14388">
        <v>37341</v>
      </c>
      <c r="V14388">
        <v>9</v>
      </c>
      <c r="W14388" t="s">
        <v>14657</v>
      </c>
      <c r="X14388">
        <v>13</v>
      </c>
      <c r="Y14388" t="s">
        <v>6457</v>
      </c>
      <c r="Z14388">
        <v>13128</v>
      </c>
      <c r="AA14388" t="s">
        <v>831</v>
      </c>
      <c r="AC14388" t="s">
        <v>10219</v>
      </c>
      <c r="AD14388" t="s">
        <v>443</v>
      </c>
    </row>
    <row r="14389" spans="21:30">
      <c r="U14389">
        <v>37342</v>
      </c>
      <c r="V14389">
        <v>7</v>
      </c>
      <c r="W14389" t="s">
        <v>14658</v>
      </c>
      <c r="X14389">
        <v>13</v>
      </c>
      <c r="Y14389" t="s">
        <v>6457</v>
      </c>
      <c r="Z14389">
        <v>13128</v>
      </c>
      <c r="AA14389" t="s">
        <v>831</v>
      </c>
      <c r="AC14389" t="s">
        <v>10219</v>
      </c>
      <c r="AD14389" t="s">
        <v>443</v>
      </c>
    </row>
    <row r="14390" spans="21:30">
      <c r="U14390">
        <v>37343</v>
      </c>
      <c r="V14390">
        <v>5</v>
      </c>
      <c r="W14390" t="s">
        <v>14659</v>
      </c>
      <c r="X14390">
        <v>13</v>
      </c>
      <c r="Y14390" t="s">
        <v>6457</v>
      </c>
      <c r="Z14390">
        <v>13128</v>
      </c>
      <c r="AA14390" t="s">
        <v>831</v>
      </c>
      <c r="AC14390" t="s">
        <v>10219</v>
      </c>
      <c r="AD14390" t="s">
        <v>2682</v>
      </c>
    </row>
    <row r="14391" spans="21:30">
      <c r="U14391">
        <v>37344</v>
      </c>
      <c r="V14391">
        <v>3</v>
      </c>
      <c r="W14391" t="s">
        <v>14660</v>
      </c>
      <c r="X14391">
        <v>13</v>
      </c>
      <c r="Y14391" t="s">
        <v>6457</v>
      </c>
      <c r="Z14391">
        <v>13128</v>
      </c>
      <c r="AA14391" t="s">
        <v>831</v>
      </c>
      <c r="AC14391" t="s">
        <v>10219</v>
      </c>
      <c r="AD14391" t="s">
        <v>443</v>
      </c>
    </row>
    <row r="14392" spans="21:30">
      <c r="U14392">
        <v>37345</v>
      </c>
      <c r="V14392">
        <v>1</v>
      </c>
      <c r="W14392" t="s">
        <v>14661</v>
      </c>
      <c r="X14392">
        <v>13</v>
      </c>
      <c r="Y14392" t="s">
        <v>6457</v>
      </c>
      <c r="Z14392">
        <v>13128</v>
      </c>
      <c r="AA14392" t="s">
        <v>831</v>
      </c>
      <c r="AC14392" t="s">
        <v>10219</v>
      </c>
      <c r="AD14392" t="s">
        <v>2682</v>
      </c>
    </row>
    <row r="14393" spans="21:30">
      <c r="U14393">
        <v>37350</v>
      </c>
      <c r="V14393">
        <v>8</v>
      </c>
      <c r="W14393" t="s">
        <v>14662</v>
      </c>
      <c r="X14393">
        <v>13</v>
      </c>
      <c r="Y14393" t="s">
        <v>6457</v>
      </c>
      <c r="Z14393">
        <v>13128</v>
      </c>
      <c r="AA14393" t="s">
        <v>831</v>
      </c>
      <c r="AC14393" t="s">
        <v>10219</v>
      </c>
      <c r="AD14393" t="s">
        <v>2682</v>
      </c>
    </row>
    <row r="14394" spans="21:30">
      <c r="U14394">
        <v>37351</v>
      </c>
      <c r="V14394">
        <v>6</v>
      </c>
      <c r="W14394" t="s">
        <v>14663</v>
      </c>
      <c r="X14394">
        <v>13</v>
      </c>
      <c r="Y14394" t="s">
        <v>6457</v>
      </c>
      <c r="Z14394">
        <v>13125</v>
      </c>
      <c r="AA14394" t="s">
        <v>1608</v>
      </c>
      <c r="AC14394" t="s">
        <v>10219</v>
      </c>
      <c r="AD14394" t="s">
        <v>443</v>
      </c>
    </row>
    <row r="14395" spans="21:30">
      <c r="U14395">
        <v>37352</v>
      </c>
      <c r="V14395">
        <v>4</v>
      </c>
      <c r="W14395" t="s">
        <v>14664</v>
      </c>
      <c r="X14395">
        <v>13</v>
      </c>
      <c r="Y14395" t="s">
        <v>6457</v>
      </c>
      <c r="Z14395">
        <v>13125</v>
      </c>
      <c r="AA14395" t="s">
        <v>1608</v>
      </c>
      <c r="AC14395" t="s">
        <v>10219</v>
      </c>
      <c r="AD14395" t="s">
        <v>2682</v>
      </c>
    </row>
    <row r="14396" spans="21:30">
      <c r="U14396">
        <v>37353</v>
      </c>
      <c r="V14396">
        <v>2</v>
      </c>
      <c r="W14396" t="s">
        <v>14665</v>
      </c>
      <c r="X14396">
        <v>13</v>
      </c>
      <c r="Y14396" t="s">
        <v>6457</v>
      </c>
      <c r="Z14396">
        <v>13301</v>
      </c>
      <c r="AA14396" t="s">
        <v>623</v>
      </c>
      <c r="AC14396" t="s">
        <v>10219</v>
      </c>
      <c r="AD14396" t="s">
        <v>443</v>
      </c>
    </row>
    <row r="14397" spans="21:30">
      <c r="U14397">
        <v>37354</v>
      </c>
      <c r="V14397">
        <v>0</v>
      </c>
      <c r="W14397" t="s">
        <v>10218</v>
      </c>
      <c r="X14397">
        <v>13</v>
      </c>
      <c r="Y14397" t="s">
        <v>6457</v>
      </c>
      <c r="Z14397">
        <v>13301</v>
      </c>
      <c r="AA14397" t="s">
        <v>623</v>
      </c>
      <c r="AC14397" t="s">
        <v>10219</v>
      </c>
      <c r="AD14397" t="s">
        <v>2682</v>
      </c>
    </row>
    <row r="14398" spans="21:30">
      <c r="U14398">
        <v>37355</v>
      </c>
      <c r="V14398">
        <v>9</v>
      </c>
      <c r="W14398" t="s">
        <v>14666</v>
      </c>
      <c r="X14398">
        <v>13</v>
      </c>
      <c r="Y14398" t="s">
        <v>6457</v>
      </c>
      <c r="Z14398">
        <v>13301</v>
      </c>
      <c r="AA14398" t="s">
        <v>623</v>
      </c>
      <c r="AC14398" t="s">
        <v>10219</v>
      </c>
      <c r="AD14398" t="s">
        <v>2682</v>
      </c>
    </row>
    <row r="14399" spans="21:30">
      <c r="U14399">
        <v>37356</v>
      </c>
      <c r="V14399">
        <v>7</v>
      </c>
      <c r="W14399" t="s">
        <v>12488</v>
      </c>
      <c r="X14399">
        <v>13</v>
      </c>
      <c r="Y14399" t="s">
        <v>6457</v>
      </c>
      <c r="Z14399">
        <v>13301</v>
      </c>
      <c r="AA14399" t="s">
        <v>623</v>
      </c>
      <c r="AC14399" t="s">
        <v>10219</v>
      </c>
      <c r="AD14399" t="s">
        <v>2682</v>
      </c>
    </row>
    <row r="14400" spans="21:30">
      <c r="U14400">
        <v>37357</v>
      </c>
      <c r="V14400">
        <v>5</v>
      </c>
      <c r="W14400" t="s">
        <v>14667</v>
      </c>
      <c r="X14400">
        <v>13</v>
      </c>
      <c r="Y14400" t="s">
        <v>6457</v>
      </c>
      <c r="Z14400">
        <v>13301</v>
      </c>
      <c r="AA14400" t="s">
        <v>623</v>
      </c>
      <c r="AC14400" t="s">
        <v>10219</v>
      </c>
      <c r="AD14400" t="s">
        <v>2682</v>
      </c>
    </row>
    <row r="14401" spans="21:30">
      <c r="U14401">
        <v>37358</v>
      </c>
      <c r="V14401">
        <v>3</v>
      </c>
      <c r="W14401" t="s">
        <v>10741</v>
      </c>
      <c r="X14401">
        <v>13</v>
      </c>
      <c r="Y14401" t="s">
        <v>6457</v>
      </c>
      <c r="Z14401">
        <v>13301</v>
      </c>
      <c r="AA14401" t="s">
        <v>623</v>
      </c>
      <c r="AC14401" t="s">
        <v>10219</v>
      </c>
      <c r="AD14401" t="s">
        <v>2682</v>
      </c>
    </row>
    <row r="14402" spans="21:30">
      <c r="U14402">
        <v>37359</v>
      </c>
      <c r="V14402">
        <v>1</v>
      </c>
      <c r="W14402" t="s">
        <v>14668</v>
      </c>
      <c r="X14402">
        <v>13</v>
      </c>
      <c r="Y14402" t="s">
        <v>6457</v>
      </c>
      <c r="Z14402">
        <v>13301</v>
      </c>
      <c r="AA14402" t="s">
        <v>623</v>
      </c>
      <c r="AC14402" t="s">
        <v>10219</v>
      </c>
      <c r="AD14402" t="s">
        <v>2682</v>
      </c>
    </row>
    <row r="14403" spans="21:30">
      <c r="U14403">
        <v>37361</v>
      </c>
      <c r="V14403">
        <v>3</v>
      </c>
      <c r="W14403" t="s">
        <v>14669</v>
      </c>
      <c r="X14403">
        <v>13</v>
      </c>
      <c r="Y14403" t="s">
        <v>6457</v>
      </c>
      <c r="Z14403">
        <v>13301</v>
      </c>
      <c r="AA14403" t="s">
        <v>623</v>
      </c>
      <c r="AC14403" t="s">
        <v>10219</v>
      </c>
      <c r="AD14403" t="s">
        <v>443</v>
      </c>
    </row>
    <row r="14404" spans="21:30">
      <c r="U14404">
        <v>37362</v>
      </c>
      <c r="V14404">
        <v>1</v>
      </c>
      <c r="W14404" t="s">
        <v>13818</v>
      </c>
      <c r="X14404">
        <v>13</v>
      </c>
      <c r="Y14404" t="s">
        <v>6457</v>
      </c>
      <c r="Z14404">
        <v>13301</v>
      </c>
      <c r="AA14404" t="s">
        <v>623</v>
      </c>
      <c r="AC14404" t="s">
        <v>10219</v>
      </c>
      <c r="AD14404" t="s">
        <v>2682</v>
      </c>
    </row>
    <row r="14405" spans="21:30">
      <c r="U14405">
        <v>37364</v>
      </c>
      <c r="V14405">
        <v>8</v>
      </c>
      <c r="W14405" t="s">
        <v>14670</v>
      </c>
      <c r="X14405">
        <v>13</v>
      </c>
      <c r="Y14405" t="s">
        <v>6457</v>
      </c>
      <c r="Z14405">
        <v>13301</v>
      </c>
      <c r="AA14405" t="s">
        <v>623</v>
      </c>
      <c r="AC14405" t="s">
        <v>10219</v>
      </c>
      <c r="AD14405" t="s">
        <v>2682</v>
      </c>
    </row>
    <row r="14406" spans="21:30">
      <c r="U14406">
        <v>37365</v>
      </c>
      <c r="V14406">
        <v>6</v>
      </c>
      <c r="W14406" t="s">
        <v>14671</v>
      </c>
      <c r="X14406">
        <v>13</v>
      </c>
      <c r="Y14406" t="s">
        <v>6457</v>
      </c>
      <c r="Z14406">
        <v>13301</v>
      </c>
      <c r="AA14406" t="s">
        <v>623</v>
      </c>
      <c r="AC14406" t="s">
        <v>10219</v>
      </c>
      <c r="AD14406" t="s">
        <v>2682</v>
      </c>
    </row>
    <row r="14407" spans="21:30">
      <c r="U14407">
        <v>37366</v>
      </c>
      <c r="V14407">
        <v>4</v>
      </c>
      <c r="W14407" t="s">
        <v>14672</v>
      </c>
      <c r="X14407">
        <v>13</v>
      </c>
      <c r="Y14407" t="s">
        <v>6457</v>
      </c>
      <c r="Z14407">
        <v>13302</v>
      </c>
      <c r="AA14407" t="s">
        <v>98</v>
      </c>
      <c r="AC14407" t="s">
        <v>10219</v>
      </c>
      <c r="AD14407" t="s">
        <v>443</v>
      </c>
    </row>
    <row r="14408" spans="21:30">
      <c r="U14408">
        <v>37367</v>
      </c>
      <c r="V14408">
        <v>2</v>
      </c>
      <c r="W14408" t="s">
        <v>14673</v>
      </c>
      <c r="X14408">
        <v>13</v>
      </c>
      <c r="Y14408" t="s">
        <v>6457</v>
      </c>
      <c r="Z14408">
        <v>13302</v>
      </c>
      <c r="AA14408" t="s">
        <v>98</v>
      </c>
      <c r="AC14408" t="s">
        <v>10219</v>
      </c>
      <c r="AD14408" t="s">
        <v>2682</v>
      </c>
    </row>
    <row r="14409" spans="21:30">
      <c r="U14409">
        <v>37369</v>
      </c>
      <c r="V14409">
        <v>9</v>
      </c>
      <c r="W14409" t="s">
        <v>14674</v>
      </c>
      <c r="X14409">
        <v>13</v>
      </c>
      <c r="Y14409" t="s">
        <v>6457</v>
      </c>
      <c r="Z14409">
        <v>13302</v>
      </c>
      <c r="AA14409" t="s">
        <v>98</v>
      </c>
      <c r="AC14409" t="s">
        <v>10219</v>
      </c>
      <c r="AD14409" t="s">
        <v>2682</v>
      </c>
    </row>
    <row r="14410" spans="21:30">
      <c r="U14410">
        <v>37370</v>
      </c>
      <c r="V14410">
        <v>2</v>
      </c>
      <c r="W14410" t="s">
        <v>14675</v>
      </c>
      <c r="X14410">
        <v>13</v>
      </c>
      <c r="Y14410" t="s">
        <v>6457</v>
      </c>
      <c r="Z14410">
        <v>13302</v>
      </c>
      <c r="AA14410" t="s">
        <v>98</v>
      </c>
      <c r="AC14410" t="s">
        <v>10219</v>
      </c>
      <c r="AD14410" t="s">
        <v>2682</v>
      </c>
    </row>
    <row r="14411" spans="21:30">
      <c r="U14411">
        <v>37371</v>
      </c>
      <c r="V14411">
        <v>0</v>
      </c>
      <c r="W14411" t="s">
        <v>14676</v>
      </c>
      <c r="X14411">
        <v>13</v>
      </c>
      <c r="Y14411" t="s">
        <v>6457</v>
      </c>
      <c r="Z14411">
        <v>13302</v>
      </c>
      <c r="AA14411" t="s">
        <v>98</v>
      </c>
      <c r="AC14411" t="s">
        <v>10219</v>
      </c>
      <c r="AD14411" t="s">
        <v>2682</v>
      </c>
    </row>
    <row r="14412" spans="21:30">
      <c r="U14412">
        <v>37372</v>
      </c>
      <c r="V14412">
        <v>9</v>
      </c>
      <c r="W14412" t="s">
        <v>14677</v>
      </c>
      <c r="X14412">
        <v>13</v>
      </c>
      <c r="Y14412" t="s">
        <v>6457</v>
      </c>
      <c r="Z14412">
        <v>13303</v>
      </c>
      <c r="AA14412" t="s">
        <v>726</v>
      </c>
      <c r="AC14412" t="s">
        <v>10219</v>
      </c>
      <c r="AD14412" t="s">
        <v>2682</v>
      </c>
    </row>
    <row r="14413" spans="21:30">
      <c r="U14413">
        <v>37373</v>
      </c>
      <c r="V14413">
        <v>7</v>
      </c>
      <c r="W14413" t="s">
        <v>14678</v>
      </c>
      <c r="X14413">
        <v>13</v>
      </c>
      <c r="Y14413" t="s">
        <v>6457</v>
      </c>
      <c r="Z14413">
        <v>13303</v>
      </c>
      <c r="AA14413" t="s">
        <v>726</v>
      </c>
      <c r="AC14413" t="s">
        <v>10219</v>
      </c>
      <c r="AD14413" t="s">
        <v>2682</v>
      </c>
    </row>
    <row r="14414" spans="21:30">
      <c r="U14414">
        <v>37374</v>
      </c>
      <c r="V14414">
        <v>5</v>
      </c>
      <c r="W14414" t="s">
        <v>14679</v>
      </c>
      <c r="X14414">
        <v>13</v>
      </c>
      <c r="Y14414" t="s">
        <v>6457</v>
      </c>
      <c r="Z14414">
        <v>13303</v>
      </c>
      <c r="AA14414" t="s">
        <v>726</v>
      </c>
      <c r="AC14414" t="s">
        <v>10219</v>
      </c>
      <c r="AD14414" t="s">
        <v>2682</v>
      </c>
    </row>
    <row r="14415" spans="21:30">
      <c r="U14415">
        <v>37375</v>
      </c>
      <c r="V14415">
        <v>3</v>
      </c>
      <c r="W14415" t="s">
        <v>14680</v>
      </c>
      <c r="X14415">
        <v>13</v>
      </c>
      <c r="Y14415" t="s">
        <v>6457</v>
      </c>
      <c r="Z14415">
        <v>13303</v>
      </c>
      <c r="AA14415" t="s">
        <v>726</v>
      </c>
      <c r="AC14415" t="s">
        <v>10219</v>
      </c>
      <c r="AD14415" t="s">
        <v>443</v>
      </c>
    </row>
    <row r="14416" spans="21:30">
      <c r="U14416">
        <v>37376</v>
      </c>
      <c r="V14416">
        <v>1</v>
      </c>
      <c r="W14416" t="s">
        <v>13640</v>
      </c>
      <c r="X14416">
        <v>13</v>
      </c>
      <c r="Y14416" t="s">
        <v>6457</v>
      </c>
      <c r="Z14416">
        <v>13401</v>
      </c>
      <c r="AA14416" t="s">
        <v>667</v>
      </c>
      <c r="AC14416" t="s">
        <v>10219</v>
      </c>
      <c r="AD14416" t="s">
        <v>2682</v>
      </c>
    </row>
    <row r="14417" spans="21:30">
      <c r="U14417">
        <v>37378</v>
      </c>
      <c r="V14417">
        <v>8</v>
      </c>
      <c r="W14417" t="s">
        <v>14681</v>
      </c>
      <c r="X14417">
        <v>13</v>
      </c>
      <c r="Y14417" t="s">
        <v>6457</v>
      </c>
      <c r="Z14417">
        <v>13401</v>
      </c>
      <c r="AA14417" t="s">
        <v>667</v>
      </c>
      <c r="AC14417" t="s">
        <v>10219</v>
      </c>
      <c r="AD14417" t="s">
        <v>2682</v>
      </c>
    </row>
    <row r="14418" spans="21:30">
      <c r="U14418">
        <v>37379</v>
      </c>
      <c r="V14418">
        <v>6</v>
      </c>
      <c r="W14418" t="s">
        <v>14682</v>
      </c>
      <c r="X14418">
        <v>13</v>
      </c>
      <c r="Y14418" t="s">
        <v>6457</v>
      </c>
      <c r="Z14418">
        <v>13401</v>
      </c>
      <c r="AA14418" t="s">
        <v>667</v>
      </c>
      <c r="AC14418" t="s">
        <v>10219</v>
      </c>
      <c r="AD14418" t="s">
        <v>2682</v>
      </c>
    </row>
    <row r="14419" spans="21:30">
      <c r="U14419">
        <v>37381</v>
      </c>
      <c r="V14419">
        <v>8</v>
      </c>
      <c r="W14419" t="s">
        <v>14387</v>
      </c>
      <c r="X14419">
        <v>13</v>
      </c>
      <c r="Y14419" t="s">
        <v>6457</v>
      </c>
      <c r="Z14419">
        <v>13401</v>
      </c>
      <c r="AA14419" t="s">
        <v>667</v>
      </c>
      <c r="AC14419" t="s">
        <v>10219</v>
      </c>
      <c r="AD14419" t="s">
        <v>2682</v>
      </c>
    </row>
    <row r="14420" spans="21:30">
      <c r="U14420">
        <v>37382</v>
      </c>
      <c r="V14420">
        <v>6</v>
      </c>
      <c r="W14420" t="s">
        <v>14683</v>
      </c>
      <c r="X14420">
        <v>13</v>
      </c>
      <c r="Y14420" t="s">
        <v>6457</v>
      </c>
      <c r="Z14420">
        <v>13401</v>
      </c>
      <c r="AA14420" t="s">
        <v>667</v>
      </c>
      <c r="AC14420" t="s">
        <v>10219</v>
      </c>
      <c r="AD14420" t="s">
        <v>2682</v>
      </c>
    </row>
    <row r="14421" spans="21:30">
      <c r="U14421">
        <v>37383</v>
      </c>
      <c r="V14421">
        <v>4</v>
      </c>
      <c r="W14421" t="s">
        <v>14684</v>
      </c>
      <c r="X14421">
        <v>13</v>
      </c>
      <c r="Y14421" t="s">
        <v>6457</v>
      </c>
      <c r="Z14421">
        <v>13401</v>
      </c>
      <c r="AA14421" t="s">
        <v>667</v>
      </c>
      <c r="AC14421" t="s">
        <v>10219</v>
      </c>
      <c r="AD14421" t="s">
        <v>443</v>
      </c>
    </row>
    <row r="14422" spans="21:30">
      <c r="U14422">
        <v>37384</v>
      </c>
      <c r="V14422">
        <v>2</v>
      </c>
      <c r="W14422" t="s">
        <v>14685</v>
      </c>
      <c r="X14422">
        <v>13</v>
      </c>
      <c r="Y14422" t="s">
        <v>6457</v>
      </c>
      <c r="Z14422">
        <v>13401</v>
      </c>
      <c r="AA14422" t="s">
        <v>667</v>
      </c>
      <c r="AC14422" t="s">
        <v>10219</v>
      </c>
      <c r="AD14422" t="s">
        <v>443</v>
      </c>
    </row>
    <row r="14423" spans="21:30">
      <c r="U14423">
        <v>37385</v>
      </c>
      <c r="V14423">
        <v>0</v>
      </c>
      <c r="W14423" t="s">
        <v>14686</v>
      </c>
      <c r="X14423">
        <v>13</v>
      </c>
      <c r="Y14423" t="s">
        <v>6457</v>
      </c>
      <c r="Z14423">
        <v>13402</v>
      </c>
      <c r="AA14423" t="s">
        <v>766</v>
      </c>
      <c r="AC14423" t="s">
        <v>10219</v>
      </c>
      <c r="AD14423" t="s">
        <v>2682</v>
      </c>
    </row>
    <row r="14424" spans="21:30">
      <c r="U14424">
        <v>37386</v>
      </c>
      <c r="V14424">
        <v>9</v>
      </c>
      <c r="W14424" t="s">
        <v>14687</v>
      </c>
      <c r="X14424">
        <v>13</v>
      </c>
      <c r="Y14424" t="s">
        <v>6457</v>
      </c>
      <c r="Z14424">
        <v>13402</v>
      </c>
      <c r="AA14424" t="s">
        <v>766</v>
      </c>
      <c r="AC14424" t="s">
        <v>10219</v>
      </c>
      <c r="AD14424" t="s">
        <v>2682</v>
      </c>
    </row>
    <row r="14425" spans="21:30">
      <c r="U14425">
        <v>37387</v>
      </c>
      <c r="V14425">
        <v>7</v>
      </c>
      <c r="W14425" t="s">
        <v>14688</v>
      </c>
      <c r="X14425">
        <v>13</v>
      </c>
      <c r="Y14425" t="s">
        <v>6457</v>
      </c>
      <c r="Z14425">
        <v>13402</v>
      </c>
      <c r="AA14425" t="s">
        <v>766</v>
      </c>
      <c r="AC14425" t="s">
        <v>10219</v>
      </c>
      <c r="AD14425" t="s">
        <v>2682</v>
      </c>
    </row>
    <row r="14426" spans="21:30">
      <c r="U14426">
        <v>37388</v>
      </c>
      <c r="V14426">
        <v>5</v>
      </c>
      <c r="W14426" t="s">
        <v>14689</v>
      </c>
      <c r="X14426">
        <v>13</v>
      </c>
      <c r="Y14426" t="s">
        <v>6457</v>
      </c>
      <c r="Z14426">
        <v>13402</v>
      </c>
      <c r="AA14426" t="s">
        <v>766</v>
      </c>
      <c r="AC14426" t="s">
        <v>10219</v>
      </c>
      <c r="AD14426" t="s">
        <v>443</v>
      </c>
    </row>
    <row r="14427" spans="21:30">
      <c r="U14427">
        <v>37389</v>
      </c>
      <c r="V14427">
        <v>3</v>
      </c>
      <c r="W14427" t="s">
        <v>14690</v>
      </c>
      <c r="X14427">
        <v>13</v>
      </c>
      <c r="Y14427" t="s">
        <v>6457</v>
      </c>
      <c r="Z14427">
        <v>13402</v>
      </c>
      <c r="AA14427" t="s">
        <v>766</v>
      </c>
      <c r="AC14427" t="s">
        <v>10219</v>
      </c>
      <c r="AD14427" t="s">
        <v>2682</v>
      </c>
    </row>
    <row r="14428" spans="21:30">
      <c r="U14428">
        <v>37390</v>
      </c>
      <c r="V14428">
        <v>7</v>
      </c>
      <c r="W14428" t="s">
        <v>14691</v>
      </c>
      <c r="X14428">
        <v>13</v>
      </c>
      <c r="Y14428" t="s">
        <v>6457</v>
      </c>
      <c r="Z14428">
        <v>13402</v>
      </c>
      <c r="AA14428" t="s">
        <v>766</v>
      </c>
      <c r="AC14428" t="s">
        <v>10219</v>
      </c>
      <c r="AD14428" t="s">
        <v>2682</v>
      </c>
    </row>
    <row r="14429" spans="21:30">
      <c r="U14429">
        <v>37391</v>
      </c>
      <c r="V14429">
        <v>5</v>
      </c>
      <c r="W14429" t="s">
        <v>14692</v>
      </c>
      <c r="X14429">
        <v>13</v>
      </c>
      <c r="Y14429" t="s">
        <v>6457</v>
      </c>
      <c r="Z14429">
        <v>13404</v>
      </c>
      <c r="AA14429" t="s">
        <v>1464</v>
      </c>
      <c r="AC14429" t="s">
        <v>10219</v>
      </c>
      <c r="AD14429" t="s">
        <v>2682</v>
      </c>
    </row>
    <row r="14430" spans="21:30">
      <c r="U14430">
        <v>37392</v>
      </c>
      <c r="V14430">
        <v>3</v>
      </c>
      <c r="W14430" t="s">
        <v>14693</v>
      </c>
      <c r="X14430">
        <v>13</v>
      </c>
      <c r="Y14430" t="s">
        <v>6457</v>
      </c>
      <c r="Z14430">
        <v>13404</v>
      </c>
      <c r="AA14430" t="s">
        <v>1464</v>
      </c>
      <c r="AC14430" t="s">
        <v>10219</v>
      </c>
      <c r="AD14430" t="s">
        <v>2682</v>
      </c>
    </row>
    <row r="14431" spans="21:30">
      <c r="U14431">
        <v>37395</v>
      </c>
      <c r="V14431">
        <v>8</v>
      </c>
      <c r="W14431" t="s">
        <v>14694</v>
      </c>
      <c r="X14431">
        <v>13</v>
      </c>
      <c r="Y14431" t="s">
        <v>6457</v>
      </c>
      <c r="Z14431">
        <v>13403</v>
      </c>
      <c r="AA14431" t="s">
        <v>731</v>
      </c>
      <c r="AC14431" t="s">
        <v>10219</v>
      </c>
      <c r="AD14431" t="s">
        <v>2682</v>
      </c>
    </row>
    <row r="14432" spans="21:30">
      <c r="U14432">
        <v>37396</v>
      </c>
      <c r="V14432">
        <v>6</v>
      </c>
      <c r="W14432" t="s">
        <v>14695</v>
      </c>
      <c r="X14432">
        <v>13</v>
      </c>
      <c r="Y14432" t="s">
        <v>6457</v>
      </c>
      <c r="Z14432">
        <v>13403</v>
      </c>
      <c r="AA14432" t="s">
        <v>731</v>
      </c>
      <c r="AC14432" t="s">
        <v>10219</v>
      </c>
      <c r="AD14432" t="s">
        <v>2682</v>
      </c>
    </row>
    <row r="14433" spans="21:30">
      <c r="U14433">
        <v>37397</v>
      </c>
      <c r="V14433">
        <v>4</v>
      </c>
      <c r="W14433" t="s">
        <v>14696</v>
      </c>
      <c r="X14433">
        <v>13</v>
      </c>
      <c r="Y14433" t="s">
        <v>6457</v>
      </c>
      <c r="Z14433">
        <v>13501</v>
      </c>
      <c r="AA14433" t="s">
        <v>809</v>
      </c>
      <c r="AC14433" t="s">
        <v>10219</v>
      </c>
      <c r="AD14433" t="s">
        <v>443</v>
      </c>
    </row>
    <row r="14434" spans="21:30">
      <c r="U14434">
        <v>37398</v>
      </c>
      <c r="V14434">
        <v>2</v>
      </c>
      <c r="W14434" t="s">
        <v>14697</v>
      </c>
      <c r="X14434">
        <v>13</v>
      </c>
      <c r="Y14434" t="s">
        <v>6457</v>
      </c>
      <c r="Z14434">
        <v>13501</v>
      </c>
      <c r="AA14434" t="s">
        <v>809</v>
      </c>
      <c r="AC14434" t="s">
        <v>10219</v>
      </c>
      <c r="AD14434" t="s">
        <v>2682</v>
      </c>
    </row>
    <row r="14435" spans="21:30">
      <c r="U14435">
        <v>37400</v>
      </c>
      <c r="V14435">
        <v>8</v>
      </c>
      <c r="W14435" t="s">
        <v>14698</v>
      </c>
      <c r="X14435">
        <v>13</v>
      </c>
      <c r="Y14435" t="s">
        <v>6457</v>
      </c>
      <c r="Z14435">
        <v>13501</v>
      </c>
      <c r="AA14435" t="s">
        <v>809</v>
      </c>
      <c r="AC14435" t="s">
        <v>10219</v>
      </c>
      <c r="AD14435" t="s">
        <v>443</v>
      </c>
    </row>
    <row r="14436" spans="21:30">
      <c r="U14436">
        <v>37401</v>
      </c>
      <c r="V14436">
        <v>6</v>
      </c>
      <c r="W14436" t="s">
        <v>14699</v>
      </c>
      <c r="X14436">
        <v>13</v>
      </c>
      <c r="Y14436" t="s">
        <v>6457</v>
      </c>
      <c r="Z14436">
        <v>13501</v>
      </c>
      <c r="AA14436" t="s">
        <v>809</v>
      </c>
      <c r="AC14436" t="s">
        <v>10219</v>
      </c>
      <c r="AD14436" t="s">
        <v>443</v>
      </c>
    </row>
    <row r="14437" spans="21:30">
      <c r="U14437">
        <v>37402</v>
      </c>
      <c r="V14437">
        <v>4</v>
      </c>
      <c r="W14437" t="s">
        <v>14700</v>
      </c>
      <c r="X14437">
        <v>13</v>
      </c>
      <c r="Y14437" t="s">
        <v>6457</v>
      </c>
      <c r="Z14437">
        <v>13501</v>
      </c>
      <c r="AA14437" t="s">
        <v>809</v>
      </c>
      <c r="AC14437" t="s">
        <v>10219</v>
      </c>
      <c r="AD14437" t="s">
        <v>2682</v>
      </c>
    </row>
    <row r="14438" spans="21:30">
      <c r="U14438">
        <v>37403</v>
      </c>
      <c r="V14438">
        <v>2</v>
      </c>
      <c r="W14438" t="s">
        <v>14701</v>
      </c>
      <c r="X14438">
        <v>13</v>
      </c>
      <c r="Y14438" t="s">
        <v>6457</v>
      </c>
      <c r="Z14438">
        <v>13501</v>
      </c>
      <c r="AA14438" t="s">
        <v>809</v>
      </c>
      <c r="AC14438" t="s">
        <v>10219</v>
      </c>
      <c r="AD14438" t="s">
        <v>2682</v>
      </c>
    </row>
    <row r="14439" spans="21:30">
      <c r="U14439">
        <v>37404</v>
      </c>
      <c r="V14439">
        <v>0</v>
      </c>
      <c r="W14439" t="s">
        <v>14702</v>
      </c>
      <c r="X14439">
        <v>13</v>
      </c>
      <c r="Y14439" t="s">
        <v>6457</v>
      </c>
      <c r="Z14439">
        <v>13504</v>
      </c>
      <c r="AA14439" t="s">
        <v>7622</v>
      </c>
      <c r="AC14439" t="s">
        <v>10219</v>
      </c>
      <c r="AD14439" t="s">
        <v>2682</v>
      </c>
    </row>
    <row r="14440" spans="21:30">
      <c r="U14440">
        <v>37405</v>
      </c>
      <c r="V14440">
        <v>9</v>
      </c>
      <c r="W14440" t="s">
        <v>14703</v>
      </c>
      <c r="X14440">
        <v>13</v>
      </c>
      <c r="Y14440" t="s">
        <v>6457</v>
      </c>
      <c r="Z14440">
        <v>13504</v>
      </c>
      <c r="AA14440" t="s">
        <v>7622</v>
      </c>
      <c r="AC14440" t="s">
        <v>10219</v>
      </c>
      <c r="AD14440" t="s">
        <v>443</v>
      </c>
    </row>
    <row r="14441" spans="21:30">
      <c r="U14441">
        <v>37406</v>
      </c>
      <c r="V14441">
        <v>7</v>
      </c>
      <c r="W14441" t="s">
        <v>14704</v>
      </c>
      <c r="X14441">
        <v>13</v>
      </c>
      <c r="Y14441" t="s">
        <v>6457</v>
      </c>
      <c r="Z14441">
        <v>13504</v>
      </c>
      <c r="AA14441" t="s">
        <v>7622</v>
      </c>
      <c r="AC14441" t="s">
        <v>10219</v>
      </c>
      <c r="AD14441" t="s">
        <v>2682</v>
      </c>
    </row>
    <row r="14442" spans="21:30">
      <c r="U14442">
        <v>37407</v>
      </c>
      <c r="V14442">
        <v>5</v>
      </c>
      <c r="W14442" t="s">
        <v>14705</v>
      </c>
      <c r="X14442">
        <v>13</v>
      </c>
      <c r="Y14442" t="s">
        <v>6457</v>
      </c>
      <c r="Z14442">
        <v>13503</v>
      </c>
      <c r="AA14442" t="s">
        <v>6652</v>
      </c>
      <c r="AC14442" t="s">
        <v>10219</v>
      </c>
      <c r="AD14442" t="s">
        <v>443</v>
      </c>
    </row>
    <row r="14443" spans="21:30">
      <c r="U14443">
        <v>37408</v>
      </c>
      <c r="V14443">
        <v>3</v>
      </c>
      <c r="W14443" t="s">
        <v>14706</v>
      </c>
      <c r="X14443">
        <v>13</v>
      </c>
      <c r="Y14443" t="s">
        <v>6457</v>
      </c>
      <c r="Z14443">
        <v>13503</v>
      </c>
      <c r="AA14443" t="s">
        <v>6652</v>
      </c>
      <c r="AC14443" t="s">
        <v>10219</v>
      </c>
      <c r="AD14443" t="s">
        <v>2682</v>
      </c>
    </row>
    <row r="14444" spans="21:30">
      <c r="U14444">
        <v>37409</v>
      </c>
      <c r="V14444">
        <v>1</v>
      </c>
      <c r="W14444" t="s">
        <v>14707</v>
      </c>
      <c r="X14444">
        <v>13</v>
      </c>
      <c r="Y14444" t="s">
        <v>6457</v>
      </c>
      <c r="Z14444">
        <v>13503</v>
      </c>
      <c r="AA14444" t="s">
        <v>6652</v>
      </c>
      <c r="AC14444" t="s">
        <v>10219</v>
      </c>
      <c r="AD14444" t="s">
        <v>2682</v>
      </c>
    </row>
    <row r="14445" spans="21:30">
      <c r="U14445">
        <v>37410</v>
      </c>
      <c r="V14445">
        <v>5</v>
      </c>
      <c r="W14445" t="s">
        <v>14708</v>
      </c>
      <c r="X14445">
        <v>13</v>
      </c>
      <c r="Y14445" t="s">
        <v>6457</v>
      </c>
      <c r="Z14445">
        <v>13502</v>
      </c>
      <c r="AA14445" t="s">
        <v>7648</v>
      </c>
      <c r="AC14445" t="s">
        <v>10219</v>
      </c>
      <c r="AD14445" t="s">
        <v>2682</v>
      </c>
    </row>
    <row r="14446" spans="21:30">
      <c r="U14446">
        <v>37411</v>
      </c>
      <c r="V14446">
        <v>3</v>
      </c>
      <c r="W14446" t="s">
        <v>14709</v>
      </c>
      <c r="X14446">
        <v>13</v>
      </c>
      <c r="Y14446" t="s">
        <v>6457</v>
      </c>
      <c r="Z14446">
        <v>13505</v>
      </c>
      <c r="AA14446" t="s">
        <v>1709</v>
      </c>
      <c r="AC14446" t="s">
        <v>10219</v>
      </c>
      <c r="AD14446" t="s">
        <v>2682</v>
      </c>
    </row>
    <row r="14447" spans="21:30">
      <c r="U14447">
        <v>37412</v>
      </c>
      <c r="V14447">
        <v>1</v>
      </c>
      <c r="W14447" t="s">
        <v>14710</v>
      </c>
      <c r="X14447">
        <v>13</v>
      </c>
      <c r="Y14447" t="s">
        <v>6457</v>
      </c>
      <c r="Z14447">
        <v>13601</v>
      </c>
      <c r="AA14447" t="s">
        <v>777</v>
      </c>
      <c r="AC14447" t="s">
        <v>10219</v>
      </c>
      <c r="AD14447" t="s">
        <v>2682</v>
      </c>
    </row>
    <row r="14448" spans="21:30">
      <c r="U14448">
        <v>37414</v>
      </c>
      <c r="V14448">
        <v>8</v>
      </c>
      <c r="W14448" t="s">
        <v>14711</v>
      </c>
      <c r="X14448">
        <v>13</v>
      </c>
      <c r="Y14448" t="s">
        <v>6457</v>
      </c>
      <c r="Z14448">
        <v>13601</v>
      </c>
      <c r="AA14448" t="s">
        <v>777</v>
      </c>
      <c r="AC14448" t="s">
        <v>10219</v>
      </c>
      <c r="AD14448" t="s">
        <v>443</v>
      </c>
    </row>
    <row r="14449" spans="21:30">
      <c r="U14449">
        <v>37415</v>
      </c>
      <c r="V14449">
        <v>6</v>
      </c>
      <c r="W14449" t="s">
        <v>14712</v>
      </c>
      <c r="X14449">
        <v>13</v>
      </c>
      <c r="Y14449" t="s">
        <v>6457</v>
      </c>
      <c r="Z14449">
        <v>13605</v>
      </c>
      <c r="AA14449" t="s">
        <v>7569</v>
      </c>
      <c r="AC14449" t="s">
        <v>10219</v>
      </c>
      <c r="AD14449" t="s">
        <v>443</v>
      </c>
    </row>
    <row r="14450" spans="21:30">
      <c r="U14450">
        <v>37416</v>
      </c>
      <c r="V14450">
        <v>4</v>
      </c>
      <c r="W14450" t="s">
        <v>10705</v>
      </c>
      <c r="X14450">
        <v>13</v>
      </c>
      <c r="Y14450" t="s">
        <v>6457</v>
      </c>
      <c r="Z14450">
        <v>13605</v>
      </c>
      <c r="AA14450" t="s">
        <v>7569</v>
      </c>
      <c r="AC14450" t="s">
        <v>10219</v>
      </c>
      <c r="AD14450" t="s">
        <v>2682</v>
      </c>
    </row>
    <row r="14451" spans="21:30">
      <c r="U14451">
        <v>37417</v>
      </c>
      <c r="V14451">
        <v>2</v>
      </c>
      <c r="W14451" t="s">
        <v>10261</v>
      </c>
      <c r="X14451">
        <v>13</v>
      </c>
      <c r="Y14451" t="s">
        <v>6457</v>
      </c>
      <c r="Z14451">
        <v>13603</v>
      </c>
      <c r="AA14451" t="s">
        <v>776</v>
      </c>
      <c r="AC14451" t="s">
        <v>10219</v>
      </c>
      <c r="AD14451" t="s">
        <v>2682</v>
      </c>
    </row>
    <row r="14452" spans="21:30">
      <c r="U14452">
        <v>37418</v>
      </c>
      <c r="V14452">
        <v>0</v>
      </c>
      <c r="W14452" t="s">
        <v>14183</v>
      </c>
      <c r="X14452">
        <v>13</v>
      </c>
      <c r="Y14452" t="s">
        <v>6457</v>
      </c>
      <c r="Z14452">
        <v>13603</v>
      </c>
      <c r="AA14452" t="s">
        <v>776</v>
      </c>
      <c r="AC14452" t="s">
        <v>10219</v>
      </c>
      <c r="AD14452" t="s">
        <v>2682</v>
      </c>
    </row>
    <row r="14453" spans="21:30">
      <c r="U14453">
        <v>37419</v>
      </c>
      <c r="V14453">
        <v>9</v>
      </c>
      <c r="W14453" t="s">
        <v>14713</v>
      </c>
      <c r="X14453">
        <v>13</v>
      </c>
      <c r="Y14453" t="s">
        <v>6457</v>
      </c>
      <c r="Z14453">
        <v>13602</v>
      </c>
      <c r="AA14453" t="s">
        <v>1120</v>
      </c>
      <c r="AC14453" t="s">
        <v>10219</v>
      </c>
      <c r="AD14453" t="s">
        <v>2682</v>
      </c>
    </row>
    <row r="14454" spans="21:30">
      <c r="U14454">
        <v>37421</v>
      </c>
      <c r="V14454">
        <v>0</v>
      </c>
      <c r="W14454" t="s">
        <v>1448</v>
      </c>
      <c r="X14454">
        <v>13</v>
      </c>
      <c r="Y14454" t="s">
        <v>6457</v>
      </c>
      <c r="Z14454">
        <v>13604</v>
      </c>
      <c r="AA14454" t="s">
        <v>1448</v>
      </c>
      <c r="AC14454" t="s">
        <v>10219</v>
      </c>
      <c r="AD14454" t="s">
        <v>2682</v>
      </c>
    </row>
    <row r="14455" spans="21:30">
      <c r="U14455">
        <v>37422</v>
      </c>
      <c r="V14455">
        <v>9</v>
      </c>
      <c r="W14455" t="s">
        <v>14714</v>
      </c>
      <c r="X14455">
        <v>13</v>
      </c>
      <c r="Y14455" t="s">
        <v>6457</v>
      </c>
      <c r="Z14455">
        <v>13101</v>
      </c>
      <c r="AA14455" t="s">
        <v>452</v>
      </c>
      <c r="AC14455" t="s">
        <v>10219</v>
      </c>
      <c r="AD14455" t="s">
        <v>443</v>
      </c>
    </row>
    <row r="14456" spans="21:30">
      <c r="U14456">
        <v>37423</v>
      </c>
      <c r="V14456">
        <v>7</v>
      </c>
      <c r="W14456" t="s">
        <v>14715</v>
      </c>
      <c r="X14456">
        <v>13</v>
      </c>
      <c r="Y14456" t="s">
        <v>6457</v>
      </c>
      <c r="Z14456">
        <v>13101</v>
      </c>
      <c r="AA14456" t="s">
        <v>452</v>
      </c>
      <c r="AC14456" t="s">
        <v>10219</v>
      </c>
      <c r="AD14456" t="s">
        <v>2682</v>
      </c>
    </row>
    <row r="14457" spans="21:30">
      <c r="U14457">
        <v>37424</v>
      </c>
      <c r="V14457">
        <v>5</v>
      </c>
      <c r="W14457" t="s">
        <v>14716</v>
      </c>
      <c r="X14457">
        <v>13</v>
      </c>
      <c r="Y14457" t="s">
        <v>6457</v>
      </c>
      <c r="Z14457">
        <v>13101</v>
      </c>
      <c r="AA14457" t="s">
        <v>452</v>
      </c>
      <c r="AC14457" t="s">
        <v>10219</v>
      </c>
      <c r="AD14457" t="s">
        <v>443</v>
      </c>
    </row>
    <row r="14458" spans="21:30">
      <c r="U14458">
        <v>37425</v>
      </c>
      <c r="V14458">
        <v>3</v>
      </c>
      <c r="W14458" t="s">
        <v>13188</v>
      </c>
      <c r="X14458">
        <v>15</v>
      </c>
      <c r="Y14458" t="s">
        <v>441</v>
      </c>
      <c r="Z14458">
        <v>15101</v>
      </c>
      <c r="AA14458" t="s">
        <v>442</v>
      </c>
      <c r="AC14458" t="s">
        <v>10219</v>
      </c>
      <c r="AD14458" t="s">
        <v>2682</v>
      </c>
    </row>
    <row r="14459" spans="21:30">
      <c r="U14459">
        <v>37426</v>
      </c>
      <c r="V14459">
        <v>1</v>
      </c>
      <c r="W14459" t="s">
        <v>12187</v>
      </c>
      <c r="X14459">
        <v>15</v>
      </c>
      <c r="Y14459" t="s">
        <v>441</v>
      </c>
      <c r="Z14459">
        <v>15101</v>
      </c>
      <c r="AA14459" t="s">
        <v>442</v>
      </c>
      <c r="AC14459" t="s">
        <v>10219</v>
      </c>
      <c r="AD14459" t="s">
        <v>443</v>
      </c>
    </row>
    <row r="14460" spans="21:30">
      <c r="U14460">
        <v>37428</v>
      </c>
      <c r="V14460">
        <v>8</v>
      </c>
      <c r="W14460" t="s">
        <v>14520</v>
      </c>
      <c r="X14460">
        <v>15</v>
      </c>
      <c r="Y14460" t="s">
        <v>441</v>
      </c>
      <c r="Z14460">
        <v>15101</v>
      </c>
      <c r="AA14460" t="s">
        <v>442</v>
      </c>
      <c r="AC14460" t="s">
        <v>10219</v>
      </c>
      <c r="AD14460" t="s">
        <v>2682</v>
      </c>
    </row>
    <row r="14461" spans="21:30">
      <c r="U14461">
        <v>37429</v>
      </c>
      <c r="V14461">
        <v>6</v>
      </c>
      <c r="W14461" t="s">
        <v>14717</v>
      </c>
      <c r="X14461">
        <v>15</v>
      </c>
      <c r="Y14461" t="s">
        <v>441</v>
      </c>
      <c r="Z14461">
        <v>15101</v>
      </c>
      <c r="AA14461" t="s">
        <v>442</v>
      </c>
      <c r="AC14461" t="s">
        <v>10219</v>
      </c>
      <c r="AD14461" t="s">
        <v>2682</v>
      </c>
    </row>
    <row r="14462" spans="21:30">
      <c r="U14462">
        <v>37431</v>
      </c>
      <c r="V14462">
        <v>8</v>
      </c>
      <c r="W14462" t="s">
        <v>14718</v>
      </c>
      <c r="X14462">
        <v>15</v>
      </c>
      <c r="Y14462" t="s">
        <v>441</v>
      </c>
      <c r="Z14462">
        <v>15101</v>
      </c>
      <c r="AA14462" t="s">
        <v>442</v>
      </c>
      <c r="AC14462" t="s">
        <v>10219</v>
      </c>
      <c r="AD14462" t="s">
        <v>2682</v>
      </c>
    </row>
    <row r="14463" spans="21:30">
      <c r="U14463">
        <v>37432</v>
      </c>
      <c r="V14463">
        <v>6</v>
      </c>
      <c r="W14463" t="s">
        <v>14719</v>
      </c>
      <c r="X14463">
        <v>15</v>
      </c>
      <c r="Y14463" t="s">
        <v>441</v>
      </c>
      <c r="Z14463">
        <v>15101</v>
      </c>
      <c r="AA14463" t="s">
        <v>442</v>
      </c>
      <c r="AC14463" t="s">
        <v>10219</v>
      </c>
      <c r="AD14463" t="s">
        <v>2682</v>
      </c>
    </row>
    <row r="14464" spans="21:30">
      <c r="U14464">
        <v>37433</v>
      </c>
      <c r="V14464">
        <v>4</v>
      </c>
      <c r="W14464" t="s">
        <v>14720</v>
      </c>
      <c r="X14464">
        <v>15</v>
      </c>
      <c r="Y14464" t="s">
        <v>441</v>
      </c>
      <c r="Z14464">
        <v>15101</v>
      </c>
      <c r="AA14464" t="s">
        <v>442</v>
      </c>
      <c r="AC14464" t="s">
        <v>10219</v>
      </c>
      <c r="AD14464" t="s">
        <v>2682</v>
      </c>
    </row>
    <row r="14465" spans="21:30">
      <c r="U14465">
        <v>37435</v>
      </c>
      <c r="V14465">
        <v>0</v>
      </c>
      <c r="W14465" t="s">
        <v>14721</v>
      </c>
      <c r="X14465">
        <v>15</v>
      </c>
      <c r="Y14465" t="s">
        <v>441</v>
      </c>
      <c r="Z14465">
        <v>15201</v>
      </c>
      <c r="AA14465" t="s">
        <v>799</v>
      </c>
      <c r="AC14465" t="s">
        <v>10219</v>
      </c>
      <c r="AD14465" t="s">
        <v>2682</v>
      </c>
    </row>
    <row r="14466" spans="21:30">
      <c r="U14466">
        <v>37436</v>
      </c>
      <c r="V14466">
        <v>9</v>
      </c>
      <c r="W14466" t="s">
        <v>14722</v>
      </c>
      <c r="X14466">
        <v>15</v>
      </c>
      <c r="Y14466" t="s">
        <v>441</v>
      </c>
      <c r="Z14466">
        <v>15202</v>
      </c>
      <c r="AA14466" t="s">
        <v>830</v>
      </c>
      <c r="AC14466" t="s">
        <v>10219</v>
      </c>
      <c r="AD14466" t="s">
        <v>2682</v>
      </c>
    </row>
    <row r="14467" spans="21:30">
      <c r="U14467">
        <v>37437</v>
      </c>
      <c r="V14467">
        <v>7</v>
      </c>
      <c r="W14467" t="s">
        <v>14723</v>
      </c>
      <c r="X14467">
        <v>15</v>
      </c>
      <c r="Y14467" t="s">
        <v>441</v>
      </c>
      <c r="Z14467">
        <v>15202</v>
      </c>
      <c r="AA14467" t="s">
        <v>830</v>
      </c>
      <c r="AC14467" t="s">
        <v>10219</v>
      </c>
      <c r="AD14467" t="s">
        <v>2682</v>
      </c>
    </row>
    <row r="14468" spans="21:30">
      <c r="U14468">
        <v>37438</v>
      </c>
      <c r="V14468">
        <v>5</v>
      </c>
      <c r="W14468" t="s">
        <v>14724</v>
      </c>
      <c r="X14468">
        <v>14</v>
      </c>
      <c r="Y14468" t="s">
        <v>5517</v>
      </c>
      <c r="Z14468">
        <v>14101</v>
      </c>
      <c r="AA14468" t="s">
        <v>817</v>
      </c>
      <c r="AC14468" t="s">
        <v>10219</v>
      </c>
      <c r="AD14468" t="s">
        <v>443</v>
      </c>
    </row>
    <row r="14469" spans="21:30">
      <c r="U14469">
        <v>37439</v>
      </c>
      <c r="V14469">
        <v>3</v>
      </c>
      <c r="W14469" t="s">
        <v>12456</v>
      </c>
      <c r="X14469">
        <v>14</v>
      </c>
      <c r="Y14469" t="s">
        <v>5517</v>
      </c>
      <c r="Z14469">
        <v>14101</v>
      </c>
      <c r="AA14469" t="s">
        <v>817</v>
      </c>
      <c r="AC14469" t="s">
        <v>10219</v>
      </c>
      <c r="AD14469" t="s">
        <v>2682</v>
      </c>
    </row>
    <row r="14470" spans="21:30">
      <c r="U14470">
        <v>37440</v>
      </c>
      <c r="V14470">
        <v>7</v>
      </c>
      <c r="W14470" t="s">
        <v>10333</v>
      </c>
      <c r="X14470">
        <v>14</v>
      </c>
      <c r="Y14470" t="s">
        <v>5517</v>
      </c>
      <c r="Z14470">
        <v>14101</v>
      </c>
      <c r="AA14470" t="s">
        <v>817</v>
      </c>
      <c r="AC14470" t="s">
        <v>10219</v>
      </c>
      <c r="AD14470" t="s">
        <v>2682</v>
      </c>
    </row>
    <row r="14471" spans="21:30">
      <c r="U14471">
        <v>37441</v>
      </c>
      <c r="V14471">
        <v>5</v>
      </c>
      <c r="W14471" t="s">
        <v>14725</v>
      </c>
      <c r="X14471">
        <v>14</v>
      </c>
      <c r="Y14471" t="s">
        <v>5517</v>
      </c>
      <c r="Z14471">
        <v>14101</v>
      </c>
      <c r="AA14471" t="s">
        <v>817</v>
      </c>
      <c r="AC14471" t="s">
        <v>10219</v>
      </c>
      <c r="AD14471" t="s">
        <v>443</v>
      </c>
    </row>
    <row r="14472" spans="21:30">
      <c r="U14472">
        <v>37442</v>
      </c>
      <c r="V14472">
        <v>3</v>
      </c>
      <c r="W14472" t="s">
        <v>14726</v>
      </c>
      <c r="X14472">
        <v>14</v>
      </c>
      <c r="Y14472" t="s">
        <v>5517</v>
      </c>
      <c r="Z14472">
        <v>14101</v>
      </c>
      <c r="AA14472" t="s">
        <v>817</v>
      </c>
      <c r="AC14472" t="s">
        <v>10219</v>
      </c>
      <c r="AD14472" t="s">
        <v>2682</v>
      </c>
    </row>
    <row r="14473" spans="21:30">
      <c r="U14473">
        <v>37443</v>
      </c>
      <c r="V14473">
        <v>1</v>
      </c>
      <c r="W14473" t="s">
        <v>12572</v>
      </c>
      <c r="X14473">
        <v>14</v>
      </c>
      <c r="Y14473" t="s">
        <v>5517</v>
      </c>
      <c r="Z14473">
        <v>14101</v>
      </c>
      <c r="AA14473" t="s">
        <v>817</v>
      </c>
      <c r="AC14473" t="s">
        <v>10219</v>
      </c>
      <c r="AD14473" t="s">
        <v>443</v>
      </c>
    </row>
    <row r="14474" spans="21:30">
      <c r="U14474">
        <v>37445</v>
      </c>
      <c r="V14474">
        <v>8</v>
      </c>
      <c r="W14474" t="s">
        <v>14727</v>
      </c>
      <c r="X14474">
        <v>14</v>
      </c>
      <c r="Y14474" t="s">
        <v>5517</v>
      </c>
      <c r="Z14474">
        <v>14101</v>
      </c>
      <c r="AA14474" t="s">
        <v>817</v>
      </c>
      <c r="AC14474" t="s">
        <v>10219</v>
      </c>
      <c r="AD14474" t="s">
        <v>2682</v>
      </c>
    </row>
    <row r="14475" spans="21:30">
      <c r="U14475">
        <v>37446</v>
      </c>
      <c r="V14475">
        <v>6</v>
      </c>
      <c r="W14475" t="s">
        <v>14728</v>
      </c>
      <c r="X14475">
        <v>14</v>
      </c>
      <c r="Y14475" t="s">
        <v>5517</v>
      </c>
      <c r="Z14475">
        <v>14101</v>
      </c>
      <c r="AA14475" t="s">
        <v>817</v>
      </c>
      <c r="AC14475" t="s">
        <v>10219</v>
      </c>
      <c r="AD14475" t="s">
        <v>2682</v>
      </c>
    </row>
    <row r="14476" spans="21:30">
      <c r="U14476">
        <v>37447</v>
      </c>
      <c r="V14476">
        <v>4</v>
      </c>
      <c r="W14476" t="s">
        <v>14729</v>
      </c>
      <c r="X14476">
        <v>14</v>
      </c>
      <c r="Y14476" t="s">
        <v>5517</v>
      </c>
      <c r="Z14476">
        <v>14102</v>
      </c>
      <c r="AA14476" t="s">
        <v>1073</v>
      </c>
      <c r="AC14476" t="s">
        <v>10219</v>
      </c>
      <c r="AD14476" t="s">
        <v>2682</v>
      </c>
    </row>
    <row r="14477" spans="21:30">
      <c r="U14477">
        <v>37448</v>
      </c>
      <c r="V14477">
        <v>2</v>
      </c>
      <c r="W14477" t="s">
        <v>14730</v>
      </c>
      <c r="X14477">
        <v>14</v>
      </c>
      <c r="Y14477" t="s">
        <v>5517</v>
      </c>
      <c r="Z14477">
        <v>14105</v>
      </c>
      <c r="AA14477" t="s">
        <v>5644</v>
      </c>
      <c r="AC14477" t="s">
        <v>10219</v>
      </c>
      <c r="AD14477" t="s">
        <v>2682</v>
      </c>
    </row>
    <row r="14478" spans="21:30">
      <c r="U14478">
        <v>37449</v>
      </c>
      <c r="V14478">
        <v>0</v>
      </c>
      <c r="W14478" t="s">
        <v>14731</v>
      </c>
      <c r="X14478">
        <v>14</v>
      </c>
      <c r="Y14478" t="s">
        <v>5517</v>
      </c>
      <c r="Z14478">
        <v>14106</v>
      </c>
      <c r="AA14478" t="s">
        <v>1372</v>
      </c>
      <c r="AC14478" t="s">
        <v>10219</v>
      </c>
      <c r="AD14478" t="s">
        <v>2682</v>
      </c>
    </row>
    <row r="14479" spans="21:30">
      <c r="U14479">
        <v>37451</v>
      </c>
      <c r="V14479">
        <v>2</v>
      </c>
      <c r="W14479" t="s">
        <v>12654</v>
      </c>
      <c r="X14479">
        <v>14</v>
      </c>
      <c r="Y14479" t="s">
        <v>5517</v>
      </c>
      <c r="Z14479">
        <v>14106</v>
      </c>
      <c r="AA14479" t="s">
        <v>1372</v>
      </c>
      <c r="AC14479" t="s">
        <v>10219</v>
      </c>
      <c r="AD14479" t="s">
        <v>443</v>
      </c>
    </row>
    <row r="14480" spans="21:30">
      <c r="U14480">
        <v>37452</v>
      </c>
      <c r="V14480">
        <v>0</v>
      </c>
      <c r="W14480" t="s">
        <v>14732</v>
      </c>
      <c r="X14480">
        <v>14</v>
      </c>
      <c r="Y14480" t="s">
        <v>5517</v>
      </c>
      <c r="Z14480">
        <v>14106</v>
      </c>
      <c r="AA14480" t="s">
        <v>1372</v>
      </c>
      <c r="AC14480" t="s">
        <v>10219</v>
      </c>
      <c r="AD14480" t="s">
        <v>2682</v>
      </c>
    </row>
    <row r="14481" spans="21:30">
      <c r="U14481">
        <v>37453</v>
      </c>
      <c r="V14481">
        <v>9</v>
      </c>
      <c r="W14481" t="s">
        <v>14733</v>
      </c>
      <c r="X14481">
        <v>14</v>
      </c>
      <c r="Y14481" t="s">
        <v>5517</v>
      </c>
      <c r="Z14481">
        <v>14108</v>
      </c>
      <c r="AA14481" t="s">
        <v>816</v>
      </c>
      <c r="AC14481" t="s">
        <v>10219</v>
      </c>
      <c r="AD14481" t="s">
        <v>2682</v>
      </c>
    </row>
    <row r="14482" spans="21:30">
      <c r="U14482">
        <v>37454</v>
      </c>
      <c r="V14482">
        <v>7</v>
      </c>
      <c r="W14482" t="s">
        <v>10628</v>
      </c>
      <c r="X14482">
        <v>14</v>
      </c>
      <c r="Y14482" t="s">
        <v>5517</v>
      </c>
      <c r="Z14482">
        <v>14201</v>
      </c>
      <c r="AA14482" t="s">
        <v>5694</v>
      </c>
      <c r="AC14482" t="s">
        <v>10219</v>
      </c>
      <c r="AD14482" t="s">
        <v>443</v>
      </c>
    </row>
    <row r="14483" spans="21:30">
      <c r="U14483">
        <v>37455</v>
      </c>
      <c r="V14483">
        <v>5</v>
      </c>
      <c r="W14483" t="s">
        <v>14734</v>
      </c>
      <c r="X14483">
        <v>14</v>
      </c>
      <c r="Y14483" t="s">
        <v>5517</v>
      </c>
      <c r="Z14483">
        <v>14203</v>
      </c>
      <c r="AA14483" t="s">
        <v>1823</v>
      </c>
      <c r="AC14483" t="s">
        <v>10219</v>
      </c>
      <c r="AD14483" t="s">
        <v>443</v>
      </c>
    </row>
    <row r="14484" spans="21:30">
      <c r="U14484">
        <v>37456</v>
      </c>
      <c r="V14484">
        <v>3</v>
      </c>
      <c r="W14484" t="s">
        <v>12491</v>
      </c>
      <c r="X14484">
        <v>14</v>
      </c>
      <c r="Y14484" t="s">
        <v>5517</v>
      </c>
      <c r="Z14484">
        <v>14204</v>
      </c>
      <c r="AA14484" t="s">
        <v>5739</v>
      </c>
      <c r="AC14484" t="s">
        <v>10219</v>
      </c>
      <c r="AD14484" t="s">
        <v>2682</v>
      </c>
    </row>
    <row r="14485" spans="21:30">
      <c r="U14485">
        <v>37457</v>
      </c>
      <c r="V14485">
        <v>1</v>
      </c>
      <c r="W14485" t="s">
        <v>14735</v>
      </c>
      <c r="X14485">
        <v>14</v>
      </c>
      <c r="Y14485" t="s">
        <v>5517</v>
      </c>
      <c r="Z14485">
        <v>14204</v>
      </c>
      <c r="AA14485" t="s">
        <v>5739</v>
      </c>
      <c r="AC14485" t="s">
        <v>10219</v>
      </c>
      <c r="AD14485" t="s">
        <v>443</v>
      </c>
    </row>
    <row r="14486" spans="21:30">
      <c r="U14486">
        <v>37459</v>
      </c>
      <c r="V14486">
        <v>8</v>
      </c>
      <c r="W14486" t="s">
        <v>14736</v>
      </c>
      <c r="X14486">
        <v>14</v>
      </c>
      <c r="Y14486" t="s">
        <v>5517</v>
      </c>
      <c r="Z14486">
        <v>14204</v>
      </c>
      <c r="AA14486" t="s">
        <v>5739</v>
      </c>
      <c r="AC14486" t="s">
        <v>10219</v>
      </c>
      <c r="AD14486" t="s">
        <v>2682</v>
      </c>
    </row>
    <row r="14487" spans="21:30">
      <c r="U14487">
        <v>37460</v>
      </c>
      <c r="V14487">
        <v>1</v>
      </c>
      <c r="W14487" t="s">
        <v>14737</v>
      </c>
      <c r="X14487">
        <v>14</v>
      </c>
      <c r="Y14487" t="s">
        <v>5517</v>
      </c>
      <c r="Z14487">
        <v>14204</v>
      </c>
      <c r="AA14487" t="s">
        <v>5739</v>
      </c>
      <c r="AC14487" t="s">
        <v>10219</v>
      </c>
      <c r="AD14487" t="s">
        <v>2682</v>
      </c>
    </row>
    <row r="14488" spans="21:30">
      <c r="U14488">
        <v>40000</v>
      </c>
      <c r="V14488">
        <v>9</v>
      </c>
      <c r="W14488" t="s">
        <v>14738</v>
      </c>
      <c r="X14488">
        <v>5</v>
      </c>
      <c r="Y14488" t="s">
        <v>505</v>
      </c>
      <c r="Z14488">
        <v>5109</v>
      </c>
      <c r="AA14488" t="s">
        <v>2675</v>
      </c>
      <c r="AC14488" t="s">
        <v>713</v>
      </c>
      <c r="AD14488" t="s">
        <v>443</v>
      </c>
    </row>
    <row r="14489" spans="21:30">
      <c r="U14489">
        <v>40001</v>
      </c>
      <c r="V14489">
        <v>7</v>
      </c>
      <c r="W14489" t="s">
        <v>14739</v>
      </c>
      <c r="X14489">
        <v>5</v>
      </c>
      <c r="Y14489" t="s">
        <v>505</v>
      </c>
      <c r="Z14489">
        <v>5109</v>
      </c>
      <c r="AA14489" t="s">
        <v>2675</v>
      </c>
      <c r="AC14489" t="s">
        <v>713</v>
      </c>
      <c r="AD14489" t="s">
        <v>443</v>
      </c>
    </row>
    <row r="14490" spans="21:30">
      <c r="U14490">
        <v>40006</v>
      </c>
      <c r="V14490">
        <v>8</v>
      </c>
      <c r="W14490" t="s">
        <v>2535</v>
      </c>
      <c r="X14490">
        <v>6</v>
      </c>
      <c r="Y14490" t="s">
        <v>608</v>
      </c>
      <c r="Z14490">
        <v>6101</v>
      </c>
      <c r="AA14490" t="s">
        <v>655</v>
      </c>
      <c r="AC14490" t="s">
        <v>713</v>
      </c>
      <c r="AD14490" t="s">
        <v>443</v>
      </c>
    </row>
    <row r="14491" spans="21:30">
      <c r="U14491">
        <v>40007</v>
      </c>
      <c r="V14491">
        <v>6</v>
      </c>
      <c r="W14491" t="s">
        <v>14740</v>
      </c>
      <c r="X14491">
        <v>1</v>
      </c>
      <c r="Y14491" t="s">
        <v>594</v>
      </c>
      <c r="Z14491">
        <v>1101</v>
      </c>
      <c r="AA14491" t="s">
        <v>593</v>
      </c>
      <c r="AC14491" t="s">
        <v>713</v>
      </c>
      <c r="AD14491" t="s">
        <v>443</v>
      </c>
    </row>
    <row r="14492" spans="21:30">
      <c r="U14492">
        <v>40008</v>
      </c>
      <c r="V14492">
        <v>4</v>
      </c>
      <c r="W14492" t="s">
        <v>14741</v>
      </c>
      <c r="X14492">
        <v>4</v>
      </c>
      <c r="Y14492" t="s">
        <v>846</v>
      </c>
      <c r="Z14492">
        <v>4102</v>
      </c>
      <c r="AA14492" t="s">
        <v>846</v>
      </c>
      <c r="AC14492" t="s">
        <v>713</v>
      </c>
      <c r="AD14492" t="s">
        <v>443</v>
      </c>
    </row>
    <row r="14493" spans="21:30">
      <c r="U14493">
        <v>40009</v>
      </c>
      <c r="V14493">
        <v>2</v>
      </c>
      <c r="W14493" t="s">
        <v>14742</v>
      </c>
      <c r="X14493">
        <v>5</v>
      </c>
      <c r="Y14493" t="s">
        <v>505</v>
      </c>
      <c r="Z14493">
        <v>5705</v>
      </c>
      <c r="AA14493" t="s">
        <v>1587</v>
      </c>
      <c r="AC14493" t="s">
        <v>1009</v>
      </c>
      <c r="AD14493" t="s">
        <v>443</v>
      </c>
    </row>
    <row r="14494" spans="21:30">
      <c r="U14494">
        <v>40010</v>
      </c>
      <c r="V14494">
        <v>6</v>
      </c>
      <c r="W14494" t="s">
        <v>14743</v>
      </c>
      <c r="X14494">
        <v>5</v>
      </c>
      <c r="Y14494" t="s">
        <v>505</v>
      </c>
      <c r="Z14494">
        <v>5101</v>
      </c>
      <c r="AA14494" t="s">
        <v>505</v>
      </c>
      <c r="AC14494" t="s">
        <v>713</v>
      </c>
      <c r="AD14494" t="s">
        <v>443</v>
      </c>
    </row>
    <row r="14495" spans="21:30">
      <c r="U14495">
        <v>40013</v>
      </c>
      <c r="V14495">
        <v>0</v>
      </c>
      <c r="W14495" t="s">
        <v>14744</v>
      </c>
      <c r="X14495">
        <v>5</v>
      </c>
      <c r="Y14495" t="s">
        <v>505</v>
      </c>
      <c r="Z14495">
        <v>5101</v>
      </c>
      <c r="AA14495" t="s">
        <v>505</v>
      </c>
      <c r="AC14495" t="s">
        <v>713</v>
      </c>
      <c r="AD14495" t="s">
        <v>443</v>
      </c>
    </row>
    <row r="14496" spans="21:30">
      <c r="U14496">
        <v>40014</v>
      </c>
      <c r="V14496">
        <v>9</v>
      </c>
      <c r="W14496" t="s">
        <v>14745</v>
      </c>
      <c r="X14496">
        <v>5</v>
      </c>
      <c r="Y14496" t="s">
        <v>505</v>
      </c>
      <c r="Z14496">
        <v>5801</v>
      </c>
      <c r="AA14496" t="s">
        <v>2747</v>
      </c>
      <c r="AC14496" t="s">
        <v>713</v>
      </c>
      <c r="AD14496" t="s">
        <v>443</v>
      </c>
    </row>
    <row r="14497" spans="21:30">
      <c r="U14497">
        <v>40015</v>
      </c>
      <c r="V14497">
        <v>7</v>
      </c>
      <c r="W14497" t="s">
        <v>8787</v>
      </c>
      <c r="X14497">
        <v>5</v>
      </c>
      <c r="Y14497" t="s">
        <v>505</v>
      </c>
      <c r="Z14497">
        <v>5803</v>
      </c>
      <c r="AA14497" t="s">
        <v>2590</v>
      </c>
      <c r="AC14497" t="s">
        <v>713</v>
      </c>
      <c r="AD14497" t="s">
        <v>443</v>
      </c>
    </row>
    <row r="14498" spans="21:30">
      <c r="U14498">
        <v>40016</v>
      </c>
      <c r="V14498">
        <v>5</v>
      </c>
      <c r="W14498" t="s">
        <v>14746</v>
      </c>
      <c r="X14498">
        <v>5</v>
      </c>
      <c r="Y14498" t="s">
        <v>505</v>
      </c>
      <c r="Z14498">
        <v>5501</v>
      </c>
      <c r="AA14498" t="s">
        <v>1181</v>
      </c>
      <c r="AC14498" t="s">
        <v>713</v>
      </c>
      <c r="AD14498" t="s">
        <v>443</v>
      </c>
    </row>
    <row r="14499" spans="21:30">
      <c r="U14499">
        <v>40017</v>
      </c>
      <c r="V14499">
        <v>3</v>
      </c>
      <c r="W14499" t="s">
        <v>14747</v>
      </c>
      <c r="X14499">
        <v>5</v>
      </c>
      <c r="Y14499" t="s">
        <v>505</v>
      </c>
      <c r="Z14499">
        <v>5802</v>
      </c>
      <c r="AA14499" t="s">
        <v>1281</v>
      </c>
      <c r="AC14499" t="s">
        <v>713</v>
      </c>
      <c r="AD14499" t="s">
        <v>443</v>
      </c>
    </row>
    <row r="14500" spans="21:30">
      <c r="U14500">
        <v>40018</v>
      </c>
      <c r="V14500">
        <v>1</v>
      </c>
      <c r="W14500" t="s">
        <v>14748</v>
      </c>
      <c r="X14500">
        <v>4</v>
      </c>
      <c r="Y14500" t="s">
        <v>846</v>
      </c>
      <c r="Z14500">
        <v>4201</v>
      </c>
      <c r="AA14500" t="s">
        <v>1208</v>
      </c>
      <c r="AC14500" t="s">
        <v>713</v>
      </c>
      <c r="AD14500" t="s">
        <v>443</v>
      </c>
    </row>
    <row r="14501" spans="21:30">
      <c r="U14501">
        <v>40020</v>
      </c>
      <c r="V14501">
        <v>3</v>
      </c>
      <c r="W14501" t="s">
        <v>2773</v>
      </c>
      <c r="X14501">
        <v>6</v>
      </c>
      <c r="Y14501" t="s">
        <v>608</v>
      </c>
      <c r="Z14501">
        <v>6101</v>
      </c>
      <c r="AA14501" t="s">
        <v>655</v>
      </c>
      <c r="AC14501" t="s">
        <v>713</v>
      </c>
      <c r="AD14501" t="s">
        <v>443</v>
      </c>
    </row>
    <row r="14502" spans="21:30">
      <c r="U14502">
        <v>40021</v>
      </c>
      <c r="V14502">
        <v>1</v>
      </c>
      <c r="W14502" t="s">
        <v>14749</v>
      </c>
      <c r="X14502">
        <v>4</v>
      </c>
      <c r="Y14502" t="s">
        <v>846</v>
      </c>
      <c r="Z14502">
        <v>4102</v>
      </c>
      <c r="AA14502" t="s">
        <v>846</v>
      </c>
      <c r="AC14502" t="s">
        <v>713</v>
      </c>
      <c r="AD14502" t="s">
        <v>443</v>
      </c>
    </row>
    <row r="14503" spans="21:30">
      <c r="U14503">
        <v>40023</v>
      </c>
      <c r="V14503">
        <v>8</v>
      </c>
      <c r="W14503" t="s">
        <v>6545</v>
      </c>
      <c r="X14503">
        <v>6</v>
      </c>
      <c r="Y14503" t="s">
        <v>608</v>
      </c>
      <c r="Z14503">
        <v>6108</v>
      </c>
      <c r="AA14503" t="s">
        <v>2996</v>
      </c>
      <c r="AC14503" t="s">
        <v>725</v>
      </c>
      <c r="AD14503" t="s">
        <v>443</v>
      </c>
    </row>
    <row r="14504" spans="21:30">
      <c r="U14504">
        <v>40024</v>
      </c>
      <c r="V14504">
        <v>6</v>
      </c>
      <c r="W14504" t="s">
        <v>14750</v>
      </c>
      <c r="X14504">
        <v>6</v>
      </c>
      <c r="Y14504" t="s">
        <v>608</v>
      </c>
      <c r="Z14504">
        <v>6111</v>
      </c>
      <c r="AA14504" t="s">
        <v>1429</v>
      </c>
      <c r="AC14504" t="s">
        <v>1009</v>
      </c>
      <c r="AD14504" t="s">
        <v>443</v>
      </c>
    </row>
    <row r="14505" spans="21:30">
      <c r="U14505">
        <v>40025</v>
      </c>
      <c r="V14505">
        <v>4</v>
      </c>
      <c r="W14505" t="s">
        <v>14751</v>
      </c>
      <c r="X14505">
        <v>6</v>
      </c>
      <c r="Y14505" t="s">
        <v>608</v>
      </c>
      <c r="Z14505">
        <v>6116</v>
      </c>
      <c r="AA14505" t="s">
        <v>3011</v>
      </c>
      <c r="AC14505" t="s">
        <v>1009</v>
      </c>
      <c r="AD14505" t="s">
        <v>443</v>
      </c>
    </row>
    <row r="14506" spans="21:30">
      <c r="U14506">
        <v>40026</v>
      </c>
      <c r="V14506">
        <v>2</v>
      </c>
      <c r="W14506" t="s">
        <v>14752</v>
      </c>
      <c r="X14506">
        <v>5</v>
      </c>
      <c r="Y14506" t="s">
        <v>505</v>
      </c>
      <c r="Z14506">
        <v>5101</v>
      </c>
      <c r="AA14506" t="s">
        <v>505</v>
      </c>
      <c r="AC14506" t="s">
        <v>725</v>
      </c>
      <c r="AD14506" t="s">
        <v>443</v>
      </c>
    </row>
    <row r="14507" spans="21:30">
      <c r="U14507">
        <v>40027</v>
      </c>
      <c r="V14507">
        <v>0</v>
      </c>
      <c r="W14507" t="s">
        <v>14753</v>
      </c>
      <c r="X14507">
        <v>5</v>
      </c>
      <c r="Y14507" t="s">
        <v>505</v>
      </c>
      <c r="Z14507">
        <v>5801</v>
      </c>
      <c r="AA14507" t="s">
        <v>2747</v>
      </c>
      <c r="AC14507" t="s">
        <v>713</v>
      </c>
      <c r="AD14507" t="s">
        <v>443</v>
      </c>
    </row>
    <row r="14508" spans="21:30">
      <c r="U14508">
        <v>40028</v>
      </c>
      <c r="V14508">
        <v>9</v>
      </c>
      <c r="W14508" t="s">
        <v>9332</v>
      </c>
      <c r="X14508">
        <v>4</v>
      </c>
      <c r="Y14508" t="s">
        <v>846</v>
      </c>
      <c r="Z14508">
        <v>4102</v>
      </c>
      <c r="AA14508" t="s">
        <v>846</v>
      </c>
      <c r="AC14508" t="s">
        <v>713</v>
      </c>
      <c r="AD14508" t="s">
        <v>443</v>
      </c>
    </row>
    <row r="14509" spans="21:30">
      <c r="U14509">
        <v>40029</v>
      </c>
      <c r="V14509">
        <v>7</v>
      </c>
      <c r="W14509" t="s">
        <v>14754</v>
      </c>
      <c r="X14509">
        <v>4</v>
      </c>
      <c r="Y14509" t="s">
        <v>846</v>
      </c>
      <c r="Z14509">
        <v>4105</v>
      </c>
      <c r="AA14509" t="s">
        <v>1456</v>
      </c>
      <c r="AC14509" t="s">
        <v>1009</v>
      </c>
      <c r="AD14509" t="s">
        <v>443</v>
      </c>
    </row>
    <row r="14510" spans="21:30">
      <c r="U14510">
        <v>40030</v>
      </c>
      <c r="V14510">
        <v>0</v>
      </c>
      <c r="W14510" t="s">
        <v>14755</v>
      </c>
      <c r="X14510">
        <v>5</v>
      </c>
      <c r="Y14510" t="s">
        <v>505</v>
      </c>
      <c r="Z14510">
        <v>5109</v>
      </c>
      <c r="AA14510" t="s">
        <v>2675</v>
      </c>
      <c r="AC14510" t="s">
        <v>713</v>
      </c>
      <c r="AD14510" t="s">
        <v>443</v>
      </c>
    </row>
    <row r="14511" spans="21:30">
      <c r="U14511">
        <v>40033</v>
      </c>
      <c r="V14511">
        <v>5</v>
      </c>
      <c r="W14511" t="s">
        <v>14756</v>
      </c>
      <c r="X14511">
        <v>4</v>
      </c>
      <c r="Y14511" t="s">
        <v>846</v>
      </c>
      <c r="Z14511">
        <v>4102</v>
      </c>
      <c r="AA14511" t="s">
        <v>846</v>
      </c>
      <c r="AC14511" t="s">
        <v>713</v>
      </c>
      <c r="AD14511" t="s">
        <v>443</v>
      </c>
    </row>
    <row r="14512" spans="21:30">
      <c r="U14512">
        <v>40034</v>
      </c>
      <c r="V14512">
        <v>3</v>
      </c>
      <c r="W14512" t="s">
        <v>14757</v>
      </c>
      <c r="X14512">
        <v>5</v>
      </c>
      <c r="Y14512" t="s">
        <v>505</v>
      </c>
      <c r="Z14512">
        <v>5109</v>
      </c>
      <c r="AA14512" t="s">
        <v>2675</v>
      </c>
      <c r="AC14512" t="s">
        <v>713</v>
      </c>
      <c r="AD14512" t="s">
        <v>443</v>
      </c>
    </row>
    <row r="14513" spans="21:30">
      <c r="U14513">
        <v>40035</v>
      </c>
      <c r="V14513">
        <v>1</v>
      </c>
      <c r="W14513" t="s">
        <v>14758</v>
      </c>
      <c r="X14513">
        <v>5</v>
      </c>
      <c r="Y14513" t="s">
        <v>505</v>
      </c>
      <c r="Z14513">
        <v>5804</v>
      </c>
      <c r="AA14513" t="s">
        <v>751</v>
      </c>
      <c r="AC14513" t="s">
        <v>713</v>
      </c>
      <c r="AD14513" t="s">
        <v>443</v>
      </c>
    </row>
    <row r="14514" spans="21:30">
      <c r="U14514">
        <v>40037</v>
      </c>
      <c r="V14514">
        <v>8</v>
      </c>
      <c r="W14514" t="s">
        <v>14759</v>
      </c>
      <c r="X14514">
        <v>5</v>
      </c>
      <c r="Y14514" t="s">
        <v>505</v>
      </c>
      <c r="Z14514">
        <v>5601</v>
      </c>
      <c r="AA14514" t="s">
        <v>855</v>
      </c>
      <c r="AC14514" t="s">
        <v>713</v>
      </c>
      <c r="AD14514" t="s">
        <v>443</v>
      </c>
    </row>
    <row r="14515" spans="21:30">
      <c r="U14515">
        <v>40038</v>
      </c>
      <c r="V14515">
        <v>6</v>
      </c>
      <c r="W14515" t="s">
        <v>14760</v>
      </c>
      <c r="X14515">
        <v>6</v>
      </c>
      <c r="Y14515" t="s">
        <v>608</v>
      </c>
      <c r="Z14515">
        <v>6101</v>
      </c>
      <c r="AA14515" t="s">
        <v>655</v>
      </c>
      <c r="AC14515" t="s">
        <v>713</v>
      </c>
      <c r="AD14515" t="s">
        <v>443</v>
      </c>
    </row>
    <row r="14516" spans="21:30">
      <c r="U14516">
        <v>40042</v>
      </c>
      <c r="V14516">
        <v>4</v>
      </c>
      <c r="W14516" t="s">
        <v>14761</v>
      </c>
      <c r="X14516">
        <v>5</v>
      </c>
      <c r="Y14516" t="s">
        <v>505</v>
      </c>
      <c r="Z14516">
        <v>5109</v>
      </c>
      <c r="AA14516" t="s">
        <v>2675</v>
      </c>
      <c r="AC14516" t="s">
        <v>713</v>
      </c>
      <c r="AD14516" t="s">
        <v>443</v>
      </c>
    </row>
    <row r="14517" spans="21:30">
      <c r="U14517">
        <v>40043</v>
      </c>
      <c r="V14517">
        <v>2</v>
      </c>
      <c r="W14517" t="s">
        <v>14762</v>
      </c>
      <c r="X14517">
        <v>1</v>
      </c>
      <c r="Y14517" t="s">
        <v>594</v>
      </c>
      <c r="Z14517">
        <v>1101</v>
      </c>
      <c r="AA14517" t="s">
        <v>593</v>
      </c>
      <c r="AC14517" t="s">
        <v>713</v>
      </c>
      <c r="AD14517" t="s">
        <v>443</v>
      </c>
    </row>
    <row r="14518" spans="21:30">
      <c r="U14518">
        <v>40045</v>
      </c>
      <c r="V14518">
        <v>9</v>
      </c>
      <c r="W14518" t="s">
        <v>14763</v>
      </c>
      <c r="X14518">
        <v>5</v>
      </c>
      <c r="Y14518" t="s">
        <v>505</v>
      </c>
      <c r="Z14518">
        <v>5604</v>
      </c>
      <c r="AA14518" t="s">
        <v>1124</v>
      </c>
      <c r="AC14518" t="s">
        <v>713</v>
      </c>
      <c r="AD14518" t="s">
        <v>443</v>
      </c>
    </row>
    <row r="14519" spans="21:30">
      <c r="U14519">
        <v>40047</v>
      </c>
      <c r="V14519">
        <v>5</v>
      </c>
      <c r="W14519" t="s">
        <v>14764</v>
      </c>
      <c r="X14519">
        <v>5</v>
      </c>
      <c r="Y14519" t="s">
        <v>505</v>
      </c>
      <c r="Z14519">
        <v>5601</v>
      </c>
      <c r="AA14519" t="s">
        <v>855</v>
      </c>
      <c r="AC14519" t="s">
        <v>713</v>
      </c>
      <c r="AD14519" t="s">
        <v>443</v>
      </c>
    </row>
    <row r="14520" spans="21:30">
      <c r="U14520">
        <v>40048</v>
      </c>
      <c r="V14520">
        <v>3</v>
      </c>
      <c r="W14520" t="s">
        <v>14765</v>
      </c>
      <c r="X14520">
        <v>5</v>
      </c>
      <c r="Y14520" t="s">
        <v>505</v>
      </c>
      <c r="Z14520">
        <v>5605</v>
      </c>
      <c r="AA14520" t="s">
        <v>1128</v>
      </c>
      <c r="AC14520" t="s">
        <v>713</v>
      </c>
      <c r="AD14520" t="s">
        <v>443</v>
      </c>
    </row>
    <row r="14521" spans="21:30">
      <c r="U14521">
        <v>40049</v>
      </c>
      <c r="V14521">
        <v>1</v>
      </c>
      <c r="W14521" t="s">
        <v>14766</v>
      </c>
      <c r="X14521">
        <v>5</v>
      </c>
      <c r="Y14521" t="s">
        <v>505</v>
      </c>
      <c r="Z14521">
        <v>5109</v>
      </c>
      <c r="AA14521" t="s">
        <v>2675</v>
      </c>
      <c r="AC14521" t="s">
        <v>713</v>
      </c>
      <c r="AD14521" t="s">
        <v>443</v>
      </c>
    </row>
    <row r="14522" spans="21:30">
      <c r="U14522">
        <v>40050</v>
      </c>
      <c r="V14522">
        <v>5</v>
      </c>
      <c r="W14522" t="s">
        <v>14767</v>
      </c>
      <c r="X14522">
        <v>4</v>
      </c>
      <c r="Y14522" t="s">
        <v>846</v>
      </c>
      <c r="Z14522">
        <v>4102</v>
      </c>
      <c r="AA14522" t="s">
        <v>846</v>
      </c>
      <c r="AC14522" t="s">
        <v>713</v>
      </c>
      <c r="AD14522" t="s">
        <v>443</v>
      </c>
    </row>
    <row r="14523" spans="21:30">
      <c r="U14523">
        <v>40051</v>
      </c>
      <c r="V14523">
        <v>3</v>
      </c>
      <c r="W14523" t="s">
        <v>14768</v>
      </c>
      <c r="X14523">
        <v>4</v>
      </c>
      <c r="Y14523" t="s">
        <v>846</v>
      </c>
      <c r="Z14523">
        <v>4101</v>
      </c>
      <c r="AA14523" t="s">
        <v>844</v>
      </c>
      <c r="AC14523" t="s">
        <v>713</v>
      </c>
      <c r="AD14523" t="s">
        <v>443</v>
      </c>
    </row>
    <row r="14524" spans="21:30">
      <c r="U14524">
        <v>40052</v>
      </c>
      <c r="V14524">
        <v>1</v>
      </c>
      <c r="W14524" t="s">
        <v>14769</v>
      </c>
      <c r="X14524">
        <v>4</v>
      </c>
      <c r="Y14524" t="s">
        <v>846</v>
      </c>
      <c r="Z14524">
        <v>4106</v>
      </c>
      <c r="AA14524" t="s">
        <v>2021</v>
      </c>
      <c r="AC14524" t="s">
        <v>713</v>
      </c>
      <c r="AD14524" t="s">
        <v>443</v>
      </c>
    </row>
    <row r="14525" spans="21:30">
      <c r="U14525">
        <v>40054</v>
      </c>
      <c r="V14525">
        <v>8</v>
      </c>
      <c r="W14525" t="s">
        <v>14770</v>
      </c>
      <c r="X14525">
        <v>1</v>
      </c>
      <c r="Y14525" t="s">
        <v>594</v>
      </c>
      <c r="Z14525">
        <v>1107</v>
      </c>
      <c r="AA14525" t="s">
        <v>8031</v>
      </c>
      <c r="AC14525" t="s">
        <v>713</v>
      </c>
      <c r="AD14525" t="s">
        <v>443</v>
      </c>
    </row>
    <row r="14526" spans="21:30">
      <c r="U14526">
        <v>40055</v>
      </c>
      <c r="V14526">
        <v>6</v>
      </c>
      <c r="W14526" t="s">
        <v>14771</v>
      </c>
      <c r="X14526">
        <v>4</v>
      </c>
      <c r="Y14526" t="s">
        <v>846</v>
      </c>
      <c r="Z14526">
        <v>4102</v>
      </c>
      <c r="AA14526" t="s">
        <v>846</v>
      </c>
      <c r="AC14526" t="s">
        <v>713</v>
      </c>
      <c r="AD14526" t="s">
        <v>443</v>
      </c>
    </row>
    <row r="14527" spans="21:30">
      <c r="U14527">
        <v>40056</v>
      </c>
      <c r="V14527">
        <v>4</v>
      </c>
      <c r="W14527" t="s">
        <v>14772</v>
      </c>
      <c r="X14527">
        <v>1</v>
      </c>
      <c r="Y14527" t="s">
        <v>594</v>
      </c>
      <c r="Z14527">
        <v>1107</v>
      </c>
      <c r="AA14527" t="s">
        <v>8031</v>
      </c>
      <c r="AC14527" t="s">
        <v>713</v>
      </c>
      <c r="AD14527" t="s">
        <v>443</v>
      </c>
    </row>
    <row r="14528" spans="21:30">
      <c r="U14528">
        <v>40057</v>
      </c>
      <c r="V14528">
        <v>2</v>
      </c>
      <c r="W14528" t="s">
        <v>14773</v>
      </c>
      <c r="X14528">
        <v>4</v>
      </c>
      <c r="Y14528" t="s">
        <v>846</v>
      </c>
      <c r="Z14528">
        <v>4102</v>
      </c>
      <c r="AA14528" t="s">
        <v>846</v>
      </c>
      <c r="AC14528" t="s">
        <v>725</v>
      </c>
      <c r="AD14528" t="s">
        <v>443</v>
      </c>
    </row>
    <row r="14529" spans="21:30">
      <c r="U14529">
        <v>40058</v>
      </c>
      <c r="V14529">
        <v>0</v>
      </c>
      <c r="W14529" t="s">
        <v>14774</v>
      </c>
      <c r="X14529">
        <v>4</v>
      </c>
      <c r="Y14529" t="s">
        <v>846</v>
      </c>
      <c r="Z14529">
        <v>4101</v>
      </c>
      <c r="AA14529" t="s">
        <v>844</v>
      </c>
      <c r="AC14529" t="s">
        <v>713</v>
      </c>
      <c r="AD14529" t="s">
        <v>443</v>
      </c>
    </row>
    <row r="14530" spans="21:30">
      <c r="U14530">
        <v>40059</v>
      </c>
      <c r="V14530">
        <v>9</v>
      </c>
      <c r="W14530" t="s">
        <v>14775</v>
      </c>
      <c r="X14530">
        <v>4</v>
      </c>
      <c r="Y14530" t="s">
        <v>846</v>
      </c>
      <c r="Z14530">
        <v>4101</v>
      </c>
      <c r="AA14530" t="s">
        <v>844</v>
      </c>
      <c r="AC14530" t="s">
        <v>713</v>
      </c>
      <c r="AD14530" t="s">
        <v>443</v>
      </c>
    </row>
    <row r="14531" spans="21:30">
      <c r="U14531">
        <v>40061</v>
      </c>
      <c r="V14531">
        <v>0</v>
      </c>
      <c r="W14531" t="s">
        <v>14776</v>
      </c>
      <c r="X14531">
        <v>4</v>
      </c>
      <c r="Y14531" t="s">
        <v>846</v>
      </c>
      <c r="Z14531">
        <v>4301</v>
      </c>
      <c r="AA14531" t="s">
        <v>112</v>
      </c>
      <c r="AC14531" t="s">
        <v>713</v>
      </c>
      <c r="AD14531" t="s">
        <v>443</v>
      </c>
    </row>
    <row r="14532" spans="21:30">
      <c r="U14532">
        <v>40062</v>
      </c>
      <c r="V14532">
        <v>9</v>
      </c>
      <c r="W14532" t="s">
        <v>14777</v>
      </c>
      <c r="X14532">
        <v>5</v>
      </c>
      <c r="Y14532" t="s">
        <v>505</v>
      </c>
      <c r="Z14532">
        <v>5801</v>
      </c>
      <c r="AA14532" t="s">
        <v>2747</v>
      </c>
      <c r="AC14532" t="s">
        <v>713</v>
      </c>
      <c r="AD14532" t="s">
        <v>443</v>
      </c>
    </row>
    <row r="14533" spans="21:30">
      <c r="U14533">
        <v>40063</v>
      </c>
      <c r="V14533">
        <v>7</v>
      </c>
      <c r="W14533" t="s">
        <v>14778</v>
      </c>
      <c r="X14533">
        <v>5</v>
      </c>
      <c r="Y14533" t="s">
        <v>505</v>
      </c>
      <c r="Z14533">
        <v>5801</v>
      </c>
      <c r="AA14533" t="s">
        <v>2747</v>
      </c>
      <c r="AC14533" t="s">
        <v>713</v>
      </c>
      <c r="AD14533" t="s">
        <v>443</v>
      </c>
    </row>
    <row r="14534" spans="21:30">
      <c r="U14534">
        <v>40064</v>
      </c>
      <c r="V14534">
        <v>5</v>
      </c>
      <c r="W14534" t="s">
        <v>8053</v>
      </c>
      <c r="X14534">
        <v>4</v>
      </c>
      <c r="Y14534" t="s">
        <v>846</v>
      </c>
      <c r="Z14534">
        <v>4102</v>
      </c>
      <c r="AA14534" t="s">
        <v>846</v>
      </c>
      <c r="AC14534" t="s">
        <v>713</v>
      </c>
      <c r="AD14534" t="s">
        <v>443</v>
      </c>
    </row>
    <row r="14535" spans="21:30">
      <c r="U14535">
        <v>40065</v>
      </c>
      <c r="V14535">
        <v>3</v>
      </c>
      <c r="W14535" t="s">
        <v>14779</v>
      </c>
      <c r="X14535">
        <v>5</v>
      </c>
      <c r="Y14535" t="s">
        <v>505</v>
      </c>
      <c r="Z14535">
        <v>5804</v>
      </c>
      <c r="AA14535" t="s">
        <v>751</v>
      </c>
      <c r="AC14535" t="s">
        <v>713</v>
      </c>
      <c r="AD14535" t="s">
        <v>443</v>
      </c>
    </row>
    <row r="14536" spans="21:30">
      <c r="U14536">
        <v>40066</v>
      </c>
      <c r="V14536">
        <v>1</v>
      </c>
      <c r="W14536" t="s">
        <v>14780</v>
      </c>
      <c r="X14536">
        <v>5</v>
      </c>
      <c r="Y14536" t="s">
        <v>505</v>
      </c>
      <c r="Z14536">
        <v>5801</v>
      </c>
      <c r="AA14536" t="s">
        <v>2747</v>
      </c>
      <c r="AC14536" t="s">
        <v>713</v>
      </c>
      <c r="AD14536" t="s">
        <v>443</v>
      </c>
    </row>
    <row r="14537" spans="21:30">
      <c r="U14537">
        <v>40068</v>
      </c>
      <c r="V14537">
        <v>8</v>
      </c>
      <c r="W14537" t="s">
        <v>14781</v>
      </c>
      <c r="X14537">
        <v>6</v>
      </c>
      <c r="Y14537" t="s">
        <v>608</v>
      </c>
      <c r="Z14537">
        <v>6101</v>
      </c>
      <c r="AA14537" t="s">
        <v>655</v>
      </c>
      <c r="AC14537" t="s">
        <v>713</v>
      </c>
      <c r="AD14537" t="s">
        <v>443</v>
      </c>
    </row>
    <row r="14538" spans="21:30">
      <c r="U14538">
        <v>40071</v>
      </c>
      <c r="V14538">
        <v>8</v>
      </c>
      <c r="W14538" t="s">
        <v>14782</v>
      </c>
      <c r="X14538">
        <v>6</v>
      </c>
      <c r="Y14538" t="s">
        <v>608</v>
      </c>
      <c r="Z14538">
        <v>6301</v>
      </c>
      <c r="AA14538" t="s">
        <v>835</v>
      </c>
      <c r="AC14538" t="s">
        <v>713</v>
      </c>
      <c r="AD14538" t="s">
        <v>443</v>
      </c>
    </row>
    <row r="14539" spans="21:30">
      <c r="U14539">
        <v>40073</v>
      </c>
      <c r="V14539">
        <v>4</v>
      </c>
      <c r="W14539" t="s">
        <v>14783</v>
      </c>
      <c r="X14539">
        <v>1</v>
      </c>
      <c r="Y14539" t="s">
        <v>594</v>
      </c>
      <c r="Z14539">
        <v>1107</v>
      </c>
      <c r="AA14539" t="s">
        <v>8031</v>
      </c>
      <c r="AC14539" t="s">
        <v>713</v>
      </c>
      <c r="AD14539" t="s">
        <v>443</v>
      </c>
    </row>
    <row r="14540" spans="21:30">
      <c r="U14540">
        <v>40074</v>
      </c>
      <c r="V14540">
        <v>2</v>
      </c>
      <c r="W14540" t="s">
        <v>14784</v>
      </c>
      <c r="X14540">
        <v>4</v>
      </c>
      <c r="Y14540" t="s">
        <v>846</v>
      </c>
      <c r="Z14540">
        <v>4101</v>
      </c>
      <c r="AA14540" t="s">
        <v>844</v>
      </c>
      <c r="AC14540" t="s">
        <v>713</v>
      </c>
      <c r="AD14540" t="s">
        <v>443</v>
      </c>
    </row>
    <row r="14541" spans="21:30">
      <c r="U14541">
        <v>40076</v>
      </c>
      <c r="V14541">
        <v>9</v>
      </c>
      <c r="W14541" t="s">
        <v>14785</v>
      </c>
      <c r="X14541">
        <v>4</v>
      </c>
      <c r="Y14541" t="s">
        <v>846</v>
      </c>
      <c r="Z14541">
        <v>4102</v>
      </c>
      <c r="AA14541" t="s">
        <v>846</v>
      </c>
      <c r="AC14541" t="s">
        <v>713</v>
      </c>
      <c r="AD14541" t="s">
        <v>443</v>
      </c>
    </row>
    <row r="14542" spans="21:30">
      <c r="U14542">
        <v>40077</v>
      </c>
      <c r="V14542">
        <v>7</v>
      </c>
      <c r="W14542" t="s">
        <v>14786</v>
      </c>
      <c r="X14542">
        <v>6</v>
      </c>
      <c r="Y14542" t="s">
        <v>608</v>
      </c>
      <c r="Z14542">
        <v>6101</v>
      </c>
      <c r="AA14542" t="s">
        <v>655</v>
      </c>
      <c r="AC14542" t="s">
        <v>713</v>
      </c>
      <c r="AD14542" t="s">
        <v>443</v>
      </c>
    </row>
    <row r="14543" spans="21:30">
      <c r="U14543">
        <v>40078</v>
      </c>
      <c r="V14543">
        <v>5</v>
      </c>
      <c r="W14543" t="s">
        <v>14787</v>
      </c>
      <c r="X14543">
        <v>6</v>
      </c>
      <c r="Y14543" t="s">
        <v>608</v>
      </c>
      <c r="Z14543">
        <v>6203</v>
      </c>
      <c r="AA14543" t="s">
        <v>1288</v>
      </c>
      <c r="AC14543" t="s">
        <v>1009</v>
      </c>
      <c r="AD14543" t="s">
        <v>443</v>
      </c>
    </row>
    <row r="14544" spans="21:30">
      <c r="U14544">
        <v>40079</v>
      </c>
      <c r="V14544">
        <v>3</v>
      </c>
      <c r="W14544" t="s">
        <v>8493</v>
      </c>
      <c r="X14544">
        <v>1</v>
      </c>
      <c r="Y14544" t="s">
        <v>594</v>
      </c>
      <c r="Z14544">
        <v>1101</v>
      </c>
      <c r="AA14544" t="s">
        <v>593</v>
      </c>
      <c r="AC14544" t="s">
        <v>725</v>
      </c>
      <c r="AD14544" t="s">
        <v>443</v>
      </c>
    </row>
    <row r="14545" spans="21:30">
      <c r="U14545">
        <v>40080</v>
      </c>
      <c r="V14545">
        <v>7</v>
      </c>
      <c r="W14545" t="s">
        <v>14788</v>
      </c>
      <c r="X14545">
        <v>6</v>
      </c>
      <c r="Y14545" t="s">
        <v>608</v>
      </c>
      <c r="Z14545">
        <v>6302</v>
      </c>
      <c r="AA14545" t="s">
        <v>3197</v>
      </c>
      <c r="AC14545" t="s">
        <v>1009</v>
      </c>
      <c r="AD14545" t="s">
        <v>443</v>
      </c>
    </row>
    <row r="14546" spans="21:30">
      <c r="U14546">
        <v>40082</v>
      </c>
      <c r="V14546">
        <v>3</v>
      </c>
      <c r="W14546" t="s">
        <v>14789</v>
      </c>
      <c r="X14546">
        <v>5</v>
      </c>
      <c r="Y14546" t="s">
        <v>505</v>
      </c>
      <c r="Z14546">
        <v>5801</v>
      </c>
      <c r="AA14546" t="s">
        <v>2747</v>
      </c>
      <c r="AC14546" t="s">
        <v>713</v>
      </c>
      <c r="AD14546" t="s">
        <v>443</v>
      </c>
    </row>
    <row r="14547" spans="21:30">
      <c r="U14547">
        <v>40083</v>
      </c>
      <c r="V14547">
        <v>1</v>
      </c>
      <c r="W14547" t="s">
        <v>14790</v>
      </c>
      <c r="X14547">
        <v>5</v>
      </c>
      <c r="Y14547" t="s">
        <v>505</v>
      </c>
      <c r="Z14547">
        <v>5101</v>
      </c>
      <c r="AA14547" t="s">
        <v>505</v>
      </c>
      <c r="AC14547" t="s">
        <v>713</v>
      </c>
      <c r="AD14547" t="s">
        <v>443</v>
      </c>
    </row>
    <row r="14548" spans="21:30">
      <c r="U14548">
        <v>40085</v>
      </c>
      <c r="V14548">
        <v>8</v>
      </c>
      <c r="W14548" t="s">
        <v>14791</v>
      </c>
      <c r="X14548">
        <v>5</v>
      </c>
      <c r="Y14548" t="s">
        <v>505</v>
      </c>
      <c r="Z14548">
        <v>5101</v>
      </c>
      <c r="AA14548" t="s">
        <v>505</v>
      </c>
      <c r="AC14548" t="s">
        <v>713</v>
      </c>
      <c r="AD14548" t="s">
        <v>443</v>
      </c>
    </row>
    <row r="14549" spans="21:30">
      <c r="U14549">
        <v>40089</v>
      </c>
      <c r="V14549">
        <v>0</v>
      </c>
      <c r="W14549" t="s">
        <v>14792</v>
      </c>
      <c r="X14549">
        <v>5</v>
      </c>
      <c r="Y14549" t="s">
        <v>505</v>
      </c>
      <c r="Z14549">
        <v>5109</v>
      </c>
      <c r="AA14549" t="s">
        <v>2675</v>
      </c>
      <c r="AC14549" t="s">
        <v>713</v>
      </c>
      <c r="AD14549" t="s">
        <v>443</v>
      </c>
    </row>
    <row r="14550" spans="21:30">
      <c r="U14550">
        <v>40090</v>
      </c>
      <c r="V14550">
        <v>4</v>
      </c>
      <c r="W14550" t="s">
        <v>14793</v>
      </c>
      <c r="X14550">
        <v>5</v>
      </c>
      <c r="Y14550" t="s">
        <v>505</v>
      </c>
      <c r="Z14550">
        <v>5109</v>
      </c>
      <c r="AA14550" t="s">
        <v>2675</v>
      </c>
      <c r="AC14550" t="s">
        <v>713</v>
      </c>
      <c r="AD14550" t="s">
        <v>443</v>
      </c>
    </row>
    <row r="14551" spans="21:30">
      <c r="U14551">
        <v>40092</v>
      </c>
      <c r="V14551">
        <v>0</v>
      </c>
      <c r="W14551" t="s">
        <v>14794</v>
      </c>
      <c r="X14551">
        <v>5</v>
      </c>
      <c r="Y14551" t="s">
        <v>505</v>
      </c>
      <c r="Z14551">
        <v>5801</v>
      </c>
      <c r="AA14551" t="s">
        <v>2747</v>
      </c>
      <c r="AC14551" t="s">
        <v>713</v>
      </c>
      <c r="AD14551" t="s">
        <v>443</v>
      </c>
    </row>
    <row r="14552" spans="21:30">
      <c r="U14552">
        <v>40093</v>
      </c>
      <c r="V14552">
        <v>9</v>
      </c>
      <c r="W14552" t="s">
        <v>14795</v>
      </c>
      <c r="X14552">
        <v>6</v>
      </c>
      <c r="Y14552" t="s">
        <v>608</v>
      </c>
      <c r="Z14552">
        <v>6303</v>
      </c>
      <c r="AA14552" t="s">
        <v>991</v>
      </c>
      <c r="AC14552" t="s">
        <v>713</v>
      </c>
      <c r="AD14552" t="s">
        <v>443</v>
      </c>
    </row>
    <row r="14553" spans="21:30">
      <c r="U14553">
        <v>40095</v>
      </c>
      <c r="V14553">
        <v>5</v>
      </c>
      <c r="W14553" t="s">
        <v>14796</v>
      </c>
      <c r="X14553">
        <v>9</v>
      </c>
      <c r="Y14553" t="s">
        <v>559</v>
      </c>
      <c r="Z14553">
        <v>9112</v>
      </c>
      <c r="AA14553" t="s">
        <v>1452</v>
      </c>
      <c r="AC14553" t="s">
        <v>713</v>
      </c>
      <c r="AD14553" t="s">
        <v>443</v>
      </c>
    </row>
    <row r="14554" spans="21:30">
      <c r="U14554">
        <v>40099</v>
      </c>
      <c r="V14554">
        <v>8</v>
      </c>
      <c r="W14554" t="s">
        <v>14797</v>
      </c>
      <c r="X14554">
        <v>5</v>
      </c>
      <c r="Y14554" t="s">
        <v>505</v>
      </c>
      <c r="Z14554">
        <v>5403</v>
      </c>
      <c r="AA14554" t="s">
        <v>1479</v>
      </c>
      <c r="AC14554" t="s">
        <v>1009</v>
      </c>
      <c r="AD14554" t="s">
        <v>443</v>
      </c>
    </row>
    <row r="14555" spans="21:30">
      <c r="U14555">
        <v>40101</v>
      </c>
      <c r="V14555">
        <v>3</v>
      </c>
      <c r="W14555" t="s">
        <v>14798</v>
      </c>
      <c r="X14555">
        <v>6</v>
      </c>
      <c r="Y14555" t="s">
        <v>608</v>
      </c>
      <c r="Z14555">
        <v>6110</v>
      </c>
      <c r="AA14555" t="s">
        <v>1742</v>
      </c>
      <c r="AC14555" t="s">
        <v>713</v>
      </c>
      <c r="AD14555" t="s">
        <v>443</v>
      </c>
    </row>
    <row r="14556" spans="21:30">
      <c r="U14556">
        <v>40102</v>
      </c>
      <c r="V14556">
        <v>1</v>
      </c>
      <c r="W14556" t="s">
        <v>14799</v>
      </c>
      <c r="X14556">
        <v>14</v>
      </c>
      <c r="Y14556" t="s">
        <v>5517</v>
      </c>
      <c r="Z14556">
        <v>14108</v>
      </c>
      <c r="AA14556" t="s">
        <v>816</v>
      </c>
      <c r="AC14556" t="s">
        <v>713</v>
      </c>
      <c r="AD14556" t="s">
        <v>443</v>
      </c>
    </row>
    <row r="14557" spans="21:30">
      <c r="U14557">
        <v>40105</v>
      </c>
      <c r="V14557">
        <v>6</v>
      </c>
      <c r="W14557" t="s">
        <v>14800</v>
      </c>
      <c r="X14557">
        <v>6</v>
      </c>
      <c r="Y14557" t="s">
        <v>608</v>
      </c>
      <c r="Z14557">
        <v>6101</v>
      </c>
      <c r="AA14557" t="s">
        <v>655</v>
      </c>
      <c r="AC14557" t="s">
        <v>725</v>
      </c>
      <c r="AD14557" t="s">
        <v>443</v>
      </c>
    </row>
    <row r="14558" spans="21:30">
      <c r="U14558">
        <v>40106</v>
      </c>
      <c r="V14558">
        <v>4</v>
      </c>
      <c r="W14558" t="s">
        <v>14801</v>
      </c>
      <c r="X14558">
        <v>9</v>
      </c>
      <c r="Y14558" t="s">
        <v>559</v>
      </c>
      <c r="Z14558">
        <v>9114</v>
      </c>
      <c r="AA14558" t="s">
        <v>5272</v>
      </c>
      <c r="AC14558" t="s">
        <v>713</v>
      </c>
      <c r="AD14558" t="s">
        <v>443</v>
      </c>
    </row>
    <row r="14559" spans="21:30">
      <c r="U14559">
        <v>40107</v>
      </c>
      <c r="V14559">
        <v>2</v>
      </c>
      <c r="W14559" t="s">
        <v>14802</v>
      </c>
      <c r="X14559">
        <v>9</v>
      </c>
      <c r="Y14559" t="s">
        <v>559</v>
      </c>
      <c r="Z14559">
        <v>9209</v>
      </c>
      <c r="AA14559" t="s">
        <v>129</v>
      </c>
      <c r="AC14559" t="s">
        <v>713</v>
      </c>
      <c r="AD14559" t="s">
        <v>443</v>
      </c>
    </row>
    <row r="14560" spans="21:30">
      <c r="U14560">
        <v>40109</v>
      </c>
      <c r="V14560">
        <v>9</v>
      </c>
      <c r="W14560" t="s">
        <v>14803</v>
      </c>
      <c r="X14560">
        <v>5</v>
      </c>
      <c r="Y14560" t="s">
        <v>505</v>
      </c>
      <c r="Z14560">
        <v>5101</v>
      </c>
      <c r="AA14560" t="s">
        <v>505</v>
      </c>
      <c r="AC14560" t="s">
        <v>725</v>
      </c>
      <c r="AD14560" t="s">
        <v>443</v>
      </c>
    </row>
    <row r="14561" spans="21:30">
      <c r="U14561">
        <v>40110</v>
      </c>
      <c r="V14561">
        <v>2</v>
      </c>
      <c r="W14561" t="s">
        <v>14804</v>
      </c>
      <c r="X14561">
        <v>9</v>
      </c>
      <c r="Y14561" t="s">
        <v>559</v>
      </c>
      <c r="Z14561">
        <v>9120</v>
      </c>
      <c r="AA14561" t="s">
        <v>1800</v>
      </c>
      <c r="AC14561" t="s">
        <v>713</v>
      </c>
      <c r="AD14561" t="s">
        <v>443</v>
      </c>
    </row>
    <row r="14562" spans="21:30">
      <c r="U14562">
        <v>40111</v>
      </c>
      <c r="V14562">
        <v>0</v>
      </c>
      <c r="W14562" t="s">
        <v>14805</v>
      </c>
      <c r="X14562">
        <v>9</v>
      </c>
      <c r="Y14562" t="s">
        <v>559</v>
      </c>
      <c r="Z14562">
        <v>9101</v>
      </c>
      <c r="AA14562" t="s">
        <v>133</v>
      </c>
      <c r="AC14562" t="s">
        <v>713</v>
      </c>
      <c r="AD14562" t="s">
        <v>443</v>
      </c>
    </row>
    <row r="14563" spans="21:30">
      <c r="U14563">
        <v>40113</v>
      </c>
      <c r="V14563">
        <v>7</v>
      </c>
      <c r="W14563" t="s">
        <v>14806</v>
      </c>
      <c r="X14563">
        <v>14</v>
      </c>
      <c r="Y14563" t="s">
        <v>5517</v>
      </c>
      <c r="Z14563">
        <v>14106</v>
      </c>
      <c r="AA14563" t="s">
        <v>1372</v>
      </c>
      <c r="AC14563" t="s">
        <v>713</v>
      </c>
      <c r="AD14563" t="s">
        <v>443</v>
      </c>
    </row>
    <row r="14564" spans="21:30">
      <c r="U14564">
        <v>40114</v>
      </c>
      <c r="V14564">
        <v>5</v>
      </c>
      <c r="W14564" t="s">
        <v>14807</v>
      </c>
      <c r="X14564">
        <v>6</v>
      </c>
      <c r="Y14564" t="s">
        <v>608</v>
      </c>
      <c r="Z14564">
        <v>6115</v>
      </c>
      <c r="AA14564" t="s">
        <v>1647</v>
      </c>
      <c r="AC14564" t="s">
        <v>1009</v>
      </c>
      <c r="AD14564" t="s">
        <v>443</v>
      </c>
    </row>
    <row r="14565" spans="21:30">
      <c r="U14565">
        <v>40115</v>
      </c>
      <c r="V14565">
        <v>3</v>
      </c>
      <c r="W14565" t="s">
        <v>14808</v>
      </c>
      <c r="X14565">
        <v>6</v>
      </c>
      <c r="Y14565" t="s">
        <v>608</v>
      </c>
      <c r="Z14565">
        <v>6301</v>
      </c>
      <c r="AA14565" t="s">
        <v>835</v>
      </c>
      <c r="AC14565" t="s">
        <v>713</v>
      </c>
      <c r="AD14565" t="s">
        <v>443</v>
      </c>
    </row>
    <row r="14566" spans="21:30">
      <c r="U14566">
        <v>40116</v>
      </c>
      <c r="V14566">
        <v>1</v>
      </c>
      <c r="W14566" t="s">
        <v>14809</v>
      </c>
      <c r="X14566">
        <v>14</v>
      </c>
      <c r="Y14566" t="s">
        <v>5517</v>
      </c>
      <c r="Z14566">
        <v>14106</v>
      </c>
      <c r="AA14566" t="s">
        <v>1372</v>
      </c>
      <c r="AC14566" t="s">
        <v>713</v>
      </c>
      <c r="AD14566" t="s">
        <v>443</v>
      </c>
    </row>
    <row r="14567" spans="21:30">
      <c r="U14567">
        <v>40119</v>
      </c>
      <c r="V14567">
        <v>6</v>
      </c>
      <c r="W14567" t="s">
        <v>14810</v>
      </c>
      <c r="X14567">
        <v>9</v>
      </c>
      <c r="Y14567" t="s">
        <v>559</v>
      </c>
      <c r="Z14567">
        <v>9101</v>
      </c>
      <c r="AA14567" t="s">
        <v>133</v>
      </c>
      <c r="AC14567" t="s">
        <v>713</v>
      </c>
      <c r="AD14567" t="s">
        <v>443</v>
      </c>
    </row>
    <row r="14568" spans="21:30">
      <c r="U14568">
        <v>40121</v>
      </c>
      <c r="V14568">
        <v>8</v>
      </c>
      <c r="W14568" t="s">
        <v>14811</v>
      </c>
      <c r="X14568">
        <v>3</v>
      </c>
      <c r="Y14568" t="s">
        <v>869</v>
      </c>
      <c r="Z14568">
        <v>3304</v>
      </c>
      <c r="AA14568" t="s">
        <v>868</v>
      </c>
      <c r="AC14568" t="s">
        <v>713</v>
      </c>
      <c r="AD14568" t="s">
        <v>443</v>
      </c>
    </row>
    <row r="14569" spans="21:30">
      <c r="U14569">
        <v>40122</v>
      </c>
      <c r="V14569">
        <v>6</v>
      </c>
      <c r="W14569" t="s">
        <v>14812</v>
      </c>
      <c r="X14569">
        <v>5</v>
      </c>
      <c r="Y14569" t="s">
        <v>505</v>
      </c>
      <c r="Z14569">
        <v>5303</v>
      </c>
      <c r="AA14569" t="s">
        <v>1658</v>
      </c>
      <c r="AC14569" t="s">
        <v>713</v>
      </c>
      <c r="AD14569" t="s">
        <v>443</v>
      </c>
    </row>
    <row r="14570" spans="21:30">
      <c r="U14570">
        <v>40123</v>
      </c>
      <c r="V14570">
        <v>4</v>
      </c>
      <c r="W14570" t="s">
        <v>14813</v>
      </c>
      <c r="X14570">
        <v>5</v>
      </c>
      <c r="Y14570" t="s">
        <v>505</v>
      </c>
      <c r="Z14570">
        <v>5704</v>
      </c>
      <c r="AA14570" t="s">
        <v>1475</v>
      </c>
      <c r="AC14570" t="s">
        <v>713</v>
      </c>
      <c r="AD14570" t="s">
        <v>443</v>
      </c>
    </row>
    <row r="14571" spans="21:30">
      <c r="U14571">
        <v>40124</v>
      </c>
      <c r="V14571">
        <v>2</v>
      </c>
      <c r="W14571" t="s">
        <v>14814</v>
      </c>
      <c r="X14571">
        <v>12</v>
      </c>
      <c r="Y14571" t="s">
        <v>1837</v>
      </c>
      <c r="Z14571">
        <v>12101</v>
      </c>
      <c r="AA14571" t="s">
        <v>6412</v>
      </c>
      <c r="AC14571" t="s">
        <v>713</v>
      </c>
      <c r="AD14571" t="s">
        <v>443</v>
      </c>
    </row>
    <row r="14572" spans="21:30">
      <c r="U14572">
        <v>40125</v>
      </c>
      <c r="V14572">
        <v>0</v>
      </c>
      <c r="W14572" t="s">
        <v>9925</v>
      </c>
      <c r="X14572">
        <v>5</v>
      </c>
      <c r="Y14572" t="s">
        <v>505</v>
      </c>
      <c r="Z14572">
        <v>5101</v>
      </c>
      <c r="AA14572" t="s">
        <v>505</v>
      </c>
      <c r="AC14572" t="s">
        <v>725</v>
      </c>
      <c r="AD14572" t="s">
        <v>443</v>
      </c>
    </row>
    <row r="14573" spans="21:30">
      <c r="U14573">
        <v>40126</v>
      </c>
      <c r="V14573">
        <v>9</v>
      </c>
      <c r="W14573" t="s">
        <v>14815</v>
      </c>
      <c r="X14573">
        <v>4</v>
      </c>
      <c r="Y14573" t="s">
        <v>846</v>
      </c>
      <c r="Z14573">
        <v>4301</v>
      </c>
      <c r="AA14573" t="s">
        <v>112</v>
      </c>
      <c r="AC14573" t="s">
        <v>1009</v>
      </c>
      <c r="AD14573" t="s">
        <v>443</v>
      </c>
    </row>
    <row r="14574" spans="21:30">
      <c r="U14574">
        <v>40127</v>
      </c>
      <c r="V14574">
        <v>7</v>
      </c>
      <c r="W14574" t="s">
        <v>9996</v>
      </c>
      <c r="X14574">
        <v>5</v>
      </c>
      <c r="Y14574" t="s">
        <v>505</v>
      </c>
      <c r="Z14574">
        <v>5702</v>
      </c>
      <c r="AA14574" t="s">
        <v>84</v>
      </c>
      <c r="AC14574" t="s">
        <v>713</v>
      </c>
      <c r="AD14574" t="s">
        <v>443</v>
      </c>
    </row>
    <row r="14575" spans="21:30">
      <c r="U14575">
        <v>40130</v>
      </c>
      <c r="V14575">
        <v>7</v>
      </c>
      <c r="W14575" t="s">
        <v>14816</v>
      </c>
      <c r="X14575">
        <v>9</v>
      </c>
      <c r="Y14575" t="s">
        <v>559</v>
      </c>
      <c r="Z14575">
        <v>9101</v>
      </c>
      <c r="AA14575" t="s">
        <v>133</v>
      </c>
      <c r="AC14575" t="s">
        <v>713</v>
      </c>
      <c r="AD14575" t="s">
        <v>443</v>
      </c>
    </row>
    <row r="14576" spans="21:30">
      <c r="U14576">
        <v>40132</v>
      </c>
      <c r="V14576">
        <v>3</v>
      </c>
      <c r="W14576" t="s">
        <v>9731</v>
      </c>
      <c r="X14576">
        <v>5</v>
      </c>
      <c r="Y14576" t="s">
        <v>505</v>
      </c>
      <c r="Z14576">
        <v>5101</v>
      </c>
      <c r="AA14576" t="s">
        <v>505</v>
      </c>
      <c r="AC14576" t="s">
        <v>713</v>
      </c>
      <c r="AD14576" t="s">
        <v>443</v>
      </c>
    </row>
    <row r="14577" spans="21:30">
      <c r="U14577">
        <v>40133</v>
      </c>
      <c r="V14577">
        <v>1</v>
      </c>
      <c r="W14577" t="s">
        <v>14817</v>
      </c>
      <c r="X14577">
        <v>6</v>
      </c>
      <c r="Y14577" t="s">
        <v>608</v>
      </c>
      <c r="Z14577">
        <v>6115</v>
      </c>
      <c r="AA14577" t="s">
        <v>1647</v>
      </c>
      <c r="AC14577" t="s">
        <v>1009</v>
      </c>
      <c r="AD14577" t="s">
        <v>443</v>
      </c>
    </row>
    <row r="14578" spans="21:30">
      <c r="U14578">
        <v>40136</v>
      </c>
      <c r="V14578">
        <v>6</v>
      </c>
      <c r="W14578" t="s">
        <v>14818</v>
      </c>
      <c r="X14578">
        <v>6</v>
      </c>
      <c r="Y14578" t="s">
        <v>608</v>
      </c>
      <c r="Z14578">
        <v>6116</v>
      </c>
      <c r="AA14578" t="s">
        <v>3011</v>
      </c>
      <c r="AC14578" t="s">
        <v>713</v>
      </c>
      <c r="AD14578" t="s">
        <v>443</v>
      </c>
    </row>
    <row r="14579" spans="21:30">
      <c r="U14579">
        <v>40137</v>
      </c>
      <c r="V14579">
        <v>4</v>
      </c>
      <c r="W14579" t="s">
        <v>14819</v>
      </c>
      <c r="X14579">
        <v>11</v>
      </c>
      <c r="Y14579" t="s">
        <v>1843</v>
      </c>
      <c r="Z14579">
        <v>11201</v>
      </c>
      <c r="AA14579" t="s">
        <v>6381</v>
      </c>
      <c r="AC14579" t="s">
        <v>713</v>
      </c>
      <c r="AD14579" t="s">
        <v>443</v>
      </c>
    </row>
    <row r="14580" spans="21:30">
      <c r="U14580">
        <v>40138</v>
      </c>
      <c r="V14580">
        <v>2</v>
      </c>
      <c r="W14580" t="s">
        <v>14820</v>
      </c>
      <c r="X14580">
        <v>6</v>
      </c>
      <c r="Y14580" t="s">
        <v>608</v>
      </c>
      <c r="Z14580">
        <v>6101</v>
      </c>
      <c r="AA14580" t="s">
        <v>655</v>
      </c>
      <c r="AC14580" t="s">
        <v>713</v>
      </c>
      <c r="AD14580" t="s">
        <v>443</v>
      </c>
    </row>
    <row r="14581" spans="21:30">
      <c r="U14581">
        <v>40140</v>
      </c>
      <c r="V14581">
        <v>4</v>
      </c>
      <c r="W14581" t="s">
        <v>14821</v>
      </c>
      <c r="X14581">
        <v>4</v>
      </c>
      <c r="Y14581" t="s">
        <v>846</v>
      </c>
      <c r="Z14581">
        <v>4101</v>
      </c>
      <c r="AA14581" t="s">
        <v>844</v>
      </c>
      <c r="AC14581" t="s">
        <v>713</v>
      </c>
      <c r="AD14581" t="s">
        <v>443</v>
      </c>
    </row>
    <row r="14582" spans="21:30">
      <c r="U14582">
        <v>40141</v>
      </c>
      <c r="V14582">
        <v>2</v>
      </c>
      <c r="W14582" t="s">
        <v>14822</v>
      </c>
      <c r="X14582">
        <v>4</v>
      </c>
      <c r="Y14582" t="s">
        <v>846</v>
      </c>
      <c r="Z14582">
        <v>4101</v>
      </c>
      <c r="AA14582" t="s">
        <v>844</v>
      </c>
      <c r="AC14582" t="s">
        <v>713</v>
      </c>
      <c r="AD14582" t="s">
        <v>443</v>
      </c>
    </row>
    <row r="14583" spans="21:30">
      <c r="U14583">
        <v>40142</v>
      </c>
      <c r="V14583">
        <v>0</v>
      </c>
      <c r="W14583" t="s">
        <v>14823</v>
      </c>
      <c r="X14583">
        <v>4</v>
      </c>
      <c r="Y14583" t="s">
        <v>846</v>
      </c>
      <c r="Z14583">
        <v>4101</v>
      </c>
      <c r="AA14583" t="s">
        <v>844</v>
      </c>
      <c r="AC14583" t="s">
        <v>713</v>
      </c>
      <c r="AD14583" t="s">
        <v>443</v>
      </c>
    </row>
    <row r="14584" spans="21:30">
      <c r="U14584">
        <v>40143</v>
      </c>
      <c r="V14584">
        <v>9</v>
      </c>
      <c r="W14584" t="s">
        <v>14824</v>
      </c>
      <c r="X14584">
        <v>4</v>
      </c>
      <c r="Y14584" t="s">
        <v>846</v>
      </c>
      <c r="Z14584">
        <v>4102</v>
      </c>
      <c r="AA14584" t="s">
        <v>846</v>
      </c>
      <c r="AC14584" t="s">
        <v>713</v>
      </c>
      <c r="AD14584" t="s">
        <v>443</v>
      </c>
    </row>
    <row r="14585" spans="21:30">
      <c r="U14585">
        <v>40144</v>
      </c>
      <c r="V14585">
        <v>7</v>
      </c>
      <c r="W14585" t="s">
        <v>14825</v>
      </c>
      <c r="X14585">
        <v>4</v>
      </c>
      <c r="Y14585" t="s">
        <v>846</v>
      </c>
      <c r="Z14585">
        <v>4101</v>
      </c>
      <c r="AA14585" t="s">
        <v>844</v>
      </c>
      <c r="AC14585" t="s">
        <v>713</v>
      </c>
      <c r="AD14585" t="s">
        <v>443</v>
      </c>
    </row>
    <row r="14586" spans="21:30">
      <c r="U14586">
        <v>40145</v>
      </c>
      <c r="V14586">
        <v>5</v>
      </c>
      <c r="W14586" t="s">
        <v>14826</v>
      </c>
      <c r="X14586">
        <v>5</v>
      </c>
      <c r="Y14586" t="s">
        <v>505</v>
      </c>
      <c r="Z14586">
        <v>5801</v>
      </c>
      <c r="AA14586" t="s">
        <v>2747</v>
      </c>
      <c r="AC14586" t="s">
        <v>713</v>
      </c>
      <c r="AD14586" t="s">
        <v>443</v>
      </c>
    </row>
    <row r="14587" spans="21:30">
      <c r="U14587">
        <v>40146</v>
      </c>
      <c r="V14587">
        <v>3</v>
      </c>
      <c r="W14587" t="s">
        <v>14827</v>
      </c>
      <c r="X14587">
        <v>6</v>
      </c>
      <c r="Y14587" t="s">
        <v>608</v>
      </c>
      <c r="Z14587">
        <v>6101</v>
      </c>
      <c r="AA14587" t="s">
        <v>655</v>
      </c>
      <c r="AC14587" t="s">
        <v>713</v>
      </c>
      <c r="AD14587" t="s">
        <v>443</v>
      </c>
    </row>
    <row r="14588" spans="21:30">
      <c r="U14588">
        <v>40149</v>
      </c>
      <c r="V14588">
        <v>8</v>
      </c>
      <c r="W14588" t="s">
        <v>14828</v>
      </c>
      <c r="X14588">
        <v>14</v>
      </c>
      <c r="Y14588" t="s">
        <v>5517</v>
      </c>
      <c r="Z14588">
        <v>14105</v>
      </c>
      <c r="AA14588" t="s">
        <v>5644</v>
      </c>
      <c r="AC14588" t="s">
        <v>713</v>
      </c>
      <c r="AD14588" t="s">
        <v>443</v>
      </c>
    </row>
    <row r="14589" spans="21:30">
      <c r="U14589">
        <v>40150</v>
      </c>
      <c r="V14589">
        <v>1</v>
      </c>
      <c r="W14589" t="s">
        <v>14829</v>
      </c>
      <c r="X14589">
        <v>14</v>
      </c>
      <c r="Y14589" t="s">
        <v>5517</v>
      </c>
      <c r="Z14589">
        <v>14106</v>
      </c>
      <c r="AA14589" t="s">
        <v>1372</v>
      </c>
      <c r="AC14589" t="s">
        <v>713</v>
      </c>
      <c r="AD14589" t="s">
        <v>443</v>
      </c>
    </row>
    <row r="14590" spans="21:30">
      <c r="U14590">
        <v>40152</v>
      </c>
      <c r="V14590">
        <v>8</v>
      </c>
      <c r="W14590" t="s">
        <v>14830</v>
      </c>
      <c r="X14590">
        <v>14</v>
      </c>
      <c r="Y14590" t="s">
        <v>5517</v>
      </c>
      <c r="Z14590">
        <v>14202</v>
      </c>
      <c r="AA14590" t="s">
        <v>1163</v>
      </c>
      <c r="AC14590" t="s">
        <v>713</v>
      </c>
      <c r="AD14590" t="s">
        <v>443</v>
      </c>
    </row>
    <row r="14591" spans="21:30">
      <c r="U14591">
        <v>40153</v>
      </c>
      <c r="V14591">
        <v>6</v>
      </c>
      <c r="W14591" t="s">
        <v>14831</v>
      </c>
      <c r="X14591">
        <v>4</v>
      </c>
      <c r="Y14591" t="s">
        <v>846</v>
      </c>
      <c r="Z14591">
        <v>4102</v>
      </c>
      <c r="AA14591" t="s">
        <v>846</v>
      </c>
      <c r="AC14591" t="s">
        <v>713</v>
      </c>
      <c r="AD14591" t="s">
        <v>443</v>
      </c>
    </row>
    <row r="14592" spans="21:30">
      <c r="U14592">
        <v>40154</v>
      </c>
      <c r="V14592">
        <v>4</v>
      </c>
      <c r="W14592" t="s">
        <v>14832</v>
      </c>
      <c r="X14592">
        <v>1</v>
      </c>
      <c r="Y14592" t="s">
        <v>594</v>
      </c>
      <c r="Z14592">
        <v>1101</v>
      </c>
      <c r="AA14592" t="s">
        <v>593</v>
      </c>
      <c r="AC14592" t="s">
        <v>713</v>
      </c>
      <c r="AD14592" t="s">
        <v>443</v>
      </c>
    </row>
    <row r="14593" spans="21:30">
      <c r="U14593">
        <v>40155</v>
      </c>
      <c r="V14593">
        <v>2</v>
      </c>
      <c r="W14593" t="s">
        <v>14833</v>
      </c>
      <c r="X14593">
        <v>5</v>
      </c>
      <c r="Y14593" t="s">
        <v>505</v>
      </c>
      <c r="Z14593">
        <v>5109</v>
      </c>
      <c r="AA14593" t="s">
        <v>2675</v>
      </c>
      <c r="AC14593" t="s">
        <v>713</v>
      </c>
      <c r="AD14593" t="s">
        <v>443</v>
      </c>
    </row>
    <row r="14594" spans="21:30">
      <c r="U14594">
        <v>40156</v>
      </c>
      <c r="V14594">
        <v>0</v>
      </c>
      <c r="W14594" t="s">
        <v>14834</v>
      </c>
      <c r="X14594">
        <v>1</v>
      </c>
      <c r="Y14594" t="s">
        <v>594</v>
      </c>
      <c r="Z14594">
        <v>1101</v>
      </c>
      <c r="AA14594" t="s">
        <v>593</v>
      </c>
      <c r="AC14594" t="s">
        <v>725</v>
      </c>
      <c r="AD14594" t="s">
        <v>443</v>
      </c>
    </row>
    <row r="14595" spans="21:30">
      <c r="U14595">
        <v>40157</v>
      </c>
      <c r="V14595">
        <v>9</v>
      </c>
      <c r="W14595" t="s">
        <v>14835</v>
      </c>
      <c r="X14595">
        <v>1</v>
      </c>
      <c r="Y14595" t="s">
        <v>594</v>
      </c>
      <c r="Z14595">
        <v>1101</v>
      </c>
      <c r="AA14595" t="s">
        <v>593</v>
      </c>
      <c r="AC14595" t="s">
        <v>713</v>
      </c>
      <c r="AD14595" t="s">
        <v>443</v>
      </c>
    </row>
    <row r="14596" spans="21:30">
      <c r="U14596">
        <v>40158</v>
      </c>
      <c r="V14596">
        <v>7</v>
      </c>
      <c r="W14596" t="s">
        <v>10694</v>
      </c>
      <c r="X14596">
        <v>5</v>
      </c>
      <c r="Y14596" t="s">
        <v>505</v>
      </c>
      <c r="Z14596">
        <v>5801</v>
      </c>
      <c r="AA14596" t="s">
        <v>2747</v>
      </c>
      <c r="AC14596" t="s">
        <v>713</v>
      </c>
      <c r="AD14596" t="s">
        <v>443</v>
      </c>
    </row>
    <row r="14597" spans="21:30">
      <c r="U14597">
        <v>40159</v>
      </c>
      <c r="V14597">
        <v>5</v>
      </c>
      <c r="W14597" t="s">
        <v>14836</v>
      </c>
      <c r="X14597">
        <v>1</v>
      </c>
      <c r="Y14597" t="s">
        <v>594</v>
      </c>
      <c r="Z14597">
        <v>1107</v>
      </c>
      <c r="AA14597" t="s">
        <v>8031</v>
      </c>
      <c r="AC14597" t="s">
        <v>713</v>
      </c>
      <c r="AD14597" t="s">
        <v>443</v>
      </c>
    </row>
    <row r="14598" spans="21:30">
      <c r="U14598">
        <v>40160</v>
      </c>
      <c r="V14598">
        <v>9</v>
      </c>
      <c r="W14598" t="s">
        <v>14837</v>
      </c>
      <c r="X14598">
        <v>5</v>
      </c>
      <c r="Y14598" t="s">
        <v>505</v>
      </c>
      <c r="Z14598">
        <v>5802</v>
      </c>
      <c r="AA14598" t="s">
        <v>1281</v>
      </c>
      <c r="AC14598" t="s">
        <v>713</v>
      </c>
      <c r="AD14598" t="s">
        <v>443</v>
      </c>
    </row>
    <row r="14599" spans="21:30">
      <c r="U14599">
        <v>40163</v>
      </c>
      <c r="V14599">
        <v>3</v>
      </c>
      <c r="W14599" t="s">
        <v>14838</v>
      </c>
      <c r="X14599">
        <v>5</v>
      </c>
      <c r="Y14599" t="s">
        <v>505</v>
      </c>
      <c r="Z14599">
        <v>5801</v>
      </c>
      <c r="AA14599" t="s">
        <v>2747</v>
      </c>
      <c r="AC14599" t="s">
        <v>713</v>
      </c>
      <c r="AD14599" t="s">
        <v>443</v>
      </c>
    </row>
    <row r="14600" spans="21:30">
      <c r="U14600">
        <v>40167</v>
      </c>
      <c r="V14600">
        <v>6</v>
      </c>
      <c r="W14600" t="s">
        <v>14839</v>
      </c>
      <c r="X14600">
        <v>5</v>
      </c>
      <c r="Y14600" t="s">
        <v>505</v>
      </c>
      <c r="Z14600">
        <v>5801</v>
      </c>
      <c r="AA14600" t="s">
        <v>2747</v>
      </c>
      <c r="AC14600" t="s">
        <v>713</v>
      </c>
      <c r="AD14600" t="s">
        <v>443</v>
      </c>
    </row>
    <row r="14601" spans="21:30">
      <c r="U14601">
        <v>40168</v>
      </c>
      <c r="V14601">
        <v>4</v>
      </c>
      <c r="W14601" t="s">
        <v>14840</v>
      </c>
      <c r="X14601">
        <v>15</v>
      </c>
      <c r="Y14601" t="s">
        <v>441</v>
      </c>
      <c r="Z14601">
        <v>15101</v>
      </c>
      <c r="AA14601" t="s">
        <v>442</v>
      </c>
      <c r="AC14601" t="s">
        <v>713</v>
      </c>
      <c r="AD14601" t="s">
        <v>443</v>
      </c>
    </row>
    <row r="14602" spans="21:30">
      <c r="U14602">
        <v>40169</v>
      </c>
      <c r="V14602">
        <v>2</v>
      </c>
      <c r="W14602" t="s">
        <v>14841</v>
      </c>
      <c r="X14602">
        <v>15</v>
      </c>
      <c r="Y14602" t="s">
        <v>441</v>
      </c>
      <c r="Z14602">
        <v>15101</v>
      </c>
      <c r="AA14602" t="s">
        <v>442</v>
      </c>
      <c r="AC14602" t="s">
        <v>713</v>
      </c>
      <c r="AD14602" t="s">
        <v>443</v>
      </c>
    </row>
    <row r="14603" spans="21:30">
      <c r="U14603">
        <v>40170</v>
      </c>
      <c r="V14603">
        <v>6</v>
      </c>
      <c r="W14603" t="s">
        <v>14842</v>
      </c>
      <c r="X14603">
        <v>5</v>
      </c>
      <c r="Y14603" t="s">
        <v>505</v>
      </c>
      <c r="Z14603">
        <v>5109</v>
      </c>
      <c r="AA14603" t="s">
        <v>2675</v>
      </c>
      <c r="AC14603" t="s">
        <v>713</v>
      </c>
      <c r="AD14603" t="s">
        <v>443</v>
      </c>
    </row>
    <row r="14604" spans="21:30">
      <c r="U14604">
        <v>40171</v>
      </c>
      <c r="V14604">
        <v>4</v>
      </c>
      <c r="W14604" t="s">
        <v>14843</v>
      </c>
      <c r="X14604">
        <v>5</v>
      </c>
      <c r="Y14604" t="s">
        <v>505</v>
      </c>
      <c r="Z14604">
        <v>5601</v>
      </c>
      <c r="AA14604" t="s">
        <v>855</v>
      </c>
      <c r="AC14604" t="s">
        <v>713</v>
      </c>
      <c r="AD14604" t="s">
        <v>443</v>
      </c>
    </row>
    <row r="14605" spans="21:30">
      <c r="U14605">
        <v>40172</v>
      </c>
      <c r="V14605">
        <v>2</v>
      </c>
      <c r="W14605" t="s">
        <v>14844</v>
      </c>
      <c r="X14605">
        <v>15</v>
      </c>
      <c r="Y14605" t="s">
        <v>441</v>
      </c>
      <c r="Z14605">
        <v>15101</v>
      </c>
      <c r="AA14605" t="s">
        <v>442</v>
      </c>
      <c r="AC14605" t="s">
        <v>713</v>
      </c>
      <c r="AD14605" t="s">
        <v>443</v>
      </c>
    </row>
    <row r="14606" spans="21:30">
      <c r="U14606">
        <v>40173</v>
      </c>
      <c r="V14606">
        <v>0</v>
      </c>
      <c r="W14606" t="s">
        <v>9223</v>
      </c>
      <c r="X14606">
        <v>1</v>
      </c>
      <c r="Y14606" t="s">
        <v>594</v>
      </c>
      <c r="Z14606">
        <v>1107</v>
      </c>
      <c r="AA14606" t="s">
        <v>8031</v>
      </c>
      <c r="AC14606" t="s">
        <v>713</v>
      </c>
      <c r="AD14606" t="s">
        <v>443</v>
      </c>
    </row>
    <row r="14607" spans="21:30">
      <c r="U14607">
        <v>40174</v>
      </c>
      <c r="V14607">
        <v>9</v>
      </c>
      <c r="W14607" t="s">
        <v>14845</v>
      </c>
      <c r="X14607">
        <v>4</v>
      </c>
      <c r="Y14607" t="s">
        <v>846</v>
      </c>
      <c r="Z14607">
        <v>4101</v>
      </c>
      <c r="AA14607" t="s">
        <v>844</v>
      </c>
      <c r="AC14607" t="s">
        <v>713</v>
      </c>
      <c r="AD14607" t="s">
        <v>443</v>
      </c>
    </row>
    <row r="14608" spans="21:30">
      <c r="U14608">
        <v>40176</v>
      </c>
      <c r="V14608">
        <v>5</v>
      </c>
      <c r="W14608" t="s">
        <v>14846</v>
      </c>
      <c r="X14608">
        <v>3</v>
      </c>
      <c r="Y14608" t="s">
        <v>869</v>
      </c>
      <c r="Z14608">
        <v>3202</v>
      </c>
      <c r="AA14608" t="s">
        <v>1654</v>
      </c>
      <c r="AC14608" t="s">
        <v>713</v>
      </c>
      <c r="AD14608" t="s">
        <v>443</v>
      </c>
    </row>
    <row r="14609" spans="21:30">
      <c r="U14609">
        <v>40177</v>
      </c>
      <c r="V14609">
        <v>3</v>
      </c>
      <c r="W14609" t="s">
        <v>14847</v>
      </c>
      <c r="X14609">
        <v>1</v>
      </c>
      <c r="Y14609" t="s">
        <v>594</v>
      </c>
      <c r="Z14609">
        <v>1101</v>
      </c>
      <c r="AA14609" t="s">
        <v>593</v>
      </c>
      <c r="AC14609" t="s">
        <v>713</v>
      </c>
      <c r="AD14609" t="s">
        <v>443</v>
      </c>
    </row>
    <row r="14610" spans="21:30">
      <c r="U14610">
        <v>40178</v>
      </c>
      <c r="V14610">
        <v>1</v>
      </c>
      <c r="W14610" t="s">
        <v>14848</v>
      </c>
      <c r="X14610">
        <v>9</v>
      </c>
      <c r="Y14610" t="s">
        <v>559</v>
      </c>
      <c r="Z14610">
        <v>9202</v>
      </c>
      <c r="AA14610" t="s">
        <v>1031</v>
      </c>
      <c r="AC14610" t="s">
        <v>713</v>
      </c>
      <c r="AD14610" t="s">
        <v>443</v>
      </c>
    </row>
    <row r="14611" spans="21:30">
      <c r="U14611">
        <v>40181</v>
      </c>
      <c r="V14611">
        <v>1</v>
      </c>
      <c r="W14611" t="s">
        <v>14849</v>
      </c>
      <c r="X14611">
        <v>1</v>
      </c>
      <c r="Y14611" t="s">
        <v>594</v>
      </c>
      <c r="Z14611">
        <v>1101</v>
      </c>
      <c r="AA14611" t="s">
        <v>593</v>
      </c>
      <c r="AC14611" t="s">
        <v>725</v>
      </c>
      <c r="AD14611" t="s">
        <v>443</v>
      </c>
    </row>
    <row r="14612" spans="21:30">
      <c r="U14612">
        <v>40184</v>
      </c>
      <c r="V14612">
        <v>6</v>
      </c>
      <c r="W14612" t="s">
        <v>14850</v>
      </c>
      <c r="X14612">
        <v>3</v>
      </c>
      <c r="Y14612" t="s">
        <v>869</v>
      </c>
      <c r="Z14612">
        <v>3101</v>
      </c>
      <c r="AA14612" t="s">
        <v>913</v>
      </c>
      <c r="AC14612" t="s">
        <v>713</v>
      </c>
      <c r="AD14612" t="s">
        <v>443</v>
      </c>
    </row>
    <row r="14613" spans="21:30">
      <c r="U14613">
        <v>40185</v>
      </c>
      <c r="V14613">
        <v>4</v>
      </c>
      <c r="W14613" t="s">
        <v>14851</v>
      </c>
      <c r="X14613">
        <v>5</v>
      </c>
      <c r="Y14613" t="s">
        <v>505</v>
      </c>
      <c r="Z14613">
        <v>5502</v>
      </c>
      <c r="AA14613" t="s">
        <v>2468</v>
      </c>
      <c r="AC14613" t="s">
        <v>725</v>
      </c>
      <c r="AD14613" t="s">
        <v>443</v>
      </c>
    </row>
    <row r="14614" spans="21:30">
      <c r="U14614">
        <v>40186</v>
      </c>
      <c r="V14614">
        <v>2</v>
      </c>
      <c r="W14614" t="s">
        <v>14852</v>
      </c>
      <c r="X14614">
        <v>4</v>
      </c>
      <c r="Y14614" t="s">
        <v>846</v>
      </c>
      <c r="Z14614">
        <v>4301</v>
      </c>
      <c r="AA14614" t="s">
        <v>112</v>
      </c>
      <c r="AC14614" t="s">
        <v>713</v>
      </c>
      <c r="AD14614" t="s">
        <v>443</v>
      </c>
    </row>
    <row r="14615" spans="21:30">
      <c r="U14615">
        <v>40187</v>
      </c>
      <c r="V14615">
        <v>0</v>
      </c>
      <c r="W14615" t="s">
        <v>14853</v>
      </c>
      <c r="X14615">
        <v>5</v>
      </c>
      <c r="Y14615" t="s">
        <v>505</v>
      </c>
      <c r="Z14615">
        <v>5502</v>
      </c>
      <c r="AA14615" t="s">
        <v>2468</v>
      </c>
      <c r="AC14615" t="s">
        <v>713</v>
      </c>
      <c r="AD14615" t="s">
        <v>443</v>
      </c>
    </row>
    <row r="14616" spans="21:30">
      <c r="U14616">
        <v>40189</v>
      </c>
      <c r="V14616">
        <v>7</v>
      </c>
      <c r="W14616" t="s">
        <v>14854</v>
      </c>
      <c r="X14616">
        <v>4</v>
      </c>
      <c r="Y14616" t="s">
        <v>846</v>
      </c>
      <c r="Z14616">
        <v>4102</v>
      </c>
      <c r="AA14616" t="s">
        <v>846</v>
      </c>
      <c r="AC14616" t="s">
        <v>713</v>
      </c>
      <c r="AD14616" t="s">
        <v>443</v>
      </c>
    </row>
    <row r="14617" spans="21:30">
      <c r="U14617">
        <v>40190</v>
      </c>
      <c r="V14617">
        <v>0</v>
      </c>
      <c r="W14617" t="s">
        <v>14855</v>
      </c>
      <c r="X14617">
        <v>6</v>
      </c>
      <c r="Y14617" t="s">
        <v>608</v>
      </c>
      <c r="Z14617">
        <v>6101</v>
      </c>
      <c r="AA14617" t="s">
        <v>655</v>
      </c>
      <c r="AC14617" t="s">
        <v>713</v>
      </c>
      <c r="AD14617" t="s">
        <v>443</v>
      </c>
    </row>
    <row r="14618" spans="21:30">
      <c r="U14618">
        <v>40191</v>
      </c>
      <c r="V14618">
        <v>9</v>
      </c>
      <c r="W14618" t="s">
        <v>14856</v>
      </c>
      <c r="X14618">
        <v>6</v>
      </c>
      <c r="Y14618" t="s">
        <v>608</v>
      </c>
      <c r="Z14618">
        <v>6310</v>
      </c>
      <c r="AA14618" t="s">
        <v>1726</v>
      </c>
      <c r="AC14618" t="s">
        <v>725</v>
      </c>
      <c r="AD14618" t="s">
        <v>443</v>
      </c>
    </row>
    <row r="14619" spans="21:30">
      <c r="U14619">
        <v>40192</v>
      </c>
      <c r="V14619">
        <v>7</v>
      </c>
      <c r="W14619" t="s">
        <v>14857</v>
      </c>
      <c r="X14619">
        <v>5</v>
      </c>
      <c r="Y14619" t="s">
        <v>505</v>
      </c>
      <c r="Z14619">
        <v>5804</v>
      </c>
      <c r="AA14619" t="s">
        <v>751</v>
      </c>
      <c r="AC14619" t="s">
        <v>713</v>
      </c>
      <c r="AD14619" t="s">
        <v>443</v>
      </c>
    </row>
    <row r="14620" spans="21:30">
      <c r="U14620">
        <v>40193</v>
      </c>
      <c r="V14620">
        <v>5</v>
      </c>
      <c r="W14620" t="s">
        <v>14858</v>
      </c>
      <c r="X14620">
        <v>1</v>
      </c>
      <c r="Y14620" t="s">
        <v>594</v>
      </c>
      <c r="Z14620">
        <v>1107</v>
      </c>
      <c r="AA14620" t="s">
        <v>8031</v>
      </c>
      <c r="AC14620" t="s">
        <v>713</v>
      </c>
      <c r="AD14620" t="s">
        <v>443</v>
      </c>
    </row>
    <row r="14621" spans="21:30">
      <c r="U14621">
        <v>40194</v>
      </c>
      <c r="V14621">
        <v>3</v>
      </c>
      <c r="W14621" t="s">
        <v>10547</v>
      </c>
      <c r="X14621">
        <v>4</v>
      </c>
      <c r="Y14621" t="s">
        <v>846</v>
      </c>
      <c r="Z14621">
        <v>4101</v>
      </c>
      <c r="AA14621" t="s">
        <v>844</v>
      </c>
      <c r="AC14621" t="s">
        <v>713</v>
      </c>
      <c r="AD14621" t="s">
        <v>443</v>
      </c>
    </row>
    <row r="14622" spans="21:30">
      <c r="U14622">
        <v>40195</v>
      </c>
      <c r="V14622">
        <v>1</v>
      </c>
      <c r="W14622" t="s">
        <v>14859</v>
      </c>
      <c r="X14622">
        <v>4</v>
      </c>
      <c r="Y14622" t="s">
        <v>846</v>
      </c>
      <c r="Z14622">
        <v>4303</v>
      </c>
      <c r="AA14622" t="s">
        <v>1395</v>
      </c>
      <c r="AC14622" t="s">
        <v>713</v>
      </c>
      <c r="AD14622" t="s">
        <v>443</v>
      </c>
    </row>
    <row r="14623" spans="21:30">
      <c r="U14623">
        <v>40197</v>
      </c>
      <c r="V14623">
        <v>8</v>
      </c>
      <c r="W14623" t="s">
        <v>14860</v>
      </c>
      <c r="X14623">
        <v>1</v>
      </c>
      <c r="Y14623" t="s">
        <v>594</v>
      </c>
      <c r="Z14623">
        <v>1101</v>
      </c>
      <c r="AA14623" t="s">
        <v>593</v>
      </c>
      <c r="AC14623" t="s">
        <v>713</v>
      </c>
      <c r="AD14623" t="s">
        <v>443</v>
      </c>
    </row>
    <row r="14624" spans="21:30">
      <c r="U14624">
        <v>40202</v>
      </c>
      <c r="V14624">
        <v>8</v>
      </c>
      <c r="W14624" t="s">
        <v>14861</v>
      </c>
      <c r="X14624">
        <v>5</v>
      </c>
      <c r="Y14624" t="s">
        <v>505</v>
      </c>
      <c r="Z14624">
        <v>5804</v>
      </c>
      <c r="AA14624" t="s">
        <v>751</v>
      </c>
      <c r="AC14624" t="s">
        <v>725</v>
      </c>
      <c r="AD14624" t="s">
        <v>443</v>
      </c>
    </row>
    <row r="14625" spans="21:30">
      <c r="U14625">
        <v>40203</v>
      </c>
      <c r="V14625">
        <v>6</v>
      </c>
      <c r="W14625" t="s">
        <v>14862</v>
      </c>
      <c r="X14625">
        <v>14</v>
      </c>
      <c r="Y14625" t="s">
        <v>5517</v>
      </c>
      <c r="Z14625">
        <v>14107</v>
      </c>
      <c r="AA14625" t="s">
        <v>1460</v>
      </c>
      <c r="AC14625" t="s">
        <v>713</v>
      </c>
      <c r="AD14625" t="s">
        <v>443</v>
      </c>
    </row>
    <row r="14626" spans="21:30">
      <c r="U14626">
        <v>40205</v>
      </c>
      <c r="V14626">
        <v>2</v>
      </c>
      <c r="W14626" t="s">
        <v>14863</v>
      </c>
      <c r="X14626">
        <v>1</v>
      </c>
      <c r="Y14626" t="s">
        <v>594</v>
      </c>
      <c r="Z14626">
        <v>1107</v>
      </c>
      <c r="AA14626" t="s">
        <v>8031</v>
      </c>
      <c r="AC14626" t="s">
        <v>713</v>
      </c>
      <c r="AD14626" t="s">
        <v>443</v>
      </c>
    </row>
    <row r="14627" spans="21:30">
      <c r="U14627">
        <v>40206</v>
      </c>
      <c r="V14627">
        <v>0</v>
      </c>
      <c r="W14627" t="s">
        <v>14864</v>
      </c>
      <c r="X14627">
        <v>4</v>
      </c>
      <c r="Y14627" t="s">
        <v>846</v>
      </c>
      <c r="Z14627">
        <v>4101</v>
      </c>
      <c r="AA14627" t="s">
        <v>844</v>
      </c>
      <c r="AC14627" t="s">
        <v>713</v>
      </c>
      <c r="AD14627" t="s">
        <v>443</v>
      </c>
    </row>
    <row r="14628" spans="21:30">
      <c r="U14628">
        <v>40207</v>
      </c>
      <c r="V14628">
        <v>9</v>
      </c>
      <c r="W14628" t="s">
        <v>14865</v>
      </c>
      <c r="X14628">
        <v>4</v>
      </c>
      <c r="Y14628" t="s">
        <v>846</v>
      </c>
      <c r="Z14628">
        <v>4102</v>
      </c>
      <c r="AA14628" t="s">
        <v>846</v>
      </c>
      <c r="AC14628" t="s">
        <v>713</v>
      </c>
      <c r="AD14628" t="s">
        <v>443</v>
      </c>
    </row>
    <row r="14629" spans="21:30">
      <c r="U14629">
        <v>40208</v>
      </c>
      <c r="V14629">
        <v>7</v>
      </c>
      <c r="W14629" t="s">
        <v>14866</v>
      </c>
      <c r="X14629">
        <v>4</v>
      </c>
      <c r="Y14629" t="s">
        <v>846</v>
      </c>
      <c r="Z14629">
        <v>4102</v>
      </c>
      <c r="AA14629" t="s">
        <v>846</v>
      </c>
      <c r="AC14629" t="s">
        <v>713</v>
      </c>
      <c r="AD14629" t="s">
        <v>443</v>
      </c>
    </row>
    <row r="14630" spans="21:30">
      <c r="U14630">
        <v>40209</v>
      </c>
      <c r="V14630">
        <v>5</v>
      </c>
      <c r="W14630" t="s">
        <v>14867</v>
      </c>
      <c r="X14630">
        <v>6</v>
      </c>
      <c r="Y14630" t="s">
        <v>608</v>
      </c>
      <c r="Z14630">
        <v>6301</v>
      </c>
      <c r="AA14630" t="s">
        <v>835</v>
      </c>
      <c r="AC14630" t="s">
        <v>713</v>
      </c>
      <c r="AD14630" t="s">
        <v>443</v>
      </c>
    </row>
    <row r="14631" spans="21:30">
      <c r="U14631">
        <v>40210</v>
      </c>
      <c r="V14631">
        <v>9</v>
      </c>
      <c r="W14631" t="s">
        <v>14868</v>
      </c>
      <c r="X14631">
        <v>1</v>
      </c>
      <c r="Y14631" t="s">
        <v>594</v>
      </c>
      <c r="Z14631">
        <v>1101</v>
      </c>
      <c r="AA14631" t="s">
        <v>593</v>
      </c>
      <c r="AC14631" t="s">
        <v>713</v>
      </c>
      <c r="AD14631" t="s">
        <v>443</v>
      </c>
    </row>
    <row r="14632" spans="21:30">
      <c r="U14632">
        <v>40212</v>
      </c>
      <c r="V14632">
        <v>5</v>
      </c>
      <c r="W14632" t="s">
        <v>14869</v>
      </c>
      <c r="X14632">
        <v>5</v>
      </c>
      <c r="Y14632" t="s">
        <v>505</v>
      </c>
      <c r="Z14632">
        <v>5109</v>
      </c>
      <c r="AA14632" t="s">
        <v>2675</v>
      </c>
      <c r="AC14632" t="s">
        <v>713</v>
      </c>
      <c r="AD14632" t="s">
        <v>443</v>
      </c>
    </row>
    <row r="14633" spans="21:30">
      <c r="U14633">
        <v>40213</v>
      </c>
      <c r="V14633">
        <v>3</v>
      </c>
      <c r="W14633" t="s">
        <v>14870</v>
      </c>
      <c r="X14633">
        <v>5</v>
      </c>
      <c r="Y14633" t="s">
        <v>505</v>
      </c>
      <c r="Z14633">
        <v>5601</v>
      </c>
      <c r="AA14633" t="s">
        <v>855</v>
      </c>
      <c r="AC14633" t="s">
        <v>713</v>
      </c>
      <c r="AD14633" t="s">
        <v>443</v>
      </c>
    </row>
    <row r="14634" spans="21:30">
      <c r="U14634">
        <v>40216</v>
      </c>
      <c r="V14634">
        <v>8</v>
      </c>
      <c r="W14634" t="s">
        <v>14871</v>
      </c>
      <c r="X14634">
        <v>5</v>
      </c>
      <c r="Y14634" t="s">
        <v>505</v>
      </c>
      <c r="Z14634">
        <v>5702</v>
      </c>
      <c r="AA14634" t="s">
        <v>84</v>
      </c>
      <c r="AC14634" t="s">
        <v>713</v>
      </c>
      <c r="AD14634" t="s">
        <v>443</v>
      </c>
    </row>
    <row r="14635" spans="21:30">
      <c r="U14635">
        <v>40217</v>
      </c>
      <c r="V14635">
        <v>6</v>
      </c>
      <c r="W14635" t="s">
        <v>10787</v>
      </c>
      <c r="X14635">
        <v>12</v>
      </c>
      <c r="Y14635" t="s">
        <v>1837</v>
      </c>
      <c r="Z14635">
        <v>12301</v>
      </c>
      <c r="AA14635" t="s">
        <v>9399</v>
      </c>
      <c r="AC14635" t="s">
        <v>713</v>
      </c>
      <c r="AD14635" t="s">
        <v>443</v>
      </c>
    </row>
    <row r="14636" spans="21:30">
      <c r="U14636">
        <v>40218</v>
      </c>
      <c r="V14636">
        <v>4</v>
      </c>
      <c r="W14636" t="s">
        <v>14872</v>
      </c>
      <c r="X14636">
        <v>5</v>
      </c>
      <c r="Y14636" t="s">
        <v>505</v>
      </c>
      <c r="Z14636">
        <v>5601</v>
      </c>
      <c r="AA14636" t="s">
        <v>855</v>
      </c>
      <c r="AC14636" t="s">
        <v>713</v>
      </c>
      <c r="AD14636" t="s">
        <v>443</v>
      </c>
    </row>
    <row r="14637" spans="21:30">
      <c r="U14637">
        <v>40219</v>
      </c>
      <c r="V14637">
        <v>2</v>
      </c>
      <c r="W14637" t="s">
        <v>2887</v>
      </c>
      <c r="X14637">
        <v>6</v>
      </c>
      <c r="Y14637" t="s">
        <v>608</v>
      </c>
      <c r="Z14637">
        <v>6104</v>
      </c>
      <c r="AA14637" t="s">
        <v>1035</v>
      </c>
      <c r="AC14637" t="s">
        <v>713</v>
      </c>
      <c r="AD14637" t="s">
        <v>443</v>
      </c>
    </row>
    <row r="14638" spans="21:30">
      <c r="U14638">
        <v>40225</v>
      </c>
      <c r="V14638">
        <v>7</v>
      </c>
      <c r="W14638" t="s">
        <v>14873</v>
      </c>
      <c r="X14638">
        <v>15</v>
      </c>
      <c r="Y14638" t="s">
        <v>441</v>
      </c>
      <c r="Z14638">
        <v>15101</v>
      </c>
      <c r="AA14638" t="s">
        <v>442</v>
      </c>
      <c r="AC14638" t="s">
        <v>713</v>
      </c>
      <c r="AD14638" t="s">
        <v>443</v>
      </c>
    </row>
    <row r="14639" spans="21:30">
      <c r="U14639">
        <v>40226</v>
      </c>
      <c r="V14639">
        <v>5</v>
      </c>
      <c r="W14639" t="s">
        <v>14874</v>
      </c>
      <c r="X14639">
        <v>14</v>
      </c>
      <c r="Y14639" t="s">
        <v>5517</v>
      </c>
      <c r="Z14639">
        <v>14108</v>
      </c>
      <c r="AA14639" t="s">
        <v>816</v>
      </c>
      <c r="AC14639" t="s">
        <v>713</v>
      </c>
      <c r="AD14639" t="s">
        <v>443</v>
      </c>
    </row>
    <row r="14640" spans="21:30">
      <c r="U14640">
        <v>40230</v>
      </c>
      <c r="V14640">
        <v>3</v>
      </c>
      <c r="W14640" t="s">
        <v>14875</v>
      </c>
      <c r="X14640">
        <v>15</v>
      </c>
      <c r="Y14640" t="s">
        <v>441</v>
      </c>
      <c r="Z14640">
        <v>15101</v>
      </c>
      <c r="AA14640" t="s">
        <v>442</v>
      </c>
      <c r="AC14640" t="s">
        <v>713</v>
      </c>
      <c r="AD14640" t="s">
        <v>443</v>
      </c>
    </row>
    <row r="14641" spans="21:30">
      <c r="U14641">
        <v>40231</v>
      </c>
      <c r="V14641">
        <v>1</v>
      </c>
      <c r="W14641" t="s">
        <v>7407</v>
      </c>
      <c r="X14641">
        <v>4</v>
      </c>
      <c r="Y14641" t="s">
        <v>846</v>
      </c>
      <c r="Z14641">
        <v>4101</v>
      </c>
      <c r="AA14641" t="s">
        <v>844</v>
      </c>
      <c r="AC14641" t="s">
        <v>713</v>
      </c>
      <c r="AD14641" t="s">
        <v>443</v>
      </c>
    </row>
    <row r="14642" spans="21:30">
      <c r="U14642">
        <v>40233</v>
      </c>
      <c r="V14642">
        <v>8</v>
      </c>
      <c r="W14642" t="s">
        <v>14876</v>
      </c>
      <c r="X14642">
        <v>6</v>
      </c>
      <c r="Y14642" t="s">
        <v>608</v>
      </c>
      <c r="Z14642">
        <v>6101</v>
      </c>
      <c r="AA14642" t="s">
        <v>655</v>
      </c>
      <c r="AC14642" t="s">
        <v>713</v>
      </c>
      <c r="AD14642" t="s">
        <v>443</v>
      </c>
    </row>
    <row r="14643" spans="21:30">
      <c r="U14643">
        <v>40234</v>
      </c>
      <c r="V14643">
        <v>6</v>
      </c>
      <c r="W14643" t="s">
        <v>14877</v>
      </c>
      <c r="X14643">
        <v>6</v>
      </c>
      <c r="Y14643" t="s">
        <v>608</v>
      </c>
      <c r="Z14643">
        <v>6101</v>
      </c>
      <c r="AA14643" t="s">
        <v>655</v>
      </c>
      <c r="AC14643" t="s">
        <v>713</v>
      </c>
      <c r="AD14643" t="s">
        <v>443</v>
      </c>
    </row>
    <row r="14644" spans="21:30">
      <c r="U14644">
        <v>40235</v>
      </c>
      <c r="V14644">
        <v>4</v>
      </c>
      <c r="W14644" t="s">
        <v>14878</v>
      </c>
      <c r="X14644">
        <v>6</v>
      </c>
      <c r="Y14644" t="s">
        <v>608</v>
      </c>
      <c r="Z14644">
        <v>6105</v>
      </c>
      <c r="AA14644" t="s">
        <v>3111</v>
      </c>
      <c r="AC14644" t="s">
        <v>713</v>
      </c>
      <c r="AD14644" t="s">
        <v>443</v>
      </c>
    </row>
    <row r="14645" spans="21:30">
      <c r="U14645">
        <v>40236</v>
      </c>
      <c r="V14645">
        <v>2</v>
      </c>
      <c r="W14645" t="s">
        <v>14879</v>
      </c>
      <c r="X14645">
        <v>6</v>
      </c>
      <c r="Y14645" t="s">
        <v>608</v>
      </c>
      <c r="Z14645">
        <v>6301</v>
      </c>
      <c r="AA14645" t="s">
        <v>835</v>
      </c>
      <c r="AC14645" t="s">
        <v>713</v>
      </c>
      <c r="AD14645" t="s">
        <v>443</v>
      </c>
    </row>
    <row r="14646" spans="21:30">
      <c r="U14646">
        <v>40237</v>
      </c>
      <c r="V14646">
        <v>0</v>
      </c>
      <c r="W14646" t="s">
        <v>14880</v>
      </c>
      <c r="X14646">
        <v>6</v>
      </c>
      <c r="Y14646" t="s">
        <v>608</v>
      </c>
      <c r="Z14646">
        <v>6115</v>
      </c>
      <c r="AA14646" t="s">
        <v>1647</v>
      </c>
      <c r="AC14646" t="s">
        <v>713</v>
      </c>
      <c r="AD14646" t="s">
        <v>443</v>
      </c>
    </row>
    <row r="14647" spans="21:30">
      <c r="U14647">
        <v>40240</v>
      </c>
      <c r="V14647">
        <v>0</v>
      </c>
      <c r="W14647" t="s">
        <v>14881</v>
      </c>
      <c r="X14647">
        <v>5</v>
      </c>
      <c r="Y14647" t="s">
        <v>505</v>
      </c>
      <c r="Z14647">
        <v>5109</v>
      </c>
      <c r="AA14647" t="s">
        <v>2675</v>
      </c>
      <c r="AC14647" t="s">
        <v>713</v>
      </c>
      <c r="AD14647" t="s">
        <v>443</v>
      </c>
    </row>
    <row r="14648" spans="21:30">
      <c r="U14648">
        <v>40241</v>
      </c>
      <c r="V14648">
        <v>9</v>
      </c>
      <c r="W14648" t="s">
        <v>3726</v>
      </c>
      <c r="X14648">
        <v>6</v>
      </c>
      <c r="Y14648" t="s">
        <v>608</v>
      </c>
      <c r="Z14648">
        <v>6108</v>
      </c>
      <c r="AA14648" t="s">
        <v>2996</v>
      </c>
      <c r="AC14648" t="s">
        <v>713</v>
      </c>
      <c r="AD14648" t="s">
        <v>443</v>
      </c>
    </row>
    <row r="14649" spans="21:30">
      <c r="U14649">
        <v>40242</v>
      </c>
      <c r="V14649">
        <v>7</v>
      </c>
      <c r="W14649" t="s">
        <v>14882</v>
      </c>
      <c r="X14649">
        <v>5</v>
      </c>
      <c r="Y14649" t="s">
        <v>505</v>
      </c>
      <c r="Z14649">
        <v>5402</v>
      </c>
      <c r="AA14649" t="s">
        <v>77</v>
      </c>
      <c r="AC14649" t="s">
        <v>1009</v>
      </c>
      <c r="AD14649" t="s">
        <v>443</v>
      </c>
    </row>
    <row r="14650" spans="21:30">
      <c r="U14650">
        <v>40243</v>
      </c>
      <c r="V14650">
        <v>5</v>
      </c>
      <c r="W14650" t="s">
        <v>14883</v>
      </c>
      <c r="X14650">
        <v>5</v>
      </c>
      <c r="Y14650" t="s">
        <v>505</v>
      </c>
      <c r="Z14650">
        <v>5804</v>
      </c>
      <c r="AA14650" t="s">
        <v>751</v>
      </c>
      <c r="AC14650" t="s">
        <v>713</v>
      </c>
      <c r="AD14650" t="s">
        <v>443</v>
      </c>
    </row>
    <row r="14651" spans="21:30">
      <c r="U14651">
        <v>40244</v>
      </c>
      <c r="V14651">
        <v>3</v>
      </c>
      <c r="W14651" t="s">
        <v>14884</v>
      </c>
      <c r="X14651">
        <v>15</v>
      </c>
      <c r="Y14651" t="s">
        <v>441</v>
      </c>
      <c r="Z14651">
        <v>15101</v>
      </c>
      <c r="AA14651" t="s">
        <v>442</v>
      </c>
      <c r="AC14651" t="s">
        <v>713</v>
      </c>
      <c r="AD14651" t="s">
        <v>443</v>
      </c>
    </row>
    <row r="14652" spans="21:30">
      <c r="U14652">
        <v>40245</v>
      </c>
      <c r="V14652">
        <v>1</v>
      </c>
      <c r="W14652" t="s">
        <v>14885</v>
      </c>
      <c r="X14652">
        <v>15</v>
      </c>
      <c r="Y14652" t="s">
        <v>441</v>
      </c>
      <c r="Z14652">
        <v>15101</v>
      </c>
      <c r="AA14652" t="s">
        <v>442</v>
      </c>
      <c r="AC14652" t="s">
        <v>713</v>
      </c>
      <c r="AD14652" t="s">
        <v>443</v>
      </c>
    </row>
    <row r="14653" spans="21:30">
      <c r="U14653">
        <v>40248</v>
      </c>
      <c r="V14653">
        <v>6</v>
      </c>
      <c r="W14653" t="s">
        <v>14886</v>
      </c>
      <c r="X14653">
        <v>5</v>
      </c>
      <c r="Y14653" t="s">
        <v>505</v>
      </c>
      <c r="Z14653">
        <v>5109</v>
      </c>
      <c r="AA14653" t="s">
        <v>2675</v>
      </c>
      <c r="AC14653" t="s">
        <v>713</v>
      </c>
      <c r="AD14653" t="s">
        <v>443</v>
      </c>
    </row>
    <row r="14654" spans="21:30">
      <c r="U14654">
        <v>40251</v>
      </c>
      <c r="V14654">
        <v>6</v>
      </c>
      <c r="W14654" t="s">
        <v>14887</v>
      </c>
      <c r="X14654">
        <v>5</v>
      </c>
      <c r="Y14654" t="s">
        <v>505</v>
      </c>
      <c r="Z14654">
        <v>5804</v>
      </c>
      <c r="AA14654" t="s">
        <v>751</v>
      </c>
      <c r="AC14654" t="s">
        <v>713</v>
      </c>
      <c r="AD14654" t="s">
        <v>443</v>
      </c>
    </row>
    <row r="14655" spans="21:30">
      <c r="U14655">
        <v>40252</v>
      </c>
      <c r="V14655">
        <v>4</v>
      </c>
      <c r="W14655" t="s">
        <v>14888</v>
      </c>
      <c r="X14655">
        <v>5</v>
      </c>
      <c r="Y14655" t="s">
        <v>505</v>
      </c>
      <c r="Z14655">
        <v>5109</v>
      </c>
      <c r="AA14655" t="s">
        <v>2675</v>
      </c>
      <c r="AC14655" t="s">
        <v>713</v>
      </c>
      <c r="AD14655" t="s">
        <v>443</v>
      </c>
    </row>
    <row r="14656" spans="21:30">
      <c r="U14656">
        <v>40253</v>
      </c>
      <c r="V14656">
        <v>2</v>
      </c>
      <c r="W14656" t="s">
        <v>14889</v>
      </c>
      <c r="X14656">
        <v>1</v>
      </c>
      <c r="Y14656" t="s">
        <v>594</v>
      </c>
      <c r="Z14656">
        <v>1107</v>
      </c>
      <c r="AA14656" t="s">
        <v>8031</v>
      </c>
      <c r="AC14656" t="s">
        <v>713</v>
      </c>
      <c r="AD14656" t="s">
        <v>443</v>
      </c>
    </row>
    <row r="14657" spans="21:30">
      <c r="U14657">
        <v>40254</v>
      </c>
      <c r="V14657">
        <v>0</v>
      </c>
      <c r="W14657" t="s">
        <v>14890</v>
      </c>
      <c r="X14657">
        <v>1</v>
      </c>
      <c r="Y14657" t="s">
        <v>594</v>
      </c>
      <c r="Z14657">
        <v>1101</v>
      </c>
      <c r="AA14657" t="s">
        <v>593</v>
      </c>
      <c r="AC14657" t="s">
        <v>725</v>
      </c>
      <c r="AD14657" t="s">
        <v>443</v>
      </c>
    </row>
    <row r="14658" spans="21:30">
      <c r="U14658">
        <v>40255</v>
      </c>
      <c r="V14658">
        <v>9</v>
      </c>
      <c r="W14658" t="s">
        <v>14891</v>
      </c>
      <c r="X14658">
        <v>5</v>
      </c>
      <c r="Y14658" t="s">
        <v>505</v>
      </c>
      <c r="Z14658">
        <v>5102</v>
      </c>
      <c r="AA14658" t="s">
        <v>944</v>
      </c>
      <c r="AC14658" t="s">
        <v>713</v>
      </c>
      <c r="AD14658" t="s">
        <v>443</v>
      </c>
    </row>
    <row r="14659" spans="21:30">
      <c r="U14659">
        <v>40256</v>
      </c>
      <c r="V14659">
        <v>7</v>
      </c>
      <c r="W14659" t="s">
        <v>14892</v>
      </c>
      <c r="X14659">
        <v>10</v>
      </c>
      <c r="Y14659" t="s">
        <v>5531</v>
      </c>
      <c r="Z14659">
        <v>10101</v>
      </c>
      <c r="AA14659" t="s">
        <v>1559</v>
      </c>
      <c r="AC14659" t="s">
        <v>713</v>
      </c>
      <c r="AD14659" t="s">
        <v>443</v>
      </c>
    </row>
    <row r="14660" spans="21:30">
      <c r="U14660">
        <v>40257</v>
      </c>
      <c r="V14660">
        <v>5</v>
      </c>
      <c r="W14660" t="s">
        <v>14893</v>
      </c>
      <c r="X14660">
        <v>10</v>
      </c>
      <c r="Y14660" t="s">
        <v>5531</v>
      </c>
      <c r="Z14660">
        <v>10101</v>
      </c>
      <c r="AA14660" t="s">
        <v>1559</v>
      </c>
      <c r="AC14660" t="s">
        <v>713</v>
      </c>
      <c r="AD14660" t="s">
        <v>443</v>
      </c>
    </row>
    <row r="14661" spans="21:30">
      <c r="U14661">
        <v>40259</v>
      </c>
      <c r="V14661">
        <v>1</v>
      </c>
      <c r="W14661" t="s">
        <v>14894</v>
      </c>
      <c r="X14661">
        <v>5</v>
      </c>
      <c r="Y14661" t="s">
        <v>505</v>
      </c>
      <c r="Z14661">
        <v>5101</v>
      </c>
      <c r="AA14661" t="s">
        <v>505</v>
      </c>
      <c r="AC14661" t="s">
        <v>713</v>
      </c>
      <c r="AD14661" t="s">
        <v>443</v>
      </c>
    </row>
    <row r="14662" spans="21:30">
      <c r="U14662">
        <v>40260</v>
      </c>
      <c r="V14662">
        <v>5</v>
      </c>
      <c r="W14662" t="s">
        <v>14895</v>
      </c>
      <c r="X14662">
        <v>5</v>
      </c>
      <c r="Y14662" t="s">
        <v>505</v>
      </c>
      <c r="Z14662">
        <v>5102</v>
      </c>
      <c r="AA14662" t="s">
        <v>944</v>
      </c>
      <c r="AC14662" t="s">
        <v>725</v>
      </c>
      <c r="AD14662" t="s">
        <v>443</v>
      </c>
    </row>
    <row r="14663" spans="21:30">
      <c r="U14663">
        <v>40261</v>
      </c>
      <c r="V14663">
        <v>3</v>
      </c>
      <c r="W14663" t="s">
        <v>14896</v>
      </c>
      <c r="X14663">
        <v>5</v>
      </c>
      <c r="Y14663" t="s">
        <v>505</v>
      </c>
      <c r="Z14663">
        <v>5101</v>
      </c>
      <c r="AA14663" t="s">
        <v>505</v>
      </c>
      <c r="AC14663" t="s">
        <v>713</v>
      </c>
      <c r="AD14663" t="s">
        <v>443</v>
      </c>
    </row>
    <row r="14664" spans="21:30">
      <c r="U14664">
        <v>40262</v>
      </c>
      <c r="V14664">
        <v>1</v>
      </c>
      <c r="W14664" t="s">
        <v>14897</v>
      </c>
      <c r="X14664">
        <v>12</v>
      </c>
      <c r="Y14664" t="s">
        <v>1837</v>
      </c>
      <c r="Z14664">
        <v>12401</v>
      </c>
      <c r="AA14664" t="s">
        <v>6421</v>
      </c>
      <c r="AC14664" t="s">
        <v>713</v>
      </c>
      <c r="AD14664" t="s">
        <v>443</v>
      </c>
    </row>
    <row r="14665" spans="21:30">
      <c r="U14665">
        <v>40264</v>
      </c>
      <c r="V14665">
        <v>4</v>
      </c>
      <c r="W14665" t="s">
        <v>14898</v>
      </c>
      <c r="X14665">
        <v>3</v>
      </c>
      <c r="Y14665" t="s">
        <v>869</v>
      </c>
      <c r="Z14665">
        <v>3301</v>
      </c>
      <c r="AA14665" t="s">
        <v>1776</v>
      </c>
      <c r="AC14665" t="s">
        <v>725</v>
      </c>
      <c r="AD14665" t="s">
        <v>443</v>
      </c>
    </row>
    <row r="14666" spans="21:30">
      <c r="U14666">
        <v>40265</v>
      </c>
      <c r="V14666">
        <v>6</v>
      </c>
      <c r="W14666" t="s">
        <v>14899</v>
      </c>
      <c r="X14666">
        <v>10</v>
      </c>
      <c r="Y14666" t="s">
        <v>5531</v>
      </c>
      <c r="Z14666">
        <v>10301</v>
      </c>
      <c r="AA14666" t="s">
        <v>1441</v>
      </c>
      <c r="AC14666" t="s">
        <v>713</v>
      </c>
      <c r="AD14666" t="s">
        <v>443</v>
      </c>
    </row>
    <row r="14667" spans="21:30">
      <c r="U14667">
        <v>40266</v>
      </c>
      <c r="V14667">
        <v>4</v>
      </c>
      <c r="W14667" t="s">
        <v>14900</v>
      </c>
      <c r="X14667">
        <v>4</v>
      </c>
      <c r="Y14667" t="s">
        <v>846</v>
      </c>
      <c r="Z14667">
        <v>4102</v>
      </c>
      <c r="AA14667" t="s">
        <v>846</v>
      </c>
      <c r="AC14667" t="s">
        <v>713</v>
      </c>
      <c r="AD14667" t="s">
        <v>443</v>
      </c>
    </row>
    <row r="14668" spans="21:30">
      <c r="U14668">
        <v>40267</v>
      </c>
      <c r="V14668">
        <v>2</v>
      </c>
      <c r="W14668" t="s">
        <v>14901</v>
      </c>
      <c r="X14668">
        <v>5</v>
      </c>
      <c r="Y14668" t="s">
        <v>505</v>
      </c>
      <c r="Z14668">
        <v>5601</v>
      </c>
      <c r="AA14668" t="s">
        <v>855</v>
      </c>
      <c r="AC14668" t="s">
        <v>713</v>
      </c>
      <c r="AD14668" t="s">
        <v>443</v>
      </c>
    </row>
    <row r="14669" spans="21:30">
      <c r="U14669">
        <v>40268</v>
      </c>
      <c r="V14669">
        <v>0</v>
      </c>
      <c r="W14669" t="s">
        <v>14902</v>
      </c>
      <c r="X14669">
        <v>10</v>
      </c>
      <c r="Y14669" t="s">
        <v>5531</v>
      </c>
      <c r="Z14669">
        <v>10101</v>
      </c>
      <c r="AA14669" t="s">
        <v>1559</v>
      </c>
      <c r="AC14669" t="s">
        <v>713</v>
      </c>
      <c r="AD14669" t="s">
        <v>443</v>
      </c>
    </row>
    <row r="14670" spans="21:30">
      <c r="U14670">
        <v>40270</v>
      </c>
      <c r="V14670">
        <v>2</v>
      </c>
      <c r="W14670" t="s">
        <v>14903</v>
      </c>
      <c r="X14670">
        <v>1</v>
      </c>
      <c r="Y14670" t="s">
        <v>594</v>
      </c>
      <c r="Z14670">
        <v>1107</v>
      </c>
      <c r="AA14670" t="s">
        <v>8031</v>
      </c>
      <c r="AC14670" t="s">
        <v>713</v>
      </c>
      <c r="AD14670" t="s">
        <v>443</v>
      </c>
    </row>
    <row r="14671" spans="21:30">
      <c r="U14671">
        <v>40271</v>
      </c>
      <c r="V14671">
        <v>0</v>
      </c>
      <c r="W14671" t="s">
        <v>14904</v>
      </c>
      <c r="X14671">
        <v>10</v>
      </c>
      <c r="Y14671" t="s">
        <v>5531</v>
      </c>
      <c r="Z14671">
        <v>10101</v>
      </c>
      <c r="AA14671" t="s">
        <v>1559</v>
      </c>
      <c r="AC14671" t="s">
        <v>713</v>
      </c>
      <c r="AD14671" t="s">
        <v>443</v>
      </c>
    </row>
    <row r="14672" spans="21:30">
      <c r="U14672">
        <v>40272</v>
      </c>
      <c r="V14672">
        <v>9</v>
      </c>
      <c r="W14672" t="s">
        <v>14905</v>
      </c>
      <c r="X14672">
        <v>10</v>
      </c>
      <c r="Y14672" t="s">
        <v>5531</v>
      </c>
      <c r="Z14672">
        <v>10101</v>
      </c>
      <c r="AA14672" t="s">
        <v>1559</v>
      </c>
      <c r="AC14672" t="s">
        <v>713</v>
      </c>
      <c r="AD14672" t="s">
        <v>443</v>
      </c>
    </row>
    <row r="14673" spans="21:30">
      <c r="U14673">
        <v>40273</v>
      </c>
      <c r="V14673">
        <v>7</v>
      </c>
      <c r="W14673" t="s">
        <v>14906</v>
      </c>
      <c r="X14673">
        <v>4</v>
      </c>
      <c r="Y14673" t="s">
        <v>846</v>
      </c>
      <c r="Z14673">
        <v>4102</v>
      </c>
      <c r="AA14673" t="s">
        <v>846</v>
      </c>
      <c r="AC14673" t="s">
        <v>713</v>
      </c>
      <c r="AD14673" t="s">
        <v>443</v>
      </c>
    </row>
    <row r="14674" spans="21:30">
      <c r="U14674">
        <v>40274</v>
      </c>
      <c r="V14674">
        <v>5</v>
      </c>
      <c r="W14674" t="s">
        <v>14907</v>
      </c>
      <c r="X14674">
        <v>3</v>
      </c>
      <c r="Y14674" t="s">
        <v>869</v>
      </c>
      <c r="Z14674">
        <v>3102</v>
      </c>
      <c r="AA14674" t="s">
        <v>912</v>
      </c>
      <c r="AC14674" t="s">
        <v>725</v>
      </c>
      <c r="AD14674" t="s">
        <v>443</v>
      </c>
    </row>
    <row r="14675" spans="21:30">
      <c r="U14675">
        <v>40275</v>
      </c>
      <c r="V14675">
        <v>3</v>
      </c>
      <c r="W14675" t="s">
        <v>14908</v>
      </c>
      <c r="X14675">
        <v>15</v>
      </c>
      <c r="Y14675" t="s">
        <v>441</v>
      </c>
      <c r="Z14675">
        <v>15101</v>
      </c>
      <c r="AA14675" t="s">
        <v>442</v>
      </c>
      <c r="AC14675" t="s">
        <v>713</v>
      </c>
      <c r="AD14675" t="s">
        <v>443</v>
      </c>
    </row>
    <row r="14676" spans="21:30">
      <c r="U14676">
        <v>40276</v>
      </c>
      <c r="V14676">
        <v>1</v>
      </c>
      <c r="W14676" t="s">
        <v>14909</v>
      </c>
      <c r="X14676">
        <v>10</v>
      </c>
      <c r="Y14676" t="s">
        <v>5531</v>
      </c>
      <c r="Z14676">
        <v>10108</v>
      </c>
      <c r="AA14676" t="s">
        <v>6065</v>
      </c>
      <c r="AC14676" t="s">
        <v>713</v>
      </c>
      <c r="AD14676" t="s">
        <v>443</v>
      </c>
    </row>
    <row r="14677" spans="21:30">
      <c r="U14677">
        <v>40278</v>
      </c>
      <c r="V14677">
        <v>8</v>
      </c>
      <c r="W14677" t="s">
        <v>14910</v>
      </c>
      <c r="X14677">
        <v>5</v>
      </c>
      <c r="Y14677" t="s">
        <v>505</v>
      </c>
      <c r="Z14677">
        <v>5804</v>
      </c>
      <c r="AA14677" t="s">
        <v>751</v>
      </c>
      <c r="AC14677" t="s">
        <v>725</v>
      </c>
      <c r="AD14677" t="s">
        <v>443</v>
      </c>
    </row>
    <row r="14678" spans="21:30">
      <c r="U14678">
        <v>40281</v>
      </c>
      <c r="V14678">
        <v>8</v>
      </c>
      <c r="W14678" t="s">
        <v>14911</v>
      </c>
      <c r="X14678">
        <v>5</v>
      </c>
      <c r="Y14678" t="s">
        <v>505</v>
      </c>
      <c r="Z14678">
        <v>5101</v>
      </c>
      <c r="AA14678" t="s">
        <v>505</v>
      </c>
      <c r="AC14678" t="s">
        <v>713</v>
      </c>
      <c r="AD14678" t="s">
        <v>443</v>
      </c>
    </row>
    <row r="14679" spans="21:30">
      <c r="U14679">
        <v>40282</v>
      </c>
      <c r="V14679">
        <v>6</v>
      </c>
      <c r="W14679" t="s">
        <v>14912</v>
      </c>
      <c r="X14679">
        <v>10</v>
      </c>
      <c r="Y14679" t="s">
        <v>5531</v>
      </c>
      <c r="Z14679">
        <v>10201</v>
      </c>
      <c r="AA14679" t="s">
        <v>120</v>
      </c>
      <c r="AC14679" t="s">
        <v>713</v>
      </c>
      <c r="AD14679" t="s">
        <v>443</v>
      </c>
    </row>
    <row r="14680" spans="21:30">
      <c r="U14680">
        <v>40283</v>
      </c>
      <c r="V14680">
        <v>4</v>
      </c>
      <c r="W14680" t="s">
        <v>14913</v>
      </c>
      <c r="X14680">
        <v>10</v>
      </c>
      <c r="Y14680" t="s">
        <v>5531</v>
      </c>
      <c r="Z14680">
        <v>10210</v>
      </c>
      <c r="AA14680" t="s">
        <v>614</v>
      </c>
      <c r="AC14680" t="s">
        <v>713</v>
      </c>
      <c r="AD14680" t="s">
        <v>443</v>
      </c>
    </row>
    <row r="14681" spans="21:30">
      <c r="U14681">
        <v>40284</v>
      </c>
      <c r="V14681">
        <v>2</v>
      </c>
      <c r="W14681" t="s">
        <v>9439</v>
      </c>
      <c r="X14681">
        <v>10</v>
      </c>
      <c r="Y14681" t="s">
        <v>5531</v>
      </c>
      <c r="Z14681">
        <v>10301</v>
      </c>
      <c r="AA14681" t="s">
        <v>1441</v>
      </c>
      <c r="AC14681" t="s">
        <v>713</v>
      </c>
      <c r="AD14681" t="s">
        <v>443</v>
      </c>
    </row>
    <row r="14682" spans="21:30">
      <c r="U14682">
        <v>40285</v>
      </c>
      <c r="V14682">
        <v>0</v>
      </c>
      <c r="W14682" t="s">
        <v>14914</v>
      </c>
      <c r="X14682">
        <v>10</v>
      </c>
      <c r="Y14682" t="s">
        <v>5531</v>
      </c>
      <c r="Z14682">
        <v>10101</v>
      </c>
      <c r="AA14682" t="s">
        <v>1559</v>
      </c>
      <c r="AC14682" t="s">
        <v>713</v>
      </c>
      <c r="AD14682" t="s">
        <v>443</v>
      </c>
    </row>
    <row r="14683" spans="21:30">
      <c r="U14683">
        <v>40287</v>
      </c>
      <c r="V14683">
        <v>7</v>
      </c>
      <c r="W14683" t="s">
        <v>14915</v>
      </c>
      <c r="X14683">
        <v>10</v>
      </c>
      <c r="Y14683" t="s">
        <v>5531</v>
      </c>
      <c r="Z14683">
        <v>10101</v>
      </c>
      <c r="AA14683" t="s">
        <v>1559</v>
      </c>
      <c r="AC14683" t="s">
        <v>713</v>
      </c>
      <c r="AD14683" t="s">
        <v>443</v>
      </c>
    </row>
    <row r="14684" spans="21:30">
      <c r="U14684">
        <v>40288</v>
      </c>
      <c r="V14684">
        <v>5</v>
      </c>
      <c r="W14684" t="s">
        <v>14916</v>
      </c>
      <c r="X14684">
        <v>10</v>
      </c>
      <c r="Y14684" t="s">
        <v>5531</v>
      </c>
      <c r="Z14684">
        <v>10301</v>
      </c>
      <c r="AA14684" t="s">
        <v>1441</v>
      </c>
      <c r="AC14684" t="s">
        <v>713</v>
      </c>
      <c r="AD14684" t="s">
        <v>443</v>
      </c>
    </row>
    <row r="14685" spans="21:30">
      <c r="U14685">
        <v>40289</v>
      </c>
      <c r="V14685">
        <v>3</v>
      </c>
      <c r="W14685" t="s">
        <v>14917</v>
      </c>
      <c r="X14685">
        <v>5</v>
      </c>
      <c r="Y14685" t="s">
        <v>505</v>
      </c>
      <c r="Z14685">
        <v>5601</v>
      </c>
      <c r="AA14685" t="s">
        <v>855</v>
      </c>
      <c r="AC14685" t="s">
        <v>1009</v>
      </c>
      <c r="AD14685" t="s">
        <v>443</v>
      </c>
    </row>
    <row r="14686" spans="21:30">
      <c r="U14686">
        <v>40291</v>
      </c>
      <c r="V14686">
        <v>5</v>
      </c>
      <c r="W14686" t="s">
        <v>14918</v>
      </c>
      <c r="X14686">
        <v>5</v>
      </c>
      <c r="Y14686" t="s">
        <v>505</v>
      </c>
      <c r="Z14686">
        <v>5601</v>
      </c>
      <c r="AA14686" t="s">
        <v>855</v>
      </c>
      <c r="AC14686" t="s">
        <v>713</v>
      </c>
      <c r="AD14686" t="s">
        <v>443</v>
      </c>
    </row>
    <row r="14687" spans="21:30">
      <c r="U14687">
        <v>40293</v>
      </c>
      <c r="V14687">
        <v>1</v>
      </c>
      <c r="W14687" t="s">
        <v>14919</v>
      </c>
      <c r="X14687">
        <v>1</v>
      </c>
      <c r="Y14687" t="s">
        <v>594</v>
      </c>
      <c r="Z14687">
        <v>1101</v>
      </c>
      <c r="AA14687" t="s">
        <v>593</v>
      </c>
      <c r="AC14687" t="s">
        <v>713</v>
      </c>
      <c r="AD14687" t="s">
        <v>443</v>
      </c>
    </row>
    <row r="14688" spans="21:30">
      <c r="U14688">
        <v>40295</v>
      </c>
      <c r="V14688">
        <v>8</v>
      </c>
      <c r="W14688" t="s">
        <v>14920</v>
      </c>
      <c r="X14688">
        <v>1</v>
      </c>
      <c r="Y14688" t="s">
        <v>594</v>
      </c>
      <c r="Z14688">
        <v>1101</v>
      </c>
      <c r="AA14688" t="s">
        <v>593</v>
      </c>
      <c r="AC14688" t="s">
        <v>713</v>
      </c>
      <c r="AD14688" t="s">
        <v>443</v>
      </c>
    </row>
    <row r="14689" spans="21:30">
      <c r="U14689">
        <v>40296</v>
      </c>
      <c r="V14689">
        <v>6</v>
      </c>
      <c r="W14689" t="s">
        <v>14921</v>
      </c>
      <c r="X14689">
        <v>10</v>
      </c>
      <c r="Y14689" t="s">
        <v>5531</v>
      </c>
      <c r="Z14689">
        <v>10208</v>
      </c>
      <c r="AA14689" t="s">
        <v>6288</v>
      </c>
      <c r="AC14689" t="s">
        <v>713</v>
      </c>
      <c r="AD14689" t="s">
        <v>443</v>
      </c>
    </row>
    <row r="14690" spans="21:30">
      <c r="U14690">
        <v>40298</v>
      </c>
      <c r="V14690">
        <v>2</v>
      </c>
      <c r="W14690" t="s">
        <v>2008</v>
      </c>
      <c r="X14690">
        <v>4</v>
      </c>
      <c r="Y14690" t="s">
        <v>846</v>
      </c>
      <c r="Z14690">
        <v>4101</v>
      </c>
      <c r="AA14690" t="s">
        <v>844</v>
      </c>
      <c r="AC14690" t="s">
        <v>713</v>
      </c>
      <c r="AD14690" t="s">
        <v>443</v>
      </c>
    </row>
    <row r="14691" spans="21:30">
      <c r="U14691">
        <v>40299</v>
      </c>
      <c r="V14691">
        <v>0</v>
      </c>
      <c r="W14691" t="s">
        <v>14922</v>
      </c>
      <c r="X14691">
        <v>5</v>
      </c>
      <c r="Y14691" t="s">
        <v>505</v>
      </c>
      <c r="Z14691">
        <v>5804</v>
      </c>
      <c r="AA14691" t="s">
        <v>751</v>
      </c>
      <c r="AC14691" t="s">
        <v>713</v>
      </c>
      <c r="AD14691" t="s">
        <v>443</v>
      </c>
    </row>
    <row r="14692" spans="21:30">
      <c r="U14692">
        <v>40300</v>
      </c>
      <c r="V14692">
        <v>8</v>
      </c>
      <c r="W14692" t="s">
        <v>14923</v>
      </c>
      <c r="X14692">
        <v>4</v>
      </c>
      <c r="Y14692" t="s">
        <v>846</v>
      </c>
      <c r="Z14692">
        <v>4101</v>
      </c>
      <c r="AA14692" t="s">
        <v>844</v>
      </c>
      <c r="AC14692" t="s">
        <v>713</v>
      </c>
      <c r="AD14692" t="s">
        <v>443</v>
      </c>
    </row>
    <row r="14693" spans="21:30">
      <c r="U14693">
        <v>40301</v>
      </c>
      <c r="V14693">
        <v>6</v>
      </c>
      <c r="W14693" t="s">
        <v>14924</v>
      </c>
      <c r="X14693">
        <v>10</v>
      </c>
      <c r="Y14693" t="s">
        <v>5531</v>
      </c>
      <c r="Z14693">
        <v>10208</v>
      </c>
      <c r="AA14693" t="s">
        <v>6288</v>
      </c>
      <c r="AC14693" t="s">
        <v>1111</v>
      </c>
      <c r="AD14693" t="s">
        <v>443</v>
      </c>
    </row>
    <row r="14694" spans="21:30">
      <c r="U14694">
        <v>40302</v>
      </c>
      <c r="V14694">
        <v>4</v>
      </c>
      <c r="W14694" t="s">
        <v>14925</v>
      </c>
      <c r="X14694">
        <v>4</v>
      </c>
      <c r="Y14694" t="s">
        <v>846</v>
      </c>
      <c r="Z14694">
        <v>4102</v>
      </c>
      <c r="AA14694" t="s">
        <v>846</v>
      </c>
      <c r="AC14694" t="s">
        <v>713</v>
      </c>
      <c r="AD14694" t="s">
        <v>443</v>
      </c>
    </row>
    <row r="14695" spans="21:30">
      <c r="U14695">
        <v>40303</v>
      </c>
      <c r="V14695">
        <v>2</v>
      </c>
      <c r="W14695" t="s">
        <v>14926</v>
      </c>
      <c r="X14695">
        <v>4</v>
      </c>
      <c r="Y14695" t="s">
        <v>846</v>
      </c>
      <c r="Z14695">
        <v>4304</v>
      </c>
      <c r="AA14695" t="s">
        <v>1575</v>
      </c>
      <c r="AC14695" t="s">
        <v>713</v>
      </c>
      <c r="AD14695" t="s">
        <v>443</v>
      </c>
    </row>
    <row r="14696" spans="21:30">
      <c r="U14696">
        <v>40305</v>
      </c>
      <c r="V14696">
        <v>9</v>
      </c>
      <c r="W14696" t="s">
        <v>5304</v>
      </c>
      <c r="X14696">
        <v>5</v>
      </c>
      <c r="Y14696" t="s">
        <v>505</v>
      </c>
      <c r="Z14696">
        <v>5506</v>
      </c>
      <c r="AA14696" t="s">
        <v>1422</v>
      </c>
      <c r="AC14696" t="s">
        <v>713</v>
      </c>
      <c r="AD14696" t="s">
        <v>443</v>
      </c>
    </row>
    <row r="14697" spans="21:30">
      <c r="U14697">
        <v>40307</v>
      </c>
      <c r="V14697">
        <v>5</v>
      </c>
      <c r="W14697" t="s">
        <v>14927</v>
      </c>
      <c r="X14697">
        <v>10</v>
      </c>
      <c r="Y14697" t="s">
        <v>5531</v>
      </c>
      <c r="Z14697">
        <v>10101</v>
      </c>
      <c r="AA14697" t="s">
        <v>1559</v>
      </c>
      <c r="AC14697" t="s">
        <v>713</v>
      </c>
      <c r="AD14697" t="s">
        <v>443</v>
      </c>
    </row>
    <row r="14698" spans="21:30">
      <c r="U14698">
        <v>40308</v>
      </c>
      <c r="V14698">
        <v>3</v>
      </c>
      <c r="W14698" t="s">
        <v>14928</v>
      </c>
      <c r="X14698">
        <v>10</v>
      </c>
      <c r="Y14698" t="s">
        <v>5531</v>
      </c>
      <c r="Z14698">
        <v>10101</v>
      </c>
      <c r="AA14698" t="s">
        <v>1559</v>
      </c>
      <c r="AC14698" t="s">
        <v>713</v>
      </c>
      <c r="AD14698" t="s">
        <v>443</v>
      </c>
    </row>
    <row r="14699" spans="21:30">
      <c r="U14699">
        <v>40309</v>
      </c>
      <c r="V14699">
        <v>1</v>
      </c>
      <c r="W14699" t="s">
        <v>14929</v>
      </c>
      <c r="X14699">
        <v>1</v>
      </c>
      <c r="Y14699" t="s">
        <v>594</v>
      </c>
      <c r="Z14699">
        <v>1101</v>
      </c>
      <c r="AA14699" t="s">
        <v>593</v>
      </c>
      <c r="AC14699" t="s">
        <v>713</v>
      </c>
      <c r="AD14699" t="s">
        <v>443</v>
      </c>
    </row>
    <row r="14700" spans="21:30">
      <c r="U14700">
        <v>40310</v>
      </c>
      <c r="V14700">
        <v>5</v>
      </c>
      <c r="W14700" t="s">
        <v>8385</v>
      </c>
      <c r="X14700">
        <v>6</v>
      </c>
      <c r="Y14700" t="s">
        <v>608</v>
      </c>
      <c r="Z14700">
        <v>6106</v>
      </c>
      <c r="AA14700" t="s">
        <v>1177</v>
      </c>
      <c r="AC14700" t="s">
        <v>713</v>
      </c>
      <c r="AD14700" t="s">
        <v>443</v>
      </c>
    </row>
    <row r="14701" spans="21:30">
      <c r="U14701">
        <v>40312</v>
      </c>
      <c r="V14701">
        <v>1</v>
      </c>
      <c r="W14701" t="s">
        <v>14930</v>
      </c>
      <c r="X14701">
        <v>3</v>
      </c>
      <c r="Y14701" t="s">
        <v>869</v>
      </c>
      <c r="Z14701">
        <v>3202</v>
      </c>
      <c r="AA14701" t="s">
        <v>1654</v>
      </c>
      <c r="AC14701" t="s">
        <v>713</v>
      </c>
      <c r="AD14701" t="s">
        <v>443</v>
      </c>
    </row>
    <row r="14702" spans="21:30">
      <c r="U14702">
        <v>40315</v>
      </c>
      <c r="V14702">
        <v>6</v>
      </c>
      <c r="W14702" t="s">
        <v>14931</v>
      </c>
      <c r="X14702">
        <v>6</v>
      </c>
      <c r="Y14702" t="s">
        <v>608</v>
      </c>
      <c r="Z14702">
        <v>6305</v>
      </c>
      <c r="AA14702" t="s">
        <v>1407</v>
      </c>
      <c r="AC14702" t="s">
        <v>713</v>
      </c>
      <c r="AD14702" t="s">
        <v>443</v>
      </c>
    </row>
    <row r="14703" spans="21:30">
      <c r="U14703">
        <v>40316</v>
      </c>
      <c r="V14703">
        <v>4</v>
      </c>
      <c r="W14703" t="s">
        <v>14932</v>
      </c>
      <c r="X14703">
        <v>10</v>
      </c>
      <c r="Y14703" t="s">
        <v>5531</v>
      </c>
      <c r="Z14703">
        <v>10101</v>
      </c>
      <c r="AA14703" t="s">
        <v>1559</v>
      </c>
      <c r="AC14703" t="s">
        <v>713</v>
      </c>
      <c r="AD14703" t="s">
        <v>443</v>
      </c>
    </row>
    <row r="14704" spans="21:30">
      <c r="U14704">
        <v>40317</v>
      </c>
      <c r="V14704">
        <v>2</v>
      </c>
      <c r="W14704" t="s">
        <v>14933</v>
      </c>
      <c r="X14704">
        <v>1</v>
      </c>
      <c r="Y14704" t="s">
        <v>594</v>
      </c>
      <c r="Z14704">
        <v>1107</v>
      </c>
      <c r="AA14704" t="s">
        <v>8031</v>
      </c>
      <c r="AC14704" t="s">
        <v>713</v>
      </c>
      <c r="AD14704" t="s">
        <v>443</v>
      </c>
    </row>
    <row r="14705" spans="21:30">
      <c r="U14705">
        <v>40318</v>
      </c>
      <c r="V14705">
        <v>0</v>
      </c>
      <c r="W14705" t="s">
        <v>14934</v>
      </c>
      <c r="X14705">
        <v>4</v>
      </c>
      <c r="Y14705" t="s">
        <v>846</v>
      </c>
      <c r="Z14705">
        <v>4102</v>
      </c>
      <c r="AA14705" t="s">
        <v>846</v>
      </c>
      <c r="AC14705" t="s">
        <v>713</v>
      </c>
      <c r="AD14705" t="s">
        <v>443</v>
      </c>
    </row>
    <row r="14706" spans="21:30">
      <c r="U14706">
        <v>40319</v>
      </c>
      <c r="V14706">
        <v>9</v>
      </c>
      <c r="W14706" t="s">
        <v>14935</v>
      </c>
      <c r="X14706">
        <v>4</v>
      </c>
      <c r="Y14706" t="s">
        <v>846</v>
      </c>
      <c r="Z14706">
        <v>4204</v>
      </c>
      <c r="AA14706" t="s">
        <v>1679</v>
      </c>
      <c r="AC14706" t="s">
        <v>713</v>
      </c>
      <c r="AD14706" t="s">
        <v>443</v>
      </c>
    </row>
    <row r="14707" spans="21:30">
      <c r="U14707">
        <v>40320</v>
      </c>
      <c r="V14707">
        <v>2</v>
      </c>
      <c r="W14707" t="s">
        <v>14936</v>
      </c>
      <c r="X14707">
        <v>1</v>
      </c>
      <c r="Y14707" t="s">
        <v>594</v>
      </c>
      <c r="Z14707">
        <v>1101</v>
      </c>
      <c r="AA14707" t="s">
        <v>593</v>
      </c>
      <c r="AC14707" t="s">
        <v>713</v>
      </c>
      <c r="AD14707" t="s">
        <v>443</v>
      </c>
    </row>
    <row r="14708" spans="21:30">
      <c r="U14708">
        <v>40321</v>
      </c>
      <c r="V14708">
        <v>0</v>
      </c>
      <c r="W14708" t="s">
        <v>14937</v>
      </c>
      <c r="X14708">
        <v>4</v>
      </c>
      <c r="Y14708" t="s">
        <v>846</v>
      </c>
      <c r="Z14708">
        <v>4101</v>
      </c>
      <c r="AA14708" t="s">
        <v>844</v>
      </c>
      <c r="AC14708" t="s">
        <v>713</v>
      </c>
      <c r="AD14708" t="s">
        <v>443</v>
      </c>
    </row>
    <row r="14709" spans="21:30">
      <c r="U14709">
        <v>40322</v>
      </c>
      <c r="V14709">
        <v>9</v>
      </c>
      <c r="W14709" t="s">
        <v>14938</v>
      </c>
      <c r="X14709">
        <v>4</v>
      </c>
      <c r="Y14709" t="s">
        <v>846</v>
      </c>
      <c r="Z14709">
        <v>4102</v>
      </c>
      <c r="AA14709" t="s">
        <v>846</v>
      </c>
      <c r="AC14709" t="s">
        <v>713</v>
      </c>
      <c r="AD14709" t="s">
        <v>443</v>
      </c>
    </row>
    <row r="14710" spans="21:30">
      <c r="U14710">
        <v>40324</v>
      </c>
      <c r="V14710">
        <v>5</v>
      </c>
      <c r="W14710" t="s">
        <v>14939</v>
      </c>
      <c r="X14710">
        <v>4</v>
      </c>
      <c r="Y14710" t="s">
        <v>846</v>
      </c>
      <c r="Z14710">
        <v>4204</v>
      </c>
      <c r="AA14710" t="s">
        <v>1679</v>
      </c>
      <c r="AC14710" t="s">
        <v>713</v>
      </c>
      <c r="AD14710" t="s">
        <v>443</v>
      </c>
    </row>
    <row r="14711" spans="21:30">
      <c r="U14711">
        <v>40325</v>
      </c>
      <c r="V14711">
        <v>3</v>
      </c>
      <c r="W14711" t="s">
        <v>14940</v>
      </c>
      <c r="X14711">
        <v>4</v>
      </c>
      <c r="Y14711" t="s">
        <v>846</v>
      </c>
      <c r="Z14711">
        <v>4303</v>
      </c>
      <c r="AA14711" t="s">
        <v>1395</v>
      </c>
      <c r="AC14711" t="s">
        <v>1009</v>
      </c>
      <c r="AD14711" t="s">
        <v>443</v>
      </c>
    </row>
    <row r="14712" spans="21:30">
      <c r="U14712">
        <v>40328</v>
      </c>
      <c r="V14712">
        <v>8</v>
      </c>
      <c r="W14712" t="s">
        <v>14941</v>
      </c>
      <c r="X14712">
        <v>4</v>
      </c>
      <c r="Y14712" t="s">
        <v>846</v>
      </c>
      <c r="Z14712">
        <v>4102</v>
      </c>
      <c r="AA14712" t="s">
        <v>846</v>
      </c>
      <c r="AC14712" t="s">
        <v>713</v>
      </c>
      <c r="AD14712" t="s">
        <v>443</v>
      </c>
    </row>
    <row r="14713" spans="21:30">
      <c r="U14713">
        <v>40329</v>
      </c>
      <c r="V14713">
        <v>6</v>
      </c>
      <c r="W14713" t="s">
        <v>14942</v>
      </c>
      <c r="X14713">
        <v>5</v>
      </c>
      <c r="Y14713" t="s">
        <v>505</v>
      </c>
      <c r="Z14713">
        <v>5101</v>
      </c>
      <c r="AA14713" t="s">
        <v>505</v>
      </c>
      <c r="AC14713" t="s">
        <v>713</v>
      </c>
      <c r="AD14713" t="s">
        <v>443</v>
      </c>
    </row>
    <row r="14714" spans="21:30">
      <c r="U14714">
        <v>40331</v>
      </c>
      <c r="V14714">
        <v>8</v>
      </c>
      <c r="W14714" t="s">
        <v>14943</v>
      </c>
      <c r="X14714">
        <v>5</v>
      </c>
      <c r="Y14714" t="s">
        <v>505</v>
      </c>
      <c r="Z14714">
        <v>5401</v>
      </c>
      <c r="AA14714" t="s">
        <v>1245</v>
      </c>
      <c r="AC14714" t="s">
        <v>713</v>
      </c>
      <c r="AD14714" t="s">
        <v>443</v>
      </c>
    </row>
    <row r="14715" spans="21:30">
      <c r="U14715">
        <v>40333</v>
      </c>
      <c r="V14715">
        <v>4</v>
      </c>
      <c r="W14715" t="s">
        <v>14944</v>
      </c>
      <c r="X14715">
        <v>4</v>
      </c>
      <c r="Y14715" t="s">
        <v>846</v>
      </c>
      <c r="Z14715">
        <v>4301</v>
      </c>
      <c r="AA14715" t="s">
        <v>112</v>
      </c>
      <c r="AC14715" t="s">
        <v>713</v>
      </c>
      <c r="AD14715" t="s">
        <v>443</v>
      </c>
    </row>
    <row r="14716" spans="21:30">
      <c r="U14716">
        <v>40334</v>
      </c>
      <c r="V14716">
        <v>2</v>
      </c>
      <c r="W14716" t="s">
        <v>14945</v>
      </c>
      <c r="X14716">
        <v>4</v>
      </c>
      <c r="Y14716" t="s">
        <v>846</v>
      </c>
      <c r="Z14716">
        <v>4301</v>
      </c>
      <c r="AA14716" t="s">
        <v>112</v>
      </c>
      <c r="AC14716" t="s">
        <v>713</v>
      </c>
      <c r="AD14716" t="s">
        <v>443</v>
      </c>
    </row>
    <row r="14717" spans="21:30">
      <c r="U14717">
        <v>40335</v>
      </c>
      <c r="V14717">
        <v>0</v>
      </c>
      <c r="W14717" t="s">
        <v>14946</v>
      </c>
      <c r="X14717">
        <v>4</v>
      </c>
      <c r="Y14717" t="s">
        <v>846</v>
      </c>
      <c r="Z14717">
        <v>4101</v>
      </c>
      <c r="AA14717" t="s">
        <v>844</v>
      </c>
      <c r="AC14717" t="s">
        <v>713</v>
      </c>
      <c r="AD14717" t="s">
        <v>443</v>
      </c>
    </row>
    <row r="14718" spans="21:30">
      <c r="U14718">
        <v>40337</v>
      </c>
      <c r="V14718">
        <v>7</v>
      </c>
      <c r="W14718" t="s">
        <v>14947</v>
      </c>
      <c r="X14718">
        <v>6</v>
      </c>
      <c r="Y14718" t="s">
        <v>608</v>
      </c>
      <c r="Z14718">
        <v>6101</v>
      </c>
      <c r="AA14718" t="s">
        <v>655</v>
      </c>
      <c r="AC14718" t="s">
        <v>725</v>
      </c>
      <c r="AD14718" t="s">
        <v>443</v>
      </c>
    </row>
    <row r="14719" spans="21:30">
      <c r="U14719">
        <v>40338</v>
      </c>
      <c r="V14719">
        <v>5</v>
      </c>
      <c r="W14719" t="s">
        <v>14948</v>
      </c>
      <c r="X14719">
        <v>5</v>
      </c>
      <c r="Y14719" t="s">
        <v>505</v>
      </c>
      <c r="Z14719">
        <v>5706</v>
      </c>
      <c r="AA14719" t="s">
        <v>2473</v>
      </c>
      <c r="AC14719" t="s">
        <v>713</v>
      </c>
      <c r="AD14719" t="s">
        <v>443</v>
      </c>
    </row>
    <row r="14720" spans="21:30">
      <c r="U14720">
        <v>40340</v>
      </c>
      <c r="V14720">
        <v>7</v>
      </c>
      <c r="W14720" t="s">
        <v>14949</v>
      </c>
      <c r="X14720">
        <v>3</v>
      </c>
      <c r="Y14720" t="s">
        <v>869</v>
      </c>
      <c r="Z14720">
        <v>3302</v>
      </c>
      <c r="AA14720" t="s">
        <v>867</v>
      </c>
      <c r="AC14720" t="s">
        <v>412</v>
      </c>
      <c r="AD14720" t="s">
        <v>443</v>
      </c>
    </row>
    <row r="14721" spans="21:30">
      <c r="U14721">
        <v>40341</v>
      </c>
      <c r="V14721">
        <v>5</v>
      </c>
      <c r="W14721" t="s">
        <v>14950</v>
      </c>
      <c r="X14721">
        <v>6</v>
      </c>
      <c r="Y14721" t="s">
        <v>608</v>
      </c>
      <c r="Z14721">
        <v>6101</v>
      </c>
      <c r="AA14721" t="s">
        <v>655</v>
      </c>
      <c r="AC14721" t="s">
        <v>713</v>
      </c>
      <c r="AD14721" t="s">
        <v>443</v>
      </c>
    </row>
    <row r="14722" spans="21:30">
      <c r="U14722">
        <v>40342</v>
      </c>
      <c r="V14722">
        <v>3</v>
      </c>
      <c r="W14722" t="s">
        <v>14951</v>
      </c>
      <c r="X14722">
        <v>5</v>
      </c>
      <c r="Y14722" t="s">
        <v>505</v>
      </c>
      <c r="Z14722">
        <v>5109</v>
      </c>
      <c r="AA14722" t="s">
        <v>2675</v>
      </c>
      <c r="AC14722" t="s">
        <v>713</v>
      </c>
      <c r="AD14722" t="s">
        <v>443</v>
      </c>
    </row>
    <row r="14723" spans="21:30">
      <c r="U14723">
        <v>40343</v>
      </c>
      <c r="V14723">
        <v>1</v>
      </c>
      <c r="W14723" t="s">
        <v>14952</v>
      </c>
      <c r="X14723">
        <v>10</v>
      </c>
      <c r="Y14723" t="s">
        <v>5531</v>
      </c>
      <c r="Z14723">
        <v>10101</v>
      </c>
      <c r="AA14723" t="s">
        <v>1559</v>
      </c>
      <c r="AC14723" t="s">
        <v>713</v>
      </c>
      <c r="AD14723" t="s">
        <v>443</v>
      </c>
    </row>
    <row r="14724" spans="21:30">
      <c r="U14724">
        <v>40350</v>
      </c>
      <c r="V14724">
        <v>4</v>
      </c>
      <c r="W14724" t="s">
        <v>14953</v>
      </c>
      <c r="X14724">
        <v>4</v>
      </c>
      <c r="Y14724" t="s">
        <v>846</v>
      </c>
      <c r="Z14724">
        <v>4101</v>
      </c>
      <c r="AA14724" t="s">
        <v>844</v>
      </c>
      <c r="AC14724" t="s">
        <v>725</v>
      </c>
      <c r="AD14724" t="s">
        <v>443</v>
      </c>
    </row>
    <row r="14725" spans="21:30">
      <c r="U14725">
        <v>40351</v>
      </c>
      <c r="V14725">
        <v>2</v>
      </c>
      <c r="W14725" t="s">
        <v>14954</v>
      </c>
      <c r="X14725">
        <v>10</v>
      </c>
      <c r="Y14725" t="s">
        <v>5531</v>
      </c>
      <c r="Z14725">
        <v>10101</v>
      </c>
      <c r="AA14725" t="s">
        <v>1559</v>
      </c>
      <c r="AC14725" t="s">
        <v>713</v>
      </c>
      <c r="AD14725" t="s">
        <v>443</v>
      </c>
    </row>
    <row r="14726" spans="21:30">
      <c r="U14726">
        <v>40352</v>
      </c>
      <c r="V14726">
        <v>0</v>
      </c>
      <c r="W14726" t="s">
        <v>14955</v>
      </c>
      <c r="X14726">
        <v>5</v>
      </c>
      <c r="Y14726" t="s">
        <v>505</v>
      </c>
      <c r="Z14726">
        <v>5302</v>
      </c>
      <c r="AA14726" t="s">
        <v>917</v>
      </c>
      <c r="AC14726" t="s">
        <v>1009</v>
      </c>
      <c r="AD14726" t="s">
        <v>443</v>
      </c>
    </row>
    <row r="14727" spans="21:30">
      <c r="U14727">
        <v>40353</v>
      </c>
      <c r="V14727">
        <v>9</v>
      </c>
      <c r="W14727" t="s">
        <v>14956</v>
      </c>
      <c r="X14727">
        <v>6</v>
      </c>
      <c r="Y14727" t="s">
        <v>608</v>
      </c>
      <c r="Z14727">
        <v>6303</v>
      </c>
      <c r="AA14727" t="s">
        <v>991</v>
      </c>
      <c r="AC14727" t="s">
        <v>713</v>
      </c>
      <c r="AD14727" t="s">
        <v>443</v>
      </c>
    </row>
    <row r="14728" spans="21:30">
      <c r="U14728">
        <v>40354</v>
      </c>
      <c r="V14728">
        <v>7</v>
      </c>
      <c r="W14728" t="s">
        <v>14957</v>
      </c>
      <c r="X14728">
        <v>4</v>
      </c>
      <c r="Y14728" t="s">
        <v>846</v>
      </c>
      <c r="Z14728">
        <v>4101</v>
      </c>
      <c r="AA14728" t="s">
        <v>844</v>
      </c>
      <c r="AC14728" t="s">
        <v>725</v>
      </c>
      <c r="AD14728" t="s">
        <v>443</v>
      </c>
    </row>
    <row r="14729" spans="21:30">
      <c r="U14729">
        <v>40359</v>
      </c>
      <c r="V14729">
        <v>8</v>
      </c>
      <c r="W14729" t="s">
        <v>14958</v>
      </c>
      <c r="X14729">
        <v>10</v>
      </c>
      <c r="Y14729" t="s">
        <v>5531</v>
      </c>
      <c r="Z14729">
        <v>10105</v>
      </c>
      <c r="AA14729" t="s">
        <v>1155</v>
      </c>
      <c r="AC14729" t="s">
        <v>713</v>
      </c>
      <c r="AD14729" t="s">
        <v>443</v>
      </c>
    </row>
    <row r="14730" spans="21:30">
      <c r="U14730">
        <v>40360</v>
      </c>
      <c r="V14730">
        <v>1</v>
      </c>
      <c r="W14730" t="s">
        <v>14959</v>
      </c>
      <c r="X14730">
        <v>12</v>
      </c>
      <c r="Y14730" t="s">
        <v>1837</v>
      </c>
      <c r="Z14730">
        <v>12101</v>
      </c>
      <c r="AA14730" t="s">
        <v>6412</v>
      </c>
      <c r="AC14730" t="s">
        <v>713</v>
      </c>
      <c r="AD14730" t="s">
        <v>443</v>
      </c>
    </row>
    <row r="14731" spans="21:30">
      <c r="U14731">
        <v>40362</v>
      </c>
      <c r="V14731">
        <v>8</v>
      </c>
      <c r="W14731" t="s">
        <v>14960</v>
      </c>
      <c r="X14731">
        <v>5</v>
      </c>
      <c r="Y14731" t="s">
        <v>505</v>
      </c>
      <c r="Z14731">
        <v>5301</v>
      </c>
      <c r="AA14731" t="s">
        <v>918</v>
      </c>
      <c r="AC14731" t="s">
        <v>713</v>
      </c>
      <c r="AD14731" t="s">
        <v>443</v>
      </c>
    </row>
    <row r="14732" spans="21:30">
      <c r="U14732">
        <v>40364</v>
      </c>
      <c r="V14732">
        <v>4</v>
      </c>
      <c r="W14732" t="s">
        <v>14961</v>
      </c>
      <c r="X14732">
        <v>5</v>
      </c>
      <c r="Y14732" t="s">
        <v>505</v>
      </c>
      <c r="Z14732">
        <v>5404</v>
      </c>
      <c r="AA14732" t="s">
        <v>900</v>
      </c>
      <c r="AC14732" t="s">
        <v>713</v>
      </c>
      <c r="AD14732" t="s">
        <v>443</v>
      </c>
    </row>
    <row r="14733" spans="21:30">
      <c r="U14733">
        <v>40365</v>
      </c>
      <c r="V14733">
        <v>2</v>
      </c>
      <c r="W14733" t="s">
        <v>14962</v>
      </c>
      <c r="X14733">
        <v>10</v>
      </c>
      <c r="Y14733" t="s">
        <v>5531</v>
      </c>
      <c r="Z14733">
        <v>10101</v>
      </c>
      <c r="AA14733" t="s">
        <v>1559</v>
      </c>
      <c r="AC14733" t="s">
        <v>713</v>
      </c>
      <c r="AD14733" t="s">
        <v>443</v>
      </c>
    </row>
    <row r="14734" spans="21:30">
      <c r="U14734">
        <v>40366</v>
      </c>
      <c r="V14734">
        <v>0</v>
      </c>
      <c r="W14734" t="s">
        <v>9788</v>
      </c>
      <c r="X14734">
        <v>10</v>
      </c>
      <c r="Y14734" t="s">
        <v>5531</v>
      </c>
      <c r="Z14734">
        <v>10101</v>
      </c>
      <c r="AA14734" t="s">
        <v>1559</v>
      </c>
      <c r="AC14734" t="s">
        <v>713</v>
      </c>
      <c r="AD14734" t="s">
        <v>443</v>
      </c>
    </row>
    <row r="14735" spans="21:30">
      <c r="U14735">
        <v>40367</v>
      </c>
      <c r="V14735">
        <v>9</v>
      </c>
      <c r="W14735" t="s">
        <v>14963</v>
      </c>
      <c r="X14735">
        <v>5</v>
      </c>
      <c r="Y14735" t="s">
        <v>505</v>
      </c>
      <c r="Z14735">
        <v>5401</v>
      </c>
      <c r="AA14735" t="s">
        <v>1245</v>
      </c>
      <c r="AC14735" t="s">
        <v>713</v>
      </c>
      <c r="AD14735" t="s">
        <v>443</v>
      </c>
    </row>
    <row r="14736" spans="21:30">
      <c r="U14736">
        <v>40368</v>
      </c>
      <c r="V14736">
        <v>7</v>
      </c>
      <c r="W14736" t="s">
        <v>14964</v>
      </c>
      <c r="X14736">
        <v>15</v>
      </c>
      <c r="Y14736" t="s">
        <v>441</v>
      </c>
      <c r="Z14736">
        <v>15101</v>
      </c>
      <c r="AA14736" t="s">
        <v>442</v>
      </c>
      <c r="AC14736" t="s">
        <v>713</v>
      </c>
      <c r="AD14736" t="s">
        <v>443</v>
      </c>
    </row>
    <row r="14737" spans="21:30">
      <c r="U14737">
        <v>40369</v>
      </c>
      <c r="V14737">
        <v>5</v>
      </c>
      <c r="W14737" t="s">
        <v>14965</v>
      </c>
      <c r="X14737">
        <v>10</v>
      </c>
      <c r="Y14737" t="s">
        <v>5531</v>
      </c>
      <c r="Z14737">
        <v>10203</v>
      </c>
      <c r="AA14737" t="s">
        <v>792</v>
      </c>
      <c r="AC14737" t="s">
        <v>1111</v>
      </c>
      <c r="AD14737" t="s">
        <v>443</v>
      </c>
    </row>
    <row r="14738" spans="21:30">
      <c r="U14738">
        <v>40370</v>
      </c>
      <c r="V14738">
        <v>9</v>
      </c>
      <c r="W14738" t="s">
        <v>14966</v>
      </c>
      <c r="X14738">
        <v>5</v>
      </c>
      <c r="Y14738" t="s">
        <v>505</v>
      </c>
      <c r="Z14738">
        <v>5602</v>
      </c>
      <c r="AA14738" t="s">
        <v>854</v>
      </c>
      <c r="AC14738" t="s">
        <v>713</v>
      </c>
      <c r="AD14738" t="s">
        <v>443</v>
      </c>
    </row>
    <row r="14739" spans="21:30">
      <c r="U14739">
        <v>40371</v>
      </c>
      <c r="V14739">
        <v>7</v>
      </c>
      <c r="W14739" t="s">
        <v>14967</v>
      </c>
      <c r="X14739">
        <v>6</v>
      </c>
      <c r="Y14739" t="s">
        <v>608</v>
      </c>
      <c r="Z14739">
        <v>6107</v>
      </c>
      <c r="AA14739" t="s">
        <v>1265</v>
      </c>
      <c r="AC14739" t="s">
        <v>713</v>
      </c>
      <c r="AD14739" t="s">
        <v>443</v>
      </c>
    </row>
    <row r="14740" spans="21:30">
      <c r="U14740">
        <v>40372</v>
      </c>
      <c r="V14740">
        <v>5</v>
      </c>
      <c r="W14740" t="s">
        <v>14968</v>
      </c>
      <c r="X14740">
        <v>5</v>
      </c>
      <c r="Y14740" t="s">
        <v>505</v>
      </c>
      <c r="Z14740">
        <v>5804</v>
      </c>
      <c r="AA14740" t="s">
        <v>751</v>
      </c>
      <c r="AC14740" t="s">
        <v>713</v>
      </c>
      <c r="AD14740" t="s">
        <v>443</v>
      </c>
    </row>
    <row r="14741" spans="21:30">
      <c r="U14741">
        <v>40374</v>
      </c>
      <c r="V14741">
        <v>1</v>
      </c>
      <c r="W14741" t="s">
        <v>14969</v>
      </c>
      <c r="X14741">
        <v>5</v>
      </c>
      <c r="Y14741" t="s">
        <v>505</v>
      </c>
      <c r="Z14741">
        <v>5802</v>
      </c>
      <c r="AA14741" t="s">
        <v>1281</v>
      </c>
      <c r="AC14741" t="s">
        <v>713</v>
      </c>
      <c r="AD14741" t="s">
        <v>443</v>
      </c>
    </row>
    <row r="14742" spans="21:30">
      <c r="U14742">
        <v>40377</v>
      </c>
      <c r="V14742">
        <v>6</v>
      </c>
      <c r="W14742" t="s">
        <v>14970</v>
      </c>
      <c r="X14742">
        <v>15</v>
      </c>
      <c r="Y14742" t="s">
        <v>441</v>
      </c>
      <c r="Z14742">
        <v>15101</v>
      </c>
      <c r="AA14742" t="s">
        <v>442</v>
      </c>
      <c r="AC14742" t="s">
        <v>713</v>
      </c>
      <c r="AD14742" t="s">
        <v>443</v>
      </c>
    </row>
    <row r="14743" spans="21:30">
      <c r="U14743">
        <v>40378</v>
      </c>
      <c r="V14743">
        <v>4</v>
      </c>
      <c r="W14743" t="s">
        <v>14971</v>
      </c>
      <c r="X14743">
        <v>5</v>
      </c>
      <c r="Y14743" t="s">
        <v>505</v>
      </c>
      <c r="Z14743">
        <v>5101</v>
      </c>
      <c r="AA14743" t="s">
        <v>505</v>
      </c>
      <c r="AC14743" t="s">
        <v>713</v>
      </c>
      <c r="AD14743" t="s">
        <v>443</v>
      </c>
    </row>
    <row r="14744" spans="21:30">
      <c r="U14744">
        <v>40379</v>
      </c>
      <c r="V14744">
        <v>2</v>
      </c>
      <c r="W14744" t="s">
        <v>14972</v>
      </c>
      <c r="X14744">
        <v>5</v>
      </c>
      <c r="Y14744" t="s">
        <v>505</v>
      </c>
      <c r="Z14744">
        <v>5502</v>
      </c>
      <c r="AA14744" t="s">
        <v>2468</v>
      </c>
      <c r="AC14744" t="s">
        <v>713</v>
      </c>
      <c r="AD14744" t="s">
        <v>443</v>
      </c>
    </row>
    <row r="14745" spans="21:30">
      <c r="U14745">
        <v>40380</v>
      </c>
      <c r="V14745">
        <v>6</v>
      </c>
      <c r="W14745" t="s">
        <v>14973</v>
      </c>
      <c r="X14745">
        <v>10</v>
      </c>
      <c r="Y14745" t="s">
        <v>5531</v>
      </c>
      <c r="Z14745">
        <v>10301</v>
      </c>
      <c r="AA14745" t="s">
        <v>1441</v>
      </c>
      <c r="AC14745" t="s">
        <v>713</v>
      </c>
      <c r="AD14745" t="s">
        <v>443</v>
      </c>
    </row>
    <row r="14746" spans="21:30">
      <c r="U14746">
        <v>40381</v>
      </c>
      <c r="V14746">
        <v>4</v>
      </c>
      <c r="W14746" t="s">
        <v>14974</v>
      </c>
      <c r="X14746">
        <v>5</v>
      </c>
      <c r="Y14746" t="s">
        <v>505</v>
      </c>
      <c r="Z14746">
        <v>5705</v>
      </c>
      <c r="AA14746" t="s">
        <v>1587</v>
      </c>
      <c r="AC14746" t="s">
        <v>713</v>
      </c>
      <c r="AD14746" t="s">
        <v>443</v>
      </c>
    </row>
    <row r="14747" spans="21:30">
      <c r="U14747">
        <v>40382</v>
      </c>
      <c r="V14747">
        <v>2</v>
      </c>
      <c r="W14747" t="s">
        <v>14975</v>
      </c>
      <c r="X14747">
        <v>5</v>
      </c>
      <c r="Y14747" t="s">
        <v>505</v>
      </c>
      <c r="Z14747">
        <v>5804</v>
      </c>
      <c r="AA14747" t="s">
        <v>751</v>
      </c>
      <c r="AC14747" t="s">
        <v>713</v>
      </c>
      <c r="AD14747" t="s">
        <v>443</v>
      </c>
    </row>
    <row r="14748" spans="21:30">
      <c r="U14748">
        <v>40383</v>
      </c>
      <c r="V14748">
        <v>0</v>
      </c>
      <c r="W14748" t="s">
        <v>14976</v>
      </c>
      <c r="X14748">
        <v>10</v>
      </c>
      <c r="Y14748" t="s">
        <v>5531</v>
      </c>
      <c r="Z14748">
        <v>10209</v>
      </c>
      <c r="AA14748" t="s">
        <v>1599</v>
      </c>
      <c r="AC14748" t="s">
        <v>1009</v>
      </c>
      <c r="AD14748" t="s">
        <v>443</v>
      </c>
    </row>
    <row r="14749" spans="21:30">
      <c r="U14749">
        <v>40384</v>
      </c>
      <c r="V14749">
        <v>9</v>
      </c>
      <c r="W14749" t="s">
        <v>14977</v>
      </c>
      <c r="X14749">
        <v>15</v>
      </c>
      <c r="Y14749" t="s">
        <v>441</v>
      </c>
      <c r="Z14749">
        <v>15101</v>
      </c>
      <c r="AA14749" t="s">
        <v>442</v>
      </c>
      <c r="AC14749" t="s">
        <v>713</v>
      </c>
      <c r="AD14749" t="s">
        <v>443</v>
      </c>
    </row>
    <row r="14750" spans="21:30">
      <c r="U14750">
        <v>40385</v>
      </c>
      <c r="V14750">
        <v>7</v>
      </c>
      <c r="W14750" t="s">
        <v>14978</v>
      </c>
      <c r="X14750">
        <v>5</v>
      </c>
      <c r="Y14750" t="s">
        <v>505</v>
      </c>
      <c r="Z14750">
        <v>5506</v>
      </c>
      <c r="AA14750" t="s">
        <v>1422</v>
      </c>
      <c r="AC14750" t="s">
        <v>713</v>
      </c>
      <c r="AD14750" t="s">
        <v>443</v>
      </c>
    </row>
    <row r="14751" spans="21:30">
      <c r="U14751">
        <v>40386</v>
      </c>
      <c r="V14751">
        <v>5</v>
      </c>
      <c r="W14751" t="s">
        <v>14979</v>
      </c>
      <c r="X14751">
        <v>5</v>
      </c>
      <c r="Y14751" t="s">
        <v>505</v>
      </c>
      <c r="Z14751">
        <v>5801</v>
      </c>
      <c r="AA14751" t="s">
        <v>2747</v>
      </c>
      <c r="AC14751" t="s">
        <v>713</v>
      </c>
      <c r="AD14751" t="s">
        <v>443</v>
      </c>
    </row>
    <row r="14752" spans="21:30">
      <c r="U14752">
        <v>40387</v>
      </c>
      <c r="V14752">
        <v>3</v>
      </c>
      <c r="W14752" t="s">
        <v>14980</v>
      </c>
      <c r="X14752">
        <v>15</v>
      </c>
      <c r="Y14752" t="s">
        <v>441</v>
      </c>
      <c r="Z14752">
        <v>15101</v>
      </c>
      <c r="AA14752" t="s">
        <v>442</v>
      </c>
      <c r="AC14752" t="s">
        <v>725</v>
      </c>
      <c r="AD14752" t="s">
        <v>443</v>
      </c>
    </row>
    <row r="14753" spans="21:30">
      <c r="U14753">
        <v>40388</v>
      </c>
      <c r="V14753">
        <v>1</v>
      </c>
      <c r="W14753" t="s">
        <v>14981</v>
      </c>
      <c r="X14753">
        <v>10</v>
      </c>
      <c r="Y14753" t="s">
        <v>5531</v>
      </c>
      <c r="Z14753">
        <v>10304</v>
      </c>
      <c r="AA14753" t="s">
        <v>1595</v>
      </c>
      <c r="AC14753" t="s">
        <v>713</v>
      </c>
      <c r="AD14753" t="s">
        <v>443</v>
      </c>
    </row>
    <row r="14754" spans="21:30">
      <c r="U14754">
        <v>40390</v>
      </c>
      <c r="V14754">
        <v>3</v>
      </c>
      <c r="W14754" t="s">
        <v>14982</v>
      </c>
      <c r="X14754">
        <v>10</v>
      </c>
      <c r="Y14754" t="s">
        <v>5531</v>
      </c>
      <c r="Z14754">
        <v>10301</v>
      </c>
      <c r="AA14754" t="s">
        <v>1441</v>
      </c>
      <c r="AC14754" t="s">
        <v>713</v>
      </c>
      <c r="AD14754" t="s">
        <v>443</v>
      </c>
    </row>
    <row r="14755" spans="21:30">
      <c r="U14755">
        <v>40391</v>
      </c>
      <c r="V14755">
        <v>1</v>
      </c>
      <c r="W14755" t="s">
        <v>14983</v>
      </c>
      <c r="X14755">
        <v>4</v>
      </c>
      <c r="Y14755" t="s">
        <v>846</v>
      </c>
      <c r="Z14755">
        <v>4301</v>
      </c>
      <c r="AA14755" t="s">
        <v>112</v>
      </c>
      <c r="AC14755" t="s">
        <v>713</v>
      </c>
      <c r="AD14755" t="s">
        <v>443</v>
      </c>
    </row>
    <row r="14756" spans="21:30">
      <c r="U14756">
        <v>40393</v>
      </c>
      <c r="V14756">
        <v>8</v>
      </c>
      <c r="W14756" t="s">
        <v>14984</v>
      </c>
      <c r="X14756">
        <v>5</v>
      </c>
      <c r="Y14756" t="s">
        <v>505</v>
      </c>
      <c r="Z14756">
        <v>5109</v>
      </c>
      <c r="AA14756" t="s">
        <v>2675</v>
      </c>
      <c r="AC14756" t="s">
        <v>725</v>
      </c>
      <c r="AD14756" t="s">
        <v>443</v>
      </c>
    </row>
    <row r="14757" spans="21:30">
      <c r="U14757">
        <v>40394</v>
      </c>
      <c r="V14757">
        <v>6</v>
      </c>
      <c r="W14757" t="s">
        <v>14985</v>
      </c>
      <c r="X14757">
        <v>5</v>
      </c>
      <c r="Y14757" t="s">
        <v>505</v>
      </c>
      <c r="Z14757">
        <v>5101</v>
      </c>
      <c r="AA14757" t="s">
        <v>505</v>
      </c>
      <c r="AC14757" t="s">
        <v>713</v>
      </c>
      <c r="AD14757" t="s">
        <v>443</v>
      </c>
    </row>
    <row r="14758" spans="21:30">
      <c r="U14758">
        <v>40395</v>
      </c>
      <c r="V14758">
        <v>4</v>
      </c>
      <c r="W14758" t="s">
        <v>14986</v>
      </c>
      <c r="X14758">
        <v>15</v>
      </c>
      <c r="Y14758" t="s">
        <v>441</v>
      </c>
      <c r="Z14758">
        <v>15101</v>
      </c>
      <c r="AA14758" t="s">
        <v>442</v>
      </c>
      <c r="AC14758" t="s">
        <v>713</v>
      </c>
      <c r="AD14758" t="s">
        <v>443</v>
      </c>
    </row>
    <row r="14759" spans="21:30">
      <c r="U14759">
        <v>40397</v>
      </c>
      <c r="V14759">
        <v>0</v>
      </c>
      <c r="W14759" t="s">
        <v>14987</v>
      </c>
      <c r="X14759">
        <v>4</v>
      </c>
      <c r="Y14759" t="s">
        <v>846</v>
      </c>
      <c r="Z14759">
        <v>4301</v>
      </c>
      <c r="AA14759" t="s">
        <v>112</v>
      </c>
      <c r="AC14759" t="s">
        <v>713</v>
      </c>
      <c r="AD14759" t="s">
        <v>443</v>
      </c>
    </row>
    <row r="14760" spans="21:30">
      <c r="U14760">
        <v>40398</v>
      </c>
      <c r="V14760">
        <v>9</v>
      </c>
      <c r="W14760" t="s">
        <v>14908</v>
      </c>
      <c r="X14760">
        <v>4</v>
      </c>
      <c r="Y14760" t="s">
        <v>846</v>
      </c>
      <c r="Z14760">
        <v>4301</v>
      </c>
      <c r="AA14760" t="s">
        <v>112</v>
      </c>
      <c r="AC14760" t="s">
        <v>713</v>
      </c>
      <c r="AD14760" t="s">
        <v>443</v>
      </c>
    </row>
    <row r="14761" spans="21:30">
      <c r="U14761">
        <v>40399</v>
      </c>
      <c r="V14761">
        <v>7</v>
      </c>
      <c r="W14761" t="s">
        <v>14988</v>
      </c>
      <c r="X14761">
        <v>1</v>
      </c>
      <c r="Y14761" t="s">
        <v>594</v>
      </c>
      <c r="Z14761">
        <v>1107</v>
      </c>
      <c r="AA14761" t="s">
        <v>8031</v>
      </c>
      <c r="AC14761" t="s">
        <v>713</v>
      </c>
      <c r="AD14761" t="s">
        <v>443</v>
      </c>
    </row>
    <row r="14762" spans="21:30">
      <c r="U14762">
        <v>40400</v>
      </c>
      <c r="V14762">
        <v>4</v>
      </c>
      <c r="W14762" t="s">
        <v>14989</v>
      </c>
      <c r="X14762">
        <v>4</v>
      </c>
      <c r="Y14762" t="s">
        <v>846</v>
      </c>
      <c r="Z14762">
        <v>4102</v>
      </c>
      <c r="AA14762" t="s">
        <v>846</v>
      </c>
      <c r="AC14762" t="s">
        <v>713</v>
      </c>
      <c r="AD14762" t="s">
        <v>443</v>
      </c>
    </row>
    <row r="14763" spans="21:30">
      <c r="U14763">
        <v>40401</v>
      </c>
      <c r="V14763">
        <v>2</v>
      </c>
      <c r="W14763" t="s">
        <v>14990</v>
      </c>
      <c r="X14763">
        <v>15</v>
      </c>
      <c r="Y14763" t="s">
        <v>441</v>
      </c>
      <c r="Z14763">
        <v>15101</v>
      </c>
      <c r="AA14763" t="s">
        <v>442</v>
      </c>
      <c r="AC14763" t="s">
        <v>713</v>
      </c>
      <c r="AD14763" t="s">
        <v>443</v>
      </c>
    </row>
    <row r="14764" spans="21:30">
      <c r="U14764">
        <v>40403</v>
      </c>
      <c r="V14764">
        <v>9</v>
      </c>
      <c r="W14764" t="s">
        <v>14991</v>
      </c>
      <c r="X14764">
        <v>10</v>
      </c>
      <c r="Y14764" t="s">
        <v>5531</v>
      </c>
      <c r="Z14764">
        <v>10301</v>
      </c>
      <c r="AA14764" t="s">
        <v>1441</v>
      </c>
      <c r="AC14764" t="s">
        <v>713</v>
      </c>
      <c r="AD14764" t="s">
        <v>443</v>
      </c>
    </row>
    <row r="14765" spans="21:30">
      <c r="U14765">
        <v>40405</v>
      </c>
      <c r="V14765">
        <v>5</v>
      </c>
      <c r="W14765" t="s">
        <v>14992</v>
      </c>
      <c r="X14765">
        <v>4</v>
      </c>
      <c r="Y14765" t="s">
        <v>846</v>
      </c>
      <c r="Z14765">
        <v>4101</v>
      </c>
      <c r="AA14765" t="s">
        <v>844</v>
      </c>
      <c r="AC14765" t="s">
        <v>713</v>
      </c>
      <c r="AD14765" t="s">
        <v>443</v>
      </c>
    </row>
    <row r="14766" spans="21:30">
      <c r="U14766">
        <v>40406</v>
      </c>
      <c r="V14766">
        <v>3</v>
      </c>
      <c r="W14766" t="s">
        <v>14993</v>
      </c>
      <c r="X14766">
        <v>10</v>
      </c>
      <c r="Y14766" t="s">
        <v>5531</v>
      </c>
      <c r="Z14766">
        <v>10101</v>
      </c>
      <c r="AA14766" t="s">
        <v>1559</v>
      </c>
      <c r="AC14766" t="s">
        <v>713</v>
      </c>
      <c r="AD14766" t="s">
        <v>443</v>
      </c>
    </row>
    <row r="14767" spans="21:30">
      <c r="U14767">
        <v>40407</v>
      </c>
      <c r="V14767">
        <v>1</v>
      </c>
      <c r="W14767" t="s">
        <v>14994</v>
      </c>
      <c r="X14767">
        <v>5</v>
      </c>
      <c r="Y14767" t="s">
        <v>505</v>
      </c>
      <c r="Z14767">
        <v>5502</v>
      </c>
      <c r="AA14767" t="s">
        <v>2468</v>
      </c>
      <c r="AC14767" t="s">
        <v>713</v>
      </c>
      <c r="AD14767" t="s">
        <v>443</v>
      </c>
    </row>
    <row r="14768" spans="21:30">
      <c r="U14768">
        <v>40409</v>
      </c>
      <c r="V14768">
        <v>8</v>
      </c>
      <c r="W14768" t="s">
        <v>14995</v>
      </c>
      <c r="X14768">
        <v>5</v>
      </c>
      <c r="Y14768" t="s">
        <v>505</v>
      </c>
      <c r="Z14768">
        <v>5102</v>
      </c>
      <c r="AA14768" t="s">
        <v>944</v>
      </c>
      <c r="AC14768" t="s">
        <v>713</v>
      </c>
      <c r="AD14768" t="s">
        <v>443</v>
      </c>
    </row>
    <row r="14769" spans="21:30">
      <c r="U14769">
        <v>40410</v>
      </c>
      <c r="V14769">
        <v>1</v>
      </c>
      <c r="W14769" t="s">
        <v>14996</v>
      </c>
      <c r="X14769">
        <v>3</v>
      </c>
      <c r="Y14769" t="s">
        <v>869</v>
      </c>
      <c r="Z14769">
        <v>3301</v>
      </c>
      <c r="AA14769" t="s">
        <v>1776</v>
      </c>
      <c r="AC14769" t="s">
        <v>713</v>
      </c>
      <c r="AD14769" t="s">
        <v>443</v>
      </c>
    </row>
    <row r="14770" spans="21:30">
      <c r="U14770">
        <v>40412</v>
      </c>
      <c r="V14770">
        <v>8</v>
      </c>
      <c r="W14770" t="s">
        <v>14997</v>
      </c>
      <c r="X14770">
        <v>5</v>
      </c>
      <c r="Y14770" t="s">
        <v>505</v>
      </c>
      <c r="Z14770">
        <v>5804</v>
      </c>
      <c r="AA14770" t="s">
        <v>751</v>
      </c>
      <c r="AC14770" t="s">
        <v>713</v>
      </c>
      <c r="AD14770" t="s">
        <v>443</v>
      </c>
    </row>
    <row r="14771" spans="21:30">
      <c r="U14771">
        <v>40413</v>
      </c>
      <c r="V14771">
        <v>6</v>
      </c>
      <c r="W14771" t="s">
        <v>14998</v>
      </c>
      <c r="X14771">
        <v>5</v>
      </c>
      <c r="Y14771" t="s">
        <v>505</v>
      </c>
      <c r="Z14771">
        <v>5109</v>
      </c>
      <c r="AA14771" t="s">
        <v>2675</v>
      </c>
      <c r="AC14771" t="s">
        <v>713</v>
      </c>
      <c r="AD14771" t="s">
        <v>443</v>
      </c>
    </row>
    <row r="14772" spans="21:30">
      <c r="U14772">
        <v>40414</v>
      </c>
      <c r="V14772">
        <v>4</v>
      </c>
      <c r="W14772" t="s">
        <v>14999</v>
      </c>
      <c r="X14772">
        <v>5</v>
      </c>
      <c r="Y14772" t="s">
        <v>505</v>
      </c>
      <c r="Z14772">
        <v>5605</v>
      </c>
      <c r="AA14772" t="s">
        <v>1128</v>
      </c>
      <c r="AC14772" t="s">
        <v>713</v>
      </c>
      <c r="AD14772" t="s">
        <v>443</v>
      </c>
    </row>
    <row r="14773" spans="21:30">
      <c r="U14773">
        <v>40415</v>
      </c>
      <c r="V14773">
        <v>2</v>
      </c>
      <c r="W14773" t="s">
        <v>15000</v>
      </c>
      <c r="X14773">
        <v>3</v>
      </c>
      <c r="Y14773" t="s">
        <v>869</v>
      </c>
      <c r="Z14773">
        <v>3101</v>
      </c>
      <c r="AA14773" t="s">
        <v>913</v>
      </c>
      <c r="AC14773" t="s">
        <v>713</v>
      </c>
      <c r="AD14773" t="s">
        <v>443</v>
      </c>
    </row>
    <row r="14774" spans="21:30">
      <c r="U14774">
        <v>40416</v>
      </c>
      <c r="V14774">
        <v>0</v>
      </c>
      <c r="W14774" t="s">
        <v>15001</v>
      </c>
      <c r="X14774">
        <v>1</v>
      </c>
      <c r="Y14774" t="s">
        <v>594</v>
      </c>
      <c r="Z14774">
        <v>1101</v>
      </c>
      <c r="AA14774" t="s">
        <v>593</v>
      </c>
      <c r="AC14774" t="s">
        <v>713</v>
      </c>
      <c r="AD14774" t="s">
        <v>443</v>
      </c>
    </row>
    <row r="14775" spans="21:30">
      <c r="U14775">
        <v>40417</v>
      </c>
      <c r="V14775">
        <v>9</v>
      </c>
      <c r="W14775" t="s">
        <v>15002</v>
      </c>
      <c r="X14775">
        <v>1</v>
      </c>
      <c r="Y14775" t="s">
        <v>594</v>
      </c>
      <c r="Z14775">
        <v>1101</v>
      </c>
      <c r="AA14775" t="s">
        <v>593</v>
      </c>
      <c r="AC14775" t="s">
        <v>713</v>
      </c>
      <c r="AD14775" t="s">
        <v>443</v>
      </c>
    </row>
    <row r="14776" spans="21:30">
      <c r="U14776">
        <v>40418</v>
      </c>
      <c r="V14776">
        <v>7</v>
      </c>
      <c r="W14776" t="s">
        <v>15003</v>
      </c>
      <c r="X14776">
        <v>10</v>
      </c>
      <c r="Y14776" t="s">
        <v>5531</v>
      </c>
      <c r="Z14776">
        <v>10301</v>
      </c>
      <c r="AA14776" t="s">
        <v>1441</v>
      </c>
      <c r="AC14776" t="s">
        <v>713</v>
      </c>
      <c r="AD14776" t="s">
        <v>443</v>
      </c>
    </row>
    <row r="14777" spans="21:30">
      <c r="U14777">
        <v>40419</v>
      </c>
      <c r="V14777">
        <v>5</v>
      </c>
      <c r="W14777" t="s">
        <v>15004</v>
      </c>
      <c r="X14777">
        <v>10</v>
      </c>
      <c r="Y14777" t="s">
        <v>5531</v>
      </c>
      <c r="Z14777">
        <v>10101</v>
      </c>
      <c r="AA14777" t="s">
        <v>1559</v>
      </c>
      <c r="AC14777" t="s">
        <v>713</v>
      </c>
      <c r="AD14777" t="s">
        <v>443</v>
      </c>
    </row>
    <row r="14778" spans="21:30">
      <c r="U14778">
        <v>40420</v>
      </c>
      <c r="V14778">
        <v>9</v>
      </c>
      <c r="W14778" t="s">
        <v>15005</v>
      </c>
      <c r="X14778">
        <v>1</v>
      </c>
      <c r="Y14778" t="s">
        <v>594</v>
      </c>
      <c r="Z14778">
        <v>1101</v>
      </c>
      <c r="AA14778" t="s">
        <v>593</v>
      </c>
      <c r="AC14778" t="s">
        <v>713</v>
      </c>
      <c r="AD14778" t="s">
        <v>443</v>
      </c>
    </row>
    <row r="14779" spans="21:30">
      <c r="U14779">
        <v>40421</v>
      </c>
      <c r="V14779">
        <v>7</v>
      </c>
      <c r="W14779" t="s">
        <v>15006</v>
      </c>
      <c r="X14779">
        <v>5</v>
      </c>
      <c r="Y14779" t="s">
        <v>505</v>
      </c>
      <c r="Z14779">
        <v>5401</v>
      </c>
      <c r="AA14779" t="s">
        <v>1245</v>
      </c>
      <c r="AC14779" t="s">
        <v>713</v>
      </c>
      <c r="AD14779" t="s">
        <v>443</v>
      </c>
    </row>
    <row r="14780" spans="21:30">
      <c r="U14780">
        <v>40422</v>
      </c>
      <c r="V14780">
        <v>5</v>
      </c>
      <c r="W14780" t="s">
        <v>15007</v>
      </c>
      <c r="X14780">
        <v>1</v>
      </c>
      <c r="Y14780" t="s">
        <v>594</v>
      </c>
      <c r="Z14780">
        <v>1107</v>
      </c>
      <c r="AA14780" t="s">
        <v>8031</v>
      </c>
      <c r="AC14780" t="s">
        <v>713</v>
      </c>
      <c r="AD14780" t="s">
        <v>443</v>
      </c>
    </row>
    <row r="14781" spans="21:30">
      <c r="U14781">
        <v>40423</v>
      </c>
      <c r="V14781">
        <v>3</v>
      </c>
      <c r="W14781" t="s">
        <v>15008</v>
      </c>
      <c r="X14781">
        <v>10</v>
      </c>
      <c r="Y14781" t="s">
        <v>5531</v>
      </c>
      <c r="Z14781">
        <v>10202</v>
      </c>
      <c r="AA14781" t="s">
        <v>785</v>
      </c>
      <c r="AC14781" t="s">
        <v>713</v>
      </c>
      <c r="AD14781" t="s">
        <v>443</v>
      </c>
    </row>
    <row r="14782" spans="21:30">
      <c r="U14782">
        <v>40424</v>
      </c>
      <c r="V14782">
        <v>1</v>
      </c>
      <c r="W14782" t="s">
        <v>15009</v>
      </c>
      <c r="X14782">
        <v>10</v>
      </c>
      <c r="Y14782" t="s">
        <v>5531</v>
      </c>
      <c r="Z14782">
        <v>10205</v>
      </c>
      <c r="AA14782" t="s">
        <v>693</v>
      </c>
      <c r="AC14782" t="s">
        <v>713</v>
      </c>
      <c r="AD14782" t="s">
        <v>443</v>
      </c>
    </row>
    <row r="14783" spans="21:30">
      <c r="U14783">
        <v>40427</v>
      </c>
      <c r="V14783">
        <v>6</v>
      </c>
      <c r="W14783" t="s">
        <v>15010</v>
      </c>
      <c r="X14783">
        <v>10</v>
      </c>
      <c r="Y14783" t="s">
        <v>5531</v>
      </c>
      <c r="Z14783">
        <v>10303</v>
      </c>
      <c r="AA14783" t="s">
        <v>1583</v>
      </c>
      <c r="AC14783" t="s">
        <v>713</v>
      </c>
      <c r="AD14783" t="s">
        <v>443</v>
      </c>
    </row>
    <row r="14784" spans="21:30">
      <c r="U14784">
        <v>40428</v>
      </c>
      <c r="V14784">
        <v>4</v>
      </c>
      <c r="W14784" t="s">
        <v>15011</v>
      </c>
      <c r="X14784">
        <v>10</v>
      </c>
      <c r="Y14784" t="s">
        <v>5531</v>
      </c>
      <c r="Z14784">
        <v>10104</v>
      </c>
      <c r="AA14784" t="s">
        <v>1151</v>
      </c>
      <c r="AC14784" t="s">
        <v>713</v>
      </c>
      <c r="AD14784" t="s">
        <v>443</v>
      </c>
    </row>
    <row r="14785" spans="21:30">
      <c r="U14785">
        <v>40429</v>
      </c>
      <c r="V14785">
        <v>2</v>
      </c>
      <c r="W14785" t="s">
        <v>15012</v>
      </c>
      <c r="X14785">
        <v>1</v>
      </c>
      <c r="Y14785" t="s">
        <v>594</v>
      </c>
      <c r="Z14785">
        <v>1101</v>
      </c>
      <c r="AA14785" t="s">
        <v>593</v>
      </c>
      <c r="AC14785" t="s">
        <v>412</v>
      </c>
      <c r="AD14785" t="s">
        <v>443</v>
      </c>
    </row>
    <row r="14786" spans="21:30">
      <c r="U14786">
        <v>40430</v>
      </c>
      <c r="V14786">
        <v>6</v>
      </c>
      <c r="W14786" t="s">
        <v>15013</v>
      </c>
      <c r="X14786">
        <v>5</v>
      </c>
      <c r="Y14786" t="s">
        <v>505</v>
      </c>
      <c r="Z14786">
        <v>5804</v>
      </c>
      <c r="AA14786" t="s">
        <v>751</v>
      </c>
      <c r="AC14786" t="s">
        <v>713</v>
      </c>
      <c r="AD14786" t="s">
        <v>443</v>
      </c>
    </row>
    <row r="14787" spans="21:30">
      <c r="U14787">
        <v>40432</v>
      </c>
      <c r="V14787">
        <v>2</v>
      </c>
      <c r="W14787" t="s">
        <v>15014</v>
      </c>
      <c r="X14787">
        <v>5</v>
      </c>
      <c r="Y14787" t="s">
        <v>505</v>
      </c>
      <c r="Z14787">
        <v>5804</v>
      </c>
      <c r="AA14787" t="s">
        <v>751</v>
      </c>
      <c r="AC14787" t="s">
        <v>713</v>
      </c>
      <c r="AD14787" t="s">
        <v>443</v>
      </c>
    </row>
    <row r="14788" spans="21:30">
      <c r="U14788">
        <v>40433</v>
      </c>
      <c r="V14788">
        <v>0</v>
      </c>
      <c r="W14788" t="s">
        <v>15015</v>
      </c>
      <c r="X14788">
        <v>5</v>
      </c>
      <c r="Y14788" t="s">
        <v>505</v>
      </c>
      <c r="Z14788">
        <v>5804</v>
      </c>
      <c r="AA14788" t="s">
        <v>751</v>
      </c>
      <c r="AC14788" t="s">
        <v>713</v>
      </c>
      <c r="AD14788" t="s">
        <v>443</v>
      </c>
    </row>
    <row r="14789" spans="21:30">
      <c r="U14789">
        <v>40434</v>
      </c>
      <c r="V14789">
        <v>9</v>
      </c>
      <c r="W14789" t="s">
        <v>15016</v>
      </c>
      <c r="X14789">
        <v>5</v>
      </c>
      <c r="Y14789" t="s">
        <v>505</v>
      </c>
      <c r="Z14789">
        <v>5801</v>
      </c>
      <c r="AA14789" t="s">
        <v>2747</v>
      </c>
      <c r="AC14789" t="s">
        <v>725</v>
      </c>
      <c r="AD14789" t="s">
        <v>443</v>
      </c>
    </row>
    <row r="14790" spans="21:30">
      <c r="U14790">
        <v>40435</v>
      </c>
      <c r="V14790">
        <v>7</v>
      </c>
      <c r="W14790" t="s">
        <v>15017</v>
      </c>
      <c r="X14790">
        <v>5</v>
      </c>
      <c r="Y14790" t="s">
        <v>505</v>
      </c>
      <c r="Z14790">
        <v>5801</v>
      </c>
      <c r="AA14790" t="s">
        <v>2747</v>
      </c>
      <c r="AC14790" t="s">
        <v>725</v>
      </c>
      <c r="AD14790" t="s">
        <v>443</v>
      </c>
    </row>
    <row r="14791" spans="21:30">
      <c r="U14791">
        <v>40436</v>
      </c>
      <c r="V14791">
        <v>5</v>
      </c>
      <c r="W14791" t="s">
        <v>15018</v>
      </c>
      <c r="X14791">
        <v>5</v>
      </c>
      <c r="Y14791" t="s">
        <v>505</v>
      </c>
      <c r="Z14791">
        <v>5801</v>
      </c>
      <c r="AA14791" t="s">
        <v>2747</v>
      </c>
      <c r="AC14791" t="s">
        <v>713</v>
      </c>
      <c r="AD14791" t="s">
        <v>443</v>
      </c>
    </row>
    <row r="14792" spans="21:30">
      <c r="U14792">
        <v>40438</v>
      </c>
      <c r="V14792">
        <v>1</v>
      </c>
      <c r="W14792" t="s">
        <v>15019</v>
      </c>
      <c r="X14792">
        <v>10</v>
      </c>
      <c r="Y14792" t="s">
        <v>5531</v>
      </c>
      <c r="Z14792">
        <v>10101</v>
      </c>
      <c r="AA14792" t="s">
        <v>1559</v>
      </c>
      <c r="AC14792" t="s">
        <v>725</v>
      </c>
      <c r="AD14792" t="s">
        <v>443</v>
      </c>
    </row>
    <row r="14793" spans="21:30">
      <c r="U14793">
        <v>40444</v>
      </c>
      <c r="V14793">
        <v>6</v>
      </c>
      <c r="W14793" t="s">
        <v>15020</v>
      </c>
      <c r="X14793">
        <v>10</v>
      </c>
      <c r="Y14793" t="s">
        <v>5531</v>
      </c>
      <c r="Z14793">
        <v>10101</v>
      </c>
      <c r="AA14793" t="s">
        <v>1559</v>
      </c>
      <c r="AC14793" t="s">
        <v>713</v>
      </c>
      <c r="AD14793" t="s">
        <v>443</v>
      </c>
    </row>
    <row r="14794" spans="21:30">
      <c r="U14794">
        <v>40445</v>
      </c>
      <c r="V14794">
        <v>4</v>
      </c>
      <c r="W14794" t="s">
        <v>15021</v>
      </c>
      <c r="X14794">
        <v>10</v>
      </c>
      <c r="Y14794" t="s">
        <v>5531</v>
      </c>
      <c r="Z14794">
        <v>10101</v>
      </c>
      <c r="AA14794" t="s">
        <v>1559</v>
      </c>
      <c r="AC14794" t="s">
        <v>713</v>
      </c>
      <c r="AD14794" t="s">
        <v>443</v>
      </c>
    </row>
    <row r="14795" spans="21:30">
      <c r="U14795">
        <v>40447</v>
      </c>
      <c r="V14795">
        <v>0</v>
      </c>
      <c r="W14795" t="s">
        <v>15022</v>
      </c>
      <c r="X14795">
        <v>10</v>
      </c>
      <c r="Y14795" t="s">
        <v>5531</v>
      </c>
      <c r="Z14795">
        <v>10102</v>
      </c>
      <c r="AA14795" t="s">
        <v>908</v>
      </c>
      <c r="AC14795" t="s">
        <v>713</v>
      </c>
      <c r="AD14795" t="s">
        <v>443</v>
      </c>
    </row>
    <row r="14796" spans="21:30">
      <c r="U14796">
        <v>40451</v>
      </c>
      <c r="V14796">
        <v>9</v>
      </c>
      <c r="W14796" t="s">
        <v>15023</v>
      </c>
      <c r="X14796">
        <v>10</v>
      </c>
      <c r="Y14796" t="s">
        <v>5531</v>
      </c>
      <c r="Z14796">
        <v>10101</v>
      </c>
      <c r="AA14796" t="s">
        <v>1559</v>
      </c>
      <c r="AC14796" t="s">
        <v>713</v>
      </c>
      <c r="AD14796" t="s">
        <v>443</v>
      </c>
    </row>
    <row r="14797" spans="21:30">
      <c r="U14797">
        <v>40452</v>
      </c>
      <c r="V14797">
        <v>7</v>
      </c>
      <c r="W14797" t="s">
        <v>15024</v>
      </c>
      <c r="X14797">
        <v>10</v>
      </c>
      <c r="Y14797" t="s">
        <v>5531</v>
      </c>
      <c r="Z14797">
        <v>10301</v>
      </c>
      <c r="AA14797" t="s">
        <v>1441</v>
      </c>
      <c r="AC14797" t="s">
        <v>713</v>
      </c>
      <c r="AD14797" t="s">
        <v>443</v>
      </c>
    </row>
    <row r="14798" spans="21:30">
      <c r="U14798">
        <v>40453</v>
      </c>
      <c r="V14798">
        <v>5</v>
      </c>
      <c r="W14798" t="s">
        <v>15025</v>
      </c>
      <c r="X14798">
        <v>10</v>
      </c>
      <c r="Y14798" t="s">
        <v>5531</v>
      </c>
      <c r="Z14798">
        <v>10102</v>
      </c>
      <c r="AA14798" t="s">
        <v>908</v>
      </c>
      <c r="AC14798" t="s">
        <v>713</v>
      </c>
      <c r="AD14798" t="s">
        <v>443</v>
      </c>
    </row>
    <row r="14799" spans="21:30">
      <c r="U14799">
        <v>40457</v>
      </c>
      <c r="V14799">
        <v>8</v>
      </c>
      <c r="W14799" t="s">
        <v>15026</v>
      </c>
      <c r="X14799">
        <v>10</v>
      </c>
      <c r="Y14799" t="s">
        <v>5531</v>
      </c>
      <c r="Z14799">
        <v>10201</v>
      </c>
      <c r="AA14799" t="s">
        <v>120</v>
      </c>
      <c r="AC14799" t="s">
        <v>713</v>
      </c>
      <c r="AD14799" t="s">
        <v>443</v>
      </c>
    </row>
    <row r="14800" spans="21:30">
      <c r="U14800">
        <v>40458</v>
      </c>
      <c r="V14800">
        <v>6</v>
      </c>
      <c r="W14800" t="s">
        <v>15027</v>
      </c>
      <c r="X14800">
        <v>1</v>
      </c>
      <c r="Y14800" t="s">
        <v>594</v>
      </c>
      <c r="Z14800">
        <v>1101</v>
      </c>
      <c r="AA14800" t="s">
        <v>593</v>
      </c>
      <c r="AC14800" t="s">
        <v>713</v>
      </c>
      <c r="AD14800" t="s">
        <v>443</v>
      </c>
    </row>
    <row r="14801" spans="21:30">
      <c r="U14801">
        <v>40459</v>
      </c>
      <c r="V14801">
        <v>4</v>
      </c>
      <c r="W14801" t="s">
        <v>9737</v>
      </c>
      <c r="X14801">
        <v>10</v>
      </c>
      <c r="Y14801" t="s">
        <v>5531</v>
      </c>
      <c r="Z14801">
        <v>10202</v>
      </c>
      <c r="AA14801" t="s">
        <v>785</v>
      </c>
      <c r="AC14801" t="s">
        <v>713</v>
      </c>
      <c r="AD14801" t="s">
        <v>443</v>
      </c>
    </row>
    <row r="14802" spans="21:30">
      <c r="U14802">
        <v>41001</v>
      </c>
      <c r="V14802">
        <v>2</v>
      </c>
      <c r="W14802" t="s">
        <v>15028</v>
      </c>
      <c r="X14802">
        <v>13</v>
      </c>
      <c r="Y14802" t="s">
        <v>6457</v>
      </c>
      <c r="Z14802">
        <v>13129</v>
      </c>
      <c r="AA14802" t="s">
        <v>6690</v>
      </c>
      <c r="AC14802" t="s">
        <v>10212</v>
      </c>
      <c r="AD14802" t="s">
        <v>443</v>
      </c>
    </row>
    <row r="14803" spans="21:30">
      <c r="U14803">
        <v>41002</v>
      </c>
      <c r="V14803">
        <v>0</v>
      </c>
      <c r="W14803" t="s">
        <v>15029</v>
      </c>
      <c r="X14803">
        <v>11</v>
      </c>
      <c r="Y14803" t="s">
        <v>1843</v>
      </c>
      <c r="Z14803">
        <v>11101</v>
      </c>
      <c r="AA14803" t="s">
        <v>1842</v>
      </c>
      <c r="AC14803" t="s">
        <v>10219</v>
      </c>
      <c r="AD14803" t="s">
        <v>443</v>
      </c>
    </row>
    <row r="14804" spans="21:30">
      <c r="U14804">
        <v>41003</v>
      </c>
      <c r="V14804">
        <v>9</v>
      </c>
      <c r="W14804" t="s">
        <v>15030</v>
      </c>
      <c r="X14804">
        <v>7</v>
      </c>
      <c r="Y14804" t="s">
        <v>953</v>
      </c>
      <c r="Z14804">
        <v>7101</v>
      </c>
      <c r="AA14804" t="s">
        <v>1054</v>
      </c>
      <c r="AC14804" t="s">
        <v>725</v>
      </c>
      <c r="AD14804" t="s">
        <v>2682</v>
      </c>
    </row>
    <row r="14805" spans="21:30">
      <c r="U14805">
        <v>41004</v>
      </c>
      <c r="V14805">
        <v>7</v>
      </c>
      <c r="W14805" t="s">
        <v>15031</v>
      </c>
      <c r="X14805">
        <v>13</v>
      </c>
      <c r="Y14805" t="s">
        <v>6457</v>
      </c>
      <c r="Z14805">
        <v>13123</v>
      </c>
      <c r="AA14805" t="s">
        <v>756</v>
      </c>
      <c r="AC14805" t="s">
        <v>725</v>
      </c>
      <c r="AD14805" t="s">
        <v>443</v>
      </c>
    </row>
    <row r="14806" spans="21:30">
      <c r="U14806">
        <v>41005</v>
      </c>
      <c r="V14806">
        <v>5</v>
      </c>
      <c r="W14806" t="s">
        <v>15032</v>
      </c>
      <c r="X14806">
        <v>13</v>
      </c>
      <c r="Y14806" t="s">
        <v>6457</v>
      </c>
      <c r="Z14806">
        <v>13123</v>
      </c>
      <c r="AA14806" t="s">
        <v>756</v>
      </c>
      <c r="AC14806" t="s">
        <v>725</v>
      </c>
      <c r="AD14806" t="s">
        <v>443</v>
      </c>
    </row>
    <row r="14807" spans="21:30">
      <c r="U14807">
        <v>41006</v>
      </c>
      <c r="V14807">
        <v>3</v>
      </c>
      <c r="W14807" t="s">
        <v>15033</v>
      </c>
      <c r="X14807">
        <v>13</v>
      </c>
      <c r="Y14807" t="s">
        <v>6457</v>
      </c>
      <c r="Z14807">
        <v>13108</v>
      </c>
      <c r="AA14807" t="s">
        <v>1212</v>
      </c>
      <c r="AC14807" t="s">
        <v>725</v>
      </c>
      <c r="AD14807" t="s">
        <v>443</v>
      </c>
    </row>
    <row r="14808" spans="21:30">
      <c r="U14808">
        <v>41007</v>
      </c>
      <c r="V14808">
        <v>1</v>
      </c>
      <c r="W14808" t="s">
        <v>15034</v>
      </c>
      <c r="X14808">
        <v>10</v>
      </c>
      <c r="Y14808" t="s">
        <v>5531</v>
      </c>
      <c r="Z14808">
        <v>10108</v>
      </c>
      <c r="AA14808" t="s">
        <v>6065</v>
      </c>
      <c r="AC14808" t="s">
        <v>10212</v>
      </c>
      <c r="AD14808" t="s">
        <v>443</v>
      </c>
    </row>
    <row r="14809" spans="21:30">
      <c r="U14809">
        <v>41009</v>
      </c>
      <c r="V14809">
        <v>8</v>
      </c>
      <c r="W14809" t="s">
        <v>15035</v>
      </c>
      <c r="X14809">
        <v>2</v>
      </c>
      <c r="Y14809" t="s">
        <v>631</v>
      </c>
      <c r="Z14809">
        <v>2101</v>
      </c>
      <c r="AA14809" t="s">
        <v>631</v>
      </c>
      <c r="AC14809" t="s">
        <v>725</v>
      </c>
      <c r="AD14809" t="s">
        <v>443</v>
      </c>
    </row>
    <row r="14810" spans="21:30">
      <c r="U14810">
        <v>41010</v>
      </c>
      <c r="V14810">
        <v>1</v>
      </c>
      <c r="W14810" t="s">
        <v>15036</v>
      </c>
      <c r="X14810">
        <v>5</v>
      </c>
      <c r="Y14810" t="s">
        <v>505</v>
      </c>
      <c r="Z14810">
        <v>5702</v>
      </c>
      <c r="AA14810" t="s">
        <v>84</v>
      </c>
      <c r="AC14810" t="s">
        <v>10212</v>
      </c>
      <c r="AD14810" t="s">
        <v>443</v>
      </c>
    </row>
    <row r="14811" spans="21:30">
      <c r="U14811">
        <v>41012</v>
      </c>
      <c r="V14811">
        <v>8</v>
      </c>
      <c r="W14811" t="s">
        <v>15037</v>
      </c>
      <c r="X14811">
        <v>5</v>
      </c>
      <c r="Y14811" t="s">
        <v>505</v>
      </c>
      <c r="Z14811">
        <v>5801</v>
      </c>
      <c r="AA14811" t="s">
        <v>2747</v>
      </c>
      <c r="AC14811" t="s">
        <v>10212</v>
      </c>
      <c r="AD14811" t="s">
        <v>443</v>
      </c>
    </row>
    <row r="14812" spans="21:30">
      <c r="U14812">
        <v>41013</v>
      </c>
      <c r="V14812">
        <v>6</v>
      </c>
      <c r="W14812" t="s">
        <v>15038</v>
      </c>
      <c r="X14812">
        <v>10</v>
      </c>
      <c r="Y14812" t="s">
        <v>5531</v>
      </c>
      <c r="Z14812">
        <v>10101</v>
      </c>
      <c r="AA14812" t="s">
        <v>1559</v>
      </c>
      <c r="AC14812" t="s">
        <v>10219</v>
      </c>
      <c r="AD14812" t="s">
        <v>443</v>
      </c>
    </row>
    <row r="14813" spans="21:30">
      <c r="U14813">
        <v>41014</v>
      </c>
      <c r="V14813">
        <v>4</v>
      </c>
      <c r="W14813" t="s">
        <v>15039</v>
      </c>
      <c r="X14813">
        <v>3</v>
      </c>
      <c r="Y14813" t="s">
        <v>869</v>
      </c>
      <c r="Z14813">
        <v>3301</v>
      </c>
      <c r="AA14813" t="s">
        <v>1776</v>
      </c>
      <c r="AC14813" t="s">
        <v>10219</v>
      </c>
      <c r="AD14813" t="s">
        <v>443</v>
      </c>
    </row>
    <row r="14814" spans="21:30">
      <c r="U14814">
        <v>41015</v>
      </c>
      <c r="V14814">
        <v>2</v>
      </c>
      <c r="W14814" t="s">
        <v>15040</v>
      </c>
      <c r="X14814">
        <v>13</v>
      </c>
      <c r="Y14814" t="s">
        <v>6457</v>
      </c>
      <c r="Z14814">
        <v>13501</v>
      </c>
      <c r="AA14814" t="s">
        <v>809</v>
      </c>
      <c r="AC14814" t="s">
        <v>725</v>
      </c>
      <c r="AD14814" t="s">
        <v>443</v>
      </c>
    </row>
    <row r="14815" spans="21:30">
      <c r="U14815">
        <v>41016</v>
      </c>
      <c r="V14815">
        <v>0</v>
      </c>
      <c r="W14815" t="s">
        <v>15041</v>
      </c>
      <c r="X14815">
        <v>4</v>
      </c>
      <c r="Y14815" t="s">
        <v>846</v>
      </c>
      <c r="Z14815">
        <v>4101</v>
      </c>
      <c r="AA14815" t="s">
        <v>844</v>
      </c>
      <c r="AC14815" t="s">
        <v>725</v>
      </c>
      <c r="AD14815" t="s">
        <v>443</v>
      </c>
    </row>
    <row r="14816" spans="21:30">
      <c r="U14816">
        <v>41017</v>
      </c>
      <c r="V14816">
        <v>9</v>
      </c>
      <c r="W14816" t="s">
        <v>15042</v>
      </c>
      <c r="X14816">
        <v>4</v>
      </c>
      <c r="Y14816" t="s">
        <v>846</v>
      </c>
      <c r="Z14816">
        <v>4101</v>
      </c>
      <c r="AA14816" t="s">
        <v>844</v>
      </c>
      <c r="AC14816" t="s">
        <v>713</v>
      </c>
      <c r="AD14816" t="s">
        <v>443</v>
      </c>
    </row>
    <row r="14817" spans="21:30">
      <c r="U14817">
        <v>41018</v>
      </c>
      <c r="V14817">
        <v>7</v>
      </c>
      <c r="W14817" t="s">
        <v>15043</v>
      </c>
      <c r="X14817">
        <v>4</v>
      </c>
      <c r="Y14817" t="s">
        <v>846</v>
      </c>
      <c r="Z14817">
        <v>4102</v>
      </c>
      <c r="AA14817" t="s">
        <v>846</v>
      </c>
      <c r="AC14817" t="s">
        <v>725</v>
      </c>
      <c r="AD14817" t="s">
        <v>443</v>
      </c>
    </row>
    <row r="14818" spans="21:30">
      <c r="U14818">
        <v>41019</v>
      </c>
      <c r="V14818">
        <v>5</v>
      </c>
      <c r="W14818" t="s">
        <v>15044</v>
      </c>
      <c r="X14818">
        <v>4</v>
      </c>
      <c r="Y14818" t="s">
        <v>846</v>
      </c>
      <c r="Z14818">
        <v>4102</v>
      </c>
      <c r="AA14818" t="s">
        <v>846</v>
      </c>
      <c r="AC14818" t="s">
        <v>10212</v>
      </c>
      <c r="AD14818" t="s">
        <v>443</v>
      </c>
    </row>
    <row r="14819" spans="21:30">
      <c r="U14819">
        <v>41020</v>
      </c>
      <c r="V14819">
        <v>9</v>
      </c>
      <c r="W14819" t="s">
        <v>15045</v>
      </c>
      <c r="X14819">
        <v>8</v>
      </c>
      <c r="Y14819" t="s">
        <v>434</v>
      </c>
      <c r="Z14819">
        <v>8103</v>
      </c>
      <c r="AA14819" t="s">
        <v>979</v>
      </c>
      <c r="AC14819" t="s">
        <v>10212</v>
      </c>
      <c r="AD14819" t="s">
        <v>2682</v>
      </c>
    </row>
    <row r="14820" spans="21:30">
      <c r="U14820">
        <v>41021</v>
      </c>
      <c r="V14820">
        <v>7</v>
      </c>
      <c r="W14820" t="s">
        <v>15046</v>
      </c>
      <c r="X14820">
        <v>13</v>
      </c>
      <c r="Y14820" t="s">
        <v>6457</v>
      </c>
      <c r="Z14820">
        <v>13501</v>
      </c>
      <c r="AA14820" t="s">
        <v>809</v>
      </c>
      <c r="AC14820" t="s">
        <v>10219</v>
      </c>
      <c r="AD14820" t="s">
        <v>443</v>
      </c>
    </row>
    <row r="14821" spans="21:30">
      <c r="U14821">
        <v>41022</v>
      </c>
      <c r="V14821">
        <v>5</v>
      </c>
      <c r="W14821" t="s">
        <v>15047</v>
      </c>
      <c r="X14821">
        <v>4</v>
      </c>
      <c r="Y14821" t="s">
        <v>846</v>
      </c>
      <c r="Z14821">
        <v>4303</v>
      </c>
      <c r="AA14821" t="s">
        <v>1395</v>
      </c>
      <c r="AC14821" t="s">
        <v>10219</v>
      </c>
      <c r="AD14821" t="s">
        <v>443</v>
      </c>
    </row>
    <row r="14822" spans="21:30">
      <c r="U14822">
        <v>41023</v>
      </c>
      <c r="V14822">
        <v>3</v>
      </c>
      <c r="W14822" t="s">
        <v>15048</v>
      </c>
      <c r="X14822">
        <v>4</v>
      </c>
      <c r="Y14822" t="s">
        <v>846</v>
      </c>
      <c r="Z14822">
        <v>4301</v>
      </c>
      <c r="AA14822" t="s">
        <v>112</v>
      </c>
      <c r="AC14822" t="s">
        <v>10219</v>
      </c>
      <c r="AD14822" t="s">
        <v>443</v>
      </c>
    </row>
    <row r="14823" spans="21:30">
      <c r="U14823">
        <v>41024</v>
      </c>
      <c r="V14823">
        <v>1</v>
      </c>
      <c r="W14823" t="s">
        <v>15049</v>
      </c>
      <c r="X14823">
        <v>8</v>
      </c>
      <c r="Y14823" t="s">
        <v>434</v>
      </c>
      <c r="Z14823">
        <v>8312</v>
      </c>
      <c r="AA14823" t="s">
        <v>1780</v>
      </c>
      <c r="AC14823" t="s">
        <v>713</v>
      </c>
      <c r="AD14823" t="s">
        <v>443</v>
      </c>
    </row>
    <row r="14824" spans="21:30">
      <c r="U14824">
        <v>41026</v>
      </c>
      <c r="V14824">
        <v>8</v>
      </c>
      <c r="W14824" t="s">
        <v>15050</v>
      </c>
      <c r="X14824">
        <v>4</v>
      </c>
      <c r="Y14824" t="s">
        <v>846</v>
      </c>
      <c r="Z14824">
        <v>4101</v>
      </c>
      <c r="AA14824" t="s">
        <v>844</v>
      </c>
      <c r="AC14824" t="s">
        <v>10219</v>
      </c>
      <c r="AD14824" t="s">
        <v>443</v>
      </c>
    </row>
    <row r="14825" spans="21:30">
      <c r="U14825">
        <v>41027</v>
      </c>
      <c r="V14825">
        <v>6</v>
      </c>
      <c r="W14825" t="s">
        <v>15051</v>
      </c>
      <c r="X14825">
        <v>8</v>
      </c>
      <c r="Y14825" t="s">
        <v>434</v>
      </c>
      <c r="Z14825">
        <v>8301</v>
      </c>
      <c r="AA14825" t="s">
        <v>4127</v>
      </c>
      <c r="AC14825" t="s">
        <v>725</v>
      </c>
      <c r="AD14825" t="s">
        <v>2682</v>
      </c>
    </row>
    <row r="14826" spans="21:30">
      <c r="U14826">
        <v>41028</v>
      </c>
      <c r="V14826">
        <v>4</v>
      </c>
      <c r="W14826" t="s">
        <v>15052</v>
      </c>
      <c r="X14826">
        <v>7</v>
      </c>
      <c r="Y14826" t="s">
        <v>953</v>
      </c>
      <c r="Z14826">
        <v>7109</v>
      </c>
      <c r="AA14826" t="s">
        <v>1684</v>
      </c>
      <c r="AC14826" t="s">
        <v>10219</v>
      </c>
      <c r="AD14826" t="s">
        <v>2682</v>
      </c>
    </row>
    <row r="14827" spans="21:30">
      <c r="U14827">
        <v>41029</v>
      </c>
      <c r="V14827">
        <v>2</v>
      </c>
      <c r="W14827" t="s">
        <v>15053</v>
      </c>
      <c r="X14827">
        <v>7</v>
      </c>
      <c r="Y14827" t="s">
        <v>953</v>
      </c>
      <c r="Z14827">
        <v>7301</v>
      </c>
      <c r="AA14827" t="s">
        <v>1103</v>
      </c>
      <c r="AC14827" t="s">
        <v>10219</v>
      </c>
      <c r="AD14827" t="s">
        <v>2682</v>
      </c>
    </row>
    <row r="14828" spans="21:30">
      <c r="U14828">
        <v>41030</v>
      </c>
      <c r="V14828">
        <v>6</v>
      </c>
      <c r="W14828" t="s">
        <v>15054</v>
      </c>
      <c r="X14828">
        <v>7</v>
      </c>
      <c r="Y14828" t="s">
        <v>953</v>
      </c>
      <c r="Z14828">
        <v>7408</v>
      </c>
      <c r="AA14828" t="s">
        <v>1805</v>
      </c>
      <c r="AC14828" t="s">
        <v>10219</v>
      </c>
      <c r="AD14828" t="s">
        <v>2682</v>
      </c>
    </row>
    <row r="14829" spans="21:30">
      <c r="U14829">
        <v>41031</v>
      </c>
      <c r="V14829">
        <v>4</v>
      </c>
      <c r="W14829" t="s">
        <v>13704</v>
      </c>
      <c r="X14829">
        <v>12</v>
      </c>
      <c r="Y14829" t="s">
        <v>1837</v>
      </c>
      <c r="Z14829">
        <v>12201</v>
      </c>
      <c r="AA14829" t="s">
        <v>13705</v>
      </c>
      <c r="AC14829" t="s">
        <v>10212</v>
      </c>
      <c r="AD14829" t="s">
        <v>443</v>
      </c>
    </row>
    <row r="14830" spans="21:30">
      <c r="U14830">
        <v>41032</v>
      </c>
      <c r="V14830">
        <v>2</v>
      </c>
      <c r="W14830" t="s">
        <v>15055</v>
      </c>
      <c r="X14830">
        <v>12</v>
      </c>
      <c r="Y14830" t="s">
        <v>1837</v>
      </c>
      <c r="Z14830">
        <v>12101</v>
      </c>
      <c r="AA14830" t="s">
        <v>6412</v>
      </c>
      <c r="AC14830" t="s">
        <v>10212</v>
      </c>
      <c r="AD14830" t="s">
        <v>443</v>
      </c>
    </row>
    <row r="14831" spans="21:30">
      <c r="U14831">
        <v>41033</v>
      </c>
      <c r="V14831">
        <v>0</v>
      </c>
      <c r="W14831" t="s">
        <v>15056</v>
      </c>
      <c r="X14831">
        <v>7</v>
      </c>
      <c r="Y14831" t="s">
        <v>953</v>
      </c>
      <c r="Z14831">
        <v>7304</v>
      </c>
      <c r="AA14831" t="s">
        <v>1391</v>
      </c>
      <c r="AC14831" t="s">
        <v>10212</v>
      </c>
      <c r="AD14831" t="s">
        <v>2682</v>
      </c>
    </row>
    <row r="14832" spans="21:30">
      <c r="U14832">
        <v>41034</v>
      </c>
      <c r="V14832">
        <v>9</v>
      </c>
      <c r="W14832" t="s">
        <v>15057</v>
      </c>
      <c r="X14832">
        <v>7</v>
      </c>
      <c r="Y14832" t="s">
        <v>953</v>
      </c>
      <c r="Z14832">
        <v>7201</v>
      </c>
      <c r="AA14832" t="s">
        <v>952</v>
      </c>
      <c r="AC14832" t="s">
        <v>10212</v>
      </c>
      <c r="AD14832" t="s">
        <v>2682</v>
      </c>
    </row>
    <row r="14833" spans="21:30">
      <c r="U14833">
        <v>41035</v>
      </c>
      <c r="V14833">
        <v>7</v>
      </c>
      <c r="W14833" t="s">
        <v>15058</v>
      </c>
      <c r="X14833">
        <v>7</v>
      </c>
      <c r="Y14833" t="s">
        <v>953</v>
      </c>
      <c r="Z14833">
        <v>7406</v>
      </c>
      <c r="AA14833" t="s">
        <v>1696</v>
      </c>
      <c r="AC14833" t="s">
        <v>10212</v>
      </c>
      <c r="AD14833" t="s">
        <v>2682</v>
      </c>
    </row>
    <row r="14834" spans="21:30">
      <c r="U14834">
        <v>41036</v>
      </c>
      <c r="V14834">
        <v>5</v>
      </c>
      <c r="W14834" t="s">
        <v>15059</v>
      </c>
      <c r="X14834">
        <v>7</v>
      </c>
      <c r="Y14834" t="s">
        <v>953</v>
      </c>
      <c r="Z14834">
        <v>7105</v>
      </c>
      <c r="AA14834" t="s">
        <v>953</v>
      </c>
      <c r="AC14834" t="s">
        <v>10212</v>
      </c>
      <c r="AD14834" t="s">
        <v>443</v>
      </c>
    </row>
    <row r="14835" spans="21:30">
      <c r="U14835">
        <v>41037</v>
      </c>
      <c r="V14835">
        <v>3</v>
      </c>
      <c r="W14835" t="s">
        <v>15060</v>
      </c>
      <c r="X14835">
        <v>7</v>
      </c>
      <c r="Y14835" t="s">
        <v>953</v>
      </c>
      <c r="Z14835">
        <v>7305</v>
      </c>
      <c r="AA14835" t="s">
        <v>1636</v>
      </c>
      <c r="AC14835" t="s">
        <v>10212</v>
      </c>
      <c r="AD14835" t="s">
        <v>2682</v>
      </c>
    </row>
    <row r="14836" spans="21:30">
      <c r="U14836">
        <v>41038</v>
      </c>
      <c r="V14836">
        <v>1</v>
      </c>
      <c r="W14836" t="s">
        <v>15061</v>
      </c>
      <c r="X14836">
        <v>7</v>
      </c>
      <c r="Y14836" t="s">
        <v>953</v>
      </c>
      <c r="Z14836">
        <v>7405</v>
      </c>
      <c r="AA14836" t="s">
        <v>1655</v>
      </c>
      <c r="AC14836" t="s">
        <v>10212</v>
      </c>
      <c r="AD14836" t="s">
        <v>2682</v>
      </c>
    </row>
    <row r="14837" spans="21:30">
      <c r="U14837">
        <v>41040</v>
      </c>
      <c r="V14837">
        <v>3</v>
      </c>
      <c r="W14837" t="s">
        <v>15062</v>
      </c>
      <c r="X14837">
        <v>7</v>
      </c>
      <c r="Y14837" t="s">
        <v>953</v>
      </c>
      <c r="Z14837">
        <v>7306</v>
      </c>
      <c r="AA14837" t="s">
        <v>1673</v>
      </c>
      <c r="AC14837" t="s">
        <v>10212</v>
      </c>
      <c r="AD14837" t="s">
        <v>2682</v>
      </c>
    </row>
    <row r="14838" spans="21:30">
      <c r="U14838">
        <v>41041</v>
      </c>
      <c r="V14838">
        <v>1</v>
      </c>
      <c r="W14838" t="s">
        <v>15063</v>
      </c>
      <c r="X14838">
        <v>7</v>
      </c>
      <c r="Y14838" t="s">
        <v>953</v>
      </c>
      <c r="Z14838">
        <v>7301</v>
      </c>
      <c r="AA14838" t="s">
        <v>1103</v>
      </c>
      <c r="AC14838" t="s">
        <v>10212</v>
      </c>
      <c r="AD14838" t="s">
        <v>2682</v>
      </c>
    </row>
    <row r="14839" spans="21:30">
      <c r="U14839">
        <v>41043</v>
      </c>
      <c r="V14839">
        <v>8</v>
      </c>
      <c r="W14839" t="s">
        <v>15064</v>
      </c>
      <c r="X14839">
        <v>4</v>
      </c>
      <c r="Y14839" t="s">
        <v>846</v>
      </c>
      <c r="Z14839">
        <v>4301</v>
      </c>
      <c r="AA14839" t="s">
        <v>112</v>
      </c>
      <c r="AC14839" t="s">
        <v>10219</v>
      </c>
      <c r="AD14839" t="s">
        <v>443</v>
      </c>
    </row>
    <row r="14840" spans="21:30">
      <c r="U14840">
        <v>41044</v>
      </c>
      <c r="V14840">
        <v>6</v>
      </c>
      <c r="W14840" t="s">
        <v>15065</v>
      </c>
      <c r="X14840">
        <v>13</v>
      </c>
      <c r="Y14840" t="s">
        <v>6457</v>
      </c>
      <c r="Z14840">
        <v>13101</v>
      </c>
      <c r="AA14840" t="s">
        <v>452</v>
      </c>
      <c r="AC14840" t="s">
        <v>10219</v>
      </c>
      <c r="AD14840" t="s">
        <v>443</v>
      </c>
    </row>
    <row r="14841" spans="21:30">
      <c r="U14841">
        <v>41045</v>
      </c>
      <c r="V14841">
        <v>4</v>
      </c>
      <c r="W14841" t="s">
        <v>15066</v>
      </c>
      <c r="X14841">
        <v>13</v>
      </c>
      <c r="Y14841" t="s">
        <v>6457</v>
      </c>
      <c r="Z14841">
        <v>13114</v>
      </c>
      <c r="AA14841" t="s">
        <v>683</v>
      </c>
      <c r="AC14841" t="s">
        <v>725</v>
      </c>
      <c r="AD14841" t="s">
        <v>443</v>
      </c>
    </row>
    <row r="14842" spans="21:30">
      <c r="U14842">
        <v>41047</v>
      </c>
      <c r="V14842">
        <v>0</v>
      </c>
      <c r="W14842" t="s">
        <v>15067</v>
      </c>
      <c r="X14842">
        <v>11</v>
      </c>
      <c r="Y14842" t="s">
        <v>1843</v>
      </c>
      <c r="Z14842">
        <v>11101</v>
      </c>
      <c r="AA14842" t="s">
        <v>1842</v>
      </c>
      <c r="AC14842" t="s">
        <v>10212</v>
      </c>
      <c r="AD14842" t="s">
        <v>2682</v>
      </c>
    </row>
    <row r="14843" spans="21:30">
      <c r="U14843">
        <v>41048</v>
      </c>
      <c r="V14843">
        <v>9</v>
      </c>
      <c r="W14843" t="s">
        <v>15068</v>
      </c>
      <c r="X14843">
        <v>5</v>
      </c>
      <c r="Y14843" t="s">
        <v>505</v>
      </c>
      <c r="Z14843">
        <v>5101</v>
      </c>
      <c r="AA14843" t="s">
        <v>505</v>
      </c>
      <c r="AC14843" t="s">
        <v>10219</v>
      </c>
      <c r="AD14843" t="s">
        <v>443</v>
      </c>
    </row>
    <row r="14844" spans="21:30">
      <c r="U14844">
        <v>41050</v>
      </c>
      <c r="V14844">
        <v>0</v>
      </c>
      <c r="W14844" t="s">
        <v>15069</v>
      </c>
      <c r="X14844">
        <v>13</v>
      </c>
      <c r="Y14844" t="s">
        <v>6457</v>
      </c>
      <c r="Z14844">
        <v>13102</v>
      </c>
      <c r="AA14844" t="s">
        <v>957</v>
      </c>
      <c r="AC14844" t="s">
        <v>10212</v>
      </c>
      <c r="AD14844" t="s">
        <v>443</v>
      </c>
    </row>
    <row r="14845" spans="21:30">
      <c r="U14845">
        <v>41051</v>
      </c>
      <c r="V14845">
        <v>9</v>
      </c>
      <c r="W14845" t="s">
        <v>15070</v>
      </c>
      <c r="X14845">
        <v>14</v>
      </c>
      <c r="Y14845" t="s">
        <v>5517</v>
      </c>
      <c r="Z14845">
        <v>14101</v>
      </c>
      <c r="AA14845" t="s">
        <v>817</v>
      </c>
      <c r="AC14845" t="s">
        <v>10219</v>
      </c>
      <c r="AD14845" t="s">
        <v>443</v>
      </c>
    </row>
    <row r="14846" spans="21:30">
      <c r="U14846">
        <v>41052</v>
      </c>
      <c r="V14846">
        <v>7</v>
      </c>
      <c r="W14846" t="s">
        <v>15071</v>
      </c>
      <c r="X14846">
        <v>14</v>
      </c>
      <c r="Y14846" t="s">
        <v>5517</v>
      </c>
      <c r="Z14846">
        <v>14101</v>
      </c>
      <c r="AA14846" t="s">
        <v>817</v>
      </c>
      <c r="AC14846" t="s">
        <v>10219</v>
      </c>
      <c r="AD14846" t="s">
        <v>443</v>
      </c>
    </row>
    <row r="14847" spans="21:30">
      <c r="U14847">
        <v>41053</v>
      </c>
      <c r="V14847">
        <v>5</v>
      </c>
      <c r="W14847" t="s">
        <v>15072</v>
      </c>
      <c r="X14847">
        <v>8</v>
      </c>
      <c r="Y14847" t="s">
        <v>434</v>
      </c>
      <c r="Z14847">
        <v>8107</v>
      </c>
      <c r="AA14847" t="s">
        <v>1514</v>
      </c>
      <c r="AC14847" t="s">
        <v>725</v>
      </c>
      <c r="AD14847" t="s">
        <v>2682</v>
      </c>
    </row>
    <row r="14848" spans="21:30">
      <c r="U14848">
        <v>41054</v>
      </c>
      <c r="V14848">
        <v>3</v>
      </c>
      <c r="W14848" t="s">
        <v>15073</v>
      </c>
      <c r="X14848">
        <v>7</v>
      </c>
      <c r="Y14848" t="s">
        <v>953</v>
      </c>
      <c r="Z14848">
        <v>7103</v>
      </c>
      <c r="AA14848" t="s">
        <v>1097</v>
      </c>
      <c r="AC14848" t="s">
        <v>10219</v>
      </c>
      <c r="AD14848" t="s">
        <v>2682</v>
      </c>
    </row>
    <row r="14849" spans="21:30">
      <c r="U14849">
        <v>41055</v>
      </c>
      <c r="V14849">
        <v>1</v>
      </c>
      <c r="W14849" t="s">
        <v>15074</v>
      </c>
      <c r="X14849">
        <v>7</v>
      </c>
      <c r="Y14849" t="s">
        <v>953</v>
      </c>
      <c r="Z14849">
        <v>7106</v>
      </c>
      <c r="AA14849" t="s">
        <v>1495</v>
      </c>
      <c r="AC14849" t="s">
        <v>10219</v>
      </c>
      <c r="AD14849" t="s">
        <v>443</v>
      </c>
    </row>
    <row r="14850" spans="21:30">
      <c r="U14850">
        <v>41057</v>
      </c>
      <c r="V14850">
        <v>8</v>
      </c>
      <c r="W14850" t="s">
        <v>15075</v>
      </c>
      <c r="X14850">
        <v>10</v>
      </c>
      <c r="Y14850" t="s">
        <v>5531</v>
      </c>
      <c r="Z14850">
        <v>10209</v>
      </c>
      <c r="AA14850" t="s">
        <v>1599</v>
      </c>
      <c r="AC14850" t="s">
        <v>725</v>
      </c>
      <c r="AD14850" t="s">
        <v>443</v>
      </c>
    </row>
    <row r="14851" spans="21:30">
      <c r="U14851">
        <v>41058</v>
      </c>
      <c r="V14851">
        <v>6</v>
      </c>
      <c r="W14851" t="s">
        <v>15076</v>
      </c>
      <c r="X14851">
        <v>13</v>
      </c>
      <c r="Y14851" t="s">
        <v>6457</v>
      </c>
      <c r="Z14851">
        <v>13110</v>
      </c>
      <c r="AA14851" t="s">
        <v>741</v>
      </c>
      <c r="AC14851" t="s">
        <v>725</v>
      </c>
      <c r="AD14851" t="s">
        <v>443</v>
      </c>
    </row>
    <row r="14852" spans="21:30">
      <c r="U14852">
        <v>41059</v>
      </c>
      <c r="V14852">
        <v>4</v>
      </c>
      <c r="W14852" t="s">
        <v>15077</v>
      </c>
      <c r="X14852">
        <v>11</v>
      </c>
      <c r="Y14852" t="s">
        <v>1843</v>
      </c>
      <c r="Z14852">
        <v>11202</v>
      </c>
      <c r="AA14852" t="s">
        <v>6388</v>
      </c>
      <c r="AC14852" t="s">
        <v>10219</v>
      </c>
      <c r="AD14852" t="s">
        <v>2682</v>
      </c>
    </row>
    <row r="14853" spans="21:30">
      <c r="U14853">
        <v>41060</v>
      </c>
      <c r="V14853">
        <v>8</v>
      </c>
      <c r="W14853" t="s">
        <v>15078</v>
      </c>
      <c r="X14853">
        <v>14</v>
      </c>
      <c r="Y14853" t="s">
        <v>5517</v>
      </c>
      <c r="Z14853">
        <v>14107</v>
      </c>
      <c r="AA14853" t="s">
        <v>1460</v>
      </c>
      <c r="AC14853" t="s">
        <v>10212</v>
      </c>
      <c r="AD14853" t="s">
        <v>443</v>
      </c>
    </row>
    <row r="14854" spans="21:30">
      <c r="U14854">
        <v>41061</v>
      </c>
      <c r="V14854">
        <v>6</v>
      </c>
      <c r="W14854" t="s">
        <v>15079</v>
      </c>
      <c r="X14854">
        <v>14</v>
      </c>
      <c r="Y14854" t="s">
        <v>5517</v>
      </c>
      <c r="Z14854">
        <v>14107</v>
      </c>
      <c r="AA14854" t="s">
        <v>1460</v>
      </c>
      <c r="AC14854" t="s">
        <v>10212</v>
      </c>
      <c r="AD14854" t="s">
        <v>443</v>
      </c>
    </row>
    <row r="14855" spans="21:30">
      <c r="U14855">
        <v>41062</v>
      </c>
      <c r="V14855">
        <v>4</v>
      </c>
      <c r="W14855" t="s">
        <v>15080</v>
      </c>
      <c r="X14855">
        <v>1</v>
      </c>
      <c r="Y14855" t="s">
        <v>594</v>
      </c>
      <c r="Z14855">
        <v>1101</v>
      </c>
      <c r="AA14855" t="s">
        <v>593</v>
      </c>
      <c r="AC14855" t="s">
        <v>725</v>
      </c>
      <c r="AD14855" t="s">
        <v>443</v>
      </c>
    </row>
    <row r="14856" spans="21:30">
      <c r="U14856">
        <v>41063</v>
      </c>
      <c r="V14856">
        <v>2</v>
      </c>
      <c r="W14856" t="s">
        <v>15081</v>
      </c>
      <c r="X14856">
        <v>15</v>
      </c>
      <c r="Y14856" t="s">
        <v>441</v>
      </c>
      <c r="Z14856">
        <v>15101</v>
      </c>
      <c r="AA14856" t="s">
        <v>442</v>
      </c>
      <c r="AC14856" t="s">
        <v>713</v>
      </c>
      <c r="AD14856" t="s">
        <v>443</v>
      </c>
    </row>
    <row r="14857" spans="21:30">
      <c r="U14857">
        <v>41064</v>
      </c>
      <c r="V14857">
        <v>0</v>
      </c>
      <c r="W14857" t="s">
        <v>15082</v>
      </c>
      <c r="X14857">
        <v>9</v>
      </c>
      <c r="Y14857" t="s">
        <v>559</v>
      </c>
      <c r="Z14857">
        <v>9112</v>
      </c>
      <c r="AA14857" t="s">
        <v>1452</v>
      </c>
      <c r="AC14857" t="s">
        <v>10212</v>
      </c>
      <c r="AD14857" t="s">
        <v>443</v>
      </c>
    </row>
    <row r="14858" spans="21:30">
      <c r="U14858">
        <v>41065</v>
      </c>
      <c r="V14858">
        <v>9</v>
      </c>
      <c r="W14858" t="s">
        <v>15083</v>
      </c>
      <c r="X14858">
        <v>8</v>
      </c>
      <c r="Y14858" t="s">
        <v>434</v>
      </c>
      <c r="Z14858">
        <v>8202</v>
      </c>
      <c r="AA14858" t="s">
        <v>886</v>
      </c>
      <c r="AC14858" t="s">
        <v>10212</v>
      </c>
      <c r="AD14858" t="s">
        <v>2682</v>
      </c>
    </row>
    <row r="14859" spans="21:30">
      <c r="U14859">
        <v>41066</v>
      </c>
      <c r="V14859">
        <v>7</v>
      </c>
      <c r="W14859" t="s">
        <v>15084</v>
      </c>
      <c r="X14859">
        <v>9</v>
      </c>
      <c r="Y14859" t="s">
        <v>559</v>
      </c>
      <c r="Z14859">
        <v>9108</v>
      </c>
      <c r="AA14859" t="s">
        <v>1269</v>
      </c>
      <c r="AC14859" t="s">
        <v>10212</v>
      </c>
      <c r="AD14859" t="s">
        <v>443</v>
      </c>
    </row>
    <row r="14860" spans="21:30">
      <c r="U14860">
        <v>41067</v>
      </c>
      <c r="V14860">
        <v>5</v>
      </c>
      <c r="W14860" t="s">
        <v>15085</v>
      </c>
      <c r="X14860">
        <v>9</v>
      </c>
      <c r="Y14860" t="s">
        <v>559</v>
      </c>
      <c r="Z14860">
        <v>9205</v>
      </c>
      <c r="AA14860" t="s">
        <v>1312</v>
      </c>
      <c r="AC14860" t="s">
        <v>10212</v>
      </c>
      <c r="AD14860" t="s">
        <v>443</v>
      </c>
    </row>
    <row r="14861" spans="21:30">
      <c r="U14861">
        <v>41068</v>
      </c>
      <c r="V14861">
        <v>3</v>
      </c>
      <c r="W14861" t="s">
        <v>15086</v>
      </c>
      <c r="X14861">
        <v>6</v>
      </c>
      <c r="Y14861" t="s">
        <v>608</v>
      </c>
      <c r="Z14861">
        <v>6101</v>
      </c>
      <c r="AA14861" t="s">
        <v>655</v>
      </c>
      <c r="AC14861" t="s">
        <v>10219</v>
      </c>
      <c r="AD14861" t="s">
        <v>443</v>
      </c>
    </row>
    <row r="14862" spans="21:30">
      <c r="U14862">
        <v>41069</v>
      </c>
      <c r="V14862">
        <v>1</v>
      </c>
      <c r="W14862" t="s">
        <v>15087</v>
      </c>
      <c r="X14862">
        <v>13</v>
      </c>
      <c r="Y14862" t="s">
        <v>6457</v>
      </c>
      <c r="Z14862">
        <v>13123</v>
      </c>
      <c r="AA14862" t="s">
        <v>756</v>
      </c>
      <c r="AC14862" t="s">
        <v>725</v>
      </c>
      <c r="AD14862" t="s">
        <v>443</v>
      </c>
    </row>
    <row r="14863" spans="21:30">
      <c r="U14863">
        <v>41071</v>
      </c>
      <c r="V14863">
        <v>3</v>
      </c>
      <c r="W14863" t="s">
        <v>15088</v>
      </c>
      <c r="X14863">
        <v>8</v>
      </c>
      <c r="Y14863" t="s">
        <v>434</v>
      </c>
      <c r="Z14863">
        <v>8301</v>
      </c>
      <c r="AA14863" t="s">
        <v>4127</v>
      </c>
      <c r="AC14863" t="s">
        <v>10212</v>
      </c>
      <c r="AD14863" t="s">
        <v>2682</v>
      </c>
    </row>
    <row r="14864" spans="21:30">
      <c r="U14864">
        <v>41072</v>
      </c>
      <c r="V14864">
        <v>1</v>
      </c>
      <c r="W14864" t="s">
        <v>15089</v>
      </c>
      <c r="X14864">
        <v>8</v>
      </c>
      <c r="Y14864" t="s">
        <v>434</v>
      </c>
      <c r="Z14864">
        <v>8311</v>
      </c>
      <c r="AA14864" t="s">
        <v>4230</v>
      </c>
      <c r="AC14864" t="s">
        <v>10219</v>
      </c>
      <c r="AD14864" t="s">
        <v>2682</v>
      </c>
    </row>
    <row r="14865" spans="21:30">
      <c r="U14865">
        <v>41074</v>
      </c>
      <c r="V14865">
        <v>8</v>
      </c>
      <c r="W14865" t="s">
        <v>15090</v>
      </c>
      <c r="X14865">
        <v>14</v>
      </c>
      <c r="Y14865" t="s">
        <v>5517</v>
      </c>
      <c r="Z14865">
        <v>14101</v>
      </c>
      <c r="AA14865" t="s">
        <v>817</v>
      </c>
      <c r="AC14865" t="s">
        <v>890</v>
      </c>
      <c r="AD14865" t="s">
        <v>443</v>
      </c>
    </row>
    <row r="14866" spans="21:30">
      <c r="U14866">
        <v>41075</v>
      </c>
      <c r="V14866">
        <v>6</v>
      </c>
      <c r="W14866" t="s">
        <v>15091</v>
      </c>
      <c r="X14866">
        <v>6</v>
      </c>
      <c r="Y14866" t="s">
        <v>608</v>
      </c>
      <c r="Z14866">
        <v>6103</v>
      </c>
      <c r="AA14866" t="s">
        <v>1018</v>
      </c>
      <c r="AC14866" t="s">
        <v>10212</v>
      </c>
      <c r="AD14866" t="s">
        <v>443</v>
      </c>
    </row>
    <row r="14867" spans="21:30">
      <c r="U14867">
        <v>41076</v>
      </c>
      <c r="V14867">
        <v>4</v>
      </c>
      <c r="W14867" t="s">
        <v>15092</v>
      </c>
      <c r="X14867">
        <v>2</v>
      </c>
      <c r="Y14867" t="s">
        <v>631</v>
      </c>
      <c r="Z14867">
        <v>2101</v>
      </c>
      <c r="AA14867" t="s">
        <v>631</v>
      </c>
      <c r="AC14867" t="s">
        <v>10212</v>
      </c>
      <c r="AD14867" t="s">
        <v>443</v>
      </c>
    </row>
    <row r="14868" spans="21:30">
      <c r="U14868">
        <v>41077</v>
      </c>
      <c r="V14868">
        <v>2</v>
      </c>
      <c r="W14868" t="s">
        <v>15093</v>
      </c>
      <c r="X14868">
        <v>13</v>
      </c>
      <c r="Y14868" t="s">
        <v>6457</v>
      </c>
      <c r="Z14868">
        <v>13126</v>
      </c>
      <c r="AA14868" t="s">
        <v>6479</v>
      </c>
      <c r="AC14868" t="s">
        <v>725</v>
      </c>
      <c r="AD14868" t="s">
        <v>443</v>
      </c>
    </row>
    <row r="14869" spans="21:30">
      <c r="U14869">
        <v>41078</v>
      </c>
      <c r="V14869">
        <v>0</v>
      </c>
      <c r="W14869" t="s">
        <v>15094</v>
      </c>
      <c r="X14869">
        <v>6</v>
      </c>
      <c r="Y14869" t="s">
        <v>608</v>
      </c>
      <c r="Z14869">
        <v>6206</v>
      </c>
      <c r="AA14869" t="s">
        <v>1483</v>
      </c>
      <c r="AC14869" t="s">
        <v>10219</v>
      </c>
      <c r="AD14869" t="s">
        <v>443</v>
      </c>
    </row>
    <row r="14870" spans="21:30">
      <c r="U14870">
        <v>41079</v>
      </c>
      <c r="V14870">
        <v>9</v>
      </c>
      <c r="W14870" t="s">
        <v>15095</v>
      </c>
      <c r="X14870">
        <v>13</v>
      </c>
      <c r="Y14870" t="s">
        <v>6457</v>
      </c>
      <c r="Z14870">
        <v>13123</v>
      </c>
      <c r="AA14870" t="s">
        <v>756</v>
      </c>
      <c r="AC14870" t="s">
        <v>725</v>
      </c>
      <c r="AD14870" t="s">
        <v>443</v>
      </c>
    </row>
    <row r="14871" spans="21:30">
      <c r="U14871">
        <v>41080</v>
      </c>
      <c r="V14871">
        <v>2</v>
      </c>
      <c r="W14871" t="s">
        <v>15096</v>
      </c>
      <c r="X14871">
        <v>13</v>
      </c>
      <c r="Y14871" t="s">
        <v>6457</v>
      </c>
      <c r="Z14871">
        <v>13114</v>
      </c>
      <c r="AA14871" t="s">
        <v>683</v>
      </c>
      <c r="AC14871" t="s">
        <v>725</v>
      </c>
      <c r="AD14871" t="s">
        <v>443</v>
      </c>
    </row>
    <row r="14872" spans="21:30">
      <c r="U14872">
        <v>41081</v>
      </c>
      <c r="V14872">
        <v>0</v>
      </c>
      <c r="W14872" t="s">
        <v>15097</v>
      </c>
      <c r="X14872">
        <v>6</v>
      </c>
      <c r="Y14872" t="s">
        <v>608</v>
      </c>
      <c r="Z14872">
        <v>6101</v>
      </c>
      <c r="AA14872" t="s">
        <v>655</v>
      </c>
      <c r="AC14872" t="s">
        <v>725</v>
      </c>
      <c r="AD14872" t="s">
        <v>443</v>
      </c>
    </row>
    <row r="14873" spans="21:30">
      <c r="U14873">
        <v>41082</v>
      </c>
      <c r="V14873">
        <v>9</v>
      </c>
      <c r="W14873" t="s">
        <v>15098</v>
      </c>
      <c r="X14873">
        <v>13</v>
      </c>
      <c r="Y14873" t="s">
        <v>6457</v>
      </c>
      <c r="Z14873">
        <v>13102</v>
      </c>
      <c r="AA14873" t="s">
        <v>957</v>
      </c>
      <c r="AC14873" t="s">
        <v>10212</v>
      </c>
      <c r="AD14873" t="s">
        <v>443</v>
      </c>
    </row>
    <row r="14874" spans="21:30">
      <c r="U14874">
        <v>41083</v>
      </c>
      <c r="V14874">
        <v>7</v>
      </c>
      <c r="W14874" t="s">
        <v>15099</v>
      </c>
      <c r="X14874">
        <v>7</v>
      </c>
      <c r="Y14874" t="s">
        <v>953</v>
      </c>
      <c r="Z14874">
        <v>7109</v>
      </c>
      <c r="AA14874" t="s">
        <v>1684</v>
      </c>
      <c r="AC14874" t="s">
        <v>10219</v>
      </c>
      <c r="AD14874" t="s">
        <v>2682</v>
      </c>
    </row>
    <row r="14875" spans="21:30">
      <c r="U14875">
        <v>41084</v>
      </c>
      <c r="V14875">
        <v>5</v>
      </c>
      <c r="W14875" t="s">
        <v>15100</v>
      </c>
      <c r="X14875">
        <v>7</v>
      </c>
      <c r="Y14875" t="s">
        <v>953</v>
      </c>
      <c r="Z14875">
        <v>7201</v>
      </c>
      <c r="AA14875" t="s">
        <v>952</v>
      </c>
      <c r="AC14875" t="s">
        <v>10219</v>
      </c>
      <c r="AD14875" t="s">
        <v>2682</v>
      </c>
    </row>
    <row r="14876" spans="21:30">
      <c r="U14876">
        <v>41089</v>
      </c>
      <c r="V14876">
        <v>6</v>
      </c>
      <c r="W14876" t="s">
        <v>15101</v>
      </c>
      <c r="X14876">
        <v>7</v>
      </c>
      <c r="Y14876" t="s">
        <v>953</v>
      </c>
      <c r="Z14876">
        <v>7302</v>
      </c>
      <c r="AA14876" t="s">
        <v>3406</v>
      </c>
      <c r="AC14876" t="s">
        <v>10212</v>
      </c>
      <c r="AD14876" t="s">
        <v>443</v>
      </c>
    </row>
    <row r="14877" spans="21:30">
      <c r="U14877">
        <v>41091</v>
      </c>
      <c r="V14877">
        <v>8</v>
      </c>
      <c r="W14877" t="s">
        <v>15102</v>
      </c>
      <c r="X14877">
        <v>14</v>
      </c>
      <c r="Y14877" t="s">
        <v>5517</v>
      </c>
      <c r="Z14877">
        <v>14101</v>
      </c>
      <c r="AA14877" t="s">
        <v>817</v>
      </c>
      <c r="AC14877" t="s">
        <v>10219</v>
      </c>
      <c r="AD14877" t="s">
        <v>443</v>
      </c>
    </row>
    <row r="14878" spans="21:30">
      <c r="U14878">
        <v>41092</v>
      </c>
      <c r="V14878">
        <v>6</v>
      </c>
      <c r="W14878" t="s">
        <v>15103</v>
      </c>
      <c r="X14878">
        <v>8</v>
      </c>
      <c r="Y14878" t="s">
        <v>434</v>
      </c>
      <c r="Z14878">
        <v>8110</v>
      </c>
      <c r="AA14878" t="s">
        <v>1747</v>
      </c>
      <c r="AC14878" t="s">
        <v>725</v>
      </c>
      <c r="AD14878" t="s">
        <v>2682</v>
      </c>
    </row>
    <row r="14879" spans="21:30">
      <c r="U14879">
        <v>41093</v>
      </c>
      <c r="V14879">
        <v>4</v>
      </c>
      <c r="W14879" t="s">
        <v>15104</v>
      </c>
      <c r="X14879">
        <v>8</v>
      </c>
      <c r="Y14879" t="s">
        <v>434</v>
      </c>
      <c r="Z14879">
        <v>8110</v>
      </c>
      <c r="AA14879" t="s">
        <v>1747</v>
      </c>
      <c r="AC14879" t="s">
        <v>725</v>
      </c>
      <c r="AD14879" t="s">
        <v>2682</v>
      </c>
    </row>
    <row r="14880" spans="21:30">
      <c r="U14880">
        <v>41094</v>
      </c>
      <c r="V14880">
        <v>2</v>
      </c>
      <c r="W14880" t="s">
        <v>15105</v>
      </c>
      <c r="X14880">
        <v>14</v>
      </c>
      <c r="Y14880" t="s">
        <v>5517</v>
      </c>
      <c r="Z14880">
        <v>14201</v>
      </c>
      <c r="AA14880" t="s">
        <v>5694</v>
      </c>
      <c r="AC14880" t="s">
        <v>10212</v>
      </c>
      <c r="AD14880" t="s">
        <v>443</v>
      </c>
    </row>
    <row r="14881" spans="21:30">
      <c r="U14881">
        <v>41095</v>
      </c>
      <c r="V14881">
        <v>0</v>
      </c>
      <c r="W14881" t="s">
        <v>15106</v>
      </c>
      <c r="X14881">
        <v>7</v>
      </c>
      <c r="Y14881" t="s">
        <v>953</v>
      </c>
      <c r="Z14881">
        <v>7304</v>
      </c>
      <c r="AA14881" t="s">
        <v>1391</v>
      </c>
      <c r="AC14881" t="s">
        <v>10212</v>
      </c>
      <c r="AD14881" t="s">
        <v>443</v>
      </c>
    </row>
    <row r="14882" spans="21:30">
      <c r="U14882">
        <v>41096</v>
      </c>
      <c r="V14882">
        <v>9</v>
      </c>
      <c r="W14882" t="s">
        <v>15107</v>
      </c>
      <c r="X14882">
        <v>7</v>
      </c>
      <c r="Y14882" t="s">
        <v>953</v>
      </c>
      <c r="Z14882">
        <v>7101</v>
      </c>
      <c r="AA14882" t="s">
        <v>1054</v>
      </c>
      <c r="AC14882" t="s">
        <v>10219</v>
      </c>
      <c r="AD14882" t="s">
        <v>443</v>
      </c>
    </row>
    <row r="14883" spans="21:30">
      <c r="U14883">
        <v>41097</v>
      </c>
      <c r="V14883">
        <v>7</v>
      </c>
      <c r="W14883" t="s">
        <v>13139</v>
      </c>
      <c r="X14883">
        <v>7</v>
      </c>
      <c r="Y14883" t="s">
        <v>953</v>
      </c>
      <c r="Z14883">
        <v>7405</v>
      </c>
      <c r="AA14883" t="s">
        <v>1655</v>
      </c>
      <c r="AC14883" t="s">
        <v>10212</v>
      </c>
      <c r="AD14883" t="s">
        <v>2682</v>
      </c>
    </row>
    <row r="14884" spans="21:30">
      <c r="U14884">
        <v>41098</v>
      </c>
      <c r="V14884">
        <v>5</v>
      </c>
      <c r="W14884" t="s">
        <v>15108</v>
      </c>
      <c r="X14884">
        <v>7</v>
      </c>
      <c r="Y14884" t="s">
        <v>953</v>
      </c>
      <c r="Z14884">
        <v>7308</v>
      </c>
      <c r="AA14884" t="s">
        <v>1754</v>
      </c>
      <c r="AC14884" t="s">
        <v>10219</v>
      </c>
      <c r="AD14884" t="s">
        <v>2682</v>
      </c>
    </row>
    <row r="14885" spans="21:30">
      <c r="U14885">
        <v>41099</v>
      </c>
      <c r="V14885">
        <v>3</v>
      </c>
      <c r="W14885" t="s">
        <v>15109</v>
      </c>
      <c r="X14885">
        <v>4</v>
      </c>
      <c r="Y14885" t="s">
        <v>846</v>
      </c>
      <c r="Z14885">
        <v>4102</v>
      </c>
      <c r="AA14885" t="s">
        <v>846</v>
      </c>
      <c r="AC14885" t="s">
        <v>713</v>
      </c>
      <c r="AD14885" t="s">
        <v>443</v>
      </c>
    </row>
    <row r="14886" spans="21:30">
      <c r="U14886">
        <v>41100</v>
      </c>
      <c r="V14886">
        <v>0</v>
      </c>
      <c r="W14886" t="s">
        <v>15110</v>
      </c>
      <c r="X14886">
        <v>14</v>
      </c>
      <c r="Y14886" t="s">
        <v>5517</v>
      </c>
      <c r="Z14886">
        <v>14101</v>
      </c>
      <c r="AA14886" t="s">
        <v>817</v>
      </c>
      <c r="AC14886" t="s">
        <v>10219</v>
      </c>
      <c r="AD14886" t="s">
        <v>443</v>
      </c>
    </row>
    <row r="14887" spans="21:30">
      <c r="U14887">
        <v>41103</v>
      </c>
      <c r="V14887">
        <v>5</v>
      </c>
      <c r="W14887" t="s">
        <v>15111</v>
      </c>
      <c r="X14887">
        <v>7</v>
      </c>
      <c r="Y14887" t="s">
        <v>953</v>
      </c>
      <c r="Z14887">
        <v>7301</v>
      </c>
      <c r="AA14887" t="s">
        <v>1103</v>
      </c>
      <c r="AC14887" t="s">
        <v>10212</v>
      </c>
      <c r="AD14887" t="s">
        <v>2682</v>
      </c>
    </row>
    <row r="14888" spans="21:30">
      <c r="U14888">
        <v>41105</v>
      </c>
      <c r="V14888">
        <v>1</v>
      </c>
      <c r="W14888" t="s">
        <v>15112</v>
      </c>
      <c r="X14888">
        <v>9</v>
      </c>
      <c r="Y14888" t="s">
        <v>559</v>
      </c>
      <c r="Z14888">
        <v>9201</v>
      </c>
      <c r="AA14888" t="s">
        <v>877</v>
      </c>
      <c r="AC14888" t="s">
        <v>10219</v>
      </c>
      <c r="AD14888" t="s">
        <v>443</v>
      </c>
    </row>
    <row r="14889" spans="21:30">
      <c r="U14889">
        <v>41107</v>
      </c>
      <c r="V14889">
        <v>8</v>
      </c>
      <c r="W14889" t="s">
        <v>13139</v>
      </c>
      <c r="X14889">
        <v>7</v>
      </c>
      <c r="Y14889" t="s">
        <v>953</v>
      </c>
      <c r="Z14889">
        <v>7405</v>
      </c>
      <c r="AA14889" t="s">
        <v>1655</v>
      </c>
      <c r="AC14889" t="s">
        <v>10212</v>
      </c>
      <c r="AD14889" t="s">
        <v>2682</v>
      </c>
    </row>
    <row r="14890" spans="21:30">
      <c r="U14890">
        <v>41108</v>
      </c>
      <c r="V14890">
        <v>6</v>
      </c>
      <c r="W14890" t="s">
        <v>15113</v>
      </c>
      <c r="X14890">
        <v>7</v>
      </c>
      <c r="Y14890" t="s">
        <v>953</v>
      </c>
      <c r="Z14890">
        <v>7403</v>
      </c>
      <c r="AA14890" t="s">
        <v>3681</v>
      </c>
      <c r="AC14890" t="s">
        <v>10212</v>
      </c>
      <c r="AD14890" t="s">
        <v>2682</v>
      </c>
    </row>
    <row r="14891" spans="21:30">
      <c r="U14891">
        <v>41109</v>
      </c>
      <c r="V14891">
        <v>4</v>
      </c>
      <c r="W14891" t="s">
        <v>15114</v>
      </c>
      <c r="X14891">
        <v>13</v>
      </c>
      <c r="Y14891" t="s">
        <v>6457</v>
      </c>
      <c r="Z14891">
        <v>13119</v>
      </c>
      <c r="AA14891" t="s">
        <v>6482</v>
      </c>
      <c r="AC14891" t="s">
        <v>725</v>
      </c>
      <c r="AD14891" t="s">
        <v>443</v>
      </c>
    </row>
    <row r="14892" spans="21:30">
      <c r="U14892">
        <v>41112</v>
      </c>
      <c r="V14892">
        <v>4</v>
      </c>
      <c r="W14892" t="s">
        <v>15115</v>
      </c>
      <c r="X14892">
        <v>14</v>
      </c>
      <c r="Y14892" t="s">
        <v>5517</v>
      </c>
      <c r="Z14892">
        <v>14106</v>
      </c>
      <c r="AA14892" t="s">
        <v>1372</v>
      </c>
      <c r="AC14892" t="s">
        <v>10219</v>
      </c>
      <c r="AD14892" t="s">
        <v>443</v>
      </c>
    </row>
    <row r="14893" spans="21:30">
      <c r="U14893">
        <v>41113</v>
      </c>
      <c r="V14893">
        <v>2</v>
      </c>
      <c r="W14893" t="s">
        <v>15116</v>
      </c>
      <c r="X14893">
        <v>11</v>
      </c>
      <c r="Y14893" t="s">
        <v>1843</v>
      </c>
      <c r="Z14893">
        <v>11101</v>
      </c>
      <c r="AA14893" t="s">
        <v>1842</v>
      </c>
      <c r="AC14893" t="s">
        <v>725</v>
      </c>
      <c r="AD14893" t="s">
        <v>2682</v>
      </c>
    </row>
    <row r="14894" spans="21:30">
      <c r="U14894">
        <v>41114</v>
      </c>
      <c r="V14894">
        <v>0</v>
      </c>
      <c r="W14894" t="s">
        <v>15117</v>
      </c>
      <c r="X14894">
        <v>5</v>
      </c>
      <c r="Y14894" t="s">
        <v>505</v>
      </c>
      <c r="Z14894">
        <v>5109</v>
      </c>
      <c r="AA14894" t="s">
        <v>2675</v>
      </c>
      <c r="AC14894" t="s">
        <v>10219</v>
      </c>
      <c r="AD14894" t="s">
        <v>443</v>
      </c>
    </row>
    <row r="14895" spans="21:30">
      <c r="U14895">
        <v>41115</v>
      </c>
      <c r="V14895">
        <v>9</v>
      </c>
      <c r="W14895" t="s">
        <v>15118</v>
      </c>
      <c r="X14895">
        <v>4</v>
      </c>
      <c r="Y14895" t="s">
        <v>846</v>
      </c>
      <c r="Z14895">
        <v>4301</v>
      </c>
      <c r="AA14895" t="s">
        <v>112</v>
      </c>
      <c r="AC14895" t="s">
        <v>10219</v>
      </c>
      <c r="AD14895" t="s">
        <v>443</v>
      </c>
    </row>
    <row r="14896" spans="21:30">
      <c r="U14896">
        <v>41116</v>
      </c>
      <c r="V14896">
        <v>7</v>
      </c>
      <c r="W14896" t="s">
        <v>15119</v>
      </c>
      <c r="X14896">
        <v>14</v>
      </c>
      <c r="Y14896" t="s">
        <v>5517</v>
      </c>
      <c r="Z14896">
        <v>14107</v>
      </c>
      <c r="AA14896" t="s">
        <v>1460</v>
      </c>
      <c r="AC14896" t="s">
        <v>10212</v>
      </c>
      <c r="AD14896" t="s">
        <v>443</v>
      </c>
    </row>
    <row r="14897" spans="21:30">
      <c r="U14897">
        <v>41117</v>
      </c>
      <c r="V14897">
        <v>5</v>
      </c>
      <c r="W14897" t="s">
        <v>15120</v>
      </c>
      <c r="X14897">
        <v>4</v>
      </c>
      <c r="Y14897" t="s">
        <v>846</v>
      </c>
      <c r="Z14897">
        <v>4101</v>
      </c>
      <c r="AA14897" t="s">
        <v>844</v>
      </c>
      <c r="AC14897" t="s">
        <v>725</v>
      </c>
      <c r="AD14897" t="s">
        <v>443</v>
      </c>
    </row>
    <row r="14898" spans="21:30">
      <c r="U14898">
        <v>41118</v>
      </c>
      <c r="V14898">
        <v>3</v>
      </c>
      <c r="W14898" t="s">
        <v>15121</v>
      </c>
      <c r="X14898">
        <v>7</v>
      </c>
      <c r="Y14898" t="s">
        <v>953</v>
      </c>
      <c r="Z14898">
        <v>7102</v>
      </c>
      <c r="AA14898" t="s">
        <v>3565</v>
      </c>
      <c r="AC14898" t="s">
        <v>10219</v>
      </c>
      <c r="AD14898" t="s">
        <v>2682</v>
      </c>
    </row>
    <row r="14899" spans="21:30">
      <c r="U14899">
        <v>41119</v>
      </c>
      <c r="V14899">
        <v>1</v>
      </c>
      <c r="W14899" t="s">
        <v>15122</v>
      </c>
      <c r="X14899">
        <v>7</v>
      </c>
      <c r="Y14899" t="s">
        <v>953</v>
      </c>
      <c r="Z14899">
        <v>7301</v>
      </c>
      <c r="AA14899" t="s">
        <v>1103</v>
      </c>
      <c r="AC14899" t="s">
        <v>10212</v>
      </c>
      <c r="AD14899" t="s">
        <v>2682</v>
      </c>
    </row>
    <row r="14900" spans="21:30">
      <c r="U14900">
        <v>41120</v>
      </c>
      <c r="V14900">
        <v>5</v>
      </c>
      <c r="W14900" t="s">
        <v>15123</v>
      </c>
      <c r="X14900">
        <v>4</v>
      </c>
      <c r="Y14900" t="s">
        <v>846</v>
      </c>
      <c r="Z14900">
        <v>4101</v>
      </c>
      <c r="AA14900" t="s">
        <v>844</v>
      </c>
      <c r="AC14900" t="s">
        <v>10212</v>
      </c>
      <c r="AD14900" t="s">
        <v>443</v>
      </c>
    </row>
    <row r="14901" spans="21:30">
      <c r="U14901">
        <v>41122</v>
      </c>
      <c r="V14901">
        <v>1</v>
      </c>
      <c r="W14901" t="s">
        <v>8916</v>
      </c>
      <c r="X14901">
        <v>4</v>
      </c>
      <c r="Y14901" t="s">
        <v>846</v>
      </c>
      <c r="Z14901">
        <v>4101</v>
      </c>
      <c r="AA14901" t="s">
        <v>844</v>
      </c>
      <c r="AC14901" t="s">
        <v>10212</v>
      </c>
      <c r="AD14901" t="s">
        <v>443</v>
      </c>
    </row>
    <row r="14902" spans="21:30">
      <c r="U14902">
        <v>41124</v>
      </c>
      <c r="V14902">
        <v>8</v>
      </c>
      <c r="W14902" t="s">
        <v>15124</v>
      </c>
      <c r="X14902">
        <v>7</v>
      </c>
      <c r="Y14902" t="s">
        <v>953</v>
      </c>
      <c r="Z14902">
        <v>7101</v>
      </c>
      <c r="AA14902" t="s">
        <v>1054</v>
      </c>
      <c r="AC14902" t="s">
        <v>713</v>
      </c>
      <c r="AD14902" t="s">
        <v>443</v>
      </c>
    </row>
    <row r="14903" spans="21:30">
      <c r="U14903">
        <v>41125</v>
      </c>
      <c r="V14903">
        <v>6</v>
      </c>
      <c r="W14903" t="s">
        <v>15125</v>
      </c>
      <c r="X14903">
        <v>4</v>
      </c>
      <c r="Y14903" t="s">
        <v>846</v>
      </c>
      <c r="Z14903">
        <v>4102</v>
      </c>
      <c r="AA14903" t="s">
        <v>846</v>
      </c>
      <c r="AC14903" t="s">
        <v>10212</v>
      </c>
      <c r="AD14903" t="s">
        <v>443</v>
      </c>
    </row>
    <row r="14904" spans="21:30">
      <c r="U14904">
        <v>41126</v>
      </c>
      <c r="V14904">
        <v>4</v>
      </c>
      <c r="W14904" t="s">
        <v>15126</v>
      </c>
      <c r="X14904">
        <v>13</v>
      </c>
      <c r="Y14904" t="s">
        <v>6457</v>
      </c>
      <c r="Z14904">
        <v>13101</v>
      </c>
      <c r="AA14904" t="s">
        <v>452</v>
      </c>
      <c r="AC14904" t="s">
        <v>10219</v>
      </c>
      <c r="AD14904" t="s">
        <v>443</v>
      </c>
    </row>
    <row r="14905" spans="21:30">
      <c r="U14905">
        <v>41127</v>
      </c>
      <c r="V14905">
        <v>2</v>
      </c>
      <c r="W14905" t="s">
        <v>15127</v>
      </c>
      <c r="X14905">
        <v>7</v>
      </c>
      <c r="Y14905" t="s">
        <v>953</v>
      </c>
      <c r="Z14905">
        <v>7101</v>
      </c>
      <c r="AA14905" t="s">
        <v>1054</v>
      </c>
      <c r="AC14905" t="s">
        <v>713</v>
      </c>
      <c r="AD14905" t="s">
        <v>443</v>
      </c>
    </row>
    <row r="14906" spans="21:30">
      <c r="U14906">
        <v>41129</v>
      </c>
      <c r="V14906">
        <v>9</v>
      </c>
      <c r="W14906" t="s">
        <v>15128</v>
      </c>
      <c r="X14906">
        <v>7</v>
      </c>
      <c r="Y14906" t="s">
        <v>953</v>
      </c>
      <c r="Z14906">
        <v>7105</v>
      </c>
      <c r="AA14906" t="s">
        <v>953</v>
      </c>
      <c r="AC14906" t="s">
        <v>713</v>
      </c>
      <c r="AD14906" t="s">
        <v>443</v>
      </c>
    </row>
    <row r="14907" spans="21:30">
      <c r="U14907">
        <v>41130</v>
      </c>
      <c r="V14907">
        <v>2</v>
      </c>
      <c r="W14907" t="s">
        <v>15129</v>
      </c>
      <c r="X14907">
        <v>13</v>
      </c>
      <c r="Y14907" t="s">
        <v>6457</v>
      </c>
      <c r="Z14907">
        <v>13109</v>
      </c>
      <c r="AA14907" t="s">
        <v>1224</v>
      </c>
      <c r="AC14907" t="s">
        <v>725</v>
      </c>
      <c r="AD14907" t="s">
        <v>443</v>
      </c>
    </row>
    <row r="14908" spans="21:30">
      <c r="U14908">
        <v>41131</v>
      </c>
      <c r="V14908">
        <v>0</v>
      </c>
      <c r="W14908" t="s">
        <v>15130</v>
      </c>
      <c r="X14908">
        <v>7</v>
      </c>
      <c r="Y14908" t="s">
        <v>953</v>
      </c>
      <c r="Z14908">
        <v>7101</v>
      </c>
      <c r="AA14908" t="s">
        <v>1054</v>
      </c>
      <c r="AC14908" t="s">
        <v>725</v>
      </c>
      <c r="AD14908" t="s">
        <v>2682</v>
      </c>
    </row>
    <row r="14909" spans="21:30">
      <c r="U14909">
        <v>41132</v>
      </c>
      <c r="V14909">
        <v>9</v>
      </c>
      <c r="W14909" t="s">
        <v>15131</v>
      </c>
      <c r="X14909">
        <v>4</v>
      </c>
      <c r="Y14909" t="s">
        <v>846</v>
      </c>
      <c r="Z14909">
        <v>4102</v>
      </c>
      <c r="AA14909" t="s">
        <v>846</v>
      </c>
      <c r="AC14909" t="s">
        <v>713</v>
      </c>
      <c r="AD14909" t="s">
        <v>443</v>
      </c>
    </row>
    <row r="14910" spans="21:30">
      <c r="U14910">
        <v>41133</v>
      </c>
      <c r="V14910">
        <v>7</v>
      </c>
      <c r="W14910" t="s">
        <v>15132</v>
      </c>
      <c r="X14910">
        <v>16</v>
      </c>
      <c r="Y14910" t="s">
        <v>3835</v>
      </c>
      <c r="Z14910">
        <v>16103</v>
      </c>
      <c r="AA14910" t="s">
        <v>3847</v>
      </c>
      <c r="AC14910" t="s">
        <v>10212</v>
      </c>
      <c r="AD14910" t="s">
        <v>2682</v>
      </c>
    </row>
    <row r="14911" spans="21:30">
      <c r="U14911">
        <v>41134</v>
      </c>
      <c r="V14911">
        <v>5</v>
      </c>
      <c r="W14911" t="s">
        <v>15133</v>
      </c>
      <c r="X14911">
        <v>13</v>
      </c>
      <c r="Y14911" t="s">
        <v>6457</v>
      </c>
      <c r="Z14911">
        <v>13101</v>
      </c>
      <c r="AA14911" t="s">
        <v>452</v>
      </c>
      <c r="AC14911" t="s">
        <v>10219</v>
      </c>
      <c r="AD14911" t="s">
        <v>443</v>
      </c>
    </row>
    <row r="14912" spans="21:30">
      <c r="U14912">
        <v>41135</v>
      </c>
      <c r="V14912">
        <v>3</v>
      </c>
      <c r="W14912" t="s">
        <v>15134</v>
      </c>
      <c r="X14912">
        <v>13</v>
      </c>
      <c r="Y14912" t="s">
        <v>6457</v>
      </c>
      <c r="Z14912">
        <v>13601</v>
      </c>
      <c r="AA14912" t="s">
        <v>777</v>
      </c>
      <c r="AC14912" t="s">
        <v>713</v>
      </c>
      <c r="AD14912" t="s">
        <v>443</v>
      </c>
    </row>
    <row r="14913" spans="21:30">
      <c r="U14913">
        <v>41136</v>
      </c>
      <c r="V14913">
        <v>1</v>
      </c>
      <c r="W14913" t="s">
        <v>15135</v>
      </c>
      <c r="X14913">
        <v>9</v>
      </c>
      <c r="Y14913" t="s">
        <v>559</v>
      </c>
      <c r="Z14913">
        <v>9209</v>
      </c>
      <c r="AA14913" t="s">
        <v>129</v>
      </c>
      <c r="AC14913" t="s">
        <v>10219</v>
      </c>
      <c r="AD14913" t="s">
        <v>443</v>
      </c>
    </row>
    <row r="14914" spans="21:30">
      <c r="U14914">
        <v>41138</v>
      </c>
      <c r="V14914">
        <v>8</v>
      </c>
      <c r="W14914" t="s">
        <v>15136</v>
      </c>
      <c r="X14914">
        <v>9</v>
      </c>
      <c r="Y14914" t="s">
        <v>559</v>
      </c>
      <c r="Z14914">
        <v>9211</v>
      </c>
      <c r="AA14914" t="s">
        <v>1788</v>
      </c>
      <c r="AC14914" t="s">
        <v>10219</v>
      </c>
      <c r="AD14914" t="s">
        <v>443</v>
      </c>
    </row>
    <row r="14915" spans="21:30">
      <c r="U14915">
        <v>41139</v>
      </c>
      <c r="V14915">
        <v>6</v>
      </c>
      <c r="W14915" t="s">
        <v>15137</v>
      </c>
      <c r="X14915">
        <v>9</v>
      </c>
      <c r="Y14915" t="s">
        <v>559</v>
      </c>
      <c r="Z14915">
        <v>9111</v>
      </c>
      <c r="AA14915" t="s">
        <v>1425</v>
      </c>
      <c r="AC14915" t="s">
        <v>10219</v>
      </c>
      <c r="AD14915" t="s">
        <v>443</v>
      </c>
    </row>
    <row r="14916" spans="21:30">
      <c r="U14916">
        <v>41141</v>
      </c>
      <c r="V14916">
        <v>8</v>
      </c>
      <c r="W14916" t="s">
        <v>15138</v>
      </c>
      <c r="X14916">
        <v>9</v>
      </c>
      <c r="Y14916" t="s">
        <v>559</v>
      </c>
      <c r="Z14916">
        <v>9108</v>
      </c>
      <c r="AA14916" t="s">
        <v>1269</v>
      </c>
      <c r="AC14916" t="s">
        <v>10219</v>
      </c>
      <c r="AD14916" t="s">
        <v>443</v>
      </c>
    </row>
    <row r="14917" spans="21:30">
      <c r="U14917">
        <v>41142</v>
      </c>
      <c r="V14917">
        <v>6</v>
      </c>
      <c r="W14917" t="s">
        <v>15139</v>
      </c>
      <c r="X14917">
        <v>13</v>
      </c>
      <c r="Y14917" t="s">
        <v>6457</v>
      </c>
      <c r="Z14917">
        <v>13127</v>
      </c>
      <c r="AA14917" t="s">
        <v>1640</v>
      </c>
      <c r="AC14917" t="s">
        <v>725</v>
      </c>
      <c r="AD14917" t="s">
        <v>443</v>
      </c>
    </row>
    <row r="14918" spans="21:30">
      <c r="U14918">
        <v>41143</v>
      </c>
      <c r="V14918">
        <v>4</v>
      </c>
      <c r="W14918" t="s">
        <v>15140</v>
      </c>
      <c r="X14918">
        <v>13</v>
      </c>
      <c r="Y14918" t="s">
        <v>6457</v>
      </c>
      <c r="Z14918">
        <v>13125</v>
      </c>
      <c r="AA14918" t="s">
        <v>1608</v>
      </c>
      <c r="AC14918" t="s">
        <v>725</v>
      </c>
      <c r="AD14918" t="s">
        <v>443</v>
      </c>
    </row>
    <row r="14919" spans="21:30">
      <c r="U14919">
        <v>41144</v>
      </c>
      <c r="V14919">
        <v>2</v>
      </c>
      <c r="W14919" t="s">
        <v>15141</v>
      </c>
      <c r="X14919">
        <v>10</v>
      </c>
      <c r="Y14919" t="s">
        <v>5531</v>
      </c>
      <c r="Z14919">
        <v>10102</v>
      </c>
      <c r="AA14919" t="s">
        <v>908</v>
      </c>
      <c r="AC14919" t="s">
        <v>10219</v>
      </c>
      <c r="AD14919" t="s">
        <v>443</v>
      </c>
    </row>
    <row r="14920" spans="21:30">
      <c r="U14920">
        <v>41145</v>
      </c>
      <c r="V14920">
        <v>0</v>
      </c>
      <c r="W14920" t="s">
        <v>15142</v>
      </c>
      <c r="X14920">
        <v>10</v>
      </c>
      <c r="Y14920" t="s">
        <v>5531</v>
      </c>
      <c r="Z14920">
        <v>10301</v>
      </c>
      <c r="AA14920" t="s">
        <v>1441</v>
      </c>
      <c r="AC14920" t="s">
        <v>10219</v>
      </c>
      <c r="AD14920" t="s">
        <v>443</v>
      </c>
    </row>
    <row r="14921" spans="21:30">
      <c r="U14921">
        <v>41146</v>
      </c>
      <c r="V14921">
        <v>9</v>
      </c>
      <c r="W14921" t="s">
        <v>15143</v>
      </c>
      <c r="X14921">
        <v>10</v>
      </c>
      <c r="Y14921" t="s">
        <v>5531</v>
      </c>
      <c r="Z14921">
        <v>10402</v>
      </c>
      <c r="AA14921" t="s">
        <v>6347</v>
      </c>
      <c r="AC14921" t="s">
        <v>10219</v>
      </c>
      <c r="AD14921" t="s">
        <v>443</v>
      </c>
    </row>
    <row r="14922" spans="21:30">
      <c r="U14922">
        <v>41147</v>
      </c>
      <c r="V14922">
        <v>7</v>
      </c>
      <c r="W14922" t="s">
        <v>15144</v>
      </c>
      <c r="X14922">
        <v>10</v>
      </c>
      <c r="Y14922" t="s">
        <v>5531</v>
      </c>
      <c r="Z14922">
        <v>10301</v>
      </c>
      <c r="AA14922" t="s">
        <v>1441</v>
      </c>
      <c r="AC14922" t="s">
        <v>10219</v>
      </c>
      <c r="AD14922" t="s">
        <v>443</v>
      </c>
    </row>
    <row r="14923" spans="21:30">
      <c r="U14923">
        <v>41148</v>
      </c>
      <c r="V14923">
        <v>5</v>
      </c>
      <c r="W14923" t="s">
        <v>9910</v>
      </c>
      <c r="X14923">
        <v>4</v>
      </c>
      <c r="Y14923" t="s">
        <v>846</v>
      </c>
      <c r="Z14923">
        <v>4106</v>
      </c>
      <c r="AA14923" t="s">
        <v>2021</v>
      </c>
      <c r="AC14923" t="s">
        <v>10212</v>
      </c>
      <c r="AD14923" t="s">
        <v>443</v>
      </c>
    </row>
    <row r="14924" spans="21:30">
      <c r="U14924">
        <v>41149</v>
      </c>
      <c r="V14924">
        <v>3</v>
      </c>
      <c r="W14924" t="s">
        <v>15145</v>
      </c>
      <c r="X14924">
        <v>10</v>
      </c>
      <c r="Y14924" t="s">
        <v>5531</v>
      </c>
      <c r="Z14924">
        <v>10101</v>
      </c>
      <c r="AA14924" t="s">
        <v>1559</v>
      </c>
      <c r="AC14924" t="s">
        <v>725</v>
      </c>
      <c r="AD14924" t="s">
        <v>443</v>
      </c>
    </row>
    <row r="14925" spans="21:30">
      <c r="U14925">
        <v>41150</v>
      </c>
      <c r="V14925">
        <v>7</v>
      </c>
      <c r="W14925" t="s">
        <v>15146</v>
      </c>
      <c r="X14925">
        <v>7</v>
      </c>
      <c r="Y14925" t="s">
        <v>953</v>
      </c>
      <c r="Z14925">
        <v>7301</v>
      </c>
      <c r="AA14925" t="s">
        <v>1103</v>
      </c>
      <c r="AC14925" t="s">
        <v>10212</v>
      </c>
      <c r="AD14925" t="s">
        <v>2682</v>
      </c>
    </row>
    <row r="14926" spans="21:30">
      <c r="U14926">
        <v>41151</v>
      </c>
      <c r="V14926">
        <v>5</v>
      </c>
      <c r="W14926" t="s">
        <v>13074</v>
      </c>
      <c r="X14926">
        <v>9</v>
      </c>
      <c r="Y14926" t="s">
        <v>559</v>
      </c>
      <c r="Z14926">
        <v>9208</v>
      </c>
      <c r="AA14926" t="s">
        <v>4906</v>
      </c>
      <c r="AC14926" t="s">
        <v>10219</v>
      </c>
      <c r="AD14926" t="s">
        <v>2682</v>
      </c>
    </row>
    <row r="14927" spans="21:30">
      <c r="U14927">
        <v>41152</v>
      </c>
      <c r="V14927">
        <v>3</v>
      </c>
      <c r="W14927" t="s">
        <v>15147</v>
      </c>
      <c r="X14927">
        <v>13</v>
      </c>
      <c r="Y14927" t="s">
        <v>6457</v>
      </c>
      <c r="Z14927">
        <v>13201</v>
      </c>
      <c r="AA14927" t="s">
        <v>114</v>
      </c>
      <c r="AC14927" t="s">
        <v>725</v>
      </c>
      <c r="AD14927" t="s">
        <v>443</v>
      </c>
    </row>
    <row r="14928" spans="21:30">
      <c r="U14928">
        <v>41153</v>
      </c>
      <c r="V14928">
        <v>1</v>
      </c>
      <c r="W14928" t="s">
        <v>15148</v>
      </c>
      <c r="X14928">
        <v>13</v>
      </c>
      <c r="Y14928" t="s">
        <v>6457</v>
      </c>
      <c r="Z14928">
        <v>13101</v>
      </c>
      <c r="AA14928" t="s">
        <v>452</v>
      </c>
      <c r="AC14928" t="s">
        <v>725</v>
      </c>
      <c r="AD14928" t="s">
        <v>443</v>
      </c>
    </row>
    <row r="14929" spans="21:30">
      <c r="U14929">
        <v>41155</v>
      </c>
      <c r="V14929">
        <v>8</v>
      </c>
      <c r="W14929" t="s">
        <v>15149</v>
      </c>
      <c r="X14929">
        <v>13</v>
      </c>
      <c r="Y14929" t="s">
        <v>6457</v>
      </c>
      <c r="Z14929">
        <v>13123</v>
      </c>
      <c r="AA14929" t="s">
        <v>756</v>
      </c>
      <c r="AC14929" t="s">
        <v>725</v>
      </c>
      <c r="AD14929" t="s">
        <v>443</v>
      </c>
    </row>
    <row r="14930" spans="21:30">
      <c r="U14930">
        <v>41156</v>
      </c>
      <c r="V14930">
        <v>6</v>
      </c>
      <c r="W14930" t="s">
        <v>15150</v>
      </c>
      <c r="X14930">
        <v>13</v>
      </c>
      <c r="Y14930" t="s">
        <v>6457</v>
      </c>
      <c r="Z14930">
        <v>13119</v>
      </c>
      <c r="AA14930" t="s">
        <v>6482</v>
      </c>
      <c r="AC14930" t="s">
        <v>725</v>
      </c>
      <c r="AD14930" t="s">
        <v>443</v>
      </c>
    </row>
    <row r="14931" spans="21:30">
      <c r="U14931">
        <v>41157</v>
      </c>
      <c r="V14931">
        <v>4</v>
      </c>
      <c r="W14931" t="s">
        <v>15151</v>
      </c>
      <c r="X14931">
        <v>13</v>
      </c>
      <c r="Y14931" t="s">
        <v>6457</v>
      </c>
      <c r="Z14931">
        <v>13110</v>
      </c>
      <c r="AA14931" t="s">
        <v>741</v>
      </c>
      <c r="AC14931" t="s">
        <v>725</v>
      </c>
      <c r="AD14931" t="s">
        <v>443</v>
      </c>
    </row>
    <row r="14932" spans="21:30">
      <c r="U14932">
        <v>41158</v>
      </c>
      <c r="V14932">
        <v>2</v>
      </c>
      <c r="W14932" t="s">
        <v>15152</v>
      </c>
      <c r="X14932">
        <v>13</v>
      </c>
      <c r="Y14932" t="s">
        <v>6457</v>
      </c>
      <c r="Z14932">
        <v>13130</v>
      </c>
      <c r="AA14932" t="s">
        <v>840</v>
      </c>
      <c r="AC14932" t="s">
        <v>725</v>
      </c>
      <c r="AD14932" t="s">
        <v>443</v>
      </c>
    </row>
    <row r="14933" spans="21:30">
      <c r="U14933">
        <v>41159</v>
      </c>
      <c r="V14933">
        <v>0</v>
      </c>
      <c r="W14933" t="s">
        <v>15153</v>
      </c>
      <c r="X14933">
        <v>9</v>
      </c>
      <c r="Y14933" t="s">
        <v>559</v>
      </c>
      <c r="Z14933">
        <v>9102</v>
      </c>
      <c r="AA14933" t="s">
        <v>936</v>
      </c>
      <c r="AC14933" t="s">
        <v>10212</v>
      </c>
      <c r="AD14933" t="s">
        <v>2682</v>
      </c>
    </row>
    <row r="14934" spans="21:30">
      <c r="U14934">
        <v>41160</v>
      </c>
      <c r="V14934">
        <v>4</v>
      </c>
      <c r="W14934" t="s">
        <v>15154</v>
      </c>
      <c r="X14934">
        <v>7</v>
      </c>
      <c r="Y14934" t="s">
        <v>953</v>
      </c>
      <c r="Z14934">
        <v>7101</v>
      </c>
      <c r="AA14934" t="s">
        <v>1054</v>
      </c>
      <c r="AC14934" t="s">
        <v>725</v>
      </c>
      <c r="AD14934" t="s">
        <v>2682</v>
      </c>
    </row>
    <row r="14935" spans="21:30">
      <c r="U14935">
        <v>41161</v>
      </c>
      <c r="V14935">
        <v>2</v>
      </c>
      <c r="W14935" t="s">
        <v>15155</v>
      </c>
      <c r="X14935">
        <v>13</v>
      </c>
      <c r="Y14935" t="s">
        <v>6457</v>
      </c>
      <c r="Z14935">
        <v>13126</v>
      </c>
      <c r="AA14935" t="s">
        <v>6479</v>
      </c>
      <c r="AC14935" t="s">
        <v>725</v>
      </c>
      <c r="AD14935" t="s">
        <v>443</v>
      </c>
    </row>
    <row r="14936" spans="21:30">
      <c r="U14936">
        <v>41162</v>
      </c>
      <c r="V14936">
        <v>0</v>
      </c>
      <c r="W14936" t="s">
        <v>15156</v>
      </c>
      <c r="X14936">
        <v>13</v>
      </c>
      <c r="Y14936" t="s">
        <v>6457</v>
      </c>
      <c r="Z14936">
        <v>13132</v>
      </c>
      <c r="AA14936" t="s">
        <v>1802</v>
      </c>
      <c r="AC14936" t="s">
        <v>725</v>
      </c>
      <c r="AD14936" t="s">
        <v>443</v>
      </c>
    </row>
    <row r="14937" spans="21:30">
      <c r="U14937">
        <v>41163</v>
      </c>
      <c r="V14937">
        <v>9</v>
      </c>
      <c r="W14937" t="s">
        <v>15157</v>
      </c>
      <c r="X14937">
        <v>13</v>
      </c>
      <c r="Y14937" t="s">
        <v>6457</v>
      </c>
      <c r="Z14937">
        <v>13101</v>
      </c>
      <c r="AA14937" t="s">
        <v>452</v>
      </c>
      <c r="AC14937" t="s">
        <v>725</v>
      </c>
      <c r="AD14937" t="s">
        <v>443</v>
      </c>
    </row>
    <row r="14938" spans="21:30">
      <c r="U14938">
        <v>41164</v>
      </c>
      <c r="V14938">
        <v>7</v>
      </c>
      <c r="W14938" t="s">
        <v>15158</v>
      </c>
      <c r="X14938">
        <v>13</v>
      </c>
      <c r="Y14938" t="s">
        <v>6457</v>
      </c>
      <c r="Z14938">
        <v>13113</v>
      </c>
      <c r="AA14938" t="s">
        <v>761</v>
      </c>
      <c r="AC14938" t="s">
        <v>725</v>
      </c>
      <c r="AD14938" t="s">
        <v>443</v>
      </c>
    </row>
    <row r="14939" spans="21:30">
      <c r="U14939">
        <v>41165</v>
      </c>
      <c r="V14939">
        <v>5</v>
      </c>
      <c r="W14939" t="s">
        <v>15159</v>
      </c>
      <c r="X14939">
        <v>13</v>
      </c>
      <c r="Y14939" t="s">
        <v>6457</v>
      </c>
      <c r="Z14939">
        <v>13101</v>
      </c>
      <c r="AA14939" t="s">
        <v>452</v>
      </c>
      <c r="AC14939" t="s">
        <v>725</v>
      </c>
      <c r="AD14939" t="s">
        <v>443</v>
      </c>
    </row>
    <row r="14940" spans="21:30">
      <c r="U14940">
        <v>41166</v>
      </c>
      <c r="V14940">
        <v>3</v>
      </c>
      <c r="W14940" t="s">
        <v>15160</v>
      </c>
      <c r="X14940">
        <v>13</v>
      </c>
      <c r="Y14940" t="s">
        <v>6457</v>
      </c>
      <c r="Z14940">
        <v>13120</v>
      </c>
      <c r="AA14940" t="s">
        <v>6588</v>
      </c>
      <c r="AC14940" t="s">
        <v>725</v>
      </c>
      <c r="AD14940" t="s">
        <v>443</v>
      </c>
    </row>
    <row r="14941" spans="21:30">
      <c r="U14941">
        <v>41167</v>
      </c>
      <c r="V14941">
        <v>1</v>
      </c>
      <c r="W14941" t="s">
        <v>15161</v>
      </c>
      <c r="X14941">
        <v>13</v>
      </c>
      <c r="Y14941" t="s">
        <v>6457</v>
      </c>
      <c r="Z14941">
        <v>13114</v>
      </c>
      <c r="AA14941" t="s">
        <v>683</v>
      </c>
      <c r="AC14941" t="s">
        <v>725</v>
      </c>
      <c r="AD14941" t="s">
        <v>443</v>
      </c>
    </row>
    <row r="14942" spans="21:30">
      <c r="U14942">
        <v>41169</v>
      </c>
      <c r="V14942">
        <v>8</v>
      </c>
      <c r="W14942" t="s">
        <v>15162</v>
      </c>
      <c r="X14942">
        <v>13</v>
      </c>
      <c r="Y14942" t="s">
        <v>6457</v>
      </c>
      <c r="Z14942">
        <v>13101</v>
      </c>
      <c r="AA14942" t="s">
        <v>452</v>
      </c>
      <c r="AC14942" t="s">
        <v>725</v>
      </c>
      <c r="AD14942" t="s">
        <v>443</v>
      </c>
    </row>
    <row r="14943" spans="21:30">
      <c r="U14943">
        <v>41170</v>
      </c>
      <c r="V14943">
        <v>1</v>
      </c>
      <c r="W14943" t="s">
        <v>15163</v>
      </c>
      <c r="X14943">
        <v>13</v>
      </c>
      <c r="Y14943" t="s">
        <v>6457</v>
      </c>
      <c r="Z14943">
        <v>13114</v>
      </c>
      <c r="AA14943" t="s">
        <v>683</v>
      </c>
      <c r="AC14943" t="s">
        <v>725</v>
      </c>
      <c r="AD14943" t="s">
        <v>443</v>
      </c>
    </row>
    <row r="14944" spans="21:30">
      <c r="U14944">
        <v>41172</v>
      </c>
      <c r="V14944">
        <v>8</v>
      </c>
      <c r="W14944" t="s">
        <v>15164</v>
      </c>
      <c r="X14944">
        <v>13</v>
      </c>
      <c r="Y14944" t="s">
        <v>6457</v>
      </c>
      <c r="Z14944">
        <v>13119</v>
      </c>
      <c r="AA14944" t="s">
        <v>6482</v>
      </c>
      <c r="AC14944" t="s">
        <v>725</v>
      </c>
      <c r="AD14944" t="s">
        <v>443</v>
      </c>
    </row>
    <row r="14945" spans="21:30">
      <c r="U14945">
        <v>41173</v>
      </c>
      <c r="V14945">
        <v>6</v>
      </c>
      <c r="W14945" t="s">
        <v>15165</v>
      </c>
      <c r="X14945">
        <v>4</v>
      </c>
      <c r="Y14945" t="s">
        <v>846</v>
      </c>
      <c r="Z14945">
        <v>4105</v>
      </c>
      <c r="AA14945" t="s">
        <v>1456</v>
      </c>
      <c r="AC14945" t="s">
        <v>713</v>
      </c>
      <c r="AD14945" t="s">
        <v>443</v>
      </c>
    </row>
    <row r="14946" spans="21:30">
      <c r="U14946">
        <v>41174</v>
      </c>
      <c r="V14946">
        <v>4</v>
      </c>
      <c r="W14946" t="s">
        <v>15166</v>
      </c>
      <c r="X14946">
        <v>5</v>
      </c>
      <c r="Y14946" t="s">
        <v>505</v>
      </c>
      <c r="Z14946">
        <v>5103</v>
      </c>
      <c r="AA14946" t="s">
        <v>2583</v>
      </c>
      <c r="AC14946" t="s">
        <v>10212</v>
      </c>
      <c r="AD14946" t="s">
        <v>443</v>
      </c>
    </row>
    <row r="14947" spans="21:30">
      <c r="U14947">
        <v>41175</v>
      </c>
      <c r="V14947">
        <v>2</v>
      </c>
      <c r="W14947" t="s">
        <v>15167</v>
      </c>
      <c r="X14947">
        <v>13</v>
      </c>
      <c r="Y14947" t="s">
        <v>6457</v>
      </c>
      <c r="Z14947">
        <v>13123</v>
      </c>
      <c r="AA14947" t="s">
        <v>756</v>
      </c>
      <c r="AC14947" t="s">
        <v>725</v>
      </c>
      <c r="AD14947" t="s">
        <v>443</v>
      </c>
    </row>
    <row r="14948" spans="21:30">
      <c r="U14948">
        <v>41176</v>
      </c>
      <c r="V14948">
        <v>0</v>
      </c>
      <c r="W14948" t="s">
        <v>15168</v>
      </c>
      <c r="X14948">
        <v>8</v>
      </c>
      <c r="Y14948" t="s">
        <v>434</v>
      </c>
      <c r="Z14948">
        <v>8101</v>
      </c>
      <c r="AA14948" t="s">
        <v>433</v>
      </c>
      <c r="AC14948" t="s">
        <v>725</v>
      </c>
      <c r="AD14948" t="s">
        <v>2682</v>
      </c>
    </row>
    <row r="14949" spans="21:30">
      <c r="U14949">
        <v>41177</v>
      </c>
      <c r="V14949">
        <v>9</v>
      </c>
      <c r="W14949" t="s">
        <v>15169</v>
      </c>
      <c r="X14949">
        <v>8</v>
      </c>
      <c r="Y14949" t="s">
        <v>434</v>
      </c>
      <c r="Z14949">
        <v>8110</v>
      </c>
      <c r="AA14949" t="s">
        <v>1747</v>
      </c>
      <c r="AC14949" t="s">
        <v>725</v>
      </c>
      <c r="AD14949" t="s">
        <v>2682</v>
      </c>
    </row>
    <row r="14950" spans="21:30">
      <c r="U14950">
        <v>41178</v>
      </c>
      <c r="V14950">
        <v>7</v>
      </c>
      <c r="W14950" t="s">
        <v>15170</v>
      </c>
      <c r="X14950">
        <v>8</v>
      </c>
      <c r="Y14950" t="s">
        <v>434</v>
      </c>
      <c r="Z14950">
        <v>8101</v>
      </c>
      <c r="AA14950" t="s">
        <v>433</v>
      </c>
      <c r="AC14950" t="s">
        <v>725</v>
      </c>
      <c r="AD14950" t="s">
        <v>2682</v>
      </c>
    </row>
    <row r="14951" spans="21:30">
      <c r="U14951">
        <v>41179</v>
      </c>
      <c r="V14951">
        <v>5</v>
      </c>
      <c r="W14951" t="s">
        <v>15171</v>
      </c>
      <c r="X14951">
        <v>4</v>
      </c>
      <c r="Y14951" t="s">
        <v>846</v>
      </c>
      <c r="Z14951">
        <v>4301</v>
      </c>
      <c r="AA14951" t="s">
        <v>112</v>
      </c>
      <c r="AC14951" t="s">
        <v>713</v>
      </c>
      <c r="AD14951" t="s">
        <v>443</v>
      </c>
    </row>
    <row r="14952" spans="21:30">
      <c r="U14952">
        <v>41180</v>
      </c>
      <c r="V14952">
        <v>9</v>
      </c>
      <c r="W14952" t="s">
        <v>15172</v>
      </c>
      <c r="X14952">
        <v>8</v>
      </c>
      <c r="Y14952" t="s">
        <v>434</v>
      </c>
      <c r="Z14952">
        <v>8102</v>
      </c>
      <c r="AA14952" t="s">
        <v>1069</v>
      </c>
      <c r="AC14952" t="s">
        <v>725</v>
      </c>
      <c r="AD14952" t="s">
        <v>2682</v>
      </c>
    </row>
    <row r="14953" spans="21:30">
      <c r="U14953">
        <v>41181</v>
      </c>
      <c r="V14953">
        <v>7</v>
      </c>
      <c r="W14953" t="s">
        <v>15173</v>
      </c>
      <c r="X14953">
        <v>11</v>
      </c>
      <c r="Y14953" t="s">
        <v>1843</v>
      </c>
      <c r="Z14953">
        <v>11101</v>
      </c>
      <c r="AA14953" t="s">
        <v>1842</v>
      </c>
      <c r="AC14953" t="s">
        <v>725</v>
      </c>
      <c r="AD14953" t="s">
        <v>2682</v>
      </c>
    </row>
    <row r="14954" spans="21:30">
      <c r="U14954">
        <v>41182</v>
      </c>
      <c r="V14954">
        <v>5</v>
      </c>
      <c r="W14954" t="s">
        <v>15174</v>
      </c>
      <c r="X14954">
        <v>13</v>
      </c>
      <c r="Y14954" t="s">
        <v>6457</v>
      </c>
      <c r="Z14954">
        <v>13122</v>
      </c>
      <c r="AA14954" t="s">
        <v>6722</v>
      </c>
      <c r="AC14954" t="s">
        <v>725</v>
      </c>
      <c r="AD14954" t="s">
        <v>443</v>
      </c>
    </row>
    <row r="14955" spans="21:30">
      <c r="U14955">
        <v>41183</v>
      </c>
      <c r="V14955">
        <v>3</v>
      </c>
      <c r="W14955" t="s">
        <v>15175</v>
      </c>
      <c r="X14955">
        <v>8</v>
      </c>
      <c r="Y14955" t="s">
        <v>434</v>
      </c>
      <c r="Z14955">
        <v>8101</v>
      </c>
      <c r="AA14955" t="s">
        <v>433</v>
      </c>
      <c r="AC14955" t="s">
        <v>725</v>
      </c>
      <c r="AD14955" t="s">
        <v>2682</v>
      </c>
    </row>
    <row r="14956" spans="21:30">
      <c r="U14956">
        <v>41184</v>
      </c>
      <c r="V14956">
        <v>1</v>
      </c>
      <c r="W14956" t="s">
        <v>15176</v>
      </c>
      <c r="X14956">
        <v>8</v>
      </c>
      <c r="Y14956" t="s">
        <v>434</v>
      </c>
      <c r="Z14956">
        <v>8110</v>
      </c>
      <c r="AA14956" t="s">
        <v>1747</v>
      </c>
      <c r="AC14956" t="s">
        <v>725</v>
      </c>
      <c r="AD14956" t="s">
        <v>2682</v>
      </c>
    </row>
    <row r="14957" spans="21:30">
      <c r="U14957">
        <v>41194</v>
      </c>
      <c r="V14957">
        <v>9</v>
      </c>
      <c r="W14957" t="s">
        <v>15177</v>
      </c>
      <c r="X14957">
        <v>13</v>
      </c>
      <c r="Y14957" t="s">
        <v>6457</v>
      </c>
      <c r="Z14957">
        <v>13122</v>
      </c>
      <c r="AA14957" t="s">
        <v>6722</v>
      </c>
      <c r="AC14957" t="s">
        <v>725</v>
      </c>
      <c r="AD14957" t="s">
        <v>443</v>
      </c>
    </row>
    <row r="14958" spans="21:30">
      <c r="U14958">
        <v>41195</v>
      </c>
      <c r="V14958">
        <v>7</v>
      </c>
      <c r="W14958" t="s">
        <v>15178</v>
      </c>
      <c r="X14958">
        <v>13</v>
      </c>
      <c r="Y14958" t="s">
        <v>6457</v>
      </c>
      <c r="Z14958">
        <v>13123</v>
      </c>
      <c r="AA14958" t="s">
        <v>756</v>
      </c>
      <c r="AC14958" t="s">
        <v>725</v>
      </c>
      <c r="AD14958" t="s">
        <v>443</v>
      </c>
    </row>
    <row r="14959" spans="21:30">
      <c r="U14959">
        <v>41196</v>
      </c>
      <c r="V14959">
        <v>5</v>
      </c>
      <c r="W14959" t="s">
        <v>15179</v>
      </c>
      <c r="X14959">
        <v>13</v>
      </c>
      <c r="Y14959" t="s">
        <v>6457</v>
      </c>
      <c r="Z14959">
        <v>13603</v>
      </c>
      <c r="AA14959" t="s">
        <v>776</v>
      </c>
      <c r="AC14959" t="s">
        <v>725</v>
      </c>
      <c r="AD14959" t="s">
        <v>443</v>
      </c>
    </row>
    <row r="14960" spans="21:30">
      <c r="U14960">
        <v>41197</v>
      </c>
      <c r="V14960">
        <v>3</v>
      </c>
      <c r="W14960" t="s">
        <v>15180</v>
      </c>
      <c r="X14960">
        <v>8</v>
      </c>
      <c r="Y14960" t="s">
        <v>434</v>
      </c>
      <c r="Z14960">
        <v>8202</v>
      </c>
      <c r="AA14960" t="s">
        <v>886</v>
      </c>
      <c r="AC14960" t="s">
        <v>10212</v>
      </c>
      <c r="AD14960" t="s">
        <v>2682</v>
      </c>
    </row>
    <row r="14961" spans="21:30">
      <c r="U14961">
        <v>41198</v>
      </c>
      <c r="V14961">
        <v>1</v>
      </c>
      <c r="W14961" t="s">
        <v>15181</v>
      </c>
      <c r="X14961">
        <v>13</v>
      </c>
      <c r="Y14961" t="s">
        <v>6457</v>
      </c>
      <c r="Z14961">
        <v>13301</v>
      </c>
      <c r="AA14961" t="s">
        <v>623</v>
      </c>
      <c r="AC14961" t="s">
        <v>725</v>
      </c>
      <c r="AD14961" t="s">
        <v>443</v>
      </c>
    </row>
    <row r="14962" spans="21:30">
      <c r="U14962">
        <v>41200</v>
      </c>
      <c r="V14962">
        <v>7</v>
      </c>
      <c r="W14962" t="s">
        <v>15182</v>
      </c>
      <c r="X14962">
        <v>8</v>
      </c>
      <c r="Y14962" t="s">
        <v>434</v>
      </c>
      <c r="Z14962">
        <v>8203</v>
      </c>
      <c r="AA14962" t="s">
        <v>4709</v>
      </c>
      <c r="AC14962" t="s">
        <v>10219</v>
      </c>
      <c r="AD14962" t="s">
        <v>2682</v>
      </c>
    </row>
    <row r="14963" spans="21:30">
      <c r="U14963">
        <v>41201</v>
      </c>
      <c r="V14963">
        <v>5</v>
      </c>
      <c r="W14963" t="s">
        <v>15183</v>
      </c>
      <c r="X14963">
        <v>8</v>
      </c>
      <c r="Y14963" t="s">
        <v>434</v>
      </c>
      <c r="Z14963">
        <v>8202</v>
      </c>
      <c r="AA14963" t="s">
        <v>886</v>
      </c>
      <c r="AC14963" t="s">
        <v>10212</v>
      </c>
      <c r="AD14963" t="s">
        <v>2682</v>
      </c>
    </row>
    <row r="14964" spans="21:30">
      <c r="U14964">
        <v>41202</v>
      </c>
      <c r="V14964">
        <v>3</v>
      </c>
      <c r="W14964" t="s">
        <v>15184</v>
      </c>
      <c r="X14964">
        <v>14</v>
      </c>
      <c r="Y14964" t="s">
        <v>5517</v>
      </c>
      <c r="Z14964">
        <v>14101</v>
      </c>
      <c r="AA14964" t="s">
        <v>817</v>
      </c>
      <c r="AC14964" t="s">
        <v>725</v>
      </c>
      <c r="AD14964" t="s">
        <v>443</v>
      </c>
    </row>
    <row r="14965" spans="21:30">
      <c r="U14965">
        <v>41203</v>
      </c>
      <c r="V14965">
        <v>1</v>
      </c>
      <c r="W14965" t="s">
        <v>15185</v>
      </c>
      <c r="X14965">
        <v>14</v>
      </c>
      <c r="Y14965" t="s">
        <v>5517</v>
      </c>
      <c r="Z14965">
        <v>14105</v>
      </c>
      <c r="AA14965" t="s">
        <v>5644</v>
      </c>
      <c r="AC14965" t="s">
        <v>10219</v>
      </c>
      <c r="AD14965" t="s">
        <v>443</v>
      </c>
    </row>
    <row r="14966" spans="21:30">
      <c r="U14966">
        <v>41205</v>
      </c>
      <c r="V14966">
        <v>8</v>
      </c>
      <c r="W14966" t="s">
        <v>15186</v>
      </c>
      <c r="X14966">
        <v>9</v>
      </c>
      <c r="Y14966" t="s">
        <v>559</v>
      </c>
      <c r="Z14966">
        <v>9105</v>
      </c>
      <c r="AA14966" t="s">
        <v>93</v>
      </c>
      <c r="AC14966" t="s">
        <v>10212</v>
      </c>
      <c r="AD14966" t="s">
        <v>443</v>
      </c>
    </row>
    <row r="14967" spans="21:30">
      <c r="U14967">
        <v>41206</v>
      </c>
      <c r="V14967">
        <v>6</v>
      </c>
      <c r="W14967" t="s">
        <v>15187</v>
      </c>
      <c r="X14967">
        <v>13</v>
      </c>
      <c r="Y14967" t="s">
        <v>6457</v>
      </c>
      <c r="Z14967">
        <v>13123</v>
      </c>
      <c r="AA14967" t="s">
        <v>756</v>
      </c>
      <c r="AC14967" t="s">
        <v>725</v>
      </c>
      <c r="AD14967" t="s">
        <v>2682</v>
      </c>
    </row>
    <row r="14968" spans="21:30">
      <c r="U14968">
        <v>41207</v>
      </c>
      <c r="V14968">
        <v>4</v>
      </c>
      <c r="W14968" t="s">
        <v>15188</v>
      </c>
      <c r="X14968">
        <v>13</v>
      </c>
      <c r="Y14968" t="s">
        <v>6457</v>
      </c>
      <c r="Z14968">
        <v>13301</v>
      </c>
      <c r="AA14968" t="s">
        <v>623</v>
      </c>
      <c r="AC14968" t="s">
        <v>725</v>
      </c>
      <c r="AD14968" t="s">
        <v>2682</v>
      </c>
    </row>
    <row r="14969" spans="21:30">
      <c r="U14969">
        <v>41208</v>
      </c>
      <c r="V14969">
        <v>2</v>
      </c>
      <c r="W14969" t="s">
        <v>15189</v>
      </c>
      <c r="X14969">
        <v>2</v>
      </c>
      <c r="Y14969" t="s">
        <v>631</v>
      </c>
      <c r="Z14969">
        <v>2101</v>
      </c>
      <c r="AA14969" t="s">
        <v>631</v>
      </c>
      <c r="AC14969" t="s">
        <v>725</v>
      </c>
      <c r="AD14969" t="s">
        <v>443</v>
      </c>
    </row>
    <row r="14970" spans="21:30">
      <c r="U14970">
        <v>41209</v>
      </c>
      <c r="V14970">
        <v>0</v>
      </c>
      <c r="W14970" t="s">
        <v>15190</v>
      </c>
      <c r="X14970">
        <v>9</v>
      </c>
      <c r="Y14970" t="s">
        <v>559</v>
      </c>
      <c r="Z14970">
        <v>9120</v>
      </c>
      <c r="AA14970" t="s">
        <v>1800</v>
      </c>
      <c r="AC14970" t="s">
        <v>10212</v>
      </c>
      <c r="AD14970" t="s">
        <v>443</v>
      </c>
    </row>
    <row r="14971" spans="21:30">
      <c r="U14971">
        <v>41210</v>
      </c>
      <c r="V14971">
        <v>4</v>
      </c>
      <c r="W14971" t="s">
        <v>15191</v>
      </c>
      <c r="X14971">
        <v>8</v>
      </c>
      <c r="Y14971" t="s">
        <v>434</v>
      </c>
      <c r="Z14971">
        <v>8203</v>
      </c>
      <c r="AA14971" t="s">
        <v>4709</v>
      </c>
      <c r="AC14971" t="s">
        <v>10212</v>
      </c>
      <c r="AD14971" t="s">
        <v>2682</v>
      </c>
    </row>
    <row r="14972" spans="21:30">
      <c r="U14972">
        <v>41211</v>
      </c>
      <c r="V14972">
        <v>2</v>
      </c>
      <c r="W14972" t="s">
        <v>15192</v>
      </c>
      <c r="X14972">
        <v>13</v>
      </c>
      <c r="Y14972" t="s">
        <v>6457</v>
      </c>
      <c r="Z14972">
        <v>13122</v>
      </c>
      <c r="AA14972" t="s">
        <v>6722</v>
      </c>
      <c r="AC14972" t="s">
        <v>10219</v>
      </c>
      <c r="AD14972" t="s">
        <v>443</v>
      </c>
    </row>
    <row r="14973" spans="21:30">
      <c r="U14973">
        <v>41212</v>
      </c>
      <c r="V14973">
        <v>0</v>
      </c>
      <c r="W14973" t="s">
        <v>15193</v>
      </c>
      <c r="X14973">
        <v>13</v>
      </c>
      <c r="Y14973" t="s">
        <v>6457</v>
      </c>
      <c r="Z14973">
        <v>13101</v>
      </c>
      <c r="AA14973" t="s">
        <v>452</v>
      </c>
      <c r="AC14973" t="s">
        <v>725</v>
      </c>
      <c r="AD14973" t="s">
        <v>443</v>
      </c>
    </row>
    <row r="14974" spans="21:30">
      <c r="U14974">
        <v>41213</v>
      </c>
      <c r="V14974">
        <v>9</v>
      </c>
      <c r="W14974" t="s">
        <v>15194</v>
      </c>
      <c r="X14974">
        <v>13</v>
      </c>
      <c r="Y14974" t="s">
        <v>6457</v>
      </c>
      <c r="Z14974">
        <v>13102</v>
      </c>
      <c r="AA14974" t="s">
        <v>957</v>
      </c>
      <c r="AC14974" t="s">
        <v>10212</v>
      </c>
      <c r="AD14974" t="s">
        <v>443</v>
      </c>
    </row>
    <row r="14975" spans="21:30">
      <c r="U14975">
        <v>41228</v>
      </c>
      <c r="V14975">
        <v>7</v>
      </c>
      <c r="W14975" t="s">
        <v>15195</v>
      </c>
      <c r="X14975">
        <v>13</v>
      </c>
      <c r="Y14975" t="s">
        <v>6457</v>
      </c>
      <c r="Z14975">
        <v>13123</v>
      </c>
      <c r="AA14975" t="s">
        <v>756</v>
      </c>
      <c r="AC14975" t="s">
        <v>725</v>
      </c>
      <c r="AD14975" t="s">
        <v>443</v>
      </c>
    </row>
    <row r="14976" spans="21:30">
      <c r="U14976">
        <v>41237</v>
      </c>
      <c r="V14976">
        <v>6</v>
      </c>
      <c r="W14976" t="s">
        <v>15196</v>
      </c>
      <c r="X14976">
        <v>1</v>
      </c>
      <c r="Y14976" t="s">
        <v>594</v>
      </c>
      <c r="Z14976">
        <v>1101</v>
      </c>
      <c r="AA14976" t="s">
        <v>593</v>
      </c>
      <c r="AC14976" t="s">
        <v>725</v>
      </c>
      <c r="AD14976" t="s">
        <v>2682</v>
      </c>
    </row>
    <row r="14977" spans="21:30">
      <c r="U14977">
        <v>41238</v>
      </c>
      <c r="V14977">
        <v>4</v>
      </c>
      <c r="W14977" t="s">
        <v>15197</v>
      </c>
      <c r="X14977">
        <v>9</v>
      </c>
      <c r="Y14977" t="s">
        <v>559</v>
      </c>
      <c r="Z14977">
        <v>9101</v>
      </c>
      <c r="AA14977" t="s">
        <v>133</v>
      </c>
      <c r="AC14977" t="s">
        <v>10212</v>
      </c>
      <c r="AD14977" t="s">
        <v>443</v>
      </c>
    </row>
    <row r="14978" spans="21:30">
      <c r="U14978">
        <v>41239</v>
      </c>
      <c r="V14978">
        <v>2</v>
      </c>
      <c r="W14978" t="s">
        <v>15198</v>
      </c>
      <c r="X14978">
        <v>6</v>
      </c>
      <c r="Y14978" t="s">
        <v>608</v>
      </c>
      <c r="Z14978">
        <v>6101</v>
      </c>
      <c r="AA14978" t="s">
        <v>655</v>
      </c>
      <c r="AC14978" t="s">
        <v>713</v>
      </c>
      <c r="AD14978" t="s">
        <v>443</v>
      </c>
    </row>
    <row r="14979" spans="21:30">
      <c r="U14979">
        <v>41240</v>
      </c>
      <c r="V14979">
        <v>6</v>
      </c>
      <c r="W14979" t="s">
        <v>15199</v>
      </c>
      <c r="X14979">
        <v>13</v>
      </c>
      <c r="Y14979" t="s">
        <v>6457</v>
      </c>
      <c r="Z14979">
        <v>13120</v>
      </c>
      <c r="AA14979" t="s">
        <v>6588</v>
      </c>
      <c r="AC14979" t="s">
        <v>725</v>
      </c>
      <c r="AD14979" t="s">
        <v>443</v>
      </c>
    </row>
    <row r="14980" spans="21:30">
      <c r="U14980">
        <v>41241</v>
      </c>
      <c r="V14980">
        <v>4</v>
      </c>
      <c r="W14980" t="s">
        <v>15200</v>
      </c>
      <c r="X14980">
        <v>13</v>
      </c>
      <c r="Y14980" t="s">
        <v>6457</v>
      </c>
      <c r="Z14980">
        <v>13124</v>
      </c>
      <c r="AA14980" t="s">
        <v>688</v>
      </c>
      <c r="AC14980" t="s">
        <v>725</v>
      </c>
      <c r="AD14980" t="s">
        <v>443</v>
      </c>
    </row>
    <row r="14981" spans="21:30">
      <c r="U14981">
        <v>41242</v>
      </c>
      <c r="V14981">
        <v>2</v>
      </c>
      <c r="W14981" t="s">
        <v>15201</v>
      </c>
      <c r="X14981">
        <v>13</v>
      </c>
      <c r="Y14981" t="s">
        <v>6457</v>
      </c>
      <c r="Z14981">
        <v>13602</v>
      </c>
      <c r="AA14981" t="s">
        <v>1120</v>
      </c>
      <c r="AC14981" t="s">
        <v>10219</v>
      </c>
      <c r="AD14981" t="s">
        <v>443</v>
      </c>
    </row>
    <row r="14982" spans="21:30">
      <c r="U14982">
        <v>41243</v>
      </c>
      <c r="V14982">
        <v>0</v>
      </c>
      <c r="W14982" t="s">
        <v>15202</v>
      </c>
      <c r="X14982">
        <v>13</v>
      </c>
      <c r="Y14982" t="s">
        <v>6457</v>
      </c>
      <c r="Z14982">
        <v>13112</v>
      </c>
      <c r="AA14982" t="s">
        <v>1249</v>
      </c>
      <c r="AC14982" t="s">
        <v>10212</v>
      </c>
      <c r="AD14982" t="s">
        <v>443</v>
      </c>
    </row>
    <row r="14983" spans="21:30">
      <c r="U14983">
        <v>41244</v>
      </c>
      <c r="V14983">
        <v>9</v>
      </c>
      <c r="W14983" t="s">
        <v>15203</v>
      </c>
      <c r="X14983">
        <v>14</v>
      </c>
      <c r="Y14983" t="s">
        <v>5517</v>
      </c>
      <c r="Z14983">
        <v>14106</v>
      </c>
      <c r="AA14983" t="s">
        <v>1372</v>
      </c>
      <c r="AC14983" t="s">
        <v>10212</v>
      </c>
      <c r="AD14983" t="s">
        <v>443</v>
      </c>
    </row>
    <row r="14984" spans="21:30">
      <c r="U14984">
        <v>41245</v>
      </c>
      <c r="V14984">
        <v>7</v>
      </c>
      <c r="W14984" t="s">
        <v>15204</v>
      </c>
      <c r="X14984">
        <v>13</v>
      </c>
      <c r="Y14984" t="s">
        <v>6457</v>
      </c>
      <c r="Z14984">
        <v>13302</v>
      </c>
      <c r="AA14984" t="s">
        <v>98</v>
      </c>
      <c r="AC14984" t="s">
        <v>725</v>
      </c>
      <c r="AD14984" t="s">
        <v>443</v>
      </c>
    </row>
    <row r="14985" spans="21:30">
      <c r="U14985">
        <v>41246</v>
      </c>
      <c r="V14985">
        <v>5</v>
      </c>
      <c r="W14985" t="s">
        <v>15205</v>
      </c>
      <c r="X14985">
        <v>8</v>
      </c>
      <c r="Y14985" t="s">
        <v>434</v>
      </c>
      <c r="Z14985">
        <v>8203</v>
      </c>
      <c r="AA14985" t="s">
        <v>4709</v>
      </c>
      <c r="AC14985" t="s">
        <v>10219</v>
      </c>
      <c r="AD14985" t="s">
        <v>2682</v>
      </c>
    </row>
    <row r="14986" spans="21:30">
      <c r="U14986">
        <v>41247</v>
      </c>
      <c r="V14986">
        <v>3</v>
      </c>
      <c r="W14986" t="s">
        <v>15206</v>
      </c>
      <c r="X14986">
        <v>3</v>
      </c>
      <c r="Y14986" t="s">
        <v>869</v>
      </c>
      <c r="Z14986">
        <v>3102</v>
      </c>
      <c r="AA14986" t="s">
        <v>912</v>
      </c>
      <c r="AC14986" t="s">
        <v>10212</v>
      </c>
      <c r="AD14986" t="s">
        <v>2682</v>
      </c>
    </row>
    <row r="14987" spans="21:30">
      <c r="U14987">
        <v>41248</v>
      </c>
      <c r="V14987">
        <v>1</v>
      </c>
      <c r="W14987" t="s">
        <v>15207</v>
      </c>
      <c r="X14987">
        <v>8</v>
      </c>
      <c r="Y14987" t="s">
        <v>434</v>
      </c>
      <c r="Z14987">
        <v>8301</v>
      </c>
      <c r="AA14987" t="s">
        <v>4127</v>
      </c>
      <c r="AC14987" t="s">
        <v>725</v>
      </c>
      <c r="AD14987" t="s">
        <v>2682</v>
      </c>
    </row>
    <row r="14988" spans="21:30">
      <c r="U14988">
        <v>41250</v>
      </c>
      <c r="V14988">
        <v>3</v>
      </c>
      <c r="W14988" t="s">
        <v>15208</v>
      </c>
      <c r="X14988">
        <v>12</v>
      </c>
      <c r="Y14988" t="s">
        <v>1837</v>
      </c>
      <c r="Z14988">
        <v>12101</v>
      </c>
      <c r="AA14988" t="s">
        <v>6412</v>
      </c>
      <c r="AC14988" t="s">
        <v>10212</v>
      </c>
      <c r="AD14988" t="s">
        <v>2682</v>
      </c>
    </row>
    <row r="14989" spans="21:30">
      <c r="U14989">
        <v>41251</v>
      </c>
      <c r="V14989">
        <v>1</v>
      </c>
      <c r="W14989" t="s">
        <v>15209</v>
      </c>
      <c r="X14989">
        <v>14</v>
      </c>
      <c r="Y14989" t="s">
        <v>5517</v>
      </c>
      <c r="Z14989">
        <v>14101</v>
      </c>
      <c r="AA14989" t="s">
        <v>817</v>
      </c>
      <c r="AC14989" t="s">
        <v>725</v>
      </c>
      <c r="AD14989" t="s">
        <v>443</v>
      </c>
    </row>
    <row r="14990" spans="21:30">
      <c r="U14990">
        <v>41254</v>
      </c>
      <c r="V14990">
        <v>6</v>
      </c>
      <c r="W14990" t="s">
        <v>15210</v>
      </c>
      <c r="X14990">
        <v>4</v>
      </c>
      <c r="Y14990" t="s">
        <v>846</v>
      </c>
      <c r="Z14990">
        <v>4101</v>
      </c>
      <c r="AA14990" t="s">
        <v>844</v>
      </c>
      <c r="AC14990" t="s">
        <v>725</v>
      </c>
      <c r="AD14990" t="s">
        <v>443</v>
      </c>
    </row>
    <row r="14991" spans="21:30">
      <c r="U14991">
        <v>41255</v>
      </c>
      <c r="V14991">
        <v>4</v>
      </c>
      <c r="W14991" t="s">
        <v>15211</v>
      </c>
      <c r="X14991">
        <v>6</v>
      </c>
      <c r="Y14991" t="s">
        <v>608</v>
      </c>
      <c r="Z14991">
        <v>6114</v>
      </c>
      <c r="AA14991" t="s">
        <v>1829</v>
      </c>
      <c r="AC14991" t="s">
        <v>10212</v>
      </c>
      <c r="AD14991" t="s">
        <v>443</v>
      </c>
    </row>
    <row r="14992" spans="21:30">
      <c r="U14992">
        <v>41257</v>
      </c>
      <c r="V14992">
        <v>0</v>
      </c>
      <c r="W14992" t="s">
        <v>15212</v>
      </c>
      <c r="X14992">
        <v>13</v>
      </c>
      <c r="Y14992" t="s">
        <v>6457</v>
      </c>
      <c r="Z14992">
        <v>13120</v>
      </c>
      <c r="AA14992" t="s">
        <v>6588</v>
      </c>
      <c r="AC14992" t="s">
        <v>725</v>
      </c>
      <c r="AD14992" t="s">
        <v>443</v>
      </c>
    </row>
    <row r="14993" spans="21:30">
      <c r="U14993">
        <v>41258</v>
      </c>
      <c r="V14993">
        <v>9</v>
      </c>
      <c r="W14993" t="s">
        <v>15213</v>
      </c>
      <c r="X14993">
        <v>13</v>
      </c>
      <c r="Y14993" t="s">
        <v>6457</v>
      </c>
      <c r="Z14993">
        <v>13124</v>
      </c>
      <c r="AA14993" t="s">
        <v>688</v>
      </c>
      <c r="AC14993" t="s">
        <v>10212</v>
      </c>
      <c r="AD14993" t="s">
        <v>443</v>
      </c>
    </row>
    <row r="14994" spans="21:30">
      <c r="U14994">
        <v>41259</v>
      </c>
      <c r="V14994">
        <v>7</v>
      </c>
      <c r="W14994" t="s">
        <v>15214</v>
      </c>
      <c r="X14994">
        <v>13</v>
      </c>
      <c r="Y14994" t="s">
        <v>6457</v>
      </c>
      <c r="Z14994">
        <v>13110</v>
      </c>
      <c r="AA14994" t="s">
        <v>741</v>
      </c>
      <c r="AC14994" t="s">
        <v>10212</v>
      </c>
      <c r="AD14994" t="s">
        <v>443</v>
      </c>
    </row>
    <row r="14995" spans="21:30">
      <c r="U14995">
        <v>41260</v>
      </c>
      <c r="V14995">
        <v>0</v>
      </c>
      <c r="W14995" t="s">
        <v>15215</v>
      </c>
      <c r="X14995">
        <v>13</v>
      </c>
      <c r="Y14995" t="s">
        <v>6457</v>
      </c>
      <c r="Z14995">
        <v>13402</v>
      </c>
      <c r="AA14995" t="s">
        <v>766</v>
      </c>
      <c r="AC14995" t="s">
        <v>10212</v>
      </c>
      <c r="AD14995" t="s">
        <v>443</v>
      </c>
    </row>
    <row r="14996" spans="21:30">
      <c r="U14996">
        <v>41261</v>
      </c>
      <c r="V14996">
        <v>9</v>
      </c>
      <c r="W14996" t="s">
        <v>15216</v>
      </c>
      <c r="X14996">
        <v>13</v>
      </c>
      <c r="Y14996" t="s">
        <v>6457</v>
      </c>
      <c r="Z14996">
        <v>13115</v>
      </c>
      <c r="AA14996" t="s">
        <v>1826</v>
      </c>
      <c r="AC14996" t="s">
        <v>725</v>
      </c>
      <c r="AD14996" t="s">
        <v>443</v>
      </c>
    </row>
    <row r="14997" spans="21:30">
      <c r="U14997">
        <v>41262</v>
      </c>
      <c r="V14997">
        <v>7</v>
      </c>
      <c r="W14997" t="s">
        <v>15217</v>
      </c>
      <c r="X14997">
        <v>10</v>
      </c>
      <c r="Y14997" t="s">
        <v>5531</v>
      </c>
      <c r="Z14997">
        <v>10301</v>
      </c>
      <c r="AA14997" t="s">
        <v>1441</v>
      </c>
      <c r="AC14997" t="s">
        <v>725</v>
      </c>
      <c r="AD14997" t="s">
        <v>443</v>
      </c>
    </row>
    <row r="14998" spans="21:30">
      <c r="U14998">
        <v>41263</v>
      </c>
      <c r="V14998">
        <v>5</v>
      </c>
      <c r="W14998" t="s">
        <v>15218</v>
      </c>
      <c r="X14998">
        <v>9</v>
      </c>
      <c r="Y14998" t="s">
        <v>559</v>
      </c>
      <c r="Z14998">
        <v>9201</v>
      </c>
      <c r="AA14998" t="s">
        <v>877</v>
      </c>
      <c r="AC14998" t="s">
        <v>10219</v>
      </c>
      <c r="AD14998" t="s">
        <v>443</v>
      </c>
    </row>
    <row r="14999" spans="21:30">
      <c r="U14999">
        <v>41264</v>
      </c>
      <c r="V14999">
        <v>3</v>
      </c>
      <c r="W14999" t="s">
        <v>11993</v>
      </c>
      <c r="X14999">
        <v>13</v>
      </c>
      <c r="Y14999" t="s">
        <v>6457</v>
      </c>
      <c r="Z14999">
        <v>13120</v>
      </c>
      <c r="AA14999" t="s">
        <v>6588</v>
      </c>
      <c r="AC14999" t="s">
        <v>725</v>
      </c>
      <c r="AD14999" t="s">
        <v>443</v>
      </c>
    </row>
    <row r="15000" spans="21:30">
      <c r="U15000">
        <v>41265</v>
      </c>
      <c r="V15000">
        <v>1</v>
      </c>
      <c r="W15000" t="s">
        <v>15219</v>
      </c>
      <c r="X15000">
        <v>10</v>
      </c>
      <c r="Y15000" t="s">
        <v>5531</v>
      </c>
      <c r="Z15000">
        <v>10107</v>
      </c>
      <c r="AA15000" t="s">
        <v>909</v>
      </c>
      <c r="AC15000" t="s">
        <v>10212</v>
      </c>
      <c r="AD15000" t="s">
        <v>443</v>
      </c>
    </row>
    <row r="15001" spans="21:30">
      <c r="U15001">
        <v>41267</v>
      </c>
      <c r="V15001">
        <v>8</v>
      </c>
      <c r="W15001" t="s">
        <v>15220</v>
      </c>
      <c r="X15001">
        <v>10</v>
      </c>
      <c r="Y15001" t="s">
        <v>5531</v>
      </c>
      <c r="Z15001">
        <v>10301</v>
      </c>
      <c r="AA15001" t="s">
        <v>1441</v>
      </c>
      <c r="AC15001" t="s">
        <v>10212</v>
      </c>
      <c r="AD15001" t="s">
        <v>443</v>
      </c>
    </row>
    <row r="15002" spans="21:30">
      <c r="U15002">
        <v>41268</v>
      </c>
      <c r="V15002">
        <v>6</v>
      </c>
      <c r="W15002" t="s">
        <v>15221</v>
      </c>
      <c r="X15002">
        <v>9</v>
      </c>
      <c r="Y15002" t="s">
        <v>559</v>
      </c>
      <c r="Z15002">
        <v>9112</v>
      </c>
      <c r="AA15002" t="s">
        <v>1452</v>
      </c>
      <c r="AC15002" t="s">
        <v>10212</v>
      </c>
      <c r="AD15002" t="s">
        <v>443</v>
      </c>
    </row>
    <row r="15003" spans="21:30">
      <c r="U15003">
        <v>41269</v>
      </c>
      <c r="V15003">
        <v>4</v>
      </c>
      <c r="W15003" t="s">
        <v>15222</v>
      </c>
      <c r="X15003">
        <v>11</v>
      </c>
      <c r="Y15003" t="s">
        <v>1843</v>
      </c>
      <c r="Z15003">
        <v>11202</v>
      </c>
      <c r="AA15003" t="s">
        <v>6388</v>
      </c>
      <c r="AC15003" t="s">
        <v>10219</v>
      </c>
      <c r="AD15003" t="s">
        <v>2682</v>
      </c>
    </row>
    <row r="15004" spans="21:30">
      <c r="U15004">
        <v>41270</v>
      </c>
      <c r="V15004">
        <v>8</v>
      </c>
      <c r="W15004" t="s">
        <v>13200</v>
      </c>
      <c r="X15004">
        <v>10</v>
      </c>
      <c r="Y15004" t="s">
        <v>5531</v>
      </c>
      <c r="Z15004">
        <v>10101</v>
      </c>
      <c r="AA15004" t="s">
        <v>1559</v>
      </c>
      <c r="AC15004" t="s">
        <v>10212</v>
      </c>
      <c r="AD15004" t="s">
        <v>443</v>
      </c>
    </row>
    <row r="15005" spans="21:30">
      <c r="U15005">
        <v>41271</v>
      </c>
      <c r="V15005">
        <v>6</v>
      </c>
      <c r="W15005" t="s">
        <v>15223</v>
      </c>
      <c r="X15005">
        <v>10</v>
      </c>
      <c r="Y15005" t="s">
        <v>5531</v>
      </c>
      <c r="Z15005">
        <v>10101</v>
      </c>
      <c r="AA15005" t="s">
        <v>1559</v>
      </c>
      <c r="AC15005" t="s">
        <v>10212</v>
      </c>
      <c r="AD15005" t="s">
        <v>443</v>
      </c>
    </row>
    <row r="15006" spans="21:30">
      <c r="U15006">
        <v>41272</v>
      </c>
      <c r="V15006">
        <v>4</v>
      </c>
      <c r="W15006" t="s">
        <v>15224</v>
      </c>
      <c r="X15006">
        <v>13</v>
      </c>
      <c r="Y15006" t="s">
        <v>6457</v>
      </c>
      <c r="Z15006">
        <v>13404</v>
      </c>
      <c r="AA15006" t="s">
        <v>1464</v>
      </c>
      <c r="AC15006" t="s">
        <v>725</v>
      </c>
      <c r="AD15006" t="s">
        <v>443</v>
      </c>
    </row>
    <row r="15007" spans="21:30">
      <c r="U15007">
        <v>41273</v>
      </c>
      <c r="V15007">
        <v>2</v>
      </c>
      <c r="W15007" t="s">
        <v>15225</v>
      </c>
      <c r="X15007">
        <v>13</v>
      </c>
      <c r="Y15007" t="s">
        <v>6457</v>
      </c>
      <c r="Z15007">
        <v>13114</v>
      </c>
      <c r="AA15007" t="s">
        <v>683</v>
      </c>
      <c r="AC15007" t="s">
        <v>725</v>
      </c>
      <c r="AD15007" t="s">
        <v>443</v>
      </c>
    </row>
    <row r="15008" spans="21:30">
      <c r="U15008">
        <v>41274</v>
      </c>
      <c r="V15008">
        <v>0</v>
      </c>
      <c r="W15008" t="s">
        <v>15226</v>
      </c>
      <c r="X15008">
        <v>9</v>
      </c>
      <c r="Y15008" t="s">
        <v>559</v>
      </c>
      <c r="Z15008">
        <v>9202</v>
      </c>
      <c r="AA15008" t="s">
        <v>1031</v>
      </c>
      <c r="AC15008" t="s">
        <v>1009</v>
      </c>
      <c r="AD15008" t="s">
        <v>443</v>
      </c>
    </row>
    <row r="15009" spans="21:30">
      <c r="U15009">
        <v>41275</v>
      </c>
      <c r="V15009">
        <v>9</v>
      </c>
      <c r="W15009" t="s">
        <v>15227</v>
      </c>
      <c r="X15009">
        <v>11</v>
      </c>
      <c r="Y15009" t="s">
        <v>1843</v>
      </c>
      <c r="Z15009">
        <v>11102</v>
      </c>
      <c r="AA15009" t="s">
        <v>6376</v>
      </c>
      <c r="AC15009" t="s">
        <v>10219</v>
      </c>
      <c r="AD15009" t="s">
        <v>2682</v>
      </c>
    </row>
    <row r="15010" spans="21:30">
      <c r="U15010">
        <v>41276</v>
      </c>
      <c r="V15010">
        <v>7</v>
      </c>
      <c r="W15010" t="s">
        <v>15228</v>
      </c>
      <c r="X15010">
        <v>1</v>
      </c>
      <c r="Y15010" t="s">
        <v>594</v>
      </c>
      <c r="Z15010">
        <v>1101</v>
      </c>
      <c r="AA15010" t="s">
        <v>593</v>
      </c>
      <c r="AC15010" t="s">
        <v>725</v>
      </c>
      <c r="AD15010" t="s">
        <v>443</v>
      </c>
    </row>
    <row r="15011" spans="21:30">
      <c r="U15011">
        <v>41277</v>
      </c>
      <c r="V15011">
        <v>5</v>
      </c>
      <c r="W15011" t="s">
        <v>15229</v>
      </c>
      <c r="X15011">
        <v>7</v>
      </c>
      <c r="Y15011" t="s">
        <v>953</v>
      </c>
      <c r="Z15011">
        <v>7403</v>
      </c>
      <c r="AA15011" t="s">
        <v>3681</v>
      </c>
      <c r="AC15011" t="s">
        <v>10212</v>
      </c>
      <c r="AD15011" t="s">
        <v>2682</v>
      </c>
    </row>
    <row r="15012" spans="21:30">
      <c r="U15012">
        <v>41278</v>
      </c>
      <c r="V15012">
        <v>3</v>
      </c>
      <c r="W15012" t="s">
        <v>15230</v>
      </c>
      <c r="X15012">
        <v>8</v>
      </c>
      <c r="Y15012" t="s">
        <v>434</v>
      </c>
      <c r="Z15012">
        <v>8101</v>
      </c>
      <c r="AA15012" t="s">
        <v>433</v>
      </c>
      <c r="AC15012" t="s">
        <v>725</v>
      </c>
      <c r="AD15012" t="s">
        <v>2682</v>
      </c>
    </row>
    <row r="15013" spans="21:30">
      <c r="U15013">
        <v>41279</v>
      </c>
      <c r="V15013">
        <v>1</v>
      </c>
      <c r="W15013" t="s">
        <v>15231</v>
      </c>
      <c r="X15013">
        <v>14</v>
      </c>
      <c r="Y15013" t="s">
        <v>5517</v>
      </c>
      <c r="Z15013">
        <v>14106</v>
      </c>
      <c r="AA15013" t="s">
        <v>1372</v>
      </c>
      <c r="AC15013" t="s">
        <v>10219</v>
      </c>
      <c r="AD15013" t="s">
        <v>443</v>
      </c>
    </row>
    <row r="15014" spans="21:30">
      <c r="U15014">
        <v>41280</v>
      </c>
      <c r="V15014">
        <v>5</v>
      </c>
      <c r="W15014" t="s">
        <v>15232</v>
      </c>
      <c r="X15014">
        <v>8</v>
      </c>
      <c r="Y15014" t="s">
        <v>434</v>
      </c>
      <c r="Z15014">
        <v>8301</v>
      </c>
      <c r="AA15014" t="s">
        <v>4127</v>
      </c>
      <c r="AC15014" t="s">
        <v>713</v>
      </c>
      <c r="AD15014" t="s">
        <v>443</v>
      </c>
    </row>
    <row r="15015" spans="21:30">
      <c r="U15015">
        <v>41281</v>
      </c>
      <c r="V15015">
        <v>3</v>
      </c>
      <c r="W15015" t="s">
        <v>15233</v>
      </c>
      <c r="X15015">
        <v>5</v>
      </c>
      <c r="Y15015" t="s">
        <v>505</v>
      </c>
      <c r="Z15015">
        <v>5102</v>
      </c>
      <c r="AA15015" t="s">
        <v>944</v>
      </c>
      <c r="AC15015" t="s">
        <v>725</v>
      </c>
      <c r="AD15015" t="s">
        <v>443</v>
      </c>
    </row>
    <row r="15016" spans="21:30">
      <c r="U15016">
        <v>41282</v>
      </c>
      <c r="V15016">
        <v>1</v>
      </c>
      <c r="W15016" t="s">
        <v>15234</v>
      </c>
      <c r="X15016">
        <v>10</v>
      </c>
      <c r="Y15016" t="s">
        <v>5531</v>
      </c>
      <c r="Z15016">
        <v>10101</v>
      </c>
      <c r="AA15016" t="s">
        <v>1559</v>
      </c>
      <c r="AC15016" t="s">
        <v>725</v>
      </c>
      <c r="AD15016" t="s">
        <v>443</v>
      </c>
    </row>
    <row r="15017" spans="21:30">
      <c r="U15017">
        <v>41284</v>
      </c>
      <c r="V15017">
        <v>8</v>
      </c>
      <c r="W15017" t="s">
        <v>15235</v>
      </c>
      <c r="X15017">
        <v>10</v>
      </c>
      <c r="Y15017" t="s">
        <v>5531</v>
      </c>
      <c r="Z15017">
        <v>10109</v>
      </c>
      <c r="AA15017" t="s">
        <v>1567</v>
      </c>
      <c r="AC15017" t="s">
        <v>725</v>
      </c>
      <c r="AD15017" t="s">
        <v>443</v>
      </c>
    </row>
    <row r="15018" spans="21:30">
      <c r="U15018">
        <v>41285</v>
      </c>
      <c r="V15018">
        <v>6</v>
      </c>
      <c r="W15018" t="s">
        <v>15236</v>
      </c>
      <c r="X15018">
        <v>6</v>
      </c>
      <c r="Y15018" t="s">
        <v>608</v>
      </c>
      <c r="Z15018">
        <v>6101</v>
      </c>
      <c r="AA15018" t="s">
        <v>655</v>
      </c>
      <c r="AC15018" t="s">
        <v>725</v>
      </c>
      <c r="AD15018" t="s">
        <v>443</v>
      </c>
    </row>
    <row r="15019" spans="21:30">
      <c r="U15019">
        <v>41286</v>
      </c>
      <c r="V15019">
        <v>4</v>
      </c>
      <c r="W15019" t="s">
        <v>12917</v>
      </c>
      <c r="X15019">
        <v>2</v>
      </c>
      <c r="Y15019" t="s">
        <v>631</v>
      </c>
      <c r="Z15019">
        <v>2301</v>
      </c>
      <c r="AA15019" t="s">
        <v>1136</v>
      </c>
      <c r="AC15019" t="s">
        <v>10212</v>
      </c>
      <c r="AD15019" t="s">
        <v>443</v>
      </c>
    </row>
    <row r="15020" spans="21:30">
      <c r="U15020">
        <v>41287</v>
      </c>
      <c r="V15020">
        <v>2</v>
      </c>
      <c r="W15020" t="s">
        <v>15237</v>
      </c>
      <c r="X15020">
        <v>6</v>
      </c>
      <c r="Y15020" t="s">
        <v>608</v>
      </c>
      <c r="Z15020">
        <v>6101</v>
      </c>
      <c r="AA15020" t="s">
        <v>655</v>
      </c>
      <c r="AC15020" t="s">
        <v>725</v>
      </c>
      <c r="AD15020" t="s">
        <v>2682</v>
      </c>
    </row>
    <row r="15021" spans="21:30">
      <c r="U15021">
        <v>41288</v>
      </c>
      <c r="V15021">
        <v>0</v>
      </c>
      <c r="W15021" t="s">
        <v>15238</v>
      </c>
      <c r="X15021">
        <v>7</v>
      </c>
      <c r="Y15021" t="s">
        <v>953</v>
      </c>
      <c r="Z15021">
        <v>7301</v>
      </c>
      <c r="AA15021" t="s">
        <v>1103</v>
      </c>
      <c r="AC15021" t="s">
        <v>725</v>
      </c>
      <c r="AD15021" t="s">
        <v>2682</v>
      </c>
    </row>
    <row r="15022" spans="21:30">
      <c r="U15022">
        <v>41289</v>
      </c>
      <c r="V15022">
        <v>9</v>
      </c>
      <c r="W15022" t="s">
        <v>15239</v>
      </c>
      <c r="X15022">
        <v>7</v>
      </c>
      <c r="Y15022" t="s">
        <v>953</v>
      </c>
      <c r="Z15022">
        <v>7101</v>
      </c>
      <c r="AA15022" t="s">
        <v>1054</v>
      </c>
      <c r="AC15022" t="s">
        <v>725</v>
      </c>
      <c r="AD15022" t="s">
        <v>2682</v>
      </c>
    </row>
    <row r="15023" spans="21:30">
      <c r="U15023">
        <v>41290</v>
      </c>
      <c r="V15023">
        <v>2</v>
      </c>
      <c r="W15023" t="s">
        <v>15240</v>
      </c>
      <c r="X15023">
        <v>9</v>
      </c>
      <c r="Y15023" t="s">
        <v>559</v>
      </c>
      <c r="Z15023">
        <v>9119</v>
      </c>
      <c r="AA15023" t="s">
        <v>4968</v>
      </c>
      <c r="AC15023" t="s">
        <v>10219</v>
      </c>
      <c r="AD15023" t="s">
        <v>443</v>
      </c>
    </row>
    <row r="15024" spans="21:30">
      <c r="U15024">
        <v>41291</v>
      </c>
      <c r="V15024">
        <v>0</v>
      </c>
      <c r="W15024" t="s">
        <v>15241</v>
      </c>
      <c r="X15024">
        <v>13</v>
      </c>
      <c r="Y15024" t="s">
        <v>6457</v>
      </c>
      <c r="Z15024">
        <v>13102</v>
      </c>
      <c r="AA15024" t="s">
        <v>957</v>
      </c>
      <c r="AC15024" t="s">
        <v>725</v>
      </c>
      <c r="AD15024" t="s">
        <v>443</v>
      </c>
    </row>
    <row r="15025" spans="21:30">
      <c r="U15025">
        <v>41292</v>
      </c>
      <c r="V15025">
        <v>9</v>
      </c>
      <c r="W15025" t="s">
        <v>15242</v>
      </c>
      <c r="X15025">
        <v>7</v>
      </c>
      <c r="Y15025" t="s">
        <v>953</v>
      </c>
      <c r="Z15025">
        <v>7101</v>
      </c>
      <c r="AA15025" t="s">
        <v>1054</v>
      </c>
      <c r="AC15025" t="s">
        <v>725</v>
      </c>
      <c r="AD15025" t="s">
        <v>2682</v>
      </c>
    </row>
    <row r="15026" spans="21:30">
      <c r="U15026">
        <v>41293</v>
      </c>
      <c r="V15026">
        <v>7</v>
      </c>
      <c r="W15026" t="s">
        <v>15243</v>
      </c>
      <c r="X15026">
        <v>13</v>
      </c>
      <c r="Y15026" t="s">
        <v>6457</v>
      </c>
      <c r="Z15026">
        <v>13111</v>
      </c>
      <c r="AA15026" t="s">
        <v>1237</v>
      </c>
      <c r="AC15026" t="s">
        <v>725</v>
      </c>
      <c r="AD15026" t="s">
        <v>443</v>
      </c>
    </row>
    <row r="15027" spans="21:30">
      <c r="U15027">
        <v>41294</v>
      </c>
      <c r="V15027">
        <v>5</v>
      </c>
      <c r="W15027" t="s">
        <v>15241</v>
      </c>
      <c r="X15027">
        <v>13</v>
      </c>
      <c r="Y15027" t="s">
        <v>6457</v>
      </c>
      <c r="Z15027">
        <v>13102</v>
      </c>
      <c r="AA15027" t="s">
        <v>957</v>
      </c>
      <c r="AC15027" t="s">
        <v>725</v>
      </c>
      <c r="AD15027" t="s">
        <v>2682</v>
      </c>
    </row>
    <row r="15028" spans="21:30">
      <c r="U15028">
        <v>41295</v>
      </c>
      <c r="V15028">
        <v>3</v>
      </c>
      <c r="W15028" t="s">
        <v>15244</v>
      </c>
      <c r="X15028">
        <v>13</v>
      </c>
      <c r="Y15028" t="s">
        <v>6457</v>
      </c>
      <c r="Z15028">
        <v>13130</v>
      </c>
      <c r="AA15028" t="s">
        <v>840</v>
      </c>
      <c r="AC15028" t="s">
        <v>713</v>
      </c>
      <c r="AD15028" t="s">
        <v>443</v>
      </c>
    </row>
    <row r="15029" spans="21:30">
      <c r="U15029">
        <v>41296</v>
      </c>
      <c r="V15029">
        <v>1</v>
      </c>
      <c r="W15029" t="s">
        <v>15245</v>
      </c>
      <c r="X15029">
        <v>13</v>
      </c>
      <c r="Y15029" t="s">
        <v>6457</v>
      </c>
      <c r="Z15029">
        <v>13125</v>
      </c>
      <c r="AA15029" t="s">
        <v>1608</v>
      </c>
      <c r="AC15029" t="s">
        <v>725</v>
      </c>
      <c r="AD15029" t="s">
        <v>443</v>
      </c>
    </row>
    <row r="15030" spans="21:30">
      <c r="U15030">
        <v>41298</v>
      </c>
      <c r="V15030">
        <v>8</v>
      </c>
      <c r="W15030" t="s">
        <v>15246</v>
      </c>
      <c r="X15030">
        <v>13</v>
      </c>
      <c r="Y15030" t="s">
        <v>6457</v>
      </c>
      <c r="Z15030">
        <v>13124</v>
      </c>
      <c r="AA15030" t="s">
        <v>688</v>
      </c>
      <c r="AC15030" t="s">
        <v>725</v>
      </c>
      <c r="AD15030" t="s">
        <v>443</v>
      </c>
    </row>
    <row r="15031" spans="21:30">
      <c r="U15031">
        <v>41301</v>
      </c>
      <c r="V15031">
        <v>1</v>
      </c>
      <c r="W15031" t="s">
        <v>8803</v>
      </c>
      <c r="X15031">
        <v>13</v>
      </c>
      <c r="Y15031" t="s">
        <v>6457</v>
      </c>
      <c r="Z15031">
        <v>13117</v>
      </c>
      <c r="AA15031" t="s">
        <v>804</v>
      </c>
      <c r="AC15031" t="s">
        <v>725</v>
      </c>
      <c r="AD15031" t="s">
        <v>443</v>
      </c>
    </row>
    <row r="15032" spans="21:30">
      <c r="U15032">
        <v>41303</v>
      </c>
      <c r="V15032">
        <v>8</v>
      </c>
      <c r="W15032" t="s">
        <v>15247</v>
      </c>
      <c r="X15032">
        <v>13</v>
      </c>
      <c r="Y15032" t="s">
        <v>6457</v>
      </c>
      <c r="Z15032">
        <v>13117</v>
      </c>
      <c r="AA15032" t="s">
        <v>804</v>
      </c>
      <c r="AC15032" t="s">
        <v>725</v>
      </c>
      <c r="AD15032" t="s">
        <v>443</v>
      </c>
    </row>
    <row r="15033" spans="21:30">
      <c r="U15033">
        <v>41305</v>
      </c>
      <c r="V15033">
        <v>4</v>
      </c>
      <c r="W15033" t="s">
        <v>15248</v>
      </c>
      <c r="X15033">
        <v>8</v>
      </c>
      <c r="Y15033" t="s">
        <v>434</v>
      </c>
      <c r="Z15033">
        <v>8108</v>
      </c>
      <c r="AA15033" t="s">
        <v>1832</v>
      </c>
      <c r="AC15033" t="s">
        <v>10212</v>
      </c>
      <c r="AD15033" t="s">
        <v>2682</v>
      </c>
    </row>
    <row r="15034" spans="21:30">
      <c r="U15034">
        <v>41306</v>
      </c>
      <c r="V15034">
        <v>2</v>
      </c>
      <c r="W15034" t="s">
        <v>15249</v>
      </c>
      <c r="X15034">
        <v>10</v>
      </c>
      <c r="Y15034" t="s">
        <v>5531</v>
      </c>
      <c r="Z15034">
        <v>10301</v>
      </c>
      <c r="AA15034" t="s">
        <v>1441</v>
      </c>
      <c r="AC15034" t="s">
        <v>725</v>
      </c>
      <c r="AD15034" t="s">
        <v>443</v>
      </c>
    </row>
    <row r="15035" spans="21:30">
      <c r="U15035">
        <v>41307</v>
      </c>
      <c r="V15035">
        <v>0</v>
      </c>
      <c r="W15035" t="s">
        <v>15250</v>
      </c>
      <c r="X15035">
        <v>13</v>
      </c>
      <c r="Y15035" t="s">
        <v>6457</v>
      </c>
      <c r="Z15035">
        <v>13501</v>
      </c>
      <c r="AA15035" t="s">
        <v>809</v>
      </c>
      <c r="AC15035" t="s">
        <v>725</v>
      </c>
      <c r="AD15035" t="s">
        <v>443</v>
      </c>
    </row>
    <row r="15036" spans="21:30">
      <c r="U15036">
        <v>41308</v>
      </c>
      <c r="V15036">
        <v>9</v>
      </c>
      <c r="W15036" t="s">
        <v>15251</v>
      </c>
      <c r="X15036">
        <v>13</v>
      </c>
      <c r="Y15036" t="s">
        <v>6457</v>
      </c>
      <c r="Z15036">
        <v>13604</v>
      </c>
      <c r="AA15036" t="s">
        <v>1448</v>
      </c>
      <c r="AC15036" t="s">
        <v>725</v>
      </c>
      <c r="AD15036" t="s">
        <v>443</v>
      </c>
    </row>
    <row r="15037" spans="21:30">
      <c r="U15037">
        <v>41309</v>
      </c>
      <c r="V15037">
        <v>7</v>
      </c>
      <c r="W15037" t="s">
        <v>10261</v>
      </c>
      <c r="X15037">
        <v>9</v>
      </c>
      <c r="Y15037" t="s">
        <v>559</v>
      </c>
      <c r="Z15037">
        <v>9201</v>
      </c>
      <c r="AA15037" t="s">
        <v>877</v>
      </c>
      <c r="AC15037" t="s">
        <v>10212</v>
      </c>
      <c r="AD15037" t="s">
        <v>2682</v>
      </c>
    </row>
    <row r="15038" spans="21:30">
      <c r="U15038">
        <v>41310</v>
      </c>
      <c r="V15038">
        <v>0</v>
      </c>
      <c r="W15038" t="s">
        <v>15252</v>
      </c>
      <c r="X15038">
        <v>8</v>
      </c>
      <c r="Y15038" t="s">
        <v>434</v>
      </c>
      <c r="Z15038">
        <v>8301</v>
      </c>
      <c r="AA15038" t="s">
        <v>4127</v>
      </c>
      <c r="AC15038" t="s">
        <v>10212</v>
      </c>
      <c r="AD15038" t="s">
        <v>2682</v>
      </c>
    </row>
    <row r="15039" spans="21:30">
      <c r="U15039">
        <v>41311</v>
      </c>
      <c r="V15039">
        <v>9</v>
      </c>
      <c r="W15039" t="s">
        <v>15253</v>
      </c>
      <c r="X15039">
        <v>13</v>
      </c>
      <c r="Y15039" t="s">
        <v>6457</v>
      </c>
      <c r="Z15039">
        <v>13114</v>
      </c>
      <c r="AA15039" t="s">
        <v>683</v>
      </c>
      <c r="AC15039" t="s">
        <v>725</v>
      </c>
      <c r="AD15039" t="s">
        <v>443</v>
      </c>
    </row>
    <row r="15040" spans="21:30">
      <c r="U15040">
        <v>41312</v>
      </c>
      <c r="V15040">
        <v>7</v>
      </c>
      <c r="W15040" t="s">
        <v>15254</v>
      </c>
      <c r="X15040">
        <v>7</v>
      </c>
      <c r="Y15040" t="s">
        <v>953</v>
      </c>
      <c r="Z15040">
        <v>7301</v>
      </c>
      <c r="AA15040" t="s">
        <v>1103</v>
      </c>
      <c r="AC15040" t="s">
        <v>713</v>
      </c>
      <c r="AD15040" t="s">
        <v>443</v>
      </c>
    </row>
    <row r="15041" spans="21:30">
      <c r="U15041">
        <v>41313</v>
      </c>
      <c r="V15041">
        <v>5</v>
      </c>
      <c r="W15041" t="s">
        <v>15255</v>
      </c>
      <c r="X15041">
        <v>13</v>
      </c>
      <c r="Y15041" t="s">
        <v>6457</v>
      </c>
      <c r="Z15041">
        <v>13114</v>
      </c>
      <c r="AA15041" t="s">
        <v>683</v>
      </c>
      <c r="AC15041" t="s">
        <v>725</v>
      </c>
      <c r="AD15041" t="s">
        <v>443</v>
      </c>
    </row>
    <row r="15042" spans="21:30">
      <c r="U15042">
        <v>41314</v>
      </c>
      <c r="V15042">
        <v>3</v>
      </c>
      <c r="W15042" t="s">
        <v>15256</v>
      </c>
      <c r="X15042">
        <v>15</v>
      </c>
      <c r="Y15042" t="s">
        <v>441</v>
      </c>
      <c r="Z15042">
        <v>15101</v>
      </c>
      <c r="AA15042" t="s">
        <v>442</v>
      </c>
      <c r="AC15042" t="s">
        <v>10212</v>
      </c>
      <c r="AD15042" t="s">
        <v>443</v>
      </c>
    </row>
    <row r="15043" spans="21:30">
      <c r="U15043">
        <v>41315</v>
      </c>
      <c r="V15043">
        <v>1</v>
      </c>
      <c r="W15043" t="s">
        <v>15257</v>
      </c>
      <c r="X15043">
        <v>7</v>
      </c>
      <c r="Y15043" t="s">
        <v>953</v>
      </c>
      <c r="Z15043">
        <v>7101</v>
      </c>
      <c r="AA15043" t="s">
        <v>1054</v>
      </c>
      <c r="AC15043" t="s">
        <v>725</v>
      </c>
      <c r="AD15043" t="s">
        <v>2682</v>
      </c>
    </row>
    <row r="15044" spans="21:30">
      <c r="U15044">
        <v>41317</v>
      </c>
      <c r="V15044">
        <v>8</v>
      </c>
      <c r="W15044" t="s">
        <v>15258</v>
      </c>
      <c r="X15044">
        <v>9</v>
      </c>
      <c r="Y15044" t="s">
        <v>559</v>
      </c>
      <c r="Z15044">
        <v>9101</v>
      </c>
      <c r="AA15044" t="s">
        <v>133</v>
      </c>
      <c r="AC15044" t="s">
        <v>725</v>
      </c>
      <c r="AD15044" t="s">
        <v>443</v>
      </c>
    </row>
    <row r="15045" spans="21:30">
      <c r="U15045">
        <v>41318</v>
      </c>
      <c r="V15045">
        <v>6</v>
      </c>
      <c r="W15045" t="s">
        <v>15259</v>
      </c>
      <c r="X15045">
        <v>14</v>
      </c>
      <c r="Y15045" t="s">
        <v>5517</v>
      </c>
      <c r="Z15045">
        <v>14106</v>
      </c>
      <c r="AA15045" t="s">
        <v>1372</v>
      </c>
      <c r="AC15045" t="s">
        <v>10212</v>
      </c>
      <c r="AD15045" t="s">
        <v>443</v>
      </c>
    </row>
    <row r="15046" spans="21:30">
      <c r="U15046">
        <v>41319</v>
      </c>
      <c r="V15046">
        <v>4</v>
      </c>
      <c r="W15046" t="s">
        <v>15260</v>
      </c>
      <c r="X15046">
        <v>13</v>
      </c>
      <c r="Y15046" t="s">
        <v>6457</v>
      </c>
      <c r="Z15046">
        <v>13110</v>
      </c>
      <c r="AA15046" t="s">
        <v>741</v>
      </c>
      <c r="AC15046" t="s">
        <v>725</v>
      </c>
      <c r="AD15046" t="s">
        <v>2682</v>
      </c>
    </row>
    <row r="15047" spans="21:30">
      <c r="U15047">
        <v>41320</v>
      </c>
      <c r="V15047">
        <v>8</v>
      </c>
      <c r="W15047" t="s">
        <v>15261</v>
      </c>
      <c r="X15047">
        <v>9</v>
      </c>
      <c r="Y15047" t="s">
        <v>559</v>
      </c>
      <c r="Z15047">
        <v>9102</v>
      </c>
      <c r="AA15047" t="s">
        <v>936</v>
      </c>
      <c r="AC15047" t="s">
        <v>10212</v>
      </c>
      <c r="AD15047" t="s">
        <v>443</v>
      </c>
    </row>
    <row r="15048" spans="21:30">
      <c r="U15048">
        <v>41321</v>
      </c>
      <c r="V15048">
        <v>6</v>
      </c>
      <c r="W15048" t="s">
        <v>15262</v>
      </c>
      <c r="X15048">
        <v>9</v>
      </c>
      <c r="Y15048" t="s">
        <v>559</v>
      </c>
      <c r="Z15048">
        <v>9202</v>
      </c>
      <c r="AA15048" t="s">
        <v>1031</v>
      </c>
      <c r="AC15048" t="s">
        <v>10212</v>
      </c>
      <c r="AD15048" t="s">
        <v>443</v>
      </c>
    </row>
    <row r="15049" spans="21:30">
      <c r="U15049">
        <v>41322</v>
      </c>
      <c r="V15049">
        <v>4</v>
      </c>
      <c r="W15049" t="s">
        <v>15263</v>
      </c>
      <c r="X15049">
        <v>7</v>
      </c>
      <c r="Y15049" t="s">
        <v>953</v>
      </c>
      <c r="Z15049">
        <v>7102</v>
      </c>
      <c r="AA15049" t="s">
        <v>3565</v>
      </c>
      <c r="AC15049" t="s">
        <v>10212</v>
      </c>
      <c r="AD15049" t="s">
        <v>2682</v>
      </c>
    </row>
    <row r="15050" spans="21:30">
      <c r="U15050">
        <v>41323</v>
      </c>
      <c r="V15050">
        <v>2</v>
      </c>
      <c r="W15050" t="s">
        <v>15264</v>
      </c>
      <c r="X15050">
        <v>7</v>
      </c>
      <c r="Y15050" t="s">
        <v>953</v>
      </c>
      <c r="Z15050">
        <v>7404</v>
      </c>
      <c r="AA15050" t="s">
        <v>1487</v>
      </c>
      <c r="AC15050" t="s">
        <v>10212</v>
      </c>
      <c r="AD15050" t="s">
        <v>2682</v>
      </c>
    </row>
    <row r="15051" spans="21:30">
      <c r="U15051">
        <v>41324</v>
      </c>
      <c r="V15051">
        <v>0</v>
      </c>
      <c r="W15051" t="s">
        <v>15265</v>
      </c>
      <c r="X15051">
        <v>9</v>
      </c>
      <c r="Y15051" t="s">
        <v>559</v>
      </c>
      <c r="Z15051">
        <v>9111</v>
      </c>
      <c r="AA15051" t="s">
        <v>1425</v>
      </c>
      <c r="AC15051" t="s">
        <v>10212</v>
      </c>
      <c r="AD15051" t="s">
        <v>443</v>
      </c>
    </row>
    <row r="15052" spans="21:30">
      <c r="U15052">
        <v>41325</v>
      </c>
      <c r="V15052">
        <v>9</v>
      </c>
      <c r="W15052" t="s">
        <v>15266</v>
      </c>
      <c r="X15052">
        <v>9</v>
      </c>
      <c r="Y15052" t="s">
        <v>559</v>
      </c>
      <c r="Z15052">
        <v>9119</v>
      </c>
      <c r="AA15052" t="s">
        <v>4968</v>
      </c>
      <c r="AC15052" t="s">
        <v>10212</v>
      </c>
      <c r="AD15052" t="s">
        <v>443</v>
      </c>
    </row>
    <row r="15053" spans="21:30">
      <c r="U15053">
        <v>41326</v>
      </c>
      <c r="V15053">
        <v>7</v>
      </c>
      <c r="W15053" t="s">
        <v>15267</v>
      </c>
      <c r="X15053">
        <v>7</v>
      </c>
      <c r="Y15053" t="s">
        <v>953</v>
      </c>
      <c r="Z15053">
        <v>7406</v>
      </c>
      <c r="AA15053" t="s">
        <v>1696</v>
      </c>
      <c r="AC15053" t="s">
        <v>10212</v>
      </c>
      <c r="AD15053" t="s">
        <v>2682</v>
      </c>
    </row>
    <row r="15054" spans="21:30">
      <c r="U15054">
        <v>41327</v>
      </c>
      <c r="V15054">
        <v>5</v>
      </c>
      <c r="W15054" t="s">
        <v>15268</v>
      </c>
      <c r="X15054">
        <v>7</v>
      </c>
      <c r="Y15054" t="s">
        <v>953</v>
      </c>
      <c r="Z15054">
        <v>7101</v>
      </c>
      <c r="AA15054" t="s">
        <v>1054</v>
      </c>
      <c r="AC15054" t="s">
        <v>725</v>
      </c>
      <c r="AD15054" t="s">
        <v>2682</v>
      </c>
    </row>
    <row r="15055" spans="21:30">
      <c r="U15055">
        <v>41328</v>
      </c>
      <c r="V15055">
        <v>3</v>
      </c>
      <c r="W15055" t="s">
        <v>15269</v>
      </c>
      <c r="X15055">
        <v>15</v>
      </c>
      <c r="Y15055" t="s">
        <v>441</v>
      </c>
      <c r="Z15055">
        <v>15101</v>
      </c>
      <c r="AA15055" t="s">
        <v>442</v>
      </c>
      <c r="AC15055" t="s">
        <v>10212</v>
      </c>
      <c r="AD15055" t="s">
        <v>443</v>
      </c>
    </row>
    <row r="15056" spans="21:30">
      <c r="U15056">
        <v>41329</v>
      </c>
      <c r="V15056">
        <v>1</v>
      </c>
      <c r="W15056" t="s">
        <v>15270</v>
      </c>
      <c r="X15056">
        <v>15</v>
      </c>
      <c r="Y15056" t="s">
        <v>441</v>
      </c>
      <c r="Z15056">
        <v>15101</v>
      </c>
      <c r="AA15056" t="s">
        <v>442</v>
      </c>
      <c r="AC15056" t="s">
        <v>10212</v>
      </c>
      <c r="AD15056" t="s">
        <v>443</v>
      </c>
    </row>
    <row r="15057" spans="21:30">
      <c r="U15057">
        <v>41330</v>
      </c>
      <c r="V15057">
        <v>5</v>
      </c>
      <c r="W15057" t="s">
        <v>15271</v>
      </c>
      <c r="X15057">
        <v>15</v>
      </c>
      <c r="Y15057" t="s">
        <v>441</v>
      </c>
      <c r="Z15057">
        <v>15101</v>
      </c>
      <c r="AA15057" t="s">
        <v>442</v>
      </c>
      <c r="AC15057" t="s">
        <v>10212</v>
      </c>
      <c r="AD15057" t="s">
        <v>443</v>
      </c>
    </row>
    <row r="15058" spans="21:30">
      <c r="U15058">
        <v>41331</v>
      </c>
      <c r="V15058">
        <v>3</v>
      </c>
      <c r="W15058" t="s">
        <v>15272</v>
      </c>
      <c r="X15058">
        <v>13</v>
      </c>
      <c r="Y15058" t="s">
        <v>6457</v>
      </c>
      <c r="Z15058">
        <v>13114</v>
      </c>
      <c r="AA15058" t="s">
        <v>683</v>
      </c>
      <c r="AC15058" t="s">
        <v>725</v>
      </c>
      <c r="AD15058" t="s">
        <v>443</v>
      </c>
    </row>
    <row r="15059" spans="21:30">
      <c r="U15059">
        <v>41332</v>
      </c>
      <c r="V15059">
        <v>1</v>
      </c>
      <c r="W15059" t="s">
        <v>15273</v>
      </c>
      <c r="X15059">
        <v>11</v>
      </c>
      <c r="Y15059" t="s">
        <v>1843</v>
      </c>
      <c r="Z15059">
        <v>11101</v>
      </c>
      <c r="AA15059" t="s">
        <v>1842</v>
      </c>
      <c r="AC15059" t="s">
        <v>10212</v>
      </c>
      <c r="AD15059" t="s">
        <v>2682</v>
      </c>
    </row>
    <row r="15060" spans="21:30">
      <c r="U15060">
        <v>41335</v>
      </c>
      <c r="V15060">
        <v>6</v>
      </c>
      <c r="W15060" t="s">
        <v>15274</v>
      </c>
      <c r="X15060">
        <v>13</v>
      </c>
      <c r="Y15060" t="s">
        <v>6457</v>
      </c>
      <c r="Z15060">
        <v>13130</v>
      </c>
      <c r="AA15060" t="s">
        <v>840</v>
      </c>
      <c r="AC15060" t="s">
        <v>725</v>
      </c>
      <c r="AD15060" t="s">
        <v>443</v>
      </c>
    </row>
    <row r="15061" spans="21:30">
      <c r="U15061">
        <v>41336</v>
      </c>
      <c r="V15061">
        <v>4</v>
      </c>
      <c r="W15061" t="s">
        <v>15275</v>
      </c>
      <c r="X15061">
        <v>15</v>
      </c>
      <c r="Y15061" t="s">
        <v>441</v>
      </c>
      <c r="Z15061">
        <v>15101</v>
      </c>
      <c r="AA15061" t="s">
        <v>442</v>
      </c>
      <c r="AC15061" t="s">
        <v>10219</v>
      </c>
      <c r="AD15061" t="s">
        <v>443</v>
      </c>
    </row>
    <row r="15062" spans="21:30">
      <c r="U15062">
        <v>41338</v>
      </c>
      <c r="V15062">
        <v>0</v>
      </c>
      <c r="W15062" t="s">
        <v>15276</v>
      </c>
      <c r="X15062">
        <v>5</v>
      </c>
      <c r="Y15062" t="s">
        <v>505</v>
      </c>
      <c r="Z15062">
        <v>5109</v>
      </c>
      <c r="AA15062" t="s">
        <v>2675</v>
      </c>
      <c r="AC15062" t="s">
        <v>725</v>
      </c>
      <c r="AD15062" t="s">
        <v>443</v>
      </c>
    </row>
    <row r="15063" spans="21:30">
      <c r="U15063">
        <v>41339</v>
      </c>
      <c r="V15063">
        <v>9</v>
      </c>
      <c r="W15063" t="s">
        <v>15277</v>
      </c>
      <c r="X15063">
        <v>14</v>
      </c>
      <c r="Y15063" t="s">
        <v>5517</v>
      </c>
      <c r="Z15063">
        <v>14101</v>
      </c>
      <c r="AA15063" t="s">
        <v>817</v>
      </c>
      <c r="AC15063" t="s">
        <v>725</v>
      </c>
      <c r="AD15063" t="s">
        <v>443</v>
      </c>
    </row>
    <row r="15064" spans="21:30">
      <c r="U15064">
        <v>41341</v>
      </c>
      <c r="V15064">
        <v>0</v>
      </c>
      <c r="W15064" t="s">
        <v>15278</v>
      </c>
      <c r="X15064">
        <v>7</v>
      </c>
      <c r="Y15064" t="s">
        <v>953</v>
      </c>
      <c r="Z15064">
        <v>7406</v>
      </c>
      <c r="AA15064" t="s">
        <v>1696</v>
      </c>
      <c r="AC15064" t="s">
        <v>725</v>
      </c>
      <c r="AD15064" t="s">
        <v>2682</v>
      </c>
    </row>
    <row r="15065" spans="21:30">
      <c r="U15065">
        <v>41342</v>
      </c>
      <c r="V15065">
        <v>9</v>
      </c>
      <c r="W15065" t="s">
        <v>15279</v>
      </c>
      <c r="X15065">
        <v>1</v>
      </c>
      <c r="Y15065" t="s">
        <v>594</v>
      </c>
      <c r="Z15065">
        <v>1101</v>
      </c>
      <c r="AA15065" t="s">
        <v>593</v>
      </c>
      <c r="AC15065" t="s">
        <v>725</v>
      </c>
      <c r="AD15065" t="s">
        <v>443</v>
      </c>
    </row>
    <row r="15066" spans="21:30">
      <c r="U15066">
        <v>41343</v>
      </c>
      <c r="V15066">
        <v>7</v>
      </c>
      <c r="W15066" t="s">
        <v>15280</v>
      </c>
      <c r="X15066">
        <v>13</v>
      </c>
      <c r="Y15066" t="s">
        <v>6457</v>
      </c>
      <c r="Z15066">
        <v>13119</v>
      </c>
      <c r="AA15066" t="s">
        <v>6482</v>
      </c>
      <c r="AC15066" t="s">
        <v>10212</v>
      </c>
      <c r="AD15066" t="s">
        <v>443</v>
      </c>
    </row>
    <row r="15067" spans="21:30">
      <c r="U15067">
        <v>41344</v>
      </c>
      <c r="V15067">
        <v>5</v>
      </c>
      <c r="W15067" t="s">
        <v>15281</v>
      </c>
      <c r="X15067">
        <v>13</v>
      </c>
      <c r="Y15067" t="s">
        <v>6457</v>
      </c>
      <c r="Z15067">
        <v>13127</v>
      </c>
      <c r="AA15067" t="s">
        <v>1640</v>
      </c>
      <c r="AC15067" t="s">
        <v>725</v>
      </c>
      <c r="AD15067" t="s">
        <v>443</v>
      </c>
    </row>
    <row r="15068" spans="21:30">
      <c r="U15068">
        <v>41345</v>
      </c>
      <c r="V15068">
        <v>3</v>
      </c>
      <c r="W15068" t="s">
        <v>15282</v>
      </c>
      <c r="X15068">
        <v>13</v>
      </c>
      <c r="Y15068" t="s">
        <v>6457</v>
      </c>
      <c r="Z15068">
        <v>13119</v>
      </c>
      <c r="AA15068" t="s">
        <v>6482</v>
      </c>
      <c r="AC15068" t="s">
        <v>10212</v>
      </c>
      <c r="AD15068" t="s">
        <v>443</v>
      </c>
    </row>
    <row r="15069" spans="21:30">
      <c r="U15069">
        <v>41346</v>
      </c>
      <c r="V15069">
        <v>1</v>
      </c>
      <c r="W15069" t="s">
        <v>15283</v>
      </c>
      <c r="X15069">
        <v>10</v>
      </c>
      <c r="Y15069" t="s">
        <v>5531</v>
      </c>
      <c r="Z15069">
        <v>10301</v>
      </c>
      <c r="AA15069" t="s">
        <v>1441</v>
      </c>
      <c r="AC15069" t="s">
        <v>725</v>
      </c>
      <c r="AD15069" t="s">
        <v>443</v>
      </c>
    </row>
    <row r="15070" spans="21:30">
      <c r="U15070">
        <v>41348</v>
      </c>
      <c r="V15070">
        <v>8</v>
      </c>
      <c r="W15070" t="s">
        <v>15284</v>
      </c>
      <c r="X15070">
        <v>10</v>
      </c>
      <c r="Y15070" t="s">
        <v>5531</v>
      </c>
      <c r="Z15070">
        <v>10101</v>
      </c>
      <c r="AA15070" t="s">
        <v>1559</v>
      </c>
      <c r="AC15070" t="s">
        <v>725</v>
      </c>
      <c r="AD15070" t="s">
        <v>443</v>
      </c>
    </row>
    <row r="15071" spans="21:30">
      <c r="U15071">
        <v>41349</v>
      </c>
      <c r="V15071">
        <v>6</v>
      </c>
      <c r="W15071" t="s">
        <v>15285</v>
      </c>
      <c r="X15071">
        <v>6</v>
      </c>
      <c r="Y15071" t="s">
        <v>608</v>
      </c>
      <c r="Z15071">
        <v>6101</v>
      </c>
      <c r="AA15071" t="s">
        <v>655</v>
      </c>
      <c r="AC15071" t="s">
        <v>713</v>
      </c>
      <c r="AD15071" t="s">
        <v>443</v>
      </c>
    </row>
    <row r="15072" spans="21:30">
      <c r="U15072">
        <v>41351</v>
      </c>
      <c r="V15072">
        <v>8</v>
      </c>
      <c r="W15072" t="s">
        <v>15286</v>
      </c>
      <c r="X15072">
        <v>7</v>
      </c>
      <c r="Y15072" t="s">
        <v>953</v>
      </c>
      <c r="Z15072">
        <v>7301</v>
      </c>
      <c r="AA15072" t="s">
        <v>1103</v>
      </c>
      <c r="AC15072" t="s">
        <v>10212</v>
      </c>
      <c r="AD15072" t="s">
        <v>2682</v>
      </c>
    </row>
    <row r="15073" spans="21:30">
      <c r="U15073">
        <v>41352</v>
      </c>
      <c r="V15073">
        <v>6</v>
      </c>
      <c r="W15073" t="s">
        <v>15287</v>
      </c>
      <c r="X15073">
        <v>13</v>
      </c>
      <c r="Y15073" t="s">
        <v>6457</v>
      </c>
      <c r="Z15073">
        <v>13101</v>
      </c>
      <c r="AA15073" t="s">
        <v>452</v>
      </c>
      <c r="AC15073" t="s">
        <v>725</v>
      </c>
      <c r="AD15073" t="s">
        <v>443</v>
      </c>
    </row>
    <row r="15074" spans="21:30">
      <c r="U15074">
        <v>41353</v>
      </c>
      <c r="V15074">
        <v>4</v>
      </c>
      <c r="W15074" t="s">
        <v>15288</v>
      </c>
      <c r="X15074">
        <v>6</v>
      </c>
      <c r="Y15074" t="s">
        <v>608</v>
      </c>
      <c r="Z15074">
        <v>6115</v>
      </c>
      <c r="AA15074" t="s">
        <v>1647</v>
      </c>
      <c r="AC15074" t="s">
        <v>10212</v>
      </c>
      <c r="AD15074" t="s">
        <v>443</v>
      </c>
    </row>
    <row r="15075" spans="21:30">
      <c r="U15075">
        <v>41354</v>
      </c>
      <c r="V15075">
        <v>2</v>
      </c>
      <c r="W15075" t="s">
        <v>15289</v>
      </c>
      <c r="X15075">
        <v>7</v>
      </c>
      <c r="Y15075" t="s">
        <v>953</v>
      </c>
      <c r="Z15075">
        <v>7301</v>
      </c>
      <c r="AA15075" t="s">
        <v>1103</v>
      </c>
      <c r="AC15075" t="s">
        <v>1009</v>
      </c>
      <c r="AD15075" t="s">
        <v>2682</v>
      </c>
    </row>
    <row r="15076" spans="21:30">
      <c r="U15076">
        <v>41355</v>
      </c>
      <c r="V15076">
        <v>0</v>
      </c>
      <c r="W15076" t="s">
        <v>15290</v>
      </c>
      <c r="X15076">
        <v>13</v>
      </c>
      <c r="Y15076" t="s">
        <v>6457</v>
      </c>
      <c r="Z15076">
        <v>13114</v>
      </c>
      <c r="AA15076" t="s">
        <v>683</v>
      </c>
      <c r="AC15076" t="s">
        <v>725</v>
      </c>
      <c r="AD15076" t="s">
        <v>443</v>
      </c>
    </row>
    <row r="15077" spans="21:30">
      <c r="U15077">
        <v>41356</v>
      </c>
      <c r="V15077">
        <v>9</v>
      </c>
      <c r="W15077" t="s">
        <v>15291</v>
      </c>
      <c r="X15077">
        <v>5</v>
      </c>
      <c r="Y15077" t="s">
        <v>505</v>
      </c>
      <c r="Z15077">
        <v>5109</v>
      </c>
      <c r="AA15077" t="s">
        <v>2675</v>
      </c>
      <c r="AC15077" t="s">
        <v>725</v>
      </c>
      <c r="AD15077" t="s">
        <v>443</v>
      </c>
    </row>
    <row r="15078" spans="21:30">
      <c r="U15078">
        <v>41357</v>
      </c>
      <c r="V15078">
        <v>7</v>
      </c>
      <c r="W15078" t="s">
        <v>15292</v>
      </c>
      <c r="X15078">
        <v>14</v>
      </c>
      <c r="Y15078" t="s">
        <v>5517</v>
      </c>
      <c r="Z15078">
        <v>14201</v>
      </c>
      <c r="AA15078" t="s">
        <v>5694</v>
      </c>
      <c r="AC15078" t="s">
        <v>725</v>
      </c>
      <c r="AD15078" t="s">
        <v>443</v>
      </c>
    </row>
    <row r="15079" spans="21:30">
      <c r="U15079">
        <v>41358</v>
      </c>
      <c r="V15079">
        <v>5</v>
      </c>
      <c r="W15079" t="s">
        <v>15293</v>
      </c>
      <c r="X15079">
        <v>12</v>
      </c>
      <c r="Y15079" t="s">
        <v>1837</v>
      </c>
      <c r="Z15079">
        <v>12101</v>
      </c>
      <c r="AA15079" t="s">
        <v>6412</v>
      </c>
      <c r="AC15079" t="s">
        <v>725</v>
      </c>
      <c r="AD15079" t="s">
        <v>443</v>
      </c>
    </row>
    <row r="15080" spans="21:30">
      <c r="U15080">
        <v>41359</v>
      </c>
      <c r="V15080">
        <v>3</v>
      </c>
      <c r="W15080" t="s">
        <v>15294</v>
      </c>
      <c r="X15080">
        <v>4</v>
      </c>
      <c r="Y15080" t="s">
        <v>846</v>
      </c>
      <c r="Z15080">
        <v>4101</v>
      </c>
      <c r="AA15080" t="s">
        <v>844</v>
      </c>
      <c r="AC15080" t="s">
        <v>725</v>
      </c>
      <c r="AD15080" t="s">
        <v>443</v>
      </c>
    </row>
    <row r="15081" spans="21:30">
      <c r="U15081">
        <v>41360</v>
      </c>
      <c r="V15081">
        <v>7</v>
      </c>
      <c r="W15081" t="s">
        <v>15295</v>
      </c>
      <c r="X15081">
        <v>13</v>
      </c>
      <c r="Y15081" t="s">
        <v>6457</v>
      </c>
      <c r="Z15081">
        <v>13118</v>
      </c>
      <c r="AA15081" t="s">
        <v>771</v>
      </c>
      <c r="AC15081" t="s">
        <v>725</v>
      </c>
      <c r="AD15081" t="s">
        <v>443</v>
      </c>
    </row>
    <row r="15082" spans="21:30">
      <c r="U15082">
        <v>41361</v>
      </c>
      <c r="V15082">
        <v>5</v>
      </c>
      <c r="W15082" t="s">
        <v>15296</v>
      </c>
      <c r="X15082">
        <v>4</v>
      </c>
      <c r="Y15082" t="s">
        <v>846</v>
      </c>
      <c r="Z15082">
        <v>4204</v>
      </c>
      <c r="AA15082" t="s">
        <v>1679</v>
      </c>
      <c r="AC15082" t="s">
        <v>10219</v>
      </c>
      <c r="AD15082" t="s">
        <v>443</v>
      </c>
    </row>
    <row r="15083" spans="21:30">
      <c r="U15083">
        <v>41362</v>
      </c>
      <c r="V15083">
        <v>3</v>
      </c>
      <c r="W15083" t="s">
        <v>15297</v>
      </c>
      <c r="X15083">
        <v>4</v>
      </c>
      <c r="Y15083" t="s">
        <v>846</v>
      </c>
      <c r="Z15083">
        <v>4101</v>
      </c>
      <c r="AA15083" t="s">
        <v>844</v>
      </c>
      <c r="AC15083" t="s">
        <v>725</v>
      </c>
      <c r="AD15083" t="s">
        <v>443</v>
      </c>
    </row>
    <row r="15084" spans="21:30">
      <c r="U15084">
        <v>41363</v>
      </c>
      <c r="V15084">
        <v>1</v>
      </c>
      <c r="W15084" t="s">
        <v>15298</v>
      </c>
      <c r="X15084">
        <v>4</v>
      </c>
      <c r="Y15084" t="s">
        <v>846</v>
      </c>
      <c r="Z15084">
        <v>4101</v>
      </c>
      <c r="AA15084" t="s">
        <v>844</v>
      </c>
      <c r="AC15084" t="s">
        <v>10212</v>
      </c>
      <c r="AD15084" t="s">
        <v>443</v>
      </c>
    </row>
    <row r="15085" spans="21:30">
      <c r="U15085">
        <v>41365</v>
      </c>
      <c r="V15085">
        <v>8</v>
      </c>
      <c r="W15085" t="s">
        <v>15299</v>
      </c>
      <c r="X15085">
        <v>4</v>
      </c>
      <c r="Y15085" t="s">
        <v>846</v>
      </c>
      <c r="Z15085">
        <v>4301</v>
      </c>
      <c r="AA15085" t="s">
        <v>112</v>
      </c>
      <c r="AC15085" t="s">
        <v>10212</v>
      </c>
      <c r="AD15085" t="s">
        <v>443</v>
      </c>
    </row>
    <row r="15086" spans="21:30">
      <c r="U15086">
        <v>41366</v>
      </c>
      <c r="V15086">
        <v>6</v>
      </c>
      <c r="W15086" t="s">
        <v>15300</v>
      </c>
      <c r="X15086">
        <v>13</v>
      </c>
      <c r="Y15086" t="s">
        <v>6457</v>
      </c>
      <c r="Z15086">
        <v>13114</v>
      </c>
      <c r="AA15086" t="s">
        <v>683</v>
      </c>
      <c r="AC15086" t="s">
        <v>725</v>
      </c>
      <c r="AD15086" t="s">
        <v>443</v>
      </c>
    </row>
    <row r="15087" spans="21:30">
      <c r="U15087">
        <v>41367</v>
      </c>
      <c r="V15087">
        <v>4</v>
      </c>
      <c r="W15087" t="s">
        <v>15301</v>
      </c>
      <c r="X15087">
        <v>13</v>
      </c>
      <c r="Y15087" t="s">
        <v>6457</v>
      </c>
      <c r="Z15087">
        <v>13120</v>
      </c>
      <c r="AA15087" t="s">
        <v>6588</v>
      </c>
      <c r="AC15087" t="s">
        <v>725</v>
      </c>
      <c r="AD15087" t="s">
        <v>443</v>
      </c>
    </row>
    <row r="15088" spans="21:30">
      <c r="U15088">
        <v>41368</v>
      </c>
      <c r="V15088">
        <v>2</v>
      </c>
      <c r="W15088" t="s">
        <v>15302</v>
      </c>
      <c r="X15088">
        <v>4</v>
      </c>
      <c r="Y15088" t="s">
        <v>846</v>
      </c>
      <c r="Z15088">
        <v>4101</v>
      </c>
      <c r="AA15088" t="s">
        <v>844</v>
      </c>
      <c r="AC15088" t="s">
        <v>10212</v>
      </c>
      <c r="AD15088" t="s">
        <v>443</v>
      </c>
    </row>
    <row r="15089" spans="21:30">
      <c r="U15089">
        <v>41369</v>
      </c>
      <c r="V15089">
        <v>0</v>
      </c>
      <c r="W15089" t="s">
        <v>15303</v>
      </c>
      <c r="X15089">
        <v>10</v>
      </c>
      <c r="Y15089" t="s">
        <v>5531</v>
      </c>
      <c r="Z15089">
        <v>10101</v>
      </c>
      <c r="AA15089" t="s">
        <v>1559</v>
      </c>
      <c r="AC15089" t="s">
        <v>10212</v>
      </c>
      <c r="AD15089" t="s">
        <v>443</v>
      </c>
    </row>
    <row r="15090" spans="21:30">
      <c r="U15090">
        <v>41370</v>
      </c>
      <c r="V15090">
        <v>4</v>
      </c>
      <c r="W15090" t="s">
        <v>15304</v>
      </c>
      <c r="X15090">
        <v>6</v>
      </c>
      <c r="Y15090" t="s">
        <v>608</v>
      </c>
      <c r="Z15090">
        <v>6107</v>
      </c>
      <c r="AA15090" t="s">
        <v>1265</v>
      </c>
      <c r="AC15090" t="s">
        <v>10212</v>
      </c>
      <c r="AD15090" t="s">
        <v>443</v>
      </c>
    </row>
    <row r="15091" spans="21:30">
      <c r="U15091">
        <v>41371</v>
      </c>
      <c r="V15091">
        <v>2</v>
      </c>
      <c r="W15091" t="s">
        <v>15305</v>
      </c>
      <c r="X15091">
        <v>4</v>
      </c>
      <c r="Y15091" t="s">
        <v>846</v>
      </c>
      <c r="Z15091">
        <v>4106</v>
      </c>
      <c r="AA15091" t="s">
        <v>2021</v>
      </c>
      <c r="AC15091" t="s">
        <v>10219</v>
      </c>
      <c r="AD15091" t="s">
        <v>443</v>
      </c>
    </row>
    <row r="15092" spans="21:30">
      <c r="U15092">
        <v>41372</v>
      </c>
      <c r="V15092">
        <v>0</v>
      </c>
      <c r="W15092" t="s">
        <v>15306</v>
      </c>
      <c r="X15092">
        <v>5</v>
      </c>
      <c r="Y15092" t="s">
        <v>505</v>
      </c>
      <c r="Z15092">
        <v>5405</v>
      </c>
      <c r="AA15092" t="s">
        <v>1814</v>
      </c>
      <c r="AC15092" t="s">
        <v>10212</v>
      </c>
      <c r="AD15092" t="s">
        <v>443</v>
      </c>
    </row>
    <row r="15093" spans="21:30">
      <c r="U15093">
        <v>41373</v>
      </c>
      <c r="V15093">
        <v>9</v>
      </c>
      <c r="W15093" t="s">
        <v>12978</v>
      </c>
      <c r="X15093">
        <v>5</v>
      </c>
      <c r="Y15093" t="s">
        <v>505</v>
      </c>
      <c r="Z15093">
        <v>5802</v>
      </c>
      <c r="AA15093" t="s">
        <v>1281</v>
      </c>
      <c r="AC15093" t="s">
        <v>1009</v>
      </c>
      <c r="AD15093" t="s">
        <v>443</v>
      </c>
    </row>
    <row r="15094" spans="21:30">
      <c r="U15094">
        <v>41374</v>
      </c>
      <c r="V15094">
        <v>7</v>
      </c>
      <c r="W15094" t="s">
        <v>15307</v>
      </c>
      <c r="X15094">
        <v>6</v>
      </c>
      <c r="Y15094" t="s">
        <v>608</v>
      </c>
      <c r="Z15094">
        <v>6113</v>
      </c>
      <c r="AA15094" t="s">
        <v>103</v>
      </c>
      <c r="AC15094" t="s">
        <v>713</v>
      </c>
      <c r="AD15094" t="s">
        <v>443</v>
      </c>
    </row>
    <row r="15095" spans="21:30">
      <c r="U15095">
        <v>41375</v>
      </c>
      <c r="V15095">
        <v>5</v>
      </c>
      <c r="W15095" t="s">
        <v>15308</v>
      </c>
      <c r="X15095">
        <v>11</v>
      </c>
      <c r="Y15095" t="s">
        <v>1843</v>
      </c>
      <c r="Z15095">
        <v>11101</v>
      </c>
      <c r="AA15095" t="s">
        <v>1842</v>
      </c>
      <c r="AC15095" t="s">
        <v>713</v>
      </c>
      <c r="AD15095" t="s">
        <v>443</v>
      </c>
    </row>
    <row r="15096" spans="21:30">
      <c r="U15096">
        <v>41376</v>
      </c>
      <c r="V15096">
        <v>3</v>
      </c>
      <c r="W15096" t="s">
        <v>15309</v>
      </c>
      <c r="X15096">
        <v>12</v>
      </c>
      <c r="Y15096" t="s">
        <v>1837</v>
      </c>
      <c r="Z15096">
        <v>12101</v>
      </c>
      <c r="AA15096" t="s">
        <v>6412</v>
      </c>
      <c r="AC15096" t="s">
        <v>725</v>
      </c>
      <c r="AD15096" t="s">
        <v>2682</v>
      </c>
    </row>
    <row r="15097" spans="21:30">
      <c r="U15097">
        <v>41377</v>
      </c>
      <c r="V15097">
        <v>1</v>
      </c>
      <c r="W15097" t="s">
        <v>15310</v>
      </c>
      <c r="X15097">
        <v>12</v>
      </c>
      <c r="Y15097" t="s">
        <v>1837</v>
      </c>
      <c r="Z15097">
        <v>12201</v>
      </c>
      <c r="AA15097" t="s">
        <v>13705</v>
      </c>
      <c r="AC15097" t="s">
        <v>725</v>
      </c>
      <c r="AD15097" t="s">
        <v>443</v>
      </c>
    </row>
    <row r="15098" spans="21:30">
      <c r="U15098">
        <v>41379</v>
      </c>
      <c r="V15098">
        <v>8</v>
      </c>
      <c r="W15098" t="s">
        <v>15121</v>
      </c>
      <c r="X15098">
        <v>15</v>
      </c>
      <c r="Y15098" t="s">
        <v>441</v>
      </c>
      <c r="Z15098">
        <v>15101</v>
      </c>
      <c r="AA15098" t="s">
        <v>442</v>
      </c>
      <c r="AC15098" t="s">
        <v>725</v>
      </c>
      <c r="AD15098" t="s">
        <v>443</v>
      </c>
    </row>
    <row r="15099" spans="21:30">
      <c r="U15099">
        <v>41380</v>
      </c>
      <c r="V15099">
        <v>1</v>
      </c>
      <c r="W15099" t="s">
        <v>15311</v>
      </c>
      <c r="X15099">
        <v>6</v>
      </c>
      <c r="Y15099" t="s">
        <v>608</v>
      </c>
      <c r="Z15099">
        <v>6303</v>
      </c>
      <c r="AA15099" t="s">
        <v>991</v>
      </c>
      <c r="AC15099" t="s">
        <v>10212</v>
      </c>
      <c r="AD15099" t="s">
        <v>2682</v>
      </c>
    </row>
    <row r="15100" spans="21:30">
      <c r="U15100">
        <v>41382</v>
      </c>
      <c r="V15100">
        <v>8</v>
      </c>
      <c r="W15100" t="s">
        <v>15312</v>
      </c>
      <c r="X15100">
        <v>1</v>
      </c>
      <c r="Y15100" t="s">
        <v>594</v>
      </c>
      <c r="Z15100">
        <v>1101</v>
      </c>
      <c r="AA15100" t="s">
        <v>593</v>
      </c>
      <c r="AC15100" t="s">
        <v>725</v>
      </c>
      <c r="AD15100" t="s">
        <v>443</v>
      </c>
    </row>
    <row r="15101" spans="21:30">
      <c r="U15101">
        <v>41383</v>
      </c>
      <c r="V15101">
        <v>6</v>
      </c>
      <c r="W15101" t="s">
        <v>15313</v>
      </c>
      <c r="X15101">
        <v>5</v>
      </c>
      <c r="Y15101" t="s">
        <v>505</v>
      </c>
      <c r="Z15101">
        <v>5101</v>
      </c>
      <c r="AA15101" t="s">
        <v>505</v>
      </c>
      <c r="AC15101" t="s">
        <v>725</v>
      </c>
      <c r="AD15101" t="s">
        <v>443</v>
      </c>
    </row>
    <row r="15102" spans="21:30">
      <c r="U15102">
        <v>41384</v>
      </c>
      <c r="V15102">
        <v>4</v>
      </c>
      <c r="W15102" t="s">
        <v>15314</v>
      </c>
      <c r="X15102">
        <v>6</v>
      </c>
      <c r="Y15102" t="s">
        <v>608</v>
      </c>
      <c r="Z15102">
        <v>6101</v>
      </c>
      <c r="AA15102" t="s">
        <v>655</v>
      </c>
      <c r="AC15102" t="s">
        <v>725</v>
      </c>
      <c r="AD15102" t="s">
        <v>2682</v>
      </c>
    </row>
    <row r="15103" spans="21:30">
      <c r="U15103">
        <v>41385</v>
      </c>
      <c r="V15103">
        <v>2</v>
      </c>
      <c r="W15103" t="s">
        <v>15315</v>
      </c>
      <c r="X15103">
        <v>16</v>
      </c>
      <c r="Y15103" t="s">
        <v>3835</v>
      </c>
      <c r="Z15103">
        <v>16101</v>
      </c>
      <c r="AA15103" t="s">
        <v>3836</v>
      </c>
      <c r="AC15103" t="s">
        <v>713</v>
      </c>
      <c r="AD15103" t="s">
        <v>443</v>
      </c>
    </row>
    <row r="15104" spans="21:30">
      <c r="U15104">
        <v>41386</v>
      </c>
      <c r="V15104">
        <v>0</v>
      </c>
      <c r="W15104" t="s">
        <v>15316</v>
      </c>
      <c r="X15104">
        <v>9</v>
      </c>
      <c r="Y15104" t="s">
        <v>559</v>
      </c>
      <c r="Z15104">
        <v>9101</v>
      </c>
      <c r="AA15104" t="s">
        <v>133</v>
      </c>
      <c r="AC15104" t="s">
        <v>725</v>
      </c>
      <c r="AD15104" t="s">
        <v>443</v>
      </c>
    </row>
    <row r="15105" spans="21:30">
      <c r="U15105">
        <v>41387</v>
      </c>
      <c r="V15105">
        <v>9</v>
      </c>
      <c r="W15105" t="s">
        <v>15317</v>
      </c>
      <c r="X15105">
        <v>9</v>
      </c>
      <c r="Y15105" t="s">
        <v>559</v>
      </c>
      <c r="Z15105">
        <v>9109</v>
      </c>
      <c r="AA15105" t="s">
        <v>1304</v>
      </c>
      <c r="AC15105" t="s">
        <v>10212</v>
      </c>
      <c r="AD15105" t="s">
        <v>443</v>
      </c>
    </row>
    <row r="15106" spans="21:30">
      <c r="U15106">
        <v>41388</v>
      </c>
      <c r="V15106">
        <v>7</v>
      </c>
      <c r="W15106" t="s">
        <v>15318</v>
      </c>
      <c r="X15106">
        <v>6</v>
      </c>
      <c r="Y15106" t="s">
        <v>608</v>
      </c>
      <c r="Z15106">
        <v>6102</v>
      </c>
      <c r="AA15106" t="s">
        <v>1010</v>
      </c>
      <c r="AC15106" t="s">
        <v>10219</v>
      </c>
      <c r="AD15106" t="s">
        <v>443</v>
      </c>
    </row>
    <row r="15107" spans="21:30">
      <c r="U15107">
        <v>41389</v>
      </c>
      <c r="V15107">
        <v>5</v>
      </c>
      <c r="W15107" t="s">
        <v>15319</v>
      </c>
      <c r="X15107">
        <v>7</v>
      </c>
      <c r="Y15107" t="s">
        <v>953</v>
      </c>
      <c r="Z15107">
        <v>7406</v>
      </c>
      <c r="AA15107" t="s">
        <v>1696</v>
      </c>
      <c r="AC15107" t="s">
        <v>10212</v>
      </c>
      <c r="AD15107" t="s">
        <v>2682</v>
      </c>
    </row>
    <row r="15108" spans="21:30">
      <c r="U15108">
        <v>41390</v>
      </c>
      <c r="V15108">
        <v>9</v>
      </c>
      <c r="W15108" t="s">
        <v>13753</v>
      </c>
      <c r="X15108">
        <v>6</v>
      </c>
      <c r="Y15108" t="s">
        <v>608</v>
      </c>
      <c r="Z15108">
        <v>6106</v>
      </c>
      <c r="AA15108" t="s">
        <v>1177</v>
      </c>
      <c r="AC15108" t="s">
        <v>10212</v>
      </c>
      <c r="AD15108" t="s">
        <v>443</v>
      </c>
    </row>
    <row r="15109" spans="21:30">
      <c r="U15109">
        <v>41391</v>
      </c>
      <c r="V15109">
        <v>7</v>
      </c>
      <c r="W15109" t="s">
        <v>15320</v>
      </c>
      <c r="X15109">
        <v>15</v>
      </c>
      <c r="Y15109" t="s">
        <v>441</v>
      </c>
      <c r="Z15109">
        <v>15201</v>
      </c>
      <c r="AA15109" t="s">
        <v>799</v>
      </c>
      <c r="AC15109" t="s">
        <v>10219</v>
      </c>
      <c r="AD15109" t="s">
        <v>443</v>
      </c>
    </row>
    <row r="15110" spans="21:30">
      <c r="U15110">
        <v>41392</v>
      </c>
      <c r="V15110">
        <v>5</v>
      </c>
      <c r="W15110" t="s">
        <v>12499</v>
      </c>
      <c r="X15110">
        <v>3</v>
      </c>
      <c r="Y15110" t="s">
        <v>869</v>
      </c>
      <c r="Z15110">
        <v>3101</v>
      </c>
      <c r="AA15110" t="s">
        <v>913</v>
      </c>
      <c r="AC15110" t="s">
        <v>10212</v>
      </c>
      <c r="AD15110" t="s">
        <v>2682</v>
      </c>
    </row>
    <row r="15111" spans="21:30">
      <c r="U15111">
        <v>41393</v>
      </c>
      <c r="V15111">
        <v>3</v>
      </c>
      <c r="W15111" t="s">
        <v>15321</v>
      </c>
      <c r="X15111">
        <v>13</v>
      </c>
      <c r="Y15111" t="s">
        <v>6457</v>
      </c>
      <c r="Z15111">
        <v>13109</v>
      </c>
      <c r="AA15111" t="s">
        <v>1224</v>
      </c>
      <c r="AC15111" t="s">
        <v>10219</v>
      </c>
      <c r="AD15111" t="s">
        <v>443</v>
      </c>
    </row>
    <row r="15112" spans="21:30">
      <c r="U15112">
        <v>41394</v>
      </c>
      <c r="V15112">
        <v>1</v>
      </c>
      <c r="W15112" t="s">
        <v>15322</v>
      </c>
      <c r="X15112">
        <v>7</v>
      </c>
      <c r="Y15112" t="s">
        <v>953</v>
      </c>
      <c r="Z15112">
        <v>7304</v>
      </c>
      <c r="AA15112" t="s">
        <v>1391</v>
      </c>
      <c r="AC15112" t="s">
        <v>10212</v>
      </c>
      <c r="AD15112" t="s">
        <v>2682</v>
      </c>
    </row>
    <row r="15113" spans="21:30">
      <c r="U15113">
        <v>41396</v>
      </c>
      <c r="V15113">
        <v>8</v>
      </c>
      <c r="W15113" t="s">
        <v>15323</v>
      </c>
      <c r="X15113">
        <v>13</v>
      </c>
      <c r="Y15113" t="s">
        <v>6457</v>
      </c>
      <c r="Z15113">
        <v>13114</v>
      </c>
      <c r="AA15113" t="s">
        <v>683</v>
      </c>
      <c r="AC15113" t="s">
        <v>725</v>
      </c>
      <c r="AD15113" t="s">
        <v>443</v>
      </c>
    </row>
    <row r="15114" spans="21:30">
      <c r="U15114">
        <v>41397</v>
      </c>
      <c r="V15114">
        <v>6</v>
      </c>
      <c r="W15114" t="s">
        <v>15324</v>
      </c>
      <c r="X15114">
        <v>7</v>
      </c>
      <c r="Y15114" t="s">
        <v>953</v>
      </c>
      <c r="Z15114">
        <v>7108</v>
      </c>
      <c r="AA15114" t="s">
        <v>3499</v>
      </c>
      <c r="AC15114" t="s">
        <v>10212</v>
      </c>
      <c r="AD15114" t="s">
        <v>2682</v>
      </c>
    </row>
    <row r="15115" spans="21:30">
      <c r="U15115">
        <v>41398</v>
      </c>
      <c r="V15115">
        <v>4</v>
      </c>
      <c r="W15115" t="s">
        <v>15325</v>
      </c>
      <c r="X15115">
        <v>5</v>
      </c>
      <c r="Y15115" t="s">
        <v>505</v>
      </c>
      <c r="Z15115">
        <v>5502</v>
      </c>
      <c r="AA15115" t="s">
        <v>2468</v>
      </c>
      <c r="AC15115" t="s">
        <v>10212</v>
      </c>
      <c r="AD15115" t="s">
        <v>443</v>
      </c>
    </row>
    <row r="15116" spans="21:30">
      <c r="U15116">
        <v>41399</v>
      </c>
      <c r="V15116">
        <v>2</v>
      </c>
      <c r="W15116" t="s">
        <v>15326</v>
      </c>
      <c r="X15116">
        <v>5</v>
      </c>
      <c r="Y15116" t="s">
        <v>505</v>
      </c>
      <c r="Z15116">
        <v>5101</v>
      </c>
      <c r="AA15116" t="s">
        <v>505</v>
      </c>
      <c r="AC15116" t="s">
        <v>10212</v>
      </c>
      <c r="AD15116" t="s">
        <v>443</v>
      </c>
    </row>
    <row r="15117" spans="21:30">
      <c r="U15117">
        <v>41401</v>
      </c>
      <c r="V15117">
        <v>8</v>
      </c>
      <c r="W15117" t="s">
        <v>15327</v>
      </c>
      <c r="X15117">
        <v>5</v>
      </c>
      <c r="Y15117" t="s">
        <v>505</v>
      </c>
      <c r="Z15117">
        <v>5109</v>
      </c>
      <c r="AA15117" t="s">
        <v>2675</v>
      </c>
      <c r="AC15117" t="s">
        <v>725</v>
      </c>
      <c r="AD15117" t="s">
        <v>443</v>
      </c>
    </row>
    <row r="15118" spans="21:30">
      <c r="U15118">
        <v>41402</v>
      </c>
      <c r="V15118">
        <v>6</v>
      </c>
      <c r="W15118" t="s">
        <v>15328</v>
      </c>
      <c r="X15118">
        <v>5</v>
      </c>
      <c r="Y15118" t="s">
        <v>505</v>
      </c>
      <c r="Z15118">
        <v>5601</v>
      </c>
      <c r="AA15118" t="s">
        <v>855</v>
      </c>
      <c r="AC15118" t="s">
        <v>10219</v>
      </c>
      <c r="AD15118" t="s">
        <v>443</v>
      </c>
    </row>
    <row r="15119" spans="21:30">
      <c r="U15119">
        <v>41403</v>
      </c>
      <c r="V15119">
        <v>4</v>
      </c>
      <c r="W15119" t="s">
        <v>14156</v>
      </c>
      <c r="X15119">
        <v>5</v>
      </c>
      <c r="Y15119" t="s">
        <v>505</v>
      </c>
      <c r="Z15119">
        <v>5601</v>
      </c>
      <c r="AA15119" t="s">
        <v>855</v>
      </c>
      <c r="AC15119" t="s">
        <v>10219</v>
      </c>
      <c r="AD15119" t="s">
        <v>443</v>
      </c>
    </row>
    <row r="15120" spans="21:30">
      <c r="U15120">
        <v>41404</v>
      </c>
      <c r="V15120">
        <v>2</v>
      </c>
      <c r="W15120" t="s">
        <v>15329</v>
      </c>
      <c r="X15120">
        <v>1</v>
      </c>
      <c r="Y15120" t="s">
        <v>594</v>
      </c>
      <c r="Z15120">
        <v>1101</v>
      </c>
      <c r="AA15120" t="s">
        <v>593</v>
      </c>
      <c r="AC15120" t="s">
        <v>725</v>
      </c>
      <c r="AD15120" t="s">
        <v>443</v>
      </c>
    </row>
    <row r="15121" spans="21:30">
      <c r="U15121">
        <v>41405</v>
      </c>
      <c r="V15121">
        <v>0</v>
      </c>
      <c r="W15121" t="s">
        <v>15330</v>
      </c>
      <c r="X15121">
        <v>5</v>
      </c>
      <c r="Y15121" t="s">
        <v>505</v>
      </c>
      <c r="Z15121">
        <v>5401</v>
      </c>
      <c r="AA15121" t="s">
        <v>1245</v>
      </c>
      <c r="AC15121" t="s">
        <v>10212</v>
      </c>
      <c r="AD15121" t="s">
        <v>443</v>
      </c>
    </row>
    <row r="15122" spans="21:30">
      <c r="U15122">
        <v>41406</v>
      </c>
      <c r="V15122">
        <v>9</v>
      </c>
      <c r="W15122" t="s">
        <v>12979</v>
      </c>
      <c r="X15122">
        <v>5</v>
      </c>
      <c r="Y15122" t="s">
        <v>505</v>
      </c>
      <c r="Z15122">
        <v>5802</v>
      </c>
      <c r="AA15122" t="s">
        <v>1281</v>
      </c>
      <c r="AC15122" t="s">
        <v>1009</v>
      </c>
      <c r="AD15122" t="s">
        <v>443</v>
      </c>
    </row>
    <row r="15123" spans="21:30">
      <c r="U15123">
        <v>41407</v>
      </c>
      <c r="V15123">
        <v>7</v>
      </c>
      <c r="W15123" t="s">
        <v>15331</v>
      </c>
      <c r="X15123">
        <v>5</v>
      </c>
      <c r="Y15123" t="s">
        <v>505</v>
      </c>
      <c r="Z15123">
        <v>5804</v>
      </c>
      <c r="AA15123" t="s">
        <v>751</v>
      </c>
      <c r="AC15123" t="s">
        <v>725</v>
      </c>
      <c r="AD15123" t="s">
        <v>443</v>
      </c>
    </row>
    <row r="15124" spans="21:30">
      <c r="U15124">
        <v>41408</v>
      </c>
      <c r="V15124">
        <v>5</v>
      </c>
      <c r="W15124" t="s">
        <v>15332</v>
      </c>
      <c r="X15124">
        <v>9</v>
      </c>
      <c r="Y15124" t="s">
        <v>559</v>
      </c>
      <c r="Z15124">
        <v>9120</v>
      </c>
      <c r="AA15124" t="s">
        <v>1800</v>
      </c>
      <c r="AC15124" t="s">
        <v>10212</v>
      </c>
      <c r="AD15124" t="s">
        <v>2682</v>
      </c>
    </row>
    <row r="15125" spans="21:30">
      <c r="U15125">
        <v>41409</v>
      </c>
      <c r="V15125">
        <v>3</v>
      </c>
      <c r="W15125" t="s">
        <v>15333</v>
      </c>
      <c r="X15125">
        <v>13</v>
      </c>
      <c r="Y15125" t="s">
        <v>6457</v>
      </c>
      <c r="Z15125">
        <v>13111</v>
      </c>
      <c r="AA15125" t="s">
        <v>1237</v>
      </c>
      <c r="AC15125" t="s">
        <v>10219</v>
      </c>
      <c r="AD15125" t="s">
        <v>443</v>
      </c>
    </row>
    <row r="15126" spans="21:30">
      <c r="U15126">
        <v>41410</v>
      </c>
      <c r="V15126">
        <v>7</v>
      </c>
      <c r="W15126" t="s">
        <v>15334</v>
      </c>
      <c r="X15126">
        <v>13</v>
      </c>
      <c r="Y15126" t="s">
        <v>6457</v>
      </c>
      <c r="Z15126">
        <v>13105</v>
      </c>
      <c r="AA15126" t="s">
        <v>1817</v>
      </c>
      <c r="AC15126" t="s">
        <v>10219</v>
      </c>
      <c r="AD15126" t="s">
        <v>443</v>
      </c>
    </row>
    <row r="15127" spans="21:30">
      <c r="U15127">
        <v>41411</v>
      </c>
      <c r="V15127">
        <v>5</v>
      </c>
      <c r="W15127" t="s">
        <v>15335</v>
      </c>
      <c r="X15127">
        <v>7</v>
      </c>
      <c r="Y15127" t="s">
        <v>953</v>
      </c>
      <c r="Z15127">
        <v>7301</v>
      </c>
      <c r="AA15127" t="s">
        <v>1103</v>
      </c>
      <c r="AC15127" t="s">
        <v>10212</v>
      </c>
      <c r="AD15127" t="s">
        <v>2682</v>
      </c>
    </row>
    <row r="15128" spans="21:30">
      <c r="U15128">
        <v>41412</v>
      </c>
      <c r="V15128">
        <v>3</v>
      </c>
      <c r="W15128" t="s">
        <v>14569</v>
      </c>
      <c r="X15128">
        <v>13</v>
      </c>
      <c r="Y15128" t="s">
        <v>6457</v>
      </c>
      <c r="Z15128">
        <v>13110</v>
      </c>
      <c r="AA15128" t="s">
        <v>741</v>
      </c>
      <c r="AC15128" t="s">
        <v>10219</v>
      </c>
      <c r="AD15128" t="s">
        <v>443</v>
      </c>
    </row>
    <row r="15129" spans="21:30">
      <c r="U15129">
        <v>41413</v>
      </c>
      <c r="V15129">
        <v>1</v>
      </c>
      <c r="W15129" t="s">
        <v>14582</v>
      </c>
      <c r="X15129">
        <v>13</v>
      </c>
      <c r="Y15129" t="s">
        <v>6457</v>
      </c>
      <c r="Z15129">
        <v>13111</v>
      </c>
      <c r="AA15129" t="s">
        <v>1237</v>
      </c>
      <c r="AC15129" t="s">
        <v>10219</v>
      </c>
      <c r="AD15129" t="s">
        <v>443</v>
      </c>
    </row>
    <row r="15130" spans="21:30">
      <c r="U15130">
        <v>41415</v>
      </c>
      <c r="V15130">
        <v>8</v>
      </c>
      <c r="W15130" t="s">
        <v>15336</v>
      </c>
      <c r="X15130">
        <v>13</v>
      </c>
      <c r="Y15130" t="s">
        <v>6457</v>
      </c>
      <c r="Z15130">
        <v>13118</v>
      </c>
      <c r="AA15130" t="s">
        <v>771</v>
      </c>
      <c r="AC15130" t="s">
        <v>10219</v>
      </c>
      <c r="AD15130" t="s">
        <v>443</v>
      </c>
    </row>
    <row r="15131" spans="21:30">
      <c r="U15131">
        <v>41416</v>
      </c>
      <c r="V15131">
        <v>6</v>
      </c>
      <c r="W15131" t="s">
        <v>15337</v>
      </c>
      <c r="X15131">
        <v>13</v>
      </c>
      <c r="Y15131" t="s">
        <v>6457</v>
      </c>
      <c r="Z15131">
        <v>13120</v>
      </c>
      <c r="AA15131" t="s">
        <v>6588</v>
      </c>
      <c r="AC15131" t="s">
        <v>725</v>
      </c>
      <c r="AD15131" t="s">
        <v>443</v>
      </c>
    </row>
    <row r="15132" spans="21:30">
      <c r="U15132">
        <v>41417</v>
      </c>
      <c r="V15132">
        <v>4</v>
      </c>
      <c r="W15132" t="s">
        <v>15338</v>
      </c>
      <c r="X15132">
        <v>9</v>
      </c>
      <c r="Y15132" t="s">
        <v>559</v>
      </c>
      <c r="Z15132">
        <v>9201</v>
      </c>
      <c r="AA15132" t="s">
        <v>877</v>
      </c>
      <c r="AC15132" t="s">
        <v>713</v>
      </c>
      <c r="AD15132" t="s">
        <v>443</v>
      </c>
    </row>
    <row r="15133" spans="21:30">
      <c r="U15133">
        <v>41418</v>
      </c>
      <c r="V15133">
        <v>2</v>
      </c>
      <c r="W15133" t="s">
        <v>15339</v>
      </c>
      <c r="X15133">
        <v>9</v>
      </c>
      <c r="Y15133" t="s">
        <v>559</v>
      </c>
      <c r="Z15133">
        <v>9211</v>
      </c>
      <c r="AA15133" t="s">
        <v>1788</v>
      </c>
      <c r="AC15133" t="s">
        <v>713</v>
      </c>
      <c r="AD15133" t="s">
        <v>443</v>
      </c>
    </row>
    <row r="15134" spans="21:30">
      <c r="U15134">
        <v>41419</v>
      </c>
      <c r="V15134">
        <v>0</v>
      </c>
      <c r="W15134" t="s">
        <v>15340</v>
      </c>
      <c r="X15134">
        <v>5</v>
      </c>
      <c r="Y15134" t="s">
        <v>505</v>
      </c>
      <c r="Z15134">
        <v>5603</v>
      </c>
      <c r="AA15134" t="s">
        <v>940</v>
      </c>
      <c r="AC15134" t="s">
        <v>10212</v>
      </c>
      <c r="AD15134" t="s">
        <v>443</v>
      </c>
    </row>
    <row r="15135" spans="21:30">
      <c r="U15135">
        <v>41420</v>
      </c>
      <c r="V15135">
        <v>4</v>
      </c>
      <c r="W15135" t="s">
        <v>15341</v>
      </c>
      <c r="X15135">
        <v>14</v>
      </c>
      <c r="Y15135" t="s">
        <v>5517</v>
      </c>
      <c r="Z15135">
        <v>14203</v>
      </c>
      <c r="AA15135" t="s">
        <v>1823</v>
      </c>
      <c r="AC15135" t="s">
        <v>10219</v>
      </c>
      <c r="AD15135" t="s">
        <v>443</v>
      </c>
    </row>
    <row r="15136" spans="21:30">
      <c r="U15136">
        <v>41421</v>
      </c>
      <c r="V15136">
        <v>2</v>
      </c>
      <c r="W15136" t="s">
        <v>15342</v>
      </c>
      <c r="X15136">
        <v>13</v>
      </c>
      <c r="Y15136" t="s">
        <v>6457</v>
      </c>
      <c r="Z15136">
        <v>13604</v>
      </c>
      <c r="AA15136" t="s">
        <v>1448</v>
      </c>
      <c r="AC15136" t="s">
        <v>725</v>
      </c>
      <c r="AD15136" t="s">
        <v>443</v>
      </c>
    </row>
    <row r="15137" spans="21:30">
      <c r="U15137">
        <v>41422</v>
      </c>
      <c r="V15137">
        <v>0</v>
      </c>
      <c r="W15137" t="s">
        <v>15343</v>
      </c>
      <c r="X15137">
        <v>7</v>
      </c>
      <c r="Y15137" t="s">
        <v>953</v>
      </c>
      <c r="Z15137">
        <v>7301</v>
      </c>
      <c r="AA15137" t="s">
        <v>1103</v>
      </c>
      <c r="AC15137" t="s">
        <v>725</v>
      </c>
      <c r="AD15137" t="s">
        <v>2682</v>
      </c>
    </row>
    <row r="15138" spans="21:30">
      <c r="U15138">
        <v>41423</v>
      </c>
      <c r="V15138">
        <v>9</v>
      </c>
      <c r="W15138" t="s">
        <v>15344</v>
      </c>
      <c r="X15138">
        <v>14</v>
      </c>
      <c r="Y15138" t="s">
        <v>5517</v>
      </c>
      <c r="Z15138">
        <v>14101</v>
      </c>
      <c r="AA15138" t="s">
        <v>817</v>
      </c>
      <c r="AC15138" t="s">
        <v>10212</v>
      </c>
      <c r="AD15138" t="s">
        <v>443</v>
      </c>
    </row>
    <row r="15139" spans="21:30">
      <c r="U15139">
        <v>41424</v>
      </c>
      <c r="V15139">
        <v>7</v>
      </c>
      <c r="W15139" t="s">
        <v>15345</v>
      </c>
      <c r="X15139">
        <v>8</v>
      </c>
      <c r="Y15139" t="s">
        <v>434</v>
      </c>
      <c r="Z15139">
        <v>8101</v>
      </c>
      <c r="AA15139" t="s">
        <v>433</v>
      </c>
      <c r="AC15139" t="s">
        <v>725</v>
      </c>
      <c r="AD15139" t="s">
        <v>443</v>
      </c>
    </row>
    <row r="15140" spans="21:30">
      <c r="U15140">
        <v>41425</v>
      </c>
      <c r="V15140">
        <v>5</v>
      </c>
      <c r="W15140" t="s">
        <v>15346</v>
      </c>
      <c r="X15140">
        <v>7</v>
      </c>
      <c r="Y15140" t="s">
        <v>953</v>
      </c>
      <c r="Z15140">
        <v>7109</v>
      </c>
      <c r="AA15140" t="s">
        <v>1684</v>
      </c>
      <c r="AC15140" t="s">
        <v>10212</v>
      </c>
      <c r="AD15140" t="s">
        <v>2682</v>
      </c>
    </row>
    <row r="15141" spans="21:30">
      <c r="U15141">
        <v>41426</v>
      </c>
      <c r="V15141">
        <v>3</v>
      </c>
      <c r="W15141" t="s">
        <v>15347</v>
      </c>
      <c r="X15141">
        <v>11</v>
      </c>
      <c r="Y15141" t="s">
        <v>1843</v>
      </c>
      <c r="Z15141">
        <v>11101</v>
      </c>
      <c r="AA15141" t="s">
        <v>1842</v>
      </c>
      <c r="AC15141" t="s">
        <v>10212</v>
      </c>
      <c r="AD15141" t="s">
        <v>443</v>
      </c>
    </row>
    <row r="15142" spans="21:30">
      <c r="U15142">
        <v>41427</v>
      </c>
      <c r="V15142">
        <v>1</v>
      </c>
      <c r="W15142" t="s">
        <v>15348</v>
      </c>
      <c r="X15142">
        <v>8</v>
      </c>
      <c r="Y15142" t="s">
        <v>434</v>
      </c>
      <c r="Z15142">
        <v>8101</v>
      </c>
      <c r="AA15142" t="s">
        <v>433</v>
      </c>
      <c r="AC15142" t="s">
        <v>10212</v>
      </c>
      <c r="AD15142" t="s">
        <v>443</v>
      </c>
    </row>
    <row r="15143" spans="21:30">
      <c r="U15143">
        <v>41429</v>
      </c>
      <c r="V15143">
        <v>8</v>
      </c>
      <c r="W15143" t="s">
        <v>15349</v>
      </c>
      <c r="X15143">
        <v>8</v>
      </c>
      <c r="Y15143" t="s">
        <v>434</v>
      </c>
      <c r="Z15143">
        <v>8102</v>
      </c>
      <c r="AA15143" t="s">
        <v>1069</v>
      </c>
      <c r="AC15143" t="s">
        <v>10212</v>
      </c>
      <c r="AD15143" t="s">
        <v>2682</v>
      </c>
    </row>
    <row r="15144" spans="21:30">
      <c r="U15144">
        <v>41430</v>
      </c>
      <c r="V15144">
        <v>1</v>
      </c>
      <c r="W15144" t="s">
        <v>15350</v>
      </c>
      <c r="X15144">
        <v>7</v>
      </c>
      <c r="Y15144" t="s">
        <v>953</v>
      </c>
      <c r="Z15144">
        <v>7307</v>
      </c>
      <c r="AA15144" t="s">
        <v>1676</v>
      </c>
      <c r="AC15144" t="s">
        <v>10212</v>
      </c>
      <c r="AD15144" t="s">
        <v>2682</v>
      </c>
    </row>
    <row r="15145" spans="21:30">
      <c r="U15145">
        <v>41432</v>
      </c>
      <c r="V15145">
        <v>8</v>
      </c>
      <c r="W15145" t="s">
        <v>15351</v>
      </c>
      <c r="X15145">
        <v>5</v>
      </c>
      <c r="Y15145" t="s">
        <v>505</v>
      </c>
      <c r="Z15145">
        <v>5303</v>
      </c>
      <c r="AA15145" t="s">
        <v>1658</v>
      </c>
      <c r="AC15145" t="s">
        <v>725</v>
      </c>
      <c r="AD15145" t="s">
        <v>443</v>
      </c>
    </row>
    <row r="15146" spans="21:30">
      <c r="U15146">
        <v>41433</v>
      </c>
      <c r="V15146">
        <v>6</v>
      </c>
      <c r="W15146" t="s">
        <v>15352</v>
      </c>
      <c r="X15146">
        <v>5</v>
      </c>
      <c r="Y15146" t="s">
        <v>505</v>
      </c>
      <c r="Z15146">
        <v>5602</v>
      </c>
      <c r="AA15146" t="s">
        <v>854</v>
      </c>
      <c r="AC15146" t="s">
        <v>725</v>
      </c>
      <c r="AD15146" t="s">
        <v>443</v>
      </c>
    </row>
    <row r="15147" spans="21:30">
      <c r="U15147">
        <v>41434</v>
      </c>
      <c r="V15147">
        <v>4</v>
      </c>
      <c r="W15147" t="s">
        <v>15353</v>
      </c>
      <c r="X15147">
        <v>13</v>
      </c>
      <c r="Y15147" t="s">
        <v>6457</v>
      </c>
      <c r="Z15147">
        <v>13106</v>
      </c>
      <c r="AA15147" t="s">
        <v>6487</v>
      </c>
      <c r="AC15147" t="s">
        <v>10212</v>
      </c>
      <c r="AD15147" t="s">
        <v>443</v>
      </c>
    </row>
    <row r="15148" spans="21:30">
      <c r="U15148">
        <v>41435</v>
      </c>
      <c r="V15148">
        <v>2</v>
      </c>
      <c r="W15148" t="s">
        <v>15354</v>
      </c>
      <c r="X15148">
        <v>13</v>
      </c>
      <c r="Y15148" t="s">
        <v>6457</v>
      </c>
      <c r="Z15148">
        <v>13118</v>
      </c>
      <c r="AA15148" t="s">
        <v>771</v>
      </c>
      <c r="AC15148" t="s">
        <v>725</v>
      </c>
      <c r="AD15148" t="s">
        <v>443</v>
      </c>
    </row>
    <row r="15149" spans="21:30">
      <c r="U15149">
        <v>41437</v>
      </c>
      <c r="V15149">
        <v>9</v>
      </c>
      <c r="W15149" t="s">
        <v>15355</v>
      </c>
      <c r="X15149">
        <v>5</v>
      </c>
      <c r="Y15149" t="s">
        <v>505</v>
      </c>
      <c r="Z15149">
        <v>5706</v>
      </c>
      <c r="AA15149" t="s">
        <v>2473</v>
      </c>
      <c r="AC15149" t="s">
        <v>10212</v>
      </c>
      <c r="AD15149" t="s">
        <v>443</v>
      </c>
    </row>
    <row r="15150" spans="21:30">
      <c r="U15150">
        <v>41438</v>
      </c>
      <c r="V15150">
        <v>7</v>
      </c>
      <c r="W15150" t="s">
        <v>15356</v>
      </c>
      <c r="X15150">
        <v>6</v>
      </c>
      <c r="Y15150" t="s">
        <v>608</v>
      </c>
      <c r="Z15150">
        <v>6305</v>
      </c>
      <c r="AA15150" t="s">
        <v>1407</v>
      </c>
      <c r="AC15150" t="s">
        <v>10212</v>
      </c>
      <c r="AD15150" t="s">
        <v>443</v>
      </c>
    </row>
    <row r="15151" spans="21:30">
      <c r="U15151">
        <v>41439</v>
      </c>
      <c r="V15151">
        <v>5</v>
      </c>
      <c r="W15151" t="s">
        <v>15357</v>
      </c>
      <c r="X15151">
        <v>10</v>
      </c>
      <c r="Y15151" t="s">
        <v>5531</v>
      </c>
      <c r="Z15151">
        <v>10109</v>
      </c>
      <c r="AA15151" t="s">
        <v>1567</v>
      </c>
      <c r="AC15151" t="s">
        <v>725</v>
      </c>
      <c r="AD15151" t="s">
        <v>443</v>
      </c>
    </row>
    <row r="15152" spans="21:30">
      <c r="U15152">
        <v>41440</v>
      </c>
      <c r="V15152">
        <v>9</v>
      </c>
      <c r="W15152" t="s">
        <v>15358</v>
      </c>
      <c r="X15152">
        <v>13</v>
      </c>
      <c r="Y15152" t="s">
        <v>6457</v>
      </c>
      <c r="Z15152">
        <v>13118</v>
      </c>
      <c r="AA15152" t="s">
        <v>771</v>
      </c>
      <c r="AC15152" t="s">
        <v>10212</v>
      </c>
      <c r="AD15152" t="s">
        <v>443</v>
      </c>
    </row>
    <row r="15153" spans="21:30">
      <c r="U15153">
        <v>41441</v>
      </c>
      <c r="V15153">
        <v>7</v>
      </c>
      <c r="W15153" t="s">
        <v>15359</v>
      </c>
      <c r="X15153">
        <v>13</v>
      </c>
      <c r="Y15153" t="s">
        <v>6457</v>
      </c>
      <c r="Z15153">
        <v>13110</v>
      </c>
      <c r="AA15153" t="s">
        <v>741</v>
      </c>
      <c r="AC15153" t="s">
        <v>10212</v>
      </c>
      <c r="AD15153" t="s">
        <v>443</v>
      </c>
    </row>
    <row r="15154" spans="21:30">
      <c r="U15154">
        <v>41442</v>
      </c>
      <c r="V15154">
        <v>5</v>
      </c>
      <c r="W15154" t="s">
        <v>15360</v>
      </c>
      <c r="X15154">
        <v>5</v>
      </c>
      <c r="Y15154" t="s">
        <v>505</v>
      </c>
      <c r="Z15154">
        <v>5101</v>
      </c>
      <c r="AA15154" t="s">
        <v>505</v>
      </c>
      <c r="AC15154" t="s">
        <v>725</v>
      </c>
      <c r="AD15154" t="s">
        <v>443</v>
      </c>
    </row>
    <row r="15155" spans="21:30">
      <c r="U15155">
        <v>41443</v>
      </c>
      <c r="V15155">
        <v>3</v>
      </c>
      <c r="W15155" t="s">
        <v>15361</v>
      </c>
      <c r="X15155">
        <v>13</v>
      </c>
      <c r="Y15155" t="s">
        <v>6457</v>
      </c>
      <c r="Z15155">
        <v>13114</v>
      </c>
      <c r="AA15155" t="s">
        <v>683</v>
      </c>
      <c r="AC15155" t="s">
        <v>725</v>
      </c>
      <c r="AD15155" t="s">
        <v>443</v>
      </c>
    </row>
    <row r="15156" spans="21:30">
      <c r="U15156">
        <v>41444</v>
      </c>
      <c r="V15156">
        <v>1</v>
      </c>
      <c r="W15156" t="s">
        <v>15362</v>
      </c>
      <c r="X15156">
        <v>4</v>
      </c>
      <c r="Y15156" t="s">
        <v>846</v>
      </c>
      <c r="Z15156">
        <v>4301</v>
      </c>
      <c r="AA15156" t="s">
        <v>112</v>
      </c>
      <c r="AC15156" t="s">
        <v>713</v>
      </c>
      <c r="AD15156" t="s">
        <v>443</v>
      </c>
    </row>
    <row r="15157" spans="21:30">
      <c r="U15157">
        <v>41446</v>
      </c>
      <c r="V15157">
        <v>8</v>
      </c>
      <c r="W15157" t="s">
        <v>15363</v>
      </c>
      <c r="X15157">
        <v>11</v>
      </c>
      <c r="Y15157" t="s">
        <v>1843</v>
      </c>
      <c r="Z15157">
        <v>11101</v>
      </c>
      <c r="AA15157" t="s">
        <v>1842</v>
      </c>
      <c r="AC15157" t="s">
        <v>10212</v>
      </c>
      <c r="AD15157" t="s">
        <v>443</v>
      </c>
    </row>
    <row r="15158" spans="21:30">
      <c r="U15158">
        <v>41447</v>
      </c>
      <c r="V15158">
        <v>6</v>
      </c>
      <c r="W15158" t="s">
        <v>15364</v>
      </c>
      <c r="X15158">
        <v>7</v>
      </c>
      <c r="Y15158" t="s">
        <v>953</v>
      </c>
      <c r="Z15158">
        <v>7301</v>
      </c>
      <c r="AA15158" t="s">
        <v>1103</v>
      </c>
      <c r="AC15158" t="s">
        <v>10212</v>
      </c>
      <c r="AD15158" t="s">
        <v>2682</v>
      </c>
    </row>
    <row r="15159" spans="21:30">
      <c r="U15159">
        <v>41448</v>
      </c>
      <c r="V15159">
        <v>4</v>
      </c>
      <c r="W15159" t="s">
        <v>15365</v>
      </c>
      <c r="X15159">
        <v>6</v>
      </c>
      <c r="Y15159" t="s">
        <v>608</v>
      </c>
      <c r="Z15159">
        <v>6101</v>
      </c>
      <c r="AA15159" t="s">
        <v>655</v>
      </c>
      <c r="AC15159" t="s">
        <v>725</v>
      </c>
      <c r="AD15159" t="s">
        <v>443</v>
      </c>
    </row>
    <row r="15160" spans="21:30">
      <c r="U15160">
        <v>41449</v>
      </c>
      <c r="V15160">
        <v>2</v>
      </c>
      <c r="W15160" t="s">
        <v>15366</v>
      </c>
      <c r="X15160">
        <v>13</v>
      </c>
      <c r="Y15160" t="s">
        <v>6457</v>
      </c>
      <c r="Z15160">
        <v>13301</v>
      </c>
      <c r="AA15160" t="s">
        <v>623</v>
      </c>
      <c r="AC15160" t="s">
        <v>10212</v>
      </c>
      <c r="AD15160" t="s">
        <v>443</v>
      </c>
    </row>
    <row r="15161" spans="21:30">
      <c r="U15161">
        <v>41450</v>
      </c>
      <c r="V15161">
        <v>6</v>
      </c>
      <c r="W15161" t="s">
        <v>15367</v>
      </c>
      <c r="X15161">
        <v>8</v>
      </c>
      <c r="Y15161" t="s">
        <v>434</v>
      </c>
      <c r="Z15161">
        <v>8110</v>
      </c>
      <c r="AA15161" t="s">
        <v>1747</v>
      </c>
      <c r="AC15161" t="s">
        <v>10212</v>
      </c>
      <c r="AD15161" t="s">
        <v>2682</v>
      </c>
    </row>
    <row r="15162" spans="21:30">
      <c r="U15162">
        <v>41451</v>
      </c>
      <c r="V15162">
        <v>4</v>
      </c>
      <c r="W15162" t="s">
        <v>15368</v>
      </c>
      <c r="X15162">
        <v>12</v>
      </c>
      <c r="Y15162" t="s">
        <v>1837</v>
      </c>
      <c r="Z15162">
        <v>12101</v>
      </c>
      <c r="AA15162" t="s">
        <v>6412</v>
      </c>
      <c r="AC15162" t="s">
        <v>725</v>
      </c>
      <c r="AD15162" t="s">
        <v>443</v>
      </c>
    </row>
    <row r="15163" spans="21:30">
      <c r="U15163">
        <v>41452</v>
      </c>
      <c r="V15163">
        <v>2</v>
      </c>
      <c r="W15163" t="s">
        <v>15369</v>
      </c>
      <c r="X15163">
        <v>12</v>
      </c>
      <c r="Y15163" t="s">
        <v>1837</v>
      </c>
      <c r="Z15163">
        <v>12401</v>
      </c>
      <c r="AA15163" t="s">
        <v>6421</v>
      </c>
      <c r="AC15163" t="s">
        <v>725</v>
      </c>
      <c r="AD15163" t="s">
        <v>443</v>
      </c>
    </row>
    <row r="15164" spans="21:30">
      <c r="U15164">
        <v>41453</v>
      </c>
      <c r="V15164">
        <v>0</v>
      </c>
      <c r="W15164" t="s">
        <v>15370</v>
      </c>
      <c r="X15164">
        <v>12</v>
      </c>
      <c r="Y15164" t="s">
        <v>1837</v>
      </c>
      <c r="Z15164">
        <v>12101</v>
      </c>
      <c r="AA15164" t="s">
        <v>6412</v>
      </c>
      <c r="AC15164" t="s">
        <v>725</v>
      </c>
      <c r="AD15164" t="s">
        <v>443</v>
      </c>
    </row>
    <row r="15165" spans="21:30">
      <c r="U15165">
        <v>41454</v>
      </c>
      <c r="V15165">
        <v>9</v>
      </c>
      <c r="W15165" t="s">
        <v>15371</v>
      </c>
      <c r="X15165">
        <v>12</v>
      </c>
      <c r="Y15165" t="s">
        <v>1837</v>
      </c>
      <c r="Z15165">
        <v>12101</v>
      </c>
      <c r="AA15165" t="s">
        <v>6412</v>
      </c>
      <c r="AC15165" t="s">
        <v>725</v>
      </c>
      <c r="AD15165" t="s">
        <v>443</v>
      </c>
    </row>
    <row r="15166" spans="21:30">
      <c r="U15166">
        <v>41455</v>
      </c>
      <c r="V15166">
        <v>7</v>
      </c>
      <c r="W15166" t="s">
        <v>15372</v>
      </c>
      <c r="X15166">
        <v>13</v>
      </c>
      <c r="Y15166" t="s">
        <v>6457</v>
      </c>
      <c r="Z15166">
        <v>13121</v>
      </c>
      <c r="AA15166" t="s">
        <v>1491</v>
      </c>
      <c r="AC15166" t="s">
        <v>10212</v>
      </c>
      <c r="AD15166" t="s">
        <v>443</v>
      </c>
    </row>
    <row r="15167" spans="21:30">
      <c r="U15167">
        <v>41456</v>
      </c>
      <c r="V15167">
        <v>5</v>
      </c>
      <c r="W15167" t="s">
        <v>15373</v>
      </c>
      <c r="X15167">
        <v>13</v>
      </c>
      <c r="Y15167" t="s">
        <v>6457</v>
      </c>
      <c r="Z15167">
        <v>13130</v>
      </c>
      <c r="AA15167" t="s">
        <v>840</v>
      </c>
      <c r="AC15167" t="s">
        <v>725</v>
      </c>
      <c r="AD15167" t="s">
        <v>443</v>
      </c>
    </row>
    <row r="15168" spans="21:30">
      <c r="U15168">
        <v>41458</v>
      </c>
      <c r="V15168">
        <v>1</v>
      </c>
      <c r="W15168" t="s">
        <v>15160</v>
      </c>
      <c r="X15168">
        <v>13</v>
      </c>
      <c r="Y15168" t="s">
        <v>6457</v>
      </c>
      <c r="Z15168">
        <v>13120</v>
      </c>
      <c r="AA15168" t="s">
        <v>6588</v>
      </c>
      <c r="AC15168" t="s">
        <v>725</v>
      </c>
      <c r="AD15168" t="s">
        <v>443</v>
      </c>
    </row>
    <row r="15169" spans="21:30">
      <c r="U15169">
        <v>41460</v>
      </c>
      <c r="V15169">
        <v>3</v>
      </c>
      <c r="W15169" t="s">
        <v>15374</v>
      </c>
      <c r="X15169">
        <v>13</v>
      </c>
      <c r="Y15169" t="s">
        <v>6457</v>
      </c>
      <c r="Z15169">
        <v>13201</v>
      </c>
      <c r="AA15169" t="s">
        <v>114</v>
      </c>
      <c r="AC15169" t="s">
        <v>725</v>
      </c>
      <c r="AD15169" t="s">
        <v>443</v>
      </c>
    </row>
    <row r="15170" spans="21:30">
      <c r="U15170">
        <v>41461</v>
      </c>
      <c r="V15170">
        <v>1</v>
      </c>
      <c r="W15170" t="s">
        <v>15375</v>
      </c>
      <c r="X15170">
        <v>12</v>
      </c>
      <c r="Y15170" t="s">
        <v>1837</v>
      </c>
      <c r="Z15170">
        <v>12101</v>
      </c>
      <c r="AA15170" t="s">
        <v>6412</v>
      </c>
      <c r="AC15170" t="s">
        <v>725</v>
      </c>
      <c r="AD15170" t="s">
        <v>443</v>
      </c>
    </row>
    <row r="15171" spans="21:30">
      <c r="U15171">
        <v>41463</v>
      </c>
      <c r="V15171">
        <v>8</v>
      </c>
      <c r="W15171" t="s">
        <v>15376</v>
      </c>
      <c r="X15171">
        <v>5</v>
      </c>
      <c r="Y15171" t="s">
        <v>505</v>
      </c>
      <c r="Z15171">
        <v>5801</v>
      </c>
      <c r="AA15171" t="s">
        <v>2747</v>
      </c>
      <c r="AC15171" t="s">
        <v>10212</v>
      </c>
      <c r="AD15171" t="s">
        <v>443</v>
      </c>
    </row>
    <row r="15172" spans="21:30">
      <c r="U15172">
        <v>41464</v>
      </c>
      <c r="V15172">
        <v>6</v>
      </c>
      <c r="W15172" t="s">
        <v>15377</v>
      </c>
      <c r="X15172">
        <v>10</v>
      </c>
      <c r="Y15172" t="s">
        <v>5531</v>
      </c>
      <c r="Z15172">
        <v>10101</v>
      </c>
      <c r="AA15172" t="s">
        <v>1559</v>
      </c>
      <c r="AC15172" t="s">
        <v>10219</v>
      </c>
      <c r="AD15172" t="s">
        <v>443</v>
      </c>
    </row>
    <row r="15173" spans="21:30">
      <c r="U15173">
        <v>41465</v>
      </c>
      <c r="V15173">
        <v>4</v>
      </c>
      <c r="W15173" t="s">
        <v>15378</v>
      </c>
      <c r="X15173">
        <v>5</v>
      </c>
      <c r="Y15173" t="s">
        <v>505</v>
      </c>
      <c r="Z15173">
        <v>5301</v>
      </c>
      <c r="AA15173" t="s">
        <v>918</v>
      </c>
      <c r="AC15173" t="s">
        <v>725</v>
      </c>
      <c r="AD15173" t="s">
        <v>443</v>
      </c>
    </row>
    <row r="15174" spans="21:30">
      <c r="U15174">
        <v>41466</v>
      </c>
      <c r="V15174">
        <v>2</v>
      </c>
      <c r="W15174" t="s">
        <v>15379</v>
      </c>
      <c r="X15174">
        <v>6</v>
      </c>
      <c r="Y15174" t="s">
        <v>608</v>
      </c>
      <c r="Z15174">
        <v>6108</v>
      </c>
      <c r="AA15174" t="s">
        <v>2996</v>
      </c>
      <c r="AC15174" t="s">
        <v>10212</v>
      </c>
      <c r="AD15174" t="s">
        <v>2682</v>
      </c>
    </row>
    <row r="15175" spans="21:30">
      <c r="U15175">
        <v>41467</v>
      </c>
      <c r="V15175">
        <v>0</v>
      </c>
      <c r="W15175" t="s">
        <v>15380</v>
      </c>
      <c r="X15175">
        <v>8</v>
      </c>
      <c r="Y15175" t="s">
        <v>434</v>
      </c>
      <c r="Z15175">
        <v>8201</v>
      </c>
      <c r="AA15175" t="s">
        <v>1273</v>
      </c>
      <c r="AC15175" t="s">
        <v>10212</v>
      </c>
      <c r="AD15175" t="s">
        <v>2682</v>
      </c>
    </row>
    <row r="15176" spans="21:30">
      <c r="U15176">
        <v>41468</v>
      </c>
      <c r="V15176">
        <v>9</v>
      </c>
      <c r="W15176" t="s">
        <v>14162</v>
      </c>
      <c r="X15176">
        <v>5</v>
      </c>
      <c r="Y15176" t="s">
        <v>505</v>
      </c>
      <c r="Z15176">
        <v>5201</v>
      </c>
      <c r="AA15176" t="s">
        <v>1216</v>
      </c>
      <c r="AC15176" t="s">
        <v>10219</v>
      </c>
      <c r="AD15176" t="s">
        <v>443</v>
      </c>
    </row>
    <row r="15177" spans="21:30">
      <c r="U15177">
        <v>41469</v>
      </c>
      <c r="V15177">
        <v>7</v>
      </c>
      <c r="W15177" t="s">
        <v>15381</v>
      </c>
      <c r="X15177">
        <v>6</v>
      </c>
      <c r="Y15177" t="s">
        <v>608</v>
      </c>
      <c r="Z15177">
        <v>6115</v>
      </c>
      <c r="AA15177" t="s">
        <v>1647</v>
      </c>
      <c r="AC15177" t="s">
        <v>10219</v>
      </c>
      <c r="AD15177" t="s">
        <v>2682</v>
      </c>
    </row>
    <row r="15178" spans="21:30">
      <c r="U15178">
        <v>41470</v>
      </c>
      <c r="V15178">
        <v>0</v>
      </c>
      <c r="W15178" t="s">
        <v>15382</v>
      </c>
      <c r="X15178">
        <v>7</v>
      </c>
      <c r="Y15178" t="s">
        <v>953</v>
      </c>
      <c r="Z15178">
        <v>7403</v>
      </c>
      <c r="AA15178" t="s">
        <v>3681</v>
      </c>
      <c r="AC15178" t="s">
        <v>10212</v>
      </c>
      <c r="AD15178" t="s">
        <v>2682</v>
      </c>
    </row>
    <row r="15179" spans="21:30">
      <c r="U15179">
        <v>41471</v>
      </c>
      <c r="V15179">
        <v>9</v>
      </c>
      <c r="W15179" t="s">
        <v>15383</v>
      </c>
      <c r="X15179">
        <v>9</v>
      </c>
      <c r="Y15179" t="s">
        <v>559</v>
      </c>
      <c r="Z15179">
        <v>9207</v>
      </c>
      <c r="AA15179" t="s">
        <v>1348</v>
      </c>
      <c r="AC15179" t="s">
        <v>10212</v>
      </c>
      <c r="AD15179" t="s">
        <v>2682</v>
      </c>
    </row>
    <row r="15180" spans="21:30">
      <c r="U15180">
        <v>41472</v>
      </c>
      <c r="V15180">
        <v>7</v>
      </c>
      <c r="W15180" t="s">
        <v>15384</v>
      </c>
      <c r="X15180">
        <v>10</v>
      </c>
      <c r="Y15180" t="s">
        <v>5531</v>
      </c>
      <c r="Z15180">
        <v>10307</v>
      </c>
      <c r="AA15180" t="s">
        <v>1706</v>
      </c>
      <c r="AC15180" t="s">
        <v>713</v>
      </c>
      <c r="AD15180" t="s">
        <v>443</v>
      </c>
    </row>
    <row r="15181" spans="21:30">
      <c r="U15181">
        <v>41473</v>
      </c>
      <c r="V15181">
        <v>5</v>
      </c>
      <c r="W15181" t="s">
        <v>15385</v>
      </c>
      <c r="X15181">
        <v>5</v>
      </c>
      <c r="Y15181" t="s">
        <v>505</v>
      </c>
      <c r="Z15181">
        <v>5804</v>
      </c>
      <c r="AA15181" t="s">
        <v>751</v>
      </c>
      <c r="AC15181" t="s">
        <v>725</v>
      </c>
      <c r="AD15181" t="s">
        <v>443</v>
      </c>
    </row>
    <row r="15182" spans="21:30">
      <c r="U15182">
        <v>41474</v>
      </c>
      <c r="V15182">
        <v>3</v>
      </c>
      <c r="W15182" t="s">
        <v>15386</v>
      </c>
      <c r="X15182">
        <v>5</v>
      </c>
      <c r="Y15182" t="s">
        <v>505</v>
      </c>
      <c r="Z15182">
        <v>5802</v>
      </c>
      <c r="AA15182" t="s">
        <v>1281</v>
      </c>
      <c r="AC15182" t="s">
        <v>10212</v>
      </c>
      <c r="AD15182" t="s">
        <v>443</v>
      </c>
    </row>
    <row r="15183" spans="21:30">
      <c r="U15183">
        <v>41475</v>
      </c>
      <c r="V15183">
        <v>1</v>
      </c>
      <c r="W15183" t="s">
        <v>15387</v>
      </c>
      <c r="X15183">
        <v>5</v>
      </c>
      <c r="Y15183" t="s">
        <v>505</v>
      </c>
      <c r="Z15183">
        <v>5802</v>
      </c>
      <c r="AA15183" t="s">
        <v>1281</v>
      </c>
      <c r="AC15183" t="s">
        <v>10212</v>
      </c>
      <c r="AD15183" t="s">
        <v>443</v>
      </c>
    </row>
    <row r="15184" spans="21:30">
      <c r="U15184">
        <v>41477</v>
      </c>
      <c r="V15184">
        <v>8</v>
      </c>
      <c r="W15184" t="s">
        <v>15388</v>
      </c>
      <c r="X15184">
        <v>3</v>
      </c>
      <c r="Y15184" t="s">
        <v>869</v>
      </c>
      <c r="Z15184">
        <v>3301</v>
      </c>
      <c r="AA15184" t="s">
        <v>1776</v>
      </c>
      <c r="AC15184" t="s">
        <v>725</v>
      </c>
      <c r="AD15184" t="s">
        <v>2682</v>
      </c>
    </row>
    <row r="15185" spans="21:30">
      <c r="U15185">
        <v>41478</v>
      </c>
      <c r="V15185">
        <v>6</v>
      </c>
      <c r="W15185" t="s">
        <v>15389</v>
      </c>
      <c r="X15185">
        <v>5</v>
      </c>
      <c r="Y15185" t="s">
        <v>505</v>
      </c>
      <c r="Z15185">
        <v>5701</v>
      </c>
      <c r="AA15185" t="s">
        <v>1690</v>
      </c>
      <c r="AC15185" t="s">
        <v>10212</v>
      </c>
      <c r="AD15185" t="s">
        <v>443</v>
      </c>
    </row>
    <row r="15186" spans="21:30">
      <c r="U15186">
        <v>41479</v>
      </c>
      <c r="V15186">
        <v>4</v>
      </c>
      <c r="W15186" t="s">
        <v>14282</v>
      </c>
      <c r="X15186">
        <v>5</v>
      </c>
      <c r="Y15186" t="s">
        <v>505</v>
      </c>
      <c r="Z15186">
        <v>5101</v>
      </c>
      <c r="AA15186" t="s">
        <v>505</v>
      </c>
      <c r="AC15186" t="s">
        <v>725</v>
      </c>
      <c r="AD15186" t="s">
        <v>443</v>
      </c>
    </row>
    <row r="15187" spans="21:30">
      <c r="U15187">
        <v>41480</v>
      </c>
      <c r="V15187">
        <v>8</v>
      </c>
      <c r="W15187" t="s">
        <v>15390</v>
      </c>
      <c r="X15187">
        <v>7</v>
      </c>
      <c r="Y15187" t="s">
        <v>953</v>
      </c>
      <c r="Z15187">
        <v>7101</v>
      </c>
      <c r="AA15187" t="s">
        <v>1054</v>
      </c>
      <c r="AC15187" t="s">
        <v>725</v>
      </c>
      <c r="AD15187" t="s">
        <v>443</v>
      </c>
    </row>
    <row r="15188" spans="21:30">
      <c r="U15188">
        <v>41481</v>
      </c>
      <c r="V15188">
        <v>6</v>
      </c>
      <c r="W15188" t="s">
        <v>15391</v>
      </c>
      <c r="X15188">
        <v>1</v>
      </c>
      <c r="Y15188" t="s">
        <v>594</v>
      </c>
      <c r="Z15188">
        <v>1101</v>
      </c>
      <c r="AA15188" t="s">
        <v>593</v>
      </c>
      <c r="AC15188" t="s">
        <v>10212</v>
      </c>
      <c r="AD15188" t="s">
        <v>2682</v>
      </c>
    </row>
    <row r="15189" spans="21:30">
      <c r="U15189">
        <v>41482</v>
      </c>
      <c r="V15189">
        <v>4</v>
      </c>
      <c r="W15189" t="s">
        <v>15392</v>
      </c>
      <c r="X15189">
        <v>7</v>
      </c>
      <c r="Y15189" t="s">
        <v>953</v>
      </c>
      <c r="Z15189">
        <v>7301</v>
      </c>
      <c r="AA15189" t="s">
        <v>1103</v>
      </c>
      <c r="AC15189" t="s">
        <v>10212</v>
      </c>
      <c r="AD15189" t="s">
        <v>2682</v>
      </c>
    </row>
    <row r="15190" spans="21:30">
      <c r="U15190">
        <v>41483</v>
      </c>
      <c r="V15190">
        <v>2</v>
      </c>
      <c r="W15190" t="s">
        <v>15393</v>
      </c>
      <c r="X15190">
        <v>5</v>
      </c>
      <c r="Y15190" t="s">
        <v>505</v>
      </c>
      <c r="Z15190">
        <v>5604</v>
      </c>
      <c r="AA15190" t="s">
        <v>1124</v>
      </c>
      <c r="AC15190" t="s">
        <v>10212</v>
      </c>
      <c r="AD15190" t="s">
        <v>443</v>
      </c>
    </row>
    <row r="15191" spans="21:30">
      <c r="U15191">
        <v>41484</v>
      </c>
      <c r="V15191">
        <v>0</v>
      </c>
      <c r="W15191" t="s">
        <v>15394</v>
      </c>
      <c r="X15191">
        <v>13</v>
      </c>
      <c r="Y15191" t="s">
        <v>6457</v>
      </c>
      <c r="Z15191">
        <v>13122</v>
      </c>
      <c r="AA15191" t="s">
        <v>6722</v>
      </c>
      <c r="AC15191" t="s">
        <v>725</v>
      </c>
      <c r="AD15191" t="s">
        <v>443</v>
      </c>
    </row>
    <row r="15192" spans="21:30">
      <c r="U15192">
        <v>41485</v>
      </c>
      <c r="V15192">
        <v>9</v>
      </c>
      <c r="W15192" t="s">
        <v>15395</v>
      </c>
      <c r="X15192">
        <v>13</v>
      </c>
      <c r="Y15192" t="s">
        <v>6457</v>
      </c>
      <c r="Z15192">
        <v>13107</v>
      </c>
      <c r="AA15192" t="s">
        <v>1204</v>
      </c>
      <c r="AC15192" t="s">
        <v>725</v>
      </c>
      <c r="AD15192" t="s">
        <v>443</v>
      </c>
    </row>
    <row r="15193" spans="21:30">
      <c r="U15193">
        <v>41486</v>
      </c>
      <c r="V15193">
        <v>7</v>
      </c>
      <c r="W15193" t="s">
        <v>15396</v>
      </c>
      <c r="X15193">
        <v>13</v>
      </c>
      <c r="Y15193" t="s">
        <v>6457</v>
      </c>
      <c r="Z15193">
        <v>13119</v>
      </c>
      <c r="AA15193" t="s">
        <v>6482</v>
      </c>
      <c r="AC15193" t="s">
        <v>725</v>
      </c>
      <c r="AD15193" t="s">
        <v>443</v>
      </c>
    </row>
    <row r="15194" spans="21:30">
      <c r="U15194">
        <v>41487</v>
      </c>
      <c r="V15194">
        <v>5</v>
      </c>
      <c r="W15194" t="s">
        <v>15397</v>
      </c>
      <c r="X15194">
        <v>13</v>
      </c>
      <c r="Y15194" t="s">
        <v>6457</v>
      </c>
      <c r="Z15194">
        <v>13119</v>
      </c>
      <c r="AA15194" t="s">
        <v>6482</v>
      </c>
      <c r="AC15194" t="s">
        <v>725</v>
      </c>
      <c r="AD15194" t="s">
        <v>443</v>
      </c>
    </row>
    <row r="15195" spans="21:30">
      <c r="U15195">
        <v>41488</v>
      </c>
      <c r="V15195">
        <v>3</v>
      </c>
      <c r="W15195" t="s">
        <v>15398</v>
      </c>
      <c r="X15195">
        <v>13</v>
      </c>
      <c r="Y15195" t="s">
        <v>6457</v>
      </c>
      <c r="Z15195">
        <v>13302</v>
      </c>
      <c r="AA15195" t="s">
        <v>98</v>
      </c>
      <c r="AC15195" t="s">
        <v>713</v>
      </c>
      <c r="AD15195" t="s">
        <v>443</v>
      </c>
    </row>
    <row r="15196" spans="21:30">
      <c r="U15196">
        <v>41489</v>
      </c>
      <c r="V15196">
        <v>1</v>
      </c>
      <c r="W15196" t="s">
        <v>15399</v>
      </c>
      <c r="X15196">
        <v>16</v>
      </c>
      <c r="Y15196" t="s">
        <v>3835</v>
      </c>
      <c r="Z15196">
        <v>16108</v>
      </c>
      <c r="AA15196" t="s">
        <v>1693</v>
      </c>
      <c r="AC15196" t="s">
        <v>10212</v>
      </c>
      <c r="AD15196" t="s">
        <v>443</v>
      </c>
    </row>
    <row r="15197" spans="21:30">
      <c r="U15197">
        <v>41490</v>
      </c>
      <c r="V15197">
        <v>5</v>
      </c>
      <c r="W15197" t="s">
        <v>15400</v>
      </c>
      <c r="X15197">
        <v>5</v>
      </c>
      <c r="Y15197" t="s">
        <v>505</v>
      </c>
      <c r="Z15197">
        <v>5801</v>
      </c>
      <c r="AA15197" t="s">
        <v>2747</v>
      </c>
      <c r="AC15197" t="s">
        <v>10212</v>
      </c>
      <c r="AD15197" t="s">
        <v>443</v>
      </c>
    </row>
    <row r="15198" spans="21:30">
      <c r="U15198">
        <v>41491</v>
      </c>
      <c r="V15198">
        <v>3</v>
      </c>
      <c r="W15198" t="s">
        <v>15401</v>
      </c>
      <c r="X15198">
        <v>8</v>
      </c>
      <c r="Y15198" t="s">
        <v>434</v>
      </c>
      <c r="Z15198">
        <v>8201</v>
      </c>
      <c r="AA15198" t="s">
        <v>1273</v>
      </c>
      <c r="AC15198" t="s">
        <v>10212</v>
      </c>
      <c r="AD15198" t="s">
        <v>443</v>
      </c>
    </row>
    <row r="15199" spans="21:30">
      <c r="U15199">
        <v>41492</v>
      </c>
      <c r="V15199">
        <v>1</v>
      </c>
      <c r="W15199" t="s">
        <v>15401</v>
      </c>
      <c r="X15199">
        <v>8</v>
      </c>
      <c r="Y15199" t="s">
        <v>434</v>
      </c>
      <c r="Z15199">
        <v>8201</v>
      </c>
      <c r="AA15199" t="s">
        <v>1273</v>
      </c>
      <c r="AC15199" t="s">
        <v>10212</v>
      </c>
      <c r="AD15199" t="s">
        <v>443</v>
      </c>
    </row>
    <row r="15200" spans="21:30">
      <c r="U15200">
        <v>41495</v>
      </c>
      <c r="V15200">
        <v>6</v>
      </c>
      <c r="W15200" t="s">
        <v>15402</v>
      </c>
      <c r="X15200">
        <v>5</v>
      </c>
      <c r="Y15200" t="s">
        <v>505</v>
      </c>
      <c r="Z15200">
        <v>5801</v>
      </c>
      <c r="AA15200" t="s">
        <v>2747</v>
      </c>
      <c r="AC15200" t="s">
        <v>725</v>
      </c>
      <c r="AD15200" t="s">
        <v>443</v>
      </c>
    </row>
    <row r="15201" spans="21:30">
      <c r="U15201">
        <v>41497</v>
      </c>
      <c r="V15201">
        <v>2</v>
      </c>
      <c r="W15201" t="s">
        <v>15403</v>
      </c>
      <c r="X15201">
        <v>13</v>
      </c>
      <c r="Y15201" t="s">
        <v>6457</v>
      </c>
      <c r="Z15201">
        <v>13123</v>
      </c>
      <c r="AA15201" t="s">
        <v>756</v>
      </c>
      <c r="AC15201" t="s">
        <v>725</v>
      </c>
      <c r="AD15201" t="s">
        <v>443</v>
      </c>
    </row>
    <row r="15202" spans="21:30">
      <c r="U15202">
        <v>41498</v>
      </c>
      <c r="V15202">
        <v>0</v>
      </c>
      <c r="W15202" t="s">
        <v>15404</v>
      </c>
      <c r="X15202">
        <v>10</v>
      </c>
      <c r="Y15202" t="s">
        <v>5531</v>
      </c>
      <c r="Z15202">
        <v>10301</v>
      </c>
      <c r="AA15202" t="s">
        <v>1441</v>
      </c>
      <c r="AC15202" t="s">
        <v>725</v>
      </c>
      <c r="AD15202" t="s">
        <v>443</v>
      </c>
    </row>
    <row r="15203" spans="21:30">
      <c r="U15203">
        <v>41499</v>
      </c>
      <c r="V15203">
        <v>9</v>
      </c>
      <c r="W15203" t="s">
        <v>15405</v>
      </c>
      <c r="X15203">
        <v>10</v>
      </c>
      <c r="Y15203" t="s">
        <v>5531</v>
      </c>
      <c r="Z15203">
        <v>10101</v>
      </c>
      <c r="AA15203" t="s">
        <v>1559</v>
      </c>
      <c r="AC15203" t="s">
        <v>10219</v>
      </c>
      <c r="AD15203" t="s">
        <v>443</v>
      </c>
    </row>
    <row r="15204" spans="21:30">
      <c r="U15204">
        <v>41500</v>
      </c>
      <c r="V15204">
        <v>6</v>
      </c>
      <c r="W15204" t="s">
        <v>12523</v>
      </c>
      <c r="X15204">
        <v>8</v>
      </c>
      <c r="Y15204" t="s">
        <v>434</v>
      </c>
      <c r="Z15204">
        <v>8205</v>
      </c>
      <c r="AA15204" t="s">
        <v>1089</v>
      </c>
      <c r="AC15204" t="s">
        <v>10212</v>
      </c>
      <c r="AD15204" t="s">
        <v>443</v>
      </c>
    </row>
    <row r="15205" spans="21:30">
      <c r="U15205">
        <v>41501</v>
      </c>
      <c r="V15205">
        <v>4</v>
      </c>
      <c r="W15205" t="s">
        <v>12905</v>
      </c>
      <c r="X15205">
        <v>8</v>
      </c>
      <c r="Y15205" t="s">
        <v>434</v>
      </c>
      <c r="Z15205">
        <v>8102</v>
      </c>
      <c r="AA15205" t="s">
        <v>1069</v>
      </c>
      <c r="AC15205" t="s">
        <v>10212</v>
      </c>
      <c r="AD15205" t="s">
        <v>2682</v>
      </c>
    </row>
    <row r="15206" spans="21:30">
      <c r="U15206">
        <v>41502</v>
      </c>
      <c r="V15206">
        <v>2</v>
      </c>
      <c r="W15206" t="s">
        <v>15406</v>
      </c>
      <c r="X15206">
        <v>4</v>
      </c>
      <c r="Y15206" t="s">
        <v>846</v>
      </c>
      <c r="Z15206">
        <v>4301</v>
      </c>
      <c r="AA15206" t="s">
        <v>112</v>
      </c>
      <c r="AC15206" t="s">
        <v>10212</v>
      </c>
      <c r="AD15206" t="s">
        <v>443</v>
      </c>
    </row>
    <row r="15207" spans="21:30">
      <c r="U15207">
        <v>41503</v>
      </c>
      <c r="V15207">
        <v>0</v>
      </c>
      <c r="W15207" t="s">
        <v>15407</v>
      </c>
      <c r="X15207">
        <v>4</v>
      </c>
      <c r="Y15207" t="s">
        <v>846</v>
      </c>
      <c r="Z15207">
        <v>4102</v>
      </c>
      <c r="AA15207" t="s">
        <v>846</v>
      </c>
      <c r="AC15207" t="s">
        <v>713</v>
      </c>
      <c r="AD15207" t="s">
        <v>443</v>
      </c>
    </row>
    <row r="15208" spans="21:30">
      <c r="U15208">
        <v>41504</v>
      </c>
      <c r="V15208">
        <v>9</v>
      </c>
      <c r="W15208" t="s">
        <v>15408</v>
      </c>
      <c r="X15208">
        <v>4</v>
      </c>
      <c r="Y15208" t="s">
        <v>846</v>
      </c>
      <c r="Z15208">
        <v>4102</v>
      </c>
      <c r="AA15208" t="s">
        <v>846</v>
      </c>
      <c r="AC15208" t="s">
        <v>713</v>
      </c>
      <c r="AD15208" t="s">
        <v>443</v>
      </c>
    </row>
    <row r="15209" spans="21:30">
      <c r="U15209">
        <v>41505</v>
      </c>
      <c r="V15209">
        <v>7</v>
      </c>
      <c r="W15209" t="s">
        <v>15409</v>
      </c>
      <c r="X15209">
        <v>1</v>
      </c>
      <c r="Y15209" t="s">
        <v>594</v>
      </c>
      <c r="Z15209">
        <v>1101</v>
      </c>
      <c r="AA15209" t="s">
        <v>593</v>
      </c>
      <c r="AC15209" t="s">
        <v>725</v>
      </c>
      <c r="AD15209" t="s">
        <v>443</v>
      </c>
    </row>
    <row r="15210" spans="21:30">
      <c r="U15210">
        <v>41506</v>
      </c>
      <c r="V15210">
        <v>5</v>
      </c>
      <c r="W15210" t="s">
        <v>15410</v>
      </c>
      <c r="X15210">
        <v>13</v>
      </c>
      <c r="Y15210" t="s">
        <v>6457</v>
      </c>
      <c r="Z15210">
        <v>13111</v>
      </c>
      <c r="AA15210" t="s">
        <v>1237</v>
      </c>
      <c r="AC15210" t="s">
        <v>725</v>
      </c>
      <c r="AD15210" t="s">
        <v>443</v>
      </c>
    </row>
    <row r="15211" spans="21:30">
      <c r="U15211">
        <v>41507</v>
      </c>
      <c r="V15211">
        <v>3</v>
      </c>
      <c r="W15211" t="s">
        <v>15411</v>
      </c>
      <c r="X15211">
        <v>6</v>
      </c>
      <c r="Y15211" t="s">
        <v>608</v>
      </c>
      <c r="Z15211">
        <v>6101</v>
      </c>
      <c r="AA15211" t="s">
        <v>655</v>
      </c>
      <c r="AC15211" t="s">
        <v>10212</v>
      </c>
      <c r="AD15211" t="s">
        <v>443</v>
      </c>
    </row>
    <row r="15212" spans="21:30">
      <c r="U15212">
        <v>41508</v>
      </c>
      <c r="V15212">
        <v>1</v>
      </c>
      <c r="W15212" t="s">
        <v>15412</v>
      </c>
      <c r="X15212">
        <v>4</v>
      </c>
      <c r="Y15212" t="s">
        <v>846</v>
      </c>
      <c r="Z15212">
        <v>4101</v>
      </c>
      <c r="AA15212" t="s">
        <v>844</v>
      </c>
      <c r="AC15212" t="s">
        <v>10212</v>
      </c>
      <c r="AD15212" t="s">
        <v>443</v>
      </c>
    </row>
    <row r="15213" spans="21:30">
      <c r="U15213">
        <v>41510</v>
      </c>
      <c r="V15213">
        <v>3</v>
      </c>
      <c r="W15213" t="s">
        <v>15413</v>
      </c>
      <c r="X15213">
        <v>5</v>
      </c>
      <c r="Y15213" t="s">
        <v>505</v>
      </c>
      <c r="Z15213">
        <v>5401</v>
      </c>
      <c r="AA15213" t="s">
        <v>1245</v>
      </c>
      <c r="AC15213" t="s">
        <v>725</v>
      </c>
      <c r="AD15213" t="s">
        <v>443</v>
      </c>
    </row>
    <row r="15214" spans="21:30">
      <c r="U15214">
        <v>41511</v>
      </c>
      <c r="V15214">
        <v>1</v>
      </c>
      <c r="W15214" t="s">
        <v>15414</v>
      </c>
      <c r="X15214">
        <v>13</v>
      </c>
      <c r="Y15214" t="s">
        <v>6457</v>
      </c>
      <c r="Z15214">
        <v>13120</v>
      </c>
      <c r="AA15214" t="s">
        <v>6588</v>
      </c>
      <c r="AC15214" t="s">
        <v>725</v>
      </c>
      <c r="AD15214" t="s">
        <v>443</v>
      </c>
    </row>
    <row r="15215" spans="21:30">
      <c r="U15215">
        <v>41513</v>
      </c>
      <c r="V15215">
        <v>8</v>
      </c>
      <c r="W15215" t="s">
        <v>15415</v>
      </c>
      <c r="X15215">
        <v>13</v>
      </c>
      <c r="Y15215" t="s">
        <v>6457</v>
      </c>
      <c r="Z15215">
        <v>13107</v>
      </c>
      <c r="AA15215" t="s">
        <v>1204</v>
      </c>
      <c r="AC15215" t="s">
        <v>725</v>
      </c>
      <c r="AD15215" t="s">
        <v>443</v>
      </c>
    </row>
    <row r="15216" spans="21:30">
      <c r="U15216">
        <v>41514</v>
      </c>
      <c r="V15216">
        <v>6</v>
      </c>
      <c r="W15216" t="s">
        <v>15416</v>
      </c>
      <c r="X15216">
        <v>9</v>
      </c>
      <c r="Y15216" t="s">
        <v>559</v>
      </c>
      <c r="Z15216">
        <v>9101</v>
      </c>
      <c r="AA15216" t="s">
        <v>133</v>
      </c>
      <c r="AC15216" t="s">
        <v>725</v>
      </c>
      <c r="AD15216" t="s">
        <v>2682</v>
      </c>
    </row>
    <row r="15217" spans="21:30">
      <c r="U15217">
        <v>41515</v>
      </c>
      <c r="V15217">
        <v>4</v>
      </c>
      <c r="W15217" t="s">
        <v>10669</v>
      </c>
      <c r="X15217">
        <v>14</v>
      </c>
      <c r="Y15217" t="s">
        <v>5517</v>
      </c>
      <c r="Z15217">
        <v>14101</v>
      </c>
      <c r="AA15217" t="s">
        <v>817</v>
      </c>
      <c r="AC15217" t="s">
        <v>10219</v>
      </c>
      <c r="AD15217" t="s">
        <v>443</v>
      </c>
    </row>
    <row r="15218" spans="21:30">
      <c r="U15218">
        <v>41516</v>
      </c>
      <c r="V15218">
        <v>2</v>
      </c>
      <c r="W15218" t="s">
        <v>15417</v>
      </c>
      <c r="X15218">
        <v>14</v>
      </c>
      <c r="Y15218" t="s">
        <v>5517</v>
      </c>
      <c r="Z15218">
        <v>14101</v>
      </c>
      <c r="AA15218" t="s">
        <v>817</v>
      </c>
      <c r="AC15218" t="s">
        <v>10219</v>
      </c>
      <c r="AD15218" t="s">
        <v>443</v>
      </c>
    </row>
    <row r="15219" spans="21:30">
      <c r="U15219">
        <v>41517</v>
      </c>
      <c r="V15219">
        <v>0</v>
      </c>
      <c r="W15219" t="s">
        <v>15418</v>
      </c>
      <c r="X15219">
        <v>2</v>
      </c>
      <c r="Y15219" t="s">
        <v>631</v>
      </c>
      <c r="Z15219">
        <v>2101</v>
      </c>
      <c r="AA15219" t="s">
        <v>631</v>
      </c>
      <c r="AC15219" t="s">
        <v>725</v>
      </c>
      <c r="AD15219" t="s">
        <v>443</v>
      </c>
    </row>
    <row r="15220" spans="21:30">
      <c r="U15220">
        <v>41518</v>
      </c>
      <c r="V15220">
        <v>9</v>
      </c>
      <c r="W15220" t="s">
        <v>15419</v>
      </c>
      <c r="X15220">
        <v>1</v>
      </c>
      <c r="Y15220" t="s">
        <v>594</v>
      </c>
      <c r="Z15220">
        <v>1101</v>
      </c>
      <c r="AA15220" t="s">
        <v>593</v>
      </c>
      <c r="AC15220" t="s">
        <v>725</v>
      </c>
      <c r="AD15220" t="s">
        <v>443</v>
      </c>
    </row>
    <row r="15221" spans="21:30">
      <c r="U15221">
        <v>41519</v>
      </c>
      <c r="V15221">
        <v>7</v>
      </c>
      <c r="W15221" t="s">
        <v>15420</v>
      </c>
      <c r="X15221">
        <v>13</v>
      </c>
      <c r="Y15221" t="s">
        <v>6457</v>
      </c>
      <c r="Z15221">
        <v>13201</v>
      </c>
      <c r="AA15221" t="s">
        <v>114</v>
      </c>
      <c r="AC15221" t="s">
        <v>10219</v>
      </c>
      <c r="AD15221" t="s">
        <v>443</v>
      </c>
    </row>
    <row r="15222" spans="21:30">
      <c r="U15222">
        <v>41520</v>
      </c>
      <c r="V15222">
        <v>0</v>
      </c>
      <c r="W15222" t="s">
        <v>15421</v>
      </c>
      <c r="X15222">
        <v>7</v>
      </c>
      <c r="Y15222" t="s">
        <v>953</v>
      </c>
      <c r="Z15222">
        <v>7401</v>
      </c>
      <c r="AA15222" t="s">
        <v>1023</v>
      </c>
      <c r="AC15222" t="s">
        <v>10212</v>
      </c>
      <c r="AD15222" t="s">
        <v>2682</v>
      </c>
    </row>
    <row r="15223" spans="21:30">
      <c r="U15223">
        <v>41521</v>
      </c>
      <c r="V15223">
        <v>9</v>
      </c>
      <c r="W15223" t="s">
        <v>15422</v>
      </c>
      <c r="X15223">
        <v>16</v>
      </c>
      <c r="Y15223" t="s">
        <v>3835</v>
      </c>
      <c r="Z15223">
        <v>16103</v>
      </c>
      <c r="AA15223" t="s">
        <v>3847</v>
      </c>
      <c r="AC15223" t="s">
        <v>713</v>
      </c>
      <c r="AD15223" t="s">
        <v>443</v>
      </c>
    </row>
    <row r="15224" spans="21:30">
      <c r="U15224">
        <v>41522</v>
      </c>
      <c r="V15224">
        <v>7</v>
      </c>
      <c r="W15224" t="s">
        <v>15423</v>
      </c>
      <c r="X15224">
        <v>10</v>
      </c>
      <c r="Y15224" t="s">
        <v>5531</v>
      </c>
      <c r="Z15224">
        <v>10207</v>
      </c>
      <c r="AA15224" t="s">
        <v>6277</v>
      </c>
      <c r="AC15224" t="s">
        <v>10219</v>
      </c>
      <c r="AD15224" t="s">
        <v>443</v>
      </c>
    </row>
    <row r="15225" spans="21:30">
      <c r="U15225">
        <v>41523</v>
      </c>
      <c r="V15225">
        <v>5</v>
      </c>
      <c r="W15225" t="s">
        <v>15424</v>
      </c>
      <c r="X15225">
        <v>13</v>
      </c>
      <c r="Y15225" t="s">
        <v>6457</v>
      </c>
      <c r="Z15225">
        <v>13122</v>
      </c>
      <c r="AA15225" t="s">
        <v>6722</v>
      </c>
      <c r="AC15225" t="s">
        <v>10219</v>
      </c>
      <c r="AD15225" t="s">
        <v>443</v>
      </c>
    </row>
    <row r="15226" spans="21:30">
      <c r="U15226">
        <v>41524</v>
      </c>
      <c r="V15226">
        <v>3</v>
      </c>
      <c r="W15226" t="s">
        <v>15425</v>
      </c>
      <c r="X15226">
        <v>13</v>
      </c>
      <c r="Y15226" t="s">
        <v>6457</v>
      </c>
      <c r="Z15226">
        <v>13102</v>
      </c>
      <c r="AA15226" t="s">
        <v>957</v>
      </c>
      <c r="AC15226" t="s">
        <v>725</v>
      </c>
      <c r="AD15226" t="s">
        <v>443</v>
      </c>
    </row>
    <row r="15227" spans="21:30">
      <c r="U15227">
        <v>41525</v>
      </c>
      <c r="V15227">
        <v>1</v>
      </c>
      <c r="W15227" t="s">
        <v>15426</v>
      </c>
      <c r="X15227">
        <v>1</v>
      </c>
      <c r="Y15227" t="s">
        <v>594</v>
      </c>
      <c r="Z15227">
        <v>1101</v>
      </c>
      <c r="AA15227" t="s">
        <v>593</v>
      </c>
      <c r="AC15227" t="s">
        <v>725</v>
      </c>
      <c r="AD15227" t="s">
        <v>2682</v>
      </c>
    </row>
    <row r="15228" spans="21:30">
      <c r="U15228">
        <v>41527</v>
      </c>
      <c r="V15228">
        <v>8</v>
      </c>
      <c r="W15228" t="s">
        <v>15427</v>
      </c>
      <c r="X15228">
        <v>14</v>
      </c>
      <c r="Y15228" t="s">
        <v>5517</v>
      </c>
      <c r="Z15228">
        <v>14201</v>
      </c>
      <c r="AA15228" t="s">
        <v>5694</v>
      </c>
      <c r="AC15228" t="s">
        <v>10212</v>
      </c>
      <c r="AD15228" t="s">
        <v>443</v>
      </c>
    </row>
    <row r="15229" spans="21:30">
      <c r="U15229">
        <v>41528</v>
      </c>
      <c r="V15229">
        <v>6</v>
      </c>
      <c r="W15229" t="s">
        <v>15428</v>
      </c>
      <c r="X15229">
        <v>5</v>
      </c>
      <c r="Y15229" t="s">
        <v>505</v>
      </c>
      <c r="Z15229">
        <v>5103</v>
      </c>
      <c r="AA15229" t="s">
        <v>2583</v>
      </c>
      <c r="AC15229" t="s">
        <v>725</v>
      </c>
      <c r="AD15229" t="s">
        <v>443</v>
      </c>
    </row>
    <row r="15230" spans="21:30">
      <c r="U15230">
        <v>41529</v>
      </c>
      <c r="V15230">
        <v>4</v>
      </c>
      <c r="W15230" t="s">
        <v>8834</v>
      </c>
      <c r="X15230">
        <v>7</v>
      </c>
      <c r="Y15230" t="s">
        <v>953</v>
      </c>
      <c r="Z15230">
        <v>7101</v>
      </c>
      <c r="AA15230" t="s">
        <v>1054</v>
      </c>
      <c r="AC15230" t="s">
        <v>713</v>
      </c>
      <c r="AD15230" t="s">
        <v>443</v>
      </c>
    </row>
    <row r="15231" spans="21:30">
      <c r="U15231">
        <v>41530</v>
      </c>
      <c r="V15231">
        <v>8</v>
      </c>
      <c r="W15231" t="s">
        <v>15429</v>
      </c>
      <c r="X15231">
        <v>4</v>
      </c>
      <c r="Y15231" t="s">
        <v>846</v>
      </c>
      <c r="Z15231">
        <v>4101</v>
      </c>
      <c r="AA15231" t="s">
        <v>844</v>
      </c>
      <c r="AC15231" t="s">
        <v>725</v>
      </c>
      <c r="AD15231" t="s">
        <v>443</v>
      </c>
    </row>
    <row r="15232" spans="21:30">
      <c r="U15232">
        <v>41531</v>
      </c>
      <c r="V15232">
        <v>6</v>
      </c>
      <c r="W15232" t="s">
        <v>15430</v>
      </c>
      <c r="X15232">
        <v>8</v>
      </c>
      <c r="Y15232" t="s">
        <v>434</v>
      </c>
      <c r="Z15232">
        <v>8110</v>
      </c>
      <c r="AA15232" t="s">
        <v>1747</v>
      </c>
      <c r="AC15232" t="s">
        <v>725</v>
      </c>
      <c r="AD15232" t="s">
        <v>443</v>
      </c>
    </row>
    <row r="15233" spans="21:30">
      <c r="U15233">
        <v>41532</v>
      </c>
      <c r="V15233">
        <v>4</v>
      </c>
      <c r="W15233" t="s">
        <v>15431</v>
      </c>
      <c r="X15233">
        <v>13</v>
      </c>
      <c r="Y15233" t="s">
        <v>6457</v>
      </c>
      <c r="Z15233">
        <v>13101</v>
      </c>
      <c r="AA15233" t="s">
        <v>452</v>
      </c>
      <c r="AC15233" t="s">
        <v>725</v>
      </c>
      <c r="AD15233" t="s">
        <v>443</v>
      </c>
    </row>
    <row r="15234" spans="21:30">
      <c r="U15234">
        <v>41533</v>
      </c>
      <c r="V15234">
        <v>2</v>
      </c>
      <c r="W15234" t="s">
        <v>15432</v>
      </c>
      <c r="X15234">
        <v>14</v>
      </c>
      <c r="Y15234" t="s">
        <v>5517</v>
      </c>
      <c r="Z15234">
        <v>14203</v>
      </c>
      <c r="AA15234" t="s">
        <v>1823</v>
      </c>
      <c r="AC15234" t="s">
        <v>713</v>
      </c>
      <c r="AD15234" t="s">
        <v>443</v>
      </c>
    </row>
    <row r="15235" spans="21:30">
      <c r="U15235">
        <v>41534</v>
      </c>
      <c r="V15235">
        <v>0</v>
      </c>
      <c r="W15235" t="s">
        <v>15433</v>
      </c>
      <c r="X15235">
        <v>13</v>
      </c>
      <c r="Y15235" t="s">
        <v>6457</v>
      </c>
      <c r="Z15235">
        <v>13114</v>
      </c>
      <c r="AA15235" t="s">
        <v>683</v>
      </c>
      <c r="AC15235" t="s">
        <v>725</v>
      </c>
      <c r="AD15235" t="s">
        <v>443</v>
      </c>
    </row>
    <row r="15236" spans="21:30">
      <c r="U15236">
        <v>41535</v>
      </c>
      <c r="V15236">
        <v>9</v>
      </c>
      <c r="W15236" t="s">
        <v>15434</v>
      </c>
      <c r="X15236">
        <v>13</v>
      </c>
      <c r="Y15236" t="s">
        <v>6457</v>
      </c>
      <c r="Z15236">
        <v>13115</v>
      </c>
      <c r="AA15236" t="s">
        <v>1826</v>
      </c>
      <c r="AC15236" t="s">
        <v>725</v>
      </c>
      <c r="AD15236" t="s">
        <v>443</v>
      </c>
    </row>
    <row r="15237" spans="21:30">
      <c r="U15237">
        <v>41536</v>
      </c>
      <c r="V15237">
        <v>7</v>
      </c>
      <c r="W15237" t="s">
        <v>15435</v>
      </c>
      <c r="X15237">
        <v>13</v>
      </c>
      <c r="Y15237" t="s">
        <v>6457</v>
      </c>
      <c r="Z15237">
        <v>13106</v>
      </c>
      <c r="AA15237" t="s">
        <v>6487</v>
      </c>
      <c r="AC15237" t="s">
        <v>725</v>
      </c>
      <c r="AD15237" t="s">
        <v>443</v>
      </c>
    </row>
    <row r="15238" spans="21:30">
      <c r="U15238">
        <v>41537</v>
      </c>
      <c r="V15238">
        <v>5</v>
      </c>
      <c r="W15238" t="s">
        <v>15436</v>
      </c>
      <c r="X15238">
        <v>4</v>
      </c>
      <c r="Y15238" t="s">
        <v>846</v>
      </c>
      <c r="Z15238">
        <v>4101</v>
      </c>
      <c r="AA15238" t="s">
        <v>844</v>
      </c>
      <c r="AC15238" t="s">
        <v>713</v>
      </c>
      <c r="AD15238" t="s">
        <v>443</v>
      </c>
    </row>
    <row r="15239" spans="21:30">
      <c r="U15239">
        <v>41538</v>
      </c>
      <c r="V15239">
        <v>3</v>
      </c>
      <c r="W15239" t="s">
        <v>15437</v>
      </c>
      <c r="X15239">
        <v>13</v>
      </c>
      <c r="Y15239" t="s">
        <v>6457</v>
      </c>
      <c r="Z15239">
        <v>13104</v>
      </c>
      <c r="AA15239" t="s">
        <v>6569</v>
      </c>
      <c r="AC15239" t="s">
        <v>713</v>
      </c>
      <c r="AD15239" t="s">
        <v>443</v>
      </c>
    </row>
    <row r="15240" spans="21:30">
      <c r="U15240">
        <v>41539</v>
      </c>
      <c r="V15240">
        <v>1</v>
      </c>
      <c r="W15240" t="s">
        <v>15438</v>
      </c>
      <c r="X15240">
        <v>16</v>
      </c>
      <c r="Y15240" t="s">
        <v>3835</v>
      </c>
      <c r="Z15240">
        <v>16101</v>
      </c>
      <c r="AA15240" t="s">
        <v>3836</v>
      </c>
      <c r="AC15240" t="s">
        <v>725</v>
      </c>
      <c r="AD15240" t="s">
        <v>2682</v>
      </c>
    </row>
    <row r="15241" spans="21:30">
      <c r="U15241">
        <v>41540</v>
      </c>
      <c r="V15241">
        <v>5</v>
      </c>
      <c r="W15241" t="s">
        <v>14773</v>
      </c>
      <c r="X15241">
        <v>14</v>
      </c>
      <c r="Y15241" t="s">
        <v>5517</v>
      </c>
      <c r="Z15241">
        <v>14204</v>
      </c>
      <c r="AA15241" t="s">
        <v>5739</v>
      </c>
      <c r="AC15241" t="s">
        <v>10219</v>
      </c>
      <c r="AD15241" t="s">
        <v>443</v>
      </c>
    </row>
    <row r="15242" spans="21:30">
      <c r="U15242">
        <v>41541</v>
      </c>
      <c r="V15242">
        <v>3</v>
      </c>
      <c r="W15242" t="s">
        <v>15439</v>
      </c>
      <c r="X15242">
        <v>4</v>
      </c>
      <c r="Y15242" t="s">
        <v>846</v>
      </c>
      <c r="Z15242">
        <v>4102</v>
      </c>
      <c r="AA15242" t="s">
        <v>846</v>
      </c>
      <c r="AC15242" t="s">
        <v>725</v>
      </c>
      <c r="AD15242" t="s">
        <v>443</v>
      </c>
    </row>
    <row r="15243" spans="21:30">
      <c r="U15243">
        <v>41542</v>
      </c>
      <c r="V15243">
        <v>1</v>
      </c>
      <c r="W15243" t="s">
        <v>15440</v>
      </c>
      <c r="X15243">
        <v>13</v>
      </c>
      <c r="Y15243" t="s">
        <v>6457</v>
      </c>
      <c r="Z15243">
        <v>13126</v>
      </c>
      <c r="AA15243" t="s">
        <v>6479</v>
      </c>
      <c r="AC15243" t="s">
        <v>10219</v>
      </c>
      <c r="AD15243" t="s">
        <v>443</v>
      </c>
    </row>
    <row r="15244" spans="21:30">
      <c r="U15244">
        <v>41544</v>
      </c>
      <c r="V15244">
        <v>8</v>
      </c>
      <c r="W15244" t="s">
        <v>15441</v>
      </c>
      <c r="X15244">
        <v>13</v>
      </c>
      <c r="Y15244" t="s">
        <v>6457</v>
      </c>
      <c r="Z15244">
        <v>13301</v>
      </c>
      <c r="AA15244" t="s">
        <v>623</v>
      </c>
      <c r="AC15244" t="s">
        <v>713</v>
      </c>
      <c r="AD15244" t="s">
        <v>443</v>
      </c>
    </row>
    <row r="15245" spans="21:30">
      <c r="U15245">
        <v>41546</v>
      </c>
      <c r="V15245">
        <v>4</v>
      </c>
      <c r="W15245" t="s">
        <v>15442</v>
      </c>
      <c r="X15245">
        <v>14</v>
      </c>
      <c r="Y15245" t="s">
        <v>5517</v>
      </c>
      <c r="Z15245">
        <v>14203</v>
      </c>
      <c r="AA15245" t="s">
        <v>1823</v>
      </c>
      <c r="AC15245" t="s">
        <v>10212</v>
      </c>
      <c r="AD15245" t="s">
        <v>443</v>
      </c>
    </row>
    <row r="15246" spans="21:30">
      <c r="U15246">
        <v>41547</v>
      </c>
      <c r="V15246">
        <v>2</v>
      </c>
      <c r="W15246" t="s">
        <v>15443</v>
      </c>
      <c r="X15246">
        <v>5</v>
      </c>
      <c r="Y15246" t="s">
        <v>505</v>
      </c>
      <c r="Z15246">
        <v>5109</v>
      </c>
      <c r="AA15246" t="s">
        <v>2675</v>
      </c>
      <c r="AC15246" t="s">
        <v>725</v>
      </c>
      <c r="AD15246" t="s">
        <v>443</v>
      </c>
    </row>
    <row r="15247" spans="21:30">
      <c r="U15247">
        <v>41548</v>
      </c>
      <c r="V15247">
        <v>0</v>
      </c>
      <c r="W15247" t="s">
        <v>15444</v>
      </c>
      <c r="X15247">
        <v>13</v>
      </c>
      <c r="Y15247" t="s">
        <v>6457</v>
      </c>
      <c r="Z15247">
        <v>13130</v>
      </c>
      <c r="AA15247" t="s">
        <v>840</v>
      </c>
      <c r="AC15247" t="s">
        <v>10212</v>
      </c>
      <c r="AD15247" t="s">
        <v>443</v>
      </c>
    </row>
    <row r="15248" spans="21:30">
      <c r="U15248">
        <v>41549</v>
      </c>
      <c r="V15248">
        <v>9</v>
      </c>
      <c r="W15248" t="s">
        <v>15445</v>
      </c>
      <c r="X15248">
        <v>5</v>
      </c>
      <c r="Y15248" t="s">
        <v>505</v>
      </c>
      <c r="Z15248">
        <v>5103</v>
      </c>
      <c r="AA15248" t="s">
        <v>2583</v>
      </c>
      <c r="AC15248" t="s">
        <v>725</v>
      </c>
      <c r="AD15248" t="s">
        <v>443</v>
      </c>
    </row>
    <row r="15249" spans="21:30">
      <c r="U15249">
        <v>41550</v>
      </c>
      <c r="V15249">
        <v>2</v>
      </c>
      <c r="W15249" t="s">
        <v>15446</v>
      </c>
      <c r="X15249">
        <v>13</v>
      </c>
      <c r="Y15249" t="s">
        <v>6457</v>
      </c>
      <c r="Z15249">
        <v>13123</v>
      </c>
      <c r="AA15249" t="s">
        <v>756</v>
      </c>
      <c r="AC15249" t="s">
        <v>725</v>
      </c>
      <c r="AD15249" t="s">
        <v>443</v>
      </c>
    </row>
    <row r="15250" spans="21:30">
      <c r="U15250">
        <v>41551</v>
      </c>
      <c r="V15250">
        <v>0</v>
      </c>
      <c r="W15250" t="s">
        <v>15447</v>
      </c>
      <c r="X15250">
        <v>8</v>
      </c>
      <c r="Y15250" t="s">
        <v>434</v>
      </c>
      <c r="Z15250">
        <v>8207</v>
      </c>
      <c r="AA15250" t="s">
        <v>4755</v>
      </c>
      <c r="AC15250" t="s">
        <v>713</v>
      </c>
      <c r="AD15250" t="s">
        <v>443</v>
      </c>
    </row>
    <row r="15251" spans="21:30">
      <c r="U15251">
        <v>41552</v>
      </c>
      <c r="V15251">
        <v>9</v>
      </c>
      <c r="W15251" t="s">
        <v>15448</v>
      </c>
      <c r="X15251">
        <v>10</v>
      </c>
      <c r="Y15251" t="s">
        <v>5531</v>
      </c>
      <c r="Z15251">
        <v>10203</v>
      </c>
      <c r="AA15251" t="s">
        <v>792</v>
      </c>
      <c r="AC15251" t="s">
        <v>10212</v>
      </c>
      <c r="AD15251" t="s">
        <v>2682</v>
      </c>
    </row>
    <row r="15252" spans="21:30">
      <c r="U15252">
        <v>41553</v>
      </c>
      <c r="V15252">
        <v>7</v>
      </c>
      <c r="W15252" t="s">
        <v>15449</v>
      </c>
      <c r="X15252">
        <v>13</v>
      </c>
      <c r="Y15252" t="s">
        <v>6457</v>
      </c>
      <c r="Z15252">
        <v>13119</v>
      </c>
      <c r="AA15252" t="s">
        <v>6482</v>
      </c>
      <c r="AC15252" t="s">
        <v>725</v>
      </c>
      <c r="AD15252" t="s">
        <v>443</v>
      </c>
    </row>
    <row r="15253" spans="21:30">
      <c r="U15253">
        <v>41554</v>
      </c>
      <c r="V15253">
        <v>5</v>
      </c>
      <c r="W15253" t="s">
        <v>15450</v>
      </c>
      <c r="X15253">
        <v>13</v>
      </c>
      <c r="Y15253" t="s">
        <v>6457</v>
      </c>
      <c r="Z15253">
        <v>13119</v>
      </c>
      <c r="AA15253" t="s">
        <v>6482</v>
      </c>
      <c r="AC15253" t="s">
        <v>725</v>
      </c>
      <c r="AD15253" t="s">
        <v>443</v>
      </c>
    </row>
    <row r="15254" spans="21:30">
      <c r="U15254">
        <v>41555</v>
      </c>
      <c r="V15254">
        <v>3</v>
      </c>
      <c r="W15254" t="s">
        <v>15451</v>
      </c>
      <c r="X15254">
        <v>10</v>
      </c>
      <c r="Y15254" t="s">
        <v>5531</v>
      </c>
      <c r="Z15254">
        <v>10202</v>
      </c>
      <c r="AA15254" t="s">
        <v>785</v>
      </c>
      <c r="AC15254" t="s">
        <v>10212</v>
      </c>
      <c r="AD15254" t="s">
        <v>2682</v>
      </c>
    </row>
    <row r="15255" spans="21:30">
      <c r="U15255">
        <v>41556</v>
      </c>
      <c r="V15255">
        <v>1</v>
      </c>
      <c r="W15255" t="s">
        <v>15452</v>
      </c>
      <c r="X15255">
        <v>5</v>
      </c>
      <c r="Y15255" t="s">
        <v>505</v>
      </c>
      <c r="Z15255">
        <v>5109</v>
      </c>
      <c r="AA15255" t="s">
        <v>2675</v>
      </c>
      <c r="AC15255" t="s">
        <v>725</v>
      </c>
      <c r="AD15255" t="s">
        <v>443</v>
      </c>
    </row>
    <row r="15256" spans="21:30">
      <c r="U15256">
        <v>41558</v>
      </c>
      <c r="V15256">
        <v>8</v>
      </c>
      <c r="W15256" t="s">
        <v>15453</v>
      </c>
      <c r="X15256">
        <v>13</v>
      </c>
      <c r="Y15256" t="s">
        <v>6457</v>
      </c>
      <c r="Z15256">
        <v>13127</v>
      </c>
      <c r="AA15256" t="s">
        <v>1640</v>
      </c>
      <c r="AC15256" t="s">
        <v>725</v>
      </c>
      <c r="AD15256" t="s">
        <v>443</v>
      </c>
    </row>
    <row r="15257" spans="21:30">
      <c r="U15257">
        <v>41559</v>
      </c>
      <c r="V15257">
        <v>6</v>
      </c>
      <c r="W15257" t="s">
        <v>15454</v>
      </c>
      <c r="X15257">
        <v>14</v>
      </c>
      <c r="Y15257" t="s">
        <v>5517</v>
      </c>
      <c r="Z15257">
        <v>14101</v>
      </c>
      <c r="AA15257" t="s">
        <v>817</v>
      </c>
      <c r="AC15257" t="s">
        <v>725</v>
      </c>
      <c r="AD15257" t="s">
        <v>2682</v>
      </c>
    </row>
    <row r="15258" spans="21:30">
      <c r="U15258">
        <v>41561</v>
      </c>
      <c r="V15258">
        <v>8</v>
      </c>
      <c r="W15258" t="s">
        <v>15455</v>
      </c>
      <c r="X15258">
        <v>13</v>
      </c>
      <c r="Y15258" t="s">
        <v>6457</v>
      </c>
      <c r="Z15258">
        <v>13115</v>
      </c>
      <c r="AA15258" t="s">
        <v>1826</v>
      </c>
      <c r="AC15258" t="s">
        <v>725</v>
      </c>
      <c r="AD15258" t="s">
        <v>443</v>
      </c>
    </row>
    <row r="15259" spans="21:30">
      <c r="U15259">
        <v>41562</v>
      </c>
      <c r="V15259">
        <v>6</v>
      </c>
      <c r="W15259" t="s">
        <v>15455</v>
      </c>
      <c r="X15259">
        <v>13</v>
      </c>
      <c r="Y15259" t="s">
        <v>6457</v>
      </c>
      <c r="Z15259">
        <v>13115</v>
      </c>
      <c r="AA15259" t="s">
        <v>1826</v>
      </c>
      <c r="AC15259" t="s">
        <v>725</v>
      </c>
      <c r="AD15259" t="s">
        <v>2682</v>
      </c>
    </row>
    <row r="15260" spans="21:30">
      <c r="U15260">
        <v>41563</v>
      </c>
      <c r="V15260">
        <v>4</v>
      </c>
      <c r="W15260" t="s">
        <v>15455</v>
      </c>
      <c r="X15260">
        <v>13</v>
      </c>
      <c r="Y15260" t="s">
        <v>6457</v>
      </c>
      <c r="Z15260">
        <v>13115</v>
      </c>
      <c r="AA15260" t="s">
        <v>1826</v>
      </c>
      <c r="AC15260" t="s">
        <v>725</v>
      </c>
      <c r="AD15260" t="s">
        <v>2682</v>
      </c>
    </row>
    <row r="15261" spans="21:30">
      <c r="U15261">
        <v>41564</v>
      </c>
      <c r="V15261">
        <v>2</v>
      </c>
      <c r="W15261" t="s">
        <v>15455</v>
      </c>
      <c r="X15261">
        <v>13</v>
      </c>
      <c r="Y15261" t="s">
        <v>6457</v>
      </c>
      <c r="Z15261">
        <v>13115</v>
      </c>
      <c r="AA15261" t="s">
        <v>1826</v>
      </c>
      <c r="AC15261" t="s">
        <v>725</v>
      </c>
      <c r="AD15261" t="s">
        <v>2682</v>
      </c>
    </row>
    <row r="15262" spans="21:30">
      <c r="U15262">
        <v>41565</v>
      </c>
      <c r="V15262">
        <v>0</v>
      </c>
      <c r="W15262" t="s">
        <v>15455</v>
      </c>
      <c r="X15262">
        <v>13</v>
      </c>
      <c r="Y15262" t="s">
        <v>6457</v>
      </c>
      <c r="Z15262">
        <v>13115</v>
      </c>
      <c r="AA15262" t="s">
        <v>1826</v>
      </c>
      <c r="AC15262" t="s">
        <v>725</v>
      </c>
      <c r="AD15262" t="s">
        <v>2682</v>
      </c>
    </row>
    <row r="15263" spans="21:30">
      <c r="U15263">
        <v>41566</v>
      </c>
      <c r="V15263">
        <v>9</v>
      </c>
      <c r="W15263" t="s">
        <v>15455</v>
      </c>
      <c r="X15263">
        <v>13</v>
      </c>
      <c r="Y15263" t="s">
        <v>6457</v>
      </c>
      <c r="Z15263">
        <v>13115</v>
      </c>
      <c r="AA15263" t="s">
        <v>1826</v>
      </c>
      <c r="AC15263" t="s">
        <v>725</v>
      </c>
      <c r="AD15263" t="s">
        <v>2682</v>
      </c>
    </row>
    <row r="15264" spans="21:30">
      <c r="U15264">
        <v>41567</v>
      </c>
      <c r="V15264">
        <v>7</v>
      </c>
      <c r="W15264" t="s">
        <v>15455</v>
      </c>
      <c r="X15264">
        <v>13</v>
      </c>
      <c r="Y15264" t="s">
        <v>6457</v>
      </c>
      <c r="Z15264">
        <v>13115</v>
      </c>
      <c r="AA15264" t="s">
        <v>1826</v>
      </c>
      <c r="AC15264" t="s">
        <v>725</v>
      </c>
      <c r="AD15264" t="s">
        <v>2682</v>
      </c>
    </row>
    <row r="15265" spans="21:30">
      <c r="U15265">
        <v>41568</v>
      </c>
      <c r="V15265">
        <v>5</v>
      </c>
      <c r="W15265" t="s">
        <v>15455</v>
      </c>
      <c r="X15265">
        <v>13</v>
      </c>
      <c r="Y15265" t="s">
        <v>6457</v>
      </c>
      <c r="Z15265">
        <v>13115</v>
      </c>
      <c r="AA15265" t="s">
        <v>1826</v>
      </c>
      <c r="AC15265" t="s">
        <v>725</v>
      </c>
      <c r="AD15265" t="s">
        <v>2682</v>
      </c>
    </row>
    <row r="15266" spans="21:30">
      <c r="U15266">
        <v>41569</v>
      </c>
      <c r="V15266">
        <v>3</v>
      </c>
      <c r="W15266" t="s">
        <v>15455</v>
      </c>
      <c r="X15266">
        <v>13</v>
      </c>
      <c r="Y15266" t="s">
        <v>6457</v>
      </c>
      <c r="Z15266">
        <v>13115</v>
      </c>
      <c r="AA15266" t="s">
        <v>1826</v>
      </c>
      <c r="AC15266" t="s">
        <v>725</v>
      </c>
      <c r="AD15266" t="s">
        <v>2682</v>
      </c>
    </row>
    <row r="15267" spans="21:30">
      <c r="U15267">
        <v>41570</v>
      </c>
      <c r="V15267">
        <v>7</v>
      </c>
      <c r="W15267" t="s">
        <v>15455</v>
      </c>
      <c r="X15267">
        <v>13</v>
      </c>
      <c r="Y15267" t="s">
        <v>6457</v>
      </c>
      <c r="Z15267">
        <v>13115</v>
      </c>
      <c r="AA15267" t="s">
        <v>1826</v>
      </c>
      <c r="AC15267" t="s">
        <v>725</v>
      </c>
      <c r="AD15267" t="s">
        <v>2682</v>
      </c>
    </row>
    <row r="15268" spans="21:30">
      <c r="U15268">
        <v>41571</v>
      </c>
      <c r="V15268">
        <v>5</v>
      </c>
      <c r="W15268" t="s">
        <v>15455</v>
      </c>
      <c r="X15268">
        <v>13</v>
      </c>
      <c r="Y15268" t="s">
        <v>6457</v>
      </c>
      <c r="Z15268">
        <v>13115</v>
      </c>
      <c r="AA15268" t="s">
        <v>1826</v>
      </c>
      <c r="AC15268" t="s">
        <v>725</v>
      </c>
      <c r="AD15268" t="s">
        <v>2682</v>
      </c>
    </row>
    <row r="15269" spans="21:30">
      <c r="U15269">
        <v>41572</v>
      </c>
      <c r="V15269">
        <v>3</v>
      </c>
      <c r="W15269" t="s">
        <v>15455</v>
      </c>
      <c r="X15269">
        <v>13</v>
      </c>
      <c r="Y15269" t="s">
        <v>6457</v>
      </c>
      <c r="Z15269">
        <v>13115</v>
      </c>
      <c r="AA15269" t="s">
        <v>1826</v>
      </c>
      <c r="AC15269" t="s">
        <v>725</v>
      </c>
      <c r="AD15269" t="s">
        <v>2682</v>
      </c>
    </row>
    <row r="15270" spans="21:30">
      <c r="U15270">
        <v>41573</v>
      </c>
      <c r="V15270">
        <v>1</v>
      </c>
      <c r="W15270" t="s">
        <v>15455</v>
      </c>
      <c r="X15270">
        <v>13</v>
      </c>
      <c r="Y15270" t="s">
        <v>6457</v>
      </c>
      <c r="Z15270">
        <v>13115</v>
      </c>
      <c r="AA15270" t="s">
        <v>1826</v>
      </c>
      <c r="AC15270" t="s">
        <v>725</v>
      </c>
      <c r="AD15270" t="s">
        <v>2682</v>
      </c>
    </row>
    <row r="15271" spans="21:30">
      <c r="U15271">
        <v>41575</v>
      </c>
      <c r="V15271">
        <v>8</v>
      </c>
      <c r="W15271" t="s">
        <v>15455</v>
      </c>
      <c r="X15271">
        <v>13</v>
      </c>
      <c r="Y15271" t="s">
        <v>6457</v>
      </c>
      <c r="Z15271">
        <v>13115</v>
      </c>
      <c r="AA15271" t="s">
        <v>1826</v>
      </c>
      <c r="AC15271" t="s">
        <v>725</v>
      </c>
      <c r="AD15271" t="s">
        <v>2682</v>
      </c>
    </row>
    <row r="15272" spans="21:30">
      <c r="U15272">
        <v>41576</v>
      </c>
      <c r="V15272">
        <v>6</v>
      </c>
      <c r="W15272" t="s">
        <v>15455</v>
      </c>
      <c r="X15272">
        <v>13</v>
      </c>
      <c r="Y15272" t="s">
        <v>6457</v>
      </c>
      <c r="Z15272">
        <v>13115</v>
      </c>
      <c r="AA15272" t="s">
        <v>1826</v>
      </c>
      <c r="AC15272" t="s">
        <v>725</v>
      </c>
      <c r="AD15272" t="s">
        <v>2682</v>
      </c>
    </row>
    <row r="15273" spans="21:30">
      <c r="U15273">
        <v>41577</v>
      </c>
      <c r="V15273">
        <v>4</v>
      </c>
      <c r="W15273" t="s">
        <v>15455</v>
      </c>
      <c r="X15273">
        <v>13</v>
      </c>
      <c r="Y15273" t="s">
        <v>6457</v>
      </c>
      <c r="Z15273">
        <v>13115</v>
      </c>
      <c r="AA15273" t="s">
        <v>1826</v>
      </c>
      <c r="AC15273" t="s">
        <v>725</v>
      </c>
      <c r="AD15273" t="s">
        <v>2682</v>
      </c>
    </row>
    <row r="15274" spans="21:30">
      <c r="U15274">
        <v>41578</v>
      </c>
      <c r="V15274">
        <v>2</v>
      </c>
      <c r="W15274" t="s">
        <v>15455</v>
      </c>
      <c r="X15274">
        <v>13</v>
      </c>
      <c r="Y15274" t="s">
        <v>6457</v>
      </c>
      <c r="Z15274">
        <v>13115</v>
      </c>
      <c r="AA15274" t="s">
        <v>1826</v>
      </c>
      <c r="AC15274" t="s">
        <v>725</v>
      </c>
      <c r="AD15274" t="s">
        <v>2682</v>
      </c>
    </row>
    <row r="15275" spans="21:30">
      <c r="U15275">
        <v>41579</v>
      </c>
      <c r="V15275">
        <v>0</v>
      </c>
      <c r="W15275" t="s">
        <v>15455</v>
      </c>
      <c r="X15275">
        <v>13</v>
      </c>
      <c r="Y15275" t="s">
        <v>6457</v>
      </c>
      <c r="Z15275">
        <v>13115</v>
      </c>
      <c r="AA15275" t="s">
        <v>1826</v>
      </c>
      <c r="AC15275" t="s">
        <v>725</v>
      </c>
      <c r="AD15275" t="s">
        <v>2682</v>
      </c>
    </row>
    <row r="15276" spans="21:30">
      <c r="U15276">
        <v>41580</v>
      </c>
      <c r="V15276">
        <v>4</v>
      </c>
      <c r="W15276" t="s">
        <v>15455</v>
      </c>
      <c r="X15276">
        <v>13</v>
      </c>
      <c r="Y15276" t="s">
        <v>6457</v>
      </c>
      <c r="Z15276">
        <v>13115</v>
      </c>
      <c r="AA15276" t="s">
        <v>1826</v>
      </c>
      <c r="AC15276" t="s">
        <v>725</v>
      </c>
      <c r="AD15276" t="s">
        <v>2682</v>
      </c>
    </row>
    <row r="15277" spans="21:30">
      <c r="U15277">
        <v>41581</v>
      </c>
      <c r="V15277">
        <v>2</v>
      </c>
      <c r="W15277" t="s">
        <v>15455</v>
      </c>
      <c r="X15277">
        <v>13</v>
      </c>
      <c r="Y15277" t="s">
        <v>6457</v>
      </c>
      <c r="Z15277">
        <v>13115</v>
      </c>
      <c r="AA15277" t="s">
        <v>1826</v>
      </c>
      <c r="AC15277" t="s">
        <v>725</v>
      </c>
      <c r="AD15277" t="s">
        <v>2682</v>
      </c>
    </row>
    <row r="15278" spans="21:30">
      <c r="U15278">
        <v>41582</v>
      </c>
      <c r="V15278">
        <v>0</v>
      </c>
      <c r="W15278" t="s">
        <v>15455</v>
      </c>
      <c r="X15278">
        <v>13</v>
      </c>
      <c r="Y15278" t="s">
        <v>6457</v>
      </c>
      <c r="Z15278">
        <v>13115</v>
      </c>
      <c r="AA15278" t="s">
        <v>1826</v>
      </c>
      <c r="AC15278" t="s">
        <v>725</v>
      </c>
      <c r="AD15278" t="s">
        <v>2682</v>
      </c>
    </row>
    <row r="15279" spans="21:30">
      <c r="U15279">
        <v>41583</v>
      </c>
      <c r="V15279">
        <v>9</v>
      </c>
      <c r="W15279" t="s">
        <v>15455</v>
      </c>
      <c r="X15279">
        <v>13</v>
      </c>
      <c r="Y15279" t="s">
        <v>6457</v>
      </c>
      <c r="Z15279">
        <v>13115</v>
      </c>
      <c r="AA15279" t="s">
        <v>1826</v>
      </c>
      <c r="AC15279" t="s">
        <v>725</v>
      </c>
      <c r="AD15279" t="s">
        <v>2682</v>
      </c>
    </row>
    <row r="15280" spans="21:30">
      <c r="U15280">
        <v>41584</v>
      </c>
      <c r="V15280">
        <v>7</v>
      </c>
      <c r="W15280" t="s">
        <v>15455</v>
      </c>
      <c r="X15280">
        <v>13</v>
      </c>
      <c r="Y15280" t="s">
        <v>6457</v>
      </c>
      <c r="Z15280">
        <v>13115</v>
      </c>
      <c r="AA15280" t="s">
        <v>1826</v>
      </c>
      <c r="AC15280" t="s">
        <v>725</v>
      </c>
      <c r="AD15280" t="s">
        <v>2682</v>
      </c>
    </row>
    <row r="15281" spans="21:30">
      <c r="U15281">
        <v>41585</v>
      </c>
      <c r="V15281">
        <v>5</v>
      </c>
      <c r="W15281" t="s">
        <v>15455</v>
      </c>
      <c r="X15281">
        <v>13</v>
      </c>
      <c r="Y15281" t="s">
        <v>6457</v>
      </c>
      <c r="Z15281">
        <v>13115</v>
      </c>
      <c r="AA15281" t="s">
        <v>1826</v>
      </c>
      <c r="AC15281" t="s">
        <v>725</v>
      </c>
      <c r="AD15281" t="s">
        <v>2682</v>
      </c>
    </row>
    <row r="15282" spans="21:30">
      <c r="U15282">
        <v>41586</v>
      </c>
      <c r="V15282">
        <v>3</v>
      </c>
      <c r="W15282" t="s">
        <v>15456</v>
      </c>
      <c r="X15282">
        <v>13</v>
      </c>
      <c r="Y15282" t="s">
        <v>6457</v>
      </c>
      <c r="Z15282">
        <v>13114</v>
      </c>
      <c r="AA15282" t="s">
        <v>683</v>
      </c>
      <c r="AC15282" t="s">
        <v>725</v>
      </c>
      <c r="AD15282" t="s">
        <v>443</v>
      </c>
    </row>
    <row r="15283" spans="21:30">
      <c r="U15283">
        <v>41587</v>
      </c>
      <c r="V15283">
        <v>1</v>
      </c>
      <c r="W15283" t="s">
        <v>15457</v>
      </c>
      <c r="X15283">
        <v>8</v>
      </c>
      <c r="Y15283" t="s">
        <v>434</v>
      </c>
      <c r="Z15283">
        <v>8108</v>
      </c>
      <c r="AA15283" t="s">
        <v>1832</v>
      </c>
      <c r="AC15283" t="s">
        <v>725</v>
      </c>
      <c r="AD15283" t="s">
        <v>443</v>
      </c>
    </row>
    <row r="15284" spans="21:30">
      <c r="U15284">
        <v>41589</v>
      </c>
      <c r="V15284">
        <v>8</v>
      </c>
      <c r="W15284" t="s">
        <v>15458</v>
      </c>
      <c r="X15284">
        <v>9</v>
      </c>
      <c r="Y15284" t="s">
        <v>559</v>
      </c>
      <c r="Z15284">
        <v>9115</v>
      </c>
      <c r="AA15284" t="s">
        <v>5190</v>
      </c>
      <c r="AC15284" t="s">
        <v>10212</v>
      </c>
      <c r="AD15284" t="s">
        <v>2682</v>
      </c>
    </row>
    <row r="15285" spans="21:30">
      <c r="U15285">
        <v>41590</v>
      </c>
      <c r="V15285">
        <v>1</v>
      </c>
      <c r="W15285" t="s">
        <v>15459</v>
      </c>
      <c r="X15285">
        <v>8</v>
      </c>
      <c r="Y15285" t="s">
        <v>434</v>
      </c>
      <c r="Z15285">
        <v>8111</v>
      </c>
      <c r="AA15285" t="s">
        <v>4496</v>
      </c>
      <c r="AC15285" t="s">
        <v>725</v>
      </c>
      <c r="AD15285" t="s">
        <v>443</v>
      </c>
    </row>
    <row r="15286" spans="21:30">
      <c r="U15286">
        <v>41592</v>
      </c>
      <c r="V15286">
        <v>8</v>
      </c>
      <c r="W15286" t="s">
        <v>15460</v>
      </c>
      <c r="X15286">
        <v>9</v>
      </c>
      <c r="Y15286" t="s">
        <v>559</v>
      </c>
      <c r="Z15286">
        <v>9202</v>
      </c>
      <c r="AA15286" t="s">
        <v>1031</v>
      </c>
      <c r="AC15286" t="s">
        <v>10219</v>
      </c>
      <c r="AD15286" t="s">
        <v>443</v>
      </c>
    </row>
    <row r="15287" spans="21:30">
      <c r="U15287">
        <v>41593</v>
      </c>
      <c r="V15287">
        <v>6</v>
      </c>
      <c r="W15287" t="s">
        <v>10264</v>
      </c>
      <c r="X15287">
        <v>9</v>
      </c>
      <c r="Y15287" t="s">
        <v>559</v>
      </c>
      <c r="Z15287">
        <v>9101</v>
      </c>
      <c r="AA15287" t="s">
        <v>133</v>
      </c>
      <c r="AC15287" t="s">
        <v>10212</v>
      </c>
      <c r="AD15287" t="s">
        <v>2682</v>
      </c>
    </row>
    <row r="15288" spans="21:30">
      <c r="U15288">
        <v>41594</v>
      </c>
      <c r="V15288">
        <v>4</v>
      </c>
      <c r="W15288" t="s">
        <v>15461</v>
      </c>
      <c r="X15288">
        <v>9</v>
      </c>
      <c r="Y15288" t="s">
        <v>559</v>
      </c>
      <c r="Z15288">
        <v>9108</v>
      </c>
      <c r="AA15288" t="s">
        <v>1269</v>
      </c>
      <c r="AC15288" t="s">
        <v>10212</v>
      </c>
      <c r="AD15288" t="s">
        <v>2682</v>
      </c>
    </row>
    <row r="15289" spans="21:30">
      <c r="U15289">
        <v>41596</v>
      </c>
      <c r="V15289">
        <v>0</v>
      </c>
      <c r="W15289" t="s">
        <v>15462</v>
      </c>
      <c r="X15289">
        <v>13</v>
      </c>
      <c r="Y15289" t="s">
        <v>6457</v>
      </c>
      <c r="Z15289">
        <v>13113</v>
      </c>
      <c r="AA15289" t="s">
        <v>761</v>
      </c>
      <c r="AC15289" t="s">
        <v>725</v>
      </c>
      <c r="AD15289" t="s">
        <v>443</v>
      </c>
    </row>
    <row r="15290" spans="21:30">
      <c r="U15290">
        <v>41597</v>
      </c>
      <c r="V15290">
        <v>9</v>
      </c>
      <c r="W15290" t="s">
        <v>15463</v>
      </c>
      <c r="X15290">
        <v>13</v>
      </c>
      <c r="Y15290" t="s">
        <v>6457</v>
      </c>
      <c r="Z15290">
        <v>13302</v>
      </c>
      <c r="AA15290" t="s">
        <v>98</v>
      </c>
      <c r="AC15290" t="s">
        <v>713</v>
      </c>
      <c r="AD15290" t="s">
        <v>443</v>
      </c>
    </row>
    <row r="15291" spans="21:30">
      <c r="U15291">
        <v>41598</v>
      </c>
      <c r="V15291">
        <v>7</v>
      </c>
      <c r="W15291" t="s">
        <v>15464</v>
      </c>
      <c r="X15291">
        <v>13</v>
      </c>
      <c r="Y15291" t="s">
        <v>6457</v>
      </c>
      <c r="Z15291">
        <v>13123</v>
      </c>
      <c r="AA15291" t="s">
        <v>756</v>
      </c>
      <c r="AC15291" t="s">
        <v>725</v>
      </c>
      <c r="AD15291" t="s">
        <v>443</v>
      </c>
    </row>
    <row r="15292" spans="21:30">
      <c r="U15292">
        <v>41599</v>
      </c>
      <c r="V15292">
        <v>5</v>
      </c>
      <c r="W15292" t="s">
        <v>15464</v>
      </c>
      <c r="X15292">
        <v>13</v>
      </c>
      <c r="Y15292" t="s">
        <v>6457</v>
      </c>
      <c r="Z15292">
        <v>13123</v>
      </c>
      <c r="AA15292" t="s">
        <v>756</v>
      </c>
      <c r="AC15292" t="s">
        <v>725</v>
      </c>
      <c r="AD15292" t="s">
        <v>443</v>
      </c>
    </row>
    <row r="15293" spans="21:30">
      <c r="U15293">
        <v>41600</v>
      </c>
      <c r="V15293">
        <v>2</v>
      </c>
      <c r="W15293" t="s">
        <v>15464</v>
      </c>
      <c r="X15293">
        <v>13</v>
      </c>
      <c r="Y15293" t="s">
        <v>6457</v>
      </c>
      <c r="Z15293">
        <v>13123</v>
      </c>
      <c r="AA15293" t="s">
        <v>756</v>
      </c>
      <c r="AC15293" t="s">
        <v>725</v>
      </c>
      <c r="AD15293" t="s">
        <v>443</v>
      </c>
    </row>
    <row r="15294" spans="21:30">
      <c r="U15294">
        <v>41601</v>
      </c>
      <c r="V15294">
        <v>0</v>
      </c>
      <c r="W15294" t="s">
        <v>15465</v>
      </c>
      <c r="X15294">
        <v>13</v>
      </c>
      <c r="Y15294" t="s">
        <v>6457</v>
      </c>
      <c r="Z15294">
        <v>13123</v>
      </c>
      <c r="AA15294" t="s">
        <v>756</v>
      </c>
      <c r="AC15294" t="s">
        <v>725</v>
      </c>
      <c r="AD15294" t="s">
        <v>443</v>
      </c>
    </row>
    <row r="15295" spans="21:30">
      <c r="U15295">
        <v>41602</v>
      </c>
      <c r="V15295">
        <v>9</v>
      </c>
      <c r="W15295" t="s">
        <v>15466</v>
      </c>
      <c r="X15295">
        <v>15</v>
      </c>
      <c r="Y15295" t="s">
        <v>441</v>
      </c>
      <c r="Z15295">
        <v>15101</v>
      </c>
      <c r="AA15295" t="s">
        <v>442</v>
      </c>
      <c r="AC15295" t="s">
        <v>10212</v>
      </c>
      <c r="AD15295" t="s">
        <v>443</v>
      </c>
    </row>
    <row r="15296" spans="21:30">
      <c r="U15296">
        <v>41603</v>
      </c>
      <c r="V15296">
        <v>7</v>
      </c>
      <c r="W15296" t="s">
        <v>15467</v>
      </c>
      <c r="X15296">
        <v>10</v>
      </c>
      <c r="Y15296" t="s">
        <v>5531</v>
      </c>
      <c r="Z15296">
        <v>10403</v>
      </c>
      <c r="AA15296" t="s">
        <v>6330</v>
      </c>
      <c r="AC15296" t="s">
        <v>10219</v>
      </c>
      <c r="AD15296" t="s">
        <v>443</v>
      </c>
    </row>
    <row r="15297" spans="21:30">
      <c r="U15297">
        <v>41605</v>
      </c>
      <c r="V15297">
        <v>3</v>
      </c>
      <c r="W15297" t="s">
        <v>15468</v>
      </c>
      <c r="X15297">
        <v>13</v>
      </c>
      <c r="Y15297" t="s">
        <v>6457</v>
      </c>
      <c r="Z15297">
        <v>13601</v>
      </c>
      <c r="AA15297" t="s">
        <v>777</v>
      </c>
      <c r="AC15297" t="s">
        <v>725</v>
      </c>
      <c r="AD15297" t="s">
        <v>443</v>
      </c>
    </row>
    <row r="15298" spans="21:30">
      <c r="U15298">
        <v>41606</v>
      </c>
      <c r="V15298">
        <v>1</v>
      </c>
      <c r="W15298" t="s">
        <v>15469</v>
      </c>
      <c r="X15298">
        <v>15</v>
      </c>
      <c r="Y15298" t="s">
        <v>441</v>
      </c>
      <c r="Z15298">
        <v>15101</v>
      </c>
      <c r="AA15298" t="s">
        <v>442</v>
      </c>
      <c r="AC15298" t="s">
        <v>10212</v>
      </c>
      <c r="AD15298" t="s">
        <v>443</v>
      </c>
    </row>
    <row r="15299" spans="21:30">
      <c r="U15299">
        <v>41608</v>
      </c>
      <c r="V15299">
        <v>8</v>
      </c>
      <c r="W15299" t="s">
        <v>15470</v>
      </c>
      <c r="X15299">
        <v>12</v>
      </c>
      <c r="Y15299" t="s">
        <v>1837</v>
      </c>
      <c r="Z15299">
        <v>12301</v>
      </c>
      <c r="AA15299" t="s">
        <v>9399</v>
      </c>
      <c r="AC15299" t="s">
        <v>10212</v>
      </c>
      <c r="AD15299" t="s">
        <v>443</v>
      </c>
    </row>
    <row r="15300" spans="21:30">
      <c r="U15300">
        <v>41609</v>
      </c>
      <c r="V15300">
        <v>6</v>
      </c>
      <c r="W15300" t="s">
        <v>15471</v>
      </c>
      <c r="X15300">
        <v>9</v>
      </c>
      <c r="Y15300" t="s">
        <v>559</v>
      </c>
      <c r="Z15300">
        <v>9201</v>
      </c>
      <c r="AA15300" t="s">
        <v>877</v>
      </c>
      <c r="AC15300" t="s">
        <v>10212</v>
      </c>
      <c r="AD15300" t="s">
        <v>2682</v>
      </c>
    </row>
    <row r="15301" spans="21:30">
      <c r="U15301">
        <v>41611</v>
      </c>
      <c r="V15301">
        <v>8</v>
      </c>
      <c r="W15301" t="s">
        <v>15472</v>
      </c>
      <c r="X15301">
        <v>8</v>
      </c>
      <c r="Y15301" t="s">
        <v>434</v>
      </c>
      <c r="Z15301">
        <v>8301</v>
      </c>
      <c r="AA15301" t="s">
        <v>4127</v>
      </c>
      <c r="AC15301" t="s">
        <v>713</v>
      </c>
      <c r="AD15301" t="s">
        <v>443</v>
      </c>
    </row>
    <row r="15302" spans="21:30">
      <c r="U15302">
        <v>41612</v>
      </c>
      <c r="V15302">
        <v>6</v>
      </c>
      <c r="W15302" t="s">
        <v>15473</v>
      </c>
      <c r="X15302">
        <v>5</v>
      </c>
      <c r="Y15302" t="s">
        <v>505</v>
      </c>
      <c r="Z15302">
        <v>5601</v>
      </c>
      <c r="AA15302" t="s">
        <v>855</v>
      </c>
      <c r="AC15302" t="s">
        <v>713</v>
      </c>
      <c r="AD15302" t="s">
        <v>443</v>
      </c>
    </row>
    <row r="15303" spans="21:30">
      <c r="U15303">
        <v>41613</v>
      </c>
      <c r="V15303">
        <v>4</v>
      </c>
      <c r="W15303" t="s">
        <v>15474</v>
      </c>
      <c r="X15303">
        <v>13</v>
      </c>
      <c r="Y15303" t="s">
        <v>6457</v>
      </c>
      <c r="Z15303">
        <v>13601</v>
      </c>
      <c r="AA15303" t="s">
        <v>777</v>
      </c>
      <c r="AC15303" t="s">
        <v>10219</v>
      </c>
      <c r="AD15303" t="s">
        <v>443</v>
      </c>
    </row>
    <row r="15304" spans="21:30">
      <c r="U15304">
        <v>41614</v>
      </c>
      <c r="V15304">
        <v>2</v>
      </c>
      <c r="W15304" t="s">
        <v>15475</v>
      </c>
      <c r="X15304">
        <v>7</v>
      </c>
      <c r="Y15304" t="s">
        <v>953</v>
      </c>
      <c r="Z15304">
        <v>7101</v>
      </c>
      <c r="AA15304" t="s">
        <v>1054</v>
      </c>
      <c r="AC15304" t="s">
        <v>10212</v>
      </c>
      <c r="AD15304" t="s">
        <v>2682</v>
      </c>
    </row>
    <row r="15305" spans="21:30">
      <c r="U15305">
        <v>41615</v>
      </c>
      <c r="V15305">
        <v>0</v>
      </c>
      <c r="W15305" t="s">
        <v>15476</v>
      </c>
      <c r="X15305">
        <v>5</v>
      </c>
      <c r="Y15305" t="s">
        <v>505</v>
      </c>
      <c r="Z15305">
        <v>5101</v>
      </c>
      <c r="AA15305" t="s">
        <v>505</v>
      </c>
      <c r="AC15305" t="s">
        <v>725</v>
      </c>
      <c r="AD15305" t="s">
        <v>443</v>
      </c>
    </row>
    <row r="15306" spans="21:30">
      <c r="U15306">
        <v>41616</v>
      </c>
      <c r="V15306">
        <v>9</v>
      </c>
      <c r="W15306" t="s">
        <v>15477</v>
      </c>
      <c r="X15306">
        <v>8</v>
      </c>
      <c r="Y15306" t="s">
        <v>434</v>
      </c>
      <c r="Z15306">
        <v>8102</v>
      </c>
      <c r="AA15306" t="s">
        <v>1069</v>
      </c>
      <c r="AC15306" t="s">
        <v>713</v>
      </c>
      <c r="AD15306" t="s">
        <v>443</v>
      </c>
    </row>
    <row r="15307" spans="21:30">
      <c r="U15307">
        <v>41617</v>
      </c>
      <c r="V15307">
        <v>7</v>
      </c>
      <c r="W15307" t="s">
        <v>15478</v>
      </c>
      <c r="X15307">
        <v>13</v>
      </c>
      <c r="Y15307" t="s">
        <v>6457</v>
      </c>
      <c r="Z15307">
        <v>13114</v>
      </c>
      <c r="AA15307" t="s">
        <v>683</v>
      </c>
      <c r="AC15307" t="s">
        <v>1111</v>
      </c>
      <c r="AD15307" t="s">
        <v>443</v>
      </c>
    </row>
    <row r="15308" spans="21:30">
      <c r="U15308">
        <v>41618</v>
      </c>
      <c r="V15308">
        <v>5</v>
      </c>
      <c r="W15308" t="s">
        <v>13144</v>
      </c>
      <c r="X15308">
        <v>5</v>
      </c>
      <c r="Y15308" t="s">
        <v>505</v>
      </c>
      <c r="Z15308">
        <v>5802</v>
      </c>
      <c r="AA15308" t="s">
        <v>1281</v>
      </c>
      <c r="AC15308" t="s">
        <v>725</v>
      </c>
      <c r="AD15308" t="s">
        <v>443</v>
      </c>
    </row>
    <row r="15309" spans="21:30">
      <c r="U15309">
        <v>41619</v>
      </c>
      <c r="V15309">
        <v>3</v>
      </c>
      <c r="W15309" t="s">
        <v>8742</v>
      </c>
      <c r="X15309">
        <v>7</v>
      </c>
      <c r="Y15309" t="s">
        <v>953</v>
      </c>
      <c r="Z15309">
        <v>7405</v>
      </c>
      <c r="AA15309" t="s">
        <v>1655</v>
      </c>
      <c r="AC15309" t="s">
        <v>713</v>
      </c>
      <c r="AD15309" t="s">
        <v>443</v>
      </c>
    </row>
    <row r="15310" spans="21:30">
      <c r="U15310">
        <v>41620</v>
      </c>
      <c r="V15310">
        <v>7</v>
      </c>
      <c r="W15310" t="s">
        <v>15479</v>
      </c>
      <c r="X15310">
        <v>13</v>
      </c>
      <c r="Y15310" t="s">
        <v>6457</v>
      </c>
      <c r="Z15310">
        <v>13114</v>
      </c>
      <c r="AA15310" t="s">
        <v>683</v>
      </c>
      <c r="AC15310" t="s">
        <v>725</v>
      </c>
      <c r="AD15310" t="s">
        <v>443</v>
      </c>
    </row>
    <row r="15311" spans="21:30">
      <c r="U15311">
        <v>41621</v>
      </c>
      <c r="V15311">
        <v>5</v>
      </c>
      <c r="W15311" t="s">
        <v>15480</v>
      </c>
      <c r="X15311">
        <v>6</v>
      </c>
      <c r="Y15311" t="s">
        <v>608</v>
      </c>
      <c r="Z15311">
        <v>6310</v>
      </c>
      <c r="AA15311" t="s">
        <v>1726</v>
      </c>
      <c r="AC15311" t="s">
        <v>725</v>
      </c>
      <c r="AD15311" t="s">
        <v>443</v>
      </c>
    </row>
    <row r="15312" spans="21:30">
      <c r="U15312">
        <v>41622</v>
      </c>
      <c r="V15312">
        <v>3</v>
      </c>
      <c r="W15312" t="s">
        <v>15480</v>
      </c>
      <c r="X15312">
        <v>6</v>
      </c>
      <c r="Y15312" t="s">
        <v>608</v>
      </c>
      <c r="Z15312">
        <v>6310</v>
      </c>
      <c r="AA15312" t="s">
        <v>1726</v>
      </c>
      <c r="AC15312" t="s">
        <v>725</v>
      </c>
      <c r="AD15312" t="s">
        <v>2682</v>
      </c>
    </row>
    <row r="15313" spans="21:30">
      <c r="U15313">
        <v>41623</v>
      </c>
      <c r="V15313">
        <v>1</v>
      </c>
      <c r="W15313" t="s">
        <v>15481</v>
      </c>
      <c r="X15313">
        <v>10</v>
      </c>
      <c r="Y15313" t="s">
        <v>5531</v>
      </c>
      <c r="Z15313">
        <v>10210</v>
      </c>
      <c r="AA15313" t="s">
        <v>614</v>
      </c>
      <c r="AC15313" t="s">
        <v>713</v>
      </c>
      <c r="AD15313" t="s">
        <v>443</v>
      </c>
    </row>
    <row r="15314" spans="21:30">
      <c r="U15314">
        <v>41625</v>
      </c>
      <c r="V15314">
        <v>8</v>
      </c>
      <c r="W15314" t="s">
        <v>15482</v>
      </c>
      <c r="X15314">
        <v>13</v>
      </c>
      <c r="Y15314" t="s">
        <v>6457</v>
      </c>
      <c r="Z15314">
        <v>13113</v>
      </c>
      <c r="AA15314" t="s">
        <v>761</v>
      </c>
      <c r="AC15314" t="s">
        <v>725</v>
      </c>
      <c r="AD15314" t="s">
        <v>443</v>
      </c>
    </row>
    <row r="15315" spans="21:30">
      <c r="U15315">
        <v>41626</v>
      </c>
      <c r="V15315">
        <v>6</v>
      </c>
      <c r="W15315" t="s">
        <v>15483</v>
      </c>
      <c r="X15315">
        <v>4</v>
      </c>
      <c r="Y15315" t="s">
        <v>846</v>
      </c>
      <c r="Z15315">
        <v>4103</v>
      </c>
      <c r="AA15315" t="s">
        <v>873</v>
      </c>
      <c r="AC15315" t="s">
        <v>10212</v>
      </c>
      <c r="AD15315" t="s">
        <v>443</v>
      </c>
    </row>
    <row r="15316" spans="21:30">
      <c r="U15316">
        <v>41627</v>
      </c>
      <c r="V15316">
        <v>4</v>
      </c>
      <c r="W15316" t="s">
        <v>15484</v>
      </c>
      <c r="X15316">
        <v>6</v>
      </c>
      <c r="Y15316" t="s">
        <v>608</v>
      </c>
      <c r="Z15316">
        <v>6115</v>
      </c>
      <c r="AA15316" t="s">
        <v>1647</v>
      </c>
      <c r="AC15316" t="s">
        <v>10212</v>
      </c>
      <c r="AD15316" t="s">
        <v>443</v>
      </c>
    </row>
    <row r="15317" spans="21:30">
      <c r="U15317">
        <v>41628</v>
      </c>
      <c r="V15317">
        <v>2</v>
      </c>
      <c r="W15317" t="s">
        <v>15485</v>
      </c>
      <c r="X15317">
        <v>16</v>
      </c>
      <c r="Y15317" t="s">
        <v>3835</v>
      </c>
      <c r="Z15317">
        <v>16102</v>
      </c>
      <c r="AA15317" t="s">
        <v>894</v>
      </c>
      <c r="AC15317" t="s">
        <v>10212</v>
      </c>
      <c r="AD15317" t="s">
        <v>2682</v>
      </c>
    </row>
    <row r="15318" spans="21:30">
      <c r="U15318">
        <v>41629</v>
      </c>
      <c r="V15318">
        <v>0</v>
      </c>
      <c r="W15318" t="s">
        <v>15486</v>
      </c>
      <c r="X15318">
        <v>16</v>
      </c>
      <c r="Y15318" t="s">
        <v>3835</v>
      </c>
      <c r="Z15318">
        <v>16101</v>
      </c>
      <c r="AA15318" t="s">
        <v>3836</v>
      </c>
      <c r="AC15318" t="s">
        <v>10212</v>
      </c>
      <c r="AD15318" t="s">
        <v>2682</v>
      </c>
    </row>
    <row r="15319" spans="21:30">
      <c r="U15319">
        <v>41630</v>
      </c>
      <c r="V15319">
        <v>4</v>
      </c>
      <c r="W15319" t="s">
        <v>15487</v>
      </c>
      <c r="X15319">
        <v>13</v>
      </c>
      <c r="Y15319" t="s">
        <v>6457</v>
      </c>
      <c r="Z15319">
        <v>13106</v>
      </c>
      <c r="AA15319" t="s">
        <v>6487</v>
      </c>
      <c r="AC15319" t="s">
        <v>10219</v>
      </c>
      <c r="AD15319" t="s">
        <v>443</v>
      </c>
    </row>
    <row r="15320" spans="21:30">
      <c r="U15320">
        <v>41631</v>
      </c>
      <c r="V15320">
        <v>2</v>
      </c>
      <c r="W15320" t="s">
        <v>15488</v>
      </c>
      <c r="X15320">
        <v>7</v>
      </c>
      <c r="Y15320" t="s">
        <v>953</v>
      </c>
      <c r="Z15320">
        <v>7101</v>
      </c>
      <c r="AA15320" t="s">
        <v>1054</v>
      </c>
      <c r="AC15320" t="s">
        <v>725</v>
      </c>
      <c r="AD15320" t="s">
        <v>2682</v>
      </c>
    </row>
    <row r="15321" spans="21:30">
      <c r="U15321">
        <v>41632</v>
      </c>
      <c r="V15321">
        <v>0</v>
      </c>
      <c r="W15321" t="s">
        <v>15489</v>
      </c>
      <c r="X15321">
        <v>13</v>
      </c>
      <c r="Y15321" t="s">
        <v>6457</v>
      </c>
      <c r="Z15321">
        <v>13302</v>
      </c>
      <c r="AA15321" t="s">
        <v>98</v>
      </c>
      <c r="AC15321" t="s">
        <v>10219</v>
      </c>
      <c r="AD15321" t="s">
        <v>443</v>
      </c>
    </row>
    <row r="15322" spans="21:30">
      <c r="U15322">
        <v>41633</v>
      </c>
      <c r="V15322">
        <v>9</v>
      </c>
      <c r="W15322" t="s">
        <v>15490</v>
      </c>
      <c r="X15322">
        <v>4</v>
      </c>
      <c r="Y15322" t="s">
        <v>846</v>
      </c>
      <c r="Z15322">
        <v>4101</v>
      </c>
      <c r="AA15322" t="s">
        <v>844</v>
      </c>
      <c r="AC15322" t="s">
        <v>725</v>
      </c>
      <c r="AD15322" t="s">
        <v>443</v>
      </c>
    </row>
    <row r="15323" spans="21:30">
      <c r="U15323">
        <v>41634</v>
      </c>
      <c r="V15323">
        <v>7</v>
      </c>
      <c r="W15323" t="s">
        <v>15491</v>
      </c>
      <c r="X15323">
        <v>6</v>
      </c>
      <c r="Y15323" t="s">
        <v>608</v>
      </c>
      <c r="Z15323">
        <v>6301</v>
      </c>
      <c r="AA15323" t="s">
        <v>835</v>
      </c>
      <c r="AC15323" t="s">
        <v>10212</v>
      </c>
      <c r="AD15323" t="s">
        <v>443</v>
      </c>
    </row>
    <row r="15324" spans="21:30">
      <c r="U15324">
        <v>41635</v>
      </c>
      <c r="V15324">
        <v>5</v>
      </c>
      <c r="W15324" t="s">
        <v>15492</v>
      </c>
      <c r="X15324">
        <v>7</v>
      </c>
      <c r="Y15324" t="s">
        <v>953</v>
      </c>
      <c r="Z15324">
        <v>7101</v>
      </c>
      <c r="AA15324" t="s">
        <v>1054</v>
      </c>
      <c r="AC15324" t="s">
        <v>713</v>
      </c>
      <c r="AD15324" t="s">
        <v>443</v>
      </c>
    </row>
    <row r="15325" spans="21:30">
      <c r="U15325">
        <v>41636</v>
      </c>
      <c r="V15325">
        <v>3</v>
      </c>
      <c r="W15325" t="s">
        <v>15493</v>
      </c>
      <c r="X15325">
        <v>13</v>
      </c>
      <c r="Y15325" t="s">
        <v>6457</v>
      </c>
      <c r="Z15325">
        <v>13119</v>
      </c>
      <c r="AA15325" t="s">
        <v>6482</v>
      </c>
      <c r="AC15325" t="s">
        <v>10212</v>
      </c>
      <c r="AD15325" t="s">
        <v>443</v>
      </c>
    </row>
    <row r="15326" spans="21:30">
      <c r="U15326">
        <v>41637</v>
      </c>
      <c r="V15326">
        <v>1</v>
      </c>
      <c r="W15326" t="s">
        <v>15494</v>
      </c>
      <c r="X15326">
        <v>13</v>
      </c>
      <c r="Y15326" t="s">
        <v>6457</v>
      </c>
      <c r="Z15326">
        <v>13102</v>
      </c>
      <c r="AA15326" t="s">
        <v>957</v>
      </c>
      <c r="AC15326" t="s">
        <v>10212</v>
      </c>
      <c r="AD15326" t="s">
        <v>443</v>
      </c>
    </row>
    <row r="15327" spans="21:30">
      <c r="U15327">
        <v>41639</v>
      </c>
      <c r="V15327">
        <v>8</v>
      </c>
      <c r="W15327" t="s">
        <v>15495</v>
      </c>
      <c r="X15327">
        <v>5</v>
      </c>
      <c r="Y15327" t="s">
        <v>505</v>
      </c>
      <c r="Z15327">
        <v>5501</v>
      </c>
      <c r="AA15327" t="s">
        <v>1181</v>
      </c>
      <c r="AC15327" t="s">
        <v>725</v>
      </c>
      <c r="AD15327" t="s">
        <v>443</v>
      </c>
    </row>
    <row r="15328" spans="21:30">
      <c r="U15328">
        <v>41640</v>
      </c>
      <c r="V15328">
        <v>1</v>
      </c>
      <c r="W15328" t="s">
        <v>15496</v>
      </c>
      <c r="X15328">
        <v>13</v>
      </c>
      <c r="Y15328" t="s">
        <v>6457</v>
      </c>
      <c r="Z15328">
        <v>13106</v>
      </c>
      <c r="AA15328" t="s">
        <v>6487</v>
      </c>
      <c r="AC15328" t="s">
        <v>10212</v>
      </c>
      <c r="AD15328" t="s">
        <v>443</v>
      </c>
    </row>
    <row r="15329" spans="21:30">
      <c r="U15329">
        <v>41642</v>
      </c>
      <c r="V15329">
        <v>8</v>
      </c>
      <c r="W15329" t="s">
        <v>15497</v>
      </c>
      <c r="X15329">
        <v>5</v>
      </c>
      <c r="Y15329" t="s">
        <v>505</v>
      </c>
      <c r="Z15329">
        <v>5801</v>
      </c>
      <c r="AA15329" t="s">
        <v>2747</v>
      </c>
      <c r="AC15329" t="s">
        <v>725</v>
      </c>
      <c r="AD15329" t="s">
        <v>443</v>
      </c>
    </row>
    <row r="15330" spans="21:30">
      <c r="U15330">
        <v>41643</v>
      </c>
      <c r="V15330">
        <v>6</v>
      </c>
      <c r="W15330" t="s">
        <v>15498</v>
      </c>
      <c r="X15330">
        <v>10</v>
      </c>
      <c r="Y15330" t="s">
        <v>5531</v>
      </c>
      <c r="Z15330">
        <v>10301</v>
      </c>
      <c r="AA15330" t="s">
        <v>1441</v>
      </c>
      <c r="AC15330" t="s">
        <v>10212</v>
      </c>
      <c r="AD15330" t="s">
        <v>2682</v>
      </c>
    </row>
    <row r="15331" spans="21:30">
      <c r="U15331">
        <v>41644</v>
      </c>
      <c r="V15331">
        <v>4</v>
      </c>
      <c r="W15331" t="s">
        <v>15499</v>
      </c>
      <c r="X15331">
        <v>1</v>
      </c>
      <c r="Y15331" t="s">
        <v>594</v>
      </c>
      <c r="Z15331">
        <v>1401</v>
      </c>
      <c r="AA15331" t="s">
        <v>592</v>
      </c>
      <c r="AC15331" t="s">
        <v>10219</v>
      </c>
      <c r="AD15331" t="s">
        <v>443</v>
      </c>
    </row>
    <row r="15332" spans="21:30">
      <c r="U15332">
        <v>41645</v>
      </c>
      <c r="V15332">
        <v>2</v>
      </c>
      <c r="W15332" t="s">
        <v>15500</v>
      </c>
      <c r="X15332">
        <v>1</v>
      </c>
      <c r="Y15332" t="s">
        <v>594</v>
      </c>
      <c r="Z15332">
        <v>1405</v>
      </c>
      <c r="AA15332" t="s">
        <v>1101</v>
      </c>
      <c r="AC15332" t="s">
        <v>10219</v>
      </c>
      <c r="AD15332" t="s">
        <v>443</v>
      </c>
    </row>
    <row r="15333" spans="21:30">
      <c r="U15333">
        <v>41646</v>
      </c>
      <c r="V15333">
        <v>0</v>
      </c>
      <c r="W15333" t="s">
        <v>15501</v>
      </c>
      <c r="X15333">
        <v>1</v>
      </c>
      <c r="Y15333" t="s">
        <v>594</v>
      </c>
      <c r="Z15333">
        <v>1107</v>
      </c>
      <c r="AA15333" t="s">
        <v>8031</v>
      </c>
      <c r="AC15333" t="s">
        <v>10219</v>
      </c>
      <c r="AD15333" t="s">
        <v>443</v>
      </c>
    </row>
    <row r="15334" spans="21:30">
      <c r="U15334">
        <v>41647</v>
      </c>
      <c r="V15334">
        <v>9</v>
      </c>
      <c r="W15334" t="s">
        <v>15502</v>
      </c>
      <c r="X15334">
        <v>9</v>
      </c>
      <c r="Y15334" t="s">
        <v>559</v>
      </c>
      <c r="Z15334">
        <v>9208</v>
      </c>
      <c r="AA15334" t="s">
        <v>4906</v>
      </c>
      <c r="AC15334" t="s">
        <v>713</v>
      </c>
      <c r="AD15334" t="s">
        <v>443</v>
      </c>
    </row>
    <row r="15335" spans="21:30">
      <c r="U15335">
        <v>41648</v>
      </c>
      <c r="V15335">
        <v>7</v>
      </c>
      <c r="W15335" t="s">
        <v>15503</v>
      </c>
      <c r="X15335">
        <v>13</v>
      </c>
      <c r="Y15335" t="s">
        <v>6457</v>
      </c>
      <c r="Z15335">
        <v>13116</v>
      </c>
      <c r="AA15335" t="s">
        <v>1296</v>
      </c>
      <c r="AC15335" t="s">
        <v>10219</v>
      </c>
      <c r="AD15335" t="s">
        <v>443</v>
      </c>
    </row>
    <row r="15336" spans="21:30">
      <c r="U15336">
        <v>41649</v>
      </c>
      <c r="V15336">
        <v>5</v>
      </c>
      <c r="W15336" t="s">
        <v>15504</v>
      </c>
      <c r="X15336">
        <v>9</v>
      </c>
      <c r="Y15336" t="s">
        <v>559</v>
      </c>
      <c r="Z15336">
        <v>9106</v>
      </c>
      <c r="AA15336" t="s">
        <v>1168</v>
      </c>
      <c r="AC15336" t="s">
        <v>713</v>
      </c>
      <c r="AD15336" t="s">
        <v>443</v>
      </c>
    </row>
    <row r="15337" spans="21:30">
      <c r="U15337">
        <v>41650</v>
      </c>
      <c r="V15337">
        <v>9</v>
      </c>
      <c r="W15337" t="s">
        <v>15505</v>
      </c>
      <c r="X15337">
        <v>13</v>
      </c>
      <c r="Y15337" t="s">
        <v>6457</v>
      </c>
      <c r="Z15337">
        <v>13130</v>
      </c>
      <c r="AA15337" t="s">
        <v>840</v>
      </c>
      <c r="AC15337" t="s">
        <v>725</v>
      </c>
      <c r="AD15337" t="s">
        <v>443</v>
      </c>
    </row>
    <row r="15338" spans="21:30">
      <c r="U15338">
        <v>41651</v>
      </c>
      <c r="V15338">
        <v>7</v>
      </c>
      <c r="W15338" t="s">
        <v>15506</v>
      </c>
      <c r="X15338">
        <v>9</v>
      </c>
      <c r="Y15338" t="s">
        <v>559</v>
      </c>
      <c r="Z15338">
        <v>9101</v>
      </c>
      <c r="AA15338" t="s">
        <v>133</v>
      </c>
      <c r="AC15338" t="s">
        <v>10212</v>
      </c>
      <c r="AD15338" t="s">
        <v>2682</v>
      </c>
    </row>
    <row r="15339" spans="21:30">
      <c r="U15339">
        <v>41652</v>
      </c>
      <c r="V15339">
        <v>5</v>
      </c>
      <c r="W15339" t="s">
        <v>15507</v>
      </c>
      <c r="X15339">
        <v>5</v>
      </c>
      <c r="Y15339" t="s">
        <v>505</v>
      </c>
      <c r="Z15339">
        <v>5101</v>
      </c>
      <c r="AA15339" t="s">
        <v>505</v>
      </c>
      <c r="AC15339" t="s">
        <v>725</v>
      </c>
      <c r="AD15339" t="s">
        <v>443</v>
      </c>
    </row>
    <row r="15340" spans="21:30">
      <c r="U15340">
        <v>41653</v>
      </c>
      <c r="V15340">
        <v>3</v>
      </c>
      <c r="W15340" t="s">
        <v>15508</v>
      </c>
      <c r="X15340">
        <v>6</v>
      </c>
      <c r="Y15340" t="s">
        <v>608</v>
      </c>
      <c r="Z15340">
        <v>6301</v>
      </c>
      <c r="AA15340" t="s">
        <v>835</v>
      </c>
      <c r="AC15340" t="s">
        <v>725</v>
      </c>
      <c r="AD15340" t="s">
        <v>443</v>
      </c>
    </row>
    <row r="15341" spans="21:30">
      <c r="U15341">
        <v>41654</v>
      </c>
      <c r="V15341">
        <v>1</v>
      </c>
      <c r="W15341" t="s">
        <v>15509</v>
      </c>
      <c r="X15341">
        <v>12</v>
      </c>
      <c r="Y15341" t="s">
        <v>1837</v>
      </c>
      <c r="Z15341">
        <v>12101</v>
      </c>
      <c r="AA15341" t="s">
        <v>6412</v>
      </c>
      <c r="AC15341" t="s">
        <v>713</v>
      </c>
      <c r="AD15341" t="s">
        <v>443</v>
      </c>
    </row>
    <row r="15342" spans="21:30">
      <c r="U15342">
        <v>41656</v>
      </c>
      <c r="V15342">
        <v>8</v>
      </c>
      <c r="W15342" t="s">
        <v>15510</v>
      </c>
      <c r="X15342">
        <v>13</v>
      </c>
      <c r="Y15342" t="s">
        <v>6457</v>
      </c>
      <c r="Z15342">
        <v>13126</v>
      </c>
      <c r="AA15342" t="s">
        <v>6479</v>
      </c>
      <c r="AC15342" t="s">
        <v>10219</v>
      </c>
      <c r="AD15342" t="s">
        <v>2682</v>
      </c>
    </row>
    <row r="15343" spans="21:30">
      <c r="U15343">
        <v>41657</v>
      </c>
      <c r="V15343">
        <v>6</v>
      </c>
      <c r="W15343" t="s">
        <v>14219</v>
      </c>
      <c r="X15343">
        <v>6</v>
      </c>
      <c r="Y15343" t="s">
        <v>608</v>
      </c>
      <c r="Z15343">
        <v>6307</v>
      </c>
      <c r="AA15343" t="s">
        <v>1518</v>
      </c>
      <c r="AC15343" t="s">
        <v>10219</v>
      </c>
      <c r="AD15343" t="s">
        <v>443</v>
      </c>
    </row>
    <row r="15344" spans="21:30">
      <c r="U15344">
        <v>41658</v>
      </c>
      <c r="V15344">
        <v>4</v>
      </c>
      <c r="W15344" t="s">
        <v>9507</v>
      </c>
      <c r="X15344">
        <v>8</v>
      </c>
      <c r="Y15344" t="s">
        <v>434</v>
      </c>
      <c r="Z15344">
        <v>8102</v>
      </c>
      <c r="AA15344" t="s">
        <v>1069</v>
      </c>
      <c r="AC15344" t="s">
        <v>713</v>
      </c>
      <c r="AD15344" t="s">
        <v>443</v>
      </c>
    </row>
    <row r="15345" spans="21:30">
      <c r="U15345">
        <v>41659</v>
      </c>
      <c r="V15345">
        <v>2</v>
      </c>
      <c r="W15345" t="s">
        <v>15511</v>
      </c>
      <c r="X15345">
        <v>7</v>
      </c>
      <c r="Y15345" t="s">
        <v>953</v>
      </c>
      <c r="Z15345">
        <v>7101</v>
      </c>
      <c r="AA15345" t="s">
        <v>1054</v>
      </c>
      <c r="AC15345" t="s">
        <v>725</v>
      </c>
      <c r="AD15345" t="s">
        <v>2682</v>
      </c>
    </row>
    <row r="15346" spans="21:30">
      <c r="U15346">
        <v>41660</v>
      </c>
      <c r="V15346">
        <v>6</v>
      </c>
      <c r="W15346" t="s">
        <v>15512</v>
      </c>
      <c r="X15346">
        <v>13</v>
      </c>
      <c r="Y15346" t="s">
        <v>6457</v>
      </c>
      <c r="Z15346">
        <v>13120</v>
      </c>
      <c r="AA15346" t="s">
        <v>6588</v>
      </c>
      <c r="AC15346" t="s">
        <v>10212</v>
      </c>
      <c r="AD15346" t="s">
        <v>443</v>
      </c>
    </row>
    <row r="15347" spans="21:30">
      <c r="U15347">
        <v>41661</v>
      </c>
      <c r="V15347">
        <v>4</v>
      </c>
      <c r="W15347" t="s">
        <v>15513</v>
      </c>
      <c r="X15347">
        <v>5</v>
      </c>
      <c r="Y15347" t="s">
        <v>505</v>
      </c>
      <c r="Z15347">
        <v>5804</v>
      </c>
      <c r="AA15347" t="s">
        <v>751</v>
      </c>
      <c r="AC15347" t="s">
        <v>725</v>
      </c>
      <c r="AD15347" t="s">
        <v>443</v>
      </c>
    </row>
    <row r="15348" spans="21:30">
      <c r="U15348">
        <v>41662</v>
      </c>
      <c r="V15348">
        <v>2</v>
      </c>
      <c r="W15348" t="s">
        <v>15514</v>
      </c>
      <c r="X15348">
        <v>13</v>
      </c>
      <c r="Y15348" t="s">
        <v>6457</v>
      </c>
      <c r="Z15348">
        <v>13109</v>
      </c>
      <c r="AA15348" t="s">
        <v>1224</v>
      </c>
      <c r="AC15348" t="s">
        <v>725</v>
      </c>
      <c r="AD15348" t="s">
        <v>443</v>
      </c>
    </row>
    <row r="15349" spans="21:30">
      <c r="U15349">
        <v>41663</v>
      </c>
      <c r="V15349">
        <v>0</v>
      </c>
      <c r="W15349" t="s">
        <v>8488</v>
      </c>
      <c r="X15349">
        <v>13</v>
      </c>
      <c r="Y15349" t="s">
        <v>6457</v>
      </c>
      <c r="Z15349">
        <v>13114</v>
      </c>
      <c r="AA15349" t="s">
        <v>683</v>
      </c>
      <c r="AC15349" t="s">
        <v>725</v>
      </c>
      <c r="AD15349" t="s">
        <v>443</v>
      </c>
    </row>
    <row r="15350" spans="21:30">
      <c r="U15350">
        <v>41664</v>
      </c>
      <c r="V15350">
        <v>9</v>
      </c>
      <c r="W15350" t="s">
        <v>15515</v>
      </c>
      <c r="X15350">
        <v>4</v>
      </c>
      <c r="Y15350" t="s">
        <v>846</v>
      </c>
      <c r="Z15350">
        <v>4102</v>
      </c>
      <c r="AA15350" t="s">
        <v>846</v>
      </c>
      <c r="AC15350" t="s">
        <v>725</v>
      </c>
      <c r="AD15350" t="s">
        <v>443</v>
      </c>
    </row>
    <row r="15351" spans="21:30">
      <c r="U15351">
        <v>41665</v>
      </c>
      <c r="V15351">
        <v>7</v>
      </c>
      <c r="W15351" t="s">
        <v>15516</v>
      </c>
      <c r="X15351">
        <v>4</v>
      </c>
      <c r="Y15351" t="s">
        <v>846</v>
      </c>
      <c r="Z15351">
        <v>4204</v>
      </c>
      <c r="AA15351" t="s">
        <v>1679</v>
      </c>
      <c r="AC15351" t="s">
        <v>1009</v>
      </c>
      <c r="AD15351" t="s">
        <v>443</v>
      </c>
    </row>
    <row r="15352" spans="21:30">
      <c r="U15352">
        <v>41666</v>
      </c>
      <c r="V15352">
        <v>5</v>
      </c>
      <c r="W15352" t="s">
        <v>15517</v>
      </c>
      <c r="X15352">
        <v>10</v>
      </c>
      <c r="Y15352" t="s">
        <v>5531</v>
      </c>
      <c r="Z15352">
        <v>10401</v>
      </c>
      <c r="AA15352" t="s">
        <v>6316</v>
      </c>
      <c r="AC15352" t="s">
        <v>10212</v>
      </c>
      <c r="AD15352" t="s">
        <v>443</v>
      </c>
    </row>
    <row r="15353" spans="21:30">
      <c r="U15353">
        <v>41667</v>
      </c>
      <c r="V15353">
        <v>3</v>
      </c>
      <c r="W15353" t="s">
        <v>15518</v>
      </c>
      <c r="X15353">
        <v>13</v>
      </c>
      <c r="Y15353" t="s">
        <v>6457</v>
      </c>
      <c r="Z15353">
        <v>13501</v>
      </c>
      <c r="AA15353" t="s">
        <v>809</v>
      </c>
      <c r="AC15353" t="s">
        <v>725</v>
      </c>
      <c r="AD15353" t="s">
        <v>443</v>
      </c>
    </row>
    <row r="15354" spans="21:30">
      <c r="U15354">
        <v>41668</v>
      </c>
      <c r="V15354">
        <v>1</v>
      </c>
      <c r="W15354" t="s">
        <v>15519</v>
      </c>
      <c r="X15354">
        <v>13</v>
      </c>
      <c r="Y15354" t="s">
        <v>6457</v>
      </c>
      <c r="Z15354">
        <v>13115</v>
      </c>
      <c r="AA15354" t="s">
        <v>1826</v>
      </c>
      <c r="AC15354" t="s">
        <v>725</v>
      </c>
      <c r="AD15354" t="s">
        <v>443</v>
      </c>
    </row>
    <row r="15355" spans="21:30">
      <c r="U15355">
        <v>41670</v>
      </c>
      <c r="V15355">
        <v>3</v>
      </c>
      <c r="W15355" t="s">
        <v>15520</v>
      </c>
      <c r="X15355">
        <v>13</v>
      </c>
      <c r="Y15355" t="s">
        <v>6457</v>
      </c>
      <c r="Z15355">
        <v>13123</v>
      </c>
      <c r="AA15355" t="s">
        <v>756</v>
      </c>
      <c r="AC15355" t="s">
        <v>725</v>
      </c>
      <c r="AD15355" t="s">
        <v>443</v>
      </c>
    </row>
    <row r="15356" spans="21:30">
      <c r="U15356">
        <v>41671</v>
      </c>
      <c r="V15356">
        <v>1</v>
      </c>
      <c r="W15356" t="s">
        <v>15521</v>
      </c>
      <c r="X15356">
        <v>4</v>
      </c>
      <c r="Y15356" t="s">
        <v>846</v>
      </c>
      <c r="Z15356">
        <v>4303</v>
      </c>
      <c r="AA15356" t="s">
        <v>1395</v>
      </c>
      <c r="AC15356" t="s">
        <v>10212</v>
      </c>
      <c r="AD15356" t="s">
        <v>443</v>
      </c>
    </row>
    <row r="15357" spans="21:30">
      <c r="U15357">
        <v>41673</v>
      </c>
      <c r="V15357">
        <v>8</v>
      </c>
      <c r="W15357" t="s">
        <v>15522</v>
      </c>
      <c r="X15357">
        <v>5</v>
      </c>
      <c r="Y15357" t="s">
        <v>505</v>
      </c>
      <c r="Z15357">
        <v>5801</v>
      </c>
      <c r="AA15357" t="s">
        <v>2747</v>
      </c>
      <c r="AC15357" t="s">
        <v>725</v>
      </c>
      <c r="AD15357" t="s">
        <v>443</v>
      </c>
    </row>
    <row r="15358" spans="21:30">
      <c r="U15358">
        <v>41674</v>
      </c>
      <c r="V15358">
        <v>6</v>
      </c>
      <c r="W15358" t="s">
        <v>15523</v>
      </c>
      <c r="X15358">
        <v>5</v>
      </c>
      <c r="Y15358" t="s">
        <v>505</v>
      </c>
      <c r="Z15358">
        <v>5502</v>
      </c>
      <c r="AA15358" t="s">
        <v>2468</v>
      </c>
      <c r="AC15358" t="s">
        <v>725</v>
      </c>
      <c r="AD15358" t="s">
        <v>443</v>
      </c>
    </row>
    <row r="15359" spans="21:30">
      <c r="U15359">
        <v>41675</v>
      </c>
      <c r="V15359">
        <v>4</v>
      </c>
      <c r="W15359" t="s">
        <v>15524</v>
      </c>
      <c r="X15359">
        <v>10</v>
      </c>
      <c r="Y15359" t="s">
        <v>5531</v>
      </c>
      <c r="Z15359">
        <v>10301</v>
      </c>
      <c r="AA15359" t="s">
        <v>1441</v>
      </c>
      <c r="AC15359" t="s">
        <v>10212</v>
      </c>
      <c r="AD15359" t="s">
        <v>443</v>
      </c>
    </row>
    <row r="15360" spans="21:30">
      <c r="U15360">
        <v>41676</v>
      </c>
      <c r="V15360">
        <v>2</v>
      </c>
      <c r="W15360" t="s">
        <v>15525</v>
      </c>
      <c r="X15360">
        <v>8</v>
      </c>
      <c r="Y15360" t="s">
        <v>434</v>
      </c>
      <c r="Z15360">
        <v>8111</v>
      </c>
      <c r="AA15360" t="s">
        <v>4496</v>
      </c>
      <c r="AC15360" t="s">
        <v>10212</v>
      </c>
      <c r="AD15360" t="s">
        <v>443</v>
      </c>
    </row>
    <row r="15361" spans="21:30">
      <c r="U15361">
        <v>41677</v>
      </c>
      <c r="V15361">
        <v>0</v>
      </c>
      <c r="W15361" t="s">
        <v>15526</v>
      </c>
      <c r="X15361">
        <v>4</v>
      </c>
      <c r="Y15361" t="s">
        <v>846</v>
      </c>
      <c r="Z15361">
        <v>4204</v>
      </c>
      <c r="AA15361" t="s">
        <v>1679</v>
      </c>
      <c r="AC15361" t="s">
        <v>10212</v>
      </c>
      <c r="AD15361" t="s">
        <v>443</v>
      </c>
    </row>
    <row r="15362" spans="21:30">
      <c r="U15362">
        <v>41678</v>
      </c>
      <c r="V15362">
        <v>9</v>
      </c>
      <c r="W15362" t="s">
        <v>15527</v>
      </c>
      <c r="X15362">
        <v>13</v>
      </c>
      <c r="Y15362" t="s">
        <v>6457</v>
      </c>
      <c r="Z15362">
        <v>13123</v>
      </c>
      <c r="AA15362" t="s">
        <v>756</v>
      </c>
      <c r="AC15362" t="s">
        <v>725</v>
      </c>
      <c r="AD15362" t="s">
        <v>443</v>
      </c>
    </row>
    <row r="15363" spans="21:30">
      <c r="U15363">
        <v>41679</v>
      </c>
      <c r="V15363">
        <v>7</v>
      </c>
      <c r="W15363" t="s">
        <v>15528</v>
      </c>
      <c r="X15363">
        <v>13</v>
      </c>
      <c r="Y15363" t="s">
        <v>6457</v>
      </c>
      <c r="Z15363">
        <v>13127</v>
      </c>
      <c r="AA15363" t="s">
        <v>1640</v>
      </c>
      <c r="AC15363" t="s">
        <v>10212</v>
      </c>
      <c r="AD15363" t="s">
        <v>443</v>
      </c>
    </row>
    <row r="15364" spans="21:30">
      <c r="U15364">
        <v>41680</v>
      </c>
      <c r="V15364">
        <v>0</v>
      </c>
      <c r="W15364" t="s">
        <v>15529</v>
      </c>
      <c r="X15364">
        <v>13</v>
      </c>
      <c r="Y15364" t="s">
        <v>6457</v>
      </c>
      <c r="Z15364">
        <v>13125</v>
      </c>
      <c r="AA15364" t="s">
        <v>1608</v>
      </c>
      <c r="AC15364" t="s">
        <v>725</v>
      </c>
      <c r="AD15364" t="s">
        <v>443</v>
      </c>
    </row>
    <row r="15365" spans="21:30">
      <c r="U15365">
        <v>41681</v>
      </c>
      <c r="V15365">
        <v>9</v>
      </c>
      <c r="W15365" t="s">
        <v>15530</v>
      </c>
      <c r="X15365">
        <v>13</v>
      </c>
      <c r="Y15365" t="s">
        <v>6457</v>
      </c>
      <c r="Z15365">
        <v>13117</v>
      </c>
      <c r="AA15365" t="s">
        <v>804</v>
      </c>
      <c r="AC15365" t="s">
        <v>10219</v>
      </c>
      <c r="AD15365" t="s">
        <v>443</v>
      </c>
    </row>
    <row r="15366" spans="21:30">
      <c r="U15366">
        <v>41682</v>
      </c>
      <c r="V15366">
        <v>7</v>
      </c>
      <c r="W15366" t="s">
        <v>14660</v>
      </c>
      <c r="X15366">
        <v>13</v>
      </c>
      <c r="Y15366" t="s">
        <v>6457</v>
      </c>
      <c r="Z15366">
        <v>13128</v>
      </c>
      <c r="AA15366" t="s">
        <v>831</v>
      </c>
      <c r="AC15366" t="s">
        <v>10219</v>
      </c>
      <c r="AD15366" t="s">
        <v>443</v>
      </c>
    </row>
    <row r="15367" spans="21:30">
      <c r="U15367">
        <v>41683</v>
      </c>
      <c r="V15367">
        <v>5</v>
      </c>
      <c r="W15367" t="s">
        <v>15531</v>
      </c>
      <c r="X15367">
        <v>13</v>
      </c>
      <c r="Y15367" t="s">
        <v>6457</v>
      </c>
      <c r="Z15367">
        <v>13128</v>
      </c>
      <c r="AA15367" t="s">
        <v>831</v>
      </c>
      <c r="AC15367" t="s">
        <v>10219</v>
      </c>
      <c r="AD15367" t="s">
        <v>443</v>
      </c>
    </row>
    <row r="15368" spans="21:30">
      <c r="U15368">
        <v>41684</v>
      </c>
      <c r="V15368">
        <v>3</v>
      </c>
      <c r="W15368" t="s">
        <v>15532</v>
      </c>
      <c r="X15368">
        <v>6</v>
      </c>
      <c r="Y15368" t="s">
        <v>608</v>
      </c>
      <c r="Z15368">
        <v>6104</v>
      </c>
      <c r="AA15368" t="s">
        <v>1035</v>
      </c>
      <c r="AC15368" t="s">
        <v>10212</v>
      </c>
      <c r="AD15368" t="s">
        <v>443</v>
      </c>
    </row>
    <row r="15369" spans="21:30">
      <c r="U15369">
        <v>41685</v>
      </c>
      <c r="V15369">
        <v>1</v>
      </c>
      <c r="W15369" t="s">
        <v>15533</v>
      </c>
      <c r="X15369">
        <v>6</v>
      </c>
      <c r="Y15369" t="s">
        <v>608</v>
      </c>
      <c r="Z15369">
        <v>6101</v>
      </c>
      <c r="AA15369" t="s">
        <v>655</v>
      </c>
      <c r="AC15369" t="s">
        <v>10212</v>
      </c>
      <c r="AD15369" t="s">
        <v>443</v>
      </c>
    </row>
    <row r="15370" spans="21:30">
      <c r="U15370">
        <v>41687</v>
      </c>
      <c r="V15370">
        <v>8</v>
      </c>
      <c r="W15370" t="s">
        <v>15534</v>
      </c>
      <c r="X15370">
        <v>13</v>
      </c>
      <c r="Y15370" t="s">
        <v>6457</v>
      </c>
      <c r="Z15370">
        <v>13115</v>
      </c>
      <c r="AA15370" t="s">
        <v>1826</v>
      </c>
      <c r="AC15370" t="s">
        <v>725</v>
      </c>
      <c r="AD15370" t="s">
        <v>443</v>
      </c>
    </row>
    <row r="15371" spans="21:30">
      <c r="U15371">
        <v>41688</v>
      </c>
      <c r="V15371">
        <v>6</v>
      </c>
      <c r="W15371" t="s">
        <v>15535</v>
      </c>
      <c r="X15371">
        <v>13</v>
      </c>
      <c r="Y15371" t="s">
        <v>6457</v>
      </c>
      <c r="Z15371">
        <v>13110</v>
      </c>
      <c r="AA15371" t="s">
        <v>741</v>
      </c>
      <c r="AC15371" t="s">
        <v>725</v>
      </c>
      <c r="AD15371" t="s">
        <v>443</v>
      </c>
    </row>
    <row r="15372" spans="21:30">
      <c r="U15372">
        <v>41689</v>
      </c>
      <c r="V15372">
        <v>4</v>
      </c>
      <c r="W15372" t="s">
        <v>14559</v>
      </c>
      <c r="X15372">
        <v>13</v>
      </c>
      <c r="Y15372" t="s">
        <v>6457</v>
      </c>
      <c r="Z15372">
        <v>13122</v>
      </c>
      <c r="AA15372" t="s">
        <v>6722</v>
      </c>
      <c r="AC15372" t="s">
        <v>10219</v>
      </c>
      <c r="AD15372" t="s">
        <v>443</v>
      </c>
    </row>
    <row r="15373" spans="21:30">
      <c r="U15373">
        <v>41690</v>
      </c>
      <c r="V15373">
        <v>8</v>
      </c>
      <c r="W15373" t="s">
        <v>14550</v>
      </c>
      <c r="X15373">
        <v>13</v>
      </c>
      <c r="Y15373" t="s">
        <v>6457</v>
      </c>
      <c r="Z15373">
        <v>13122</v>
      </c>
      <c r="AA15373" t="s">
        <v>6722</v>
      </c>
      <c r="AC15373" t="s">
        <v>10219</v>
      </c>
      <c r="AD15373" t="s">
        <v>443</v>
      </c>
    </row>
    <row r="15374" spans="21:30">
      <c r="U15374">
        <v>41691</v>
      </c>
      <c r="V15374">
        <v>6</v>
      </c>
      <c r="W15374" t="s">
        <v>15536</v>
      </c>
      <c r="X15374">
        <v>14</v>
      </c>
      <c r="Y15374" t="s">
        <v>5517</v>
      </c>
      <c r="Z15374">
        <v>14101</v>
      </c>
      <c r="AA15374" t="s">
        <v>817</v>
      </c>
      <c r="AC15374" t="s">
        <v>725</v>
      </c>
      <c r="AD15374" t="s">
        <v>443</v>
      </c>
    </row>
    <row r="15375" spans="21:30">
      <c r="U15375">
        <v>41692</v>
      </c>
      <c r="V15375">
        <v>4</v>
      </c>
      <c r="W15375" t="s">
        <v>15537</v>
      </c>
      <c r="X15375">
        <v>13</v>
      </c>
      <c r="Y15375" t="s">
        <v>6457</v>
      </c>
      <c r="Z15375">
        <v>13402</v>
      </c>
      <c r="AA15375" t="s">
        <v>766</v>
      </c>
      <c r="AC15375" t="s">
        <v>10212</v>
      </c>
      <c r="AD15375" t="s">
        <v>443</v>
      </c>
    </row>
    <row r="15376" spans="21:30">
      <c r="U15376">
        <v>41693</v>
      </c>
      <c r="V15376">
        <v>2</v>
      </c>
      <c r="W15376" t="s">
        <v>15538</v>
      </c>
      <c r="X15376">
        <v>13</v>
      </c>
      <c r="Y15376" t="s">
        <v>6457</v>
      </c>
      <c r="Z15376">
        <v>13201</v>
      </c>
      <c r="AA15376" t="s">
        <v>114</v>
      </c>
      <c r="AC15376" t="s">
        <v>10212</v>
      </c>
      <c r="AD15376" t="s">
        <v>443</v>
      </c>
    </row>
    <row r="15377" spans="21:30">
      <c r="U15377">
        <v>41694</v>
      </c>
      <c r="V15377">
        <v>0</v>
      </c>
      <c r="W15377" t="s">
        <v>15539</v>
      </c>
      <c r="X15377">
        <v>13</v>
      </c>
      <c r="Y15377" t="s">
        <v>6457</v>
      </c>
      <c r="Z15377">
        <v>13107</v>
      </c>
      <c r="AA15377" t="s">
        <v>1204</v>
      </c>
      <c r="AC15377" t="s">
        <v>725</v>
      </c>
      <c r="AD15377" t="s">
        <v>443</v>
      </c>
    </row>
    <row r="15378" spans="21:30">
      <c r="U15378">
        <v>41695</v>
      </c>
      <c r="V15378">
        <v>9</v>
      </c>
      <c r="W15378" t="s">
        <v>15540</v>
      </c>
      <c r="X15378">
        <v>11</v>
      </c>
      <c r="Y15378" t="s">
        <v>1843</v>
      </c>
      <c r="Z15378">
        <v>11201</v>
      </c>
      <c r="AA15378" t="s">
        <v>6381</v>
      </c>
      <c r="AC15378" t="s">
        <v>412</v>
      </c>
      <c r="AD15378" t="s">
        <v>443</v>
      </c>
    </row>
    <row r="15379" spans="21:30">
      <c r="U15379">
        <v>41696</v>
      </c>
      <c r="V15379">
        <v>7</v>
      </c>
      <c r="W15379" t="s">
        <v>15541</v>
      </c>
      <c r="X15379">
        <v>13</v>
      </c>
      <c r="Y15379" t="s">
        <v>6457</v>
      </c>
      <c r="Z15379">
        <v>13402</v>
      </c>
      <c r="AA15379" t="s">
        <v>766</v>
      </c>
      <c r="AC15379" t="s">
        <v>10212</v>
      </c>
      <c r="AD15379" t="s">
        <v>443</v>
      </c>
    </row>
    <row r="15380" spans="21:30">
      <c r="U15380">
        <v>41697</v>
      </c>
      <c r="V15380">
        <v>5</v>
      </c>
      <c r="W15380" t="s">
        <v>15542</v>
      </c>
      <c r="X15380">
        <v>4</v>
      </c>
      <c r="Y15380" t="s">
        <v>846</v>
      </c>
      <c r="Z15380">
        <v>4101</v>
      </c>
      <c r="AA15380" t="s">
        <v>844</v>
      </c>
      <c r="AC15380" t="s">
        <v>725</v>
      </c>
      <c r="AD15380" t="s">
        <v>443</v>
      </c>
    </row>
    <row r="15381" spans="21:30">
      <c r="U15381">
        <v>41698</v>
      </c>
      <c r="V15381">
        <v>3</v>
      </c>
      <c r="W15381" t="s">
        <v>15543</v>
      </c>
      <c r="X15381">
        <v>13</v>
      </c>
      <c r="Y15381" t="s">
        <v>6457</v>
      </c>
      <c r="Z15381">
        <v>13114</v>
      </c>
      <c r="AA15381" t="s">
        <v>683</v>
      </c>
      <c r="AC15381" t="s">
        <v>725</v>
      </c>
      <c r="AD15381" t="s">
        <v>443</v>
      </c>
    </row>
    <row r="15382" spans="21:30">
      <c r="U15382">
        <v>41699</v>
      </c>
      <c r="V15382">
        <v>1</v>
      </c>
      <c r="W15382" t="s">
        <v>15544</v>
      </c>
      <c r="X15382">
        <v>13</v>
      </c>
      <c r="Y15382" t="s">
        <v>6457</v>
      </c>
      <c r="Z15382">
        <v>13125</v>
      </c>
      <c r="AA15382" t="s">
        <v>1608</v>
      </c>
      <c r="AC15382" t="s">
        <v>725</v>
      </c>
      <c r="AD15382" t="s">
        <v>443</v>
      </c>
    </row>
    <row r="15383" spans="21:30">
      <c r="U15383">
        <v>41700</v>
      </c>
      <c r="V15383">
        <v>9</v>
      </c>
      <c r="W15383" t="s">
        <v>15545</v>
      </c>
      <c r="X15383">
        <v>5</v>
      </c>
      <c r="Y15383" t="s">
        <v>505</v>
      </c>
      <c r="Z15383">
        <v>5703</v>
      </c>
      <c r="AA15383" t="s">
        <v>1292</v>
      </c>
      <c r="AC15383" t="s">
        <v>10212</v>
      </c>
      <c r="AD15383" t="s">
        <v>443</v>
      </c>
    </row>
    <row r="15384" spans="21:30">
      <c r="U15384">
        <v>41701</v>
      </c>
      <c r="V15384">
        <v>7</v>
      </c>
      <c r="W15384" t="s">
        <v>15546</v>
      </c>
      <c r="X15384">
        <v>11</v>
      </c>
      <c r="Y15384" t="s">
        <v>1843</v>
      </c>
      <c r="Z15384">
        <v>11101</v>
      </c>
      <c r="AA15384" t="s">
        <v>1842</v>
      </c>
      <c r="AC15384" t="s">
        <v>725</v>
      </c>
      <c r="AD15384" t="s">
        <v>443</v>
      </c>
    </row>
    <row r="15385" spans="21:30">
      <c r="U15385">
        <v>41702</v>
      </c>
      <c r="V15385">
        <v>5</v>
      </c>
      <c r="W15385" t="s">
        <v>9764</v>
      </c>
      <c r="X15385">
        <v>8</v>
      </c>
      <c r="Y15385" t="s">
        <v>434</v>
      </c>
      <c r="Z15385">
        <v>8112</v>
      </c>
      <c r="AA15385" t="s">
        <v>4426</v>
      </c>
      <c r="AC15385" t="s">
        <v>725</v>
      </c>
      <c r="AD15385" t="s">
        <v>443</v>
      </c>
    </row>
    <row r="15386" spans="21:30">
      <c r="U15386">
        <v>41704</v>
      </c>
      <c r="V15386">
        <v>1</v>
      </c>
      <c r="W15386" t="s">
        <v>15547</v>
      </c>
      <c r="X15386">
        <v>13</v>
      </c>
      <c r="Y15386" t="s">
        <v>6457</v>
      </c>
      <c r="Z15386">
        <v>13120</v>
      </c>
      <c r="AA15386" t="s">
        <v>6588</v>
      </c>
      <c r="AC15386" t="s">
        <v>725</v>
      </c>
      <c r="AD15386" t="s">
        <v>443</v>
      </c>
    </row>
    <row r="15387" spans="21:30">
      <c r="U15387">
        <v>41706</v>
      </c>
      <c r="V15387">
        <v>8</v>
      </c>
      <c r="W15387" t="s">
        <v>15548</v>
      </c>
      <c r="X15387">
        <v>5</v>
      </c>
      <c r="Y15387" t="s">
        <v>505</v>
      </c>
      <c r="Z15387">
        <v>5101</v>
      </c>
      <c r="AA15387" t="s">
        <v>505</v>
      </c>
      <c r="AC15387" t="s">
        <v>725</v>
      </c>
      <c r="AD15387" t="s">
        <v>443</v>
      </c>
    </row>
    <row r="15388" spans="21:30">
      <c r="U15388">
        <v>41707</v>
      </c>
      <c r="V15388">
        <v>6</v>
      </c>
      <c r="W15388" t="s">
        <v>15549</v>
      </c>
      <c r="X15388">
        <v>5</v>
      </c>
      <c r="Y15388" t="s">
        <v>505</v>
      </c>
      <c r="Z15388">
        <v>5109</v>
      </c>
      <c r="AA15388" t="s">
        <v>2675</v>
      </c>
      <c r="AC15388" t="s">
        <v>725</v>
      </c>
      <c r="AD15388" t="s">
        <v>443</v>
      </c>
    </row>
    <row r="15389" spans="21:30">
      <c r="U15389">
        <v>41708</v>
      </c>
      <c r="V15389">
        <v>4</v>
      </c>
      <c r="W15389" t="s">
        <v>15550</v>
      </c>
      <c r="X15389">
        <v>5</v>
      </c>
      <c r="Y15389" t="s">
        <v>505</v>
      </c>
      <c r="Z15389">
        <v>5101</v>
      </c>
      <c r="AA15389" t="s">
        <v>505</v>
      </c>
      <c r="AC15389" t="s">
        <v>725</v>
      </c>
      <c r="AD15389" t="s">
        <v>443</v>
      </c>
    </row>
    <row r="15390" spans="21:30">
      <c r="U15390">
        <v>41709</v>
      </c>
      <c r="V15390">
        <v>2</v>
      </c>
      <c r="W15390" t="s">
        <v>15551</v>
      </c>
      <c r="X15390">
        <v>8</v>
      </c>
      <c r="Y15390" t="s">
        <v>434</v>
      </c>
      <c r="Z15390">
        <v>8101</v>
      </c>
      <c r="AA15390" t="s">
        <v>433</v>
      </c>
      <c r="AC15390" t="s">
        <v>10212</v>
      </c>
      <c r="AD15390" t="s">
        <v>443</v>
      </c>
    </row>
    <row r="15391" spans="21:30">
      <c r="U15391">
        <v>41710</v>
      </c>
      <c r="V15391">
        <v>6</v>
      </c>
      <c r="W15391" t="s">
        <v>15552</v>
      </c>
      <c r="X15391">
        <v>8</v>
      </c>
      <c r="Y15391" t="s">
        <v>434</v>
      </c>
      <c r="Z15391">
        <v>8101</v>
      </c>
      <c r="AA15391" t="s">
        <v>433</v>
      </c>
      <c r="AC15391" t="s">
        <v>725</v>
      </c>
      <c r="AD15391" t="s">
        <v>443</v>
      </c>
    </row>
    <row r="15392" spans="21:30">
      <c r="U15392">
        <v>41711</v>
      </c>
      <c r="V15392">
        <v>4</v>
      </c>
      <c r="W15392" t="s">
        <v>15553</v>
      </c>
      <c r="X15392">
        <v>12</v>
      </c>
      <c r="Y15392" t="s">
        <v>1837</v>
      </c>
      <c r="Z15392">
        <v>12101</v>
      </c>
      <c r="AA15392" t="s">
        <v>6412</v>
      </c>
      <c r="AC15392" t="s">
        <v>725</v>
      </c>
      <c r="AD15392" t="s">
        <v>443</v>
      </c>
    </row>
    <row r="15393" spans="21:30">
      <c r="U15393">
        <v>41712</v>
      </c>
      <c r="V15393">
        <v>2</v>
      </c>
      <c r="W15393" t="s">
        <v>15554</v>
      </c>
      <c r="X15393">
        <v>14</v>
      </c>
      <c r="Y15393" t="s">
        <v>5517</v>
      </c>
      <c r="Z15393">
        <v>14101</v>
      </c>
      <c r="AA15393" t="s">
        <v>817</v>
      </c>
      <c r="AC15393" t="s">
        <v>713</v>
      </c>
      <c r="AD15393" t="s">
        <v>443</v>
      </c>
    </row>
    <row r="15394" spans="21:30">
      <c r="U15394">
        <v>41713</v>
      </c>
      <c r="V15394">
        <v>0</v>
      </c>
      <c r="W15394" t="s">
        <v>15555</v>
      </c>
      <c r="X15394">
        <v>2</v>
      </c>
      <c r="Y15394" t="s">
        <v>631</v>
      </c>
      <c r="Z15394">
        <v>2201</v>
      </c>
      <c r="AA15394" t="s">
        <v>714</v>
      </c>
      <c r="AC15394" t="s">
        <v>725</v>
      </c>
      <c r="AD15394" t="s">
        <v>2682</v>
      </c>
    </row>
    <row r="15395" spans="21:30">
      <c r="U15395">
        <v>41714</v>
      </c>
      <c r="V15395">
        <v>9</v>
      </c>
      <c r="W15395" t="s">
        <v>15556</v>
      </c>
      <c r="X15395">
        <v>5</v>
      </c>
      <c r="Y15395" t="s">
        <v>505</v>
      </c>
      <c r="Z15395">
        <v>5301</v>
      </c>
      <c r="AA15395" t="s">
        <v>918</v>
      </c>
      <c r="AC15395" t="s">
        <v>725</v>
      </c>
      <c r="AD15395" t="s">
        <v>443</v>
      </c>
    </row>
    <row r="15396" spans="21:30">
      <c r="U15396">
        <v>41715</v>
      </c>
      <c r="V15396">
        <v>7</v>
      </c>
      <c r="W15396" t="s">
        <v>15557</v>
      </c>
      <c r="X15396">
        <v>16</v>
      </c>
      <c r="Y15396" t="s">
        <v>3835</v>
      </c>
      <c r="Z15396">
        <v>16101</v>
      </c>
      <c r="AA15396" t="s">
        <v>3836</v>
      </c>
      <c r="AC15396" t="s">
        <v>10212</v>
      </c>
      <c r="AD15396" t="s">
        <v>2682</v>
      </c>
    </row>
    <row r="15397" spans="21:30">
      <c r="U15397">
        <v>41716</v>
      </c>
      <c r="V15397">
        <v>5</v>
      </c>
      <c r="W15397" t="s">
        <v>15558</v>
      </c>
      <c r="X15397">
        <v>8</v>
      </c>
      <c r="Y15397" t="s">
        <v>434</v>
      </c>
      <c r="Z15397">
        <v>8305</v>
      </c>
      <c r="AA15397" t="s">
        <v>4261</v>
      </c>
      <c r="AC15397" t="s">
        <v>713</v>
      </c>
      <c r="AD15397" t="s">
        <v>443</v>
      </c>
    </row>
    <row r="15398" spans="21:30">
      <c r="U15398">
        <v>41717</v>
      </c>
      <c r="V15398">
        <v>3</v>
      </c>
      <c r="W15398" t="s">
        <v>15559</v>
      </c>
      <c r="X15398">
        <v>1</v>
      </c>
      <c r="Y15398" t="s">
        <v>594</v>
      </c>
      <c r="Z15398">
        <v>1101</v>
      </c>
      <c r="AA15398" t="s">
        <v>593</v>
      </c>
      <c r="AC15398" t="s">
        <v>725</v>
      </c>
      <c r="AD15398" t="s">
        <v>443</v>
      </c>
    </row>
    <row r="15399" spans="21:30">
      <c r="U15399">
        <v>41718</v>
      </c>
      <c r="V15399">
        <v>1</v>
      </c>
      <c r="W15399" t="s">
        <v>15560</v>
      </c>
      <c r="X15399">
        <v>16</v>
      </c>
      <c r="Y15399" t="s">
        <v>3835</v>
      </c>
      <c r="Z15399">
        <v>16102</v>
      </c>
      <c r="AA15399" t="s">
        <v>894</v>
      </c>
      <c r="AC15399" t="s">
        <v>10212</v>
      </c>
      <c r="AD15399" t="s">
        <v>2682</v>
      </c>
    </row>
    <row r="15400" spans="21:30">
      <c r="U15400">
        <v>41720</v>
      </c>
      <c r="V15400">
        <v>3</v>
      </c>
      <c r="W15400" t="s">
        <v>15561</v>
      </c>
      <c r="X15400">
        <v>12</v>
      </c>
      <c r="Y15400" t="s">
        <v>1837</v>
      </c>
      <c r="Z15400">
        <v>12201</v>
      </c>
      <c r="AA15400" t="s">
        <v>13705</v>
      </c>
      <c r="AC15400" t="s">
        <v>10212</v>
      </c>
      <c r="AD15400" t="s">
        <v>443</v>
      </c>
    </row>
    <row r="15401" spans="21:30">
      <c r="U15401">
        <v>41721</v>
      </c>
      <c r="V15401">
        <v>1</v>
      </c>
      <c r="W15401" t="s">
        <v>15562</v>
      </c>
      <c r="X15401">
        <v>7</v>
      </c>
      <c r="Y15401" t="s">
        <v>953</v>
      </c>
      <c r="Z15401">
        <v>7401</v>
      </c>
      <c r="AA15401" t="s">
        <v>1023</v>
      </c>
      <c r="AC15401" t="s">
        <v>10212</v>
      </c>
      <c r="AD15401" t="s">
        <v>2682</v>
      </c>
    </row>
    <row r="15402" spans="21:30">
      <c r="U15402">
        <v>41723</v>
      </c>
      <c r="V15402">
        <v>8</v>
      </c>
      <c r="W15402" t="s">
        <v>15563</v>
      </c>
      <c r="X15402">
        <v>9</v>
      </c>
      <c r="Y15402" t="s">
        <v>559</v>
      </c>
      <c r="Z15402">
        <v>9206</v>
      </c>
      <c r="AA15402" t="s">
        <v>1336</v>
      </c>
      <c r="AC15402" t="s">
        <v>10219</v>
      </c>
      <c r="AD15402" t="s">
        <v>443</v>
      </c>
    </row>
    <row r="15403" spans="21:30">
      <c r="U15403">
        <v>41724</v>
      </c>
      <c r="V15403">
        <v>6</v>
      </c>
      <c r="W15403" t="s">
        <v>15564</v>
      </c>
      <c r="X15403">
        <v>13</v>
      </c>
      <c r="Y15403" t="s">
        <v>6457</v>
      </c>
      <c r="Z15403">
        <v>13114</v>
      </c>
      <c r="AA15403" t="s">
        <v>683</v>
      </c>
      <c r="AC15403" t="s">
        <v>725</v>
      </c>
      <c r="AD15403" t="s">
        <v>443</v>
      </c>
    </row>
    <row r="15404" spans="21:30">
      <c r="U15404">
        <v>41725</v>
      </c>
      <c r="V15404">
        <v>4</v>
      </c>
      <c r="W15404" t="s">
        <v>15564</v>
      </c>
      <c r="X15404">
        <v>13</v>
      </c>
      <c r="Y15404" t="s">
        <v>6457</v>
      </c>
      <c r="Z15404">
        <v>13114</v>
      </c>
      <c r="AA15404" t="s">
        <v>683</v>
      </c>
      <c r="AC15404" t="s">
        <v>725</v>
      </c>
      <c r="AD15404" t="s">
        <v>2682</v>
      </c>
    </row>
    <row r="15405" spans="21:30">
      <c r="U15405">
        <v>41726</v>
      </c>
      <c r="V15405">
        <v>2</v>
      </c>
      <c r="W15405" t="s">
        <v>15564</v>
      </c>
      <c r="X15405">
        <v>13</v>
      </c>
      <c r="Y15405" t="s">
        <v>6457</v>
      </c>
      <c r="Z15405">
        <v>13114</v>
      </c>
      <c r="AA15405" t="s">
        <v>683</v>
      </c>
      <c r="AC15405" t="s">
        <v>725</v>
      </c>
      <c r="AD15405" t="s">
        <v>2682</v>
      </c>
    </row>
    <row r="15406" spans="21:30">
      <c r="U15406">
        <v>41727</v>
      </c>
      <c r="V15406">
        <v>0</v>
      </c>
      <c r="W15406" t="s">
        <v>15564</v>
      </c>
      <c r="X15406">
        <v>13</v>
      </c>
      <c r="Y15406" t="s">
        <v>6457</v>
      </c>
      <c r="Z15406">
        <v>13114</v>
      </c>
      <c r="AA15406" t="s">
        <v>683</v>
      </c>
      <c r="AC15406" t="s">
        <v>725</v>
      </c>
      <c r="AD15406" t="s">
        <v>2682</v>
      </c>
    </row>
    <row r="15407" spans="21:30">
      <c r="U15407">
        <v>41728</v>
      </c>
      <c r="V15407">
        <v>9</v>
      </c>
      <c r="W15407" t="s">
        <v>15564</v>
      </c>
      <c r="X15407">
        <v>13</v>
      </c>
      <c r="Y15407" t="s">
        <v>6457</v>
      </c>
      <c r="Z15407">
        <v>13114</v>
      </c>
      <c r="AA15407" t="s">
        <v>683</v>
      </c>
      <c r="AC15407" t="s">
        <v>725</v>
      </c>
      <c r="AD15407" t="s">
        <v>2682</v>
      </c>
    </row>
    <row r="15408" spans="21:30">
      <c r="U15408">
        <v>41729</v>
      </c>
      <c r="V15408">
        <v>7</v>
      </c>
      <c r="W15408" t="s">
        <v>15564</v>
      </c>
      <c r="X15408">
        <v>13</v>
      </c>
      <c r="Y15408" t="s">
        <v>6457</v>
      </c>
      <c r="Z15408">
        <v>13114</v>
      </c>
      <c r="AA15408" t="s">
        <v>683</v>
      </c>
      <c r="AC15408" t="s">
        <v>725</v>
      </c>
      <c r="AD15408" t="s">
        <v>2682</v>
      </c>
    </row>
    <row r="15409" spans="21:30">
      <c r="U15409">
        <v>41730</v>
      </c>
      <c r="V15409">
        <v>0</v>
      </c>
      <c r="W15409" t="s">
        <v>15564</v>
      </c>
      <c r="X15409">
        <v>13</v>
      </c>
      <c r="Y15409" t="s">
        <v>6457</v>
      </c>
      <c r="Z15409">
        <v>13114</v>
      </c>
      <c r="AA15409" t="s">
        <v>683</v>
      </c>
      <c r="AC15409" t="s">
        <v>725</v>
      </c>
      <c r="AD15409" t="s">
        <v>2682</v>
      </c>
    </row>
    <row r="15410" spans="21:30">
      <c r="U15410">
        <v>41731</v>
      </c>
      <c r="V15410">
        <v>9</v>
      </c>
      <c r="W15410" t="s">
        <v>15564</v>
      </c>
      <c r="X15410">
        <v>13</v>
      </c>
      <c r="Y15410" t="s">
        <v>6457</v>
      </c>
      <c r="Z15410">
        <v>13114</v>
      </c>
      <c r="AA15410" t="s">
        <v>683</v>
      </c>
      <c r="AC15410" t="s">
        <v>725</v>
      </c>
      <c r="AD15410" t="s">
        <v>2682</v>
      </c>
    </row>
    <row r="15411" spans="21:30">
      <c r="U15411">
        <v>41732</v>
      </c>
      <c r="V15411">
        <v>7</v>
      </c>
      <c r="W15411" t="s">
        <v>15564</v>
      </c>
      <c r="X15411">
        <v>13</v>
      </c>
      <c r="Y15411" t="s">
        <v>6457</v>
      </c>
      <c r="Z15411">
        <v>13114</v>
      </c>
      <c r="AA15411" t="s">
        <v>683</v>
      </c>
      <c r="AC15411" t="s">
        <v>725</v>
      </c>
      <c r="AD15411" t="s">
        <v>2682</v>
      </c>
    </row>
    <row r="15412" spans="21:30">
      <c r="U15412">
        <v>41733</v>
      </c>
      <c r="V15412">
        <v>5</v>
      </c>
      <c r="W15412" t="s">
        <v>15564</v>
      </c>
      <c r="X15412">
        <v>13</v>
      </c>
      <c r="Y15412" t="s">
        <v>6457</v>
      </c>
      <c r="Z15412">
        <v>13114</v>
      </c>
      <c r="AA15412" t="s">
        <v>683</v>
      </c>
      <c r="AC15412" t="s">
        <v>725</v>
      </c>
      <c r="AD15412" t="s">
        <v>2682</v>
      </c>
    </row>
    <row r="15413" spans="21:30">
      <c r="U15413">
        <v>41734</v>
      </c>
      <c r="V15413">
        <v>3</v>
      </c>
      <c r="W15413" t="s">
        <v>15564</v>
      </c>
      <c r="X15413">
        <v>13</v>
      </c>
      <c r="Y15413" t="s">
        <v>6457</v>
      </c>
      <c r="Z15413">
        <v>13114</v>
      </c>
      <c r="AA15413" t="s">
        <v>683</v>
      </c>
      <c r="AC15413" t="s">
        <v>725</v>
      </c>
      <c r="AD15413" t="s">
        <v>2682</v>
      </c>
    </row>
    <row r="15414" spans="21:30">
      <c r="U15414">
        <v>41735</v>
      </c>
      <c r="V15414">
        <v>1</v>
      </c>
      <c r="W15414" t="s">
        <v>15564</v>
      </c>
      <c r="X15414">
        <v>13</v>
      </c>
      <c r="Y15414" t="s">
        <v>6457</v>
      </c>
      <c r="Z15414">
        <v>13114</v>
      </c>
      <c r="AA15414" t="s">
        <v>683</v>
      </c>
      <c r="AC15414" t="s">
        <v>725</v>
      </c>
      <c r="AD15414" t="s">
        <v>2682</v>
      </c>
    </row>
    <row r="15415" spans="21:30">
      <c r="U15415">
        <v>41737</v>
      </c>
      <c r="V15415">
        <v>8</v>
      </c>
      <c r="W15415" t="s">
        <v>15564</v>
      </c>
      <c r="X15415">
        <v>13</v>
      </c>
      <c r="Y15415" t="s">
        <v>6457</v>
      </c>
      <c r="Z15415">
        <v>13114</v>
      </c>
      <c r="AA15415" t="s">
        <v>683</v>
      </c>
      <c r="AC15415" t="s">
        <v>725</v>
      </c>
      <c r="AD15415" t="s">
        <v>2682</v>
      </c>
    </row>
    <row r="15416" spans="21:30">
      <c r="U15416">
        <v>41738</v>
      </c>
      <c r="V15416">
        <v>6</v>
      </c>
      <c r="W15416" t="s">
        <v>15564</v>
      </c>
      <c r="X15416">
        <v>13</v>
      </c>
      <c r="Y15416" t="s">
        <v>6457</v>
      </c>
      <c r="Z15416">
        <v>13114</v>
      </c>
      <c r="AA15416" t="s">
        <v>683</v>
      </c>
      <c r="AC15416" t="s">
        <v>725</v>
      </c>
      <c r="AD15416" t="s">
        <v>2682</v>
      </c>
    </row>
    <row r="15417" spans="21:30">
      <c r="U15417">
        <v>41739</v>
      </c>
      <c r="V15417">
        <v>4</v>
      </c>
      <c r="W15417" t="s">
        <v>15564</v>
      </c>
      <c r="X15417">
        <v>13</v>
      </c>
      <c r="Y15417" t="s">
        <v>6457</v>
      </c>
      <c r="Z15417">
        <v>13114</v>
      </c>
      <c r="AA15417" t="s">
        <v>683</v>
      </c>
      <c r="AC15417" t="s">
        <v>725</v>
      </c>
      <c r="AD15417" t="s">
        <v>2682</v>
      </c>
    </row>
    <row r="15418" spans="21:30">
      <c r="U15418">
        <v>41740</v>
      </c>
      <c r="V15418">
        <v>8</v>
      </c>
      <c r="W15418" t="s">
        <v>15564</v>
      </c>
      <c r="X15418">
        <v>13</v>
      </c>
      <c r="Y15418" t="s">
        <v>6457</v>
      </c>
      <c r="Z15418">
        <v>13114</v>
      </c>
      <c r="AA15418" t="s">
        <v>683</v>
      </c>
      <c r="AC15418" t="s">
        <v>725</v>
      </c>
      <c r="AD15418" t="s">
        <v>2682</v>
      </c>
    </row>
    <row r="15419" spans="21:30">
      <c r="U15419">
        <v>41741</v>
      </c>
      <c r="V15419">
        <v>6</v>
      </c>
      <c r="W15419" t="s">
        <v>15565</v>
      </c>
      <c r="X15419">
        <v>13</v>
      </c>
      <c r="Y15419" t="s">
        <v>6457</v>
      </c>
      <c r="Z15419">
        <v>13108</v>
      </c>
      <c r="AA15419" t="s">
        <v>1212</v>
      </c>
      <c r="AC15419" t="s">
        <v>725</v>
      </c>
      <c r="AD15419" t="s">
        <v>443</v>
      </c>
    </row>
    <row r="15420" spans="21:30">
      <c r="U15420">
        <v>41742</v>
      </c>
      <c r="V15420">
        <v>4</v>
      </c>
      <c r="W15420" t="s">
        <v>15565</v>
      </c>
      <c r="X15420">
        <v>13</v>
      </c>
      <c r="Y15420" t="s">
        <v>6457</v>
      </c>
      <c r="Z15420">
        <v>13108</v>
      </c>
      <c r="AA15420" t="s">
        <v>1212</v>
      </c>
      <c r="AC15420" t="s">
        <v>725</v>
      </c>
      <c r="AD15420" t="s">
        <v>2682</v>
      </c>
    </row>
    <row r="15421" spans="21:30">
      <c r="U15421">
        <v>41743</v>
      </c>
      <c r="V15421">
        <v>2</v>
      </c>
      <c r="W15421" t="s">
        <v>15565</v>
      </c>
      <c r="X15421">
        <v>13</v>
      </c>
      <c r="Y15421" t="s">
        <v>6457</v>
      </c>
      <c r="Z15421">
        <v>13108</v>
      </c>
      <c r="AA15421" t="s">
        <v>1212</v>
      </c>
      <c r="AC15421" t="s">
        <v>725</v>
      </c>
      <c r="AD15421" t="s">
        <v>2682</v>
      </c>
    </row>
    <row r="15422" spans="21:30">
      <c r="U15422">
        <v>41744</v>
      </c>
      <c r="V15422">
        <v>0</v>
      </c>
      <c r="W15422" t="s">
        <v>15565</v>
      </c>
      <c r="X15422">
        <v>13</v>
      </c>
      <c r="Y15422" t="s">
        <v>6457</v>
      </c>
      <c r="Z15422">
        <v>13108</v>
      </c>
      <c r="AA15422" t="s">
        <v>1212</v>
      </c>
      <c r="AC15422" t="s">
        <v>725</v>
      </c>
      <c r="AD15422" t="s">
        <v>2682</v>
      </c>
    </row>
    <row r="15423" spans="21:30">
      <c r="U15423">
        <v>41745</v>
      </c>
      <c r="V15423">
        <v>9</v>
      </c>
      <c r="W15423" t="s">
        <v>15566</v>
      </c>
      <c r="X15423">
        <v>11</v>
      </c>
      <c r="Y15423" t="s">
        <v>1843</v>
      </c>
      <c r="Z15423">
        <v>11101</v>
      </c>
      <c r="AA15423" t="s">
        <v>1842</v>
      </c>
      <c r="AC15423" t="s">
        <v>725</v>
      </c>
      <c r="AD15423" t="s">
        <v>443</v>
      </c>
    </row>
    <row r="15424" spans="21:30">
      <c r="U15424">
        <v>41746</v>
      </c>
      <c r="V15424">
        <v>7</v>
      </c>
      <c r="W15424" t="s">
        <v>15567</v>
      </c>
      <c r="X15424">
        <v>6</v>
      </c>
      <c r="Y15424" t="s">
        <v>608</v>
      </c>
      <c r="Z15424">
        <v>6310</v>
      </c>
      <c r="AA15424" t="s">
        <v>1726</v>
      </c>
      <c r="AC15424" t="s">
        <v>725</v>
      </c>
      <c r="AD15424" t="s">
        <v>443</v>
      </c>
    </row>
    <row r="15425" spans="21:30">
      <c r="U15425">
        <v>41747</v>
      </c>
      <c r="V15425">
        <v>5</v>
      </c>
      <c r="W15425" t="s">
        <v>15568</v>
      </c>
      <c r="X15425">
        <v>6</v>
      </c>
      <c r="Y15425" t="s">
        <v>608</v>
      </c>
      <c r="Z15425">
        <v>6303</v>
      </c>
      <c r="AA15425" t="s">
        <v>991</v>
      </c>
      <c r="AC15425" t="s">
        <v>725</v>
      </c>
      <c r="AD15425" t="s">
        <v>443</v>
      </c>
    </row>
    <row r="15426" spans="21:30">
      <c r="U15426">
        <v>41748</v>
      </c>
      <c r="V15426">
        <v>3</v>
      </c>
      <c r="W15426" t="s">
        <v>15569</v>
      </c>
      <c r="X15426">
        <v>11</v>
      </c>
      <c r="Y15426" t="s">
        <v>1843</v>
      </c>
      <c r="Z15426">
        <v>11101</v>
      </c>
      <c r="AA15426" t="s">
        <v>1842</v>
      </c>
      <c r="AC15426" t="s">
        <v>725</v>
      </c>
      <c r="AD15426" t="s">
        <v>443</v>
      </c>
    </row>
    <row r="15427" spans="21:30">
      <c r="U15427">
        <v>41749</v>
      </c>
      <c r="V15427">
        <v>1</v>
      </c>
      <c r="W15427" t="s">
        <v>15570</v>
      </c>
      <c r="X15427">
        <v>13</v>
      </c>
      <c r="Y15427" t="s">
        <v>6457</v>
      </c>
      <c r="Z15427">
        <v>13125</v>
      </c>
      <c r="AA15427" t="s">
        <v>1608</v>
      </c>
      <c r="AC15427" t="s">
        <v>725</v>
      </c>
      <c r="AD15427" t="s">
        <v>443</v>
      </c>
    </row>
    <row r="15428" spans="21:30">
      <c r="U15428">
        <v>41750</v>
      </c>
      <c r="V15428">
        <v>5</v>
      </c>
      <c r="W15428" t="s">
        <v>15571</v>
      </c>
      <c r="X15428">
        <v>13</v>
      </c>
      <c r="Y15428" t="s">
        <v>6457</v>
      </c>
      <c r="Z15428">
        <v>13123</v>
      </c>
      <c r="AA15428" t="s">
        <v>756</v>
      </c>
      <c r="AC15428" t="s">
        <v>725</v>
      </c>
      <c r="AD15428" t="s">
        <v>443</v>
      </c>
    </row>
    <row r="15429" spans="21:30">
      <c r="U15429">
        <v>41751</v>
      </c>
      <c r="V15429">
        <v>3</v>
      </c>
      <c r="W15429" t="s">
        <v>15572</v>
      </c>
      <c r="X15429">
        <v>13</v>
      </c>
      <c r="Y15429" t="s">
        <v>6457</v>
      </c>
      <c r="Z15429">
        <v>13114</v>
      </c>
      <c r="AA15429" t="s">
        <v>683</v>
      </c>
      <c r="AC15429" t="s">
        <v>725</v>
      </c>
      <c r="AD15429" t="s">
        <v>443</v>
      </c>
    </row>
    <row r="15430" spans="21:30">
      <c r="U15430">
        <v>41752</v>
      </c>
      <c r="V15430">
        <v>1</v>
      </c>
      <c r="W15430" t="s">
        <v>15573</v>
      </c>
      <c r="X15430">
        <v>6</v>
      </c>
      <c r="Y15430" t="s">
        <v>608</v>
      </c>
      <c r="Z15430">
        <v>6110</v>
      </c>
      <c r="AA15430" t="s">
        <v>1742</v>
      </c>
      <c r="AC15430" t="s">
        <v>725</v>
      </c>
      <c r="AD15430" t="s">
        <v>443</v>
      </c>
    </row>
    <row r="15431" spans="21:30">
      <c r="U15431">
        <v>41754</v>
      </c>
      <c r="V15431">
        <v>8</v>
      </c>
      <c r="W15431" t="s">
        <v>15574</v>
      </c>
      <c r="X15431">
        <v>8</v>
      </c>
      <c r="Y15431" t="s">
        <v>434</v>
      </c>
      <c r="Z15431">
        <v>8312</v>
      </c>
      <c r="AA15431" t="s">
        <v>1780</v>
      </c>
      <c r="AC15431" t="s">
        <v>10212</v>
      </c>
      <c r="AD15431" t="s">
        <v>443</v>
      </c>
    </row>
    <row r="15432" spans="21:30">
      <c r="U15432">
        <v>41755</v>
      </c>
      <c r="V15432">
        <v>6</v>
      </c>
      <c r="W15432" t="s">
        <v>15575</v>
      </c>
      <c r="X15432">
        <v>12</v>
      </c>
      <c r="Y15432" t="s">
        <v>1837</v>
      </c>
      <c r="Z15432">
        <v>12101</v>
      </c>
      <c r="AA15432" t="s">
        <v>6412</v>
      </c>
      <c r="AC15432" t="s">
        <v>725</v>
      </c>
      <c r="AD15432" t="s">
        <v>443</v>
      </c>
    </row>
    <row r="15433" spans="21:30">
      <c r="U15433">
        <v>41756</v>
      </c>
      <c r="V15433">
        <v>4</v>
      </c>
      <c r="W15433" t="s">
        <v>15576</v>
      </c>
      <c r="X15433">
        <v>13</v>
      </c>
      <c r="Y15433" t="s">
        <v>6457</v>
      </c>
      <c r="Z15433">
        <v>13132</v>
      </c>
      <c r="AA15433" t="s">
        <v>1802</v>
      </c>
      <c r="AC15433" t="s">
        <v>725</v>
      </c>
      <c r="AD15433" t="s">
        <v>443</v>
      </c>
    </row>
    <row r="15434" spans="21:30">
      <c r="U15434">
        <v>41757</v>
      </c>
      <c r="V15434">
        <v>2</v>
      </c>
      <c r="W15434" t="s">
        <v>15577</v>
      </c>
      <c r="X15434">
        <v>7</v>
      </c>
      <c r="Y15434" t="s">
        <v>953</v>
      </c>
      <c r="Z15434">
        <v>7407</v>
      </c>
      <c r="AA15434" t="s">
        <v>1797</v>
      </c>
      <c r="AC15434" t="s">
        <v>10212</v>
      </c>
      <c r="AD15434" t="s">
        <v>2682</v>
      </c>
    </row>
    <row r="15435" spans="21:30">
      <c r="U15435">
        <v>41758</v>
      </c>
      <c r="V15435">
        <v>0</v>
      </c>
      <c r="W15435" t="s">
        <v>15578</v>
      </c>
      <c r="X15435">
        <v>13</v>
      </c>
      <c r="Y15435" t="s">
        <v>6457</v>
      </c>
      <c r="Z15435">
        <v>13123</v>
      </c>
      <c r="AA15435" t="s">
        <v>756</v>
      </c>
      <c r="AC15435" t="s">
        <v>725</v>
      </c>
      <c r="AD15435" t="s">
        <v>443</v>
      </c>
    </row>
    <row r="15436" spans="21:30">
      <c r="U15436">
        <v>41759</v>
      </c>
      <c r="V15436">
        <v>9</v>
      </c>
      <c r="W15436" t="s">
        <v>15031</v>
      </c>
      <c r="X15436">
        <v>13</v>
      </c>
      <c r="Y15436" t="s">
        <v>6457</v>
      </c>
      <c r="Z15436">
        <v>13123</v>
      </c>
      <c r="AA15436" t="s">
        <v>756</v>
      </c>
      <c r="AC15436" t="s">
        <v>725</v>
      </c>
      <c r="AD15436" t="s">
        <v>443</v>
      </c>
    </row>
    <row r="15437" spans="21:30">
      <c r="U15437">
        <v>41760</v>
      </c>
      <c r="V15437">
        <v>2</v>
      </c>
      <c r="W15437" t="s">
        <v>15579</v>
      </c>
      <c r="X15437">
        <v>2</v>
      </c>
      <c r="Y15437" t="s">
        <v>631</v>
      </c>
      <c r="Z15437">
        <v>2101</v>
      </c>
      <c r="AA15437" t="s">
        <v>631</v>
      </c>
      <c r="AC15437" t="s">
        <v>10212</v>
      </c>
      <c r="AD15437" t="s">
        <v>443</v>
      </c>
    </row>
    <row r="15438" spans="21:30">
      <c r="U15438">
        <v>41761</v>
      </c>
      <c r="V15438">
        <v>0</v>
      </c>
      <c r="W15438" t="s">
        <v>15580</v>
      </c>
      <c r="X15438">
        <v>2</v>
      </c>
      <c r="Y15438" t="s">
        <v>631</v>
      </c>
      <c r="Z15438">
        <v>2101</v>
      </c>
      <c r="AA15438" t="s">
        <v>631</v>
      </c>
      <c r="AC15438" t="s">
        <v>10212</v>
      </c>
      <c r="AD15438" t="s">
        <v>443</v>
      </c>
    </row>
    <row r="15439" spans="21:30">
      <c r="U15439">
        <v>41762</v>
      </c>
      <c r="V15439">
        <v>9</v>
      </c>
      <c r="W15439" t="s">
        <v>12174</v>
      </c>
      <c r="X15439">
        <v>13</v>
      </c>
      <c r="Y15439" t="s">
        <v>6457</v>
      </c>
      <c r="Z15439">
        <v>13110</v>
      </c>
      <c r="AA15439" t="s">
        <v>741</v>
      </c>
      <c r="AC15439" t="s">
        <v>725</v>
      </c>
      <c r="AD15439" t="s">
        <v>443</v>
      </c>
    </row>
    <row r="15440" spans="21:30">
      <c r="U15440">
        <v>41763</v>
      </c>
      <c r="V15440">
        <v>7</v>
      </c>
      <c r="W15440" t="s">
        <v>15581</v>
      </c>
      <c r="X15440">
        <v>2</v>
      </c>
      <c r="Y15440" t="s">
        <v>631</v>
      </c>
      <c r="Z15440">
        <v>2101</v>
      </c>
      <c r="AA15440" t="s">
        <v>631</v>
      </c>
      <c r="AC15440" t="s">
        <v>10219</v>
      </c>
      <c r="AD15440" t="s">
        <v>443</v>
      </c>
    </row>
    <row r="15441" spans="21:30">
      <c r="U15441">
        <v>41764</v>
      </c>
      <c r="V15441">
        <v>5</v>
      </c>
      <c r="W15441" t="s">
        <v>15582</v>
      </c>
      <c r="X15441">
        <v>2</v>
      </c>
      <c r="Y15441" t="s">
        <v>631</v>
      </c>
      <c r="Z15441">
        <v>2102</v>
      </c>
      <c r="AA15441" t="s">
        <v>1383</v>
      </c>
      <c r="AC15441" t="s">
        <v>1009</v>
      </c>
      <c r="AD15441" t="s">
        <v>443</v>
      </c>
    </row>
    <row r="15442" spans="21:30">
      <c r="U15442">
        <v>41765</v>
      </c>
      <c r="V15442">
        <v>3</v>
      </c>
      <c r="W15442" t="s">
        <v>15583</v>
      </c>
      <c r="X15442">
        <v>13</v>
      </c>
      <c r="Y15442" t="s">
        <v>6457</v>
      </c>
      <c r="Z15442">
        <v>13402</v>
      </c>
      <c r="AA15442" t="s">
        <v>766</v>
      </c>
      <c r="AC15442" t="s">
        <v>10212</v>
      </c>
      <c r="AD15442" t="s">
        <v>443</v>
      </c>
    </row>
    <row r="15443" spans="21:30">
      <c r="U15443">
        <v>41766</v>
      </c>
      <c r="V15443">
        <v>1</v>
      </c>
      <c r="W15443" t="s">
        <v>15584</v>
      </c>
      <c r="X15443">
        <v>13</v>
      </c>
      <c r="Y15443" t="s">
        <v>6457</v>
      </c>
      <c r="Z15443">
        <v>13601</v>
      </c>
      <c r="AA15443" t="s">
        <v>777</v>
      </c>
      <c r="AC15443" t="s">
        <v>10212</v>
      </c>
      <c r="AD15443" t="s">
        <v>443</v>
      </c>
    </row>
    <row r="15444" spans="21:30">
      <c r="U15444">
        <v>41768</v>
      </c>
      <c r="V15444">
        <v>8</v>
      </c>
      <c r="W15444" t="s">
        <v>15585</v>
      </c>
      <c r="X15444">
        <v>5</v>
      </c>
      <c r="Y15444" t="s">
        <v>505</v>
      </c>
      <c r="Z15444">
        <v>5504</v>
      </c>
      <c r="AA15444" t="s">
        <v>1228</v>
      </c>
      <c r="AC15444" t="s">
        <v>725</v>
      </c>
      <c r="AD15444" t="s">
        <v>443</v>
      </c>
    </row>
    <row r="15445" spans="21:30">
      <c r="U15445">
        <v>41769</v>
      </c>
      <c r="V15445">
        <v>6</v>
      </c>
      <c r="W15445" t="s">
        <v>15586</v>
      </c>
      <c r="X15445">
        <v>13</v>
      </c>
      <c r="Y15445" t="s">
        <v>6457</v>
      </c>
      <c r="Z15445">
        <v>13120</v>
      </c>
      <c r="AA15445" t="s">
        <v>6588</v>
      </c>
      <c r="AC15445" t="s">
        <v>725</v>
      </c>
      <c r="AD15445" t="s">
        <v>443</v>
      </c>
    </row>
    <row r="15446" spans="21:30">
      <c r="U15446">
        <v>41771</v>
      </c>
      <c r="V15446">
        <v>8</v>
      </c>
      <c r="W15446" t="s">
        <v>15587</v>
      </c>
      <c r="X15446">
        <v>9</v>
      </c>
      <c r="Y15446" t="s">
        <v>559</v>
      </c>
      <c r="Z15446">
        <v>9101</v>
      </c>
      <c r="AA15446" t="s">
        <v>133</v>
      </c>
      <c r="AC15446" t="s">
        <v>10212</v>
      </c>
      <c r="AD15446" t="s">
        <v>2682</v>
      </c>
    </row>
    <row r="15447" spans="21:30">
      <c r="U15447">
        <v>41772</v>
      </c>
      <c r="V15447">
        <v>6</v>
      </c>
      <c r="W15447" t="s">
        <v>15588</v>
      </c>
      <c r="X15447">
        <v>13</v>
      </c>
      <c r="Y15447" t="s">
        <v>6457</v>
      </c>
      <c r="Z15447">
        <v>13301</v>
      </c>
      <c r="AA15447" t="s">
        <v>623</v>
      </c>
      <c r="AC15447" t="s">
        <v>725</v>
      </c>
      <c r="AD15447" t="s">
        <v>443</v>
      </c>
    </row>
    <row r="15448" spans="21:30">
      <c r="U15448">
        <v>41773</v>
      </c>
      <c r="V15448">
        <v>4</v>
      </c>
      <c r="W15448" t="s">
        <v>15589</v>
      </c>
      <c r="X15448">
        <v>13</v>
      </c>
      <c r="Y15448" t="s">
        <v>6457</v>
      </c>
      <c r="Z15448">
        <v>13402</v>
      </c>
      <c r="AA15448" t="s">
        <v>766</v>
      </c>
      <c r="AC15448" t="s">
        <v>725</v>
      </c>
      <c r="AD15448" t="s">
        <v>443</v>
      </c>
    </row>
    <row r="15449" spans="21:30">
      <c r="U15449">
        <v>41774</v>
      </c>
      <c r="V15449">
        <v>2</v>
      </c>
      <c r="W15449" t="s">
        <v>15590</v>
      </c>
      <c r="X15449">
        <v>13</v>
      </c>
      <c r="Y15449" t="s">
        <v>6457</v>
      </c>
      <c r="Z15449">
        <v>13114</v>
      </c>
      <c r="AA15449" t="s">
        <v>683</v>
      </c>
      <c r="AC15449" t="s">
        <v>725</v>
      </c>
      <c r="AD15449" t="s">
        <v>443</v>
      </c>
    </row>
    <row r="15450" spans="21:30">
      <c r="U15450">
        <v>41775</v>
      </c>
      <c r="V15450">
        <v>0</v>
      </c>
      <c r="W15450" t="s">
        <v>15591</v>
      </c>
      <c r="X15450">
        <v>13</v>
      </c>
      <c r="Y15450" t="s">
        <v>6457</v>
      </c>
      <c r="Z15450">
        <v>13123</v>
      </c>
      <c r="AA15450" t="s">
        <v>756</v>
      </c>
      <c r="AC15450" t="s">
        <v>725</v>
      </c>
      <c r="AD15450" t="s">
        <v>443</v>
      </c>
    </row>
    <row r="15451" spans="21:30">
      <c r="U15451">
        <v>41777</v>
      </c>
      <c r="V15451">
        <v>7</v>
      </c>
      <c r="W15451" t="s">
        <v>15592</v>
      </c>
      <c r="X15451">
        <v>8</v>
      </c>
      <c r="Y15451" t="s">
        <v>434</v>
      </c>
      <c r="Z15451">
        <v>8112</v>
      </c>
      <c r="AA15451" t="s">
        <v>4426</v>
      </c>
      <c r="AC15451" t="s">
        <v>10212</v>
      </c>
      <c r="AD15451" t="s">
        <v>443</v>
      </c>
    </row>
    <row r="15452" spans="21:30">
      <c r="U15452">
        <v>41778</v>
      </c>
      <c r="V15452">
        <v>5</v>
      </c>
      <c r="W15452" t="s">
        <v>15555</v>
      </c>
      <c r="X15452">
        <v>2</v>
      </c>
      <c r="Y15452" t="s">
        <v>631</v>
      </c>
      <c r="Z15452">
        <v>2201</v>
      </c>
      <c r="AA15452" t="s">
        <v>714</v>
      </c>
      <c r="AC15452" t="s">
        <v>725</v>
      </c>
      <c r="AD15452" t="s">
        <v>443</v>
      </c>
    </row>
    <row r="15453" spans="21:30">
      <c r="U15453">
        <v>41779</v>
      </c>
      <c r="V15453">
        <v>3</v>
      </c>
      <c r="W15453" t="s">
        <v>15593</v>
      </c>
      <c r="X15453">
        <v>4</v>
      </c>
      <c r="Y15453" t="s">
        <v>846</v>
      </c>
      <c r="Z15453">
        <v>4302</v>
      </c>
      <c r="AA15453" t="s">
        <v>2159</v>
      </c>
      <c r="AC15453" t="s">
        <v>10212</v>
      </c>
      <c r="AD15453" t="s">
        <v>443</v>
      </c>
    </row>
    <row r="15454" spans="21:30">
      <c r="U15454">
        <v>41780</v>
      </c>
      <c r="V15454">
        <v>7</v>
      </c>
      <c r="W15454" t="s">
        <v>15594</v>
      </c>
      <c r="X15454">
        <v>3</v>
      </c>
      <c r="Y15454" t="s">
        <v>869</v>
      </c>
      <c r="Z15454">
        <v>3101</v>
      </c>
      <c r="AA15454" t="s">
        <v>913</v>
      </c>
      <c r="AC15454" t="s">
        <v>725</v>
      </c>
      <c r="AD15454" t="s">
        <v>443</v>
      </c>
    </row>
    <row r="15455" spans="21:30">
      <c r="U15455">
        <v>41781</v>
      </c>
      <c r="V15455">
        <v>5</v>
      </c>
      <c r="W15455" t="s">
        <v>15595</v>
      </c>
      <c r="X15455">
        <v>13</v>
      </c>
      <c r="Y15455" t="s">
        <v>6457</v>
      </c>
      <c r="Z15455">
        <v>13604</v>
      </c>
      <c r="AA15455" t="s">
        <v>1448</v>
      </c>
      <c r="AC15455" t="s">
        <v>725</v>
      </c>
      <c r="AD15455" t="s">
        <v>443</v>
      </c>
    </row>
    <row r="15456" spans="21:30">
      <c r="U15456">
        <v>41782</v>
      </c>
      <c r="V15456">
        <v>3</v>
      </c>
      <c r="W15456" t="s">
        <v>15596</v>
      </c>
      <c r="X15456">
        <v>16</v>
      </c>
      <c r="Y15456" t="s">
        <v>3835</v>
      </c>
      <c r="Z15456">
        <v>16101</v>
      </c>
      <c r="AA15456" t="s">
        <v>3836</v>
      </c>
      <c r="AC15456" t="s">
        <v>10212</v>
      </c>
      <c r="AD15456" t="s">
        <v>2682</v>
      </c>
    </row>
    <row r="15457" spans="21:30">
      <c r="U15457">
        <v>41783</v>
      </c>
      <c r="V15457">
        <v>1</v>
      </c>
      <c r="W15457" t="s">
        <v>15597</v>
      </c>
      <c r="X15457">
        <v>2</v>
      </c>
      <c r="Y15457" t="s">
        <v>631</v>
      </c>
      <c r="Z15457">
        <v>2201</v>
      </c>
      <c r="AA15457" t="s">
        <v>714</v>
      </c>
      <c r="AC15457" t="s">
        <v>10219</v>
      </c>
      <c r="AD15457" t="s">
        <v>443</v>
      </c>
    </row>
    <row r="15458" spans="21:30">
      <c r="U15458">
        <v>41785</v>
      </c>
      <c r="V15458">
        <v>8</v>
      </c>
      <c r="W15458" t="s">
        <v>15598</v>
      </c>
      <c r="X15458">
        <v>13</v>
      </c>
      <c r="Y15458" t="s">
        <v>6457</v>
      </c>
      <c r="Z15458">
        <v>13124</v>
      </c>
      <c r="AA15458" t="s">
        <v>688</v>
      </c>
      <c r="AC15458" t="s">
        <v>10212</v>
      </c>
      <c r="AD15458" t="s">
        <v>443</v>
      </c>
    </row>
    <row r="15459" spans="21:30">
      <c r="U15459">
        <v>41786</v>
      </c>
      <c r="V15459">
        <v>6</v>
      </c>
      <c r="W15459" t="s">
        <v>15599</v>
      </c>
      <c r="X15459">
        <v>13</v>
      </c>
      <c r="Y15459" t="s">
        <v>6457</v>
      </c>
      <c r="Z15459">
        <v>13124</v>
      </c>
      <c r="AA15459" t="s">
        <v>688</v>
      </c>
      <c r="AC15459" t="s">
        <v>725</v>
      </c>
      <c r="AD15459" t="s">
        <v>443</v>
      </c>
    </row>
    <row r="15460" spans="21:30">
      <c r="U15460">
        <v>41787</v>
      </c>
      <c r="V15460">
        <v>4</v>
      </c>
      <c r="W15460" t="s">
        <v>15600</v>
      </c>
      <c r="X15460">
        <v>8</v>
      </c>
      <c r="Y15460" t="s">
        <v>434</v>
      </c>
      <c r="Z15460">
        <v>8206</v>
      </c>
      <c r="AA15460" t="s">
        <v>4694</v>
      </c>
      <c r="AC15460" t="s">
        <v>10212</v>
      </c>
      <c r="AD15460" t="s">
        <v>443</v>
      </c>
    </row>
    <row r="15461" spans="21:30">
      <c r="U15461">
        <v>41789</v>
      </c>
      <c r="V15461">
        <v>0</v>
      </c>
      <c r="W15461" t="s">
        <v>15601</v>
      </c>
      <c r="X15461">
        <v>9</v>
      </c>
      <c r="Y15461" t="s">
        <v>559</v>
      </c>
      <c r="Z15461">
        <v>9115</v>
      </c>
      <c r="AA15461" t="s">
        <v>5190</v>
      </c>
      <c r="AC15461" t="s">
        <v>725</v>
      </c>
      <c r="AD15461" t="s">
        <v>443</v>
      </c>
    </row>
    <row r="15462" spans="21:30">
      <c r="U15462">
        <v>41790</v>
      </c>
      <c r="V15462">
        <v>4</v>
      </c>
      <c r="W15462" t="s">
        <v>15602</v>
      </c>
      <c r="X15462">
        <v>4</v>
      </c>
      <c r="Y15462" t="s">
        <v>846</v>
      </c>
      <c r="Z15462">
        <v>4102</v>
      </c>
      <c r="AA15462" t="s">
        <v>846</v>
      </c>
      <c r="AC15462" t="s">
        <v>725</v>
      </c>
      <c r="AD15462" t="s">
        <v>443</v>
      </c>
    </row>
    <row r="15463" spans="21:30">
      <c r="U15463">
        <v>41791</v>
      </c>
      <c r="V15463">
        <v>2</v>
      </c>
      <c r="W15463" t="s">
        <v>15603</v>
      </c>
      <c r="X15463">
        <v>8</v>
      </c>
      <c r="Y15463" t="s">
        <v>434</v>
      </c>
      <c r="Z15463">
        <v>8101</v>
      </c>
      <c r="AA15463" t="s">
        <v>433</v>
      </c>
      <c r="AC15463" t="s">
        <v>725</v>
      </c>
      <c r="AD15463" t="s">
        <v>443</v>
      </c>
    </row>
    <row r="15464" spans="21:30">
      <c r="U15464">
        <v>41792</v>
      </c>
      <c r="V15464">
        <v>0</v>
      </c>
      <c r="W15464" t="s">
        <v>15604</v>
      </c>
      <c r="X15464">
        <v>6</v>
      </c>
      <c r="Y15464" t="s">
        <v>608</v>
      </c>
      <c r="Z15464">
        <v>6101</v>
      </c>
      <c r="AA15464" t="s">
        <v>655</v>
      </c>
      <c r="AC15464" t="s">
        <v>725</v>
      </c>
      <c r="AD15464" t="s">
        <v>2682</v>
      </c>
    </row>
    <row r="15465" spans="21:30">
      <c r="U15465">
        <v>41794</v>
      </c>
      <c r="V15465">
        <v>7</v>
      </c>
      <c r="W15465" t="s">
        <v>15605</v>
      </c>
      <c r="X15465">
        <v>13</v>
      </c>
      <c r="Y15465" t="s">
        <v>6457</v>
      </c>
      <c r="Z15465">
        <v>13130</v>
      </c>
      <c r="AA15465" t="s">
        <v>840</v>
      </c>
      <c r="AC15465" t="s">
        <v>713</v>
      </c>
      <c r="AD15465" t="s">
        <v>443</v>
      </c>
    </row>
    <row r="15466" spans="21:30">
      <c r="U15466">
        <v>41795</v>
      </c>
      <c r="V15466">
        <v>5</v>
      </c>
      <c r="W15466" t="s">
        <v>15606</v>
      </c>
      <c r="X15466">
        <v>9</v>
      </c>
      <c r="Y15466" t="s">
        <v>559</v>
      </c>
      <c r="Z15466">
        <v>9120</v>
      </c>
      <c r="AA15466" t="s">
        <v>1800</v>
      </c>
      <c r="AC15466" t="s">
        <v>725</v>
      </c>
      <c r="AD15466" t="s">
        <v>443</v>
      </c>
    </row>
    <row r="15467" spans="21:30">
      <c r="U15467">
        <v>41796</v>
      </c>
      <c r="V15467">
        <v>3</v>
      </c>
      <c r="W15467" t="s">
        <v>15607</v>
      </c>
      <c r="X15467">
        <v>11</v>
      </c>
      <c r="Y15467" t="s">
        <v>1843</v>
      </c>
      <c r="Z15467">
        <v>11401</v>
      </c>
      <c r="AA15467" t="s">
        <v>6396</v>
      </c>
      <c r="AC15467" t="s">
        <v>10212</v>
      </c>
      <c r="AD15467" t="s">
        <v>443</v>
      </c>
    </row>
    <row r="15468" spans="21:30">
      <c r="U15468">
        <v>41797</v>
      </c>
      <c r="V15468">
        <v>1</v>
      </c>
      <c r="W15468" t="s">
        <v>15608</v>
      </c>
      <c r="X15468">
        <v>13</v>
      </c>
      <c r="Y15468" t="s">
        <v>6457</v>
      </c>
      <c r="Z15468">
        <v>13111</v>
      </c>
      <c r="AA15468" t="s">
        <v>1237</v>
      </c>
      <c r="AC15468" t="s">
        <v>725</v>
      </c>
      <c r="AD15468" t="s">
        <v>443</v>
      </c>
    </row>
    <row r="15469" spans="21:30">
      <c r="U15469">
        <v>41800</v>
      </c>
      <c r="V15469">
        <v>5</v>
      </c>
      <c r="W15469" t="s">
        <v>15609</v>
      </c>
      <c r="X15469">
        <v>7</v>
      </c>
      <c r="Y15469" t="s">
        <v>953</v>
      </c>
      <c r="Z15469">
        <v>7301</v>
      </c>
      <c r="AA15469" t="s">
        <v>1103</v>
      </c>
      <c r="AC15469" t="s">
        <v>1009</v>
      </c>
      <c r="AD15469" t="s">
        <v>443</v>
      </c>
    </row>
    <row r="15470" spans="21:30">
      <c r="U15470">
        <v>41801</v>
      </c>
      <c r="V15470">
        <v>3</v>
      </c>
      <c r="W15470" t="s">
        <v>15610</v>
      </c>
      <c r="X15470">
        <v>6</v>
      </c>
      <c r="Y15470" t="s">
        <v>608</v>
      </c>
      <c r="Z15470">
        <v>6301</v>
      </c>
      <c r="AA15470" t="s">
        <v>835</v>
      </c>
      <c r="AC15470" t="s">
        <v>10219</v>
      </c>
      <c r="AD15470" t="s">
        <v>443</v>
      </c>
    </row>
    <row r="15471" spans="21:30">
      <c r="U15471">
        <v>41802</v>
      </c>
      <c r="V15471">
        <v>1</v>
      </c>
      <c r="W15471" t="s">
        <v>15611</v>
      </c>
      <c r="X15471">
        <v>5</v>
      </c>
      <c r="Y15471" t="s">
        <v>505</v>
      </c>
      <c r="Z15471">
        <v>5601</v>
      </c>
      <c r="AA15471" t="s">
        <v>855</v>
      </c>
      <c r="AC15471" t="s">
        <v>10212</v>
      </c>
      <c r="AD15471" t="s">
        <v>443</v>
      </c>
    </row>
    <row r="15472" spans="21:30">
      <c r="U15472">
        <v>41804</v>
      </c>
      <c r="V15472">
        <v>8</v>
      </c>
      <c r="W15472" t="s">
        <v>15612</v>
      </c>
      <c r="X15472">
        <v>6</v>
      </c>
      <c r="Y15472" t="s">
        <v>608</v>
      </c>
      <c r="Z15472">
        <v>6301</v>
      </c>
      <c r="AA15472" t="s">
        <v>835</v>
      </c>
      <c r="AC15472" t="s">
        <v>10219</v>
      </c>
      <c r="AD15472" t="s">
        <v>443</v>
      </c>
    </row>
    <row r="15473" spans="21:30">
      <c r="U15473">
        <v>41805</v>
      </c>
      <c r="V15473">
        <v>6</v>
      </c>
      <c r="W15473" t="s">
        <v>15613</v>
      </c>
      <c r="X15473">
        <v>6</v>
      </c>
      <c r="Y15473" t="s">
        <v>608</v>
      </c>
      <c r="Z15473">
        <v>6115</v>
      </c>
      <c r="AA15473" t="s">
        <v>1647</v>
      </c>
      <c r="AC15473" t="s">
        <v>10219</v>
      </c>
      <c r="AD15473" t="s">
        <v>443</v>
      </c>
    </row>
    <row r="15474" spans="21:30">
      <c r="U15474">
        <v>41806</v>
      </c>
      <c r="V15474">
        <v>4</v>
      </c>
      <c r="W15474" t="s">
        <v>15614</v>
      </c>
      <c r="X15474">
        <v>13</v>
      </c>
      <c r="Y15474" t="s">
        <v>6457</v>
      </c>
      <c r="Z15474">
        <v>13122</v>
      </c>
      <c r="AA15474" t="s">
        <v>6722</v>
      </c>
      <c r="AC15474" t="s">
        <v>10212</v>
      </c>
      <c r="AD15474" t="s">
        <v>443</v>
      </c>
    </row>
    <row r="15475" spans="21:30">
      <c r="U15475">
        <v>41807</v>
      </c>
      <c r="V15475">
        <v>2</v>
      </c>
      <c r="W15475" t="s">
        <v>15615</v>
      </c>
      <c r="X15475">
        <v>13</v>
      </c>
      <c r="Y15475" t="s">
        <v>6457</v>
      </c>
      <c r="Z15475">
        <v>13130</v>
      </c>
      <c r="AA15475" t="s">
        <v>840</v>
      </c>
      <c r="AC15475" t="s">
        <v>725</v>
      </c>
      <c r="AD15475" t="s">
        <v>443</v>
      </c>
    </row>
    <row r="15476" spans="21:30">
      <c r="U15476">
        <v>41808</v>
      </c>
      <c r="V15476">
        <v>0</v>
      </c>
      <c r="W15476" t="s">
        <v>15616</v>
      </c>
      <c r="X15476">
        <v>9</v>
      </c>
      <c r="Y15476" t="s">
        <v>559</v>
      </c>
      <c r="Z15476">
        <v>9112</v>
      </c>
      <c r="AA15476" t="s">
        <v>1452</v>
      </c>
      <c r="AC15476" t="s">
        <v>10212</v>
      </c>
      <c r="AD15476" t="s">
        <v>2682</v>
      </c>
    </row>
    <row r="15477" spans="21:30">
      <c r="U15477">
        <v>41809</v>
      </c>
      <c r="V15477">
        <v>9</v>
      </c>
      <c r="W15477" t="s">
        <v>15617</v>
      </c>
      <c r="X15477">
        <v>5</v>
      </c>
      <c r="Y15477" t="s">
        <v>505</v>
      </c>
      <c r="Z15477">
        <v>5109</v>
      </c>
      <c r="AA15477" t="s">
        <v>2675</v>
      </c>
      <c r="AC15477" t="s">
        <v>725</v>
      </c>
      <c r="AD15477" t="s">
        <v>443</v>
      </c>
    </row>
    <row r="15478" spans="21:30">
      <c r="U15478">
        <v>41810</v>
      </c>
      <c r="V15478">
        <v>2</v>
      </c>
      <c r="W15478" t="s">
        <v>15618</v>
      </c>
      <c r="X15478">
        <v>6</v>
      </c>
      <c r="Y15478" t="s">
        <v>608</v>
      </c>
      <c r="Z15478">
        <v>6115</v>
      </c>
      <c r="AA15478" t="s">
        <v>1647</v>
      </c>
      <c r="AC15478" t="s">
        <v>10212</v>
      </c>
      <c r="AD15478" t="s">
        <v>2682</v>
      </c>
    </row>
    <row r="15479" spans="21:30">
      <c r="U15479">
        <v>41811</v>
      </c>
      <c r="V15479">
        <v>0</v>
      </c>
      <c r="W15479" t="s">
        <v>15619</v>
      </c>
      <c r="X15479">
        <v>13</v>
      </c>
      <c r="Y15479" t="s">
        <v>6457</v>
      </c>
      <c r="Z15479">
        <v>13120</v>
      </c>
      <c r="AA15479" t="s">
        <v>6588</v>
      </c>
      <c r="AC15479" t="s">
        <v>10212</v>
      </c>
      <c r="AD15479" t="s">
        <v>443</v>
      </c>
    </row>
    <row r="15480" spans="21:30">
      <c r="U15480">
        <v>41812</v>
      </c>
      <c r="V15480">
        <v>9</v>
      </c>
      <c r="W15480" t="s">
        <v>15620</v>
      </c>
      <c r="X15480">
        <v>4</v>
      </c>
      <c r="Y15480" t="s">
        <v>846</v>
      </c>
      <c r="Z15480">
        <v>4101</v>
      </c>
      <c r="AA15480" t="s">
        <v>844</v>
      </c>
      <c r="AC15480" t="s">
        <v>713</v>
      </c>
      <c r="AD15480" t="s">
        <v>443</v>
      </c>
    </row>
    <row r="15481" spans="21:30">
      <c r="U15481">
        <v>41813</v>
      </c>
      <c r="V15481">
        <v>7</v>
      </c>
      <c r="W15481" t="s">
        <v>15621</v>
      </c>
      <c r="X15481">
        <v>13</v>
      </c>
      <c r="Y15481" t="s">
        <v>6457</v>
      </c>
      <c r="Z15481">
        <v>13301</v>
      </c>
      <c r="AA15481" t="s">
        <v>623</v>
      </c>
      <c r="AC15481" t="s">
        <v>713</v>
      </c>
      <c r="AD15481" t="s">
        <v>443</v>
      </c>
    </row>
    <row r="15482" spans="21:30">
      <c r="U15482">
        <v>41814</v>
      </c>
      <c r="V15482">
        <v>5</v>
      </c>
      <c r="W15482" t="s">
        <v>15622</v>
      </c>
      <c r="X15482">
        <v>7</v>
      </c>
      <c r="Y15482" t="s">
        <v>953</v>
      </c>
      <c r="Z15482">
        <v>7101</v>
      </c>
      <c r="AA15482" t="s">
        <v>1054</v>
      </c>
      <c r="AC15482" t="s">
        <v>725</v>
      </c>
      <c r="AD15482" t="s">
        <v>443</v>
      </c>
    </row>
    <row r="15483" spans="21:30">
      <c r="U15483">
        <v>41815</v>
      </c>
      <c r="V15483">
        <v>3</v>
      </c>
      <c r="W15483" t="s">
        <v>15623</v>
      </c>
      <c r="X15483">
        <v>13</v>
      </c>
      <c r="Y15483" t="s">
        <v>6457</v>
      </c>
      <c r="Z15483">
        <v>13114</v>
      </c>
      <c r="AA15483" t="s">
        <v>683</v>
      </c>
      <c r="AC15483" t="s">
        <v>725</v>
      </c>
      <c r="AD15483" t="s">
        <v>443</v>
      </c>
    </row>
    <row r="15484" spans="21:30">
      <c r="U15484">
        <v>41816</v>
      </c>
      <c r="V15484">
        <v>1</v>
      </c>
      <c r="W15484" t="s">
        <v>15624</v>
      </c>
      <c r="X15484">
        <v>4</v>
      </c>
      <c r="Y15484" t="s">
        <v>846</v>
      </c>
      <c r="Z15484">
        <v>4102</v>
      </c>
      <c r="AA15484" t="s">
        <v>846</v>
      </c>
      <c r="AC15484" t="s">
        <v>713</v>
      </c>
      <c r="AD15484" t="s">
        <v>443</v>
      </c>
    </row>
    <row r="15485" spans="21:30">
      <c r="U15485">
        <v>41818</v>
      </c>
      <c r="V15485">
        <v>8</v>
      </c>
      <c r="W15485" t="s">
        <v>15625</v>
      </c>
      <c r="X15485">
        <v>13</v>
      </c>
      <c r="Y15485" t="s">
        <v>6457</v>
      </c>
      <c r="Z15485">
        <v>13130</v>
      </c>
      <c r="AA15485" t="s">
        <v>840</v>
      </c>
      <c r="AC15485" t="s">
        <v>725</v>
      </c>
      <c r="AD15485" t="s">
        <v>443</v>
      </c>
    </row>
    <row r="15486" spans="21:30">
      <c r="U15486">
        <v>41819</v>
      </c>
      <c r="V15486">
        <v>6</v>
      </c>
      <c r="W15486" t="s">
        <v>15626</v>
      </c>
      <c r="X15486">
        <v>13</v>
      </c>
      <c r="Y15486" t="s">
        <v>6457</v>
      </c>
      <c r="Z15486">
        <v>13101</v>
      </c>
      <c r="AA15486" t="s">
        <v>452</v>
      </c>
      <c r="AC15486" t="s">
        <v>725</v>
      </c>
      <c r="AD15486" t="s">
        <v>443</v>
      </c>
    </row>
    <row r="15487" spans="21:30">
      <c r="U15487">
        <v>41821</v>
      </c>
      <c r="V15487">
        <v>8</v>
      </c>
      <c r="W15487" t="s">
        <v>15627</v>
      </c>
      <c r="X15487">
        <v>13</v>
      </c>
      <c r="Y15487" t="s">
        <v>6457</v>
      </c>
      <c r="Z15487">
        <v>13130</v>
      </c>
      <c r="AA15487" t="s">
        <v>840</v>
      </c>
      <c r="AC15487" t="s">
        <v>713</v>
      </c>
      <c r="AD15487" t="s">
        <v>443</v>
      </c>
    </row>
    <row r="15488" spans="21:30">
      <c r="U15488">
        <v>41822</v>
      </c>
      <c r="V15488">
        <v>6</v>
      </c>
      <c r="W15488" t="s">
        <v>15628</v>
      </c>
      <c r="X15488">
        <v>13</v>
      </c>
      <c r="Y15488" t="s">
        <v>6457</v>
      </c>
      <c r="Z15488">
        <v>13103</v>
      </c>
      <c r="AA15488" t="s">
        <v>708</v>
      </c>
      <c r="AC15488" t="s">
        <v>713</v>
      </c>
      <c r="AD15488" t="s">
        <v>443</v>
      </c>
    </row>
    <row r="15489" spans="21:30">
      <c r="U15489">
        <v>41823</v>
      </c>
      <c r="V15489">
        <v>4</v>
      </c>
      <c r="W15489" t="s">
        <v>15629</v>
      </c>
      <c r="X15489">
        <v>13</v>
      </c>
      <c r="Y15489" t="s">
        <v>6457</v>
      </c>
      <c r="Z15489">
        <v>13125</v>
      </c>
      <c r="AA15489" t="s">
        <v>1608</v>
      </c>
      <c r="AC15489" t="s">
        <v>713</v>
      </c>
      <c r="AD15489" t="s">
        <v>443</v>
      </c>
    </row>
    <row r="15490" spans="21:30">
      <c r="U15490">
        <v>41824</v>
      </c>
      <c r="V15490">
        <v>2</v>
      </c>
      <c r="W15490" t="s">
        <v>9222</v>
      </c>
      <c r="X15490">
        <v>13</v>
      </c>
      <c r="Y15490" t="s">
        <v>6457</v>
      </c>
      <c r="Z15490">
        <v>13402</v>
      </c>
      <c r="AA15490" t="s">
        <v>766</v>
      </c>
      <c r="AC15490" t="s">
        <v>725</v>
      </c>
      <c r="AD15490" t="s">
        <v>443</v>
      </c>
    </row>
    <row r="15491" spans="21:30">
      <c r="U15491">
        <v>41825</v>
      </c>
      <c r="V15491">
        <v>0</v>
      </c>
      <c r="W15491" t="s">
        <v>15630</v>
      </c>
      <c r="X15491">
        <v>13</v>
      </c>
      <c r="Y15491" t="s">
        <v>6457</v>
      </c>
      <c r="Z15491">
        <v>13123</v>
      </c>
      <c r="AA15491" t="s">
        <v>756</v>
      </c>
      <c r="AC15491" t="s">
        <v>725</v>
      </c>
      <c r="AD15491" t="s">
        <v>443</v>
      </c>
    </row>
    <row r="15492" spans="21:30">
      <c r="U15492">
        <v>41826</v>
      </c>
      <c r="V15492">
        <v>9</v>
      </c>
      <c r="W15492" t="s">
        <v>15631</v>
      </c>
      <c r="X15492">
        <v>4</v>
      </c>
      <c r="Y15492" t="s">
        <v>846</v>
      </c>
      <c r="Z15492">
        <v>4301</v>
      </c>
      <c r="AA15492" t="s">
        <v>112</v>
      </c>
      <c r="AC15492" t="s">
        <v>725</v>
      </c>
      <c r="AD15492" t="s">
        <v>443</v>
      </c>
    </row>
    <row r="15493" spans="21:30">
      <c r="U15493">
        <v>41827</v>
      </c>
      <c r="V15493">
        <v>7</v>
      </c>
      <c r="W15493" t="s">
        <v>15632</v>
      </c>
      <c r="X15493">
        <v>13</v>
      </c>
      <c r="Y15493" t="s">
        <v>6457</v>
      </c>
      <c r="Z15493">
        <v>13123</v>
      </c>
      <c r="AA15493" t="s">
        <v>756</v>
      </c>
      <c r="AC15493" t="s">
        <v>725</v>
      </c>
      <c r="AD15493" t="s">
        <v>443</v>
      </c>
    </row>
    <row r="15494" spans="21:30">
      <c r="U15494">
        <v>41828</v>
      </c>
      <c r="V15494">
        <v>5</v>
      </c>
      <c r="W15494" t="s">
        <v>15633</v>
      </c>
      <c r="X15494">
        <v>1</v>
      </c>
      <c r="Y15494" t="s">
        <v>594</v>
      </c>
      <c r="Z15494">
        <v>1101</v>
      </c>
      <c r="AA15494" t="s">
        <v>593</v>
      </c>
      <c r="AC15494" t="s">
        <v>725</v>
      </c>
      <c r="AD15494" t="s">
        <v>443</v>
      </c>
    </row>
    <row r="15495" spans="21:30">
      <c r="U15495">
        <v>41829</v>
      </c>
      <c r="V15495">
        <v>3</v>
      </c>
      <c r="W15495" t="s">
        <v>15634</v>
      </c>
      <c r="X15495">
        <v>4</v>
      </c>
      <c r="Y15495" t="s">
        <v>846</v>
      </c>
      <c r="Z15495">
        <v>4101</v>
      </c>
      <c r="AA15495" t="s">
        <v>844</v>
      </c>
      <c r="AC15495" t="s">
        <v>725</v>
      </c>
      <c r="AD15495" t="s">
        <v>443</v>
      </c>
    </row>
    <row r="15496" spans="21:30">
      <c r="U15496">
        <v>41830</v>
      </c>
      <c r="V15496">
        <v>7</v>
      </c>
      <c r="W15496" t="s">
        <v>15635</v>
      </c>
      <c r="X15496">
        <v>9</v>
      </c>
      <c r="Y15496" t="s">
        <v>559</v>
      </c>
      <c r="Z15496">
        <v>9115</v>
      </c>
      <c r="AA15496" t="s">
        <v>5190</v>
      </c>
      <c r="AC15496" t="s">
        <v>10212</v>
      </c>
      <c r="AD15496" t="s">
        <v>2682</v>
      </c>
    </row>
    <row r="15497" spans="21:30">
      <c r="U15497">
        <v>41831</v>
      </c>
      <c r="V15497">
        <v>5</v>
      </c>
      <c r="W15497" t="s">
        <v>15636</v>
      </c>
      <c r="X15497">
        <v>13</v>
      </c>
      <c r="Y15497" t="s">
        <v>6457</v>
      </c>
      <c r="Z15497">
        <v>13120</v>
      </c>
      <c r="AA15497" t="s">
        <v>6588</v>
      </c>
      <c r="AC15497" t="s">
        <v>725</v>
      </c>
      <c r="AD15497" t="s">
        <v>443</v>
      </c>
    </row>
    <row r="15498" spans="21:30">
      <c r="U15498">
        <v>41832</v>
      </c>
      <c r="V15498">
        <v>3</v>
      </c>
      <c r="W15498" t="s">
        <v>15637</v>
      </c>
      <c r="X15498">
        <v>9</v>
      </c>
      <c r="Y15498" t="s">
        <v>559</v>
      </c>
      <c r="Z15498">
        <v>9101</v>
      </c>
      <c r="AA15498" t="s">
        <v>133</v>
      </c>
      <c r="AC15498" t="s">
        <v>10212</v>
      </c>
      <c r="AD15498" t="s">
        <v>2682</v>
      </c>
    </row>
    <row r="15499" spans="21:30">
      <c r="U15499">
        <v>41833</v>
      </c>
      <c r="V15499">
        <v>1</v>
      </c>
      <c r="W15499" t="s">
        <v>15638</v>
      </c>
      <c r="X15499">
        <v>4</v>
      </c>
      <c r="Y15499" t="s">
        <v>846</v>
      </c>
      <c r="Z15499">
        <v>4101</v>
      </c>
      <c r="AA15499" t="s">
        <v>844</v>
      </c>
      <c r="AC15499" t="s">
        <v>713</v>
      </c>
      <c r="AD15499" t="s">
        <v>443</v>
      </c>
    </row>
    <row r="15500" spans="21:30">
      <c r="U15500">
        <v>41835</v>
      </c>
      <c r="V15500">
        <v>8</v>
      </c>
      <c r="W15500" t="s">
        <v>15639</v>
      </c>
      <c r="X15500">
        <v>5</v>
      </c>
      <c r="Y15500" t="s">
        <v>505</v>
      </c>
      <c r="Z15500">
        <v>5109</v>
      </c>
      <c r="AA15500" t="s">
        <v>2675</v>
      </c>
      <c r="AC15500" t="s">
        <v>725</v>
      </c>
      <c r="AD15500" t="s">
        <v>443</v>
      </c>
    </row>
    <row r="15501" spans="21:30">
      <c r="U15501">
        <v>41836</v>
      </c>
      <c r="V15501">
        <v>6</v>
      </c>
      <c r="W15501" t="s">
        <v>15640</v>
      </c>
      <c r="X15501">
        <v>5</v>
      </c>
      <c r="Y15501" t="s">
        <v>505</v>
      </c>
      <c r="Z15501">
        <v>5103</v>
      </c>
      <c r="AA15501" t="s">
        <v>2583</v>
      </c>
      <c r="AC15501" t="s">
        <v>725</v>
      </c>
      <c r="AD15501" t="s">
        <v>443</v>
      </c>
    </row>
    <row r="15502" spans="21:30">
      <c r="U15502">
        <v>41837</v>
      </c>
      <c r="V15502">
        <v>4</v>
      </c>
      <c r="W15502" t="s">
        <v>14663</v>
      </c>
      <c r="X15502">
        <v>13</v>
      </c>
      <c r="Y15502" t="s">
        <v>6457</v>
      </c>
      <c r="Z15502">
        <v>13125</v>
      </c>
      <c r="AA15502" t="s">
        <v>1608</v>
      </c>
      <c r="AC15502" t="s">
        <v>10219</v>
      </c>
      <c r="AD15502" t="s">
        <v>443</v>
      </c>
    </row>
    <row r="15503" spans="21:30">
      <c r="U15503">
        <v>41838</v>
      </c>
      <c r="V15503">
        <v>2</v>
      </c>
      <c r="W15503" t="s">
        <v>15641</v>
      </c>
      <c r="X15503">
        <v>13</v>
      </c>
      <c r="Y15503" t="s">
        <v>6457</v>
      </c>
      <c r="Z15503">
        <v>13124</v>
      </c>
      <c r="AA15503" t="s">
        <v>688</v>
      </c>
      <c r="AC15503" t="s">
        <v>725</v>
      </c>
      <c r="AD15503" t="s">
        <v>443</v>
      </c>
    </row>
    <row r="15504" spans="21:30">
      <c r="U15504">
        <v>41839</v>
      </c>
      <c r="V15504">
        <v>0</v>
      </c>
      <c r="W15504" t="s">
        <v>15642</v>
      </c>
      <c r="X15504">
        <v>13</v>
      </c>
      <c r="Y15504" t="s">
        <v>6457</v>
      </c>
      <c r="Z15504">
        <v>13101</v>
      </c>
      <c r="AA15504" t="s">
        <v>452</v>
      </c>
      <c r="AC15504" t="s">
        <v>725</v>
      </c>
      <c r="AD15504" t="s">
        <v>443</v>
      </c>
    </row>
    <row r="15505" spans="21:30">
      <c r="U15505">
        <v>41840</v>
      </c>
      <c r="V15505">
        <v>4</v>
      </c>
      <c r="W15505" t="s">
        <v>15643</v>
      </c>
      <c r="X15505">
        <v>4</v>
      </c>
      <c r="Y15505" t="s">
        <v>846</v>
      </c>
      <c r="Z15505">
        <v>4301</v>
      </c>
      <c r="AA15505" t="s">
        <v>112</v>
      </c>
      <c r="AC15505" t="s">
        <v>725</v>
      </c>
      <c r="AD15505" t="s">
        <v>443</v>
      </c>
    </row>
    <row r="15506" spans="21:30">
      <c r="U15506">
        <v>41841</v>
      </c>
      <c r="V15506">
        <v>2</v>
      </c>
      <c r="W15506" t="s">
        <v>15644</v>
      </c>
      <c r="X15506">
        <v>4</v>
      </c>
      <c r="Y15506" t="s">
        <v>846</v>
      </c>
      <c r="Z15506">
        <v>4101</v>
      </c>
      <c r="AA15506" t="s">
        <v>844</v>
      </c>
      <c r="AC15506" t="s">
        <v>725</v>
      </c>
      <c r="AD15506" t="s">
        <v>443</v>
      </c>
    </row>
    <row r="15507" spans="21:30">
      <c r="U15507">
        <v>41842</v>
      </c>
      <c r="V15507">
        <v>0</v>
      </c>
      <c r="W15507" t="s">
        <v>15645</v>
      </c>
      <c r="X15507">
        <v>6</v>
      </c>
      <c r="Y15507" t="s">
        <v>608</v>
      </c>
      <c r="Z15507">
        <v>6108</v>
      </c>
      <c r="AA15507" t="s">
        <v>2996</v>
      </c>
      <c r="AC15507" t="s">
        <v>725</v>
      </c>
      <c r="AD15507" t="s">
        <v>443</v>
      </c>
    </row>
    <row r="15508" spans="21:30">
      <c r="U15508">
        <v>41843</v>
      </c>
      <c r="V15508">
        <v>9</v>
      </c>
      <c r="W15508" t="s">
        <v>15646</v>
      </c>
      <c r="X15508">
        <v>2</v>
      </c>
      <c r="Y15508" t="s">
        <v>631</v>
      </c>
      <c r="Z15508">
        <v>2201</v>
      </c>
      <c r="AA15508" t="s">
        <v>714</v>
      </c>
      <c r="AC15508" t="s">
        <v>725</v>
      </c>
      <c r="AD15508" t="s">
        <v>443</v>
      </c>
    </row>
    <row r="15509" spans="21:30">
      <c r="U15509">
        <v>41844</v>
      </c>
      <c r="V15509">
        <v>7</v>
      </c>
      <c r="W15509" t="s">
        <v>15647</v>
      </c>
      <c r="X15509">
        <v>13</v>
      </c>
      <c r="Y15509" t="s">
        <v>6457</v>
      </c>
      <c r="Z15509">
        <v>13120</v>
      </c>
      <c r="AA15509" t="s">
        <v>6588</v>
      </c>
      <c r="AC15509" t="s">
        <v>725</v>
      </c>
      <c r="AD15509" t="s">
        <v>443</v>
      </c>
    </row>
    <row r="15510" spans="21:30">
      <c r="U15510">
        <v>41845</v>
      </c>
      <c r="V15510">
        <v>5</v>
      </c>
      <c r="W15510" t="s">
        <v>15648</v>
      </c>
      <c r="X15510">
        <v>13</v>
      </c>
      <c r="Y15510" t="s">
        <v>6457</v>
      </c>
      <c r="Z15510">
        <v>13604</v>
      </c>
      <c r="AA15510" t="s">
        <v>1448</v>
      </c>
      <c r="AC15510" t="s">
        <v>725</v>
      </c>
      <c r="AD15510" t="s">
        <v>443</v>
      </c>
    </row>
    <row r="15511" spans="21:30">
      <c r="U15511">
        <v>41846</v>
      </c>
      <c r="V15511">
        <v>3</v>
      </c>
      <c r="W15511" t="s">
        <v>15649</v>
      </c>
      <c r="X15511">
        <v>4</v>
      </c>
      <c r="Y15511" t="s">
        <v>846</v>
      </c>
      <c r="Z15511">
        <v>4101</v>
      </c>
      <c r="AA15511" t="s">
        <v>844</v>
      </c>
      <c r="AC15511" t="s">
        <v>713</v>
      </c>
      <c r="AD15511" t="s">
        <v>443</v>
      </c>
    </row>
    <row r="15512" spans="21:30">
      <c r="U15512">
        <v>41847</v>
      </c>
      <c r="V15512">
        <v>1</v>
      </c>
      <c r="W15512" t="s">
        <v>15650</v>
      </c>
      <c r="X15512">
        <v>13</v>
      </c>
      <c r="Y15512" t="s">
        <v>6457</v>
      </c>
      <c r="Z15512">
        <v>13119</v>
      </c>
      <c r="AA15512" t="s">
        <v>6482</v>
      </c>
      <c r="AC15512" t="s">
        <v>725</v>
      </c>
      <c r="AD15512" t="s">
        <v>443</v>
      </c>
    </row>
    <row r="15513" spans="21:30">
      <c r="U15513">
        <v>41849</v>
      </c>
      <c r="V15513">
        <v>8</v>
      </c>
      <c r="W15513" t="s">
        <v>15651</v>
      </c>
      <c r="X15513">
        <v>13</v>
      </c>
      <c r="Y15513" t="s">
        <v>6457</v>
      </c>
      <c r="Z15513">
        <v>13402</v>
      </c>
      <c r="AA15513" t="s">
        <v>766</v>
      </c>
      <c r="AC15513" t="s">
        <v>725</v>
      </c>
      <c r="AD15513" t="s">
        <v>443</v>
      </c>
    </row>
    <row r="15514" spans="21:30">
      <c r="U15514">
        <v>41850</v>
      </c>
      <c r="V15514">
        <v>1</v>
      </c>
      <c r="W15514" t="s">
        <v>15652</v>
      </c>
      <c r="X15514">
        <v>4</v>
      </c>
      <c r="Y15514" t="s">
        <v>846</v>
      </c>
      <c r="Z15514">
        <v>4101</v>
      </c>
      <c r="AA15514" t="s">
        <v>844</v>
      </c>
      <c r="AC15514" t="s">
        <v>725</v>
      </c>
      <c r="AD15514" t="s">
        <v>443</v>
      </c>
    </row>
    <row r="15515" spans="21:30">
      <c r="U15515">
        <v>41852</v>
      </c>
      <c r="V15515">
        <v>8</v>
      </c>
      <c r="W15515" t="s">
        <v>15653</v>
      </c>
      <c r="X15515">
        <v>3</v>
      </c>
      <c r="Y15515" t="s">
        <v>869</v>
      </c>
      <c r="Z15515">
        <v>3101</v>
      </c>
      <c r="AA15515" t="s">
        <v>913</v>
      </c>
      <c r="AC15515" t="s">
        <v>10212</v>
      </c>
      <c r="AD15515" t="s">
        <v>2682</v>
      </c>
    </row>
    <row r="15516" spans="21:30">
      <c r="U15516">
        <v>41853</v>
      </c>
      <c r="V15516">
        <v>6</v>
      </c>
      <c r="W15516" t="s">
        <v>12842</v>
      </c>
      <c r="X15516">
        <v>9</v>
      </c>
      <c r="Y15516" t="s">
        <v>559</v>
      </c>
      <c r="Z15516">
        <v>9101</v>
      </c>
      <c r="AA15516" t="s">
        <v>133</v>
      </c>
      <c r="AC15516" t="s">
        <v>725</v>
      </c>
      <c r="AD15516" t="s">
        <v>2682</v>
      </c>
    </row>
    <row r="15517" spans="21:30">
      <c r="U15517">
        <v>41854</v>
      </c>
      <c r="V15517">
        <v>4</v>
      </c>
      <c r="W15517" t="s">
        <v>15654</v>
      </c>
      <c r="X15517">
        <v>12</v>
      </c>
      <c r="Y15517" t="s">
        <v>1837</v>
      </c>
      <c r="Z15517">
        <v>12101</v>
      </c>
      <c r="AA15517" t="s">
        <v>6412</v>
      </c>
      <c r="AC15517" t="s">
        <v>725</v>
      </c>
      <c r="AD15517" t="s">
        <v>2682</v>
      </c>
    </row>
    <row r="15518" spans="21:30">
      <c r="U15518">
        <v>41855</v>
      </c>
      <c r="V15518">
        <v>2</v>
      </c>
      <c r="W15518" t="s">
        <v>15655</v>
      </c>
      <c r="X15518">
        <v>13</v>
      </c>
      <c r="Y15518" t="s">
        <v>6457</v>
      </c>
      <c r="Z15518">
        <v>13115</v>
      </c>
      <c r="AA15518" t="s">
        <v>1826</v>
      </c>
      <c r="AC15518" t="s">
        <v>725</v>
      </c>
      <c r="AD15518" t="s">
        <v>2682</v>
      </c>
    </row>
    <row r="15519" spans="21:30">
      <c r="U15519">
        <v>41856</v>
      </c>
      <c r="V15519">
        <v>0</v>
      </c>
      <c r="W15519" t="s">
        <v>15656</v>
      </c>
      <c r="X15519">
        <v>10</v>
      </c>
      <c r="Y15519" t="s">
        <v>5531</v>
      </c>
      <c r="Z15519">
        <v>10208</v>
      </c>
      <c r="AA15519" t="s">
        <v>6288</v>
      </c>
      <c r="AC15519" t="s">
        <v>10219</v>
      </c>
      <c r="AD15519" t="s">
        <v>443</v>
      </c>
    </row>
    <row r="15520" spans="21:30">
      <c r="U15520">
        <v>41857</v>
      </c>
      <c r="V15520">
        <v>9</v>
      </c>
      <c r="W15520" t="s">
        <v>15657</v>
      </c>
      <c r="X15520">
        <v>10</v>
      </c>
      <c r="Y15520" t="s">
        <v>5531</v>
      </c>
      <c r="Z15520">
        <v>10102</v>
      </c>
      <c r="AA15520" t="s">
        <v>908</v>
      </c>
      <c r="AC15520" t="s">
        <v>10219</v>
      </c>
      <c r="AD15520" t="s">
        <v>443</v>
      </c>
    </row>
    <row r="15521" spans="21:30">
      <c r="U15521">
        <v>41858</v>
      </c>
      <c r="V15521">
        <v>7</v>
      </c>
      <c r="W15521" t="s">
        <v>15343</v>
      </c>
      <c r="X15521">
        <v>12</v>
      </c>
      <c r="Y15521" t="s">
        <v>1837</v>
      </c>
      <c r="Z15521">
        <v>12101</v>
      </c>
      <c r="AA15521" t="s">
        <v>6412</v>
      </c>
      <c r="AC15521" t="s">
        <v>725</v>
      </c>
      <c r="AD15521" t="s">
        <v>443</v>
      </c>
    </row>
    <row r="15522" spans="21:30">
      <c r="U15522">
        <v>41859</v>
      </c>
      <c r="V15522">
        <v>5</v>
      </c>
      <c r="W15522" t="s">
        <v>15658</v>
      </c>
      <c r="X15522">
        <v>13</v>
      </c>
      <c r="Y15522" t="s">
        <v>6457</v>
      </c>
      <c r="Z15522">
        <v>13201</v>
      </c>
      <c r="AA15522" t="s">
        <v>114</v>
      </c>
      <c r="AC15522" t="s">
        <v>713</v>
      </c>
      <c r="AD15522" t="s">
        <v>443</v>
      </c>
    </row>
    <row r="15523" spans="21:30">
      <c r="U15523">
        <v>41860</v>
      </c>
      <c r="V15523">
        <v>9</v>
      </c>
      <c r="W15523" t="s">
        <v>15659</v>
      </c>
      <c r="X15523">
        <v>13</v>
      </c>
      <c r="Y15523" t="s">
        <v>6457</v>
      </c>
      <c r="Z15523">
        <v>13120</v>
      </c>
      <c r="AA15523" t="s">
        <v>6588</v>
      </c>
      <c r="AC15523" t="s">
        <v>725</v>
      </c>
      <c r="AD15523" t="s">
        <v>443</v>
      </c>
    </row>
    <row r="15524" spans="21:30">
      <c r="U15524">
        <v>41861</v>
      </c>
      <c r="V15524">
        <v>7</v>
      </c>
      <c r="W15524" t="s">
        <v>15660</v>
      </c>
      <c r="X15524">
        <v>5</v>
      </c>
      <c r="Y15524" t="s">
        <v>505</v>
      </c>
      <c r="Z15524">
        <v>5803</v>
      </c>
      <c r="AA15524" t="s">
        <v>2590</v>
      </c>
      <c r="AC15524" t="s">
        <v>10212</v>
      </c>
      <c r="AD15524" t="s">
        <v>443</v>
      </c>
    </row>
    <row r="15525" spans="21:30">
      <c r="U15525">
        <v>41863</v>
      </c>
      <c r="V15525">
        <v>3</v>
      </c>
      <c r="W15525" t="s">
        <v>15661</v>
      </c>
      <c r="X15525">
        <v>9</v>
      </c>
      <c r="Y15525" t="s">
        <v>559</v>
      </c>
      <c r="Z15525">
        <v>9202</v>
      </c>
      <c r="AA15525" t="s">
        <v>1031</v>
      </c>
      <c r="AC15525" t="s">
        <v>10212</v>
      </c>
      <c r="AD15525" t="s">
        <v>2682</v>
      </c>
    </row>
    <row r="15526" spans="21:30">
      <c r="U15526">
        <v>41864</v>
      </c>
      <c r="V15526">
        <v>1</v>
      </c>
      <c r="W15526" t="s">
        <v>15662</v>
      </c>
      <c r="X15526">
        <v>8</v>
      </c>
      <c r="Y15526" t="s">
        <v>434</v>
      </c>
      <c r="Z15526">
        <v>8101</v>
      </c>
      <c r="AA15526" t="s">
        <v>433</v>
      </c>
      <c r="AC15526" t="s">
        <v>725</v>
      </c>
      <c r="AD15526" t="s">
        <v>443</v>
      </c>
    </row>
    <row r="15527" spans="21:30">
      <c r="U15527">
        <v>41866</v>
      </c>
      <c r="V15527">
        <v>8</v>
      </c>
      <c r="W15527" t="s">
        <v>15663</v>
      </c>
      <c r="X15527">
        <v>5</v>
      </c>
      <c r="Y15527" t="s">
        <v>505</v>
      </c>
      <c r="Z15527">
        <v>5105</v>
      </c>
      <c r="AA15527" t="s">
        <v>2788</v>
      </c>
      <c r="AC15527" t="s">
        <v>10212</v>
      </c>
      <c r="AD15527" t="s">
        <v>443</v>
      </c>
    </row>
    <row r="15528" spans="21:30">
      <c r="U15528">
        <v>41867</v>
      </c>
      <c r="V15528">
        <v>6</v>
      </c>
      <c r="W15528" t="s">
        <v>15664</v>
      </c>
      <c r="X15528">
        <v>8</v>
      </c>
      <c r="Y15528" t="s">
        <v>434</v>
      </c>
      <c r="Z15528">
        <v>8310</v>
      </c>
      <c r="AA15528" t="s">
        <v>1720</v>
      </c>
      <c r="AC15528" t="s">
        <v>10219</v>
      </c>
      <c r="AD15528" t="s">
        <v>443</v>
      </c>
    </row>
    <row r="15529" spans="21:30">
      <c r="U15529">
        <v>41868</v>
      </c>
      <c r="V15529">
        <v>4</v>
      </c>
      <c r="W15529" t="s">
        <v>15665</v>
      </c>
      <c r="X15529">
        <v>13</v>
      </c>
      <c r="Y15529" t="s">
        <v>6457</v>
      </c>
      <c r="Z15529">
        <v>13123</v>
      </c>
      <c r="AA15529" t="s">
        <v>756</v>
      </c>
      <c r="AC15529" t="s">
        <v>725</v>
      </c>
      <c r="AD15529" t="s">
        <v>443</v>
      </c>
    </row>
    <row r="15530" spans="21:30">
      <c r="U15530">
        <v>41869</v>
      </c>
      <c r="V15530">
        <v>2</v>
      </c>
      <c r="W15530" t="s">
        <v>15666</v>
      </c>
      <c r="X15530">
        <v>13</v>
      </c>
      <c r="Y15530" t="s">
        <v>6457</v>
      </c>
      <c r="Z15530">
        <v>13123</v>
      </c>
      <c r="AA15530" t="s">
        <v>756</v>
      </c>
      <c r="AC15530" t="s">
        <v>725</v>
      </c>
      <c r="AD15530" t="s">
        <v>443</v>
      </c>
    </row>
    <row r="15531" spans="21:30">
      <c r="U15531">
        <v>41870</v>
      </c>
      <c r="V15531">
        <v>6</v>
      </c>
      <c r="W15531" t="s">
        <v>15667</v>
      </c>
      <c r="X15531">
        <v>2</v>
      </c>
      <c r="Y15531" t="s">
        <v>631</v>
      </c>
      <c r="Z15531">
        <v>2201</v>
      </c>
      <c r="AA15531" t="s">
        <v>714</v>
      </c>
      <c r="AC15531" t="s">
        <v>725</v>
      </c>
      <c r="AD15531" t="s">
        <v>443</v>
      </c>
    </row>
    <row r="15532" spans="21:30">
      <c r="U15532">
        <v>41871</v>
      </c>
      <c r="V15532">
        <v>4</v>
      </c>
      <c r="W15532" t="s">
        <v>15668</v>
      </c>
      <c r="X15532">
        <v>6</v>
      </c>
      <c r="Y15532" t="s">
        <v>608</v>
      </c>
      <c r="Z15532">
        <v>6117</v>
      </c>
      <c r="AA15532" t="s">
        <v>3051</v>
      </c>
      <c r="AC15532" t="s">
        <v>10219</v>
      </c>
      <c r="AD15532" t="s">
        <v>443</v>
      </c>
    </row>
    <row r="15533" spans="21:30">
      <c r="U15533">
        <v>41872</v>
      </c>
      <c r="V15533">
        <v>2</v>
      </c>
      <c r="W15533" t="s">
        <v>15669</v>
      </c>
      <c r="X15533">
        <v>10</v>
      </c>
      <c r="Y15533" t="s">
        <v>5531</v>
      </c>
      <c r="Z15533">
        <v>10307</v>
      </c>
      <c r="AA15533" t="s">
        <v>1706</v>
      </c>
      <c r="AC15533" t="s">
        <v>713</v>
      </c>
      <c r="AD15533" t="s">
        <v>443</v>
      </c>
    </row>
    <row r="15534" spans="21:30">
      <c r="U15534">
        <v>41873</v>
      </c>
      <c r="V15534">
        <v>0</v>
      </c>
      <c r="W15534" t="s">
        <v>15670</v>
      </c>
      <c r="X15534">
        <v>6</v>
      </c>
      <c r="Y15534" t="s">
        <v>608</v>
      </c>
      <c r="Z15534">
        <v>6301</v>
      </c>
      <c r="AA15534" t="s">
        <v>835</v>
      </c>
      <c r="AC15534" t="s">
        <v>10219</v>
      </c>
      <c r="AD15534" t="s">
        <v>443</v>
      </c>
    </row>
    <row r="15535" spans="21:30">
      <c r="U15535">
        <v>41874</v>
      </c>
      <c r="V15535">
        <v>9</v>
      </c>
      <c r="W15535" t="s">
        <v>15671</v>
      </c>
      <c r="X15535">
        <v>6</v>
      </c>
      <c r="Y15535" t="s">
        <v>608</v>
      </c>
      <c r="Z15535">
        <v>6301</v>
      </c>
      <c r="AA15535" t="s">
        <v>835</v>
      </c>
      <c r="AC15535" t="s">
        <v>10219</v>
      </c>
      <c r="AD15535" t="s">
        <v>443</v>
      </c>
    </row>
    <row r="15536" spans="21:30">
      <c r="U15536">
        <v>41875</v>
      </c>
      <c r="V15536">
        <v>7</v>
      </c>
      <c r="W15536" t="s">
        <v>15672</v>
      </c>
      <c r="X15536">
        <v>12</v>
      </c>
      <c r="Y15536" t="s">
        <v>1837</v>
      </c>
      <c r="Z15536">
        <v>12101</v>
      </c>
      <c r="AA15536" t="s">
        <v>6412</v>
      </c>
      <c r="AC15536" t="s">
        <v>725</v>
      </c>
      <c r="AD15536" t="s">
        <v>2682</v>
      </c>
    </row>
    <row r="15537" spans="21:30">
      <c r="U15537">
        <v>41876</v>
      </c>
      <c r="V15537">
        <v>5</v>
      </c>
      <c r="W15537" t="s">
        <v>14054</v>
      </c>
      <c r="X15537">
        <v>4</v>
      </c>
      <c r="Y15537" t="s">
        <v>846</v>
      </c>
      <c r="Z15537">
        <v>4101</v>
      </c>
      <c r="AA15537" t="s">
        <v>844</v>
      </c>
      <c r="AC15537" t="s">
        <v>10219</v>
      </c>
      <c r="AD15537" t="s">
        <v>443</v>
      </c>
    </row>
    <row r="15538" spans="21:30">
      <c r="U15538">
        <v>41877</v>
      </c>
      <c r="V15538">
        <v>3</v>
      </c>
      <c r="W15538" t="s">
        <v>15673</v>
      </c>
      <c r="X15538">
        <v>13</v>
      </c>
      <c r="Y15538" t="s">
        <v>6457</v>
      </c>
      <c r="Z15538">
        <v>13113</v>
      </c>
      <c r="AA15538" t="s">
        <v>761</v>
      </c>
      <c r="AC15538" t="s">
        <v>725</v>
      </c>
      <c r="AD15538" t="s">
        <v>443</v>
      </c>
    </row>
    <row r="15539" spans="21:30">
      <c r="U15539">
        <v>41878</v>
      </c>
      <c r="V15539">
        <v>1</v>
      </c>
      <c r="W15539" t="s">
        <v>15674</v>
      </c>
      <c r="X15539">
        <v>13</v>
      </c>
      <c r="Y15539" t="s">
        <v>6457</v>
      </c>
      <c r="Z15539">
        <v>13115</v>
      </c>
      <c r="AA15539" t="s">
        <v>1826</v>
      </c>
      <c r="AC15539" t="s">
        <v>725</v>
      </c>
      <c r="AD15539" t="s">
        <v>443</v>
      </c>
    </row>
    <row r="15540" spans="21:30">
      <c r="U15540">
        <v>41880</v>
      </c>
      <c r="V15540">
        <v>3</v>
      </c>
      <c r="W15540" t="s">
        <v>15675</v>
      </c>
      <c r="X15540">
        <v>3</v>
      </c>
      <c r="Y15540" t="s">
        <v>869</v>
      </c>
      <c r="Z15540">
        <v>3101</v>
      </c>
      <c r="AA15540" t="s">
        <v>913</v>
      </c>
      <c r="AC15540" t="s">
        <v>725</v>
      </c>
      <c r="AD15540" t="s">
        <v>443</v>
      </c>
    </row>
    <row r="15541" spans="21:30">
      <c r="U15541">
        <v>41881</v>
      </c>
      <c r="V15541">
        <v>1</v>
      </c>
      <c r="W15541" t="s">
        <v>15676</v>
      </c>
      <c r="X15541">
        <v>2</v>
      </c>
      <c r="Y15541" t="s">
        <v>631</v>
      </c>
      <c r="Z15541">
        <v>2201</v>
      </c>
      <c r="AA15541" t="s">
        <v>714</v>
      </c>
      <c r="AC15541" t="s">
        <v>725</v>
      </c>
      <c r="AD15541" t="s">
        <v>443</v>
      </c>
    </row>
    <row r="15542" spans="21:30">
      <c r="U15542">
        <v>41883</v>
      </c>
      <c r="V15542">
        <v>8</v>
      </c>
      <c r="W15542" t="s">
        <v>15677</v>
      </c>
      <c r="X15542">
        <v>13</v>
      </c>
      <c r="Y15542" t="s">
        <v>6457</v>
      </c>
      <c r="Z15542">
        <v>13101</v>
      </c>
      <c r="AA15542" t="s">
        <v>452</v>
      </c>
      <c r="AC15542" t="s">
        <v>725</v>
      </c>
      <c r="AD15542" t="s">
        <v>443</v>
      </c>
    </row>
    <row r="15543" spans="21:30">
      <c r="U15543">
        <v>41884</v>
      </c>
      <c r="V15543">
        <v>6</v>
      </c>
      <c r="W15543" t="s">
        <v>15678</v>
      </c>
      <c r="X15543">
        <v>13</v>
      </c>
      <c r="Y15543" t="s">
        <v>6457</v>
      </c>
      <c r="Z15543">
        <v>13115</v>
      </c>
      <c r="AA15543" t="s">
        <v>1826</v>
      </c>
      <c r="AC15543" t="s">
        <v>725</v>
      </c>
      <c r="AD15543" t="s">
        <v>443</v>
      </c>
    </row>
    <row r="15544" spans="21:30">
      <c r="U15544">
        <v>41885</v>
      </c>
      <c r="V15544">
        <v>4</v>
      </c>
      <c r="W15544" t="s">
        <v>14595</v>
      </c>
      <c r="X15544">
        <v>13</v>
      </c>
      <c r="Y15544" t="s">
        <v>6457</v>
      </c>
      <c r="Z15544">
        <v>13130</v>
      </c>
      <c r="AA15544" t="s">
        <v>840</v>
      </c>
      <c r="AC15544" t="s">
        <v>10219</v>
      </c>
      <c r="AD15544" t="s">
        <v>443</v>
      </c>
    </row>
    <row r="15545" spans="21:30">
      <c r="U15545">
        <v>41886</v>
      </c>
      <c r="V15545">
        <v>2</v>
      </c>
      <c r="W15545" t="s">
        <v>15679</v>
      </c>
      <c r="X15545">
        <v>13</v>
      </c>
      <c r="Y15545" t="s">
        <v>6457</v>
      </c>
      <c r="Z15545">
        <v>13404</v>
      </c>
      <c r="AA15545" t="s">
        <v>1464</v>
      </c>
      <c r="AC15545" t="s">
        <v>10212</v>
      </c>
      <c r="AD15545" t="s">
        <v>443</v>
      </c>
    </row>
    <row r="15546" spans="21:30">
      <c r="U15546">
        <v>41887</v>
      </c>
      <c r="V15546">
        <v>0</v>
      </c>
      <c r="W15546" t="s">
        <v>15680</v>
      </c>
      <c r="X15546">
        <v>13</v>
      </c>
      <c r="Y15546" t="s">
        <v>6457</v>
      </c>
      <c r="Z15546">
        <v>13125</v>
      </c>
      <c r="AA15546" t="s">
        <v>1608</v>
      </c>
      <c r="AC15546" t="s">
        <v>10212</v>
      </c>
      <c r="AD15546" t="s">
        <v>443</v>
      </c>
    </row>
    <row r="15547" spans="21:30">
      <c r="U15547">
        <v>41888</v>
      </c>
      <c r="V15547">
        <v>9</v>
      </c>
      <c r="W15547" t="s">
        <v>15681</v>
      </c>
      <c r="X15547">
        <v>10</v>
      </c>
      <c r="Y15547" t="s">
        <v>5531</v>
      </c>
      <c r="Z15547">
        <v>10201</v>
      </c>
      <c r="AA15547" t="s">
        <v>120</v>
      </c>
      <c r="AC15547" t="s">
        <v>713</v>
      </c>
      <c r="AD15547" t="s">
        <v>443</v>
      </c>
    </row>
    <row r="15548" spans="21:30">
      <c r="U15548">
        <v>41889</v>
      </c>
      <c r="V15548">
        <v>7</v>
      </c>
      <c r="W15548" t="s">
        <v>15682</v>
      </c>
      <c r="X15548">
        <v>13</v>
      </c>
      <c r="Y15548" t="s">
        <v>6457</v>
      </c>
      <c r="Z15548">
        <v>13111</v>
      </c>
      <c r="AA15548" t="s">
        <v>1237</v>
      </c>
      <c r="AC15548" t="s">
        <v>10219</v>
      </c>
      <c r="AD15548" t="s">
        <v>2682</v>
      </c>
    </row>
    <row r="15549" spans="21:30">
      <c r="U15549">
        <v>41890</v>
      </c>
      <c r="V15549">
        <v>0</v>
      </c>
      <c r="W15549" t="s">
        <v>14544</v>
      </c>
      <c r="X15549">
        <v>13</v>
      </c>
      <c r="Y15549" t="s">
        <v>6457</v>
      </c>
      <c r="Z15549">
        <v>13114</v>
      </c>
      <c r="AA15549" t="s">
        <v>683</v>
      </c>
      <c r="AC15549" t="s">
        <v>10219</v>
      </c>
      <c r="AD15549" t="s">
        <v>443</v>
      </c>
    </row>
    <row r="15550" spans="21:30">
      <c r="U15550">
        <v>41891</v>
      </c>
      <c r="V15550">
        <v>9</v>
      </c>
      <c r="W15550" t="s">
        <v>15683</v>
      </c>
      <c r="X15550">
        <v>7</v>
      </c>
      <c r="Y15550" t="s">
        <v>953</v>
      </c>
      <c r="Z15550">
        <v>7102</v>
      </c>
      <c r="AA15550" t="s">
        <v>3565</v>
      </c>
      <c r="AC15550" t="s">
        <v>10212</v>
      </c>
      <c r="AD15550" t="s">
        <v>2682</v>
      </c>
    </row>
    <row r="15551" spans="21:30">
      <c r="U15551">
        <v>41892</v>
      </c>
      <c r="V15551">
        <v>7</v>
      </c>
      <c r="W15551" t="s">
        <v>15684</v>
      </c>
      <c r="X15551">
        <v>7</v>
      </c>
      <c r="Y15551" t="s">
        <v>953</v>
      </c>
      <c r="Z15551">
        <v>7201</v>
      </c>
      <c r="AA15551" t="s">
        <v>952</v>
      </c>
      <c r="AC15551" t="s">
        <v>713</v>
      </c>
      <c r="AD15551" t="s">
        <v>443</v>
      </c>
    </row>
    <row r="15552" spans="21:30">
      <c r="U15552">
        <v>41893</v>
      </c>
      <c r="V15552">
        <v>5</v>
      </c>
      <c r="W15552" t="s">
        <v>15685</v>
      </c>
      <c r="X15552">
        <v>6</v>
      </c>
      <c r="Y15552" t="s">
        <v>608</v>
      </c>
      <c r="Z15552">
        <v>6307</v>
      </c>
      <c r="AA15552" t="s">
        <v>1518</v>
      </c>
      <c r="AC15552" t="s">
        <v>10219</v>
      </c>
      <c r="AD15552" t="s">
        <v>443</v>
      </c>
    </row>
    <row r="15553" spans="21:30">
      <c r="U15553">
        <v>41894</v>
      </c>
      <c r="V15553">
        <v>3</v>
      </c>
      <c r="W15553" t="s">
        <v>15686</v>
      </c>
      <c r="X15553">
        <v>13</v>
      </c>
      <c r="Y15553" t="s">
        <v>6457</v>
      </c>
      <c r="Z15553">
        <v>13202</v>
      </c>
      <c r="AA15553" t="s">
        <v>781</v>
      </c>
      <c r="AC15553" t="s">
        <v>10219</v>
      </c>
      <c r="AD15553" t="s">
        <v>443</v>
      </c>
    </row>
    <row r="15554" spans="21:30">
      <c r="U15554">
        <v>41895</v>
      </c>
      <c r="V15554">
        <v>1</v>
      </c>
      <c r="W15554" t="s">
        <v>15253</v>
      </c>
      <c r="X15554">
        <v>13</v>
      </c>
      <c r="Y15554" t="s">
        <v>6457</v>
      </c>
      <c r="Z15554">
        <v>13114</v>
      </c>
      <c r="AA15554" t="s">
        <v>683</v>
      </c>
      <c r="AC15554" t="s">
        <v>725</v>
      </c>
      <c r="AD15554" t="s">
        <v>2682</v>
      </c>
    </row>
    <row r="15555" spans="21:30">
      <c r="U15555">
        <v>41897</v>
      </c>
      <c r="V15555">
        <v>8</v>
      </c>
      <c r="W15555" t="s">
        <v>15687</v>
      </c>
      <c r="X15555">
        <v>13</v>
      </c>
      <c r="Y15555" t="s">
        <v>6457</v>
      </c>
      <c r="Z15555">
        <v>13105</v>
      </c>
      <c r="AA15555" t="s">
        <v>1817</v>
      </c>
      <c r="AC15555" t="s">
        <v>10212</v>
      </c>
      <c r="AD15555" t="s">
        <v>443</v>
      </c>
    </row>
    <row r="15556" spans="21:30">
      <c r="U15556">
        <v>41898</v>
      </c>
      <c r="V15556">
        <v>6</v>
      </c>
      <c r="W15556" t="s">
        <v>15688</v>
      </c>
      <c r="X15556">
        <v>4</v>
      </c>
      <c r="Y15556" t="s">
        <v>846</v>
      </c>
      <c r="Z15556">
        <v>4301</v>
      </c>
      <c r="AA15556" t="s">
        <v>112</v>
      </c>
      <c r="AC15556" t="s">
        <v>10219</v>
      </c>
      <c r="AD15556" t="s">
        <v>443</v>
      </c>
    </row>
    <row r="15557" spans="21:30">
      <c r="U15557">
        <v>41899</v>
      </c>
      <c r="V15557">
        <v>4</v>
      </c>
      <c r="W15557" t="s">
        <v>750</v>
      </c>
      <c r="X15557">
        <v>8</v>
      </c>
      <c r="Y15557" t="s">
        <v>434</v>
      </c>
      <c r="Z15557">
        <v>8304</v>
      </c>
      <c r="AA15557" t="s">
        <v>1257</v>
      </c>
      <c r="AC15557" t="s">
        <v>713</v>
      </c>
      <c r="AD15557" t="s">
        <v>443</v>
      </c>
    </row>
    <row r="15558" spans="21:30">
      <c r="U15558">
        <v>41900</v>
      </c>
      <c r="V15558">
        <v>1</v>
      </c>
      <c r="W15558" t="s">
        <v>15689</v>
      </c>
      <c r="X15558">
        <v>16</v>
      </c>
      <c r="Y15558" t="s">
        <v>3835</v>
      </c>
      <c r="Z15558">
        <v>16101</v>
      </c>
      <c r="AA15558" t="s">
        <v>3836</v>
      </c>
      <c r="AC15558" t="s">
        <v>725</v>
      </c>
      <c r="AD15558" t="s">
        <v>2682</v>
      </c>
    </row>
    <row r="15559" spans="21:30">
      <c r="U15559">
        <v>41902</v>
      </c>
      <c r="V15559">
        <v>8</v>
      </c>
      <c r="W15559" t="s">
        <v>15690</v>
      </c>
      <c r="X15559">
        <v>13</v>
      </c>
      <c r="Y15559" t="s">
        <v>6457</v>
      </c>
      <c r="Z15559">
        <v>13132</v>
      </c>
      <c r="AA15559" t="s">
        <v>1802</v>
      </c>
      <c r="AC15559" t="s">
        <v>10212</v>
      </c>
      <c r="AD15559" t="s">
        <v>443</v>
      </c>
    </row>
    <row r="15560" spans="21:30">
      <c r="U15560">
        <v>41903</v>
      </c>
      <c r="V15560">
        <v>6</v>
      </c>
      <c r="W15560" t="s">
        <v>15691</v>
      </c>
      <c r="X15560">
        <v>4</v>
      </c>
      <c r="Y15560" t="s">
        <v>846</v>
      </c>
      <c r="Z15560">
        <v>4301</v>
      </c>
      <c r="AA15560" t="s">
        <v>112</v>
      </c>
      <c r="AC15560" t="s">
        <v>10212</v>
      </c>
      <c r="AD15560" t="s">
        <v>443</v>
      </c>
    </row>
    <row r="15561" spans="21:30">
      <c r="U15561">
        <v>41904</v>
      </c>
      <c r="V15561">
        <v>4</v>
      </c>
      <c r="W15561" t="s">
        <v>15425</v>
      </c>
      <c r="X15561">
        <v>13</v>
      </c>
      <c r="Y15561" t="s">
        <v>6457</v>
      </c>
      <c r="Z15561">
        <v>13102</v>
      </c>
      <c r="AA15561" t="s">
        <v>957</v>
      </c>
      <c r="AC15561" t="s">
        <v>725</v>
      </c>
      <c r="AD15561" t="s">
        <v>443</v>
      </c>
    </row>
    <row r="15562" spans="21:30">
      <c r="U15562">
        <v>41905</v>
      </c>
      <c r="V15562">
        <v>2</v>
      </c>
      <c r="W15562" t="s">
        <v>15692</v>
      </c>
      <c r="X15562">
        <v>4</v>
      </c>
      <c r="Y15562" t="s">
        <v>846</v>
      </c>
      <c r="Z15562">
        <v>4301</v>
      </c>
      <c r="AA15562" t="s">
        <v>112</v>
      </c>
      <c r="AC15562" t="s">
        <v>10212</v>
      </c>
      <c r="AD15562" t="s">
        <v>443</v>
      </c>
    </row>
    <row r="15563" spans="21:30">
      <c r="U15563">
        <v>41906</v>
      </c>
      <c r="V15563">
        <v>0</v>
      </c>
      <c r="W15563" t="s">
        <v>15693</v>
      </c>
      <c r="X15563">
        <v>1</v>
      </c>
      <c r="Y15563" t="s">
        <v>594</v>
      </c>
      <c r="Z15563">
        <v>1101</v>
      </c>
      <c r="AA15563" t="s">
        <v>593</v>
      </c>
      <c r="AC15563" t="s">
        <v>10219</v>
      </c>
      <c r="AD15563" t="s">
        <v>443</v>
      </c>
    </row>
    <row r="15564" spans="21:30">
      <c r="U15564">
        <v>41907</v>
      </c>
      <c r="V15564">
        <v>9</v>
      </c>
      <c r="W15564" t="s">
        <v>15694</v>
      </c>
      <c r="X15564">
        <v>13</v>
      </c>
      <c r="Y15564" t="s">
        <v>6457</v>
      </c>
      <c r="Z15564">
        <v>13125</v>
      </c>
      <c r="AA15564" t="s">
        <v>1608</v>
      </c>
      <c r="AC15564" t="s">
        <v>725</v>
      </c>
      <c r="AD15564" t="s">
        <v>443</v>
      </c>
    </row>
    <row r="15565" spans="21:30">
      <c r="U15565">
        <v>41908</v>
      </c>
      <c r="V15565">
        <v>7</v>
      </c>
      <c r="W15565" t="s">
        <v>15695</v>
      </c>
      <c r="X15565">
        <v>5</v>
      </c>
      <c r="Y15565" t="s">
        <v>505</v>
      </c>
      <c r="Z15565">
        <v>5101</v>
      </c>
      <c r="AA15565" t="s">
        <v>505</v>
      </c>
      <c r="AC15565" t="s">
        <v>725</v>
      </c>
      <c r="AD15565" t="s">
        <v>443</v>
      </c>
    </row>
    <row r="15566" spans="21:30">
      <c r="U15566">
        <v>41909</v>
      </c>
      <c r="V15566">
        <v>5</v>
      </c>
      <c r="W15566" t="s">
        <v>15696</v>
      </c>
      <c r="X15566">
        <v>8</v>
      </c>
      <c r="Y15566" t="s">
        <v>434</v>
      </c>
      <c r="Z15566">
        <v>8301</v>
      </c>
      <c r="AA15566" t="s">
        <v>4127</v>
      </c>
      <c r="AC15566" t="s">
        <v>725</v>
      </c>
      <c r="AD15566" t="s">
        <v>443</v>
      </c>
    </row>
    <row r="15567" spans="21:30">
      <c r="U15567">
        <v>41910</v>
      </c>
      <c r="V15567">
        <v>9</v>
      </c>
      <c r="W15567" t="s">
        <v>10308</v>
      </c>
      <c r="X15567">
        <v>2</v>
      </c>
      <c r="Y15567" t="s">
        <v>631</v>
      </c>
      <c r="Z15567">
        <v>2101</v>
      </c>
      <c r="AA15567" t="s">
        <v>631</v>
      </c>
      <c r="AC15567" t="s">
        <v>10212</v>
      </c>
      <c r="AD15567" t="s">
        <v>443</v>
      </c>
    </row>
    <row r="15568" spans="21:30">
      <c r="U15568">
        <v>41911</v>
      </c>
      <c r="V15568">
        <v>7</v>
      </c>
      <c r="W15568" t="s">
        <v>15697</v>
      </c>
      <c r="X15568">
        <v>8</v>
      </c>
      <c r="Y15568" t="s">
        <v>434</v>
      </c>
      <c r="Z15568">
        <v>8112</v>
      </c>
      <c r="AA15568" t="s">
        <v>4426</v>
      </c>
      <c r="AC15568" t="s">
        <v>713</v>
      </c>
      <c r="AD15568" t="s">
        <v>443</v>
      </c>
    </row>
    <row r="15569" spans="21:30">
      <c r="U15569">
        <v>41912</v>
      </c>
      <c r="V15569">
        <v>5</v>
      </c>
      <c r="W15569" t="s">
        <v>15698</v>
      </c>
      <c r="X15569">
        <v>5</v>
      </c>
      <c r="Y15569" t="s">
        <v>505</v>
      </c>
      <c r="Z15569">
        <v>5101</v>
      </c>
      <c r="AA15569" t="s">
        <v>505</v>
      </c>
      <c r="AC15569" t="s">
        <v>725</v>
      </c>
      <c r="AD15569" t="s">
        <v>443</v>
      </c>
    </row>
    <row r="15570" spans="21:30">
      <c r="U15570">
        <v>41913</v>
      </c>
      <c r="V15570">
        <v>3</v>
      </c>
      <c r="W15570" t="s">
        <v>15699</v>
      </c>
      <c r="X15570">
        <v>13</v>
      </c>
      <c r="Y15570" t="s">
        <v>6457</v>
      </c>
      <c r="Z15570">
        <v>13117</v>
      </c>
      <c r="AA15570" t="s">
        <v>804</v>
      </c>
      <c r="AC15570" t="s">
        <v>725</v>
      </c>
      <c r="AD15570" t="s">
        <v>443</v>
      </c>
    </row>
    <row r="15571" spans="21:30">
      <c r="U15571">
        <v>41914</v>
      </c>
      <c r="V15571">
        <v>1</v>
      </c>
      <c r="W15571" t="s">
        <v>15700</v>
      </c>
      <c r="X15571">
        <v>10</v>
      </c>
      <c r="Y15571" t="s">
        <v>5531</v>
      </c>
      <c r="Z15571">
        <v>10301</v>
      </c>
      <c r="AA15571" t="s">
        <v>1441</v>
      </c>
      <c r="AC15571" t="s">
        <v>725</v>
      </c>
      <c r="AD15571" t="s">
        <v>443</v>
      </c>
    </row>
    <row r="15572" spans="21:30">
      <c r="U15572">
        <v>41916</v>
      </c>
      <c r="V15572">
        <v>8</v>
      </c>
      <c r="W15572" t="s">
        <v>15701</v>
      </c>
      <c r="X15572">
        <v>5</v>
      </c>
      <c r="Y15572" t="s">
        <v>505</v>
      </c>
      <c r="Z15572">
        <v>5601</v>
      </c>
      <c r="AA15572" t="s">
        <v>855</v>
      </c>
      <c r="AC15572" t="s">
        <v>713</v>
      </c>
      <c r="AD15572" t="s">
        <v>443</v>
      </c>
    </row>
    <row r="15573" spans="21:30">
      <c r="U15573">
        <v>41917</v>
      </c>
      <c r="V15573">
        <v>6</v>
      </c>
      <c r="W15573" t="s">
        <v>15702</v>
      </c>
      <c r="X15573">
        <v>5</v>
      </c>
      <c r="Y15573" t="s">
        <v>505</v>
      </c>
      <c r="Z15573">
        <v>5703</v>
      </c>
      <c r="AA15573" t="s">
        <v>1292</v>
      </c>
      <c r="AC15573" t="s">
        <v>713</v>
      </c>
      <c r="AD15573" t="s">
        <v>443</v>
      </c>
    </row>
    <row r="15574" spans="21:30">
      <c r="U15574">
        <v>41918</v>
      </c>
      <c r="V15574">
        <v>4</v>
      </c>
      <c r="W15574" t="s">
        <v>15703</v>
      </c>
      <c r="X15574">
        <v>13</v>
      </c>
      <c r="Y15574" t="s">
        <v>6457</v>
      </c>
      <c r="Z15574">
        <v>13110</v>
      </c>
      <c r="AA15574" t="s">
        <v>741</v>
      </c>
      <c r="AC15574" t="s">
        <v>725</v>
      </c>
      <c r="AD15574" t="s">
        <v>443</v>
      </c>
    </row>
    <row r="15575" spans="21:30">
      <c r="U15575">
        <v>41919</v>
      </c>
      <c r="V15575">
        <v>2</v>
      </c>
      <c r="W15575" t="s">
        <v>15704</v>
      </c>
      <c r="X15575">
        <v>6</v>
      </c>
      <c r="Y15575" t="s">
        <v>608</v>
      </c>
      <c r="Z15575">
        <v>6106</v>
      </c>
      <c r="AA15575" t="s">
        <v>1177</v>
      </c>
      <c r="AC15575" t="s">
        <v>713</v>
      </c>
      <c r="AD15575" t="s">
        <v>443</v>
      </c>
    </row>
    <row r="15576" spans="21:30">
      <c r="U15576">
        <v>41920</v>
      </c>
      <c r="V15576">
        <v>6</v>
      </c>
      <c r="W15576" t="s">
        <v>15705</v>
      </c>
      <c r="X15576">
        <v>4</v>
      </c>
      <c r="Y15576" t="s">
        <v>846</v>
      </c>
      <c r="Z15576">
        <v>4102</v>
      </c>
      <c r="AA15576" t="s">
        <v>846</v>
      </c>
      <c r="AC15576" t="s">
        <v>10212</v>
      </c>
      <c r="AD15576" t="s">
        <v>443</v>
      </c>
    </row>
    <row r="15577" spans="21:30">
      <c r="U15577">
        <v>41921</v>
      </c>
      <c r="V15577">
        <v>4</v>
      </c>
      <c r="W15577" t="s">
        <v>15706</v>
      </c>
      <c r="X15577">
        <v>13</v>
      </c>
      <c r="Y15577" t="s">
        <v>6457</v>
      </c>
      <c r="Z15577">
        <v>13114</v>
      </c>
      <c r="AA15577" t="s">
        <v>683</v>
      </c>
      <c r="AC15577" t="s">
        <v>725</v>
      </c>
      <c r="AD15577" t="s">
        <v>443</v>
      </c>
    </row>
    <row r="15578" spans="21:30">
      <c r="U15578">
        <v>41922</v>
      </c>
      <c r="V15578">
        <v>2</v>
      </c>
      <c r="W15578" t="s">
        <v>15707</v>
      </c>
      <c r="X15578">
        <v>13</v>
      </c>
      <c r="Y15578" t="s">
        <v>6457</v>
      </c>
      <c r="Z15578">
        <v>13122</v>
      </c>
      <c r="AA15578" t="s">
        <v>6722</v>
      </c>
      <c r="AC15578" t="s">
        <v>10219</v>
      </c>
      <c r="AD15578" t="s">
        <v>443</v>
      </c>
    </row>
    <row r="15579" spans="21:30">
      <c r="U15579">
        <v>41923</v>
      </c>
      <c r="V15579">
        <v>0</v>
      </c>
      <c r="W15579" t="s">
        <v>15708</v>
      </c>
      <c r="X15579">
        <v>4</v>
      </c>
      <c r="Y15579" t="s">
        <v>846</v>
      </c>
      <c r="Z15579">
        <v>4101</v>
      </c>
      <c r="AA15579" t="s">
        <v>844</v>
      </c>
      <c r="AC15579" t="s">
        <v>725</v>
      </c>
      <c r="AD15579" t="s">
        <v>443</v>
      </c>
    </row>
    <row r="15580" spans="21:30">
      <c r="U15580">
        <v>41924</v>
      </c>
      <c r="V15580">
        <v>9</v>
      </c>
      <c r="W15580" t="s">
        <v>15709</v>
      </c>
      <c r="X15580">
        <v>8</v>
      </c>
      <c r="Y15580" t="s">
        <v>434</v>
      </c>
      <c r="Z15580">
        <v>8108</v>
      </c>
      <c r="AA15580" t="s">
        <v>1832</v>
      </c>
      <c r="AC15580" t="s">
        <v>713</v>
      </c>
      <c r="AD15580" t="s">
        <v>443</v>
      </c>
    </row>
    <row r="15581" spans="21:30">
      <c r="U15581">
        <v>41925</v>
      </c>
      <c r="V15581">
        <v>7</v>
      </c>
      <c r="W15581" t="s">
        <v>15710</v>
      </c>
      <c r="X15581">
        <v>13</v>
      </c>
      <c r="Y15581" t="s">
        <v>6457</v>
      </c>
      <c r="Z15581">
        <v>13114</v>
      </c>
      <c r="AA15581" t="s">
        <v>683</v>
      </c>
      <c r="AC15581" t="s">
        <v>725</v>
      </c>
      <c r="AD15581" t="s">
        <v>443</v>
      </c>
    </row>
    <row r="15582" spans="21:30">
      <c r="U15582">
        <v>41926</v>
      </c>
      <c r="V15582">
        <v>5</v>
      </c>
      <c r="W15582" t="s">
        <v>15711</v>
      </c>
      <c r="X15582">
        <v>5</v>
      </c>
      <c r="Y15582" t="s">
        <v>505</v>
      </c>
      <c r="Z15582">
        <v>5801</v>
      </c>
      <c r="AA15582" t="s">
        <v>2747</v>
      </c>
      <c r="AC15582" t="s">
        <v>725</v>
      </c>
      <c r="AD15582" t="s">
        <v>443</v>
      </c>
    </row>
    <row r="15583" spans="21:30">
      <c r="U15583">
        <v>41928</v>
      </c>
      <c r="V15583">
        <v>1</v>
      </c>
      <c r="W15583" t="s">
        <v>15712</v>
      </c>
      <c r="X15583">
        <v>3</v>
      </c>
      <c r="Y15583" t="s">
        <v>869</v>
      </c>
      <c r="Z15583">
        <v>3101</v>
      </c>
      <c r="AA15583" t="s">
        <v>913</v>
      </c>
      <c r="AC15583" t="s">
        <v>725</v>
      </c>
      <c r="AD15583" t="s">
        <v>443</v>
      </c>
    </row>
    <row r="15584" spans="21:30">
      <c r="U15584">
        <v>41930</v>
      </c>
      <c r="V15584">
        <v>3</v>
      </c>
      <c r="W15584" t="s">
        <v>15713</v>
      </c>
      <c r="X15584">
        <v>4</v>
      </c>
      <c r="Y15584" t="s">
        <v>846</v>
      </c>
      <c r="Z15584">
        <v>4301</v>
      </c>
      <c r="AA15584" t="s">
        <v>112</v>
      </c>
      <c r="AC15584" t="s">
        <v>725</v>
      </c>
      <c r="AD15584" t="s">
        <v>443</v>
      </c>
    </row>
    <row r="15585" spans="21:30">
      <c r="U15585">
        <v>41931</v>
      </c>
      <c r="V15585">
        <v>1</v>
      </c>
      <c r="W15585" t="s">
        <v>15714</v>
      </c>
      <c r="X15585">
        <v>9</v>
      </c>
      <c r="Y15585" t="s">
        <v>559</v>
      </c>
      <c r="Z15585">
        <v>9115</v>
      </c>
      <c r="AA15585" t="s">
        <v>5190</v>
      </c>
      <c r="AC15585" t="s">
        <v>713</v>
      </c>
      <c r="AD15585" t="s">
        <v>443</v>
      </c>
    </row>
    <row r="15586" spans="21:30">
      <c r="U15586">
        <v>41933</v>
      </c>
      <c r="V15586">
        <v>8</v>
      </c>
      <c r="W15586" t="s">
        <v>15715</v>
      </c>
      <c r="X15586">
        <v>6</v>
      </c>
      <c r="Y15586" t="s">
        <v>608</v>
      </c>
      <c r="Z15586">
        <v>6101</v>
      </c>
      <c r="AA15586" t="s">
        <v>655</v>
      </c>
      <c r="AC15586" t="s">
        <v>725</v>
      </c>
      <c r="AD15586" t="s">
        <v>2682</v>
      </c>
    </row>
    <row r="15587" spans="21:30">
      <c r="U15587">
        <v>41934</v>
      </c>
      <c r="V15587">
        <v>6</v>
      </c>
      <c r="W15587" t="s">
        <v>14065</v>
      </c>
      <c r="X15587">
        <v>4</v>
      </c>
      <c r="Y15587" t="s">
        <v>846</v>
      </c>
      <c r="Z15587">
        <v>4102</v>
      </c>
      <c r="AA15587" t="s">
        <v>846</v>
      </c>
      <c r="AC15587" t="s">
        <v>10219</v>
      </c>
      <c r="AD15587" t="s">
        <v>443</v>
      </c>
    </row>
    <row r="15588" spans="21:30">
      <c r="U15588">
        <v>41935</v>
      </c>
      <c r="V15588">
        <v>4</v>
      </c>
      <c r="W15588" t="s">
        <v>15716</v>
      </c>
      <c r="X15588">
        <v>5</v>
      </c>
      <c r="Y15588" t="s">
        <v>505</v>
      </c>
      <c r="Z15588">
        <v>5101</v>
      </c>
      <c r="AA15588" t="s">
        <v>505</v>
      </c>
      <c r="AC15588" t="s">
        <v>10212</v>
      </c>
      <c r="AD15588" t="s">
        <v>443</v>
      </c>
    </row>
    <row r="15589" spans="21:30">
      <c r="U15589">
        <v>41936</v>
      </c>
      <c r="V15589">
        <v>2</v>
      </c>
      <c r="W15589" t="s">
        <v>15717</v>
      </c>
      <c r="X15589">
        <v>6</v>
      </c>
      <c r="Y15589" t="s">
        <v>608</v>
      </c>
      <c r="Z15589">
        <v>6101</v>
      </c>
      <c r="AA15589" t="s">
        <v>655</v>
      </c>
      <c r="AC15589" t="s">
        <v>10212</v>
      </c>
      <c r="AD15589" t="s">
        <v>2682</v>
      </c>
    </row>
    <row r="15590" spans="21:30">
      <c r="U15590">
        <v>41937</v>
      </c>
      <c r="V15590">
        <v>0</v>
      </c>
      <c r="W15590" t="s">
        <v>15718</v>
      </c>
      <c r="X15590">
        <v>13</v>
      </c>
      <c r="Y15590" t="s">
        <v>6457</v>
      </c>
      <c r="Z15590">
        <v>13114</v>
      </c>
      <c r="AA15590" t="s">
        <v>683</v>
      </c>
      <c r="AC15590" t="s">
        <v>725</v>
      </c>
      <c r="AD15590" t="s">
        <v>443</v>
      </c>
    </row>
    <row r="15591" spans="21:30">
      <c r="U15591">
        <v>41938</v>
      </c>
      <c r="V15591">
        <v>9</v>
      </c>
      <c r="W15591" t="s">
        <v>15719</v>
      </c>
      <c r="X15591">
        <v>11</v>
      </c>
      <c r="Y15591" t="s">
        <v>1843</v>
      </c>
      <c r="Z15591">
        <v>11201</v>
      </c>
      <c r="AA15591" t="s">
        <v>6381</v>
      </c>
      <c r="AC15591" t="s">
        <v>10212</v>
      </c>
      <c r="AD15591" t="s">
        <v>2682</v>
      </c>
    </row>
    <row r="15592" spans="21:30">
      <c r="U15592">
        <v>41939</v>
      </c>
      <c r="V15592">
        <v>7</v>
      </c>
      <c r="W15592" t="s">
        <v>15720</v>
      </c>
      <c r="X15592">
        <v>10</v>
      </c>
      <c r="Y15592" t="s">
        <v>5531</v>
      </c>
      <c r="Z15592">
        <v>10101</v>
      </c>
      <c r="AA15592" t="s">
        <v>1559</v>
      </c>
      <c r="AC15592" t="s">
        <v>725</v>
      </c>
      <c r="AD15592" t="s">
        <v>443</v>
      </c>
    </row>
    <row r="15593" spans="21:30">
      <c r="U15593">
        <v>41940</v>
      </c>
      <c r="V15593">
        <v>0</v>
      </c>
      <c r="W15593" t="s">
        <v>15721</v>
      </c>
      <c r="X15593">
        <v>2</v>
      </c>
      <c r="Y15593" t="s">
        <v>631</v>
      </c>
      <c r="Z15593">
        <v>2101</v>
      </c>
      <c r="AA15593" t="s">
        <v>631</v>
      </c>
      <c r="AC15593" t="s">
        <v>10212</v>
      </c>
      <c r="AD15593" t="s">
        <v>443</v>
      </c>
    </row>
    <row r="15594" spans="21:30">
      <c r="U15594">
        <v>41941</v>
      </c>
      <c r="V15594">
        <v>9</v>
      </c>
      <c r="W15594" t="s">
        <v>12680</v>
      </c>
      <c r="X15594">
        <v>4</v>
      </c>
      <c r="Y15594" t="s">
        <v>846</v>
      </c>
      <c r="Z15594">
        <v>4102</v>
      </c>
      <c r="AA15594" t="s">
        <v>846</v>
      </c>
      <c r="AC15594" t="s">
        <v>10212</v>
      </c>
      <c r="AD15594" t="s">
        <v>443</v>
      </c>
    </row>
    <row r="15595" spans="21:30">
      <c r="U15595">
        <v>41942</v>
      </c>
      <c r="V15595">
        <v>7</v>
      </c>
      <c r="W15595" t="s">
        <v>15722</v>
      </c>
      <c r="X15595">
        <v>4</v>
      </c>
      <c r="Y15595" t="s">
        <v>846</v>
      </c>
      <c r="Z15595">
        <v>4101</v>
      </c>
      <c r="AA15595" t="s">
        <v>844</v>
      </c>
      <c r="AC15595" t="s">
        <v>725</v>
      </c>
      <c r="AD15595" t="s">
        <v>443</v>
      </c>
    </row>
    <row r="15596" spans="21:30">
      <c r="U15596">
        <v>41943</v>
      </c>
      <c r="V15596">
        <v>5</v>
      </c>
      <c r="W15596" t="s">
        <v>15723</v>
      </c>
      <c r="X15596">
        <v>14</v>
      </c>
      <c r="Y15596" t="s">
        <v>5517</v>
      </c>
      <c r="Z15596">
        <v>14101</v>
      </c>
      <c r="AA15596" t="s">
        <v>817</v>
      </c>
      <c r="AC15596" t="s">
        <v>10219</v>
      </c>
      <c r="AD15596" t="s">
        <v>443</v>
      </c>
    </row>
    <row r="15597" spans="21:30">
      <c r="U15597">
        <v>41944</v>
      </c>
      <c r="V15597">
        <v>3</v>
      </c>
      <c r="W15597" t="s">
        <v>15724</v>
      </c>
      <c r="X15597">
        <v>13</v>
      </c>
      <c r="Y15597" t="s">
        <v>6457</v>
      </c>
      <c r="Z15597">
        <v>13119</v>
      </c>
      <c r="AA15597" t="s">
        <v>6482</v>
      </c>
      <c r="AC15597" t="s">
        <v>10219</v>
      </c>
      <c r="AD15597" t="s">
        <v>443</v>
      </c>
    </row>
    <row r="15598" spans="21:30">
      <c r="U15598">
        <v>41945</v>
      </c>
      <c r="V15598">
        <v>1</v>
      </c>
      <c r="W15598" t="s">
        <v>15725</v>
      </c>
      <c r="X15598">
        <v>6</v>
      </c>
      <c r="Y15598" t="s">
        <v>608</v>
      </c>
      <c r="Z15598">
        <v>6310</v>
      </c>
      <c r="AA15598" t="s">
        <v>1726</v>
      </c>
      <c r="AC15598" t="s">
        <v>10219</v>
      </c>
      <c r="AD15598" t="s">
        <v>443</v>
      </c>
    </row>
    <row r="15599" spans="21:30">
      <c r="U15599">
        <v>41947</v>
      </c>
      <c r="V15599">
        <v>8</v>
      </c>
      <c r="W15599" t="s">
        <v>15726</v>
      </c>
      <c r="X15599">
        <v>5</v>
      </c>
      <c r="Y15599" t="s">
        <v>505</v>
      </c>
      <c r="Z15599">
        <v>5701</v>
      </c>
      <c r="AA15599" t="s">
        <v>1690</v>
      </c>
      <c r="AC15599" t="s">
        <v>713</v>
      </c>
      <c r="AD15599" t="s">
        <v>443</v>
      </c>
    </row>
    <row r="15600" spans="21:30">
      <c r="U15600">
        <v>41948</v>
      </c>
      <c r="V15600">
        <v>6</v>
      </c>
      <c r="W15600" t="s">
        <v>15727</v>
      </c>
      <c r="X15600">
        <v>5</v>
      </c>
      <c r="Y15600" t="s">
        <v>505</v>
      </c>
      <c r="Z15600">
        <v>5109</v>
      </c>
      <c r="AA15600" t="s">
        <v>2675</v>
      </c>
      <c r="AC15600" t="s">
        <v>725</v>
      </c>
      <c r="AD15600" t="s">
        <v>443</v>
      </c>
    </row>
    <row r="15601" spans="21:30">
      <c r="U15601">
        <v>41949</v>
      </c>
      <c r="V15601">
        <v>4</v>
      </c>
      <c r="W15601" t="s">
        <v>15728</v>
      </c>
      <c r="X15601">
        <v>13</v>
      </c>
      <c r="Y15601" t="s">
        <v>6457</v>
      </c>
      <c r="Z15601">
        <v>13107</v>
      </c>
      <c r="AA15601" t="s">
        <v>1204</v>
      </c>
      <c r="AC15601" t="s">
        <v>725</v>
      </c>
      <c r="AD15601" t="s">
        <v>443</v>
      </c>
    </row>
    <row r="15602" spans="21:30">
      <c r="U15602">
        <v>41950</v>
      </c>
      <c r="V15602">
        <v>8</v>
      </c>
      <c r="W15602" t="s">
        <v>15729</v>
      </c>
      <c r="X15602">
        <v>13</v>
      </c>
      <c r="Y15602" t="s">
        <v>6457</v>
      </c>
      <c r="Z15602">
        <v>13123</v>
      </c>
      <c r="AA15602" t="s">
        <v>756</v>
      </c>
      <c r="AC15602" t="s">
        <v>725</v>
      </c>
      <c r="AD15602" t="s">
        <v>443</v>
      </c>
    </row>
    <row r="15603" spans="21:30">
      <c r="U15603">
        <v>41951</v>
      </c>
      <c r="V15603">
        <v>6</v>
      </c>
      <c r="W15603" t="s">
        <v>8646</v>
      </c>
      <c r="X15603">
        <v>13</v>
      </c>
      <c r="Y15603" t="s">
        <v>6457</v>
      </c>
      <c r="Z15603">
        <v>13505</v>
      </c>
      <c r="AA15603" t="s">
        <v>1709</v>
      </c>
      <c r="AC15603" t="s">
        <v>713</v>
      </c>
      <c r="AD15603" t="s">
        <v>443</v>
      </c>
    </row>
    <row r="15604" spans="21:30">
      <c r="U15604">
        <v>41952</v>
      </c>
      <c r="V15604">
        <v>4</v>
      </c>
      <c r="W15604" t="s">
        <v>15730</v>
      </c>
      <c r="X15604">
        <v>13</v>
      </c>
      <c r="Y15604" t="s">
        <v>6457</v>
      </c>
      <c r="Z15604">
        <v>13302</v>
      </c>
      <c r="AA15604" t="s">
        <v>98</v>
      </c>
      <c r="AC15604" t="s">
        <v>713</v>
      </c>
      <c r="AD15604" t="s">
        <v>443</v>
      </c>
    </row>
    <row r="15605" spans="21:30">
      <c r="U15605">
        <v>41953</v>
      </c>
      <c r="V15605">
        <v>2</v>
      </c>
      <c r="W15605" t="s">
        <v>15731</v>
      </c>
      <c r="X15605">
        <v>13</v>
      </c>
      <c r="Y15605" t="s">
        <v>6457</v>
      </c>
      <c r="Z15605">
        <v>13113</v>
      </c>
      <c r="AA15605" t="s">
        <v>761</v>
      </c>
      <c r="AC15605" t="s">
        <v>725</v>
      </c>
      <c r="AD15605" t="s">
        <v>443</v>
      </c>
    </row>
    <row r="15606" spans="21:30">
      <c r="U15606">
        <v>41954</v>
      </c>
      <c r="V15606">
        <v>0</v>
      </c>
      <c r="W15606" t="s">
        <v>15732</v>
      </c>
      <c r="X15606">
        <v>6</v>
      </c>
      <c r="Y15606" t="s">
        <v>608</v>
      </c>
      <c r="Z15606">
        <v>6304</v>
      </c>
      <c r="AA15606" t="s">
        <v>1300</v>
      </c>
      <c r="AC15606" t="s">
        <v>1009</v>
      </c>
      <c r="AD15606" t="s">
        <v>443</v>
      </c>
    </row>
    <row r="15607" spans="21:30">
      <c r="U15607">
        <v>41955</v>
      </c>
      <c r="V15607">
        <v>9</v>
      </c>
      <c r="W15607" t="s">
        <v>15733</v>
      </c>
      <c r="X15607">
        <v>8</v>
      </c>
      <c r="Y15607" t="s">
        <v>434</v>
      </c>
      <c r="Z15607">
        <v>8301</v>
      </c>
      <c r="AA15607" t="s">
        <v>4127</v>
      </c>
      <c r="AC15607" t="s">
        <v>713</v>
      </c>
      <c r="AD15607" t="s">
        <v>443</v>
      </c>
    </row>
    <row r="15608" spans="21:30">
      <c r="U15608">
        <v>41956</v>
      </c>
      <c r="V15608">
        <v>7</v>
      </c>
      <c r="W15608" t="s">
        <v>15734</v>
      </c>
      <c r="X15608">
        <v>5</v>
      </c>
      <c r="Y15608" t="s">
        <v>505</v>
      </c>
      <c r="Z15608">
        <v>5301</v>
      </c>
      <c r="AA15608" t="s">
        <v>918</v>
      </c>
      <c r="AC15608" t="s">
        <v>10212</v>
      </c>
      <c r="AD15608" t="s">
        <v>443</v>
      </c>
    </row>
    <row r="15609" spans="21:30">
      <c r="U15609">
        <v>41957</v>
      </c>
      <c r="V15609">
        <v>5</v>
      </c>
      <c r="W15609" t="s">
        <v>15735</v>
      </c>
      <c r="X15609">
        <v>5</v>
      </c>
      <c r="Y15609" t="s">
        <v>505</v>
      </c>
      <c r="Z15609">
        <v>5801</v>
      </c>
      <c r="AA15609" t="s">
        <v>2747</v>
      </c>
      <c r="AC15609" t="s">
        <v>725</v>
      </c>
      <c r="AD15609" t="s">
        <v>443</v>
      </c>
    </row>
    <row r="15610" spans="21:30">
      <c r="U15610">
        <v>41958</v>
      </c>
      <c r="V15610">
        <v>3</v>
      </c>
      <c r="W15610" t="s">
        <v>15736</v>
      </c>
      <c r="X15610">
        <v>13</v>
      </c>
      <c r="Y15610" t="s">
        <v>6457</v>
      </c>
      <c r="Z15610">
        <v>13123</v>
      </c>
      <c r="AA15610" t="s">
        <v>756</v>
      </c>
      <c r="AC15610" t="s">
        <v>725</v>
      </c>
      <c r="AD15610" t="s">
        <v>443</v>
      </c>
    </row>
    <row r="15611" spans="21:30">
      <c r="U15611">
        <v>41959</v>
      </c>
      <c r="V15611">
        <v>1</v>
      </c>
      <c r="W15611" t="s">
        <v>15737</v>
      </c>
      <c r="X15611">
        <v>13</v>
      </c>
      <c r="Y15611" t="s">
        <v>6457</v>
      </c>
      <c r="Z15611">
        <v>13114</v>
      </c>
      <c r="AA15611" t="s">
        <v>683</v>
      </c>
      <c r="AC15611" t="s">
        <v>725</v>
      </c>
      <c r="AD15611" t="s">
        <v>443</v>
      </c>
    </row>
    <row r="15612" spans="21:30">
      <c r="U15612">
        <v>41960</v>
      </c>
      <c r="V15612">
        <v>5</v>
      </c>
      <c r="W15612" t="s">
        <v>15738</v>
      </c>
      <c r="X15612">
        <v>13</v>
      </c>
      <c r="Y15612" t="s">
        <v>6457</v>
      </c>
      <c r="Z15612">
        <v>13119</v>
      </c>
      <c r="AA15612" t="s">
        <v>6482</v>
      </c>
      <c r="AC15612" t="s">
        <v>725</v>
      </c>
      <c r="AD15612" t="s">
        <v>443</v>
      </c>
    </row>
    <row r="15613" spans="21:30">
      <c r="U15613">
        <v>41961</v>
      </c>
      <c r="V15613">
        <v>3</v>
      </c>
      <c r="W15613" t="s">
        <v>15739</v>
      </c>
      <c r="X15613">
        <v>9</v>
      </c>
      <c r="Y15613" t="s">
        <v>559</v>
      </c>
      <c r="Z15613">
        <v>9201</v>
      </c>
      <c r="AA15613" t="s">
        <v>877</v>
      </c>
      <c r="AC15613" t="s">
        <v>725</v>
      </c>
      <c r="AD15613" t="s">
        <v>443</v>
      </c>
    </row>
    <row r="15614" spans="21:30">
      <c r="U15614">
        <v>41962</v>
      </c>
      <c r="V15614">
        <v>1</v>
      </c>
      <c r="W15614" t="s">
        <v>15740</v>
      </c>
      <c r="X15614">
        <v>14</v>
      </c>
      <c r="Y15614" t="s">
        <v>5517</v>
      </c>
      <c r="Z15614">
        <v>14204</v>
      </c>
      <c r="AA15614" t="s">
        <v>5739</v>
      </c>
      <c r="AC15614" t="s">
        <v>1009</v>
      </c>
      <c r="AD15614" t="s">
        <v>443</v>
      </c>
    </row>
    <row r="15615" spans="21:30">
      <c r="U15615">
        <v>41964</v>
      </c>
      <c r="V15615">
        <v>8</v>
      </c>
      <c r="W15615" t="s">
        <v>15741</v>
      </c>
      <c r="X15615">
        <v>3</v>
      </c>
      <c r="Y15615" t="s">
        <v>869</v>
      </c>
      <c r="Z15615">
        <v>3202</v>
      </c>
      <c r="AA15615" t="s">
        <v>1654</v>
      </c>
      <c r="AC15615" t="s">
        <v>10219</v>
      </c>
      <c r="AD15615" t="s">
        <v>443</v>
      </c>
    </row>
    <row r="15616" spans="21:30">
      <c r="U15616">
        <v>41965</v>
      </c>
      <c r="V15616">
        <v>6</v>
      </c>
      <c r="W15616" t="s">
        <v>15312</v>
      </c>
      <c r="X15616">
        <v>13</v>
      </c>
      <c r="Y15616" t="s">
        <v>6457</v>
      </c>
      <c r="Z15616">
        <v>13114</v>
      </c>
      <c r="AA15616" t="s">
        <v>683</v>
      </c>
      <c r="AC15616" t="s">
        <v>10219</v>
      </c>
      <c r="AD15616" t="s">
        <v>2682</v>
      </c>
    </row>
    <row r="15617" spans="21:30">
      <c r="U15617">
        <v>41966</v>
      </c>
      <c r="V15617">
        <v>4</v>
      </c>
      <c r="W15617" t="s">
        <v>15742</v>
      </c>
      <c r="X15617">
        <v>13</v>
      </c>
      <c r="Y15617" t="s">
        <v>6457</v>
      </c>
      <c r="Z15617">
        <v>13119</v>
      </c>
      <c r="AA15617" t="s">
        <v>6482</v>
      </c>
      <c r="AC15617" t="s">
        <v>10212</v>
      </c>
      <c r="AD15617" t="s">
        <v>443</v>
      </c>
    </row>
    <row r="15618" spans="21:30">
      <c r="U15618">
        <v>41967</v>
      </c>
      <c r="V15618">
        <v>2</v>
      </c>
      <c r="W15618" t="s">
        <v>15743</v>
      </c>
      <c r="X15618">
        <v>13</v>
      </c>
      <c r="Y15618" t="s">
        <v>6457</v>
      </c>
      <c r="Z15618">
        <v>13114</v>
      </c>
      <c r="AA15618" t="s">
        <v>683</v>
      </c>
      <c r="AC15618" t="s">
        <v>725</v>
      </c>
      <c r="AD15618" t="s">
        <v>443</v>
      </c>
    </row>
    <row r="15619" spans="21:30">
      <c r="U15619">
        <v>41968</v>
      </c>
      <c r="V15619">
        <v>0</v>
      </c>
      <c r="W15619" t="s">
        <v>15744</v>
      </c>
      <c r="X15619">
        <v>5</v>
      </c>
      <c r="Y15619" t="s">
        <v>505</v>
      </c>
      <c r="Z15619">
        <v>5801</v>
      </c>
      <c r="AA15619" t="s">
        <v>2747</v>
      </c>
      <c r="AC15619" t="s">
        <v>725</v>
      </c>
      <c r="AD15619" t="s">
        <v>443</v>
      </c>
    </row>
    <row r="15620" spans="21:30">
      <c r="U15620">
        <v>41969</v>
      </c>
      <c r="V15620">
        <v>9</v>
      </c>
      <c r="W15620" t="s">
        <v>15745</v>
      </c>
      <c r="X15620">
        <v>13</v>
      </c>
      <c r="Y15620" t="s">
        <v>6457</v>
      </c>
      <c r="Z15620">
        <v>13106</v>
      </c>
      <c r="AA15620" t="s">
        <v>6487</v>
      </c>
      <c r="AC15620" t="s">
        <v>10219</v>
      </c>
      <c r="AD15620" t="s">
        <v>2682</v>
      </c>
    </row>
    <row r="15621" spans="21:30">
      <c r="U15621">
        <v>41970</v>
      </c>
      <c r="V15621">
        <v>2</v>
      </c>
      <c r="W15621" t="s">
        <v>15746</v>
      </c>
      <c r="X15621">
        <v>13</v>
      </c>
      <c r="Y15621" t="s">
        <v>6457</v>
      </c>
      <c r="Z15621">
        <v>13123</v>
      </c>
      <c r="AA15621" t="s">
        <v>756</v>
      </c>
      <c r="AC15621" t="s">
        <v>725</v>
      </c>
      <c r="AD15621" t="s">
        <v>443</v>
      </c>
    </row>
    <row r="15622" spans="21:30">
      <c r="U15622">
        <v>41971</v>
      </c>
      <c r="V15622">
        <v>0</v>
      </c>
      <c r="W15622" t="s">
        <v>15747</v>
      </c>
      <c r="X15622">
        <v>8</v>
      </c>
      <c r="Y15622" t="s">
        <v>434</v>
      </c>
      <c r="Z15622">
        <v>8309</v>
      </c>
      <c r="AA15622" t="s">
        <v>1612</v>
      </c>
      <c r="AC15622" t="s">
        <v>10219</v>
      </c>
      <c r="AD15622" t="s">
        <v>443</v>
      </c>
    </row>
    <row r="15623" spans="21:30">
      <c r="U15623">
        <v>41972</v>
      </c>
      <c r="V15623">
        <v>9</v>
      </c>
      <c r="W15623" t="s">
        <v>15748</v>
      </c>
      <c r="X15623">
        <v>8</v>
      </c>
      <c r="Y15623" t="s">
        <v>434</v>
      </c>
      <c r="Z15623">
        <v>8305</v>
      </c>
      <c r="AA15623" t="s">
        <v>4261</v>
      </c>
      <c r="AC15623" t="s">
        <v>10219</v>
      </c>
      <c r="AD15623" t="s">
        <v>443</v>
      </c>
    </row>
    <row r="15624" spans="21:30">
      <c r="U15624">
        <v>41973</v>
      </c>
      <c r="V15624">
        <v>7</v>
      </c>
      <c r="W15624" t="s">
        <v>15749</v>
      </c>
      <c r="X15624">
        <v>8</v>
      </c>
      <c r="Y15624" t="s">
        <v>434</v>
      </c>
      <c r="Z15624">
        <v>8305</v>
      </c>
      <c r="AA15624" t="s">
        <v>4261</v>
      </c>
      <c r="AC15624" t="s">
        <v>10219</v>
      </c>
      <c r="AD15624" t="s">
        <v>443</v>
      </c>
    </row>
    <row r="15625" spans="21:30">
      <c r="U15625">
        <v>41974</v>
      </c>
      <c r="V15625">
        <v>5</v>
      </c>
      <c r="W15625" t="s">
        <v>15750</v>
      </c>
      <c r="X15625">
        <v>5</v>
      </c>
      <c r="Y15625" t="s">
        <v>505</v>
      </c>
      <c r="Z15625">
        <v>5801</v>
      </c>
      <c r="AA15625" t="s">
        <v>2747</v>
      </c>
      <c r="AC15625" t="s">
        <v>10212</v>
      </c>
      <c r="AD15625" t="s">
        <v>443</v>
      </c>
    </row>
    <row r="15626" spans="21:30">
      <c r="U15626">
        <v>41975</v>
      </c>
      <c r="V15626">
        <v>3</v>
      </c>
      <c r="W15626" t="s">
        <v>15751</v>
      </c>
      <c r="X15626">
        <v>10</v>
      </c>
      <c r="Y15626" t="s">
        <v>5531</v>
      </c>
      <c r="Z15626">
        <v>10109</v>
      </c>
      <c r="AA15626" t="s">
        <v>1567</v>
      </c>
      <c r="AC15626" t="s">
        <v>10219</v>
      </c>
      <c r="AD15626" t="s">
        <v>443</v>
      </c>
    </row>
    <row r="15627" spans="21:30">
      <c r="U15627">
        <v>41976</v>
      </c>
      <c r="V15627">
        <v>1</v>
      </c>
      <c r="W15627" t="s">
        <v>15752</v>
      </c>
      <c r="X15627">
        <v>14</v>
      </c>
      <c r="Y15627" t="s">
        <v>5517</v>
      </c>
      <c r="Z15627">
        <v>14204</v>
      </c>
      <c r="AA15627" t="s">
        <v>5739</v>
      </c>
      <c r="AC15627" t="s">
        <v>1009</v>
      </c>
      <c r="AD15627" t="s">
        <v>443</v>
      </c>
    </row>
    <row r="15628" spans="21:30">
      <c r="U15628">
        <v>41978</v>
      </c>
      <c r="V15628">
        <v>8</v>
      </c>
      <c r="W15628" t="s">
        <v>15753</v>
      </c>
      <c r="X15628">
        <v>4</v>
      </c>
      <c r="Y15628" t="s">
        <v>846</v>
      </c>
      <c r="Z15628">
        <v>4201</v>
      </c>
      <c r="AA15628" t="s">
        <v>1208</v>
      </c>
      <c r="AC15628" t="s">
        <v>713</v>
      </c>
      <c r="AD15628" t="s">
        <v>443</v>
      </c>
    </row>
    <row r="15629" spans="21:30">
      <c r="U15629">
        <v>41979</v>
      </c>
      <c r="V15629">
        <v>6</v>
      </c>
      <c r="W15629" t="s">
        <v>15754</v>
      </c>
      <c r="X15629">
        <v>16</v>
      </c>
      <c r="Y15629" t="s">
        <v>3835</v>
      </c>
      <c r="Z15629">
        <v>16101</v>
      </c>
      <c r="AA15629" t="s">
        <v>3836</v>
      </c>
      <c r="AC15629" t="s">
        <v>1009</v>
      </c>
      <c r="AD15629" t="s">
        <v>443</v>
      </c>
    </row>
    <row r="15630" spans="21:30">
      <c r="U15630">
        <v>41981</v>
      </c>
      <c r="V15630">
        <v>8</v>
      </c>
      <c r="W15630" t="s">
        <v>15755</v>
      </c>
      <c r="X15630">
        <v>16</v>
      </c>
      <c r="Y15630" t="s">
        <v>3835</v>
      </c>
      <c r="Z15630">
        <v>16101</v>
      </c>
      <c r="AA15630" t="s">
        <v>3836</v>
      </c>
      <c r="AC15630" t="s">
        <v>1009</v>
      </c>
      <c r="AD15630" t="s">
        <v>443</v>
      </c>
    </row>
    <row r="15631" spans="21:30">
      <c r="U15631">
        <v>41982</v>
      </c>
      <c r="V15631">
        <v>6</v>
      </c>
      <c r="W15631" t="s">
        <v>15756</v>
      </c>
      <c r="X15631">
        <v>14</v>
      </c>
      <c r="Y15631" t="s">
        <v>5517</v>
      </c>
      <c r="Z15631">
        <v>14101</v>
      </c>
      <c r="AA15631" t="s">
        <v>817</v>
      </c>
      <c r="AC15631" t="s">
        <v>1009</v>
      </c>
      <c r="AD15631" t="s">
        <v>443</v>
      </c>
    </row>
    <row r="15632" spans="21:30">
      <c r="U15632">
        <v>41983</v>
      </c>
      <c r="V15632">
        <v>4</v>
      </c>
      <c r="W15632" t="s">
        <v>15757</v>
      </c>
      <c r="X15632">
        <v>14</v>
      </c>
      <c r="Y15632" t="s">
        <v>5517</v>
      </c>
      <c r="Z15632">
        <v>14204</v>
      </c>
      <c r="AA15632" t="s">
        <v>5739</v>
      </c>
      <c r="AC15632" t="s">
        <v>1009</v>
      </c>
      <c r="AD15632" t="s">
        <v>443</v>
      </c>
    </row>
    <row r="15633" spans="21:30">
      <c r="U15633">
        <v>41984</v>
      </c>
      <c r="V15633">
        <v>2</v>
      </c>
      <c r="W15633" t="s">
        <v>15758</v>
      </c>
      <c r="X15633">
        <v>10</v>
      </c>
      <c r="Y15633" t="s">
        <v>5531</v>
      </c>
      <c r="Z15633">
        <v>10101</v>
      </c>
      <c r="AA15633" t="s">
        <v>1559</v>
      </c>
      <c r="AC15633" t="s">
        <v>10219</v>
      </c>
      <c r="AD15633" t="s">
        <v>443</v>
      </c>
    </row>
    <row r="15634" spans="21:30">
      <c r="U15634">
        <v>41985</v>
      </c>
      <c r="V15634">
        <v>0</v>
      </c>
      <c r="W15634" t="s">
        <v>14557</v>
      </c>
      <c r="X15634">
        <v>13</v>
      </c>
      <c r="Y15634" t="s">
        <v>6457</v>
      </c>
      <c r="Z15634">
        <v>13101</v>
      </c>
      <c r="AA15634" t="s">
        <v>452</v>
      </c>
      <c r="AC15634" t="s">
        <v>10219</v>
      </c>
      <c r="AD15634" t="s">
        <v>2682</v>
      </c>
    </row>
    <row r="15635" spans="21:30">
      <c r="U15635">
        <v>41986</v>
      </c>
      <c r="V15635">
        <v>9</v>
      </c>
      <c r="W15635" t="s">
        <v>15759</v>
      </c>
      <c r="X15635">
        <v>13</v>
      </c>
      <c r="Y15635" t="s">
        <v>6457</v>
      </c>
      <c r="Z15635">
        <v>13114</v>
      </c>
      <c r="AA15635" t="s">
        <v>683</v>
      </c>
      <c r="AC15635" t="s">
        <v>10219</v>
      </c>
      <c r="AD15635" t="s">
        <v>2682</v>
      </c>
    </row>
    <row r="15636" spans="21:30">
      <c r="U15636">
        <v>41987</v>
      </c>
      <c r="V15636">
        <v>7</v>
      </c>
      <c r="W15636" t="s">
        <v>15562</v>
      </c>
      <c r="X15636">
        <v>13</v>
      </c>
      <c r="Y15636" t="s">
        <v>6457</v>
      </c>
      <c r="Z15636">
        <v>13108</v>
      </c>
      <c r="AA15636" t="s">
        <v>1212</v>
      </c>
      <c r="AC15636" t="s">
        <v>10212</v>
      </c>
      <c r="AD15636" t="s">
        <v>443</v>
      </c>
    </row>
    <row r="15637" spans="21:30">
      <c r="U15637">
        <v>41988</v>
      </c>
      <c r="V15637">
        <v>5</v>
      </c>
      <c r="W15637" t="s">
        <v>15760</v>
      </c>
      <c r="X15637">
        <v>4</v>
      </c>
      <c r="Y15637" t="s">
        <v>846</v>
      </c>
      <c r="Z15637">
        <v>4101</v>
      </c>
      <c r="AA15637" t="s">
        <v>844</v>
      </c>
      <c r="AC15637" t="s">
        <v>10212</v>
      </c>
      <c r="AD15637" t="s">
        <v>443</v>
      </c>
    </row>
    <row r="15638" spans="21:30">
      <c r="U15638">
        <v>41989</v>
      </c>
      <c r="V15638">
        <v>3</v>
      </c>
      <c r="W15638" t="s">
        <v>15761</v>
      </c>
      <c r="X15638">
        <v>15</v>
      </c>
      <c r="Y15638" t="s">
        <v>441</v>
      </c>
      <c r="Z15638">
        <v>15101</v>
      </c>
      <c r="AA15638" t="s">
        <v>442</v>
      </c>
      <c r="AC15638" t="s">
        <v>725</v>
      </c>
      <c r="AD15638" t="s">
        <v>443</v>
      </c>
    </row>
    <row r="15639" spans="21:30">
      <c r="U15639">
        <v>41990</v>
      </c>
      <c r="V15639">
        <v>7</v>
      </c>
      <c r="W15639" t="s">
        <v>15762</v>
      </c>
      <c r="X15639">
        <v>4</v>
      </c>
      <c r="Y15639" t="s">
        <v>846</v>
      </c>
      <c r="Z15639">
        <v>4101</v>
      </c>
      <c r="AA15639" t="s">
        <v>844</v>
      </c>
      <c r="AC15639" t="s">
        <v>725</v>
      </c>
      <c r="AD15639" t="s">
        <v>443</v>
      </c>
    </row>
    <row r="15640" spans="21:30">
      <c r="U15640">
        <v>41991</v>
      </c>
      <c r="V15640">
        <v>5</v>
      </c>
      <c r="W15640" t="s">
        <v>15763</v>
      </c>
      <c r="X15640">
        <v>5</v>
      </c>
      <c r="Y15640" t="s">
        <v>505</v>
      </c>
      <c r="Z15640">
        <v>5706</v>
      </c>
      <c r="AA15640" t="s">
        <v>2473</v>
      </c>
      <c r="AC15640" t="s">
        <v>10212</v>
      </c>
      <c r="AD15640" t="s">
        <v>443</v>
      </c>
    </row>
    <row r="15641" spans="21:30">
      <c r="U15641">
        <v>41992</v>
      </c>
      <c r="V15641">
        <v>3</v>
      </c>
      <c r="W15641" t="s">
        <v>14610</v>
      </c>
      <c r="X15641">
        <v>13</v>
      </c>
      <c r="Y15641" t="s">
        <v>6457</v>
      </c>
      <c r="Z15641">
        <v>13121</v>
      </c>
      <c r="AA15641" t="s">
        <v>1491</v>
      </c>
      <c r="AC15641" t="s">
        <v>10219</v>
      </c>
      <c r="AD15641" t="s">
        <v>443</v>
      </c>
    </row>
    <row r="15642" spans="21:30">
      <c r="U15642">
        <v>41996</v>
      </c>
      <c r="V15642">
        <v>6</v>
      </c>
      <c r="W15642" t="s">
        <v>15764</v>
      </c>
      <c r="X15642">
        <v>4</v>
      </c>
      <c r="Y15642" t="s">
        <v>846</v>
      </c>
      <c r="Z15642">
        <v>4101</v>
      </c>
      <c r="AA15642" t="s">
        <v>844</v>
      </c>
      <c r="AC15642" t="s">
        <v>10212</v>
      </c>
      <c r="AD15642" t="s">
        <v>443</v>
      </c>
    </row>
    <row r="15643" spans="21:30">
      <c r="U15643">
        <v>41997</v>
      </c>
      <c r="V15643">
        <v>4</v>
      </c>
      <c r="W15643" t="s">
        <v>15765</v>
      </c>
      <c r="X15643">
        <v>4</v>
      </c>
      <c r="Y15643" t="s">
        <v>846</v>
      </c>
      <c r="Z15643">
        <v>4101</v>
      </c>
      <c r="AA15643" t="s">
        <v>844</v>
      </c>
      <c r="AC15643" t="s">
        <v>10212</v>
      </c>
      <c r="AD15643" t="s">
        <v>443</v>
      </c>
    </row>
    <row r="15644" spans="21:30">
      <c r="U15644">
        <v>41998</v>
      </c>
      <c r="V15644">
        <v>2</v>
      </c>
      <c r="W15644" t="s">
        <v>15766</v>
      </c>
      <c r="X15644">
        <v>9</v>
      </c>
      <c r="Y15644" t="s">
        <v>559</v>
      </c>
      <c r="Z15644">
        <v>9101</v>
      </c>
      <c r="AA15644" t="s">
        <v>133</v>
      </c>
      <c r="AC15644" t="s">
        <v>10212</v>
      </c>
      <c r="AD15644" t="s">
        <v>443</v>
      </c>
    </row>
    <row r="15645" spans="21:30">
      <c r="U15645">
        <v>41999</v>
      </c>
      <c r="V15645">
        <v>0</v>
      </c>
      <c r="W15645" t="s">
        <v>15767</v>
      </c>
      <c r="X15645">
        <v>13</v>
      </c>
      <c r="Y15645" t="s">
        <v>6457</v>
      </c>
      <c r="Z15645">
        <v>13101</v>
      </c>
      <c r="AA15645" t="s">
        <v>452</v>
      </c>
      <c r="AC15645" t="s">
        <v>725</v>
      </c>
      <c r="AD15645" t="s">
        <v>443</v>
      </c>
    </row>
    <row r="15646" spans="21:30">
      <c r="U15646">
        <v>42001</v>
      </c>
      <c r="V15646">
        <v>8</v>
      </c>
      <c r="W15646" t="s">
        <v>15768</v>
      </c>
      <c r="X15646">
        <v>2</v>
      </c>
      <c r="Y15646" t="s">
        <v>631</v>
      </c>
      <c r="Z15646">
        <v>2101</v>
      </c>
      <c r="AA15646" t="s">
        <v>631</v>
      </c>
      <c r="AC15646" t="s">
        <v>725</v>
      </c>
      <c r="AD15646" t="s">
        <v>443</v>
      </c>
    </row>
    <row r="15647" spans="21:30">
      <c r="U15647">
        <v>42002</v>
      </c>
      <c r="V15647">
        <v>6</v>
      </c>
      <c r="W15647" t="s">
        <v>15769</v>
      </c>
      <c r="X15647">
        <v>16</v>
      </c>
      <c r="Y15647" t="s">
        <v>3835</v>
      </c>
      <c r="Z15647">
        <v>16101</v>
      </c>
      <c r="AA15647" t="s">
        <v>3836</v>
      </c>
      <c r="AC15647" t="s">
        <v>725</v>
      </c>
      <c r="AD15647" t="s">
        <v>443</v>
      </c>
    </row>
    <row r="15648" spans="21:30">
      <c r="U15648">
        <v>42003</v>
      </c>
      <c r="V15648">
        <v>4</v>
      </c>
      <c r="W15648" t="s">
        <v>15770</v>
      </c>
      <c r="X15648">
        <v>5</v>
      </c>
      <c r="Y15648" t="s">
        <v>505</v>
      </c>
      <c r="Z15648">
        <v>5506</v>
      </c>
      <c r="AA15648" t="s">
        <v>1422</v>
      </c>
      <c r="AC15648" t="s">
        <v>10212</v>
      </c>
      <c r="AD15648" t="s">
        <v>443</v>
      </c>
    </row>
    <row r="15649" spans="21:30">
      <c r="U15649">
        <v>42004</v>
      </c>
      <c r="V15649">
        <v>2</v>
      </c>
      <c r="W15649" t="s">
        <v>15771</v>
      </c>
      <c r="X15649">
        <v>6</v>
      </c>
      <c r="Y15649" t="s">
        <v>608</v>
      </c>
      <c r="Z15649">
        <v>6117</v>
      </c>
      <c r="AA15649" t="s">
        <v>3051</v>
      </c>
      <c r="AC15649" t="s">
        <v>10212</v>
      </c>
      <c r="AD15649" t="s">
        <v>2682</v>
      </c>
    </row>
    <row r="15650" spans="21:30">
      <c r="U15650">
        <v>42005</v>
      </c>
      <c r="V15650">
        <v>0</v>
      </c>
      <c r="W15650" t="s">
        <v>15772</v>
      </c>
      <c r="X15650">
        <v>5</v>
      </c>
      <c r="Y15650" t="s">
        <v>505</v>
      </c>
      <c r="Z15650">
        <v>5801</v>
      </c>
      <c r="AA15650" t="s">
        <v>2747</v>
      </c>
      <c r="AC15650" t="s">
        <v>10212</v>
      </c>
      <c r="AD15650" t="s">
        <v>443</v>
      </c>
    </row>
    <row r="15651" spans="21:30">
      <c r="U15651">
        <v>42006</v>
      </c>
      <c r="V15651">
        <v>9</v>
      </c>
      <c r="W15651" t="s">
        <v>15773</v>
      </c>
      <c r="X15651">
        <v>2</v>
      </c>
      <c r="Y15651" t="s">
        <v>631</v>
      </c>
      <c r="Z15651">
        <v>2201</v>
      </c>
      <c r="AA15651" t="s">
        <v>714</v>
      </c>
      <c r="AC15651" t="s">
        <v>10219</v>
      </c>
      <c r="AD15651" t="s">
        <v>443</v>
      </c>
    </row>
    <row r="15652" spans="21:30">
      <c r="U15652">
        <v>42007</v>
      </c>
      <c r="V15652">
        <v>7</v>
      </c>
      <c r="W15652" t="s">
        <v>15774</v>
      </c>
      <c r="X15652">
        <v>8</v>
      </c>
      <c r="Y15652" t="s">
        <v>434</v>
      </c>
      <c r="Z15652">
        <v>8110</v>
      </c>
      <c r="AA15652" t="s">
        <v>1747</v>
      </c>
      <c r="AC15652" t="s">
        <v>713</v>
      </c>
      <c r="AD15652" t="s">
        <v>443</v>
      </c>
    </row>
    <row r="15653" spans="21:30">
      <c r="U15653">
        <v>42009</v>
      </c>
      <c r="V15653">
        <v>3</v>
      </c>
      <c r="W15653" t="s">
        <v>15775</v>
      </c>
      <c r="X15653">
        <v>2</v>
      </c>
      <c r="Y15653" t="s">
        <v>631</v>
      </c>
      <c r="Z15653">
        <v>2104</v>
      </c>
      <c r="AA15653" t="s">
        <v>1616</v>
      </c>
      <c r="AC15653" t="s">
        <v>10212</v>
      </c>
      <c r="AD15653" t="s">
        <v>443</v>
      </c>
    </row>
    <row r="15654" spans="21:30">
      <c r="U15654">
        <v>42010</v>
      </c>
      <c r="V15654">
        <v>7</v>
      </c>
      <c r="W15654" t="s">
        <v>15776</v>
      </c>
      <c r="X15654">
        <v>13</v>
      </c>
      <c r="Y15654" t="s">
        <v>6457</v>
      </c>
      <c r="Z15654">
        <v>13110</v>
      </c>
      <c r="AA15654" t="s">
        <v>741</v>
      </c>
      <c r="AC15654" t="s">
        <v>725</v>
      </c>
      <c r="AD15654" t="s">
        <v>443</v>
      </c>
    </row>
    <row r="15655" spans="21:30">
      <c r="U15655">
        <v>42011</v>
      </c>
      <c r="V15655">
        <v>5</v>
      </c>
      <c r="W15655" t="s">
        <v>15777</v>
      </c>
      <c r="X15655">
        <v>13</v>
      </c>
      <c r="Y15655" t="s">
        <v>6457</v>
      </c>
      <c r="Z15655">
        <v>13120</v>
      </c>
      <c r="AA15655" t="s">
        <v>6588</v>
      </c>
      <c r="AC15655" t="s">
        <v>725</v>
      </c>
      <c r="AD15655" t="s">
        <v>443</v>
      </c>
    </row>
    <row r="15656" spans="21:30">
      <c r="U15656">
        <v>42012</v>
      </c>
      <c r="V15656">
        <v>3</v>
      </c>
      <c r="W15656" t="s">
        <v>15778</v>
      </c>
      <c r="X15656">
        <v>10</v>
      </c>
      <c r="Y15656" t="s">
        <v>5531</v>
      </c>
      <c r="Z15656">
        <v>10203</v>
      </c>
      <c r="AA15656" t="s">
        <v>792</v>
      </c>
      <c r="AC15656" t="s">
        <v>10219</v>
      </c>
      <c r="AD15656" t="s">
        <v>443</v>
      </c>
    </row>
    <row r="15657" spans="21:30">
      <c r="U15657">
        <v>42013</v>
      </c>
      <c r="V15657">
        <v>1</v>
      </c>
      <c r="W15657" t="s">
        <v>15779</v>
      </c>
      <c r="X15657">
        <v>10</v>
      </c>
      <c r="Y15657" t="s">
        <v>5531</v>
      </c>
      <c r="Z15657">
        <v>10301</v>
      </c>
      <c r="AA15657" t="s">
        <v>1441</v>
      </c>
      <c r="AC15657" t="s">
        <v>10219</v>
      </c>
      <c r="AD15657" t="s">
        <v>443</v>
      </c>
    </row>
    <row r="15658" spans="21:30">
      <c r="U15658">
        <v>42015</v>
      </c>
      <c r="V15658">
        <v>8</v>
      </c>
      <c r="W15658" t="s">
        <v>15780</v>
      </c>
      <c r="X15658">
        <v>13</v>
      </c>
      <c r="Y15658" t="s">
        <v>6457</v>
      </c>
      <c r="Z15658">
        <v>13130</v>
      </c>
      <c r="AA15658" t="s">
        <v>840</v>
      </c>
      <c r="AC15658" t="s">
        <v>713</v>
      </c>
      <c r="AD15658" t="s">
        <v>443</v>
      </c>
    </row>
    <row r="15659" spans="21:30">
      <c r="U15659">
        <v>42016</v>
      </c>
      <c r="V15659">
        <v>6</v>
      </c>
      <c r="W15659" t="s">
        <v>15781</v>
      </c>
      <c r="X15659">
        <v>16</v>
      </c>
      <c r="Y15659" t="s">
        <v>3835</v>
      </c>
      <c r="Z15659">
        <v>16101</v>
      </c>
      <c r="AA15659" t="s">
        <v>3836</v>
      </c>
      <c r="AC15659" t="s">
        <v>1009</v>
      </c>
      <c r="AD15659" t="s">
        <v>443</v>
      </c>
    </row>
    <row r="15660" spans="21:30">
      <c r="U15660">
        <v>42017</v>
      </c>
      <c r="V15660">
        <v>4</v>
      </c>
      <c r="W15660" t="s">
        <v>15782</v>
      </c>
      <c r="X15660">
        <v>14</v>
      </c>
      <c r="Y15660" t="s">
        <v>5517</v>
      </c>
      <c r="Z15660">
        <v>14107</v>
      </c>
      <c r="AA15660" t="s">
        <v>1460</v>
      </c>
      <c r="AC15660" t="s">
        <v>10212</v>
      </c>
      <c r="AD15660" t="s">
        <v>443</v>
      </c>
    </row>
    <row r="15661" spans="21:30">
      <c r="U15661">
        <v>42018</v>
      </c>
      <c r="V15661">
        <v>2</v>
      </c>
      <c r="W15661" t="s">
        <v>15783</v>
      </c>
      <c r="X15661">
        <v>13</v>
      </c>
      <c r="Y15661" t="s">
        <v>6457</v>
      </c>
      <c r="Z15661">
        <v>13601</v>
      </c>
      <c r="AA15661" t="s">
        <v>777</v>
      </c>
      <c r="AC15661" t="s">
        <v>713</v>
      </c>
      <c r="AD15661" t="s">
        <v>443</v>
      </c>
    </row>
    <row r="15662" spans="21:30">
      <c r="U15662">
        <v>42019</v>
      </c>
      <c r="V15662">
        <v>0</v>
      </c>
      <c r="W15662" t="s">
        <v>15784</v>
      </c>
      <c r="X15662">
        <v>13</v>
      </c>
      <c r="Y15662" t="s">
        <v>6457</v>
      </c>
      <c r="Z15662">
        <v>13501</v>
      </c>
      <c r="AA15662" t="s">
        <v>809</v>
      </c>
      <c r="AC15662" t="s">
        <v>713</v>
      </c>
      <c r="AD15662" t="s">
        <v>443</v>
      </c>
    </row>
    <row r="15663" spans="21:30">
      <c r="U15663">
        <v>42020</v>
      </c>
      <c r="V15663">
        <v>4</v>
      </c>
      <c r="W15663" t="s">
        <v>15785</v>
      </c>
      <c r="X15663">
        <v>13</v>
      </c>
      <c r="Y15663" t="s">
        <v>6457</v>
      </c>
      <c r="Z15663">
        <v>13401</v>
      </c>
      <c r="AA15663" t="s">
        <v>667</v>
      </c>
      <c r="AC15663" t="s">
        <v>725</v>
      </c>
      <c r="AD15663" t="s">
        <v>443</v>
      </c>
    </row>
    <row r="15664" spans="21:30">
      <c r="U15664">
        <v>42021</v>
      </c>
      <c r="V15664">
        <v>2</v>
      </c>
      <c r="W15664" t="s">
        <v>15786</v>
      </c>
      <c r="X15664">
        <v>4</v>
      </c>
      <c r="Y15664" t="s">
        <v>846</v>
      </c>
      <c r="Z15664">
        <v>4301</v>
      </c>
      <c r="AA15664" t="s">
        <v>112</v>
      </c>
      <c r="AC15664" t="s">
        <v>10212</v>
      </c>
      <c r="AD15664" t="s">
        <v>443</v>
      </c>
    </row>
    <row r="15665" spans="21:30">
      <c r="U15665">
        <v>42022</v>
      </c>
      <c r="V15665">
        <v>0</v>
      </c>
      <c r="W15665" t="s">
        <v>15787</v>
      </c>
      <c r="X15665">
        <v>4</v>
      </c>
      <c r="Y15665" t="s">
        <v>846</v>
      </c>
      <c r="Z15665">
        <v>4102</v>
      </c>
      <c r="AA15665" t="s">
        <v>846</v>
      </c>
      <c r="AC15665" t="s">
        <v>10212</v>
      </c>
      <c r="AD15665" t="s">
        <v>443</v>
      </c>
    </row>
    <row r="15666" spans="21:30">
      <c r="U15666">
        <v>42023</v>
      </c>
      <c r="V15666">
        <v>9</v>
      </c>
      <c r="W15666" t="s">
        <v>15788</v>
      </c>
      <c r="X15666">
        <v>14</v>
      </c>
      <c r="Y15666" t="s">
        <v>5517</v>
      </c>
      <c r="Z15666">
        <v>14101</v>
      </c>
      <c r="AA15666" t="s">
        <v>817</v>
      </c>
      <c r="AC15666" t="s">
        <v>10212</v>
      </c>
      <c r="AD15666" t="s">
        <v>443</v>
      </c>
    </row>
    <row r="15667" spans="21:30">
      <c r="U15667">
        <v>42024</v>
      </c>
      <c r="V15667">
        <v>7</v>
      </c>
      <c r="W15667" t="s">
        <v>15789</v>
      </c>
      <c r="X15667">
        <v>4</v>
      </c>
      <c r="Y15667" t="s">
        <v>846</v>
      </c>
      <c r="Z15667">
        <v>4101</v>
      </c>
      <c r="AA15667" t="s">
        <v>844</v>
      </c>
      <c r="AC15667" t="s">
        <v>713</v>
      </c>
      <c r="AD15667" t="s">
        <v>443</v>
      </c>
    </row>
    <row r="15668" spans="21:30">
      <c r="U15668">
        <v>42025</v>
      </c>
      <c r="V15668">
        <v>5</v>
      </c>
      <c r="W15668" t="s">
        <v>15790</v>
      </c>
      <c r="X15668">
        <v>13</v>
      </c>
      <c r="Y15668" t="s">
        <v>6457</v>
      </c>
      <c r="Z15668">
        <v>13114</v>
      </c>
      <c r="AA15668" t="s">
        <v>683</v>
      </c>
      <c r="AC15668" t="s">
        <v>725</v>
      </c>
      <c r="AD15668" t="s">
        <v>443</v>
      </c>
    </row>
    <row r="15669" spans="21:30">
      <c r="U15669">
        <v>42026</v>
      </c>
      <c r="V15669">
        <v>3</v>
      </c>
      <c r="W15669" t="s">
        <v>15791</v>
      </c>
      <c r="X15669">
        <v>2</v>
      </c>
      <c r="Y15669" t="s">
        <v>631</v>
      </c>
      <c r="Z15669">
        <v>2101</v>
      </c>
      <c r="AA15669" t="s">
        <v>631</v>
      </c>
      <c r="AC15669" t="s">
        <v>725</v>
      </c>
      <c r="AD15669" t="s">
        <v>443</v>
      </c>
    </row>
    <row r="15670" spans="21:30">
      <c r="U15670">
        <v>42027</v>
      </c>
      <c r="V15670">
        <v>1</v>
      </c>
      <c r="W15670" t="s">
        <v>15792</v>
      </c>
      <c r="X15670">
        <v>12</v>
      </c>
      <c r="Y15670" t="s">
        <v>1837</v>
      </c>
      <c r="Z15670">
        <v>12402</v>
      </c>
      <c r="AA15670" t="s">
        <v>1835</v>
      </c>
      <c r="AC15670" t="s">
        <v>10212</v>
      </c>
      <c r="AD15670" t="s">
        <v>443</v>
      </c>
    </row>
    <row r="15671" spans="21:30">
      <c r="U15671">
        <v>42029</v>
      </c>
      <c r="V15671">
        <v>8</v>
      </c>
      <c r="W15671" t="s">
        <v>15793</v>
      </c>
      <c r="X15671">
        <v>5</v>
      </c>
      <c r="Y15671" t="s">
        <v>505</v>
      </c>
      <c r="Z15671">
        <v>5501</v>
      </c>
      <c r="AA15671" t="s">
        <v>1181</v>
      </c>
      <c r="AC15671" t="s">
        <v>713</v>
      </c>
      <c r="AD15671" t="s">
        <v>443</v>
      </c>
    </row>
    <row r="15672" spans="21:30">
      <c r="U15672">
        <v>42030</v>
      </c>
      <c r="V15672">
        <v>1</v>
      </c>
      <c r="W15672" t="s">
        <v>15794</v>
      </c>
      <c r="X15672">
        <v>6</v>
      </c>
      <c r="Y15672" t="s">
        <v>608</v>
      </c>
      <c r="Z15672">
        <v>6108</v>
      </c>
      <c r="AA15672" t="s">
        <v>2996</v>
      </c>
      <c r="AC15672" t="s">
        <v>1009</v>
      </c>
      <c r="AD15672" t="s">
        <v>443</v>
      </c>
    </row>
    <row r="15673" spans="21:30">
      <c r="U15673">
        <v>42032</v>
      </c>
      <c r="V15673">
        <v>8</v>
      </c>
      <c r="W15673" t="s">
        <v>15795</v>
      </c>
      <c r="X15673">
        <v>16</v>
      </c>
      <c r="Y15673" t="s">
        <v>3835</v>
      </c>
      <c r="Z15673">
        <v>16101</v>
      </c>
      <c r="AA15673" t="s">
        <v>3836</v>
      </c>
      <c r="AC15673" t="s">
        <v>725</v>
      </c>
      <c r="AD15673" t="s">
        <v>443</v>
      </c>
    </row>
    <row r="15674" spans="21:30">
      <c r="U15674">
        <v>42033</v>
      </c>
      <c r="V15674">
        <v>6</v>
      </c>
      <c r="W15674" t="s">
        <v>15796</v>
      </c>
      <c r="X15674">
        <v>6</v>
      </c>
      <c r="Y15674" t="s">
        <v>608</v>
      </c>
      <c r="Z15674">
        <v>6116</v>
      </c>
      <c r="AA15674" t="s">
        <v>3011</v>
      </c>
      <c r="AC15674" t="s">
        <v>1009</v>
      </c>
      <c r="AD15674" t="s">
        <v>443</v>
      </c>
    </row>
    <row r="15675" spans="21:30">
      <c r="U15675">
        <v>42034</v>
      </c>
      <c r="V15675">
        <v>4</v>
      </c>
      <c r="W15675" t="s">
        <v>15797</v>
      </c>
      <c r="X15675">
        <v>6</v>
      </c>
      <c r="Y15675" t="s">
        <v>608</v>
      </c>
      <c r="Z15675">
        <v>6116</v>
      </c>
      <c r="AA15675" t="s">
        <v>3011</v>
      </c>
      <c r="AC15675" t="s">
        <v>1009</v>
      </c>
      <c r="AD15675" t="s">
        <v>443</v>
      </c>
    </row>
    <row r="15676" spans="21:30">
      <c r="U15676">
        <v>42035</v>
      </c>
      <c r="V15676">
        <v>2</v>
      </c>
      <c r="W15676" t="s">
        <v>15798</v>
      </c>
      <c r="X15676">
        <v>4</v>
      </c>
      <c r="Y15676" t="s">
        <v>846</v>
      </c>
      <c r="Z15676">
        <v>4301</v>
      </c>
      <c r="AA15676" t="s">
        <v>112</v>
      </c>
      <c r="AC15676" t="s">
        <v>725</v>
      </c>
      <c r="AD15676" t="s">
        <v>443</v>
      </c>
    </row>
    <row r="15677" spans="21:30">
      <c r="U15677">
        <v>42036</v>
      </c>
      <c r="V15677">
        <v>0</v>
      </c>
      <c r="W15677" t="s">
        <v>15799</v>
      </c>
      <c r="X15677">
        <v>7</v>
      </c>
      <c r="Y15677" t="s">
        <v>953</v>
      </c>
      <c r="Z15677">
        <v>7402</v>
      </c>
      <c r="AA15677" t="s">
        <v>3667</v>
      </c>
      <c r="AC15677" t="s">
        <v>713</v>
      </c>
      <c r="AD15677" t="s">
        <v>443</v>
      </c>
    </row>
    <row r="15678" spans="21:30">
      <c r="U15678">
        <v>42037</v>
      </c>
      <c r="V15678">
        <v>9</v>
      </c>
      <c r="W15678" t="s">
        <v>15800</v>
      </c>
      <c r="X15678">
        <v>13</v>
      </c>
      <c r="Y15678" t="s">
        <v>6457</v>
      </c>
      <c r="Z15678">
        <v>13122</v>
      </c>
      <c r="AA15678" t="s">
        <v>6722</v>
      </c>
      <c r="AC15678" t="s">
        <v>725</v>
      </c>
      <c r="AD15678" t="s">
        <v>443</v>
      </c>
    </row>
    <row r="15679" spans="21:30">
      <c r="U15679">
        <v>42038</v>
      </c>
      <c r="V15679">
        <v>7</v>
      </c>
      <c r="W15679" t="s">
        <v>15801</v>
      </c>
      <c r="X15679">
        <v>13</v>
      </c>
      <c r="Y15679" t="s">
        <v>6457</v>
      </c>
      <c r="Z15679">
        <v>13201</v>
      </c>
      <c r="AA15679" t="s">
        <v>114</v>
      </c>
      <c r="AC15679" t="s">
        <v>725</v>
      </c>
      <c r="AD15679" t="s">
        <v>443</v>
      </c>
    </row>
    <row r="15680" spans="21:30">
      <c r="U15680">
        <v>42039</v>
      </c>
      <c r="V15680">
        <v>5</v>
      </c>
      <c r="W15680" t="s">
        <v>15802</v>
      </c>
      <c r="X15680">
        <v>16</v>
      </c>
      <c r="Y15680" t="s">
        <v>3835</v>
      </c>
      <c r="Z15680">
        <v>16101</v>
      </c>
      <c r="AA15680" t="s">
        <v>3836</v>
      </c>
      <c r="AC15680" t="s">
        <v>713</v>
      </c>
      <c r="AD15680" t="s">
        <v>443</v>
      </c>
    </row>
    <row r="15681" spans="21:30">
      <c r="U15681">
        <v>42040</v>
      </c>
      <c r="V15681">
        <v>9</v>
      </c>
      <c r="W15681" t="s">
        <v>15803</v>
      </c>
      <c r="X15681">
        <v>13</v>
      </c>
      <c r="Y15681" t="s">
        <v>6457</v>
      </c>
      <c r="Z15681">
        <v>13123</v>
      </c>
      <c r="AA15681" t="s">
        <v>756</v>
      </c>
      <c r="AC15681" t="s">
        <v>725</v>
      </c>
      <c r="AD15681" t="s">
        <v>443</v>
      </c>
    </row>
    <row r="15682" spans="21:30">
      <c r="U15682">
        <v>42041</v>
      </c>
      <c r="V15682">
        <v>7</v>
      </c>
      <c r="W15682" t="s">
        <v>15804</v>
      </c>
      <c r="X15682">
        <v>8</v>
      </c>
      <c r="Y15682" t="s">
        <v>434</v>
      </c>
      <c r="Z15682">
        <v>8108</v>
      </c>
      <c r="AA15682" t="s">
        <v>1832</v>
      </c>
      <c r="AC15682" t="s">
        <v>713</v>
      </c>
      <c r="AD15682" t="s">
        <v>443</v>
      </c>
    </row>
    <row r="15683" spans="21:30">
      <c r="U15683">
        <v>42042</v>
      </c>
      <c r="V15683">
        <v>5</v>
      </c>
      <c r="W15683" t="s">
        <v>15805</v>
      </c>
      <c r="X15683">
        <v>5</v>
      </c>
      <c r="Y15683" t="s">
        <v>505</v>
      </c>
      <c r="Z15683">
        <v>5705</v>
      </c>
      <c r="AA15683" t="s">
        <v>1587</v>
      </c>
      <c r="AC15683" t="s">
        <v>713</v>
      </c>
      <c r="AD15683" t="s">
        <v>443</v>
      </c>
    </row>
    <row r="15684" spans="21:30">
      <c r="U15684">
        <v>42043</v>
      </c>
      <c r="V15684">
        <v>3</v>
      </c>
      <c r="W15684" t="s">
        <v>15806</v>
      </c>
      <c r="X15684">
        <v>9</v>
      </c>
      <c r="Y15684" t="s">
        <v>559</v>
      </c>
      <c r="Z15684">
        <v>9211</v>
      </c>
      <c r="AA15684" t="s">
        <v>1788</v>
      </c>
      <c r="AC15684" t="s">
        <v>713</v>
      </c>
      <c r="AD15684" t="s">
        <v>2682</v>
      </c>
    </row>
    <row r="15685" spans="21:30">
      <c r="U15685">
        <v>42044</v>
      </c>
      <c r="V15685">
        <v>1</v>
      </c>
      <c r="W15685" t="s">
        <v>15807</v>
      </c>
      <c r="X15685">
        <v>14</v>
      </c>
      <c r="Y15685" t="s">
        <v>5517</v>
      </c>
      <c r="Z15685">
        <v>14103</v>
      </c>
      <c r="AA15685" t="s">
        <v>1261</v>
      </c>
      <c r="AC15685" t="s">
        <v>1009</v>
      </c>
      <c r="AD15685" t="s">
        <v>443</v>
      </c>
    </row>
    <row r="15686" spans="21:30">
      <c r="U15686">
        <v>42046</v>
      </c>
      <c r="V15686">
        <v>8</v>
      </c>
      <c r="W15686" t="s">
        <v>15808</v>
      </c>
      <c r="X15686">
        <v>2</v>
      </c>
      <c r="Y15686" t="s">
        <v>631</v>
      </c>
      <c r="Z15686">
        <v>2301</v>
      </c>
      <c r="AA15686" t="s">
        <v>1136</v>
      </c>
      <c r="AC15686" t="s">
        <v>10219</v>
      </c>
      <c r="AD15686" t="s">
        <v>443</v>
      </c>
    </row>
    <row r="15687" spans="21:30">
      <c r="U15687">
        <v>42047</v>
      </c>
      <c r="V15687">
        <v>6</v>
      </c>
      <c r="W15687" t="s">
        <v>15809</v>
      </c>
      <c r="X15687">
        <v>6</v>
      </c>
      <c r="Y15687" t="s">
        <v>608</v>
      </c>
      <c r="Z15687">
        <v>6305</v>
      </c>
      <c r="AA15687" t="s">
        <v>1407</v>
      </c>
      <c r="AC15687" t="s">
        <v>10219</v>
      </c>
      <c r="AD15687" t="s">
        <v>443</v>
      </c>
    </row>
    <row r="15688" spans="21:30">
      <c r="U15688">
        <v>42048</v>
      </c>
      <c r="V15688">
        <v>4</v>
      </c>
      <c r="W15688" t="s">
        <v>15810</v>
      </c>
      <c r="X15688">
        <v>7</v>
      </c>
      <c r="Y15688" t="s">
        <v>953</v>
      </c>
      <c r="Z15688">
        <v>7108</v>
      </c>
      <c r="AA15688" t="s">
        <v>3499</v>
      </c>
      <c r="AC15688" t="s">
        <v>713</v>
      </c>
      <c r="AD15688" t="s">
        <v>443</v>
      </c>
    </row>
    <row r="15689" spans="21:30">
      <c r="U15689">
        <v>42049</v>
      </c>
      <c r="V15689">
        <v>2</v>
      </c>
      <c r="W15689" t="s">
        <v>15811</v>
      </c>
      <c r="X15689">
        <v>5</v>
      </c>
      <c r="Y15689" t="s">
        <v>505</v>
      </c>
      <c r="Z15689">
        <v>5105</v>
      </c>
      <c r="AA15689" t="s">
        <v>2788</v>
      </c>
      <c r="AC15689" t="s">
        <v>10212</v>
      </c>
      <c r="AD15689" t="s">
        <v>443</v>
      </c>
    </row>
    <row r="15690" spans="21:30">
      <c r="U15690">
        <v>42050</v>
      </c>
      <c r="V15690">
        <v>6</v>
      </c>
      <c r="W15690" t="s">
        <v>15812</v>
      </c>
      <c r="X15690">
        <v>13</v>
      </c>
      <c r="Y15690" t="s">
        <v>6457</v>
      </c>
      <c r="Z15690">
        <v>13120</v>
      </c>
      <c r="AA15690" t="s">
        <v>6588</v>
      </c>
      <c r="AC15690" t="s">
        <v>725</v>
      </c>
      <c r="AD15690" t="s">
        <v>443</v>
      </c>
    </row>
    <row r="15691" spans="21:30">
      <c r="U15691">
        <v>42052</v>
      </c>
      <c r="V15691">
        <v>2</v>
      </c>
      <c r="W15691" t="s">
        <v>15813</v>
      </c>
      <c r="X15691">
        <v>13</v>
      </c>
      <c r="Y15691" t="s">
        <v>6457</v>
      </c>
      <c r="Z15691">
        <v>13114</v>
      </c>
      <c r="AA15691" t="s">
        <v>683</v>
      </c>
      <c r="AC15691" t="s">
        <v>725</v>
      </c>
      <c r="AD15691" t="s">
        <v>443</v>
      </c>
    </row>
    <row r="15692" spans="21:30">
      <c r="U15692">
        <v>42053</v>
      </c>
      <c r="V15692">
        <v>0</v>
      </c>
      <c r="W15692" t="s">
        <v>15814</v>
      </c>
      <c r="X15692">
        <v>12</v>
      </c>
      <c r="Y15692" t="s">
        <v>1837</v>
      </c>
      <c r="Z15692">
        <v>12101</v>
      </c>
      <c r="AA15692" t="s">
        <v>6412</v>
      </c>
      <c r="AC15692" t="s">
        <v>10212</v>
      </c>
      <c r="AD15692" t="s">
        <v>2682</v>
      </c>
    </row>
    <row r="15693" spans="21:30">
      <c r="U15693">
        <v>42054</v>
      </c>
      <c r="V15693">
        <v>9</v>
      </c>
      <c r="W15693" t="s">
        <v>15815</v>
      </c>
      <c r="X15693">
        <v>10</v>
      </c>
      <c r="Y15693" t="s">
        <v>5531</v>
      </c>
      <c r="Z15693">
        <v>10205</v>
      </c>
      <c r="AA15693" t="s">
        <v>693</v>
      </c>
      <c r="AC15693" t="s">
        <v>10219</v>
      </c>
      <c r="AD15693" t="s">
        <v>443</v>
      </c>
    </row>
    <row r="15694" spans="21:30">
      <c r="U15694">
        <v>42055</v>
      </c>
      <c r="V15694">
        <v>7</v>
      </c>
      <c r="W15694" t="s">
        <v>15816</v>
      </c>
      <c r="X15694">
        <v>10</v>
      </c>
      <c r="Y15694" t="s">
        <v>5531</v>
      </c>
      <c r="Z15694">
        <v>10101</v>
      </c>
      <c r="AA15694" t="s">
        <v>1559</v>
      </c>
      <c r="AC15694" t="s">
        <v>725</v>
      </c>
      <c r="AD15694" t="s">
        <v>443</v>
      </c>
    </row>
    <row r="15695" spans="21:30">
      <c r="U15695">
        <v>42056</v>
      </c>
      <c r="V15695">
        <v>5</v>
      </c>
      <c r="W15695" t="s">
        <v>15817</v>
      </c>
      <c r="X15695">
        <v>4</v>
      </c>
      <c r="Y15695" t="s">
        <v>846</v>
      </c>
      <c r="Z15695">
        <v>4102</v>
      </c>
      <c r="AA15695" t="s">
        <v>846</v>
      </c>
      <c r="AC15695" t="s">
        <v>725</v>
      </c>
      <c r="AD15695" t="s">
        <v>443</v>
      </c>
    </row>
    <row r="15696" spans="21:30">
      <c r="U15696">
        <v>42057</v>
      </c>
      <c r="V15696">
        <v>3</v>
      </c>
      <c r="W15696" t="s">
        <v>15818</v>
      </c>
      <c r="X15696">
        <v>8</v>
      </c>
      <c r="Y15696" t="s">
        <v>434</v>
      </c>
      <c r="Z15696">
        <v>8301</v>
      </c>
      <c r="AA15696" t="s">
        <v>4127</v>
      </c>
      <c r="AC15696" t="s">
        <v>10212</v>
      </c>
      <c r="AD15696" t="s">
        <v>443</v>
      </c>
    </row>
    <row r="15697" spans="21:30">
      <c r="U15697">
        <v>42058</v>
      </c>
      <c r="V15697">
        <v>1</v>
      </c>
      <c r="W15697" t="s">
        <v>15819</v>
      </c>
      <c r="X15697">
        <v>2</v>
      </c>
      <c r="Y15697" t="s">
        <v>631</v>
      </c>
      <c r="Z15697">
        <v>2301</v>
      </c>
      <c r="AA15697" t="s">
        <v>1136</v>
      </c>
      <c r="AC15697" t="s">
        <v>10219</v>
      </c>
      <c r="AD15697" t="s">
        <v>443</v>
      </c>
    </row>
    <row r="15698" spans="21:30">
      <c r="U15698">
        <v>42060</v>
      </c>
      <c r="V15698">
        <v>3</v>
      </c>
      <c r="W15698" t="s">
        <v>15820</v>
      </c>
      <c r="X15698">
        <v>3</v>
      </c>
      <c r="Y15698" t="s">
        <v>869</v>
      </c>
      <c r="Z15698">
        <v>3101</v>
      </c>
      <c r="AA15698" t="s">
        <v>913</v>
      </c>
      <c r="AC15698" t="s">
        <v>725</v>
      </c>
      <c r="AD15698" t="s">
        <v>443</v>
      </c>
    </row>
    <row r="15699" spans="21:30">
      <c r="U15699">
        <v>42061</v>
      </c>
      <c r="V15699">
        <v>1</v>
      </c>
      <c r="W15699" t="s">
        <v>15821</v>
      </c>
      <c r="X15699">
        <v>10</v>
      </c>
      <c r="Y15699" t="s">
        <v>5531</v>
      </c>
      <c r="Z15699">
        <v>10208</v>
      </c>
      <c r="AA15699" t="s">
        <v>6288</v>
      </c>
      <c r="AC15699" t="s">
        <v>713</v>
      </c>
      <c r="AD15699" t="s">
        <v>443</v>
      </c>
    </row>
    <row r="15700" spans="21:30">
      <c r="U15700">
        <v>42063</v>
      </c>
      <c r="V15700">
        <v>8</v>
      </c>
      <c r="W15700" t="s">
        <v>15518</v>
      </c>
      <c r="X15700">
        <v>6</v>
      </c>
      <c r="Y15700" t="s">
        <v>608</v>
      </c>
      <c r="Z15700">
        <v>6107</v>
      </c>
      <c r="AA15700" t="s">
        <v>1265</v>
      </c>
      <c r="AC15700" t="s">
        <v>1009</v>
      </c>
      <c r="AD15700" t="s">
        <v>443</v>
      </c>
    </row>
    <row r="15701" spans="21:30">
      <c r="U15701">
        <v>42064</v>
      </c>
      <c r="V15701">
        <v>6</v>
      </c>
      <c r="W15701" t="s">
        <v>15822</v>
      </c>
      <c r="X15701">
        <v>5</v>
      </c>
      <c r="Y15701" t="s">
        <v>505</v>
      </c>
      <c r="Z15701">
        <v>5601</v>
      </c>
      <c r="AA15701" t="s">
        <v>855</v>
      </c>
      <c r="AC15701" t="s">
        <v>725</v>
      </c>
      <c r="AD15701" t="s">
        <v>443</v>
      </c>
    </row>
    <row r="15702" spans="21:30">
      <c r="U15702">
        <v>42065</v>
      </c>
      <c r="V15702">
        <v>4</v>
      </c>
      <c r="W15702" t="s">
        <v>15823</v>
      </c>
      <c r="X15702">
        <v>16</v>
      </c>
      <c r="Y15702" t="s">
        <v>3835</v>
      </c>
      <c r="Z15702">
        <v>16301</v>
      </c>
      <c r="AA15702" t="s">
        <v>3894</v>
      </c>
      <c r="AC15702" t="s">
        <v>725</v>
      </c>
      <c r="AD15702" t="s">
        <v>443</v>
      </c>
    </row>
    <row r="15703" spans="21:30">
      <c r="U15703">
        <v>42066</v>
      </c>
      <c r="V15703">
        <v>2</v>
      </c>
      <c r="W15703" t="s">
        <v>15824</v>
      </c>
      <c r="X15703">
        <v>7</v>
      </c>
      <c r="Y15703" t="s">
        <v>953</v>
      </c>
      <c r="Z15703">
        <v>7401</v>
      </c>
      <c r="AA15703" t="s">
        <v>1023</v>
      </c>
      <c r="AC15703" t="s">
        <v>725</v>
      </c>
      <c r="AD15703" t="s">
        <v>2682</v>
      </c>
    </row>
    <row r="15704" spans="21:30">
      <c r="U15704">
        <v>42067</v>
      </c>
      <c r="V15704">
        <v>0</v>
      </c>
      <c r="W15704" t="s">
        <v>1212</v>
      </c>
      <c r="X15704">
        <v>14</v>
      </c>
      <c r="Y15704" t="s">
        <v>5517</v>
      </c>
      <c r="Z15704">
        <v>14101</v>
      </c>
      <c r="AA15704" t="s">
        <v>817</v>
      </c>
      <c r="AC15704" t="s">
        <v>1009</v>
      </c>
      <c r="AD15704" t="s">
        <v>443</v>
      </c>
    </row>
    <row r="15705" spans="21:30">
      <c r="U15705">
        <v>42068</v>
      </c>
      <c r="V15705">
        <v>9</v>
      </c>
      <c r="W15705" t="s">
        <v>15825</v>
      </c>
      <c r="X15705">
        <v>13</v>
      </c>
      <c r="Y15705" t="s">
        <v>6457</v>
      </c>
      <c r="Z15705">
        <v>13119</v>
      </c>
      <c r="AA15705" t="s">
        <v>6482</v>
      </c>
      <c r="AC15705" t="s">
        <v>10212</v>
      </c>
      <c r="AD15705" t="s">
        <v>443</v>
      </c>
    </row>
    <row r="15706" spans="21:30">
      <c r="U15706">
        <v>42069</v>
      </c>
      <c r="V15706">
        <v>7</v>
      </c>
      <c r="W15706" t="s">
        <v>15826</v>
      </c>
      <c r="X15706">
        <v>14</v>
      </c>
      <c r="Y15706" t="s">
        <v>5517</v>
      </c>
      <c r="Z15706">
        <v>14105</v>
      </c>
      <c r="AA15706" t="s">
        <v>5644</v>
      </c>
      <c r="AC15706" t="s">
        <v>10212</v>
      </c>
      <c r="AD15706" t="s">
        <v>443</v>
      </c>
    </row>
    <row r="15707" spans="21:30">
      <c r="U15707">
        <v>42070</v>
      </c>
      <c r="V15707">
        <v>0</v>
      </c>
      <c r="W15707" t="s">
        <v>15827</v>
      </c>
      <c r="X15707">
        <v>2</v>
      </c>
      <c r="Y15707" t="s">
        <v>631</v>
      </c>
      <c r="Z15707">
        <v>2201</v>
      </c>
      <c r="AA15707" t="s">
        <v>714</v>
      </c>
      <c r="AC15707" t="s">
        <v>10219</v>
      </c>
      <c r="AD15707" t="s">
        <v>443</v>
      </c>
    </row>
    <row r="15708" spans="21:30">
      <c r="U15708">
        <v>42071</v>
      </c>
      <c r="V15708">
        <v>9</v>
      </c>
      <c r="W15708" t="s">
        <v>15828</v>
      </c>
      <c r="X15708">
        <v>10</v>
      </c>
      <c r="Y15708" t="s">
        <v>5531</v>
      </c>
      <c r="Z15708">
        <v>10301</v>
      </c>
      <c r="AA15708" t="s">
        <v>1441</v>
      </c>
      <c r="AC15708" t="s">
        <v>713</v>
      </c>
      <c r="AD15708" t="s">
        <v>443</v>
      </c>
    </row>
    <row r="15709" spans="21:30">
      <c r="U15709">
        <v>42072</v>
      </c>
      <c r="V15709">
        <v>7</v>
      </c>
      <c r="W15709" t="s">
        <v>15829</v>
      </c>
      <c r="X15709">
        <v>14</v>
      </c>
      <c r="Y15709" t="s">
        <v>5517</v>
      </c>
      <c r="Z15709">
        <v>14101</v>
      </c>
      <c r="AA15709" t="s">
        <v>817</v>
      </c>
      <c r="AC15709" t="s">
        <v>1009</v>
      </c>
      <c r="AD15709" t="s">
        <v>443</v>
      </c>
    </row>
    <row r="15710" spans="21:30">
      <c r="U15710">
        <v>42073</v>
      </c>
      <c r="V15710">
        <v>5</v>
      </c>
      <c r="W15710" t="s">
        <v>15830</v>
      </c>
      <c r="X15710">
        <v>7</v>
      </c>
      <c r="Y15710" t="s">
        <v>953</v>
      </c>
      <c r="Z15710">
        <v>7301</v>
      </c>
      <c r="AA15710" t="s">
        <v>1103</v>
      </c>
      <c r="AC15710" t="s">
        <v>890</v>
      </c>
      <c r="AD15710" t="s">
        <v>2682</v>
      </c>
    </row>
    <row r="15711" spans="21:30">
      <c r="U15711">
        <v>42074</v>
      </c>
      <c r="V15711">
        <v>3</v>
      </c>
      <c r="W15711" t="s">
        <v>15831</v>
      </c>
      <c r="X15711">
        <v>13</v>
      </c>
      <c r="Y15711" t="s">
        <v>6457</v>
      </c>
      <c r="Z15711">
        <v>13116</v>
      </c>
      <c r="AA15711" t="s">
        <v>1296</v>
      </c>
      <c r="AC15711" t="s">
        <v>10212</v>
      </c>
      <c r="AD15711" t="s">
        <v>2682</v>
      </c>
    </row>
    <row r="15712" spans="21:30">
      <c r="U15712">
        <v>42075</v>
      </c>
      <c r="V15712">
        <v>1</v>
      </c>
      <c r="W15712" t="s">
        <v>15832</v>
      </c>
      <c r="X15712">
        <v>13</v>
      </c>
      <c r="Y15712" t="s">
        <v>6457</v>
      </c>
      <c r="Z15712">
        <v>13120</v>
      </c>
      <c r="AA15712" t="s">
        <v>6588</v>
      </c>
      <c r="AC15712" t="s">
        <v>725</v>
      </c>
      <c r="AD15712" t="s">
        <v>443</v>
      </c>
    </row>
    <row r="15713" spans="21:30">
      <c r="U15713">
        <v>42077</v>
      </c>
      <c r="V15713">
        <v>8</v>
      </c>
      <c r="W15713" t="s">
        <v>15833</v>
      </c>
      <c r="X15713">
        <v>13</v>
      </c>
      <c r="Y15713" t="s">
        <v>6457</v>
      </c>
      <c r="Z15713">
        <v>13122</v>
      </c>
      <c r="AA15713" t="s">
        <v>6722</v>
      </c>
      <c r="AC15713" t="s">
        <v>725</v>
      </c>
      <c r="AD15713" t="s">
        <v>443</v>
      </c>
    </row>
    <row r="15714" spans="21:30">
      <c r="U15714">
        <v>42079</v>
      </c>
      <c r="V15714">
        <v>4</v>
      </c>
      <c r="W15714" t="s">
        <v>10062</v>
      </c>
      <c r="X15714">
        <v>4</v>
      </c>
      <c r="Y15714" t="s">
        <v>846</v>
      </c>
      <c r="Z15714">
        <v>4102</v>
      </c>
      <c r="AA15714" t="s">
        <v>846</v>
      </c>
      <c r="AC15714" t="s">
        <v>725</v>
      </c>
      <c r="AD15714" t="s">
        <v>443</v>
      </c>
    </row>
    <row r="15715" spans="21:30">
      <c r="U15715">
        <v>42080</v>
      </c>
      <c r="V15715">
        <v>8</v>
      </c>
      <c r="W15715" t="s">
        <v>15834</v>
      </c>
      <c r="X15715">
        <v>12</v>
      </c>
      <c r="Y15715" t="s">
        <v>1837</v>
      </c>
      <c r="Z15715">
        <v>12101</v>
      </c>
      <c r="AA15715" t="s">
        <v>6412</v>
      </c>
      <c r="AC15715" t="s">
        <v>725</v>
      </c>
      <c r="AD15715" t="s">
        <v>2682</v>
      </c>
    </row>
    <row r="15716" spans="21:30">
      <c r="U15716">
        <v>42081</v>
      </c>
      <c r="V15716">
        <v>6</v>
      </c>
      <c r="W15716" t="s">
        <v>15835</v>
      </c>
      <c r="X15716">
        <v>6</v>
      </c>
      <c r="Y15716" t="s">
        <v>608</v>
      </c>
      <c r="Z15716">
        <v>6310</v>
      </c>
      <c r="AA15716" t="s">
        <v>1726</v>
      </c>
      <c r="AC15716" t="s">
        <v>713</v>
      </c>
      <c r="AD15716" t="s">
        <v>443</v>
      </c>
    </row>
    <row r="15717" spans="21:30">
      <c r="U15717">
        <v>42082</v>
      </c>
      <c r="V15717">
        <v>4</v>
      </c>
      <c r="W15717" t="s">
        <v>15836</v>
      </c>
      <c r="X15717">
        <v>8</v>
      </c>
      <c r="Y15717" t="s">
        <v>434</v>
      </c>
      <c r="Z15717">
        <v>8110</v>
      </c>
      <c r="AA15717" t="s">
        <v>1747</v>
      </c>
      <c r="AC15717" t="s">
        <v>725</v>
      </c>
      <c r="AD15717" t="s">
        <v>2682</v>
      </c>
    </row>
    <row r="15718" spans="21:30">
      <c r="U15718">
        <v>42083</v>
      </c>
      <c r="V15718">
        <v>2</v>
      </c>
      <c r="W15718" t="s">
        <v>15837</v>
      </c>
      <c r="X15718">
        <v>2</v>
      </c>
      <c r="Y15718" t="s">
        <v>631</v>
      </c>
      <c r="Z15718">
        <v>2201</v>
      </c>
      <c r="AA15718" t="s">
        <v>714</v>
      </c>
      <c r="AC15718" t="s">
        <v>725</v>
      </c>
      <c r="AD15718" t="s">
        <v>443</v>
      </c>
    </row>
    <row r="15719" spans="21:30">
      <c r="U15719">
        <v>42084</v>
      </c>
      <c r="V15719">
        <v>0</v>
      </c>
      <c r="W15719" t="s">
        <v>15838</v>
      </c>
      <c r="X15719">
        <v>13</v>
      </c>
      <c r="Y15719" t="s">
        <v>6457</v>
      </c>
      <c r="Z15719">
        <v>13113</v>
      </c>
      <c r="AA15719" t="s">
        <v>761</v>
      </c>
      <c r="AC15719" t="s">
        <v>725</v>
      </c>
      <c r="AD15719" t="s">
        <v>443</v>
      </c>
    </row>
    <row r="15720" spans="21:30">
      <c r="U15720">
        <v>42085</v>
      </c>
      <c r="V15720">
        <v>9</v>
      </c>
      <c r="W15720" t="s">
        <v>15839</v>
      </c>
      <c r="X15720">
        <v>5</v>
      </c>
      <c r="Y15720" t="s">
        <v>505</v>
      </c>
      <c r="Z15720">
        <v>5101</v>
      </c>
      <c r="AA15720" t="s">
        <v>505</v>
      </c>
      <c r="AC15720" t="s">
        <v>725</v>
      </c>
      <c r="AD15720" t="s">
        <v>443</v>
      </c>
    </row>
    <row r="15721" spans="21:30">
      <c r="U15721">
        <v>42086</v>
      </c>
      <c r="V15721">
        <v>7</v>
      </c>
      <c r="W15721" t="s">
        <v>15840</v>
      </c>
      <c r="X15721">
        <v>2</v>
      </c>
      <c r="Y15721" t="s">
        <v>631</v>
      </c>
      <c r="Z15721">
        <v>2201</v>
      </c>
      <c r="AA15721" t="s">
        <v>714</v>
      </c>
      <c r="AC15721" t="s">
        <v>725</v>
      </c>
      <c r="AD15721" t="s">
        <v>443</v>
      </c>
    </row>
    <row r="15722" spans="21:30">
      <c r="U15722">
        <v>42087</v>
      </c>
      <c r="V15722">
        <v>5</v>
      </c>
      <c r="W15722" t="s">
        <v>15841</v>
      </c>
      <c r="X15722">
        <v>13</v>
      </c>
      <c r="Y15722" t="s">
        <v>6457</v>
      </c>
      <c r="Z15722">
        <v>13123</v>
      </c>
      <c r="AA15722" t="s">
        <v>756</v>
      </c>
      <c r="AC15722" t="s">
        <v>725</v>
      </c>
      <c r="AD15722" t="s">
        <v>443</v>
      </c>
    </row>
    <row r="15723" spans="21:30">
      <c r="U15723">
        <v>42088</v>
      </c>
      <c r="V15723">
        <v>3</v>
      </c>
      <c r="W15723" t="s">
        <v>15842</v>
      </c>
      <c r="X15723">
        <v>5</v>
      </c>
      <c r="Y15723" t="s">
        <v>505</v>
      </c>
      <c r="Z15723">
        <v>5601</v>
      </c>
      <c r="AA15723" t="s">
        <v>855</v>
      </c>
      <c r="AC15723" t="s">
        <v>725</v>
      </c>
      <c r="AD15723" t="s">
        <v>443</v>
      </c>
    </row>
    <row r="15724" spans="21:30">
      <c r="U15724">
        <v>42089</v>
      </c>
      <c r="V15724">
        <v>1</v>
      </c>
      <c r="W15724" t="s">
        <v>15843</v>
      </c>
      <c r="X15724">
        <v>10</v>
      </c>
      <c r="Y15724" t="s">
        <v>5531</v>
      </c>
      <c r="Z15724">
        <v>10101</v>
      </c>
      <c r="AA15724" t="s">
        <v>1559</v>
      </c>
      <c r="AC15724" t="s">
        <v>725</v>
      </c>
      <c r="AD15724" t="s">
        <v>2682</v>
      </c>
    </row>
    <row r="15725" spans="21:30">
      <c r="U15725">
        <v>42090</v>
      </c>
      <c r="V15725">
        <v>5</v>
      </c>
      <c r="W15725" t="s">
        <v>15844</v>
      </c>
      <c r="X15725">
        <v>11</v>
      </c>
      <c r="Y15725" t="s">
        <v>1843</v>
      </c>
      <c r="Z15725">
        <v>11101</v>
      </c>
      <c r="AA15725" t="s">
        <v>1842</v>
      </c>
      <c r="AC15725" t="s">
        <v>713</v>
      </c>
      <c r="AD15725" t="s">
        <v>443</v>
      </c>
    </row>
    <row r="15726" spans="21:30">
      <c r="U15726">
        <v>42091</v>
      </c>
      <c r="V15726">
        <v>3</v>
      </c>
      <c r="W15726" t="s">
        <v>15845</v>
      </c>
      <c r="X15726">
        <v>9</v>
      </c>
      <c r="Y15726" t="s">
        <v>559</v>
      </c>
      <c r="Z15726">
        <v>9112</v>
      </c>
      <c r="AA15726" t="s">
        <v>1452</v>
      </c>
      <c r="AC15726" t="s">
        <v>725</v>
      </c>
      <c r="AD15726" t="s">
        <v>443</v>
      </c>
    </row>
    <row r="15727" spans="21:30">
      <c r="U15727">
        <v>42092</v>
      </c>
      <c r="V15727">
        <v>1</v>
      </c>
      <c r="W15727" t="s">
        <v>13083</v>
      </c>
      <c r="X15727">
        <v>9</v>
      </c>
      <c r="Y15727" t="s">
        <v>559</v>
      </c>
      <c r="Z15727">
        <v>9114</v>
      </c>
      <c r="AA15727" t="s">
        <v>5272</v>
      </c>
      <c r="AC15727" t="s">
        <v>725</v>
      </c>
      <c r="AD15727" t="s">
        <v>443</v>
      </c>
    </row>
    <row r="15728" spans="21:30">
      <c r="U15728">
        <v>42094</v>
      </c>
      <c r="V15728">
        <v>8</v>
      </c>
      <c r="W15728" t="s">
        <v>15846</v>
      </c>
      <c r="X15728">
        <v>13</v>
      </c>
      <c r="Y15728" t="s">
        <v>6457</v>
      </c>
      <c r="Z15728">
        <v>13124</v>
      </c>
      <c r="AA15728" t="s">
        <v>688</v>
      </c>
      <c r="AC15728" t="s">
        <v>10212</v>
      </c>
      <c r="AD15728" t="s">
        <v>2682</v>
      </c>
    </row>
    <row r="15729" spans="21:30">
      <c r="U15729">
        <v>42095</v>
      </c>
      <c r="V15729">
        <v>6</v>
      </c>
      <c r="W15729" t="s">
        <v>15847</v>
      </c>
      <c r="X15729">
        <v>2</v>
      </c>
      <c r="Y15729" t="s">
        <v>631</v>
      </c>
      <c r="Z15729">
        <v>2301</v>
      </c>
      <c r="AA15729" t="s">
        <v>1136</v>
      </c>
      <c r="AC15729" t="s">
        <v>1009</v>
      </c>
      <c r="AD15729" t="s">
        <v>443</v>
      </c>
    </row>
    <row r="15730" spans="21:30">
      <c r="U15730">
        <v>42096</v>
      </c>
      <c r="V15730">
        <v>4</v>
      </c>
      <c r="W15730" t="s">
        <v>15848</v>
      </c>
      <c r="X15730">
        <v>5</v>
      </c>
      <c r="Y15730" t="s">
        <v>505</v>
      </c>
      <c r="Z15730">
        <v>5801</v>
      </c>
      <c r="AA15730" t="s">
        <v>2747</v>
      </c>
      <c r="AC15730" t="s">
        <v>10212</v>
      </c>
      <c r="AD15730" t="s">
        <v>443</v>
      </c>
    </row>
    <row r="15731" spans="21:30">
      <c r="U15731">
        <v>42097</v>
      </c>
      <c r="V15731">
        <v>2</v>
      </c>
      <c r="W15731" t="s">
        <v>15849</v>
      </c>
      <c r="X15731">
        <v>3</v>
      </c>
      <c r="Y15731" t="s">
        <v>869</v>
      </c>
      <c r="Z15731">
        <v>3101</v>
      </c>
      <c r="AA15731" t="s">
        <v>913</v>
      </c>
      <c r="AC15731" t="s">
        <v>10212</v>
      </c>
      <c r="AD15731" t="s">
        <v>443</v>
      </c>
    </row>
    <row r="15732" spans="21:30">
      <c r="U15732">
        <v>42098</v>
      </c>
      <c r="V15732">
        <v>0</v>
      </c>
      <c r="W15732" t="s">
        <v>15850</v>
      </c>
      <c r="X15732">
        <v>13</v>
      </c>
      <c r="Y15732" t="s">
        <v>6457</v>
      </c>
      <c r="Z15732">
        <v>13114</v>
      </c>
      <c r="AA15732" t="s">
        <v>683</v>
      </c>
      <c r="AC15732" t="s">
        <v>725</v>
      </c>
      <c r="AD15732" t="s">
        <v>443</v>
      </c>
    </row>
    <row r="15733" spans="21:30">
      <c r="U15733">
        <v>42099</v>
      </c>
      <c r="V15733">
        <v>9</v>
      </c>
      <c r="W15733" t="s">
        <v>15851</v>
      </c>
      <c r="X15733">
        <v>13</v>
      </c>
      <c r="Y15733" t="s">
        <v>6457</v>
      </c>
      <c r="Z15733">
        <v>13118</v>
      </c>
      <c r="AA15733" t="s">
        <v>771</v>
      </c>
      <c r="AC15733" t="s">
        <v>725</v>
      </c>
      <c r="AD15733" t="s">
        <v>443</v>
      </c>
    </row>
    <row r="15734" spans="21:30">
      <c r="U15734">
        <v>42100</v>
      </c>
      <c r="V15734">
        <v>6</v>
      </c>
      <c r="W15734" t="s">
        <v>15852</v>
      </c>
      <c r="X15734">
        <v>8</v>
      </c>
      <c r="Y15734" t="s">
        <v>434</v>
      </c>
      <c r="Z15734">
        <v>8105</v>
      </c>
      <c r="AA15734" t="s">
        <v>1197</v>
      </c>
      <c r="AC15734" t="s">
        <v>10212</v>
      </c>
      <c r="AD15734" t="s">
        <v>443</v>
      </c>
    </row>
    <row r="15735" spans="21:30">
      <c r="U15735">
        <v>42101</v>
      </c>
      <c r="V15735">
        <v>4</v>
      </c>
      <c r="W15735" t="s">
        <v>15853</v>
      </c>
      <c r="X15735">
        <v>10</v>
      </c>
      <c r="Y15735" t="s">
        <v>5531</v>
      </c>
      <c r="Z15735">
        <v>10201</v>
      </c>
      <c r="AA15735" t="s">
        <v>120</v>
      </c>
      <c r="AC15735" t="s">
        <v>10219</v>
      </c>
      <c r="AD15735" t="s">
        <v>443</v>
      </c>
    </row>
    <row r="15736" spans="21:30">
      <c r="U15736">
        <v>42102</v>
      </c>
      <c r="V15736">
        <v>2</v>
      </c>
      <c r="W15736" t="s">
        <v>15854</v>
      </c>
      <c r="X15736">
        <v>13</v>
      </c>
      <c r="Y15736" t="s">
        <v>6457</v>
      </c>
      <c r="Z15736">
        <v>13201</v>
      </c>
      <c r="AA15736" t="s">
        <v>114</v>
      </c>
      <c r="AC15736" t="s">
        <v>10212</v>
      </c>
      <c r="AD15736" t="s">
        <v>443</v>
      </c>
    </row>
    <row r="15737" spans="21:30">
      <c r="U15737">
        <v>42103</v>
      </c>
      <c r="V15737">
        <v>0</v>
      </c>
      <c r="W15737" t="s">
        <v>12873</v>
      </c>
      <c r="X15737">
        <v>13</v>
      </c>
      <c r="Y15737" t="s">
        <v>6457</v>
      </c>
      <c r="Z15737">
        <v>13201</v>
      </c>
      <c r="AA15737" t="s">
        <v>114</v>
      </c>
      <c r="AC15737" t="s">
        <v>725</v>
      </c>
      <c r="AD15737" t="s">
        <v>443</v>
      </c>
    </row>
    <row r="15738" spans="21:30">
      <c r="U15738">
        <v>42104</v>
      </c>
      <c r="V15738">
        <v>9</v>
      </c>
      <c r="W15738" t="s">
        <v>15855</v>
      </c>
      <c r="X15738">
        <v>7</v>
      </c>
      <c r="Y15738" t="s">
        <v>953</v>
      </c>
      <c r="Z15738">
        <v>7406</v>
      </c>
      <c r="AA15738" t="s">
        <v>1696</v>
      </c>
      <c r="AC15738" t="s">
        <v>10212</v>
      </c>
      <c r="AD15738" t="s">
        <v>443</v>
      </c>
    </row>
    <row r="15739" spans="21:30">
      <c r="U15739">
        <v>42105</v>
      </c>
      <c r="V15739">
        <v>7</v>
      </c>
      <c r="W15739" t="s">
        <v>15856</v>
      </c>
      <c r="X15739">
        <v>13</v>
      </c>
      <c r="Y15739" t="s">
        <v>6457</v>
      </c>
      <c r="Z15739">
        <v>13503</v>
      </c>
      <c r="AA15739" t="s">
        <v>6652</v>
      </c>
      <c r="AC15739" t="s">
        <v>713</v>
      </c>
      <c r="AD15739" t="s">
        <v>443</v>
      </c>
    </row>
    <row r="15740" spans="21:30">
      <c r="U15740">
        <v>42106</v>
      </c>
      <c r="V15740">
        <v>5</v>
      </c>
      <c r="W15740" t="s">
        <v>15857</v>
      </c>
      <c r="X15740">
        <v>13</v>
      </c>
      <c r="Y15740" t="s">
        <v>6457</v>
      </c>
      <c r="Z15740">
        <v>13132</v>
      </c>
      <c r="AA15740" t="s">
        <v>1802</v>
      </c>
      <c r="AC15740" t="s">
        <v>725</v>
      </c>
      <c r="AD15740" t="s">
        <v>443</v>
      </c>
    </row>
    <row r="15741" spans="21:30">
      <c r="U15741">
        <v>42107</v>
      </c>
      <c r="V15741">
        <v>3</v>
      </c>
      <c r="W15741" t="s">
        <v>15858</v>
      </c>
      <c r="X15741">
        <v>16</v>
      </c>
      <c r="Y15741" t="s">
        <v>3835</v>
      </c>
      <c r="Z15741">
        <v>16101</v>
      </c>
      <c r="AA15741" t="s">
        <v>3836</v>
      </c>
      <c r="AC15741" t="s">
        <v>713</v>
      </c>
      <c r="AD15741" t="s">
        <v>443</v>
      </c>
    </row>
    <row r="15742" spans="21:30">
      <c r="U15742">
        <v>42108</v>
      </c>
      <c r="V15742">
        <v>1</v>
      </c>
      <c r="W15742" t="s">
        <v>15859</v>
      </c>
      <c r="X15742">
        <v>14</v>
      </c>
      <c r="Y15742" t="s">
        <v>5517</v>
      </c>
      <c r="Z15742">
        <v>14202</v>
      </c>
      <c r="AA15742" t="s">
        <v>1163</v>
      </c>
      <c r="AC15742" t="s">
        <v>10212</v>
      </c>
      <c r="AD15742" t="s">
        <v>443</v>
      </c>
    </row>
    <row r="15743" spans="21:30">
      <c r="U15743">
        <v>42110</v>
      </c>
      <c r="V15743">
        <v>3</v>
      </c>
      <c r="W15743" t="s">
        <v>15860</v>
      </c>
      <c r="X15743">
        <v>13</v>
      </c>
      <c r="Y15743" t="s">
        <v>6457</v>
      </c>
      <c r="Z15743">
        <v>13501</v>
      </c>
      <c r="AA15743" t="s">
        <v>809</v>
      </c>
      <c r="AC15743" t="s">
        <v>10212</v>
      </c>
      <c r="AD15743" t="s">
        <v>443</v>
      </c>
    </row>
    <row r="15744" spans="21:30">
      <c r="U15744">
        <v>42113</v>
      </c>
      <c r="V15744">
        <v>8</v>
      </c>
      <c r="W15744" t="s">
        <v>9073</v>
      </c>
      <c r="X15744">
        <v>13</v>
      </c>
      <c r="Y15744" t="s">
        <v>6457</v>
      </c>
      <c r="Z15744">
        <v>13101</v>
      </c>
      <c r="AA15744" t="s">
        <v>452</v>
      </c>
      <c r="AC15744" t="s">
        <v>725</v>
      </c>
      <c r="AD15744" t="s">
        <v>443</v>
      </c>
    </row>
    <row r="15745" spans="21:30">
      <c r="U15745">
        <v>42114</v>
      </c>
      <c r="V15745">
        <v>6</v>
      </c>
      <c r="W15745" t="s">
        <v>15861</v>
      </c>
      <c r="X15745">
        <v>7</v>
      </c>
      <c r="Y15745" t="s">
        <v>953</v>
      </c>
      <c r="Z15745">
        <v>7105</v>
      </c>
      <c r="AA15745" t="s">
        <v>953</v>
      </c>
      <c r="AC15745" t="s">
        <v>713</v>
      </c>
      <c r="AD15745" t="s">
        <v>443</v>
      </c>
    </row>
    <row r="15746" spans="21:30">
      <c r="U15746">
        <v>42115</v>
      </c>
      <c r="V15746">
        <v>4</v>
      </c>
      <c r="W15746" t="s">
        <v>15862</v>
      </c>
      <c r="X15746">
        <v>7</v>
      </c>
      <c r="Y15746" t="s">
        <v>953</v>
      </c>
      <c r="Z15746">
        <v>7101</v>
      </c>
      <c r="AA15746" t="s">
        <v>1054</v>
      </c>
      <c r="AC15746" t="s">
        <v>890</v>
      </c>
      <c r="AD15746" t="s">
        <v>2682</v>
      </c>
    </row>
    <row r="15747" spans="21:30">
      <c r="U15747">
        <v>42116</v>
      </c>
      <c r="V15747">
        <v>2</v>
      </c>
      <c r="W15747" t="s">
        <v>15863</v>
      </c>
      <c r="X15747">
        <v>5</v>
      </c>
      <c r="Y15747" t="s">
        <v>505</v>
      </c>
      <c r="Z15747">
        <v>5501</v>
      </c>
      <c r="AA15747" t="s">
        <v>1181</v>
      </c>
      <c r="AC15747" t="s">
        <v>725</v>
      </c>
      <c r="AD15747" t="s">
        <v>443</v>
      </c>
    </row>
    <row r="15748" spans="21:30">
      <c r="U15748">
        <v>42117</v>
      </c>
      <c r="V15748">
        <v>0</v>
      </c>
      <c r="W15748" t="s">
        <v>15864</v>
      </c>
      <c r="X15748">
        <v>4</v>
      </c>
      <c r="Y15748" t="s">
        <v>846</v>
      </c>
      <c r="Z15748">
        <v>4203</v>
      </c>
      <c r="AA15748" t="s">
        <v>1340</v>
      </c>
      <c r="AC15748" t="s">
        <v>10212</v>
      </c>
      <c r="AD15748" t="s">
        <v>443</v>
      </c>
    </row>
    <row r="15749" spans="21:30">
      <c r="U15749">
        <v>42119</v>
      </c>
      <c r="V15749">
        <v>7</v>
      </c>
      <c r="W15749" t="s">
        <v>15865</v>
      </c>
      <c r="X15749">
        <v>13</v>
      </c>
      <c r="Y15749" t="s">
        <v>6457</v>
      </c>
      <c r="Z15749">
        <v>13103</v>
      </c>
      <c r="AA15749" t="s">
        <v>708</v>
      </c>
      <c r="AC15749" t="s">
        <v>713</v>
      </c>
      <c r="AD15749" t="s">
        <v>443</v>
      </c>
    </row>
    <row r="15750" spans="21:30">
      <c r="U15750">
        <v>42120</v>
      </c>
      <c r="V15750">
        <v>0</v>
      </c>
      <c r="W15750" t="s">
        <v>15866</v>
      </c>
      <c r="X15750">
        <v>13</v>
      </c>
      <c r="Y15750" t="s">
        <v>6457</v>
      </c>
      <c r="Z15750">
        <v>13117</v>
      </c>
      <c r="AA15750" t="s">
        <v>804</v>
      </c>
      <c r="AC15750" t="s">
        <v>725</v>
      </c>
      <c r="AD15750" t="s">
        <v>443</v>
      </c>
    </row>
    <row r="15751" spans="21:30">
      <c r="U15751">
        <v>42121</v>
      </c>
      <c r="V15751">
        <v>9</v>
      </c>
      <c r="W15751" t="s">
        <v>15867</v>
      </c>
      <c r="X15751">
        <v>13</v>
      </c>
      <c r="Y15751" t="s">
        <v>6457</v>
      </c>
      <c r="Z15751">
        <v>13122</v>
      </c>
      <c r="AA15751" t="s">
        <v>6722</v>
      </c>
      <c r="AC15751" t="s">
        <v>725</v>
      </c>
      <c r="AD15751" t="s">
        <v>443</v>
      </c>
    </row>
    <row r="15752" spans="21:30">
      <c r="U15752">
        <v>42122</v>
      </c>
      <c r="V15752">
        <v>7</v>
      </c>
      <c r="W15752" t="s">
        <v>15868</v>
      </c>
      <c r="X15752">
        <v>2</v>
      </c>
      <c r="Y15752" t="s">
        <v>631</v>
      </c>
      <c r="Z15752">
        <v>2101</v>
      </c>
      <c r="AA15752" t="s">
        <v>631</v>
      </c>
      <c r="AC15752" t="s">
        <v>10219</v>
      </c>
      <c r="AD15752" t="s">
        <v>443</v>
      </c>
    </row>
    <row r="15753" spans="21:30">
      <c r="U15753">
        <v>42123</v>
      </c>
      <c r="V15753">
        <v>5</v>
      </c>
      <c r="W15753" t="s">
        <v>15869</v>
      </c>
      <c r="X15753">
        <v>6</v>
      </c>
      <c r="Y15753" t="s">
        <v>608</v>
      </c>
      <c r="Z15753">
        <v>6101</v>
      </c>
      <c r="AA15753" t="s">
        <v>655</v>
      </c>
      <c r="AC15753" t="s">
        <v>10212</v>
      </c>
      <c r="AD15753" t="s">
        <v>2682</v>
      </c>
    </row>
    <row r="15754" spans="21:30">
      <c r="U15754">
        <v>42124</v>
      </c>
      <c r="V15754">
        <v>3</v>
      </c>
      <c r="W15754" t="s">
        <v>1253</v>
      </c>
      <c r="X15754">
        <v>9</v>
      </c>
      <c r="Y15754" t="s">
        <v>559</v>
      </c>
      <c r="Z15754">
        <v>9111</v>
      </c>
      <c r="AA15754" t="s">
        <v>1425</v>
      </c>
      <c r="AC15754" t="s">
        <v>10212</v>
      </c>
      <c r="AD15754" t="s">
        <v>443</v>
      </c>
    </row>
    <row r="15755" spans="21:30">
      <c r="U15755">
        <v>42127</v>
      </c>
      <c r="V15755">
        <v>8</v>
      </c>
      <c r="W15755" t="s">
        <v>15870</v>
      </c>
      <c r="X15755">
        <v>13</v>
      </c>
      <c r="Y15755" t="s">
        <v>6457</v>
      </c>
      <c r="Z15755">
        <v>13128</v>
      </c>
      <c r="AA15755" t="s">
        <v>831</v>
      </c>
      <c r="AC15755" t="s">
        <v>10212</v>
      </c>
      <c r="AD15755" t="s">
        <v>443</v>
      </c>
    </row>
    <row r="15756" spans="21:30">
      <c r="U15756">
        <v>42128</v>
      </c>
      <c r="V15756">
        <v>6</v>
      </c>
      <c r="W15756" t="s">
        <v>15871</v>
      </c>
      <c r="X15756">
        <v>13</v>
      </c>
      <c r="Y15756" t="s">
        <v>6457</v>
      </c>
      <c r="Z15756">
        <v>13401</v>
      </c>
      <c r="AA15756" t="s">
        <v>667</v>
      </c>
      <c r="AC15756" t="s">
        <v>10212</v>
      </c>
      <c r="AD15756" t="s">
        <v>443</v>
      </c>
    </row>
    <row r="15757" spans="21:30">
      <c r="U15757">
        <v>42129</v>
      </c>
      <c r="V15757">
        <v>4</v>
      </c>
      <c r="W15757" t="s">
        <v>14585</v>
      </c>
      <c r="X15757">
        <v>13</v>
      </c>
      <c r="Y15757" t="s">
        <v>6457</v>
      </c>
      <c r="Z15757">
        <v>13112</v>
      </c>
      <c r="AA15757" t="s">
        <v>1249</v>
      </c>
      <c r="AC15757" t="s">
        <v>10219</v>
      </c>
      <c r="AD15757" t="s">
        <v>443</v>
      </c>
    </row>
    <row r="15758" spans="21:30">
      <c r="U15758">
        <v>42130</v>
      </c>
      <c r="V15758">
        <v>8</v>
      </c>
      <c r="W15758" t="s">
        <v>15872</v>
      </c>
      <c r="X15758">
        <v>13</v>
      </c>
      <c r="Y15758" t="s">
        <v>6457</v>
      </c>
      <c r="Z15758">
        <v>13201</v>
      </c>
      <c r="AA15758" t="s">
        <v>114</v>
      </c>
      <c r="AC15758" t="s">
        <v>713</v>
      </c>
      <c r="AD15758" t="s">
        <v>443</v>
      </c>
    </row>
    <row r="15759" spans="21:30">
      <c r="U15759">
        <v>42131</v>
      </c>
      <c r="V15759">
        <v>6</v>
      </c>
      <c r="W15759" t="s">
        <v>15873</v>
      </c>
      <c r="X15759">
        <v>9</v>
      </c>
      <c r="Y15759" t="s">
        <v>559</v>
      </c>
      <c r="Z15759">
        <v>9202</v>
      </c>
      <c r="AA15759" t="s">
        <v>1031</v>
      </c>
      <c r="AC15759" t="s">
        <v>725</v>
      </c>
      <c r="AD15759" t="s">
        <v>2682</v>
      </c>
    </row>
    <row r="15760" spans="21:30">
      <c r="U15760">
        <v>42132</v>
      </c>
      <c r="V15760">
        <v>4</v>
      </c>
      <c r="W15760" t="s">
        <v>15874</v>
      </c>
      <c r="X15760">
        <v>6</v>
      </c>
      <c r="Y15760" t="s">
        <v>608</v>
      </c>
      <c r="Z15760">
        <v>6302</v>
      </c>
      <c r="AA15760" t="s">
        <v>3197</v>
      </c>
      <c r="AC15760" t="s">
        <v>1009</v>
      </c>
      <c r="AD15760" t="s">
        <v>443</v>
      </c>
    </row>
    <row r="15761" spans="21:30">
      <c r="U15761">
        <v>42133</v>
      </c>
      <c r="V15761">
        <v>2</v>
      </c>
      <c r="W15761" t="s">
        <v>15875</v>
      </c>
      <c r="X15761">
        <v>13</v>
      </c>
      <c r="Y15761" t="s">
        <v>6457</v>
      </c>
      <c r="Z15761">
        <v>13120</v>
      </c>
      <c r="AA15761" t="s">
        <v>6588</v>
      </c>
      <c r="AC15761" t="s">
        <v>725</v>
      </c>
      <c r="AD15761" t="s">
        <v>443</v>
      </c>
    </row>
    <row r="15762" spans="21:30">
      <c r="U15762">
        <v>42134</v>
      </c>
      <c r="V15762">
        <v>0</v>
      </c>
      <c r="W15762" t="s">
        <v>15876</v>
      </c>
      <c r="X15762">
        <v>2</v>
      </c>
      <c r="Y15762" t="s">
        <v>631</v>
      </c>
      <c r="Z15762">
        <v>2101</v>
      </c>
      <c r="AA15762" t="s">
        <v>631</v>
      </c>
      <c r="AC15762" t="s">
        <v>725</v>
      </c>
      <c r="AD15762" t="s">
        <v>443</v>
      </c>
    </row>
    <row r="15763" spans="21:30">
      <c r="U15763">
        <v>42135</v>
      </c>
      <c r="V15763">
        <v>9</v>
      </c>
      <c r="W15763" t="s">
        <v>15877</v>
      </c>
      <c r="X15763">
        <v>2</v>
      </c>
      <c r="Y15763" t="s">
        <v>631</v>
      </c>
      <c r="Z15763">
        <v>2101</v>
      </c>
      <c r="AA15763" t="s">
        <v>631</v>
      </c>
      <c r="AC15763" t="s">
        <v>725</v>
      </c>
      <c r="AD15763" t="s">
        <v>443</v>
      </c>
    </row>
    <row r="15764" spans="21:30">
      <c r="U15764">
        <v>42136</v>
      </c>
      <c r="V15764">
        <v>7</v>
      </c>
      <c r="W15764" t="s">
        <v>12412</v>
      </c>
      <c r="X15764">
        <v>5</v>
      </c>
      <c r="Y15764" t="s">
        <v>505</v>
      </c>
      <c r="Z15764">
        <v>5704</v>
      </c>
      <c r="AA15764" t="s">
        <v>1475</v>
      </c>
      <c r="AC15764" t="s">
        <v>10212</v>
      </c>
      <c r="AD15764" t="s">
        <v>443</v>
      </c>
    </row>
    <row r="15765" spans="21:30">
      <c r="U15765">
        <v>42137</v>
      </c>
      <c r="V15765">
        <v>5</v>
      </c>
      <c r="W15765" t="s">
        <v>15878</v>
      </c>
      <c r="X15765">
        <v>13</v>
      </c>
      <c r="Y15765" t="s">
        <v>6457</v>
      </c>
      <c r="Z15765">
        <v>13106</v>
      </c>
      <c r="AA15765" t="s">
        <v>6487</v>
      </c>
      <c r="AC15765" t="s">
        <v>725</v>
      </c>
      <c r="AD15765" t="s">
        <v>443</v>
      </c>
    </row>
    <row r="15766" spans="21:30">
      <c r="U15766">
        <v>42139</v>
      </c>
      <c r="V15766">
        <v>1</v>
      </c>
      <c r="W15766" t="s">
        <v>15879</v>
      </c>
      <c r="X15766">
        <v>13</v>
      </c>
      <c r="Y15766" t="s">
        <v>6457</v>
      </c>
      <c r="Z15766">
        <v>13604</v>
      </c>
      <c r="AA15766" t="s">
        <v>1448</v>
      </c>
      <c r="AC15766" t="s">
        <v>713</v>
      </c>
      <c r="AD15766" t="s">
        <v>443</v>
      </c>
    </row>
    <row r="15767" spans="21:30">
      <c r="U15767">
        <v>42140</v>
      </c>
      <c r="V15767">
        <v>5</v>
      </c>
      <c r="W15767" t="s">
        <v>15880</v>
      </c>
      <c r="X15767">
        <v>4</v>
      </c>
      <c r="Y15767" t="s">
        <v>846</v>
      </c>
      <c r="Z15767">
        <v>4201</v>
      </c>
      <c r="AA15767" t="s">
        <v>1208</v>
      </c>
      <c r="AC15767" t="s">
        <v>713</v>
      </c>
      <c r="AD15767" t="s">
        <v>443</v>
      </c>
    </row>
    <row r="15768" spans="21:30">
      <c r="U15768">
        <v>42141</v>
      </c>
      <c r="V15768">
        <v>3</v>
      </c>
      <c r="W15768" t="s">
        <v>15881</v>
      </c>
      <c r="X15768">
        <v>13</v>
      </c>
      <c r="Y15768" t="s">
        <v>6457</v>
      </c>
      <c r="Z15768">
        <v>13114</v>
      </c>
      <c r="AA15768" t="s">
        <v>683</v>
      </c>
      <c r="AC15768" t="s">
        <v>725</v>
      </c>
      <c r="AD15768" t="s">
        <v>443</v>
      </c>
    </row>
    <row r="15769" spans="21:30">
      <c r="U15769">
        <v>42142</v>
      </c>
      <c r="V15769">
        <v>1</v>
      </c>
      <c r="W15769" t="s">
        <v>15882</v>
      </c>
      <c r="X15769">
        <v>6</v>
      </c>
      <c r="Y15769" t="s">
        <v>608</v>
      </c>
      <c r="Z15769">
        <v>6301</v>
      </c>
      <c r="AA15769" t="s">
        <v>835</v>
      </c>
      <c r="AC15769" t="s">
        <v>10219</v>
      </c>
      <c r="AD15769" t="s">
        <v>443</v>
      </c>
    </row>
    <row r="15770" spans="21:30">
      <c r="U15770">
        <v>42144</v>
      </c>
      <c r="V15770">
        <v>8</v>
      </c>
      <c r="W15770" t="s">
        <v>15883</v>
      </c>
      <c r="X15770">
        <v>6</v>
      </c>
      <c r="Y15770" t="s">
        <v>608</v>
      </c>
      <c r="Z15770">
        <v>6113</v>
      </c>
      <c r="AA15770" t="s">
        <v>103</v>
      </c>
      <c r="AC15770" t="s">
        <v>1009</v>
      </c>
      <c r="AD15770" t="s">
        <v>443</v>
      </c>
    </row>
    <row r="15771" spans="21:30">
      <c r="U15771">
        <v>42145</v>
      </c>
      <c r="V15771">
        <v>6</v>
      </c>
      <c r="W15771" t="s">
        <v>15613</v>
      </c>
      <c r="X15771">
        <v>6</v>
      </c>
      <c r="Y15771" t="s">
        <v>608</v>
      </c>
      <c r="Z15771">
        <v>6115</v>
      </c>
      <c r="AA15771" t="s">
        <v>1647</v>
      </c>
      <c r="AC15771" t="s">
        <v>10219</v>
      </c>
      <c r="AD15771" t="s">
        <v>443</v>
      </c>
    </row>
    <row r="15772" spans="21:30">
      <c r="U15772">
        <v>42146</v>
      </c>
      <c r="V15772">
        <v>4</v>
      </c>
      <c r="W15772" t="s">
        <v>15610</v>
      </c>
      <c r="X15772">
        <v>6</v>
      </c>
      <c r="Y15772" t="s">
        <v>608</v>
      </c>
      <c r="Z15772">
        <v>6301</v>
      </c>
      <c r="AA15772" t="s">
        <v>835</v>
      </c>
      <c r="AC15772" t="s">
        <v>10219</v>
      </c>
      <c r="AD15772" t="s">
        <v>443</v>
      </c>
    </row>
    <row r="15773" spans="21:30">
      <c r="U15773">
        <v>42147</v>
      </c>
      <c r="V15773">
        <v>2</v>
      </c>
      <c r="W15773" t="s">
        <v>15612</v>
      </c>
      <c r="X15773">
        <v>6</v>
      </c>
      <c r="Y15773" t="s">
        <v>608</v>
      </c>
      <c r="Z15773">
        <v>6301</v>
      </c>
      <c r="AA15773" t="s">
        <v>835</v>
      </c>
      <c r="AC15773" t="s">
        <v>10219</v>
      </c>
      <c r="AD15773" t="s">
        <v>443</v>
      </c>
    </row>
    <row r="15774" spans="21:30">
      <c r="U15774">
        <v>42149</v>
      </c>
      <c r="V15774">
        <v>9</v>
      </c>
      <c r="W15774" t="s">
        <v>15671</v>
      </c>
      <c r="X15774">
        <v>6</v>
      </c>
      <c r="Y15774" t="s">
        <v>608</v>
      </c>
      <c r="Z15774">
        <v>6301</v>
      </c>
      <c r="AA15774" t="s">
        <v>835</v>
      </c>
      <c r="AC15774" t="s">
        <v>10219</v>
      </c>
      <c r="AD15774" t="s">
        <v>443</v>
      </c>
    </row>
    <row r="15775" spans="21:30">
      <c r="U15775">
        <v>42150</v>
      </c>
      <c r="V15775">
        <v>2</v>
      </c>
      <c r="W15775" t="s">
        <v>15884</v>
      </c>
      <c r="X15775">
        <v>14</v>
      </c>
      <c r="Y15775" t="s">
        <v>5517</v>
      </c>
      <c r="Z15775">
        <v>14204</v>
      </c>
      <c r="AA15775" t="s">
        <v>5739</v>
      </c>
      <c r="AC15775" t="s">
        <v>10212</v>
      </c>
      <c r="AD15775" t="s">
        <v>443</v>
      </c>
    </row>
    <row r="15776" spans="21:30">
      <c r="U15776">
        <v>42151</v>
      </c>
      <c r="V15776">
        <v>0</v>
      </c>
      <c r="W15776" t="s">
        <v>15885</v>
      </c>
      <c r="X15776">
        <v>14</v>
      </c>
      <c r="Y15776" t="s">
        <v>5517</v>
      </c>
      <c r="Z15776">
        <v>14108</v>
      </c>
      <c r="AA15776" t="s">
        <v>816</v>
      </c>
      <c r="AC15776" t="s">
        <v>10212</v>
      </c>
      <c r="AD15776" t="s">
        <v>443</v>
      </c>
    </row>
    <row r="15777" spans="21:30">
      <c r="U15777">
        <v>42152</v>
      </c>
      <c r="V15777">
        <v>9</v>
      </c>
      <c r="W15777" t="s">
        <v>15886</v>
      </c>
      <c r="X15777">
        <v>4</v>
      </c>
      <c r="Y15777" t="s">
        <v>846</v>
      </c>
      <c r="Z15777">
        <v>4101</v>
      </c>
      <c r="AA15777" t="s">
        <v>844</v>
      </c>
      <c r="AC15777" t="s">
        <v>713</v>
      </c>
      <c r="AD15777" t="s">
        <v>443</v>
      </c>
    </row>
    <row r="15778" spans="21:30">
      <c r="U15778">
        <v>42153</v>
      </c>
      <c r="V15778">
        <v>7</v>
      </c>
      <c r="W15778" t="s">
        <v>15887</v>
      </c>
      <c r="X15778">
        <v>4</v>
      </c>
      <c r="Y15778" t="s">
        <v>846</v>
      </c>
      <c r="Z15778">
        <v>4106</v>
      </c>
      <c r="AA15778" t="s">
        <v>2021</v>
      </c>
      <c r="AC15778" t="s">
        <v>713</v>
      </c>
      <c r="AD15778" t="s">
        <v>443</v>
      </c>
    </row>
    <row r="15779" spans="21:30">
      <c r="U15779">
        <v>42154</v>
      </c>
      <c r="V15779">
        <v>5</v>
      </c>
      <c r="W15779" t="s">
        <v>15888</v>
      </c>
      <c r="X15779">
        <v>4</v>
      </c>
      <c r="Y15779" t="s">
        <v>846</v>
      </c>
      <c r="Z15779">
        <v>4204</v>
      </c>
      <c r="AA15779" t="s">
        <v>1679</v>
      </c>
      <c r="AC15779" t="s">
        <v>713</v>
      </c>
      <c r="AD15779" t="s">
        <v>443</v>
      </c>
    </row>
    <row r="15780" spans="21:30">
      <c r="U15780">
        <v>42155</v>
      </c>
      <c r="V15780">
        <v>3</v>
      </c>
      <c r="W15780" t="s">
        <v>13139</v>
      </c>
      <c r="X15780">
        <v>7</v>
      </c>
      <c r="Y15780" t="s">
        <v>953</v>
      </c>
      <c r="Z15780">
        <v>7302</v>
      </c>
      <c r="AA15780" t="s">
        <v>3406</v>
      </c>
      <c r="AC15780" t="s">
        <v>10212</v>
      </c>
      <c r="AD15780" t="s">
        <v>2682</v>
      </c>
    </row>
    <row r="15781" spans="21:30">
      <c r="U15781">
        <v>42156</v>
      </c>
      <c r="V15781">
        <v>1</v>
      </c>
      <c r="W15781" t="s">
        <v>15889</v>
      </c>
      <c r="X15781">
        <v>13</v>
      </c>
      <c r="Y15781" t="s">
        <v>6457</v>
      </c>
      <c r="Z15781">
        <v>13114</v>
      </c>
      <c r="AA15781" t="s">
        <v>683</v>
      </c>
      <c r="AC15781" t="s">
        <v>725</v>
      </c>
      <c r="AD15781" t="s">
        <v>443</v>
      </c>
    </row>
    <row r="15782" spans="21:30">
      <c r="U15782">
        <v>42158</v>
      </c>
      <c r="V15782">
        <v>8</v>
      </c>
      <c r="W15782" t="s">
        <v>15890</v>
      </c>
      <c r="X15782">
        <v>10</v>
      </c>
      <c r="Y15782" t="s">
        <v>5531</v>
      </c>
      <c r="Z15782">
        <v>10101</v>
      </c>
      <c r="AA15782" t="s">
        <v>1559</v>
      </c>
      <c r="AC15782" t="s">
        <v>713</v>
      </c>
      <c r="AD15782" t="s">
        <v>443</v>
      </c>
    </row>
    <row r="15783" spans="21:30">
      <c r="U15783">
        <v>42159</v>
      </c>
      <c r="V15783">
        <v>6</v>
      </c>
      <c r="W15783" t="s">
        <v>15891</v>
      </c>
      <c r="X15783">
        <v>13</v>
      </c>
      <c r="Y15783" t="s">
        <v>6457</v>
      </c>
      <c r="Z15783">
        <v>13114</v>
      </c>
      <c r="AA15783" t="s">
        <v>683</v>
      </c>
      <c r="AC15783" t="s">
        <v>725</v>
      </c>
      <c r="AD15783" t="s">
        <v>443</v>
      </c>
    </row>
    <row r="15784" spans="21:30">
      <c r="U15784">
        <v>42161</v>
      </c>
      <c r="V15784">
        <v>8</v>
      </c>
      <c r="W15784" t="s">
        <v>15892</v>
      </c>
      <c r="X15784">
        <v>5</v>
      </c>
      <c r="Y15784" t="s">
        <v>505</v>
      </c>
      <c r="Z15784">
        <v>5301</v>
      </c>
      <c r="AA15784" t="s">
        <v>918</v>
      </c>
      <c r="AC15784" t="s">
        <v>713</v>
      </c>
      <c r="AD15784" t="s">
        <v>443</v>
      </c>
    </row>
    <row r="15785" spans="21:30">
      <c r="U15785">
        <v>42162</v>
      </c>
      <c r="V15785">
        <v>6</v>
      </c>
      <c r="W15785" t="s">
        <v>15893</v>
      </c>
      <c r="X15785">
        <v>13</v>
      </c>
      <c r="Y15785" t="s">
        <v>6457</v>
      </c>
      <c r="Z15785">
        <v>13402</v>
      </c>
      <c r="AA15785" t="s">
        <v>766</v>
      </c>
      <c r="AC15785" t="s">
        <v>725</v>
      </c>
      <c r="AD15785" t="s">
        <v>443</v>
      </c>
    </row>
    <row r="15786" spans="21:30">
      <c r="U15786">
        <v>42163</v>
      </c>
      <c r="V15786">
        <v>4</v>
      </c>
      <c r="W15786" t="s">
        <v>15894</v>
      </c>
      <c r="X15786">
        <v>7</v>
      </c>
      <c r="Y15786" t="s">
        <v>953</v>
      </c>
      <c r="Z15786">
        <v>7301</v>
      </c>
      <c r="AA15786" t="s">
        <v>1103</v>
      </c>
      <c r="AC15786" t="s">
        <v>725</v>
      </c>
      <c r="AD15786" t="s">
        <v>2682</v>
      </c>
    </row>
    <row r="15787" spans="21:30">
      <c r="U15787">
        <v>42164</v>
      </c>
      <c r="V15787">
        <v>2</v>
      </c>
      <c r="W15787" t="s">
        <v>15895</v>
      </c>
      <c r="X15787">
        <v>4</v>
      </c>
      <c r="Y15787" t="s">
        <v>846</v>
      </c>
      <c r="Z15787">
        <v>4102</v>
      </c>
      <c r="AA15787" t="s">
        <v>846</v>
      </c>
      <c r="AC15787" t="s">
        <v>725</v>
      </c>
      <c r="AD15787" t="s">
        <v>443</v>
      </c>
    </row>
    <row r="15788" spans="21:30">
      <c r="U15788">
        <v>42165</v>
      </c>
      <c r="V15788">
        <v>0</v>
      </c>
      <c r="W15788" t="s">
        <v>15896</v>
      </c>
      <c r="X15788">
        <v>2</v>
      </c>
      <c r="Y15788" t="s">
        <v>631</v>
      </c>
      <c r="Z15788">
        <v>2101</v>
      </c>
      <c r="AA15788" t="s">
        <v>631</v>
      </c>
      <c r="AC15788" t="s">
        <v>725</v>
      </c>
      <c r="AD15788" t="s">
        <v>443</v>
      </c>
    </row>
    <row r="15789" spans="21:30">
      <c r="U15789">
        <v>42166</v>
      </c>
      <c r="V15789">
        <v>9</v>
      </c>
      <c r="W15789" t="s">
        <v>15897</v>
      </c>
      <c r="X15789">
        <v>5</v>
      </c>
      <c r="Y15789" t="s">
        <v>505</v>
      </c>
      <c r="Z15789">
        <v>5802</v>
      </c>
      <c r="AA15789" t="s">
        <v>1281</v>
      </c>
      <c r="AC15789" t="s">
        <v>713</v>
      </c>
      <c r="AD15789" t="s">
        <v>443</v>
      </c>
    </row>
    <row r="15790" spans="21:30">
      <c r="U15790">
        <v>42167</v>
      </c>
      <c r="V15790">
        <v>7</v>
      </c>
      <c r="W15790" t="s">
        <v>15898</v>
      </c>
      <c r="X15790">
        <v>13</v>
      </c>
      <c r="Y15790" t="s">
        <v>6457</v>
      </c>
      <c r="Z15790">
        <v>13201</v>
      </c>
      <c r="AA15790" t="s">
        <v>114</v>
      </c>
      <c r="AC15790" t="s">
        <v>725</v>
      </c>
      <c r="AD15790" t="s">
        <v>443</v>
      </c>
    </row>
    <row r="15791" spans="21:30">
      <c r="U15791">
        <v>42168</v>
      </c>
      <c r="V15791">
        <v>5</v>
      </c>
      <c r="W15791" t="s">
        <v>15899</v>
      </c>
      <c r="X15791">
        <v>4</v>
      </c>
      <c r="Y15791" t="s">
        <v>846</v>
      </c>
      <c r="Z15791">
        <v>4101</v>
      </c>
      <c r="AA15791" t="s">
        <v>844</v>
      </c>
      <c r="AC15791" t="s">
        <v>713</v>
      </c>
      <c r="AD15791" t="s">
        <v>443</v>
      </c>
    </row>
    <row r="15792" spans="21:30">
      <c r="U15792">
        <v>42169</v>
      </c>
      <c r="V15792">
        <v>3</v>
      </c>
      <c r="W15792" t="s">
        <v>15900</v>
      </c>
      <c r="X15792">
        <v>3</v>
      </c>
      <c r="Y15792" t="s">
        <v>869</v>
      </c>
      <c r="Z15792">
        <v>3101</v>
      </c>
      <c r="AA15792" t="s">
        <v>913</v>
      </c>
      <c r="AC15792" t="s">
        <v>725</v>
      </c>
      <c r="AD15792" t="s">
        <v>2682</v>
      </c>
    </row>
    <row r="15793" spans="21:30">
      <c r="U15793">
        <v>42170</v>
      </c>
      <c r="V15793">
        <v>7</v>
      </c>
      <c r="W15793" t="s">
        <v>15901</v>
      </c>
      <c r="X15793">
        <v>4</v>
      </c>
      <c r="Y15793" t="s">
        <v>846</v>
      </c>
      <c r="Z15793">
        <v>4101</v>
      </c>
      <c r="AA15793" t="s">
        <v>844</v>
      </c>
      <c r="AC15793" t="s">
        <v>713</v>
      </c>
      <c r="AD15793" t="s">
        <v>443</v>
      </c>
    </row>
    <row r="15794" spans="21:30">
      <c r="U15794">
        <v>42171</v>
      </c>
      <c r="V15794">
        <v>5</v>
      </c>
      <c r="W15794" t="s">
        <v>15902</v>
      </c>
      <c r="X15794">
        <v>13</v>
      </c>
      <c r="Y15794" t="s">
        <v>6457</v>
      </c>
      <c r="Z15794">
        <v>13401</v>
      </c>
      <c r="AA15794" t="s">
        <v>667</v>
      </c>
      <c r="AC15794" t="s">
        <v>725</v>
      </c>
      <c r="AD15794" t="s">
        <v>443</v>
      </c>
    </row>
    <row r="15795" spans="21:30">
      <c r="U15795">
        <v>42172</v>
      </c>
      <c r="V15795">
        <v>3</v>
      </c>
      <c r="W15795" t="s">
        <v>15903</v>
      </c>
      <c r="X15795">
        <v>13</v>
      </c>
      <c r="Y15795" t="s">
        <v>6457</v>
      </c>
      <c r="Z15795">
        <v>13114</v>
      </c>
      <c r="AA15795" t="s">
        <v>683</v>
      </c>
      <c r="AC15795" t="s">
        <v>725</v>
      </c>
      <c r="AD15795" t="s">
        <v>443</v>
      </c>
    </row>
    <row r="15796" spans="21:30">
      <c r="U15796">
        <v>42173</v>
      </c>
      <c r="V15796">
        <v>1</v>
      </c>
      <c r="W15796" t="s">
        <v>14616</v>
      </c>
      <c r="X15796">
        <v>13</v>
      </c>
      <c r="Y15796" t="s">
        <v>6457</v>
      </c>
      <c r="Z15796">
        <v>13201</v>
      </c>
      <c r="AA15796" t="s">
        <v>114</v>
      </c>
      <c r="AC15796" t="s">
        <v>10219</v>
      </c>
      <c r="AD15796" t="s">
        <v>443</v>
      </c>
    </row>
    <row r="15797" spans="21:30">
      <c r="U15797">
        <v>42175</v>
      </c>
      <c r="V15797">
        <v>8</v>
      </c>
      <c r="W15797" t="s">
        <v>15904</v>
      </c>
      <c r="X15797">
        <v>13</v>
      </c>
      <c r="Y15797" t="s">
        <v>6457</v>
      </c>
      <c r="Z15797">
        <v>13114</v>
      </c>
      <c r="AA15797" t="s">
        <v>683</v>
      </c>
      <c r="AC15797" t="s">
        <v>725</v>
      </c>
      <c r="AD15797" t="s">
        <v>443</v>
      </c>
    </row>
    <row r="15798" spans="21:30">
      <c r="U15798">
        <v>42176</v>
      </c>
      <c r="V15798">
        <v>6</v>
      </c>
      <c r="W15798" t="s">
        <v>15905</v>
      </c>
      <c r="X15798">
        <v>13</v>
      </c>
      <c r="Y15798" t="s">
        <v>6457</v>
      </c>
      <c r="Z15798">
        <v>13402</v>
      </c>
      <c r="AA15798" t="s">
        <v>766</v>
      </c>
      <c r="AC15798" t="s">
        <v>10212</v>
      </c>
      <c r="AD15798" t="s">
        <v>443</v>
      </c>
    </row>
    <row r="15799" spans="21:30">
      <c r="U15799">
        <v>42177</v>
      </c>
      <c r="V15799">
        <v>4</v>
      </c>
      <c r="W15799" t="s">
        <v>15906</v>
      </c>
      <c r="X15799">
        <v>2</v>
      </c>
      <c r="Y15799" t="s">
        <v>631</v>
      </c>
      <c r="Z15799">
        <v>2101</v>
      </c>
      <c r="AA15799" t="s">
        <v>631</v>
      </c>
      <c r="AC15799" t="s">
        <v>725</v>
      </c>
      <c r="AD15799" t="s">
        <v>443</v>
      </c>
    </row>
    <row r="15800" spans="21:30">
      <c r="U15800">
        <v>42178</v>
      </c>
      <c r="V15800">
        <v>2</v>
      </c>
      <c r="W15800" t="s">
        <v>15907</v>
      </c>
      <c r="X15800">
        <v>5</v>
      </c>
      <c r="Y15800" t="s">
        <v>505</v>
      </c>
      <c r="Z15800">
        <v>5606</v>
      </c>
      <c r="AA15800" t="s">
        <v>1737</v>
      </c>
      <c r="AC15800" t="s">
        <v>725</v>
      </c>
      <c r="AD15800" t="s">
        <v>443</v>
      </c>
    </row>
    <row r="15801" spans="21:30">
      <c r="U15801">
        <v>42179</v>
      </c>
      <c r="V15801">
        <v>0</v>
      </c>
      <c r="W15801" t="s">
        <v>15908</v>
      </c>
      <c r="X15801">
        <v>3</v>
      </c>
      <c r="Y15801" t="s">
        <v>869</v>
      </c>
      <c r="Z15801">
        <v>3304</v>
      </c>
      <c r="AA15801" t="s">
        <v>868</v>
      </c>
      <c r="AC15801" t="s">
        <v>725</v>
      </c>
      <c r="AD15801" t="s">
        <v>2682</v>
      </c>
    </row>
    <row r="15802" spans="21:30">
      <c r="U15802">
        <v>42180</v>
      </c>
      <c r="V15802">
        <v>4</v>
      </c>
      <c r="W15802" t="s">
        <v>15909</v>
      </c>
      <c r="X15802">
        <v>8</v>
      </c>
      <c r="Y15802" t="s">
        <v>434</v>
      </c>
      <c r="Z15802">
        <v>8101</v>
      </c>
      <c r="AA15802" t="s">
        <v>433</v>
      </c>
      <c r="AC15802" t="s">
        <v>725</v>
      </c>
      <c r="AD15802" t="s">
        <v>443</v>
      </c>
    </row>
    <row r="15803" spans="21:30">
      <c r="U15803">
        <v>42182</v>
      </c>
      <c r="V15803">
        <v>0</v>
      </c>
      <c r="W15803" t="s">
        <v>15910</v>
      </c>
      <c r="X15803">
        <v>13</v>
      </c>
      <c r="Y15803" t="s">
        <v>6457</v>
      </c>
      <c r="Z15803">
        <v>13301</v>
      </c>
      <c r="AA15803" t="s">
        <v>623</v>
      </c>
      <c r="AC15803" t="s">
        <v>725</v>
      </c>
      <c r="AD15803" t="s">
        <v>443</v>
      </c>
    </row>
    <row r="15804" spans="21:30">
      <c r="U15804">
        <v>42183</v>
      </c>
      <c r="V15804">
        <v>9</v>
      </c>
      <c r="W15804" t="s">
        <v>15911</v>
      </c>
      <c r="X15804">
        <v>13</v>
      </c>
      <c r="Y15804" t="s">
        <v>6457</v>
      </c>
      <c r="Z15804">
        <v>13114</v>
      </c>
      <c r="AA15804" t="s">
        <v>683</v>
      </c>
      <c r="AC15804" t="s">
        <v>725</v>
      </c>
      <c r="AD15804" t="s">
        <v>443</v>
      </c>
    </row>
    <row r="15805" spans="21:30">
      <c r="U15805">
        <v>42184</v>
      </c>
      <c r="V15805">
        <v>7</v>
      </c>
      <c r="W15805" t="s">
        <v>15912</v>
      </c>
      <c r="X15805">
        <v>13</v>
      </c>
      <c r="Y15805" t="s">
        <v>6457</v>
      </c>
      <c r="Z15805">
        <v>13114</v>
      </c>
      <c r="AA15805" t="s">
        <v>683</v>
      </c>
      <c r="AC15805" t="s">
        <v>725</v>
      </c>
      <c r="AD15805" t="s">
        <v>443</v>
      </c>
    </row>
    <row r="15806" spans="21:30">
      <c r="U15806">
        <v>42185</v>
      </c>
      <c r="V15806">
        <v>5</v>
      </c>
      <c r="W15806" t="s">
        <v>15913</v>
      </c>
      <c r="X15806">
        <v>13</v>
      </c>
      <c r="Y15806" t="s">
        <v>6457</v>
      </c>
      <c r="Z15806">
        <v>13127</v>
      </c>
      <c r="AA15806" t="s">
        <v>1640</v>
      </c>
      <c r="AC15806" t="s">
        <v>10212</v>
      </c>
      <c r="AD15806" t="s">
        <v>443</v>
      </c>
    </row>
    <row r="15807" spans="21:30">
      <c r="U15807">
        <v>42186</v>
      </c>
      <c r="V15807">
        <v>3</v>
      </c>
      <c r="W15807" t="s">
        <v>15914</v>
      </c>
      <c r="X15807">
        <v>5</v>
      </c>
      <c r="Y15807" t="s">
        <v>505</v>
      </c>
      <c r="Z15807">
        <v>5101</v>
      </c>
      <c r="AA15807" t="s">
        <v>505</v>
      </c>
      <c r="AC15807" t="s">
        <v>725</v>
      </c>
      <c r="AD15807" t="s">
        <v>443</v>
      </c>
    </row>
    <row r="15808" spans="21:30">
      <c r="U15808">
        <v>42187</v>
      </c>
      <c r="V15808">
        <v>1</v>
      </c>
      <c r="W15808" t="s">
        <v>15915</v>
      </c>
      <c r="X15808">
        <v>5</v>
      </c>
      <c r="Y15808" t="s">
        <v>505</v>
      </c>
      <c r="Z15808">
        <v>5701</v>
      </c>
      <c r="AA15808" t="s">
        <v>1690</v>
      </c>
      <c r="AC15808" t="s">
        <v>725</v>
      </c>
      <c r="AD15808" t="s">
        <v>443</v>
      </c>
    </row>
    <row r="15809" spans="21:30">
      <c r="U15809">
        <v>42189</v>
      </c>
      <c r="V15809">
        <v>8</v>
      </c>
      <c r="W15809" t="s">
        <v>15916</v>
      </c>
      <c r="X15809">
        <v>14</v>
      </c>
      <c r="Y15809" t="s">
        <v>5517</v>
      </c>
      <c r="Z15809">
        <v>14106</v>
      </c>
      <c r="AA15809" t="s">
        <v>1372</v>
      </c>
      <c r="AC15809" t="s">
        <v>10219</v>
      </c>
      <c r="AD15809" t="s">
        <v>443</v>
      </c>
    </row>
    <row r="15810" spans="21:30">
      <c r="U15810">
        <v>42190</v>
      </c>
      <c r="V15810">
        <v>1</v>
      </c>
      <c r="W15810" t="s">
        <v>15917</v>
      </c>
      <c r="X15810">
        <v>5</v>
      </c>
      <c r="Y15810" t="s">
        <v>505</v>
      </c>
      <c r="Z15810">
        <v>5303</v>
      </c>
      <c r="AA15810" t="s">
        <v>1658</v>
      </c>
      <c r="AC15810" t="s">
        <v>725</v>
      </c>
      <c r="AD15810" t="s">
        <v>443</v>
      </c>
    </row>
    <row r="15811" spans="21:30">
      <c r="U15811">
        <v>42192</v>
      </c>
      <c r="V15811">
        <v>8</v>
      </c>
      <c r="W15811" t="s">
        <v>15918</v>
      </c>
      <c r="X15811">
        <v>13</v>
      </c>
      <c r="Y15811" t="s">
        <v>6457</v>
      </c>
      <c r="Z15811">
        <v>13113</v>
      </c>
      <c r="AA15811" t="s">
        <v>761</v>
      </c>
      <c r="AC15811" t="s">
        <v>725</v>
      </c>
      <c r="AD15811" t="s">
        <v>443</v>
      </c>
    </row>
    <row r="15812" spans="21:30">
      <c r="U15812">
        <v>42193</v>
      </c>
      <c r="V15812">
        <v>6</v>
      </c>
      <c r="W15812" t="s">
        <v>15919</v>
      </c>
      <c r="X15812">
        <v>13</v>
      </c>
      <c r="Y15812" t="s">
        <v>6457</v>
      </c>
      <c r="Z15812">
        <v>13132</v>
      </c>
      <c r="AA15812" t="s">
        <v>1802</v>
      </c>
      <c r="AC15812" t="s">
        <v>1009</v>
      </c>
      <c r="AD15812" t="s">
        <v>443</v>
      </c>
    </row>
    <row r="15813" spans="21:30">
      <c r="U15813">
        <v>42194</v>
      </c>
      <c r="V15813">
        <v>4</v>
      </c>
      <c r="W15813" t="s">
        <v>15920</v>
      </c>
      <c r="X15813">
        <v>13</v>
      </c>
      <c r="Y15813" t="s">
        <v>6457</v>
      </c>
      <c r="Z15813">
        <v>13119</v>
      </c>
      <c r="AA15813" t="s">
        <v>6482</v>
      </c>
      <c r="AC15813" t="s">
        <v>713</v>
      </c>
      <c r="AD15813" t="s">
        <v>443</v>
      </c>
    </row>
    <row r="15814" spans="21:30">
      <c r="U15814">
        <v>42195</v>
      </c>
      <c r="V15814">
        <v>2</v>
      </c>
      <c r="W15814" t="s">
        <v>15921</v>
      </c>
      <c r="X15814">
        <v>13</v>
      </c>
      <c r="Y15814" t="s">
        <v>6457</v>
      </c>
      <c r="Z15814">
        <v>13130</v>
      </c>
      <c r="AA15814" t="s">
        <v>840</v>
      </c>
      <c r="AC15814" t="s">
        <v>725</v>
      </c>
      <c r="AD15814" t="s">
        <v>443</v>
      </c>
    </row>
    <row r="15815" spans="21:30">
      <c r="U15815">
        <v>42196</v>
      </c>
      <c r="V15815">
        <v>0</v>
      </c>
      <c r="W15815" t="s">
        <v>15922</v>
      </c>
      <c r="X15815">
        <v>13</v>
      </c>
      <c r="Y15815" t="s">
        <v>6457</v>
      </c>
      <c r="Z15815">
        <v>13302</v>
      </c>
      <c r="AA15815" t="s">
        <v>98</v>
      </c>
      <c r="AC15815" t="s">
        <v>725</v>
      </c>
      <c r="AD15815" t="s">
        <v>443</v>
      </c>
    </row>
    <row r="15816" spans="21:30">
      <c r="U15816">
        <v>42197</v>
      </c>
      <c r="V15816">
        <v>9</v>
      </c>
      <c r="W15816" t="s">
        <v>15923</v>
      </c>
      <c r="X15816">
        <v>13</v>
      </c>
      <c r="Y15816" t="s">
        <v>6457</v>
      </c>
      <c r="Z15816">
        <v>13114</v>
      </c>
      <c r="AA15816" t="s">
        <v>683</v>
      </c>
      <c r="AC15816" t="s">
        <v>725</v>
      </c>
      <c r="AD15816" t="s">
        <v>443</v>
      </c>
    </row>
    <row r="15817" spans="21:30">
      <c r="U15817">
        <v>42199</v>
      </c>
      <c r="V15817">
        <v>5</v>
      </c>
      <c r="W15817" t="s">
        <v>15924</v>
      </c>
      <c r="X15817">
        <v>5</v>
      </c>
      <c r="Y15817" t="s">
        <v>505</v>
      </c>
      <c r="Z15817">
        <v>5705</v>
      </c>
      <c r="AA15817" t="s">
        <v>1587</v>
      </c>
      <c r="AC15817" t="s">
        <v>10212</v>
      </c>
      <c r="AD15817" t="s">
        <v>443</v>
      </c>
    </row>
    <row r="15818" spans="21:30">
      <c r="U15818">
        <v>42200</v>
      </c>
      <c r="V15818">
        <v>2</v>
      </c>
      <c r="W15818" t="s">
        <v>10333</v>
      </c>
      <c r="X15818">
        <v>9</v>
      </c>
      <c r="Y15818" t="s">
        <v>559</v>
      </c>
      <c r="Z15818">
        <v>9102</v>
      </c>
      <c r="AA15818" t="s">
        <v>936</v>
      </c>
      <c r="AC15818" t="s">
        <v>725</v>
      </c>
      <c r="AD15818" t="s">
        <v>443</v>
      </c>
    </row>
    <row r="15819" spans="21:30">
      <c r="U15819">
        <v>42201</v>
      </c>
      <c r="V15819">
        <v>0</v>
      </c>
      <c r="W15819" t="s">
        <v>15925</v>
      </c>
      <c r="X15819">
        <v>5</v>
      </c>
      <c r="Y15819" t="s">
        <v>505</v>
      </c>
      <c r="Z15819">
        <v>5103</v>
      </c>
      <c r="AA15819" t="s">
        <v>2583</v>
      </c>
      <c r="AC15819" t="s">
        <v>725</v>
      </c>
      <c r="AD15819" t="s">
        <v>443</v>
      </c>
    </row>
    <row r="15820" spans="21:30">
      <c r="U15820">
        <v>42202</v>
      </c>
      <c r="V15820">
        <v>9</v>
      </c>
      <c r="W15820" t="s">
        <v>15926</v>
      </c>
      <c r="X15820">
        <v>14</v>
      </c>
      <c r="Y15820" t="s">
        <v>5517</v>
      </c>
      <c r="Z15820">
        <v>14101</v>
      </c>
      <c r="AA15820" t="s">
        <v>817</v>
      </c>
      <c r="AC15820" t="s">
        <v>1009</v>
      </c>
      <c r="AD15820" t="s">
        <v>443</v>
      </c>
    </row>
    <row r="15821" spans="21:30">
      <c r="U15821">
        <v>42203</v>
      </c>
      <c r="V15821">
        <v>7</v>
      </c>
      <c r="W15821" t="s">
        <v>15927</v>
      </c>
      <c r="X15821">
        <v>6</v>
      </c>
      <c r="Y15821" t="s">
        <v>608</v>
      </c>
      <c r="Z15821">
        <v>6102</v>
      </c>
      <c r="AA15821" t="s">
        <v>1010</v>
      </c>
      <c r="AC15821" t="s">
        <v>10219</v>
      </c>
      <c r="AD15821" t="s">
        <v>443</v>
      </c>
    </row>
    <row r="15822" spans="21:30">
      <c r="U15822">
        <v>42204</v>
      </c>
      <c r="V15822">
        <v>5</v>
      </c>
      <c r="W15822" t="s">
        <v>15928</v>
      </c>
      <c r="X15822">
        <v>13</v>
      </c>
      <c r="Y15822" t="s">
        <v>6457</v>
      </c>
      <c r="Z15822">
        <v>13501</v>
      </c>
      <c r="AA15822" t="s">
        <v>809</v>
      </c>
      <c r="AC15822" t="s">
        <v>10212</v>
      </c>
      <c r="AD15822" t="s">
        <v>443</v>
      </c>
    </row>
    <row r="15823" spans="21:30">
      <c r="U15823">
        <v>42205</v>
      </c>
      <c r="V15823">
        <v>3</v>
      </c>
      <c r="W15823" t="s">
        <v>15929</v>
      </c>
      <c r="X15823">
        <v>13</v>
      </c>
      <c r="Y15823" t="s">
        <v>6457</v>
      </c>
      <c r="Z15823">
        <v>13123</v>
      </c>
      <c r="AA15823" t="s">
        <v>756</v>
      </c>
      <c r="AC15823" t="s">
        <v>725</v>
      </c>
      <c r="AD15823" t="s">
        <v>443</v>
      </c>
    </row>
    <row r="15824" spans="21:30">
      <c r="U15824">
        <v>42206</v>
      </c>
      <c r="V15824">
        <v>1</v>
      </c>
      <c r="W15824" t="s">
        <v>15930</v>
      </c>
      <c r="X15824">
        <v>5</v>
      </c>
      <c r="Y15824" t="s">
        <v>505</v>
      </c>
      <c r="Z15824">
        <v>5604</v>
      </c>
      <c r="AA15824" t="s">
        <v>1124</v>
      </c>
      <c r="AC15824" t="s">
        <v>10212</v>
      </c>
      <c r="AD15824" t="s">
        <v>443</v>
      </c>
    </row>
    <row r="15825" spans="21:30">
      <c r="U15825">
        <v>42208</v>
      </c>
      <c r="V15825">
        <v>8</v>
      </c>
      <c r="W15825" t="s">
        <v>15931</v>
      </c>
      <c r="X15825">
        <v>14</v>
      </c>
      <c r="Y15825" t="s">
        <v>5517</v>
      </c>
      <c r="Z15825">
        <v>14101</v>
      </c>
      <c r="AA15825" t="s">
        <v>817</v>
      </c>
      <c r="AC15825" t="s">
        <v>10212</v>
      </c>
      <c r="AD15825" t="s">
        <v>2682</v>
      </c>
    </row>
    <row r="15826" spans="21:30">
      <c r="U15826">
        <v>42209</v>
      </c>
      <c r="V15826">
        <v>6</v>
      </c>
      <c r="W15826" t="s">
        <v>15932</v>
      </c>
      <c r="X15826">
        <v>5</v>
      </c>
      <c r="Y15826" t="s">
        <v>505</v>
      </c>
      <c r="Z15826">
        <v>5109</v>
      </c>
      <c r="AA15826" t="s">
        <v>2675</v>
      </c>
      <c r="AC15826" t="s">
        <v>725</v>
      </c>
      <c r="AD15826" t="s">
        <v>443</v>
      </c>
    </row>
    <row r="15827" spans="21:30">
      <c r="U15827">
        <v>42211</v>
      </c>
      <c r="V15827">
        <v>8</v>
      </c>
      <c r="W15827" t="s">
        <v>15933</v>
      </c>
      <c r="X15827">
        <v>5</v>
      </c>
      <c r="Y15827" t="s">
        <v>505</v>
      </c>
      <c r="Z15827">
        <v>5606</v>
      </c>
      <c r="AA15827" t="s">
        <v>1737</v>
      </c>
      <c r="AC15827" t="s">
        <v>725</v>
      </c>
      <c r="AD15827" t="s">
        <v>443</v>
      </c>
    </row>
    <row r="15828" spans="21:30">
      <c r="U15828">
        <v>42213</v>
      </c>
      <c r="V15828">
        <v>4</v>
      </c>
      <c r="W15828" t="s">
        <v>15934</v>
      </c>
      <c r="X15828">
        <v>4</v>
      </c>
      <c r="Y15828" t="s">
        <v>846</v>
      </c>
      <c r="Z15828">
        <v>4303</v>
      </c>
      <c r="AA15828" t="s">
        <v>1395</v>
      </c>
      <c r="AC15828" t="s">
        <v>10212</v>
      </c>
      <c r="AD15828" t="s">
        <v>443</v>
      </c>
    </row>
    <row r="15829" spans="21:30">
      <c r="U15829">
        <v>42214</v>
      </c>
      <c r="V15829">
        <v>2</v>
      </c>
      <c r="W15829" t="s">
        <v>15935</v>
      </c>
      <c r="X15829">
        <v>10</v>
      </c>
      <c r="Y15829" t="s">
        <v>5531</v>
      </c>
      <c r="Z15829">
        <v>10101</v>
      </c>
      <c r="AA15829" t="s">
        <v>1559</v>
      </c>
      <c r="AC15829" t="s">
        <v>10212</v>
      </c>
      <c r="AD15829" t="s">
        <v>443</v>
      </c>
    </row>
    <row r="15830" spans="21:30">
      <c r="U15830">
        <v>42215</v>
      </c>
      <c r="V15830">
        <v>0</v>
      </c>
      <c r="W15830" t="s">
        <v>15936</v>
      </c>
      <c r="X15830">
        <v>12</v>
      </c>
      <c r="Y15830" t="s">
        <v>1837</v>
      </c>
      <c r="Z15830">
        <v>12101</v>
      </c>
      <c r="AA15830" t="s">
        <v>6412</v>
      </c>
      <c r="AC15830" t="s">
        <v>725</v>
      </c>
      <c r="AD15830" t="s">
        <v>443</v>
      </c>
    </row>
    <row r="15831" spans="21:30">
      <c r="U15831">
        <v>42216</v>
      </c>
      <c r="V15831">
        <v>9</v>
      </c>
      <c r="W15831" t="s">
        <v>15937</v>
      </c>
      <c r="X15831">
        <v>4</v>
      </c>
      <c r="Y15831" t="s">
        <v>846</v>
      </c>
      <c r="Z15831">
        <v>4101</v>
      </c>
      <c r="AA15831" t="s">
        <v>844</v>
      </c>
      <c r="AC15831" t="s">
        <v>10212</v>
      </c>
      <c r="AD15831" t="s">
        <v>443</v>
      </c>
    </row>
    <row r="15832" spans="21:30">
      <c r="U15832">
        <v>42217</v>
      </c>
      <c r="V15832">
        <v>7</v>
      </c>
      <c r="W15832" t="s">
        <v>15938</v>
      </c>
      <c r="X15832">
        <v>6</v>
      </c>
      <c r="Y15832" t="s">
        <v>608</v>
      </c>
      <c r="Z15832">
        <v>6101</v>
      </c>
      <c r="AA15832" t="s">
        <v>655</v>
      </c>
      <c r="AC15832" t="s">
        <v>10212</v>
      </c>
      <c r="AD15832" t="s">
        <v>2682</v>
      </c>
    </row>
    <row r="15833" spans="21:30">
      <c r="U15833">
        <v>42218</v>
      </c>
      <c r="V15833">
        <v>5</v>
      </c>
      <c r="W15833" t="s">
        <v>15939</v>
      </c>
      <c r="X15833">
        <v>11</v>
      </c>
      <c r="Y15833" t="s">
        <v>1843</v>
      </c>
      <c r="Z15833">
        <v>11101</v>
      </c>
      <c r="AA15833" t="s">
        <v>1842</v>
      </c>
      <c r="AC15833" t="s">
        <v>725</v>
      </c>
      <c r="AD15833" t="s">
        <v>2682</v>
      </c>
    </row>
    <row r="15834" spans="21:30">
      <c r="U15834">
        <v>42219</v>
      </c>
      <c r="V15834">
        <v>3</v>
      </c>
      <c r="W15834" t="s">
        <v>15940</v>
      </c>
      <c r="X15834">
        <v>13</v>
      </c>
      <c r="Y15834" t="s">
        <v>6457</v>
      </c>
      <c r="Z15834">
        <v>13113</v>
      </c>
      <c r="AA15834" t="s">
        <v>761</v>
      </c>
      <c r="AC15834" t="s">
        <v>725</v>
      </c>
      <c r="AD15834" t="s">
        <v>443</v>
      </c>
    </row>
    <row r="15835" spans="21:30">
      <c r="U15835">
        <v>42220</v>
      </c>
      <c r="V15835">
        <v>7</v>
      </c>
      <c r="W15835" t="s">
        <v>15941</v>
      </c>
      <c r="X15835">
        <v>10</v>
      </c>
      <c r="Y15835" t="s">
        <v>5531</v>
      </c>
      <c r="Z15835">
        <v>10109</v>
      </c>
      <c r="AA15835" t="s">
        <v>1567</v>
      </c>
      <c r="AC15835" t="s">
        <v>725</v>
      </c>
      <c r="AD15835" t="s">
        <v>443</v>
      </c>
    </row>
    <row r="15836" spans="21:30">
      <c r="U15836">
        <v>42221</v>
      </c>
      <c r="V15836">
        <v>5</v>
      </c>
      <c r="W15836" t="s">
        <v>15942</v>
      </c>
      <c r="X15836">
        <v>10</v>
      </c>
      <c r="Y15836" t="s">
        <v>5531</v>
      </c>
      <c r="Z15836">
        <v>10109</v>
      </c>
      <c r="AA15836" t="s">
        <v>1567</v>
      </c>
      <c r="AC15836" t="s">
        <v>10219</v>
      </c>
      <c r="AD15836" t="s">
        <v>443</v>
      </c>
    </row>
    <row r="15837" spans="21:30">
      <c r="U15837">
        <v>42222</v>
      </c>
      <c r="V15837">
        <v>3</v>
      </c>
      <c r="W15837" t="s">
        <v>15077</v>
      </c>
      <c r="X15837">
        <v>6</v>
      </c>
      <c r="Y15837" t="s">
        <v>608</v>
      </c>
      <c r="Z15837">
        <v>6113</v>
      </c>
      <c r="AA15837" t="s">
        <v>103</v>
      </c>
      <c r="AC15837" t="s">
        <v>1009</v>
      </c>
      <c r="AD15837" t="s">
        <v>443</v>
      </c>
    </row>
    <row r="15838" spans="21:30">
      <c r="U15838">
        <v>42223</v>
      </c>
      <c r="V15838">
        <v>1</v>
      </c>
      <c r="W15838" t="s">
        <v>15943</v>
      </c>
      <c r="X15838">
        <v>13</v>
      </c>
      <c r="Y15838" t="s">
        <v>6457</v>
      </c>
      <c r="Z15838">
        <v>13501</v>
      </c>
      <c r="AA15838" t="s">
        <v>809</v>
      </c>
      <c r="AC15838" t="s">
        <v>10212</v>
      </c>
      <c r="AD15838" t="s">
        <v>443</v>
      </c>
    </row>
    <row r="15839" spans="21:30">
      <c r="U15839">
        <v>42225</v>
      </c>
      <c r="V15839">
        <v>8</v>
      </c>
      <c r="W15839" t="s">
        <v>15944</v>
      </c>
      <c r="X15839">
        <v>13</v>
      </c>
      <c r="Y15839" t="s">
        <v>6457</v>
      </c>
      <c r="Z15839">
        <v>13129</v>
      </c>
      <c r="AA15839" t="s">
        <v>6690</v>
      </c>
      <c r="AC15839" t="s">
        <v>10212</v>
      </c>
      <c r="AD15839" t="s">
        <v>443</v>
      </c>
    </row>
    <row r="15840" spans="21:30">
      <c r="U15840">
        <v>42226</v>
      </c>
      <c r="V15840">
        <v>6</v>
      </c>
      <c r="W15840" t="s">
        <v>15945</v>
      </c>
      <c r="X15840">
        <v>13</v>
      </c>
      <c r="Y15840" t="s">
        <v>6457</v>
      </c>
      <c r="Z15840">
        <v>13118</v>
      </c>
      <c r="AA15840" t="s">
        <v>771</v>
      </c>
      <c r="AC15840" t="s">
        <v>10212</v>
      </c>
      <c r="AD15840" t="s">
        <v>443</v>
      </c>
    </row>
    <row r="15841" spans="21:30">
      <c r="U15841">
        <v>42227</v>
      </c>
      <c r="V15841">
        <v>4</v>
      </c>
      <c r="W15841" t="s">
        <v>15324</v>
      </c>
      <c r="X15841">
        <v>13</v>
      </c>
      <c r="Y15841" t="s">
        <v>6457</v>
      </c>
      <c r="Z15841">
        <v>13112</v>
      </c>
      <c r="AA15841" t="s">
        <v>1249</v>
      </c>
      <c r="AC15841" t="s">
        <v>10212</v>
      </c>
      <c r="AD15841" t="s">
        <v>443</v>
      </c>
    </row>
    <row r="15842" spans="21:30">
      <c r="U15842">
        <v>42228</v>
      </c>
      <c r="V15842">
        <v>2</v>
      </c>
      <c r="W15842" t="s">
        <v>15946</v>
      </c>
      <c r="X15842">
        <v>13</v>
      </c>
      <c r="Y15842" t="s">
        <v>6457</v>
      </c>
      <c r="Z15842">
        <v>13127</v>
      </c>
      <c r="AA15842" t="s">
        <v>1640</v>
      </c>
      <c r="AC15842" t="s">
        <v>10212</v>
      </c>
      <c r="AD15842" t="s">
        <v>443</v>
      </c>
    </row>
    <row r="15843" spans="21:30">
      <c r="U15843">
        <v>42229</v>
      </c>
      <c r="V15843">
        <v>0</v>
      </c>
      <c r="W15843" t="s">
        <v>15947</v>
      </c>
      <c r="X15843">
        <v>6</v>
      </c>
      <c r="Y15843" t="s">
        <v>608</v>
      </c>
      <c r="Z15843">
        <v>6303</v>
      </c>
      <c r="AA15843" t="s">
        <v>991</v>
      </c>
      <c r="AC15843" t="s">
        <v>10219</v>
      </c>
      <c r="AD15843" t="s">
        <v>443</v>
      </c>
    </row>
    <row r="15844" spans="21:30">
      <c r="U15844">
        <v>42230</v>
      </c>
      <c r="V15844">
        <v>4</v>
      </c>
      <c r="W15844" t="s">
        <v>15948</v>
      </c>
      <c r="X15844">
        <v>13</v>
      </c>
      <c r="Y15844" t="s">
        <v>6457</v>
      </c>
      <c r="Z15844">
        <v>13123</v>
      </c>
      <c r="AA15844" t="s">
        <v>756</v>
      </c>
      <c r="AC15844" t="s">
        <v>725</v>
      </c>
      <c r="AD15844" t="s">
        <v>443</v>
      </c>
    </row>
    <row r="15845" spans="21:30">
      <c r="U15845">
        <v>42231</v>
      </c>
      <c r="V15845">
        <v>2</v>
      </c>
      <c r="W15845" t="s">
        <v>15949</v>
      </c>
      <c r="X15845">
        <v>2</v>
      </c>
      <c r="Y15845" t="s">
        <v>631</v>
      </c>
      <c r="Z15845">
        <v>2101</v>
      </c>
      <c r="AA15845" t="s">
        <v>631</v>
      </c>
      <c r="AC15845" t="s">
        <v>10212</v>
      </c>
      <c r="AD15845" t="s">
        <v>443</v>
      </c>
    </row>
    <row r="15846" spans="21:30">
      <c r="U15846">
        <v>42232</v>
      </c>
      <c r="V15846">
        <v>0</v>
      </c>
      <c r="W15846" t="s">
        <v>15950</v>
      </c>
      <c r="X15846">
        <v>13</v>
      </c>
      <c r="Y15846" t="s">
        <v>6457</v>
      </c>
      <c r="Z15846">
        <v>13202</v>
      </c>
      <c r="AA15846" t="s">
        <v>781</v>
      </c>
      <c r="AC15846" t="s">
        <v>725</v>
      </c>
      <c r="AD15846" t="s">
        <v>443</v>
      </c>
    </row>
    <row r="15847" spans="21:30">
      <c r="U15847">
        <v>42233</v>
      </c>
      <c r="V15847">
        <v>9</v>
      </c>
      <c r="W15847" t="s">
        <v>15951</v>
      </c>
      <c r="X15847">
        <v>9</v>
      </c>
      <c r="Y15847" t="s">
        <v>559</v>
      </c>
      <c r="Z15847">
        <v>9115</v>
      </c>
      <c r="AA15847" t="s">
        <v>5190</v>
      </c>
      <c r="AC15847" t="s">
        <v>10212</v>
      </c>
      <c r="AD15847" t="s">
        <v>443</v>
      </c>
    </row>
    <row r="15848" spans="21:30">
      <c r="U15848">
        <v>42234</v>
      </c>
      <c r="V15848">
        <v>7</v>
      </c>
      <c r="W15848" t="s">
        <v>15952</v>
      </c>
      <c r="X15848">
        <v>9</v>
      </c>
      <c r="Y15848" t="s">
        <v>559</v>
      </c>
      <c r="Z15848">
        <v>9115</v>
      </c>
      <c r="AA15848" t="s">
        <v>5190</v>
      </c>
      <c r="AC15848" t="s">
        <v>1009</v>
      </c>
      <c r="AD15848" t="s">
        <v>2682</v>
      </c>
    </row>
    <row r="15849" spans="21:30">
      <c r="U15849">
        <v>42235</v>
      </c>
      <c r="V15849">
        <v>5</v>
      </c>
      <c r="W15849" t="s">
        <v>15953</v>
      </c>
      <c r="X15849">
        <v>5</v>
      </c>
      <c r="Y15849" t="s">
        <v>505</v>
      </c>
      <c r="Z15849">
        <v>5201</v>
      </c>
      <c r="AA15849" t="s">
        <v>1216</v>
      </c>
      <c r="AC15849" t="s">
        <v>713</v>
      </c>
      <c r="AD15849" t="s">
        <v>443</v>
      </c>
    </row>
    <row r="15850" spans="21:30">
      <c r="U15850">
        <v>42236</v>
      </c>
      <c r="V15850">
        <v>3</v>
      </c>
      <c r="W15850" t="s">
        <v>15954</v>
      </c>
      <c r="X15850">
        <v>6</v>
      </c>
      <c r="Y15850" t="s">
        <v>608</v>
      </c>
      <c r="Z15850">
        <v>6104</v>
      </c>
      <c r="AA15850" t="s">
        <v>1035</v>
      </c>
      <c r="AC15850" t="s">
        <v>1009</v>
      </c>
      <c r="AD15850" t="s">
        <v>443</v>
      </c>
    </row>
    <row r="15851" spans="21:30">
      <c r="U15851">
        <v>42237</v>
      </c>
      <c r="V15851">
        <v>1</v>
      </c>
      <c r="W15851" t="s">
        <v>15955</v>
      </c>
      <c r="X15851">
        <v>6</v>
      </c>
      <c r="Y15851" t="s">
        <v>608</v>
      </c>
      <c r="Z15851">
        <v>6101</v>
      </c>
      <c r="AA15851" t="s">
        <v>655</v>
      </c>
      <c r="AC15851" t="s">
        <v>725</v>
      </c>
      <c r="AD15851" t="s">
        <v>443</v>
      </c>
    </row>
    <row r="15852" spans="21:30">
      <c r="U15852">
        <v>42239</v>
      </c>
      <c r="V15852">
        <v>8</v>
      </c>
      <c r="W15852" t="s">
        <v>15956</v>
      </c>
      <c r="X15852">
        <v>13</v>
      </c>
      <c r="Y15852" t="s">
        <v>6457</v>
      </c>
      <c r="Z15852">
        <v>13120</v>
      </c>
      <c r="AA15852" t="s">
        <v>6588</v>
      </c>
      <c r="AC15852" t="s">
        <v>725</v>
      </c>
      <c r="AD15852" t="s">
        <v>443</v>
      </c>
    </row>
    <row r="15853" spans="21:30">
      <c r="U15853">
        <v>42240</v>
      </c>
      <c r="V15853">
        <v>1</v>
      </c>
      <c r="W15853" t="s">
        <v>15957</v>
      </c>
      <c r="X15853">
        <v>13</v>
      </c>
      <c r="Y15853" t="s">
        <v>6457</v>
      </c>
      <c r="Z15853">
        <v>13110</v>
      </c>
      <c r="AA15853" t="s">
        <v>741</v>
      </c>
      <c r="AC15853" t="s">
        <v>725</v>
      </c>
      <c r="AD15853" t="s">
        <v>2682</v>
      </c>
    </row>
    <row r="15854" spans="21:30">
      <c r="U15854">
        <v>42242</v>
      </c>
      <c r="V15854">
        <v>8</v>
      </c>
      <c r="W15854" t="s">
        <v>15958</v>
      </c>
      <c r="X15854">
        <v>7</v>
      </c>
      <c r="Y15854" t="s">
        <v>953</v>
      </c>
      <c r="Z15854">
        <v>7201</v>
      </c>
      <c r="AA15854" t="s">
        <v>952</v>
      </c>
      <c r="AC15854" t="s">
        <v>10212</v>
      </c>
      <c r="AD15854" t="s">
        <v>2682</v>
      </c>
    </row>
    <row r="15855" spans="21:30">
      <c r="U15855">
        <v>999999</v>
      </c>
      <c r="V15855">
        <v>9</v>
      </c>
      <c r="W15855" t="s">
        <v>15959</v>
      </c>
      <c r="X15855">
        <v>12</v>
      </c>
      <c r="Y15855" t="s">
        <v>1837</v>
      </c>
      <c r="Z15855">
        <v>12101</v>
      </c>
      <c r="AA15855" t="s">
        <v>6412</v>
      </c>
      <c r="AC15855" t="s">
        <v>1111</v>
      </c>
      <c r="AD15855" t="s">
        <v>443</v>
      </c>
    </row>
    <row r="15856" spans="21:30">
      <c r="U15856">
        <v>33119</v>
      </c>
      <c r="V15856">
        <v>8</v>
      </c>
      <c r="W15856" t="s">
        <v>15960</v>
      </c>
      <c r="X15856">
        <v>3</v>
      </c>
      <c r="Y15856" t="s">
        <v>869</v>
      </c>
      <c r="Z15856">
        <v>3101</v>
      </c>
      <c r="AA15856" t="s">
        <v>913</v>
      </c>
      <c r="AC15856" t="s">
        <v>15961</v>
      </c>
      <c r="AD15856" t="s">
        <v>2682</v>
      </c>
    </row>
    <row r="15857" spans="21:30">
      <c r="U15857">
        <v>33120</v>
      </c>
      <c r="V15857">
        <v>1</v>
      </c>
      <c r="W15857" t="s">
        <v>15962</v>
      </c>
      <c r="X15857">
        <v>3</v>
      </c>
      <c r="Y15857" t="s">
        <v>869</v>
      </c>
      <c r="Z15857">
        <v>3101</v>
      </c>
      <c r="AA15857" t="s">
        <v>913</v>
      </c>
      <c r="AC15857" t="s">
        <v>15961</v>
      </c>
      <c r="AD15857" t="s">
        <v>2682</v>
      </c>
    </row>
    <row r="15858" spans="21:30">
      <c r="U15858">
        <v>33122</v>
      </c>
      <c r="V15858">
        <v>8</v>
      </c>
      <c r="W15858" t="s">
        <v>15963</v>
      </c>
      <c r="X15858">
        <v>3</v>
      </c>
      <c r="Y15858" t="s">
        <v>869</v>
      </c>
      <c r="Z15858">
        <v>3101</v>
      </c>
      <c r="AA15858" t="s">
        <v>913</v>
      </c>
      <c r="AC15858" t="s">
        <v>15961</v>
      </c>
      <c r="AD15858" t="s">
        <v>2682</v>
      </c>
    </row>
    <row r="15859" spans="21:30">
      <c r="U15859">
        <v>33123</v>
      </c>
      <c r="V15859">
        <v>6</v>
      </c>
      <c r="W15859" t="s">
        <v>15964</v>
      </c>
      <c r="X15859">
        <v>3</v>
      </c>
      <c r="Y15859" t="s">
        <v>869</v>
      </c>
      <c r="Z15859">
        <v>3101</v>
      </c>
      <c r="AA15859" t="s">
        <v>913</v>
      </c>
      <c r="AC15859" t="s">
        <v>15961</v>
      </c>
      <c r="AD15859" t="s">
        <v>2682</v>
      </c>
    </row>
    <row r="15860" spans="21:30">
      <c r="U15860">
        <v>33125</v>
      </c>
      <c r="V15860">
        <v>2</v>
      </c>
      <c r="W15860" t="s">
        <v>15965</v>
      </c>
      <c r="X15860">
        <v>3</v>
      </c>
      <c r="Y15860" t="s">
        <v>869</v>
      </c>
      <c r="Z15860">
        <v>3101</v>
      </c>
      <c r="AA15860" t="s">
        <v>913</v>
      </c>
      <c r="AC15860" t="s">
        <v>15961</v>
      </c>
      <c r="AD15860" t="s">
        <v>2682</v>
      </c>
    </row>
    <row r="15861" spans="21:30">
      <c r="U15861">
        <v>33126</v>
      </c>
      <c r="V15861">
        <v>0</v>
      </c>
      <c r="W15861" t="s">
        <v>15966</v>
      </c>
      <c r="X15861">
        <v>3</v>
      </c>
      <c r="Y15861" t="s">
        <v>869</v>
      </c>
      <c r="Z15861">
        <v>3101</v>
      </c>
      <c r="AA15861" t="s">
        <v>913</v>
      </c>
      <c r="AC15861" t="s">
        <v>15961</v>
      </c>
      <c r="AD15861" t="s">
        <v>2682</v>
      </c>
    </row>
    <row r="15862" spans="21:30">
      <c r="U15862">
        <v>33127</v>
      </c>
      <c r="V15862">
        <v>9</v>
      </c>
      <c r="W15862" t="s">
        <v>15967</v>
      </c>
      <c r="X15862">
        <v>3</v>
      </c>
      <c r="Y15862" t="s">
        <v>869</v>
      </c>
      <c r="Z15862">
        <v>3101</v>
      </c>
      <c r="AA15862" t="s">
        <v>913</v>
      </c>
      <c r="AC15862" t="s">
        <v>15961</v>
      </c>
      <c r="AD15862" t="s">
        <v>2682</v>
      </c>
    </row>
    <row r="15863" spans="21:30">
      <c r="U15863">
        <v>33128</v>
      </c>
      <c r="V15863">
        <v>7</v>
      </c>
      <c r="W15863" t="s">
        <v>15968</v>
      </c>
      <c r="X15863">
        <v>3</v>
      </c>
      <c r="Y15863" t="s">
        <v>869</v>
      </c>
      <c r="Z15863">
        <v>3101</v>
      </c>
      <c r="AA15863" t="s">
        <v>913</v>
      </c>
      <c r="AC15863" t="s">
        <v>15961</v>
      </c>
      <c r="AD15863" t="s">
        <v>2682</v>
      </c>
    </row>
    <row r="15864" spans="21:30">
      <c r="U15864">
        <v>33129</v>
      </c>
      <c r="V15864">
        <v>5</v>
      </c>
      <c r="W15864" t="s">
        <v>15969</v>
      </c>
      <c r="X15864">
        <v>3</v>
      </c>
      <c r="Y15864" t="s">
        <v>869</v>
      </c>
      <c r="Z15864">
        <v>3101</v>
      </c>
      <c r="AA15864" t="s">
        <v>913</v>
      </c>
      <c r="AC15864" t="s">
        <v>15961</v>
      </c>
      <c r="AD15864" t="s">
        <v>2682</v>
      </c>
    </row>
    <row r="15865" spans="21:30">
      <c r="U15865">
        <v>33130</v>
      </c>
      <c r="V15865">
        <v>9</v>
      </c>
      <c r="W15865" t="s">
        <v>15970</v>
      </c>
      <c r="X15865">
        <v>3</v>
      </c>
      <c r="Y15865" t="s">
        <v>869</v>
      </c>
      <c r="Z15865">
        <v>3101</v>
      </c>
      <c r="AA15865" t="s">
        <v>913</v>
      </c>
      <c r="AC15865" t="s">
        <v>15961</v>
      </c>
      <c r="AD15865" t="s">
        <v>443</v>
      </c>
    </row>
    <row r="15866" spans="21:30">
      <c r="U15866">
        <v>33131</v>
      </c>
      <c r="V15866">
        <v>7</v>
      </c>
      <c r="W15866" t="s">
        <v>15971</v>
      </c>
      <c r="X15866">
        <v>3</v>
      </c>
      <c r="Y15866" t="s">
        <v>869</v>
      </c>
      <c r="Z15866">
        <v>3101</v>
      </c>
      <c r="AA15866" t="s">
        <v>913</v>
      </c>
      <c r="AC15866" t="s">
        <v>15961</v>
      </c>
      <c r="AD15866" t="s">
        <v>2682</v>
      </c>
    </row>
    <row r="15867" spans="21:30">
      <c r="U15867">
        <v>33132</v>
      </c>
      <c r="V15867">
        <v>5</v>
      </c>
      <c r="W15867" t="s">
        <v>15972</v>
      </c>
      <c r="X15867">
        <v>3</v>
      </c>
      <c r="Y15867" t="s">
        <v>869</v>
      </c>
      <c r="Z15867">
        <v>3101</v>
      </c>
      <c r="AA15867" t="s">
        <v>913</v>
      </c>
      <c r="AC15867" t="s">
        <v>15961</v>
      </c>
      <c r="AD15867" t="s">
        <v>2682</v>
      </c>
    </row>
    <row r="15868" spans="21:30">
      <c r="U15868">
        <v>33133</v>
      </c>
      <c r="V15868">
        <v>3</v>
      </c>
      <c r="W15868" t="s">
        <v>14035</v>
      </c>
      <c r="X15868">
        <v>3</v>
      </c>
      <c r="Y15868" t="s">
        <v>869</v>
      </c>
      <c r="Z15868">
        <v>3101</v>
      </c>
      <c r="AA15868" t="s">
        <v>913</v>
      </c>
      <c r="AC15868" t="s">
        <v>15961</v>
      </c>
      <c r="AD15868" t="s">
        <v>2682</v>
      </c>
    </row>
    <row r="15869" spans="21:30">
      <c r="U15869">
        <v>33137</v>
      </c>
      <c r="V15869">
        <v>6</v>
      </c>
      <c r="W15869" t="s">
        <v>15973</v>
      </c>
      <c r="X15869">
        <v>3</v>
      </c>
      <c r="Y15869" t="s">
        <v>869</v>
      </c>
      <c r="Z15869">
        <v>3101</v>
      </c>
      <c r="AA15869" t="s">
        <v>913</v>
      </c>
      <c r="AC15869" t="s">
        <v>15961</v>
      </c>
      <c r="AD15869" t="s">
        <v>2682</v>
      </c>
    </row>
    <row r="15870" spans="21:30">
      <c r="U15870">
        <v>33141</v>
      </c>
      <c r="V15870">
        <v>4</v>
      </c>
      <c r="W15870" t="s">
        <v>15974</v>
      </c>
      <c r="X15870">
        <v>3</v>
      </c>
      <c r="Y15870" t="s">
        <v>869</v>
      </c>
      <c r="Z15870">
        <v>3102</v>
      </c>
      <c r="AA15870" t="s">
        <v>912</v>
      </c>
      <c r="AC15870" t="s">
        <v>15961</v>
      </c>
      <c r="AD15870" t="s">
        <v>2682</v>
      </c>
    </row>
    <row r="15871" spans="21:30">
      <c r="U15871">
        <v>33142</v>
      </c>
      <c r="V15871">
        <v>2</v>
      </c>
      <c r="W15871" t="s">
        <v>15975</v>
      </c>
      <c r="X15871">
        <v>3</v>
      </c>
      <c r="Y15871" t="s">
        <v>869</v>
      </c>
      <c r="Z15871">
        <v>3102</v>
      </c>
      <c r="AA15871" t="s">
        <v>912</v>
      </c>
      <c r="AC15871" t="s">
        <v>15961</v>
      </c>
      <c r="AD15871" t="s">
        <v>2682</v>
      </c>
    </row>
    <row r="15872" spans="21:30">
      <c r="U15872">
        <v>33143</v>
      </c>
      <c r="V15872">
        <v>0</v>
      </c>
      <c r="W15872" t="s">
        <v>15976</v>
      </c>
      <c r="X15872">
        <v>3</v>
      </c>
      <c r="Y15872" t="s">
        <v>869</v>
      </c>
      <c r="Z15872">
        <v>3102</v>
      </c>
      <c r="AA15872" t="s">
        <v>912</v>
      </c>
      <c r="AC15872" t="s">
        <v>15961</v>
      </c>
      <c r="AD15872" t="s">
        <v>2682</v>
      </c>
    </row>
    <row r="15873" spans="21:30">
      <c r="U15873">
        <v>33145</v>
      </c>
      <c r="V15873">
        <v>7</v>
      </c>
      <c r="W15873" t="s">
        <v>15977</v>
      </c>
      <c r="X15873">
        <v>3</v>
      </c>
      <c r="Y15873" t="s">
        <v>869</v>
      </c>
      <c r="Z15873">
        <v>3103</v>
      </c>
      <c r="AA15873" t="s">
        <v>1760</v>
      </c>
      <c r="AC15873" t="s">
        <v>15961</v>
      </c>
      <c r="AD15873" t="s">
        <v>2682</v>
      </c>
    </row>
    <row r="15874" spans="21:30">
      <c r="U15874">
        <v>33157</v>
      </c>
      <c r="V15874">
        <v>0</v>
      </c>
      <c r="W15874" t="s">
        <v>10261</v>
      </c>
      <c r="X15874">
        <v>3</v>
      </c>
      <c r="Y15874" t="s">
        <v>869</v>
      </c>
      <c r="Z15874">
        <v>3301</v>
      </c>
      <c r="AA15874" t="s">
        <v>1776</v>
      </c>
      <c r="AC15874" t="s">
        <v>15961</v>
      </c>
      <c r="AD15874" t="s">
        <v>2682</v>
      </c>
    </row>
    <row r="15875" spans="21:30">
      <c r="U15875">
        <v>33161</v>
      </c>
      <c r="V15875">
        <v>9</v>
      </c>
      <c r="W15875" t="s">
        <v>14216</v>
      </c>
      <c r="X15875">
        <v>3</v>
      </c>
      <c r="Y15875" t="s">
        <v>869</v>
      </c>
      <c r="Z15875">
        <v>3301</v>
      </c>
      <c r="AA15875" t="s">
        <v>1776</v>
      </c>
      <c r="AC15875" t="s">
        <v>15961</v>
      </c>
      <c r="AD15875" t="s">
        <v>2682</v>
      </c>
    </row>
    <row r="15876" spans="21:30">
      <c r="U15876">
        <v>33163</v>
      </c>
      <c r="V15876">
        <v>5</v>
      </c>
      <c r="W15876" t="s">
        <v>15978</v>
      </c>
      <c r="X15876">
        <v>3</v>
      </c>
      <c r="Y15876" t="s">
        <v>869</v>
      </c>
      <c r="Z15876">
        <v>3301</v>
      </c>
      <c r="AA15876" t="s">
        <v>1776</v>
      </c>
      <c r="AC15876" t="s">
        <v>15961</v>
      </c>
      <c r="AD15876" t="s">
        <v>2682</v>
      </c>
    </row>
    <row r="15877" spans="21:30">
      <c r="U15877">
        <v>33164</v>
      </c>
      <c r="V15877">
        <v>3</v>
      </c>
      <c r="W15877" t="s">
        <v>15979</v>
      </c>
      <c r="X15877">
        <v>3</v>
      </c>
      <c r="Y15877" t="s">
        <v>869</v>
      </c>
      <c r="Z15877">
        <v>3301</v>
      </c>
      <c r="AA15877" t="s">
        <v>1776</v>
      </c>
      <c r="AC15877" t="s">
        <v>15961</v>
      </c>
      <c r="AD15877" t="s">
        <v>2682</v>
      </c>
    </row>
    <row r="15878" spans="21:30">
      <c r="U15878">
        <v>33172</v>
      </c>
      <c r="V15878">
        <v>4</v>
      </c>
      <c r="W15878" t="s">
        <v>10349</v>
      </c>
      <c r="X15878">
        <v>3</v>
      </c>
      <c r="Y15878" t="s">
        <v>869</v>
      </c>
      <c r="Z15878">
        <v>3303</v>
      </c>
      <c r="AA15878" t="s">
        <v>1147</v>
      </c>
      <c r="AC15878" t="s">
        <v>15961</v>
      </c>
      <c r="AD15878" t="s">
        <v>2682</v>
      </c>
    </row>
    <row r="15879" spans="21:30">
      <c r="U15879">
        <v>33174</v>
      </c>
      <c r="V15879">
        <v>0</v>
      </c>
      <c r="W15879" t="s">
        <v>14163</v>
      </c>
      <c r="X15879">
        <v>3</v>
      </c>
      <c r="Y15879" t="s">
        <v>869</v>
      </c>
      <c r="Z15879">
        <v>3303</v>
      </c>
      <c r="AA15879" t="s">
        <v>1147</v>
      </c>
      <c r="AC15879" t="s">
        <v>15961</v>
      </c>
      <c r="AD15879" t="s">
        <v>2682</v>
      </c>
    </row>
    <row r="15880" spans="21:30">
      <c r="U15880">
        <v>33175</v>
      </c>
      <c r="V15880">
        <v>9</v>
      </c>
      <c r="W15880" t="s">
        <v>15980</v>
      </c>
      <c r="X15880">
        <v>3</v>
      </c>
      <c r="Y15880" t="s">
        <v>869</v>
      </c>
      <c r="Z15880">
        <v>3303</v>
      </c>
      <c r="AA15880" t="s">
        <v>1147</v>
      </c>
      <c r="AC15880" t="s">
        <v>15961</v>
      </c>
      <c r="AD15880" t="s">
        <v>2682</v>
      </c>
    </row>
    <row r="15881" spans="21:30">
      <c r="U15881">
        <v>33176</v>
      </c>
      <c r="V15881">
        <v>7</v>
      </c>
      <c r="W15881" t="s">
        <v>15981</v>
      </c>
      <c r="X15881">
        <v>3</v>
      </c>
      <c r="Y15881" t="s">
        <v>869</v>
      </c>
      <c r="Z15881">
        <v>3303</v>
      </c>
      <c r="AA15881" t="s">
        <v>1147</v>
      </c>
      <c r="AC15881" t="s">
        <v>15961</v>
      </c>
      <c r="AD15881" t="s">
        <v>2682</v>
      </c>
    </row>
    <row r="15882" spans="21:30">
      <c r="U15882">
        <v>33236</v>
      </c>
      <c r="V15882">
        <v>4</v>
      </c>
      <c r="W15882" t="s">
        <v>10341</v>
      </c>
      <c r="X15882">
        <v>4</v>
      </c>
      <c r="Y15882" t="s">
        <v>846</v>
      </c>
      <c r="Z15882">
        <v>4102</v>
      </c>
      <c r="AA15882" t="s">
        <v>846</v>
      </c>
      <c r="AC15882" t="s">
        <v>15961</v>
      </c>
      <c r="AD15882" t="s">
        <v>2682</v>
      </c>
    </row>
    <row r="15883" spans="21:30">
      <c r="U15883">
        <v>33237</v>
      </c>
      <c r="V15883">
        <v>2</v>
      </c>
      <c r="W15883" t="s">
        <v>12585</v>
      </c>
      <c r="X15883">
        <v>4</v>
      </c>
      <c r="Y15883" t="s">
        <v>846</v>
      </c>
      <c r="Z15883">
        <v>4102</v>
      </c>
      <c r="AA15883" t="s">
        <v>846</v>
      </c>
      <c r="AC15883" t="s">
        <v>15961</v>
      </c>
      <c r="AD15883" t="s">
        <v>2682</v>
      </c>
    </row>
    <row r="15884" spans="21:30">
      <c r="U15884">
        <v>33238</v>
      </c>
      <c r="V15884">
        <v>0</v>
      </c>
      <c r="W15884" t="s">
        <v>15982</v>
      </c>
      <c r="X15884">
        <v>4</v>
      </c>
      <c r="Y15884" t="s">
        <v>846</v>
      </c>
      <c r="Z15884">
        <v>4102</v>
      </c>
      <c r="AA15884" t="s">
        <v>846</v>
      </c>
      <c r="AC15884" t="s">
        <v>15961</v>
      </c>
      <c r="AD15884" t="s">
        <v>443</v>
      </c>
    </row>
    <row r="15885" spans="21:30">
      <c r="U15885">
        <v>33239</v>
      </c>
      <c r="V15885">
        <v>9</v>
      </c>
      <c r="W15885" t="s">
        <v>15983</v>
      </c>
      <c r="X15885">
        <v>4</v>
      </c>
      <c r="Y15885" t="s">
        <v>846</v>
      </c>
      <c r="Z15885">
        <v>4102</v>
      </c>
      <c r="AA15885" t="s">
        <v>846</v>
      </c>
      <c r="AC15885" t="s">
        <v>15961</v>
      </c>
      <c r="AD15885" t="s">
        <v>2682</v>
      </c>
    </row>
    <row r="15886" spans="21:30">
      <c r="U15886">
        <v>33241</v>
      </c>
      <c r="V15886">
        <v>0</v>
      </c>
      <c r="W15886" t="s">
        <v>15984</v>
      </c>
      <c r="X15886">
        <v>4</v>
      </c>
      <c r="Y15886" t="s">
        <v>846</v>
      </c>
      <c r="Z15886">
        <v>4102</v>
      </c>
      <c r="AA15886" t="s">
        <v>846</v>
      </c>
      <c r="AC15886" t="s">
        <v>15961</v>
      </c>
      <c r="AD15886" t="s">
        <v>443</v>
      </c>
    </row>
    <row r="15887" spans="21:30">
      <c r="U15887">
        <v>33242</v>
      </c>
      <c r="V15887">
        <v>9</v>
      </c>
      <c r="W15887" t="s">
        <v>1714</v>
      </c>
      <c r="X15887">
        <v>4</v>
      </c>
      <c r="Y15887" t="s">
        <v>846</v>
      </c>
      <c r="Z15887">
        <v>4102</v>
      </c>
      <c r="AA15887" t="s">
        <v>846</v>
      </c>
      <c r="AC15887" t="s">
        <v>15961</v>
      </c>
      <c r="AD15887" t="s">
        <v>443</v>
      </c>
    </row>
    <row r="15888" spans="21:30">
      <c r="U15888">
        <v>33244</v>
      </c>
      <c r="V15888">
        <v>5</v>
      </c>
      <c r="W15888" t="s">
        <v>15985</v>
      </c>
      <c r="X15888">
        <v>4</v>
      </c>
      <c r="Y15888" t="s">
        <v>846</v>
      </c>
      <c r="Z15888">
        <v>4102</v>
      </c>
      <c r="AA15888" t="s">
        <v>846</v>
      </c>
      <c r="AC15888" t="s">
        <v>15961</v>
      </c>
      <c r="AD15888" t="s">
        <v>2682</v>
      </c>
    </row>
    <row r="15889" spans="21:30">
      <c r="U15889">
        <v>33245</v>
      </c>
      <c r="V15889">
        <v>3</v>
      </c>
      <c r="W15889" t="s">
        <v>15986</v>
      </c>
      <c r="X15889">
        <v>4</v>
      </c>
      <c r="Y15889" t="s">
        <v>846</v>
      </c>
      <c r="Z15889">
        <v>4102</v>
      </c>
      <c r="AA15889" t="s">
        <v>846</v>
      </c>
      <c r="AC15889" t="s">
        <v>15961</v>
      </c>
      <c r="AD15889" t="s">
        <v>2682</v>
      </c>
    </row>
    <row r="15890" spans="21:30">
      <c r="U15890">
        <v>33248</v>
      </c>
      <c r="V15890">
        <v>8</v>
      </c>
      <c r="W15890" t="s">
        <v>15987</v>
      </c>
      <c r="X15890">
        <v>4</v>
      </c>
      <c r="Y15890" t="s">
        <v>846</v>
      </c>
      <c r="Z15890">
        <v>4102</v>
      </c>
      <c r="AA15890" t="s">
        <v>846</v>
      </c>
      <c r="AC15890" t="s">
        <v>15961</v>
      </c>
      <c r="AD15890" t="s">
        <v>443</v>
      </c>
    </row>
    <row r="15891" spans="21:30">
      <c r="U15891">
        <v>33261</v>
      </c>
      <c r="V15891">
        <v>5</v>
      </c>
      <c r="W15891" t="s">
        <v>15988</v>
      </c>
      <c r="X15891">
        <v>4</v>
      </c>
      <c r="Y15891" t="s">
        <v>846</v>
      </c>
      <c r="Z15891">
        <v>4103</v>
      </c>
      <c r="AA15891" t="s">
        <v>873</v>
      </c>
      <c r="AC15891" t="s">
        <v>15961</v>
      </c>
      <c r="AD15891" t="s">
        <v>443</v>
      </c>
    </row>
    <row r="15892" spans="21:30">
      <c r="U15892">
        <v>33425</v>
      </c>
      <c r="V15892">
        <v>1</v>
      </c>
      <c r="W15892" t="s">
        <v>15989</v>
      </c>
      <c r="X15892">
        <v>5</v>
      </c>
      <c r="Y15892" t="s">
        <v>505</v>
      </c>
      <c r="Z15892">
        <v>5101</v>
      </c>
      <c r="AA15892" t="s">
        <v>505</v>
      </c>
      <c r="AC15892" t="s">
        <v>15961</v>
      </c>
      <c r="AD15892" t="s">
        <v>2682</v>
      </c>
    </row>
    <row r="15893" spans="21:30">
      <c r="U15893">
        <v>33427</v>
      </c>
      <c r="V15893">
        <v>8</v>
      </c>
      <c r="W15893" t="s">
        <v>15990</v>
      </c>
      <c r="X15893">
        <v>5</v>
      </c>
      <c r="Y15893" t="s">
        <v>505</v>
      </c>
      <c r="Z15893">
        <v>5101</v>
      </c>
      <c r="AA15893" t="s">
        <v>505</v>
      </c>
      <c r="AC15893" t="s">
        <v>15961</v>
      </c>
      <c r="AD15893" t="s">
        <v>443</v>
      </c>
    </row>
    <row r="15894" spans="21:30">
      <c r="U15894">
        <v>33428</v>
      </c>
      <c r="V15894">
        <v>6</v>
      </c>
      <c r="W15894" t="s">
        <v>15991</v>
      </c>
      <c r="X15894">
        <v>5</v>
      </c>
      <c r="Y15894" t="s">
        <v>505</v>
      </c>
      <c r="Z15894">
        <v>5101</v>
      </c>
      <c r="AA15894" t="s">
        <v>505</v>
      </c>
      <c r="AC15894" t="s">
        <v>15961</v>
      </c>
      <c r="AD15894" t="s">
        <v>2682</v>
      </c>
    </row>
    <row r="15895" spans="21:30">
      <c r="U15895">
        <v>33431</v>
      </c>
      <c r="V15895">
        <v>6</v>
      </c>
      <c r="W15895" t="s">
        <v>15992</v>
      </c>
      <c r="X15895">
        <v>5</v>
      </c>
      <c r="Y15895" t="s">
        <v>505</v>
      </c>
      <c r="Z15895">
        <v>5101</v>
      </c>
      <c r="AA15895" t="s">
        <v>505</v>
      </c>
      <c r="AC15895" t="s">
        <v>15961</v>
      </c>
      <c r="AD15895" t="s">
        <v>2682</v>
      </c>
    </row>
    <row r="15896" spans="21:30">
      <c r="U15896">
        <v>33433</v>
      </c>
      <c r="V15896">
        <v>2</v>
      </c>
      <c r="W15896" t="s">
        <v>15993</v>
      </c>
      <c r="X15896">
        <v>5</v>
      </c>
      <c r="Y15896" t="s">
        <v>505</v>
      </c>
      <c r="Z15896">
        <v>5101</v>
      </c>
      <c r="AA15896" t="s">
        <v>505</v>
      </c>
      <c r="AC15896" t="s">
        <v>15961</v>
      </c>
      <c r="AD15896" t="s">
        <v>2682</v>
      </c>
    </row>
    <row r="15897" spans="21:30">
      <c r="U15897">
        <v>33434</v>
      </c>
      <c r="V15897">
        <v>0</v>
      </c>
      <c r="W15897" t="s">
        <v>12541</v>
      </c>
      <c r="X15897">
        <v>5</v>
      </c>
      <c r="Y15897" t="s">
        <v>505</v>
      </c>
      <c r="Z15897">
        <v>5101</v>
      </c>
      <c r="AA15897" t="s">
        <v>505</v>
      </c>
      <c r="AC15897" t="s">
        <v>15961</v>
      </c>
      <c r="AD15897" t="s">
        <v>2682</v>
      </c>
    </row>
    <row r="15898" spans="21:30">
      <c r="U15898">
        <v>33435</v>
      </c>
      <c r="V15898">
        <v>9</v>
      </c>
      <c r="W15898" t="s">
        <v>15994</v>
      </c>
      <c r="X15898">
        <v>5</v>
      </c>
      <c r="Y15898" t="s">
        <v>505</v>
      </c>
      <c r="Z15898">
        <v>5101</v>
      </c>
      <c r="AA15898" t="s">
        <v>505</v>
      </c>
      <c r="AC15898" t="s">
        <v>15961</v>
      </c>
      <c r="AD15898" t="s">
        <v>2682</v>
      </c>
    </row>
    <row r="15899" spans="21:30">
      <c r="U15899">
        <v>33436</v>
      </c>
      <c r="V15899">
        <v>7</v>
      </c>
      <c r="W15899" t="s">
        <v>15995</v>
      </c>
      <c r="X15899">
        <v>5</v>
      </c>
      <c r="Y15899" t="s">
        <v>505</v>
      </c>
      <c r="Z15899">
        <v>5101</v>
      </c>
      <c r="AA15899" t="s">
        <v>505</v>
      </c>
      <c r="AC15899" t="s">
        <v>15961</v>
      </c>
      <c r="AD15899" t="s">
        <v>2682</v>
      </c>
    </row>
    <row r="15900" spans="21:30">
      <c r="U15900">
        <v>33437</v>
      </c>
      <c r="V15900">
        <v>5</v>
      </c>
      <c r="W15900" t="s">
        <v>15996</v>
      </c>
      <c r="X15900">
        <v>5</v>
      </c>
      <c r="Y15900" t="s">
        <v>505</v>
      </c>
      <c r="Z15900">
        <v>5101</v>
      </c>
      <c r="AA15900" t="s">
        <v>505</v>
      </c>
      <c r="AC15900" t="s">
        <v>15961</v>
      </c>
      <c r="AD15900" t="s">
        <v>2682</v>
      </c>
    </row>
    <row r="15901" spans="21:30">
      <c r="U15901">
        <v>33441</v>
      </c>
      <c r="V15901">
        <v>3</v>
      </c>
      <c r="W15901" t="s">
        <v>15997</v>
      </c>
      <c r="X15901">
        <v>5</v>
      </c>
      <c r="Y15901" t="s">
        <v>505</v>
      </c>
      <c r="Z15901">
        <v>5101</v>
      </c>
      <c r="AA15901" t="s">
        <v>505</v>
      </c>
      <c r="AC15901" t="s">
        <v>15961</v>
      </c>
      <c r="AD15901" t="s">
        <v>443</v>
      </c>
    </row>
    <row r="15902" spans="21:30">
      <c r="U15902">
        <v>33442</v>
      </c>
      <c r="V15902">
        <v>1</v>
      </c>
      <c r="W15902" t="s">
        <v>15998</v>
      </c>
      <c r="X15902">
        <v>5</v>
      </c>
      <c r="Y15902" t="s">
        <v>505</v>
      </c>
      <c r="Z15902">
        <v>5101</v>
      </c>
      <c r="AA15902" t="s">
        <v>505</v>
      </c>
      <c r="AC15902" t="s">
        <v>15961</v>
      </c>
      <c r="AD15902" t="s">
        <v>443</v>
      </c>
    </row>
    <row r="15903" spans="21:30">
      <c r="U15903">
        <v>33879</v>
      </c>
      <c r="V15903">
        <v>6</v>
      </c>
      <c r="W15903" t="s">
        <v>15999</v>
      </c>
      <c r="X15903">
        <v>6</v>
      </c>
      <c r="Y15903" t="s">
        <v>608</v>
      </c>
      <c r="Z15903">
        <v>6301</v>
      </c>
      <c r="AA15903" t="s">
        <v>835</v>
      </c>
      <c r="AC15903" t="s">
        <v>15961</v>
      </c>
      <c r="AD15903" t="s">
        <v>2682</v>
      </c>
    </row>
    <row r="15904" spans="21:30">
      <c r="U15904">
        <v>33882</v>
      </c>
      <c r="V15904">
        <v>6</v>
      </c>
      <c r="W15904" t="s">
        <v>13097</v>
      </c>
      <c r="X15904">
        <v>6</v>
      </c>
      <c r="Y15904" t="s">
        <v>608</v>
      </c>
      <c r="Z15904">
        <v>6301</v>
      </c>
      <c r="AA15904" t="s">
        <v>835</v>
      </c>
      <c r="AC15904" t="s">
        <v>15961</v>
      </c>
      <c r="AD15904" t="s">
        <v>2682</v>
      </c>
    </row>
    <row r="15905" spans="21:30">
      <c r="U15905">
        <v>33883</v>
      </c>
      <c r="V15905">
        <v>4</v>
      </c>
      <c r="W15905" t="s">
        <v>13021</v>
      </c>
      <c r="X15905">
        <v>6</v>
      </c>
      <c r="Y15905" t="s">
        <v>608</v>
      </c>
      <c r="Z15905">
        <v>6301</v>
      </c>
      <c r="AA15905" t="s">
        <v>835</v>
      </c>
      <c r="AC15905" t="s">
        <v>15961</v>
      </c>
      <c r="AD15905" t="s">
        <v>2682</v>
      </c>
    </row>
    <row r="15906" spans="21:30">
      <c r="U15906">
        <v>33884</v>
      </c>
      <c r="V15906">
        <v>2</v>
      </c>
      <c r="W15906" t="s">
        <v>16000</v>
      </c>
      <c r="X15906">
        <v>6</v>
      </c>
      <c r="Y15906" t="s">
        <v>608</v>
      </c>
      <c r="Z15906">
        <v>6301</v>
      </c>
      <c r="AA15906" t="s">
        <v>835</v>
      </c>
      <c r="AC15906" t="s">
        <v>15961</v>
      </c>
      <c r="AD15906" t="s">
        <v>2682</v>
      </c>
    </row>
    <row r="15907" spans="21:30">
      <c r="U15907">
        <v>33885</v>
      </c>
      <c r="V15907">
        <v>0</v>
      </c>
      <c r="W15907" t="s">
        <v>13783</v>
      </c>
      <c r="X15907">
        <v>6</v>
      </c>
      <c r="Y15907" t="s">
        <v>608</v>
      </c>
      <c r="Z15907">
        <v>6301</v>
      </c>
      <c r="AA15907" t="s">
        <v>835</v>
      </c>
      <c r="AC15907" t="s">
        <v>15961</v>
      </c>
      <c r="AD15907" t="s">
        <v>2682</v>
      </c>
    </row>
    <row r="15908" spans="21:30">
      <c r="U15908">
        <v>33898</v>
      </c>
      <c r="V15908">
        <v>2</v>
      </c>
      <c r="W15908" t="s">
        <v>16001</v>
      </c>
      <c r="X15908">
        <v>6</v>
      </c>
      <c r="Y15908" t="s">
        <v>608</v>
      </c>
      <c r="Z15908">
        <v>6303</v>
      </c>
      <c r="AA15908" t="s">
        <v>991</v>
      </c>
      <c r="AC15908" t="s">
        <v>15961</v>
      </c>
      <c r="AD15908" t="s">
        <v>2682</v>
      </c>
    </row>
    <row r="15909" spans="21:30">
      <c r="U15909">
        <v>33899</v>
      </c>
      <c r="V15909">
        <v>0</v>
      </c>
      <c r="W15909" t="s">
        <v>10217</v>
      </c>
      <c r="X15909">
        <v>6</v>
      </c>
      <c r="Y15909" t="s">
        <v>608</v>
      </c>
      <c r="Z15909">
        <v>6303</v>
      </c>
      <c r="AA15909" t="s">
        <v>991</v>
      </c>
      <c r="AC15909" t="s">
        <v>15961</v>
      </c>
      <c r="AD15909" t="s">
        <v>2682</v>
      </c>
    </row>
    <row r="15910" spans="21:30">
      <c r="U15910">
        <v>33900</v>
      </c>
      <c r="V15910">
        <v>8</v>
      </c>
      <c r="W15910" t="s">
        <v>12971</v>
      </c>
      <c r="X15910">
        <v>6</v>
      </c>
      <c r="Y15910" t="s">
        <v>608</v>
      </c>
      <c r="Z15910">
        <v>6303</v>
      </c>
      <c r="AA15910" t="s">
        <v>991</v>
      </c>
      <c r="AC15910" t="s">
        <v>15961</v>
      </c>
      <c r="AD15910" t="s">
        <v>2682</v>
      </c>
    </row>
    <row r="15911" spans="21:30">
      <c r="U15911">
        <v>33901</v>
      </c>
      <c r="V15911">
        <v>6</v>
      </c>
      <c r="W15911" t="s">
        <v>13497</v>
      </c>
      <c r="X15911">
        <v>6</v>
      </c>
      <c r="Y15911" t="s">
        <v>608</v>
      </c>
      <c r="Z15911">
        <v>6303</v>
      </c>
      <c r="AA15911" t="s">
        <v>991</v>
      </c>
      <c r="AC15911" t="s">
        <v>15961</v>
      </c>
      <c r="AD15911" t="s">
        <v>2682</v>
      </c>
    </row>
    <row r="15912" spans="21:30">
      <c r="U15912">
        <v>33921</v>
      </c>
      <c r="V15912">
        <v>0</v>
      </c>
      <c r="W15912" t="s">
        <v>16002</v>
      </c>
      <c r="X15912">
        <v>6</v>
      </c>
      <c r="Y15912" t="s">
        <v>608</v>
      </c>
      <c r="Z15912">
        <v>6308</v>
      </c>
      <c r="AA15912" t="s">
        <v>3182</v>
      </c>
      <c r="AC15912" t="s">
        <v>15961</v>
      </c>
      <c r="AD15912" t="s">
        <v>2682</v>
      </c>
    </row>
    <row r="15913" spans="21:30">
      <c r="U15913">
        <v>33922</v>
      </c>
      <c r="V15913">
        <v>9</v>
      </c>
      <c r="W15913" t="s">
        <v>16003</v>
      </c>
      <c r="X15913">
        <v>6</v>
      </c>
      <c r="Y15913" t="s">
        <v>608</v>
      </c>
      <c r="Z15913">
        <v>6308</v>
      </c>
      <c r="AA15913" t="s">
        <v>3182</v>
      </c>
      <c r="AC15913" t="s">
        <v>15961</v>
      </c>
      <c r="AD15913" t="s">
        <v>2682</v>
      </c>
    </row>
    <row r="15914" spans="21:30">
      <c r="U15914">
        <v>34229</v>
      </c>
      <c r="V15914">
        <v>7</v>
      </c>
      <c r="W15914" t="s">
        <v>3619</v>
      </c>
      <c r="X15914">
        <v>8</v>
      </c>
      <c r="Y15914" t="s">
        <v>434</v>
      </c>
      <c r="Z15914">
        <v>8101</v>
      </c>
      <c r="AA15914" t="s">
        <v>433</v>
      </c>
      <c r="AC15914" t="s">
        <v>15961</v>
      </c>
      <c r="AD15914" t="s">
        <v>2682</v>
      </c>
    </row>
    <row r="15915" spans="21:30">
      <c r="U15915">
        <v>34230</v>
      </c>
      <c r="V15915">
        <v>0</v>
      </c>
      <c r="W15915" t="s">
        <v>16004</v>
      </c>
      <c r="X15915">
        <v>8</v>
      </c>
      <c r="Y15915" t="s">
        <v>434</v>
      </c>
      <c r="Z15915">
        <v>8101</v>
      </c>
      <c r="AA15915" t="s">
        <v>433</v>
      </c>
      <c r="AC15915" t="s">
        <v>15961</v>
      </c>
      <c r="AD15915" t="s">
        <v>2682</v>
      </c>
    </row>
    <row r="15916" spans="21:30">
      <c r="U15916">
        <v>34231</v>
      </c>
      <c r="V15916">
        <v>9</v>
      </c>
      <c r="W15916" t="s">
        <v>16005</v>
      </c>
      <c r="X15916">
        <v>8</v>
      </c>
      <c r="Y15916" t="s">
        <v>434</v>
      </c>
      <c r="Z15916">
        <v>8101</v>
      </c>
      <c r="AA15916" t="s">
        <v>433</v>
      </c>
      <c r="AC15916" t="s">
        <v>15961</v>
      </c>
      <c r="AD15916" t="s">
        <v>443</v>
      </c>
    </row>
    <row r="15917" spans="21:30">
      <c r="U15917">
        <v>34260</v>
      </c>
      <c r="V15917">
        <v>2</v>
      </c>
      <c r="W15917" t="s">
        <v>13106</v>
      </c>
      <c r="X15917">
        <v>8</v>
      </c>
      <c r="Y15917" t="s">
        <v>434</v>
      </c>
      <c r="Z15917">
        <v>8103</v>
      </c>
      <c r="AA15917" t="s">
        <v>979</v>
      </c>
      <c r="AC15917" t="s">
        <v>15961</v>
      </c>
      <c r="AD15917" t="s">
        <v>2682</v>
      </c>
    </row>
    <row r="15918" spans="21:30">
      <c r="U15918">
        <v>34261</v>
      </c>
      <c r="V15918">
        <v>0</v>
      </c>
      <c r="W15918" t="s">
        <v>12611</v>
      </c>
      <c r="X15918">
        <v>8</v>
      </c>
      <c r="Y15918" t="s">
        <v>434</v>
      </c>
      <c r="Z15918">
        <v>8103</v>
      </c>
      <c r="AA15918" t="s">
        <v>979</v>
      </c>
      <c r="AC15918" t="s">
        <v>15961</v>
      </c>
      <c r="AD15918" t="s">
        <v>2682</v>
      </c>
    </row>
    <row r="15919" spans="21:30">
      <c r="U15919">
        <v>34262</v>
      </c>
      <c r="V15919">
        <v>9</v>
      </c>
      <c r="W15919" t="s">
        <v>16006</v>
      </c>
      <c r="X15919">
        <v>8</v>
      </c>
      <c r="Y15919" t="s">
        <v>434</v>
      </c>
      <c r="Z15919">
        <v>8103</v>
      </c>
      <c r="AA15919" t="s">
        <v>979</v>
      </c>
      <c r="AC15919" t="s">
        <v>15961</v>
      </c>
      <c r="AD15919" t="s">
        <v>443</v>
      </c>
    </row>
    <row r="15920" spans="21:30">
      <c r="U15920">
        <v>34263</v>
      </c>
      <c r="V15920">
        <v>7</v>
      </c>
      <c r="W15920" t="s">
        <v>13146</v>
      </c>
      <c r="X15920">
        <v>8</v>
      </c>
      <c r="Y15920" t="s">
        <v>434</v>
      </c>
      <c r="Z15920">
        <v>8104</v>
      </c>
      <c r="AA15920" t="s">
        <v>1141</v>
      </c>
      <c r="AC15920" t="s">
        <v>15961</v>
      </c>
      <c r="AD15920" t="s">
        <v>2682</v>
      </c>
    </row>
    <row r="15921" spans="21:30">
      <c r="U15921">
        <v>34264</v>
      </c>
      <c r="V15921">
        <v>5</v>
      </c>
      <c r="W15921" t="s">
        <v>16007</v>
      </c>
      <c r="X15921">
        <v>8</v>
      </c>
      <c r="Y15921" t="s">
        <v>434</v>
      </c>
      <c r="Z15921">
        <v>8104</v>
      </c>
      <c r="AA15921" t="s">
        <v>1141</v>
      </c>
      <c r="AC15921" t="s">
        <v>15961</v>
      </c>
      <c r="AD15921" t="s">
        <v>2682</v>
      </c>
    </row>
    <row r="15922" spans="21:30">
      <c r="U15922">
        <v>34265</v>
      </c>
      <c r="V15922">
        <v>3</v>
      </c>
      <c r="W15922" t="s">
        <v>12456</v>
      </c>
      <c r="X15922">
        <v>8</v>
      </c>
      <c r="Y15922" t="s">
        <v>434</v>
      </c>
      <c r="Z15922">
        <v>8104</v>
      </c>
      <c r="AA15922" t="s">
        <v>1141</v>
      </c>
      <c r="AC15922" t="s">
        <v>15961</v>
      </c>
      <c r="AD15922" t="s">
        <v>2682</v>
      </c>
    </row>
    <row r="15923" spans="21:30">
      <c r="U15923">
        <v>34271</v>
      </c>
      <c r="V15923">
        <v>8</v>
      </c>
      <c r="W15923" t="s">
        <v>16008</v>
      </c>
      <c r="X15923">
        <v>8</v>
      </c>
      <c r="Y15923" t="s">
        <v>434</v>
      </c>
      <c r="Z15923">
        <v>8105</v>
      </c>
      <c r="AA15923" t="s">
        <v>1197</v>
      </c>
      <c r="AC15923" t="s">
        <v>15961</v>
      </c>
      <c r="AD15923" t="s">
        <v>2682</v>
      </c>
    </row>
    <row r="15924" spans="21:30">
      <c r="U15924">
        <v>34272</v>
      </c>
      <c r="V15924">
        <v>6</v>
      </c>
      <c r="W15924" t="s">
        <v>12842</v>
      </c>
      <c r="X15924">
        <v>8</v>
      </c>
      <c r="Y15924" t="s">
        <v>434</v>
      </c>
      <c r="Z15924">
        <v>8105</v>
      </c>
      <c r="AA15924" t="s">
        <v>1197</v>
      </c>
      <c r="AC15924" t="s">
        <v>15961</v>
      </c>
      <c r="AD15924" t="s">
        <v>2682</v>
      </c>
    </row>
    <row r="15925" spans="21:30">
      <c r="U15925">
        <v>34276</v>
      </c>
      <c r="V15925">
        <v>9</v>
      </c>
      <c r="W15925" t="s">
        <v>16009</v>
      </c>
      <c r="X15925">
        <v>8</v>
      </c>
      <c r="Y15925" t="s">
        <v>434</v>
      </c>
      <c r="Z15925">
        <v>8105</v>
      </c>
      <c r="AA15925" t="s">
        <v>1197</v>
      </c>
      <c r="AC15925" t="s">
        <v>15961</v>
      </c>
      <c r="AD15925" t="s">
        <v>443</v>
      </c>
    </row>
    <row r="15926" spans="21:30">
      <c r="U15926">
        <v>34357</v>
      </c>
      <c r="V15926">
        <v>9</v>
      </c>
      <c r="W15926" t="s">
        <v>16010</v>
      </c>
      <c r="X15926">
        <v>8</v>
      </c>
      <c r="Y15926" t="s">
        <v>434</v>
      </c>
      <c r="Z15926">
        <v>8110</v>
      </c>
      <c r="AA15926" t="s">
        <v>1747</v>
      </c>
      <c r="AC15926" t="s">
        <v>10720</v>
      </c>
      <c r="AD15926" t="s">
        <v>2682</v>
      </c>
    </row>
    <row r="15927" spans="21:30">
      <c r="U15927">
        <v>34360</v>
      </c>
      <c r="V15927">
        <v>9</v>
      </c>
      <c r="W15927" t="s">
        <v>16011</v>
      </c>
      <c r="X15927">
        <v>8</v>
      </c>
      <c r="Y15927" t="s">
        <v>434</v>
      </c>
      <c r="Z15927">
        <v>8111</v>
      </c>
      <c r="AA15927" t="s">
        <v>4496</v>
      </c>
      <c r="AC15927" t="s">
        <v>10720</v>
      </c>
      <c r="AD15927" t="s">
        <v>2682</v>
      </c>
    </row>
    <row r="15928" spans="21:30">
      <c r="U15928">
        <v>34362</v>
      </c>
      <c r="V15928">
        <v>5</v>
      </c>
      <c r="W15928" t="s">
        <v>16012</v>
      </c>
      <c r="X15928">
        <v>8</v>
      </c>
      <c r="Y15928" t="s">
        <v>434</v>
      </c>
      <c r="Z15928">
        <v>8111</v>
      </c>
      <c r="AA15928" t="s">
        <v>4496</v>
      </c>
      <c r="AC15928" t="s">
        <v>10720</v>
      </c>
      <c r="AD15928" t="s">
        <v>2682</v>
      </c>
    </row>
    <row r="15929" spans="21:30">
      <c r="U15929">
        <v>34364</v>
      </c>
      <c r="V15929">
        <v>1</v>
      </c>
      <c r="W15929" t="s">
        <v>16013</v>
      </c>
      <c r="X15929">
        <v>8</v>
      </c>
      <c r="Y15929" t="s">
        <v>434</v>
      </c>
      <c r="Z15929">
        <v>8111</v>
      </c>
      <c r="AA15929" t="s">
        <v>4496</v>
      </c>
      <c r="AC15929" t="s">
        <v>10720</v>
      </c>
      <c r="AD15929" t="s">
        <v>2682</v>
      </c>
    </row>
    <row r="15930" spans="21:30">
      <c r="U15930">
        <v>34366</v>
      </c>
      <c r="V15930">
        <v>8</v>
      </c>
      <c r="W15930" t="s">
        <v>10350</v>
      </c>
      <c r="X15930">
        <v>8</v>
      </c>
      <c r="Y15930" t="s">
        <v>434</v>
      </c>
      <c r="Z15930">
        <v>8111</v>
      </c>
      <c r="AA15930" t="s">
        <v>4496</v>
      </c>
      <c r="AC15930" t="s">
        <v>10720</v>
      </c>
      <c r="AD15930" t="s">
        <v>2682</v>
      </c>
    </row>
    <row r="15931" spans="21:30">
      <c r="U15931">
        <v>34368</v>
      </c>
      <c r="V15931">
        <v>4</v>
      </c>
      <c r="W15931" t="s">
        <v>12456</v>
      </c>
      <c r="X15931">
        <v>8</v>
      </c>
      <c r="Y15931" t="s">
        <v>434</v>
      </c>
      <c r="Z15931">
        <v>8111</v>
      </c>
      <c r="AA15931" t="s">
        <v>4496</v>
      </c>
      <c r="AC15931" t="s">
        <v>10720</v>
      </c>
      <c r="AD15931" t="s">
        <v>2682</v>
      </c>
    </row>
    <row r="15932" spans="21:30">
      <c r="U15932">
        <v>34369</v>
      </c>
      <c r="V15932">
        <v>2</v>
      </c>
      <c r="W15932" t="s">
        <v>16014</v>
      </c>
      <c r="X15932">
        <v>8</v>
      </c>
      <c r="Y15932" t="s">
        <v>434</v>
      </c>
      <c r="Z15932">
        <v>8111</v>
      </c>
      <c r="AA15932" t="s">
        <v>4496</v>
      </c>
      <c r="AC15932" t="s">
        <v>10720</v>
      </c>
      <c r="AD15932" t="s">
        <v>2682</v>
      </c>
    </row>
    <row r="15933" spans="21:30">
      <c r="U15933">
        <v>34370</v>
      </c>
      <c r="V15933">
        <v>6</v>
      </c>
      <c r="W15933" t="s">
        <v>16015</v>
      </c>
      <c r="X15933">
        <v>8</v>
      </c>
      <c r="Y15933" t="s">
        <v>434</v>
      </c>
      <c r="Z15933">
        <v>8111</v>
      </c>
      <c r="AA15933" t="s">
        <v>4496</v>
      </c>
      <c r="AC15933" t="s">
        <v>10720</v>
      </c>
      <c r="AD15933" t="s">
        <v>2682</v>
      </c>
    </row>
    <row r="15934" spans="21:30">
      <c r="U15934">
        <v>34371</v>
      </c>
      <c r="V15934">
        <v>4</v>
      </c>
      <c r="W15934" t="s">
        <v>16016</v>
      </c>
      <c r="X15934">
        <v>8</v>
      </c>
      <c r="Y15934" t="s">
        <v>434</v>
      </c>
      <c r="Z15934">
        <v>8111</v>
      </c>
      <c r="AA15934" t="s">
        <v>4496</v>
      </c>
      <c r="AC15934" t="s">
        <v>10720</v>
      </c>
      <c r="AD15934" t="s">
        <v>2682</v>
      </c>
    </row>
    <row r="15935" spans="21:30">
      <c r="U15935">
        <v>34372</v>
      </c>
      <c r="V15935">
        <v>2</v>
      </c>
      <c r="W15935" t="s">
        <v>16017</v>
      </c>
      <c r="X15935">
        <v>8</v>
      </c>
      <c r="Y15935" t="s">
        <v>434</v>
      </c>
      <c r="Z15935">
        <v>8111</v>
      </c>
      <c r="AA15935" t="s">
        <v>4496</v>
      </c>
      <c r="AC15935" t="s">
        <v>10720</v>
      </c>
      <c r="AD15935" t="s">
        <v>2682</v>
      </c>
    </row>
    <row r="15936" spans="21:30">
      <c r="U15936">
        <v>34383</v>
      </c>
      <c r="V15936">
        <v>8</v>
      </c>
      <c r="W15936" t="s">
        <v>16018</v>
      </c>
      <c r="X15936">
        <v>8</v>
      </c>
      <c r="Y15936" t="s">
        <v>434</v>
      </c>
      <c r="Z15936">
        <v>8112</v>
      </c>
      <c r="AA15936" t="s">
        <v>4426</v>
      </c>
      <c r="AC15936" t="s">
        <v>10720</v>
      </c>
      <c r="AD15936" t="s">
        <v>2682</v>
      </c>
    </row>
    <row r="15937" spans="21:30">
      <c r="U15937">
        <v>34384</v>
      </c>
      <c r="V15937">
        <v>6</v>
      </c>
      <c r="W15937" t="s">
        <v>16019</v>
      </c>
      <c r="X15937">
        <v>8</v>
      </c>
      <c r="Y15937" t="s">
        <v>434</v>
      </c>
      <c r="Z15937">
        <v>8112</v>
      </c>
      <c r="AA15937" t="s">
        <v>4426</v>
      </c>
      <c r="AC15937" t="s">
        <v>10720</v>
      </c>
      <c r="AD15937" t="s">
        <v>2682</v>
      </c>
    </row>
    <row r="15938" spans="21:30">
      <c r="U15938">
        <v>34385</v>
      </c>
      <c r="V15938">
        <v>4</v>
      </c>
      <c r="W15938" t="s">
        <v>13664</v>
      </c>
      <c r="X15938">
        <v>8</v>
      </c>
      <c r="Y15938" t="s">
        <v>434</v>
      </c>
      <c r="Z15938">
        <v>8112</v>
      </c>
      <c r="AA15938" t="s">
        <v>4426</v>
      </c>
      <c r="AC15938" t="s">
        <v>10720</v>
      </c>
      <c r="AD15938" t="s">
        <v>2682</v>
      </c>
    </row>
    <row r="15939" spans="21:30">
      <c r="U15939">
        <v>34386</v>
      </c>
      <c r="V15939">
        <v>2</v>
      </c>
      <c r="W15939" t="s">
        <v>16020</v>
      </c>
      <c r="X15939">
        <v>8</v>
      </c>
      <c r="Y15939" t="s">
        <v>434</v>
      </c>
      <c r="Z15939">
        <v>8112</v>
      </c>
      <c r="AA15939" t="s">
        <v>4426</v>
      </c>
      <c r="AC15939" t="s">
        <v>10720</v>
      </c>
      <c r="AD15939" t="s">
        <v>2682</v>
      </c>
    </row>
    <row r="15940" spans="21:30">
      <c r="U15940">
        <v>34387</v>
      </c>
      <c r="V15940">
        <v>0</v>
      </c>
      <c r="W15940" t="s">
        <v>16021</v>
      </c>
      <c r="X15940">
        <v>8</v>
      </c>
      <c r="Y15940" t="s">
        <v>434</v>
      </c>
      <c r="Z15940">
        <v>8112</v>
      </c>
      <c r="AA15940" t="s">
        <v>4426</v>
      </c>
      <c r="AC15940" t="s">
        <v>10720</v>
      </c>
      <c r="AD15940" t="s">
        <v>2682</v>
      </c>
    </row>
    <row r="15941" spans="21:30">
      <c r="U15941">
        <v>34388</v>
      </c>
      <c r="V15941">
        <v>9</v>
      </c>
      <c r="W15941" t="s">
        <v>16022</v>
      </c>
      <c r="X15941">
        <v>8</v>
      </c>
      <c r="Y15941" t="s">
        <v>434</v>
      </c>
      <c r="Z15941">
        <v>8112</v>
      </c>
      <c r="AA15941" t="s">
        <v>4426</v>
      </c>
      <c r="AC15941" t="s">
        <v>10720</v>
      </c>
      <c r="AD15941" t="s">
        <v>2682</v>
      </c>
    </row>
    <row r="15942" spans="21:30">
      <c r="U15942">
        <v>34391</v>
      </c>
      <c r="V15942">
        <v>9</v>
      </c>
      <c r="W15942" t="s">
        <v>16023</v>
      </c>
      <c r="X15942">
        <v>8</v>
      </c>
      <c r="Y15942" t="s">
        <v>434</v>
      </c>
      <c r="Z15942">
        <v>8201</v>
      </c>
      <c r="AA15942" t="s">
        <v>1273</v>
      </c>
      <c r="AC15942" t="s">
        <v>10720</v>
      </c>
      <c r="AD15942" t="s">
        <v>2682</v>
      </c>
    </row>
    <row r="15943" spans="21:30">
      <c r="U15943">
        <v>34392</v>
      </c>
      <c r="V15943">
        <v>7</v>
      </c>
      <c r="W15943" t="s">
        <v>13362</v>
      </c>
      <c r="X15943">
        <v>8</v>
      </c>
      <c r="Y15943" t="s">
        <v>434</v>
      </c>
      <c r="Z15943">
        <v>8201</v>
      </c>
      <c r="AA15943" t="s">
        <v>1273</v>
      </c>
      <c r="AC15943" t="s">
        <v>10720</v>
      </c>
      <c r="AD15943" t="s">
        <v>2682</v>
      </c>
    </row>
    <row r="15944" spans="21:30">
      <c r="U15944">
        <v>34393</v>
      </c>
      <c r="V15944">
        <v>5</v>
      </c>
      <c r="W15944" t="s">
        <v>16024</v>
      </c>
      <c r="X15944">
        <v>8</v>
      </c>
      <c r="Y15944" t="s">
        <v>434</v>
      </c>
      <c r="Z15944">
        <v>8201</v>
      </c>
      <c r="AA15944" t="s">
        <v>1273</v>
      </c>
      <c r="AC15944" t="s">
        <v>10720</v>
      </c>
      <c r="AD15944" t="s">
        <v>2682</v>
      </c>
    </row>
    <row r="15945" spans="21:30">
      <c r="U15945">
        <v>34394</v>
      </c>
      <c r="V15945">
        <v>3</v>
      </c>
      <c r="W15945" t="s">
        <v>16025</v>
      </c>
      <c r="X15945">
        <v>8</v>
      </c>
      <c r="Y15945" t="s">
        <v>434</v>
      </c>
      <c r="Z15945">
        <v>8201</v>
      </c>
      <c r="AA15945" t="s">
        <v>1273</v>
      </c>
      <c r="AC15945" t="s">
        <v>10720</v>
      </c>
      <c r="AD15945" t="s">
        <v>2682</v>
      </c>
    </row>
    <row r="15946" spans="21:30">
      <c r="U15946">
        <v>34395</v>
      </c>
      <c r="V15946">
        <v>1</v>
      </c>
      <c r="W15946" t="s">
        <v>16026</v>
      </c>
      <c r="X15946">
        <v>8</v>
      </c>
      <c r="Y15946" t="s">
        <v>434</v>
      </c>
      <c r="Z15946">
        <v>8201</v>
      </c>
      <c r="AA15946" t="s">
        <v>1273</v>
      </c>
      <c r="AC15946" t="s">
        <v>10720</v>
      </c>
      <c r="AD15946" t="s">
        <v>2682</v>
      </c>
    </row>
    <row r="15947" spans="21:30">
      <c r="U15947">
        <v>34397</v>
      </c>
      <c r="V15947">
        <v>8</v>
      </c>
      <c r="W15947" t="s">
        <v>10261</v>
      </c>
      <c r="X15947">
        <v>8</v>
      </c>
      <c r="Y15947" t="s">
        <v>434</v>
      </c>
      <c r="Z15947">
        <v>8201</v>
      </c>
      <c r="AA15947" t="s">
        <v>1273</v>
      </c>
      <c r="AC15947" t="s">
        <v>10720</v>
      </c>
      <c r="AD15947" t="s">
        <v>2682</v>
      </c>
    </row>
    <row r="15948" spans="21:30">
      <c r="U15948">
        <v>34398</v>
      </c>
      <c r="V15948">
        <v>6</v>
      </c>
      <c r="W15948" t="s">
        <v>16027</v>
      </c>
      <c r="X15948">
        <v>8</v>
      </c>
      <c r="Y15948" t="s">
        <v>434</v>
      </c>
      <c r="Z15948">
        <v>8201</v>
      </c>
      <c r="AA15948" t="s">
        <v>1273</v>
      </c>
      <c r="AC15948" t="s">
        <v>10720</v>
      </c>
      <c r="AD15948" t="s">
        <v>443</v>
      </c>
    </row>
    <row r="15949" spans="21:30">
      <c r="U15949">
        <v>34399</v>
      </c>
      <c r="V15949">
        <v>4</v>
      </c>
      <c r="W15949" t="s">
        <v>16028</v>
      </c>
      <c r="X15949">
        <v>8</v>
      </c>
      <c r="Y15949" t="s">
        <v>434</v>
      </c>
      <c r="Z15949">
        <v>8201</v>
      </c>
      <c r="AA15949" t="s">
        <v>1273</v>
      </c>
      <c r="AC15949" t="s">
        <v>10720</v>
      </c>
      <c r="AD15949" t="s">
        <v>443</v>
      </c>
    </row>
    <row r="15950" spans="21:30">
      <c r="U15950">
        <v>34400</v>
      </c>
      <c r="V15950">
        <v>1</v>
      </c>
      <c r="W15950" t="s">
        <v>16029</v>
      </c>
      <c r="X15950">
        <v>8</v>
      </c>
      <c r="Y15950" t="s">
        <v>434</v>
      </c>
      <c r="Z15950">
        <v>8202</v>
      </c>
      <c r="AA15950" t="s">
        <v>886</v>
      </c>
      <c r="AC15950" t="s">
        <v>10720</v>
      </c>
      <c r="AD15950" t="s">
        <v>2682</v>
      </c>
    </row>
    <row r="15951" spans="21:30">
      <c r="U15951">
        <v>34403</v>
      </c>
      <c r="V15951">
        <v>6</v>
      </c>
      <c r="W15951" t="s">
        <v>14520</v>
      </c>
      <c r="X15951">
        <v>8</v>
      </c>
      <c r="Y15951" t="s">
        <v>434</v>
      </c>
      <c r="Z15951">
        <v>8202</v>
      </c>
      <c r="AA15951" t="s">
        <v>886</v>
      </c>
      <c r="AC15951" t="s">
        <v>10720</v>
      </c>
      <c r="AD15951" t="s">
        <v>2682</v>
      </c>
    </row>
    <row r="15952" spans="21:30">
      <c r="U15952">
        <v>34405</v>
      </c>
      <c r="V15952">
        <v>2</v>
      </c>
      <c r="W15952" t="s">
        <v>16030</v>
      </c>
      <c r="X15952">
        <v>8</v>
      </c>
      <c r="Y15952" t="s">
        <v>434</v>
      </c>
      <c r="Z15952">
        <v>8202</v>
      </c>
      <c r="AA15952" t="s">
        <v>886</v>
      </c>
      <c r="AC15952" t="s">
        <v>10720</v>
      </c>
      <c r="AD15952" t="s">
        <v>2682</v>
      </c>
    </row>
    <row r="15953" spans="21:30">
      <c r="U15953">
        <v>34406</v>
      </c>
      <c r="V15953">
        <v>0</v>
      </c>
      <c r="W15953" t="s">
        <v>13581</v>
      </c>
      <c r="X15953">
        <v>8</v>
      </c>
      <c r="Y15953" t="s">
        <v>434</v>
      </c>
      <c r="Z15953">
        <v>8202</v>
      </c>
      <c r="AA15953" t="s">
        <v>886</v>
      </c>
      <c r="AC15953" t="s">
        <v>10720</v>
      </c>
      <c r="AD15953" t="s">
        <v>2682</v>
      </c>
    </row>
    <row r="15954" spans="21:30">
      <c r="U15954">
        <v>34407</v>
      </c>
      <c r="V15954">
        <v>9</v>
      </c>
      <c r="W15954" t="s">
        <v>14342</v>
      </c>
      <c r="X15954">
        <v>8</v>
      </c>
      <c r="Y15954" t="s">
        <v>434</v>
      </c>
      <c r="Z15954">
        <v>8202</v>
      </c>
      <c r="AA15954" t="s">
        <v>886</v>
      </c>
      <c r="AC15954" t="s">
        <v>10720</v>
      </c>
      <c r="AD15954" t="s">
        <v>2682</v>
      </c>
    </row>
    <row r="15955" spans="21:30">
      <c r="U15955">
        <v>34408</v>
      </c>
      <c r="V15955">
        <v>7</v>
      </c>
      <c r="W15955" t="s">
        <v>14386</v>
      </c>
      <c r="X15955">
        <v>8</v>
      </c>
      <c r="Y15955" t="s">
        <v>434</v>
      </c>
      <c r="Z15955">
        <v>8202</v>
      </c>
      <c r="AA15955" t="s">
        <v>886</v>
      </c>
      <c r="AC15955" t="s">
        <v>10720</v>
      </c>
      <c r="AD15955" t="s">
        <v>2682</v>
      </c>
    </row>
    <row r="15956" spans="21:30">
      <c r="U15956">
        <v>34409</v>
      </c>
      <c r="V15956">
        <v>5</v>
      </c>
      <c r="W15956" t="s">
        <v>16031</v>
      </c>
      <c r="X15956">
        <v>8</v>
      </c>
      <c r="Y15956" t="s">
        <v>434</v>
      </c>
      <c r="Z15956">
        <v>8202</v>
      </c>
      <c r="AA15956" t="s">
        <v>886</v>
      </c>
      <c r="AC15956" t="s">
        <v>10720</v>
      </c>
      <c r="AD15956" t="s">
        <v>2682</v>
      </c>
    </row>
    <row r="15957" spans="21:30">
      <c r="U15957">
        <v>34410</v>
      </c>
      <c r="V15957">
        <v>9</v>
      </c>
      <c r="W15957" t="s">
        <v>16032</v>
      </c>
      <c r="X15957">
        <v>8</v>
      </c>
      <c r="Y15957" t="s">
        <v>434</v>
      </c>
      <c r="Z15957">
        <v>8202</v>
      </c>
      <c r="AA15957" t="s">
        <v>886</v>
      </c>
      <c r="AC15957" t="s">
        <v>10720</v>
      </c>
      <c r="AD15957" t="s">
        <v>2682</v>
      </c>
    </row>
    <row r="15958" spans="21:30">
      <c r="U15958">
        <v>34411</v>
      </c>
      <c r="V15958">
        <v>7</v>
      </c>
      <c r="W15958" t="s">
        <v>16033</v>
      </c>
      <c r="X15958">
        <v>8</v>
      </c>
      <c r="Y15958" t="s">
        <v>434</v>
      </c>
      <c r="Z15958">
        <v>8202</v>
      </c>
      <c r="AA15958" t="s">
        <v>886</v>
      </c>
      <c r="AC15958" t="s">
        <v>10720</v>
      </c>
      <c r="AD15958" t="s">
        <v>443</v>
      </c>
    </row>
    <row r="15959" spans="21:30">
      <c r="U15959">
        <v>34412</v>
      </c>
      <c r="V15959">
        <v>5</v>
      </c>
      <c r="W15959" t="s">
        <v>16034</v>
      </c>
      <c r="X15959">
        <v>8</v>
      </c>
      <c r="Y15959" t="s">
        <v>434</v>
      </c>
      <c r="Z15959">
        <v>8202</v>
      </c>
      <c r="AA15959" t="s">
        <v>886</v>
      </c>
      <c r="AC15959" t="s">
        <v>10720</v>
      </c>
      <c r="AD15959" t="s">
        <v>2682</v>
      </c>
    </row>
    <row r="15960" spans="21:30">
      <c r="U15960">
        <v>34418</v>
      </c>
      <c r="V15960">
        <v>4</v>
      </c>
      <c r="W15960" t="s">
        <v>16035</v>
      </c>
      <c r="X15960">
        <v>8</v>
      </c>
      <c r="Y15960" t="s">
        <v>434</v>
      </c>
      <c r="Z15960">
        <v>8202</v>
      </c>
      <c r="AA15960" t="s">
        <v>886</v>
      </c>
      <c r="AC15960" t="s">
        <v>10720</v>
      </c>
      <c r="AD15960" t="s">
        <v>443</v>
      </c>
    </row>
    <row r="15961" spans="21:30">
      <c r="U15961">
        <v>34421</v>
      </c>
      <c r="V15961">
        <v>4</v>
      </c>
      <c r="W15961" t="s">
        <v>16036</v>
      </c>
      <c r="X15961">
        <v>8</v>
      </c>
      <c r="Y15961" t="s">
        <v>434</v>
      </c>
      <c r="Z15961">
        <v>8203</v>
      </c>
      <c r="AA15961" t="s">
        <v>4709</v>
      </c>
      <c r="AC15961" t="s">
        <v>10720</v>
      </c>
      <c r="AD15961" t="s">
        <v>2682</v>
      </c>
    </row>
    <row r="15962" spans="21:30">
      <c r="U15962">
        <v>34422</v>
      </c>
      <c r="V15962">
        <v>2</v>
      </c>
      <c r="W15962" t="s">
        <v>16037</v>
      </c>
      <c r="X15962">
        <v>8</v>
      </c>
      <c r="Y15962" t="s">
        <v>434</v>
      </c>
      <c r="Z15962">
        <v>8203</v>
      </c>
      <c r="AA15962" t="s">
        <v>4709</v>
      </c>
      <c r="AC15962" t="s">
        <v>10720</v>
      </c>
      <c r="AD15962" t="s">
        <v>2682</v>
      </c>
    </row>
    <row r="15963" spans="21:30">
      <c r="U15963">
        <v>34423</v>
      </c>
      <c r="V15963">
        <v>0</v>
      </c>
      <c r="W15963" t="s">
        <v>1797</v>
      </c>
      <c r="X15963">
        <v>8</v>
      </c>
      <c r="Y15963" t="s">
        <v>434</v>
      </c>
      <c r="Z15963">
        <v>8203</v>
      </c>
      <c r="AA15963" t="s">
        <v>4709</v>
      </c>
      <c r="AC15963" t="s">
        <v>10720</v>
      </c>
      <c r="AD15963" t="s">
        <v>2682</v>
      </c>
    </row>
    <row r="15964" spans="21:30">
      <c r="U15964">
        <v>34424</v>
      </c>
      <c r="V15964">
        <v>9</v>
      </c>
      <c r="W15964" t="s">
        <v>12895</v>
      </c>
      <c r="X15964">
        <v>8</v>
      </c>
      <c r="Y15964" t="s">
        <v>434</v>
      </c>
      <c r="Z15964">
        <v>8203</v>
      </c>
      <c r="AA15964" t="s">
        <v>4709</v>
      </c>
      <c r="AC15964" t="s">
        <v>10720</v>
      </c>
      <c r="AD15964" t="s">
        <v>2682</v>
      </c>
    </row>
    <row r="15965" spans="21:30">
      <c r="U15965">
        <v>34434</v>
      </c>
      <c r="V15965">
        <v>6</v>
      </c>
      <c r="W15965" t="s">
        <v>13133</v>
      </c>
      <c r="X15965">
        <v>8</v>
      </c>
      <c r="Y15965" t="s">
        <v>434</v>
      </c>
      <c r="Z15965">
        <v>8204</v>
      </c>
      <c r="AA15965" t="s">
        <v>1058</v>
      </c>
      <c r="AC15965" t="s">
        <v>10720</v>
      </c>
      <c r="AD15965" t="s">
        <v>2682</v>
      </c>
    </row>
    <row r="15966" spans="21:30">
      <c r="U15966">
        <v>34437</v>
      </c>
      <c r="V15966">
        <v>0</v>
      </c>
      <c r="W15966" t="s">
        <v>13757</v>
      </c>
      <c r="X15966">
        <v>8</v>
      </c>
      <c r="Y15966" t="s">
        <v>434</v>
      </c>
      <c r="Z15966">
        <v>8205</v>
      </c>
      <c r="AA15966" t="s">
        <v>1089</v>
      </c>
      <c r="AC15966" t="s">
        <v>10720</v>
      </c>
      <c r="AD15966" t="s">
        <v>2682</v>
      </c>
    </row>
    <row r="15967" spans="21:30">
      <c r="U15967">
        <v>34439</v>
      </c>
      <c r="V15967">
        <v>7</v>
      </c>
      <c r="W15967" t="s">
        <v>16038</v>
      </c>
      <c r="X15967">
        <v>8</v>
      </c>
      <c r="Y15967" t="s">
        <v>434</v>
      </c>
      <c r="Z15967">
        <v>8205</v>
      </c>
      <c r="AA15967" t="s">
        <v>1089</v>
      </c>
      <c r="AC15967" t="s">
        <v>10720</v>
      </c>
      <c r="AD15967" t="s">
        <v>2682</v>
      </c>
    </row>
    <row r="15968" spans="21:30">
      <c r="U15968">
        <v>34440</v>
      </c>
      <c r="V15968">
        <v>0</v>
      </c>
      <c r="W15968" t="s">
        <v>16039</v>
      </c>
      <c r="X15968">
        <v>8</v>
      </c>
      <c r="Y15968" t="s">
        <v>434</v>
      </c>
      <c r="Z15968">
        <v>8205</v>
      </c>
      <c r="AA15968" t="s">
        <v>1089</v>
      </c>
      <c r="AC15968" t="s">
        <v>10720</v>
      </c>
      <c r="AD15968" t="s">
        <v>2682</v>
      </c>
    </row>
    <row r="15969" spans="21:30">
      <c r="U15969">
        <v>34443</v>
      </c>
      <c r="V15969">
        <v>5</v>
      </c>
      <c r="W15969" t="s">
        <v>16040</v>
      </c>
      <c r="X15969">
        <v>8</v>
      </c>
      <c r="Y15969" t="s">
        <v>434</v>
      </c>
      <c r="Z15969">
        <v>8205</v>
      </c>
      <c r="AA15969" t="s">
        <v>1089</v>
      </c>
      <c r="AC15969" t="s">
        <v>10720</v>
      </c>
      <c r="AD15969" t="s">
        <v>2682</v>
      </c>
    </row>
    <row r="15970" spans="21:30">
      <c r="U15970">
        <v>34447</v>
      </c>
      <c r="V15970">
        <v>8</v>
      </c>
      <c r="W15970" t="s">
        <v>16041</v>
      </c>
      <c r="X15970">
        <v>8</v>
      </c>
      <c r="Y15970" t="s">
        <v>434</v>
      </c>
      <c r="Z15970">
        <v>8206</v>
      </c>
      <c r="AA15970" t="s">
        <v>4694</v>
      </c>
      <c r="AC15970" t="s">
        <v>10720</v>
      </c>
      <c r="AD15970" t="s">
        <v>2682</v>
      </c>
    </row>
    <row r="15971" spans="21:30">
      <c r="U15971">
        <v>34448</v>
      </c>
      <c r="V15971">
        <v>6</v>
      </c>
      <c r="W15971" t="s">
        <v>16042</v>
      </c>
      <c r="X15971">
        <v>8</v>
      </c>
      <c r="Y15971" t="s">
        <v>434</v>
      </c>
      <c r="Z15971">
        <v>8206</v>
      </c>
      <c r="AA15971" t="s">
        <v>4694</v>
      </c>
      <c r="AC15971" t="s">
        <v>10720</v>
      </c>
      <c r="AD15971" t="s">
        <v>2682</v>
      </c>
    </row>
    <row r="15972" spans="21:30">
      <c r="U15972">
        <v>34449</v>
      </c>
      <c r="V15972">
        <v>4</v>
      </c>
      <c r="W15972" t="s">
        <v>16043</v>
      </c>
      <c r="X15972">
        <v>8</v>
      </c>
      <c r="Y15972" t="s">
        <v>434</v>
      </c>
      <c r="Z15972">
        <v>8206</v>
      </c>
      <c r="AA15972" t="s">
        <v>4694</v>
      </c>
      <c r="AC15972" t="s">
        <v>10720</v>
      </c>
      <c r="AD15972" t="s">
        <v>2682</v>
      </c>
    </row>
    <row r="15973" spans="21:30">
      <c r="U15973">
        <v>34450</v>
      </c>
      <c r="V15973">
        <v>8</v>
      </c>
      <c r="W15973" t="s">
        <v>12807</v>
      </c>
      <c r="X15973">
        <v>8</v>
      </c>
      <c r="Y15973" t="s">
        <v>434</v>
      </c>
      <c r="Z15973">
        <v>8206</v>
      </c>
      <c r="AA15973" t="s">
        <v>4694</v>
      </c>
      <c r="AC15973" t="s">
        <v>10720</v>
      </c>
      <c r="AD15973" t="s">
        <v>2682</v>
      </c>
    </row>
    <row r="15974" spans="21:30">
      <c r="U15974">
        <v>34451</v>
      </c>
      <c r="V15974">
        <v>6</v>
      </c>
      <c r="W15974" t="s">
        <v>16044</v>
      </c>
      <c r="X15974">
        <v>8</v>
      </c>
      <c r="Y15974" t="s">
        <v>434</v>
      </c>
      <c r="Z15974">
        <v>8206</v>
      </c>
      <c r="AA15974" t="s">
        <v>4694</v>
      </c>
      <c r="AC15974" t="s">
        <v>10720</v>
      </c>
      <c r="AD15974" t="s">
        <v>2682</v>
      </c>
    </row>
    <row r="15975" spans="21:30">
      <c r="U15975">
        <v>34452</v>
      </c>
      <c r="V15975">
        <v>4</v>
      </c>
      <c r="W15975" t="s">
        <v>16045</v>
      </c>
      <c r="X15975">
        <v>8</v>
      </c>
      <c r="Y15975" t="s">
        <v>434</v>
      </c>
      <c r="Z15975">
        <v>8206</v>
      </c>
      <c r="AA15975" t="s">
        <v>4694</v>
      </c>
      <c r="AC15975" t="s">
        <v>10720</v>
      </c>
      <c r="AD15975" t="s">
        <v>2682</v>
      </c>
    </row>
    <row r="15976" spans="21:30">
      <c r="U15976">
        <v>34453</v>
      </c>
      <c r="V15976">
        <v>2</v>
      </c>
      <c r="W15976" t="s">
        <v>16046</v>
      </c>
      <c r="X15976">
        <v>8</v>
      </c>
      <c r="Y15976" t="s">
        <v>434</v>
      </c>
      <c r="Z15976">
        <v>8206</v>
      </c>
      <c r="AA15976" t="s">
        <v>4694</v>
      </c>
      <c r="AC15976" t="s">
        <v>10720</v>
      </c>
      <c r="AD15976" t="s">
        <v>2682</v>
      </c>
    </row>
    <row r="15977" spans="21:30">
      <c r="U15977">
        <v>34454</v>
      </c>
      <c r="V15977">
        <v>0</v>
      </c>
      <c r="W15977" t="s">
        <v>13831</v>
      </c>
      <c r="X15977">
        <v>8</v>
      </c>
      <c r="Y15977" t="s">
        <v>434</v>
      </c>
      <c r="Z15977">
        <v>8206</v>
      </c>
      <c r="AA15977" t="s">
        <v>4694</v>
      </c>
      <c r="AC15977" t="s">
        <v>10720</v>
      </c>
      <c r="AD15977" t="s">
        <v>2682</v>
      </c>
    </row>
    <row r="15978" spans="21:30">
      <c r="U15978">
        <v>34455</v>
      </c>
      <c r="V15978">
        <v>9</v>
      </c>
      <c r="W15978" t="s">
        <v>16047</v>
      </c>
      <c r="X15978">
        <v>8</v>
      </c>
      <c r="Y15978" t="s">
        <v>434</v>
      </c>
      <c r="Z15978">
        <v>8206</v>
      </c>
      <c r="AA15978" t="s">
        <v>4694</v>
      </c>
      <c r="AC15978" t="s">
        <v>10720</v>
      </c>
      <c r="AD15978" t="s">
        <v>443</v>
      </c>
    </row>
    <row r="15979" spans="21:30">
      <c r="U15979">
        <v>34456</v>
      </c>
      <c r="V15979">
        <v>7</v>
      </c>
      <c r="W15979" t="s">
        <v>12719</v>
      </c>
      <c r="X15979">
        <v>8</v>
      </c>
      <c r="Y15979" t="s">
        <v>434</v>
      </c>
      <c r="Z15979">
        <v>8206</v>
      </c>
      <c r="AA15979" t="s">
        <v>4694</v>
      </c>
      <c r="AC15979" t="s">
        <v>10720</v>
      </c>
      <c r="AD15979" t="s">
        <v>443</v>
      </c>
    </row>
    <row r="15980" spans="21:30">
      <c r="U15980">
        <v>34466</v>
      </c>
      <c r="V15980">
        <v>4</v>
      </c>
      <c r="W15980" t="s">
        <v>13636</v>
      </c>
      <c r="X15980">
        <v>8</v>
      </c>
      <c r="Y15980" t="s">
        <v>434</v>
      </c>
      <c r="Z15980">
        <v>8207</v>
      </c>
      <c r="AA15980" t="s">
        <v>4755</v>
      </c>
      <c r="AC15980" t="s">
        <v>10720</v>
      </c>
      <c r="AD15980" t="s">
        <v>2682</v>
      </c>
    </row>
    <row r="15981" spans="21:30">
      <c r="U15981">
        <v>34467</v>
      </c>
      <c r="V15981">
        <v>2</v>
      </c>
      <c r="W15981" t="s">
        <v>16048</v>
      </c>
      <c r="X15981">
        <v>8</v>
      </c>
      <c r="Y15981" t="s">
        <v>434</v>
      </c>
      <c r="Z15981">
        <v>8207</v>
      </c>
      <c r="AA15981" t="s">
        <v>4755</v>
      </c>
      <c r="AC15981" t="s">
        <v>10720</v>
      </c>
      <c r="AD15981" t="s">
        <v>2682</v>
      </c>
    </row>
    <row r="15982" spans="21:30">
      <c r="U15982">
        <v>34468</v>
      </c>
      <c r="V15982">
        <v>0</v>
      </c>
      <c r="W15982" t="s">
        <v>16049</v>
      </c>
      <c r="X15982">
        <v>8</v>
      </c>
      <c r="Y15982" t="s">
        <v>434</v>
      </c>
      <c r="Z15982">
        <v>8207</v>
      </c>
      <c r="AA15982" t="s">
        <v>4755</v>
      </c>
      <c r="AC15982" t="s">
        <v>10720</v>
      </c>
      <c r="AD15982" t="s">
        <v>2682</v>
      </c>
    </row>
    <row r="15983" spans="21:30">
      <c r="U15983">
        <v>34469</v>
      </c>
      <c r="V15983">
        <v>9</v>
      </c>
      <c r="W15983" t="s">
        <v>16050</v>
      </c>
      <c r="X15983">
        <v>8</v>
      </c>
      <c r="Y15983" t="s">
        <v>434</v>
      </c>
      <c r="Z15983">
        <v>8207</v>
      </c>
      <c r="AA15983" t="s">
        <v>4755</v>
      </c>
      <c r="AC15983" t="s">
        <v>10720</v>
      </c>
      <c r="AD15983" t="s">
        <v>2682</v>
      </c>
    </row>
    <row r="15984" spans="21:30">
      <c r="U15984">
        <v>34482</v>
      </c>
      <c r="V15984">
        <v>6</v>
      </c>
      <c r="W15984" t="s">
        <v>16051</v>
      </c>
      <c r="X15984">
        <v>8</v>
      </c>
      <c r="Y15984" t="s">
        <v>434</v>
      </c>
      <c r="Z15984">
        <v>8301</v>
      </c>
      <c r="AA15984" t="s">
        <v>4127</v>
      </c>
      <c r="AC15984" t="s">
        <v>10720</v>
      </c>
      <c r="AD15984" t="s">
        <v>2682</v>
      </c>
    </row>
    <row r="15985" spans="21:30">
      <c r="U15985">
        <v>34483</v>
      </c>
      <c r="V15985">
        <v>4</v>
      </c>
      <c r="W15985" t="s">
        <v>16052</v>
      </c>
      <c r="X15985">
        <v>8</v>
      </c>
      <c r="Y15985" t="s">
        <v>434</v>
      </c>
      <c r="Z15985">
        <v>8301</v>
      </c>
      <c r="AA15985" t="s">
        <v>4127</v>
      </c>
      <c r="AC15985" t="s">
        <v>10720</v>
      </c>
      <c r="AD15985" t="s">
        <v>2682</v>
      </c>
    </row>
    <row r="15986" spans="21:30">
      <c r="U15986">
        <v>34484</v>
      </c>
      <c r="V15986">
        <v>2</v>
      </c>
      <c r="W15986" t="s">
        <v>16053</v>
      </c>
      <c r="X15986">
        <v>8</v>
      </c>
      <c r="Y15986" t="s">
        <v>434</v>
      </c>
      <c r="Z15986">
        <v>8301</v>
      </c>
      <c r="AA15986" t="s">
        <v>4127</v>
      </c>
      <c r="AC15986" t="s">
        <v>10720</v>
      </c>
      <c r="AD15986" t="s">
        <v>2682</v>
      </c>
    </row>
    <row r="15987" spans="21:30">
      <c r="U15987">
        <v>34485</v>
      </c>
      <c r="V15987">
        <v>0</v>
      </c>
      <c r="W15987" t="s">
        <v>16054</v>
      </c>
      <c r="X15987">
        <v>8</v>
      </c>
      <c r="Y15987" t="s">
        <v>434</v>
      </c>
      <c r="Z15987">
        <v>8301</v>
      </c>
      <c r="AA15987" t="s">
        <v>4127</v>
      </c>
      <c r="AC15987" t="s">
        <v>10720</v>
      </c>
      <c r="AD15987" t="s">
        <v>2682</v>
      </c>
    </row>
    <row r="15988" spans="21:30">
      <c r="U15988">
        <v>34486</v>
      </c>
      <c r="V15988">
        <v>9</v>
      </c>
      <c r="W15988" t="s">
        <v>16055</v>
      </c>
      <c r="X15988">
        <v>8</v>
      </c>
      <c r="Y15988" t="s">
        <v>434</v>
      </c>
      <c r="Z15988">
        <v>8301</v>
      </c>
      <c r="AA15988" t="s">
        <v>4127</v>
      </c>
      <c r="AC15988" t="s">
        <v>10720</v>
      </c>
      <c r="AD15988" t="s">
        <v>2682</v>
      </c>
    </row>
    <row r="15989" spans="21:30">
      <c r="U15989">
        <v>34488</v>
      </c>
      <c r="V15989">
        <v>5</v>
      </c>
      <c r="W15989" t="s">
        <v>16056</v>
      </c>
      <c r="X15989">
        <v>8</v>
      </c>
      <c r="Y15989" t="s">
        <v>434</v>
      </c>
      <c r="Z15989">
        <v>8301</v>
      </c>
      <c r="AA15989" t="s">
        <v>4127</v>
      </c>
      <c r="AC15989" t="s">
        <v>10720</v>
      </c>
      <c r="AD15989" t="s">
        <v>2682</v>
      </c>
    </row>
    <row r="15990" spans="21:30">
      <c r="U15990">
        <v>34489</v>
      </c>
      <c r="V15990">
        <v>3</v>
      </c>
      <c r="W15990" t="s">
        <v>16057</v>
      </c>
      <c r="X15990">
        <v>8</v>
      </c>
      <c r="Y15990" t="s">
        <v>434</v>
      </c>
      <c r="Z15990">
        <v>8301</v>
      </c>
      <c r="AA15990" t="s">
        <v>4127</v>
      </c>
      <c r="AC15990" t="s">
        <v>10720</v>
      </c>
      <c r="AD15990" t="s">
        <v>2682</v>
      </c>
    </row>
    <row r="15991" spans="21:30">
      <c r="U15991">
        <v>34490</v>
      </c>
      <c r="V15991">
        <v>7</v>
      </c>
      <c r="W15991" t="s">
        <v>16058</v>
      </c>
      <c r="X15991">
        <v>8</v>
      </c>
      <c r="Y15991" t="s">
        <v>434</v>
      </c>
      <c r="Z15991">
        <v>8301</v>
      </c>
      <c r="AA15991" t="s">
        <v>4127</v>
      </c>
      <c r="AC15991" t="s">
        <v>10720</v>
      </c>
      <c r="AD15991" t="s">
        <v>2682</v>
      </c>
    </row>
    <row r="15992" spans="21:30">
      <c r="U15992">
        <v>34491</v>
      </c>
      <c r="V15992">
        <v>5</v>
      </c>
      <c r="W15992" t="s">
        <v>16059</v>
      </c>
      <c r="X15992">
        <v>8</v>
      </c>
      <c r="Y15992" t="s">
        <v>434</v>
      </c>
      <c r="Z15992">
        <v>8301</v>
      </c>
      <c r="AA15992" t="s">
        <v>4127</v>
      </c>
      <c r="AC15992" t="s">
        <v>10720</v>
      </c>
      <c r="AD15992" t="s">
        <v>2682</v>
      </c>
    </row>
    <row r="15993" spans="21:30">
      <c r="U15993">
        <v>34495</v>
      </c>
      <c r="V15993">
        <v>8</v>
      </c>
      <c r="W15993" t="s">
        <v>16060</v>
      </c>
      <c r="X15993">
        <v>8</v>
      </c>
      <c r="Y15993" t="s">
        <v>434</v>
      </c>
      <c r="Z15993">
        <v>8301</v>
      </c>
      <c r="AA15993" t="s">
        <v>4127</v>
      </c>
      <c r="AC15993" t="s">
        <v>10720</v>
      </c>
      <c r="AD15993" t="s">
        <v>2682</v>
      </c>
    </row>
    <row r="15994" spans="21:30">
      <c r="U15994">
        <v>34497</v>
      </c>
      <c r="V15994">
        <v>4</v>
      </c>
      <c r="W15994" t="s">
        <v>16061</v>
      </c>
      <c r="X15994">
        <v>8</v>
      </c>
      <c r="Y15994" t="s">
        <v>434</v>
      </c>
      <c r="Z15994">
        <v>8301</v>
      </c>
      <c r="AA15994" t="s">
        <v>4127</v>
      </c>
      <c r="AC15994" t="s">
        <v>10720</v>
      </c>
      <c r="AD15994" t="s">
        <v>2682</v>
      </c>
    </row>
    <row r="15995" spans="21:30">
      <c r="U15995">
        <v>34498</v>
      </c>
      <c r="V15995">
        <v>2</v>
      </c>
      <c r="W15995" t="s">
        <v>16062</v>
      </c>
      <c r="X15995">
        <v>8</v>
      </c>
      <c r="Y15995" t="s">
        <v>434</v>
      </c>
      <c r="Z15995">
        <v>8301</v>
      </c>
      <c r="AA15995" t="s">
        <v>4127</v>
      </c>
      <c r="AC15995" t="s">
        <v>10720</v>
      </c>
      <c r="AD15995" t="s">
        <v>2682</v>
      </c>
    </row>
    <row r="15996" spans="21:30">
      <c r="U15996">
        <v>34509</v>
      </c>
      <c r="V15996">
        <v>1</v>
      </c>
      <c r="W15996" t="s">
        <v>12527</v>
      </c>
      <c r="X15996">
        <v>8</v>
      </c>
      <c r="Y15996" t="s">
        <v>434</v>
      </c>
      <c r="Z15996">
        <v>8303</v>
      </c>
      <c r="AA15996" t="s">
        <v>904</v>
      </c>
      <c r="AC15996" t="s">
        <v>10720</v>
      </c>
      <c r="AD15996" t="s">
        <v>2682</v>
      </c>
    </row>
    <row r="15997" spans="21:30">
      <c r="U15997">
        <v>34510</v>
      </c>
      <c r="V15997">
        <v>5</v>
      </c>
      <c r="W15997" t="s">
        <v>16063</v>
      </c>
      <c r="X15997">
        <v>8</v>
      </c>
      <c r="Y15997" t="s">
        <v>434</v>
      </c>
      <c r="Z15997">
        <v>8303</v>
      </c>
      <c r="AA15997" t="s">
        <v>904</v>
      </c>
      <c r="AC15997" t="s">
        <v>10720</v>
      </c>
      <c r="AD15997" t="s">
        <v>2682</v>
      </c>
    </row>
    <row r="15998" spans="21:30">
      <c r="U15998">
        <v>34511</v>
      </c>
      <c r="V15998">
        <v>3</v>
      </c>
      <c r="W15998" t="s">
        <v>16064</v>
      </c>
      <c r="X15998">
        <v>8</v>
      </c>
      <c r="Y15998" t="s">
        <v>434</v>
      </c>
      <c r="Z15998">
        <v>8303</v>
      </c>
      <c r="AA15998" t="s">
        <v>904</v>
      </c>
      <c r="AC15998" t="s">
        <v>10720</v>
      </c>
      <c r="AD15998" t="s">
        <v>2682</v>
      </c>
    </row>
    <row r="15999" spans="21:30">
      <c r="U15999">
        <v>34512</v>
      </c>
      <c r="V15999">
        <v>1</v>
      </c>
      <c r="W15999" t="s">
        <v>16065</v>
      </c>
      <c r="X15999">
        <v>8</v>
      </c>
      <c r="Y15999" t="s">
        <v>434</v>
      </c>
      <c r="Z15999">
        <v>8303</v>
      </c>
      <c r="AA15999" t="s">
        <v>904</v>
      </c>
      <c r="AC15999" t="s">
        <v>10720</v>
      </c>
      <c r="AD15999" t="s">
        <v>2682</v>
      </c>
    </row>
    <row r="16000" spans="21:30">
      <c r="U16000">
        <v>34514</v>
      </c>
      <c r="V16000">
        <v>8</v>
      </c>
      <c r="W16000" t="s">
        <v>16066</v>
      </c>
      <c r="X16000">
        <v>8</v>
      </c>
      <c r="Y16000" t="s">
        <v>434</v>
      </c>
      <c r="Z16000">
        <v>8303</v>
      </c>
      <c r="AA16000" t="s">
        <v>904</v>
      </c>
      <c r="AC16000" t="s">
        <v>10720</v>
      </c>
      <c r="AD16000" t="s">
        <v>2682</v>
      </c>
    </row>
    <row r="16001" spans="21:30">
      <c r="U16001">
        <v>34515</v>
      </c>
      <c r="V16001">
        <v>6</v>
      </c>
      <c r="W16001" t="s">
        <v>10261</v>
      </c>
      <c r="X16001">
        <v>8</v>
      </c>
      <c r="Y16001" t="s">
        <v>434</v>
      </c>
      <c r="Z16001">
        <v>8304</v>
      </c>
      <c r="AA16001" t="s">
        <v>1257</v>
      </c>
      <c r="AC16001" t="s">
        <v>10720</v>
      </c>
      <c r="AD16001" t="s">
        <v>2682</v>
      </c>
    </row>
    <row r="16002" spans="21:30">
      <c r="U16002">
        <v>34516</v>
      </c>
      <c r="V16002">
        <v>4</v>
      </c>
      <c r="W16002" t="s">
        <v>12971</v>
      </c>
      <c r="X16002">
        <v>8</v>
      </c>
      <c r="Y16002" t="s">
        <v>434</v>
      </c>
      <c r="Z16002">
        <v>8304</v>
      </c>
      <c r="AA16002" t="s">
        <v>1257</v>
      </c>
      <c r="AC16002" t="s">
        <v>10720</v>
      </c>
      <c r="AD16002" t="s">
        <v>2682</v>
      </c>
    </row>
    <row r="16003" spans="21:30">
      <c r="U16003">
        <v>34517</v>
      </c>
      <c r="V16003">
        <v>2</v>
      </c>
      <c r="W16003" t="s">
        <v>16067</v>
      </c>
      <c r="X16003">
        <v>8</v>
      </c>
      <c r="Y16003" t="s">
        <v>434</v>
      </c>
      <c r="Z16003">
        <v>8304</v>
      </c>
      <c r="AA16003" t="s">
        <v>1257</v>
      </c>
      <c r="AC16003" t="s">
        <v>10720</v>
      </c>
      <c r="AD16003" t="s">
        <v>2682</v>
      </c>
    </row>
    <row r="16004" spans="21:30">
      <c r="U16004">
        <v>34518</v>
      </c>
      <c r="V16004">
        <v>0</v>
      </c>
      <c r="W16004" t="s">
        <v>13358</v>
      </c>
      <c r="X16004">
        <v>8</v>
      </c>
      <c r="Y16004" t="s">
        <v>434</v>
      </c>
      <c r="Z16004">
        <v>8304</v>
      </c>
      <c r="AA16004" t="s">
        <v>1257</v>
      </c>
      <c r="AC16004" t="s">
        <v>10720</v>
      </c>
      <c r="AD16004" t="s">
        <v>2682</v>
      </c>
    </row>
    <row r="16005" spans="21:30">
      <c r="U16005">
        <v>34519</v>
      </c>
      <c r="V16005">
        <v>9</v>
      </c>
      <c r="W16005" t="s">
        <v>16068</v>
      </c>
      <c r="X16005">
        <v>8</v>
      </c>
      <c r="Y16005" t="s">
        <v>434</v>
      </c>
      <c r="Z16005">
        <v>8304</v>
      </c>
      <c r="AA16005" t="s">
        <v>1257</v>
      </c>
      <c r="AC16005" t="s">
        <v>10720</v>
      </c>
      <c r="AD16005" t="s">
        <v>2682</v>
      </c>
    </row>
    <row r="16006" spans="21:30">
      <c r="U16006">
        <v>34520</v>
      </c>
      <c r="V16006">
        <v>2</v>
      </c>
      <c r="W16006" t="s">
        <v>12228</v>
      </c>
      <c r="X16006">
        <v>8</v>
      </c>
      <c r="Y16006" t="s">
        <v>434</v>
      </c>
      <c r="Z16006">
        <v>8305</v>
      </c>
      <c r="AA16006" t="s">
        <v>4261</v>
      </c>
      <c r="AC16006" t="s">
        <v>10720</v>
      </c>
      <c r="AD16006" t="s">
        <v>2682</v>
      </c>
    </row>
    <row r="16007" spans="21:30">
      <c r="U16007">
        <v>34521</v>
      </c>
      <c r="V16007">
        <v>0</v>
      </c>
      <c r="W16007" t="s">
        <v>16069</v>
      </c>
      <c r="X16007">
        <v>8</v>
      </c>
      <c r="Y16007" t="s">
        <v>434</v>
      </c>
      <c r="Z16007">
        <v>8305</v>
      </c>
      <c r="AA16007" t="s">
        <v>4261</v>
      </c>
      <c r="AC16007" t="s">
        <v>10720</v>
      </c>
      <c r="AD16007" t="s">
        <v>2682</v>
      </c>
    </row>
    <row r="16008" spans="21:30">
      <c r="U16008">
        <v>34522</v>
      </c>
      <c r="V16008">
        <v>9</v>
      </c>
      <c r="W16008" t="s">
        <v>16070</v>
      </c>
      <c r="X16008">
        <v>8</v>
      </c>
      <c r="Y16008" t="s">
        <v>434</v>
      </c>
      <c r="Z16008">
        <v>8305</v>
      </c>
      <c r="AA16008" t="s">
        <v>4261</v>
      </c>
      <c r="AC16008" t="s">
        <v>10720</v>
      </c>
      <c r="AD16008" t="s">
        <v>2682</v>
      </c>
    </row>
    <row r="16009" spans="21:30">
      <c r="U16009">
        <v>34523</v>
      </c>
      <c r="V16009">
        <v>7</v>
      </c>
      <c r="W16009" t="s">
        <v>16071</v>
      </c>
      <c r="X16009">
        <v>8</v>
      </c>
      <c r="Y16009" t="s">
        <v>434</v>
      </c>
      <c r="Z16009">
        <v>8305</v>
      </c>
      <c r="AA16009" t="s">
        <v>4261</v>
      </c>
      <c r="AC16009" t="s">
        <v>10720</v>
      </c>
      <c r="AD16009" t="s">
        <v>2682</v>
      </c>
    </row>
    <row r="16010" spans="21:30">
      <c r="U16010">
        <v>34524</v>
      </c>
      <c r="V16010">
        <v>5</v>
      </c>
      <c r="W16010" t="s">
        <v>16072</v>
      </c>
      <c r="X16010">
        <v>8</v>
      </c>
      <c r="Y16010" t="s">
        <v>434</v>
      </c>
      <c r="Z16010">
        <v>8305</v>
      </c>
      <c r="AA16010" t="s">
        <v>4261</v>
      </c>
      <c r="AC16010" t="s">
        <v>10720</v>
      </c>
      <c r="AD16010" t="s">
        <v>2682</v>
      </c>
    </row>
    <row r="16011" spans="21:30">
      <c r="U16011">
        <v>34531</v>
      </c>
      <c r="V16011">
        <v>8</v>
      </c>
      <c r="W16011" t="s">
        <v>16073</v>
      </c>
      <c r="X16011">
        <v>8</v>
      </c>
      <c r="Y16011" t="s">
        <v>434</v>
      </c>
      <c r="Z16011">
        <v>8306</v>
      </c>
      <c r="AA16011" t="s">
        <v>1403</v>
      </c>
      <c r="AC16011" t="s">
        <v>10720</v>
      </c>
      <c r="AD16011" t="s">
        <v>2682</v>
      </c>
    </row>
    <row r="16012" spans="21:30">
      <c r="U16012">
        <v>34532</v>
      </c>
      <c r="V16012">
        <v>6</v>
      </c>
      <c r="W16012" t="s">
        <v>1269</v>
      </c>
      <c r="X16012">
        <v>8</v>
      </c>
      <c r="Y16012" t="s">
        <v>434</v>
      </c>
      <c r="Z16012">
        <v>8306</v>
      </c>
      <c r="AA16012" t="s">
        <v>1403</v>
      </c>
      <c r="AC16012" t="s">
        <v>10720</v>
      </c>
      <c r="AD16012" t="s">
        <v>2682</v>
      </c>
    </row>
    <row r="16013" spans="21:30">
      <c r="U16013">
        <v>34533</v>
      </c>
      <c r="V16013">
        <v>4</v>
      </c>
      <c r="W16013" t="s">
        <v>16074</v>
      </c>
      <c r="X16013">
        <v>8</v>
      </c>
      <c r="Y16013" t="s">
        <v>434</v>
      </c>
      <c r="Z16013">
        <v>8306</v>
      </c>
      <c r="AA16013" t="s">
        <v>1403</v>
      </c>
      <c r="AC16013" t="s">
        <v>10720</v>
      </c>
      <c r="AD16013" t="s">
        <v>2682</v>
      </c>
    </row>
    <row r="16014" spans="21:30">
      <c r="U16014">
        <v>34534</v>
      </c>
      <c r="V16014">
        <v>2</v>
      </c>
      <c r="W16014" t="s">
        <v>16075</v>
      </c>
      <c r="X16014">
        <v>8</v>
      </c>
      <c r="Y16014" t="s">
        <v>434</v>
      </c>
      <c r="Z16014">
        <v>8306</v>
      </c>
      <c r="AA16014" t="s">
        <v>1403</v>
      </c>
      <c r="AC16014" t="s">
        <v>10720</v>
      </c>
      <c r="AD16014" t="s">
        <v>443</v>
      </c>
    </row>
    <row r="16015" spans="21:30">
      <c r="U16015">
        <v>34536</v>
      </c>
      <c r="V16015">
        <v>9</v>
      </c>
      <c r="W16015" t="s">
        <v>16076</v>
      </c>
      <c r="X16015">
        <v>8</v>
      </c>
      <c r="Y16015" t="s">
        <v>434</v>
      </c>
      <c r="Z16015">
        <v>8307</v>
      </c>
      <c r="AA16015" t="s">
        <v>1415</v>
      </c>
      <c r="AC16015" t="s">
        <v>10720</v>
      </c>
      <c r="AD16015" t="s">
        <v>2682</v>
      </c>
    </row>
    <row r="16016" spans="21:30">
      <c r="U16016">
        <v>34539</v>
      </c>
      <c r="V16016">
        <v>3</v>
      </c>
      <c r="W16016" t="s">
        <v>12754</v>
      </c>
      <c r="X16016">
        <v>8</v>
      </c>
      <c r="Y16016" t="s">
        <v>434</v>
      </c>
      <c r="Z16016">
        <v>8308</v>
      </c>
      <c r="AA16016" t="s">
        <v>1603</v>
      </c>
      <c r="AC16016" t="s">
        <v>10720</v>
      </c>
      <c r="AD16016" t="s">
        <v>2682</v>
      </c>
    </row>
    <row r="16017" spans="21:30">
      <c r="U16017">
        <v>34540</v>
      </c>
      <c r="V16017">
        <v>7</v>
      </c>
      <c r="W16017" t="s">
        <v>16077</v>
      </c>
      <c r="X16017">
        <v>8</v>
      </c>
      <c r="Y16017" t="s">
        <v>434</v>
      </c>
      <c r="Z16017">
        <v>8309</v>
      </c>
      <c r="AA16017" t="s">
        <v>1612</v>
      </c>
      <c r="AC16017" t="s">
        <v>10720</v>
      </c>
      <c r="AD16017" t="s">
        <v>2682</v>
      </c>
    </row>
    <row r="16018" spans="21:30">
      <c r="U16018">
        <v>34541</v>
      </c>
      <c r="V16018">
        <v>5</v>
      </c>
      <c r="W16018" t="s">
        <v>16078</v>
      </c>
      <c r="X16018">
        <v>8</v>
      </c>
      <c r="Y16018" t="s">
        <v>434</v>
      </c>
      <c r="Z16018">
        <v>8309</v>
      </c>
      <c r="AA16018" t="s">
        <v>1612</v>
      </c>
      <c r="AC16018" t="s">
        <v>10720</v>
      </c>
      <c r="AD16018" t="s">
        <v>2682</v>
      </c>
    </row>
    <row r="16019" spans="21:30">
      <c r="U16019">
        <v>34542</v>
      </c>
      <c r="V16019">
        <v>3</v>
      </c>
      <c r="W16019" t="s">
        <v>13055</v>
      </c>
      <c r="X16019">
        <v>8</v>
      </c>
      <c r="Y16019" t="s">
        <v>434</v>
      </c>
      <c r="Z16019">
        <v>8309</v>
      </c>
      <c r="AA16019" t="s">
        <v>1612</v>
      </c>
      <c r="AC16019" t="s">
        <v>10720</v>
      </c>
      <c r="AD16019" t="s">
        <v>2682</v>
      </c>
    </row>
    <row r="16020" spans="21:30">
      <c r="U16020">
        <v>34543</v>
      </c>
      <c r="V16020">
        <v>1</v>
      </c>
      <c r="W16020" t="s">
        <v>13913</v>
      </c>
      <c r="X16020">
        <v>8</v>
      </c>
      <c r="Y16020" t="s">
        <v>434</v>
      </c>
      <c r="Z16020">
        <v>8310</v>
      </c>
      <c r="AA16020" t="s">
        <v>1720</v>
      </c>
      <c r="AC16020" t="s">
        <v>10720</v>
      </c>
      <c r="AD16020" t="s">
        <v>2682</v>
      </c>
    </row>
    <row r="16021" spans="21:30">
      <c r="U16021">
        <v>34548</v>
      </c>
      <c r="V16021">
        <v>2</v>
      </c>
      <c r="W16021" t="s">
        <v>16079</v>
      </c>
      <c r="X16021">
        <v>8</v>
      </c>
      <c r="Y16021" t="s">
        <v>434</v>
      </c>
      <c r="Z16021">
        <v>8311</v>
      </c>
      <c r="AA16021" t="s">
        <v>4230</v>
      </c>
      <c r="AC16021" t="s">
        <v>10720</v>
      </c>
      <c r="AD16021" t="s">
        <v>2682</v>
      </c>
    </row>
    <row r="16022" spans="21:30">
      <c r="U16022">
        <v>34549</v>
      </c>
      <c r="V16022">
        <v>0</v>
      </c>
      <c r="W16022" t="s">
        <v>12228</v>
      </c>
      <c r="X16022">
        <v>8</v>
      </c>
      <c r="Y16022" t="s">
        <v>434</v>
      </c>
      <c r="Z16022">
        <v>8311</v>
      </c>
      <c r="AA16022" t="s">
        <v>4230</v>
      </c>
      <c r="AC16022" t="s">
        <v>10720</v>
      </c>
      <c r="AD16022" t="s">
        <v>2682</v>
      </c>
    </row>
    <row r="16023" spans="21:30">
      <c r="U16023">
        <v>34550</v>
      </c>
      <c r="V16023">
        <v>4</v>
      </c>
      <c r="W16023" t="s">
        <v>12764</v>
      </c>
      <c r="X16023">
        <v>8</v>
      </c>
      <c r="Y16023" t="s">
        <v>434</v>
      </c>
      <c r="Z16023">
        <v>8311</v>
      </c>
      <c r="AA16023" t="s">
        <v>4230</v>
      </c>
      <c r="AC16023" t="s">
        <v>10720</v>
      </c>
      <c r="AD16023" t="s">
        <v>2682</v>
      </c>
    </row>
    <row r="16024" spans="21:30">
      <c r="U16024">
        <v>34551</v>
      </c>
      <c r="V16024">
        <v>2</v>
      </c>
      <c r="W16024" t="s">
        <v>16080</v>
      </c>
      <c r="X16024">
        <v>8</v>
      </c>
      <c r="Y16024" t="s">
        <v>434</v>
      </c>
      <c r="Z16024">
        <v>8311</v>
      </c>
      <c r="AA16024" t="s">
        <v>4230</v>
      </c>
      <c r="AC16024" t="s">
        <v>10720</v>
      </c>
      <c r="AD16024" t="s">
        <v>2682</v>
      </c>
    </row>
    <row r="16025" spans="21:30">
      <c r="U16025">
        <v>34553</v>
      </c>
      <c r="V16025">
        <v>9</v>
      </c>
      <c r="W16025" t="s">
        <v>12764</v>
      </c>
      <c r="X16025">
        <v>8</v>
      </c>
      <c r="Y16025" t="s">
        <v>434</v>
      </c>
      <c r="Z16025">
        <v>8312</v>
      </c>
      <c r="AA16025" t="s">
        <v>1780</v>
      </c>
      <c r="AC16025" t="s">
        <v>10720</v>
      </c>
      <c r="AD16025" t="s">
        <v>2682</v>
      </c>
    </row>
    <row r="16026" spans="21:30">
      <c r="U16026">
        <v>34554</v>
      </c>
      <c r="V16026">
        <v>7</v>
      </c>
      <c r="W16026" t="s">
        <v>16056</v>
      </c>
      <c r="X16026">
        <v>8</v>
      </c>
      <c r="Y16026" t="s">
        <v>434</v>
      </c>
      <c r="Z16026">
        <v>8312</v>
      </c>
      <c r="AA16026" t="s">
        <v>1780</v>
      </c>
      <c r="AC16026" t="s">
        <v>10720</v>
      </c>
      <c r="AD16026" t="s">
        <v>2682</v>
      </c>
    </row>
    <row r="16027" spans="21:30">
      <c r="U16027">
        <v>34555</v>
      </c>
      <c r="V16027">
        <v>5</v>
      </c>
      <c r="W16027" t="s">
        <v>15993</v>
      </c>
      <c r="X16027">
        <v>8</v>
      </c>
      <c r="Y16027" t="s">
        <v>434</v>
      </c>
      <c r="Z16027">
        <v>8312</v>
      </c>
      <c r="AA16027" t="s">
        <v>1780</v>
      </c>
      <c r="AC16027" t="s">
        <v>10720</v>
      </c>
      <c r="AD16027" t="s">
        <v>2682</v>
      </c>
    </row>
    <row r="16028" spans="21:30">
      <c r="U16028">
        <v>34556</v>
      </c>
      <c r="V16028">
        <v>3</v>
      </c>
      <c r="W16028" t="s">
        <v>16081</v>
      </c>
      <c r="X16028">
        <v>8</v>
      </c>
      <c r="Y16028" t="s">
        <v>434</v>
      </c>
      <c r="Z16028">
        <v>8312</v>
      </c>
      <c r="AA16028" t="s">
        <v>1780</v>
      </c>
      <c r="AC16028" t="s">
        <v>10720</v>
      </c>
      <c r="AD16028" t="s">
        <v>2682</v>
      </c>
    </row>
    <row r="16029" spans="21:30">
      <c r="U16029">
        <v>34557</v>
      </c>
      <c r="V16029">
        <v>1</v>
      </c>
      <c r="W16029" t="s">
        <v>13106</v>
      </c>
      <c r="X16029">
        <v>8</v>
      </c>
      <c r="Y16029" t="s">
        <v>434</v>
      </c>
      <c r="Z16029">
        <v>8312</v>
      </c>
      <c r="AA16029" t="s">
        <v>1780</v>
      </c>
      <c r="AC16029" t="s">
        <v>10720</v>
      </c>
      <c r="AD16029" t="s">
        <v>2682</v>
      </c>
    </row>
    <row r="16030" spans="21:30">
      <c r="U16030">
        <v>34559</v>
      </c>
      <c r="V16030">
        <v>8</v>
      </c>
      <c r="W16030" t="s">
        <v>14020</v>
      </c>
      <c r="X16030">
        <v>8</v>
      </c>
      <c r="Y16030" t="s">
        <v>434</v>
      </c>
      <c r="Z16030">
        <v>8312</v>
      </c>
      <c r="AA16030" t="s">
        <v>1780</v>
      </c>
      <c r="AC16030" t="s">
        <v>10720</v>
      </c>
      <c r="AD16030" t="s">
        <v>443</v>
      </c>
    </row>
    <row r="16031" spans="21:30">
      <c r="U16031">
        <v>34560</v>
      </c>
      <c r="V16031">
        <v>1</v>
      </c>
      <c r="W16031" t="s">
        <v>12527</v>
      </c>
      <c r="X16031">
        <v>8</v>
      </c>
      <c r="Y16031" t="s">
        <v>434</v>
      </c>
      <c r="Z16031">
        <v>8313</v>
      </c>
      <c r="AA16031" t="s">
        <v>1808</v>
      </c>
      <c r="AC16031" t="s">
        <v>10720</v>
      </c>
      <c r="AD16031" t="s">
        <v>2682</v>
      </c>
    </row>
    <row r="16032" spans="21:30">
      <c r="U16032">
        <v>34562</v>
      </c>
      <c r="V16032">
        <v>8</v>
      </c>
      <c r="W16032" t="s">
        <v>16082</v>
      </c>
      <c r="X16032">
        <v>8</v>
      </c>
      <c r="Y16032" t="s">
        <v>434</v>
      </c>
      <c r="Z16032">
        <v>8313</v>
      </c>
      <c r="AA16032" t="s">
        <v>1808</v>
      </c>
      <c r="AC16032" t="s">
        <v>10720</v>
      </c>
      <c r="AD16032" t="s">
        <v>2682</v>
      </c>
    </row>
    <row r="16033" spans="21:30">
      <c r="U16033">
        <v>34563</v>
      </c>
      <c r="V16033">
        <v>6</v>
      </c>
      <c r="W16033" t="s">
        <v>16083</v>
      </c>
      <c r="X16033">
        <v>8</v>
      </c>
      <c r="Y16033" t="s">
        <v>434</v>
      </c>
      <c r="Z16033">
        <v>8313</v>
      </c>
      <c r="AA16033" t="s">
        <v>1808</v>
      </c>
      <c r="AC16033" t="s">
        <v>10720</v>
      </c>
      <c r="AD16033" t="s">
        <v>2682</v>
      </c>
    </row>
    <row r="16034" spans="21:30">
      <c r="U16034">
        <v>34565</v>
      </c>
      <c r="V16034">
        <v>2</v>
      </c>
      <c r="W16034" t="s">
        <v>16084</v>
      </c>
      <c r="X16034">
        <v>8</v>
      </c>
      <c r="Y16034" t="s">
        <v>434</v>
      </c>
      <c r="Z16034">
        <v>8314</v>
      </c>
      <c r="AA16034" t="s">
        <v>4233</v>
      </c>
      <c r="AC16034" t="s">
        <v>10720</v>
      </c>
      <c r="AD16034" t="s">
        <v>2682</v>
      </c>
    </row>
    <row r="16035" spans="21:30">
      <c r="U16035">
        <v>34566</v>
      </c>
      <c r="V16035">
        <v>0</v>
      </c>
      <c r="W16035" t="s">
        <v>10295</v>
      </c>
      <c r="X16035">
        <v>8</v>
      </c>
      <c r="Y16035" t="s">
        <v>434</v>
      </c>
      <c r="Z16035">
        <v>8314</v>
      </c>
      <c r="AA16035" t="s">
        <v>4233</v>
      </c>
      <c r="AC16035" t="s">
        <v>10720</v>
      </c>
      <c r="AD16035" t="s">
        <v>2682</v>
      </c>
    </row>
    <row r="16036" spans="21:30">
      <c r="U16036">
        <v>34590</v>
      </c>
      <c r="V16036">
        <v>3</v>
      </c>
      <c r="W16036" t="s">
        <v>16085</v>
      </c>
      <c r="X16036">
        <v>16</v>
      </c>
      <c r="Y16036" t="s">
        <v>3835</v>
      </c>
      <c r="Z16036">
        <v>16101</v>
      </c>
      <c r="AA16036" t="s">
        <v>3836</v>
      </c>
      <c r="AC16036" t="s">
        <v>10720</v>
      </c>
      <c r="AD16036" t="s">
        <v>2682</v>
      </c>
    </row>
    <row r="16037" spans="21:30">
      <c r="U16037">
        <v>34591</v>
      </c>
      <c r="V16037">
        <v>1</v>
      </c>
      <c r="W16037" t="s">
        <v>15356</v>
      </c>
      <c r="X16037">
        <v>16</v>
      </c>
      <c r="Y16037" t="s">
        <v>3835</v>
      </c>
      <c r="Z16037">
        <v>16101</v>
      </c>
      <c r="AA16037" t="s">
        <v>3836</v>
      </c>
      <c r="AC16037" t="s">
        <v>10720</v>
      </c>
      <c r="AD16037" t="s">
        <v>2682</v>
      </c>
    </row>
    <row r="16038" spans="21:30">
      <c r="U16038">
        <v>34593</v>
      </c>
      <c r="V16038">
        <v>8</v>
      </c>
      <c r="W16038" t="s">
        <v>13055</v>
      </c>
      <c r="X16038">
        <v>16</v>
      </c>
      <c r="Y16038" t="s">
        <v>3835</v>
      </c>
      <c r="Z16038">
        <v>16101</v>
      </c>
      <c r="AA16038" t="s">
        <v>3836</v>
      </c>
      <c r="AC16038" t="s">
        <v>10720</v>
      </c>
      <c r="AD16038" t="s">
        <v>2682</v>
      </c>
    </row>
    <row r="16039" spans="21:30">
      <c r="U16039">
        <v>34594</v>
      </c>
      <c r="V16039">
        <v>6</v>
      </c>
      <c r="W16039" t="s">
        <v>16086</v>
      </c>
      <c r="X16039">
        <v>16</v>
      </c>
      <c r="Y16039" t="s">
        <v>3835</v>
      </c>
      <c r="Z16039">
        <v>16101</v>
      </c>
      <c r="AA16039" t="s">
        <v>3836</v>
      </c>
      <c r="AC16039" t="s">
        <v>10720</v>
      </c>
      <c r="AD16039" t="s">
        <v>2682</v>
      </c>
    </row>
    <row r="16040" spans="21:30">
      <c r="U16040">
        <v>34595</v>
      </c>
      <c r="V16040">
        <v>4</v>
      </c>
      <c r="W16040" t="s">
        <v>16087</v>
      </c>
      <c r="X16040">
        <v>16</v>
      </c>
      <c r="Y16040" t="s">
        <v>3835</v>
      </c>
      <c r="Z16040">
        <v>16101</v>
      </c>
      <c r="AA16040" t="s">
        <v>3836</v>
      </c>
      <c r="AC16040" t="s">
        <v>10720</v>
      </c>
      <c r="AD16040" t="s">
        <v>2682</v>
      </c>
    </row>
    <row r="16041" spans="21:30">
      <c r="U16041">
        <v>34596</v>
      </c>
      <c r="V16041">
        <v>2</v>
      </c>
      <c r="W16041" t="s">
        <v>10250</v>
      </c>
      <c r="X16041">
        <v>16</v>
      </c>
      <c r="Y16041" t="s">
        <v>3835</v>
      </c>
      <c r="Z16041">
        <v>16101</v>
      </c>
      <c r="AA16041" t="s">
        <v>3836</v>
      </c>
      <c r="AC16041" t="s">
        <v>10720</v>
      </c>
      <c r="AD16041" t="s">
        <v>2682</v>
      </c>
    </row>
    <row r="16042" spans="21:30">
      <c r="U16042">
        <v>34597</v>
      </c>
      <c r="V16042">
        <v>0</v>
      </c>
      <c r="W16042" t="s">
        <v>14211</v>
      </c>
      <c r="X16042">
        <v>16</v>
      </c>
      <c r="Y16042" t="s">
        <v>3835</v>
      </c>
      <c r="Z16042">
        <v>16101</v>
      </c>
      <c r="AA16042" t="s">
        <v>3836</v>
      </c>
      <c r="AC16042" t="s">
        <v>10720</v>
      </c>
      <c r="AD16042" t="s">
        <v>2682</v>
      </c>
    </row>
    <row r="16043" spans="21:30">
      <c r="U16043">
        <v>34598</v>
      </c>
      <c r="V16043">
        <v>9</v>
      </c>
      <c r="W16043" t="s">
        <v>10351</v>
      </c>
      <c r="X16043">
        <v>16</v>
      </c>
      <c r="Y16043" t="s">
        <v>3835</v>
      </c>
      <c r="Z16043">
        <v>16101</v>
      </c>
      <c r="AA16043" t="s">
        <v>3836</v>
      </c>
      <c r="AC16043" t="s">
        <v>10720</v>
      </c>
      <c r="AD16043" t="s">
        <v>2682</v>
      </c>
    </row>
    <row r="16044" spans="21:30">
      <c r="U16044">
        <v>34599</v>
      </c>
      <c r="V16044">
        <v>7</v>
      </c>
      <c r="W16044" t="s">
        <v>16088</v>
      </c>
      <c r="X16044">
        <v>16</v>
      </c>
      <c r="Y16044" t="s">
        <v>3835</v>
      </c>
      <c r="Z16044">
        <v>16101</v>
      </c>
      <c r="AA16044" t="s">
        <v>3836</v>
      </c>
      <c r="AC16044" t="s">
        <v>10720</v>
      </c>
      <c r="AD16044" t="s">
        <v>2682</v>
      </c>
    </row>
    <row r="16045" spans="21:30">
      <c r="U16045">
        <v>34600</v>
      </c>
      <c r="V16045">
        <v>4</v>
      </c>
      <c r="W16045" t="s">
        <v>10261</v>
      </c>
      <c r="X16045">
        <v>16</v>
      </c>
      <c r="Y16045" t="s">
        <v>3835</v>
      </c>
      <c r="Z16045">
        <v>16101</v>
      </c>
      <c r="AA16045" t="s">
        <v>3836</v>
      </c>
      <c r="AC16045" t="s">
        <v>10720</v>
      </c>
      <c r="AD16045" t="s">
        <v>2682</v>
      </c>
    </row>
    <row r="16046" spans="21:30">
      <c r="U16046">
        <v>34601</v>
      </c>
      <c r="V16046">
        <v>2</v>
      </c>
      <c r="W16046" t="s">
        <v>16089</v>
      </c>
      <c r="X16046">
        <v>16</v>
      </c>
      <c r="Y16046" t="s">
        <v>3835</v>
      </c>
      <c r="Z16046">
        <v>16101</v>
      </c>
      <c r="AA16046" t="s">
        <v>3836</v>
      </c>
      <c r="AC16046" t="s">
        <v>10720</v>
      </c>
      <c r="AD16046" t="s">
        <v>443</v>
      </c>
    </row>
    <row r="16047" spans="21:30">
      <c r="U16047">
        <v>34603</v>
      </c>
      <c r="V16047">
        <v>9</v>
      </c>
      <c r="W16047" t="s">
        <v>16090</v>
      </c>
      <c r="X16047">
        <v>16</v>
      </c>
      <c r="Y16047" t="s">
        <v>3835</v>
      </c>
      <c r="Z16047">
        <v>16101</v>
      </c>
      <c r="AA16047" t="s">
        <v>3836</v>
      </c>
      <c r="AC16047" t="s">
        <v>10720</v>
      </c>
      <c r="AD16047" t="s">
        <v>2682</v>
      </c>
    </row>
    <row r="16048" spans="21:30">
      <c r="U16048">
        <v>34604</v>
      </c>
      <c r="V16048">
        <v>7</v>
      </c>
      <c r="W16048" t="s">
        <v>13288</v>
      </c>
      <c r="X16048">
        <v>16</v>
      </c>
      <c r="Y16048" t="s">
        <v>3835</v>
      </c>
      <c r="Z16048">
        <v>16101</v>
      </c>
      <c r="AA16048" t="s">
        <v>3836</v>
      </c>
      <c r="AC16048" t="s">
        <v>10720</v>
      </c>
      <c r="AD16048" t="s">
        <v>443</v>
      </c>
    </row>
    <row r="16049" spans="21:30">
      <c r="U16049">
        <v>34605</v>
      </c>
      <c r="V16049">
        <v>5</v>
      </c>
      <c r="W16049" t="s">
        <v>16091</v>
      </c>
      <c r="X16049">
        <v>16</v>
      </c>
      <c r="Y16049" t="s">
        <v>3835</v>
      </c>
      <c r="Z16049">
        <v>16101</v>
      </c>
      <c r="AA16049" t="s">
        <v>3836</v>
      </c>
      <c r="AC16049" t="s">
        <v>10720</v>
      </c>
      <c r="AD16049" t="s">
        <v>2682</v>
      </c>
    </row>
    <row r="16050" spans="21:30">
      <c r="U16050">
        <v>34606</v>
      </c>
      <c r="V16050">
        <v>3</v>
      </c>
      <c r="W16050" t="s">
        <v>16092</v>
      </c>
      <c r="X16050">
        <v>16</v>
      </c>
      <c r="Y16050" t="s">
        <v>3835</v>
      </c>
      <c r="Z16050">
        <v>16101</v>
      </c>
      <c r="AA16050" t="s">
        <v>3836</v>
      </c>
      <c r="AC16050" t="s">
        <v>10720</v>
      </c>
      <c r="AD16050" t="s">
        <v>2682</v>
      </c>
    </row>
    <row r="16051" spans="21:30">
      <c r="U16051">
        <v>34607</v>
      </c>
      <c r="V16051">
        <v>1</v>
      </c>
      <c r="W16051" t="s">
        <v>16093</v>
      </c>
      <c r="X16051">
        <v>16</v>
      </c>
      <c r="Y16051" t="s">
        <v>3835</v>
      </c>
      <c r="Z16051">
        <v>16101</v>
      </c>
      <c r="AA16051" t="s">
        <v>3836</v>
      </c>
      <c r="AC16051" t="s">
        <v>10720</v>
      </c>
      <c r="AD16051" t="s">
        <v>2682</v>
      </c>
    </row>
    <row r="16052" spans="21:30">
      <c r="U16052">
        <v>34609</v>
      </c>
      <c r="V16052">
        <v>8</v>
      </c>
      <c r="W16052" t="s">
        <v>16094</v>
      </c>
      <c r="X16052">
        <v>16</v>
      </c>
      <c r="Y16052" t="s">
        <v>3835</v>
      </c>
      <c r="Z16052">
        <v>16101</v>
      </c>
      <c r="AA16052" t="s">
        <v>3836</v>
      </c>
      <c r="AC16052" t="s">
        <v>10720</v>
      </c>
      <c r="AD16052" t="s">
        <v>2682</v>
      </c>
    </row>
    <row r="16053" spans="21:30">
      <c r="U16053">
        <v>34610</v>
      </c>
      <c r="V16053">
        <v>1</v>
      </c>
      <c r="W16053" t="s">
        <v>16095</v>
      </c>
      <c r="X16053">
        <v>16</v>
      </c>
      <c r="Y16053" t="s">
        <v>3835</v>
      </c>
      <c r="Z16053">
        <v>16101</v>
      </c>
      <c r="AA16053" t="s">
        <v>3836</v>
      </c>
      <c r="AC16053" t="s">
        <v>10720</v>
      </c>
      <c r="AD16053" t="s">
        <v>2682</v>
      </c>
    </row>
    <row r="16054" spans="21:30">
      <c r="U16054">
        <v>34612</v>
      </c>
      <c r="V16054">
        <v>8</v>
      </c>
      <c r="W16054" t="s">
        <v>16096</v>
      </c>
      <c r="X16054">
        <v>16</v>
      </c>
      <c r="Y16054" t="s">
        <v>3835</v>
      </c>
      <c r="Z16054">
        <v>16101</v>
      </c>
      <c r="AA16054" t="s">
        <v>3836</v>
      </c>
      <c r="AC16054" t="s">
        <v>10720</v>
      </c>
      <c r="AD16054" t="s">
        <v>2682</v>
      </c>
    </row>
    <row r="16055" spans="21:30">
      <c r="U16055">
        <v>34613</v>
      </c>
      <c r="V16055">
        <v>6</v>
      </c>
      <c r="W16055" t="s">
        <v>16097</v>
      </c>
      <c r="X16055">
        <v>16</v>
      </c>
      <c r="Y16055" t="s">
        <v>3835</v>
      </c>
      <c r="Z16055">
        <v>16101</v>
      </c>
      <c r="AA16055" t="s">
        <v>3836</v>
      </c>
      <c r="AC16055" t="s">
        <v>10720</v>
      </c>
      <c r="AD16055" t="s">
        <v>2682</v>
      </c>
    </row>
    <row r="16056" spans="21:30">
      <c r="U16056">
        <v>34614</v>
      </c>
      <c r="V16056">
        <v>4</v>
      </c>
      <c r="W16056" t="s">
        <v>13497</v>
      </c>
      <c r="X16056">
        <v>16</v>
      </c>
      <c r="Y16056" t="s">
        <v>3835</v>
      </c>
      <c r="Z16056">
        <v>16101</v>
      </c>
      <c r="AA16056" t="s">
        <v>3836</v>
      </c>
      <c r="AC16056" t="s">
        <v>10720</v>
      </c>
      <c r="AD16056" t="s">
        <v>2682</v>
      </c>
    </row>
    <row r="16057" spans="21:30">
      <c r="U16057">
        <v>34616</v>
      </c>
      <c r="V16057">
        <v>0</v>
      </c>
      <c r="W16057" t="s">
        <v>16098</v>
      </c>
      <c r="X16057">
        <v>16</v>
      </c>
      <c r="Y16057" t="s">
        <v>3835</v>
      </c>
      <c r="Z16057">
        <v>16101</v>
      </c>
      <c r="AA16057" t="s">
        <v>3836</v>
      </c>
      <c r="AC16057" t="s">
        <v>10720</v>
      </c>
      <c r="AD16057" t="s">
        <v>2682</v>
      </c>
    </row>
    <row r="16058" spans="21:30">
      <c r="U16058">
        <v>34617</v>
      </c>
      <c r="V16058">
        <v>9</v>
      </c>
      <c r="W16058" t="s">
        <v>16099</v>
      </c>
      <c r="X16058">
        <v>16</v>
      </c>
      <c r="Y16058" t="s">
        <v>3835</v>
      </c>
      <c r="Z16058">
        <v>16101</v>
      </c>
      <c r="AA16058" t="s">
        <v>3836</v>
      </c>
      <c r="AC16058" t="s">
        <v>10720</v>
      </c>
      <c r="AD16058" t="s">
        <v>2682</v>
      </c>
    </row>
    <row r="16059" spans="21:30">
      <c r="U16059">
        <v>34618</v>
      </c>
      <c r="V16059">
        <v>7</v>
      </c>
      <c r="W16059" t="s">
        <v>10270</v>
      </c>
      <c r="X16059">
        <v>16</v>
      </c>
      <c r="Y16059" t="s">
        <v>3835</v>
      </c>
      <c r="Z16059">
        <v>16101</v>
      </c>
      <c r="AA16059" t="s">
        <v>3836</v>
      </c>
      <c r="AC16059" t="s">
        <v>10720</v>
      </c>
      <c r="AD16059" t="s">
        <v>2682</v>
      </c>
    </row>
    <row r="16060" spans="21:30">
      <c r="U16060">
        <v>34621</v>
      </c>
      <c r="V16060">
        <v>7</v>
      </c>
      <c r="W16060" t="s">
        <v>16100</v>
      </c>
      <c r="X16060">
        <v>16</v>
      </c>
      <c r="Y16060" t="s">
        <v>3835</v>
      </c>
      <c r="Z16060">
        <v>16102</v>
      </c>
      <c r="AA16060" t="s">
        <v>894</v>
      </c>
      <c r="AC16060" t="s">
        <v>10720</v>
      </c>
      <c r="AD16060" t="s">
        <v>2682</v>
      </c>
    </row>
    <row r="16061" spans="21:30">
      <c r="U16061">
        <v>34622</v>
      </c>
      <c r="V16061">
        <v>5</v>
      </c>
      <c r="W16061" t="s">
        <v>16101</v>
      </c>
      <c r="X16061">
        <v>16</v>
      </c>
      <c r="Y16061" t="s">
        <v>3835</v>
      </c>
      <c r="Z16061">
        <v>16102</v>
      </c>
      <c r="AA16061" t="s">
        <v>894</v>
      </c>
      <c r="AC16061" t="s">
        <v>10720</v>
      </c>
      <c r="AD16061" t="s">
        <v>2682</v>
      </c>
    </row>
    <row r="16062" spans="21:30">
      <c r="U16062">
        <v>34623</v>
      </c>
      <c r="V16062">
        <v>3</v>
      </c>
      <c r="W16062" t="s">
        <v>16102</v>
      </c>
      <c r="X16062">
        <v>16</v>
      </c>
      <c r="Y16062" t="s">
        <v>3835</v>
      </c>
      <c r="Z16062">
        <v>16102</v>
      </c>
      <c r="AA16062" t="s">
        <v>894</v>
      </c>
      <c r="AC16062" t="s">
        <v>10720</v>
      </c>
      <c r="AD16062" t="s">
        <v>2682</v>
      </c>
    </row>
    <row r="16063" spans="21:30">
      <c r="U16063">
        <v>34624</v>
      </c>
      <c r="V16063">
        <v>1</v>
      </c>
      <c r="W16063" t="s">
        <v>16103</v>
      </c>
      <c r="X16063">
        <v>16</v>
      </c>
      <c r="Y16063" t="s">
        <v>3835</v>
      </c>
      <c r="Z16063">
        <v>16102</v>
      </c>
      <c r="AA16063" t="s">
        <v>894</v>
      </c>
      <c r="AC16063" t="s">
        <v>10720</v>
      </c>
      <c r="AD16063" t="s">
        <v>2682</v>
      </c>
    </row>
    <row r="16064" spans="21:30">
      <c r="U16064">
        <v>34626</v>
      </c>
      <c r="V16064">
        <v>8</v>
      </c>
      <c r="W16064" t="s">
        <v>16104</v>
      </c>
      <c r="X16064">
        <v>16</v>
      </c>
      <c r="Y16064" t="s">
        <v>3835</v>
      </c>
      <c r="Z16064">
        <v>16102</v>
      </c>
      <c r="AA16064" t="s">
        <v>894</v>
      </c>
      <c r="AC16064" t="s">
        <v>10720</v>
      </c>
      <c r="AD16064" t="s">
        <v>2682</v>
      </c>
    </row>
    <row r="16065" spans="21:30">
      <c r="U16065">
        <v>34627</v>
      </c>
      <c r="V16065">
        <v>6</v>
      </c>
      <c r="W16065" t="s">
        <v>13161</v>
      </c>
      <c r="X16065">
        <v>16</v>
      </c>
      <c r="Y16065" t="s">
        <v>3835</v>
      </c>
      <c r="Z16065">
        <v>16102</v>
      </c>
      <c r="AA16065" t="s">
        <v>894</v>
      </c>
      <c r="AC16065" t="s">
        <v>10720</v>
      </c>
      <c r="AD16065" t="s">
        <v>443</v>
      </c>
    </row>
    <row r="16066" spans="21:30">
      <c r="U16066">
        <v>34629</v>
      </c>
      <c r="V16066">
        <v>2</v>
      </c>
      <c r="W16066" t="s">
        <v>16105</v>
      </c>
      <c r="X16066">
        <v>16</v>
      </c>
      <c r="Y16066" t="s">
        <v>3835</v>
      </c>
      <c r="Z16066">
        <v>16202</v>
      </c>
      <c r="AA16066" t="s">
        <v>999</v>
      </c>
      <c r="AC16066" t="s">
        <v>10720</v>
      </c>
      <c r="AD16066" t="s">
        <v>2682</v>
      </c>
    </row>
    <row r="16067" spans="21:30">
      <c r="U16067">
        <v>34640</v>
      </c>
      <c r="V16067">
        <v>3</v>
      </c>
      <c r="W16067" t="s">
        <v>1448</v>
      </c>
      <c r="X16067">
        <v>16</v>
      </c>
      <c r="Y16067" t="s">
        <v>3835</v>
      </c>
      <c r="Z16067">
        <v>16103</v>
      </c>
      <c r="AA16067" t="s">
        <v>3847</v>
      </c>
      <c r="AC16067" t="s">
        <v>10720</v>
      </c>
      <c r="AD16067" t="s">
        <v>2682</v>
      </c>
    </row>
    <row r="16068" spans="21:30">
      <c r="U16068">
        <v>34643</v>
      </c>
      <c r="V16068">
        <v>8</v>
      </c>
      <c r="W16068" t="s">
        <v>16106</v>
      </c>
      <c r="X16068">
        <v>16</v>
      </c>
      <c r="Y16068" t="s">
        <v>3835</v>
      </c>
      <c r="Z16068">
        <v>16103</v>
      </c>
      <c r="AA16068" t="s">
        <v>3847</v>
      </c>
      <c r="AC16068" t="s">
        <v>10720</v>
      </c>
      <c r="AD16068" t="s">
        <v>2682</v>
      </c>
    </row>
    <row r="16069" spans="21:30">
      <c r="U16069">
        <v>34644</v>
      </c>
      <c r="V16069">
        <v>6</v>
      </c>
      <c r="W16069" t="s">
        <v>16107</v>
      </c>
      <c r="X16069">
        <v>16</v>
      </c>
      <c r="Y16069" t="s">
        <v>3835</v>
      </c>
      <c r="Z16069">
        <v>16103</v>
      </c>
      <c r="AA16069" t="s">
        <v>3847</v>
      </c>
      <c r="AC16069" t="s">
        <v>10720</v>
      </c>
      <c r="AD16069" t="s">
        <v>2682</v>
      </c>
    </row>
    <row r="16070" spans="21:30">
      <c r="U16070">
        <v>34645</v>
      </c>
      <c r="V16070">
        <v>4</v>
      </c>
      <c r="W16070" t="s">
        <v>13366</v>
      </c>
      <c r="X16070">
        <v>16</v>
      </c>
      <c r="Y16070" t="s">
        <v>3835</v>
      </c>
      <c r="Z16070">
        <v>16103</v>
      </c>
      <c r="AA16070" t="s">
        <v>3847</v>
      </c>
      <c r="AC16070" t="s">
        <v>10720</v>
      </c>
      <c r="AD16070" t="s">
        <v>2682</v>
      </c>
    </row>
    <row r="16071" spans="21:30">
      <c r="U16071">
        <v>34646</v>
      </c>
      <c r="V16071">
        <v>2</v>
      </c>
      <c r="W16071" t="s">
        <v>16108</v>
      </c>
      <c r="X16071">
        <v>16</v>
      </c>
      <c r="Y16071" t="s">
        <v>3835</v>
      </c>
      <c r="Z16071">
        <v>16103</v>
      </c>
      <c r="AA16071" t="s">
        <v>3847</v>
      </c>
      <c r="AC16071" t="s">
        <v>10720</v>
      </c>
      <c r="AD16071" t="s">
        <v>2682</v>
      </c>
    </row>
    <row r="16072" spans="21:30">
      <c r="U16072">
        <v>34647</v>
      </c>
      <c r="V16072">
        <v>0</v>
      </c>
      <c r="W16072" t="s">
        <v>16109</v>
      </c>
      <c r="X16072">
        <v>16</v>
      </c>
      <c r="Y16072" t="s">
        <v>3835</v>
      </c>
      <c r="Z16072">
        <v>16103</v>
      </c>
      <c r="AA16072" t="s">
        <v>3847</v>
      </c>
      <c r="AC16072" t="s">
        <v>10720</v>
      </c>
      <c r="AD16072" t="s">
        <v>2682</v>
      </c>
    </row>
    <row r="16073" spans="21:30">
      <c r="U16073">
        <v>34649</v>
      </c>
      <c r="V16073">
        <v>7</v>
      </c>
      <c r="W16073" t="s">
        <v>16110</v>
      </c>
      <c r="X16073">
        <v>16</v>
      </c>
      <c r="Y16073" t="s">
        <v>3835</v>
      </c>
      <c r="Z16073">
        <v>16104</v>
      </c>
      <c r="AA16073" t="s">
        <v>1116</v>
      </c>
      <c r="AC16073" t="s">
        <v>10720</v>
      </c>
      <c r="AD16073" t="s">
        <v>2682</v>
      </c>
    </row>
    <row r="16074" spans="21:30">
      <c r="U16074">
        <v>34650</v>
      </c>
      <c r="V16074">
        <v>0</v>
      </c>
      <c r="W16074" t="s">
        <v>16111</v>
      </c>
      <c r="X16074">
        <v>16</v>
      </c>
      <c r="Y16074" t="s">
        <v>3835</v>
      </c>
      <c r="Z16074">
        <v>16104</v>
      </c>
      <c r="AA16074" t="s">
        <v>1116</v>
      </c>
      <c r="AC16074" t="s">
        <v>10720</v>
      </c>
      <c r="AD16074" t="s">
        <v>2682</v>
      </c>
    </row>
    <row r="16075" spans="21:30">
      <c r="U16075">
        <v>34654</v>
      </c>
      <c r="V16075">
        <v>3</v>
      </c>
      <c r="W16075" t="s">
        <v>16112</v>
      </c>
      <c r="X16075">
        <v>16</v>
      </c>
      <c r="Y16075" t="s">
        <v>3835</v>
      </c>
      <c r="Z16075">
        <v>16104</v>
      </c>
      <c r="AA16075" t="s">
        <v>1116</v>
      </c>
      <c r="AC16075" t="s">
        <v>10720</v>
      </c>
      <c r="AD16075" t="s">
        <v>2682</v>
      </c>
    </row>
    <row r="16076" spans="21:30">
      <c r="U16076">
        <v>34659</v>
      </c>
      <c r="V16076">
        <v>4</v>
      </c>
      <c r="W16076" t="s">
        <v>12764</v>
      </c>
      <c r="X16076">
        <v>16</v>
      </c>
      <c r="Y16076" t="s">
        <v>3835</v>
      </c>
      <c r="Z16076">
        <v>16204</v>
      </c>
      <c r="AA16076" t="s">
        <v>1419</v>
      </c>
      <c r="AC16076" t="s">
        <v>10720</v>
      </c>
      <c r="AD16076" t="s">
        <v>2682</v>
      </c>
    </row>
    <row r="16077" spans="21:30">
      <c r="U16077">
        <v>34671</v>
      </c>
      <c r="V16077">
        <v>3</v>
      </c>
      <c r="W16077" t="s">
        <v>8023</v>
      </c>
      <c r="X16077">
        <v>16</v>
      </c>
      <c r="Y16077" t="s">
        <v>3835</v>
      </c>
      <c r="Z16077">
        <v>16105</v>
      </c>
      <c r="AA16077" t="s">
        <v>1503</v>
      </c>
      <c r="AC16077" t="s">
        <v>10720</v>
      </c>
      <c r="AD16077" t="s">
        <v>2682</v>
      </c>
    </row>
    <row r="16078" spans="21:30">
      <c r="U16078">
        <v>34672</v>
      </c>
      <c r="V16078">
        <v>1</v>
      </c>
      <c r="W16078" t="s">
        <v>13013</v>
      </c>
      <c r="X16078">
        <v>16</v>
      </c>
      <c r="Y16078" t="s">
        <v>3835</v>
      </c>
      <c r="Z16078">
        <v>16105</v>
      </c>
      <c r="AA16078" t="s">
        <v>1503</v>
      </c>
      <c r="AC16078" t="s">
        <v>10720</v>
      </c>
      <c r="AD16078" t="s">
        <v>2682</v>
      </c>
    </row>
    <row r="16079" spans="21:30">
      <c r="U16079">
        <v>34681</v>
      </c>
      <c r="V16079">
        <v>0</v>
      </c>
      <c r="W16079" t="s">
        <v>10211</v>
      </c>
      <c r="X16079">
        <v>16</v>
      </c>
      <c r="Y16079" t="s">
        <v>3835</v>
      </c>
      <c r="Z16079">
        <v>16205</v>
      </c>
      <c r="AA16079" t="s">
        <v>1547</v>
      </c>
      <c r="AC16079" t="s">
        <v>10720</v>
      </c>
      <c r="AD16079" t="s">
        <v>2682</v>
      </c>
    </row>
    <row r="16080" spans="21:30">
      <c r="U16080">
        <v>34682</v>
      </c>
      <c r="V16080">
        <v>9</v>
      </c>
      <c r="W16080" t="s">
        <v>10213</v>
      </c>
      <c r="X16080">
        <v>16</v>
      </c>
      <c r="Y16080" t="s">
        <v>3835</v>
      </c>
      <c r="Z16080">
        <v>16205</v>
      </c>
      <c r="AA16080" t="s">
        <v>1547</v>
      </c>
      <c r="AC16080" t="s">
        <v>10720</v>
      </c>
      <c r="AD16080" t="s">
        <v>2682</v>
      </c>
    </row>
    <row r="16081" spans="21:30">
      <c r="U16081">
        <v>34685</v>
      </c>
      <c r="V16081">
        <v>3</v>
      </c>
      <c r="W16081" t="s">
        <v>16113</v>
      </c>
      <c r="X16081">
        <v>16</v>
      </c>
      <c r="Y16081" t="s">
        <v>3835</v>
      </c>
      <c r="Z16081">
        <v>16107</v>
      </c>
      <c r="AA16081" t="s">
        <v>4040</v>
      </c>
      <c r="AC16081" t="s">
        <v>10720</v>
      </c>
      <c r="AD16081" t="s">
        <v>2682</v>
      </c>
    </row>
    <row r="16082" spans="21:30">
      <c r="U16082">
        <v>34686</v>
      </c>
      <c r="V16082">
        <v>1</v>
      </c>
      <c r="W16082" t="s">
        <v>14194</v>
      </c>
      <c r="X16082">
        <v>16</v>
      </c>
      <c r="Y16082" t="s">
        <v>3835</v>
      </c>
      <c r="Z16082">
        <v>16107</v>
      </c>
      <c r="AA16082" t="s">
        <v>4040</v>
      </c>
      <c r="AC16082" t="s">
        <v>10720</v>
      </c>
      <c r="AD16082" t="s">
        <v>2682</v>
      </c>
    </row>
    <row r="16083" spans="21:30">
      <c r="U16083">
        <v>34689</v>
      </c>
      <c r="V16083">
        <v>6</v>
      </c>
      <c r="W16083" t="s">
        <v>12627</v>
      </c>
      <c r="X16083">
        <v>16</v>
      </c>
      <c r="Y16083" t="s">
        <v>3835</v>
      </c>
      <c r="Z16083">
        <v>16201</v>
      </c>
      <c r="AA16083" t="s">
        <v>1628</v>
      </c>
      <c r="AC16083" t="s">
        <v>10720</v>
      </c>
      <c r="AD16083" t="s">
        <v>2682</v>
      </c>
    </row>
    <row r="16084" spans="21:30">
      <c r="U16084">
        <v>34691</v>
      </c>
      <c r="V16084">
        <v>8</v>
      </c>
      <c r="W16084" t="s">
        <v>16114</v>
      </c>
      <c r="X16084">
        <v>16</v>
      </c>
      <c r="Y16084" t="s">
        <v>3835</v>
      </c>
      <c r="Z16084">
        <v>16201</v>
      </c>
      <c r="AA16084" t="s">
        <v>1628</v>
      </c>
      <c r="AC16084" t="s">
        <v>10720</v>
      </c>
      <c r="AD16084" t="s">
        <v>2682</v>
      </c>
    </row>
    <row r="16085" spans="21:30">
      <c r="U16085">
        <v>34693</v>
      </c>
      <c r="V16085">
        <v>4</v>
      </c>
      <c r="W16085" t="s">
        <v>16115</v>
      </c>
      <c r="X16085">
        <v>16</v>
      </c>
      <c r="Y16085" t="s">
        <v>3835</v>
      </c>
      <c r="Z16085">
        <v>16206</v>
      </c>
      <c r="AA16085" t="s">
        <v>4050</v>
      </c>
      <c r="AC16085" t="s">
        <v>10720</v>
      </c>
      <c r="AD16085" t="s">
        <v>443</v>
      </c>
    </row>
    <row r="16086" spans="21:30">
      <c r="U16086">
        <v>34713</v>
      </c>
      <c r="V16086">
        <v>2</v>
      </c>
      <c r="W16086" t="s">
        <v>10261</v>
      </c>
      <c r="X16086">
        <v>16</v>
      </c>
      <c r="Y16086" t="s">
        <v>3835</v>
      </c>
      <c r="Z16086">
        <v>16108</v>
      </c>
      <c r="AA16086" t="s">
        <v>1693</v>
      </c>
      <c r="AC16086" t="s">
        <v>10720</v>
      </c>
      <c r="AD16086" t="s">
        <v>2682</v>
      </c>
    </row>
    <row r="16087" spans="21:30">
      <c r="U16087">
        <v>34715</v>
      </c>
      <c r="V16087">
        <v>9</v>
      </c>
      <c r="W16087" t="s">
        <v>10211</v>
      </c>
      <c r="X16087">
        <v>16</v>
      </c>
      <c r="Y16087" t="s">
        <v>3835</v>
      </c>
      <c r="Z16087">
        <v>16305</v>
      </c>
      <c r="AA16087" t="s">
        <v>3867</v>
      </c>
      <c r="AC16087" t="s">
        <v>10720</v>
      </c>
      <c r="AD16087" t="s">
        <v>2682</v>
      </c>
    </row>
    <row r="16088" spans="21:30">
      <c r="U16088">
        <v>34716</v>
      </c>
      <c r="V16088">
        <v>7</v>
      </c>
      <c r="W16088" t="s">
        <v>10340</v>
      </c>
      <c r="X16088">
        <v>16</v>
      </c>
      <c r="Y16088" t="s">
        <v>3835</v>
      </c>
      <c r="Z16088">
        <v>16305</v>
      </c>
      <c r="AA16088" t="s">
        <v>3867</v>
      </c>
      <c r="AC16088" t="s">
        <v>10720</v>
      </c>
      <c r="AD16088" t="s">
        <v>2682</v>
      </c>
    </row>
    <row r="16089" spans="21:30">
      <c r="U16089">
        <v>34720</v>
      </c>
      <c r="V16089">
        <v>5</v>
      </c>
      <c r="W16089" t="s">
        <v>10270</v>
      </c>
      <c r="X16089">
        <v>16</v>
      </c>
      <c r="Y16089" t="s">
        <v>3835</v>
      </c>
      <c r="Z16089">
        <v>16207</v>
      </c>
      <c r="AA16089" t="s">
        <v>1777</v>
      </c>
      <c r="AC16089" t="s">
        <v>10720</v>
      </c>
      <c r="AD16089" t="s">
        <v>2682</v>
      </c>
    </row>
    <row r="16090" spans="21:30">
      <c r="U16090">
        <v>34721</v>
      </c>
      <c r="V16090">
        <v>3</v>
      </c>
      <c r="W16090" t="s">
        <v>12971</v>
      </c>
      <c r="X16090">
        <v>16</v>
      </c>
      <c r="Y16090" t="s">
        <v>3835</v>
      </c>
      <c r="Z16090">
        <v>16207</v>
      </c>
      <c r="AA16090" t="s">
        <v>1777</v>
      </c>
      <c r="AC16090" t="s">
        <v>10720</v>
      </c>
      <c r="AD16090" t="s">
        <v>2682</v>
      </c>
    </row>
    <row r="16091" spans="21:30">
      <c r="U16091">
        <v>34722</v>
      </c>
      <c r="V16091">
        <v>1</v>
      </c>
      <c r="W16091" t="s">
        <v>10213</v>
      </c>
      <c r="X16091">
        <v>16</v>
      </c>
      <c r="Y16091" t="s">
        <v>3835</v>
      </c>
      <c r="Z16091">
        <v>16109</v>
      </c>
      <c r="AA16091" t="s">
        <v>1811</v>
      </c>
      <c r="AC16091" t="s">
        <v>10720</v>
      </c>
      <c r="AD16091" t="s">
        <v>2682</v>
      </c>
    </row>
    <row r="16092" spans="21:30">
      <c r="U16092">
        <v>34724</v>
      </c>
      <c r="V16092">
        <v>8</v>
      </c>
      <c r="W16092" t="s">
        <v>12726</v>
      </c>
      <c r="X16092">
        <v>16</v>
      </c>
      <c r="Y16092" t="s">
        <v>3835</v>
      </c>
      <c r="Z16092">
        <v>16109</v>
      </c>
      <c r="AA16092" t="s">
        <v>1811</v>
      </c>
      <c r="AC16092" t="s">
        <v>10720</v>
      </c>
      <c r="AD16092" t="s">
        <v>2682</v>
      </c>
    </row>
    <row r="16093" spans="21:30">
      <c r="U16093">
        <v>34725</v>
      </c>
      <c r="V16093">
        <v>6</v>
      </c>
      <c r="W16093" t="s">
        <v>12456</v>
      </c>
      <c r="X16093">
        <v>16</v>
      </c>
      <c r="Y16093" t="s">
        <v>3835</v>
      </c>
      <c r="Z16093">
        <v>16109</v>
      </c>
      <c r="AA16093" t="s">
        <v>1811</v>
      </c>
      <c r="AC16093" t="s">
        <v>10720</v>
      </c>
      <c r="AD16093" t="s">
        <v>2682</v>
      </c>
    </row>
    <row r="16094" spans="21:30">
      <c r="U16094">
        <v>34726</v>
      </c>
      <c r="V16094">
        <v>4</v>
      </c>
      <c r="W16094" t="s">
        <v>16116</v>
      </c>
      <c r="X16094">
        <v>16</v>
      </c>
      <c r="Y16094" t="s">
        <v>3835</v>
      </c>
      <c r="Z16094">
        <v>16109</v>
      </c>
      <c r="AA16094" t="s">
        <v>1811</v>
      </c>
      <c r="AC16094" t="s">
        <v>10720</v>
      </c>
      <c r="AD16094" t="s">
        <v>2682</v>
      </c>
    </row>
    <row r="16095" spans="21:30">
      <c r="U16095">
        <v>34727</v>
      </c>
      <c r="V16095">
        <v>2</v>
      </c>
      <c r="W16095" t="s">
        <v>16117</v>
      </c>
      <c r="X16095">
        <v>16</v>
      </c>
      <c r="Y16095" t="s">
        <v>3835</v>
      </c>
      <c r="Z16095">
        <v>16109</v>
      </c>
      <c r="AA16095" t="s">
        <v>1811</v>
      </c>
      <c r="AC16095" t="s">
        <v>10720</v>
      </c>
      <c r="AD16095" t="s">
        <v>2682</v>
      </c>
    </row>
    <row r="16096" spans="21:30">
      <c r="U16096">
        <v>34734</v>
      </c>
      <c r="V16096">
        <v>5</v>
      </c>
      <c r="W16096" t="s">
        <v>16118</v>
      </c>
      <c r="X16096">
        <v>9</v>
      </c>
      <c r="Y16096" t="s">
        <v>559</v>
      </c>
      <c r="Z16096">
        <v>9101</v>
      </c>
      <c r="AA16096" t="s">
        <v>133</v>
      </c>
      <c r="AC16096" t="s">
        <v>10720</v>
      </c>
      <c r="AD16096" t="s">
        <v>2682</v>
      </c>
    </row>
    <row r="16097" spans="21:30">
      <c r="U16097">
        <v>34738</v>
      </c>
      <c r="V16097">
        <v>8</v>
      </c>
      <c r="W16097" t="s">
        <v>13839</v>
      </c>
      <c r="X16097">
        <v>9</v>
      </c>
      <c r="Y16097" t="s">
        <v>559</v>
      </c>
      <c r="Z16097">
        <v>9101</v>
      </c>
      <c r="AA16097" t="s">
        <v>133</v>
      </c>
      <c r="AC16097" t="s">
        <v>10720</v>
      </c>
      <c r="AD16097" t="s">
        <v>2682</v>
      </c>
    </row>
    <row r="16098" spans="21:30">
      <c r="U16098">
        <v>34741</v>
      </c>
      <c r="V16098">
        <v>8</v>
      </c>
      <c r="W16098" t="s">
        <v>16119</v>
      </c>
      <c r="X16098">
        <v>9</v>
      </c>
      <c r="Y16098" t="s">
        <v>559</v>
      </c>
      <c r="Z16098">
        <v>9101</v>
      </c>
      <c r="AA16098" t="s">
        <v>133</v>
      </c>
      <c r="AC16098" t="s">
        <v>10720</v>
      </c>
      <c r="AD16098" t="s">
        <v>2682</v>
      </c>
    </row>
    <row r="16099" spans="21:30">
      <c r="U16099">
        <v>34742</v>
      </c>
      <c r="V16099">
        <v>6</v>
      </c>
      <c r="W16099" t="s">
        <v>16120</v>
      </c>
      <c r="X16099">
        <v>9</v>
      </c>
      <c r="Y16099" t="s">
        <v>559</v>
      </c>
      <c r="Z16099">
        <v>9101</v>
      </c>
      <c r="AA16099" t="s">
        <v>133</v>
      </c>
      <c r="AC16099" t="s">
        <v>10720</v>
      </c>
      <c r="AD16099" t="s">
        <v>2682</v>
      </c>
    </row>
    <row r="16100" spans="21:30">
      <c r="U16100">
        <v>34743</v>
      </c>
      <c r="V16100">
        <v>4</v>
      </c>
      <c r="W16100" t="s">
        <v>16121</v>
      </c>
      <c r="X16100">
        <v>9</v>
      </c>
      <c r="Y16100" t="s">
        <v>559</v>
      </c>
      <c r="Z16100">
        <v>9101</v>
      </c>
      <c r="AA16100" t="s">
        <v>133</v>
      </c>
      <c r="AC16100" t="s">
        <v>10720</v>
      </c>
      <c r="AD16100" t="s">
        <v>2682</v>
      </c>
    </row>
    <row r="16101" spans="21:30">
      <c r="U16101">
        <v>34744</v>
      </c>
      <c r="V16101">
        <v>2</v>
      </c>
      <c r="W16101" t="s">
        <v>16122</v>
      </c>
      <c r="X16101">
        <v>9</v>
      </c>
      <c r="Y16101" t="s">
        <v>559</v>
      </c>
      <c r="Z16101">
        <v>9101</v>
      </c>
      <c r="AA16101" t="s">
        <v>133</v>
      </c>
      <c r="AC16101" t="s">
        <v>10720</v>
      </c>
      <c r="AD16101" t="s">
        <v>2682</v>
      </c>
    </row>
    <row r="16102" spans="21:30">
      <c r="U16102">
        <v>34745</v>
      </c>
      <c r="V16102">
        <v>0</v>
      </c>
      <c r="W16102" t="s">
        <v>16123</v>
      </c>
      <c r="X16102">
        <v>9</v>
      </c>
      <c r="Y16102" t="s">
        <v>559</v>
      </c>
      <c r="Z16102">
        <v>9101</v>
      </c>
      <c r="AA16102" t="s">
        <v>133</v>
      </c>
      <c r="AC16102" t="s">
        <v>10720</v>
      </c>
      <c r="AD16102" t="s">
        <v>2682</v>
      </c>
    </row>
    <row r="16103" spans="21:30">
      <c r="U16103">
        <v>34746</v>
      </c>
      <c r="V16103">
        <v>9</v>
      </c>
      <c r="W16103" t="s">
        <v>16124</v>
      </c>
      <c r="X16103">
        <v>9</v>
      </c>
      <c r="Y16103" t="s">
        <v>559</v>
      </c>
      <c r="Z16103">
        <v>9101</v>
      </c>
      <c r="AA16103" t="s">
        <v>133</v>
      </c>
      <c r="AC16103" t="s">
        <v>10720</v>
      </c>
      <c r="AD16103" t="s">
        <v>2682</v>
      </c>
    </row>
    <row r="16104" spans="21:30">
      <c r="U16104">
        <v>34747</v>
      </c>
      <c r="V16104">
        <v>7</v>
      </c>
      <c r="W16104" t="s">
        <v>16125</v>
      </c>
      <c r="X16104">
        <v>9</v>
      </c>
      <c r="Y16104" t="s">
        <v>559</v>
      </c>
      <c r="Z16104">
        <v>9101</v>
      </c>
      <c r="AA16104" t="s">
        <v>133</v>
      </c>
      <c r="AC16104" t="s">
        <v>10720</v>
      </c>
      <c r="AD16104" t="s">
        <v>2682</v>
      </c>
    </row>
    <row r="16105" spans="21:30">
      <c r="U16105">
        <v>34748</v>
      </c>
      <c r="V16105">
        <v>5</v>
      </c>
      <c r="W16105" t="s">
        <v>16126</v>
      </c>
      <c r="X16105">
        <v>9</v>
      </c>
      <c r="Y16105" t="s">
        <v>559</v>
      </c>
      <c r="Z16105">
        <v>9101</v>
      </c>
      <c r="AA16105" t="s">
        <v>133</v>
      </c>
      <c r="AC16105" t="s">
        <v>10720</v>
      </c>
      <c r="AD16105" t="s">
        <v>2682</v>
      </c>
    </row>
    <row r="16106" spans="21:30">
      <c r="U16106">
        <v>34749</v>
      </c>
      <c r="V16106">
        <v>3</v>
      </c>
      <c r="W16106" t="s">
        <v>16127</v>
      </c>
      <c r="X16106">
        <v>9</v>
      </c>
      <c r="Y16106" t="s">
        <v>559</v>
      </c>
      <c r="Z16106">
        <v>9101</v>
      </c>
      <c r="AA16106" t="s">
        <v>133</v>
      </c>
      <c r="AC16106" t="s">
        <v>10720</v>
      </c>
      <c r="AD16106" t="s">
        <v>2682</v>
      </c>
    </row>
    <row r="16107" spans="21:30">
      <c r="U16107">
        <v>34750</v>
      </c>
      <c r="V16107">
        <v>7</v>
      </c>
      <c r="W16107" t="s">
        <v>16128</v>
      </c>
      <c r="X16107">
        <v>9</v>
      </c>
      <c r="Y16107" t="s">
        <v>559</v>
      </c>
      <c r="Z16107">
        <v>9101</v>
      </c>
      <c r="AA16107" t="s">
        <v>133</v>
      </c>
      <c r="AC16107" t="s">
        <v>10720</v>
      </c>
      <c r="AD16107" t="s">
        <v>2682</v>
      </c>
    </row>
    <row r="16108" spans="21:30">
      <c r="U16108">
        <v>34751</v>
      </c>
      <c r="V16108">
        <v>5</v>
      </c>
      <c r="W16108" t="s">
        <v>16129</v>
      </c>
      <c r="X16108">
        <v>9</v>
      </c>
      <c r="Y16108" t="s">
        <v>559</v>
      </c>
      <c r="Z16108">
        <v>9101</v>
      </c>
      <c r="AA16108" t="s">
        <v>133</v>
      </c>
      <c r="AC16108" t="s">
        <v>10720</v>
      </c>
      <c r="AD16108" t="s">
        <v>2682</v>
      </c>
    </row>
    <row r="16109" spans="21:30">
      <c r="U16109">
        <v>34752</v>
      </c>
      <c r="V16109">
        <v>3</v>
      </c>
      <c r="W16109" t="s">
        <v>16130</v>
      </c>
      <c r="X16109">
        <v>9</v>
      </c>
      <c r="Y16109" t="s">
        <v>559</v>
      </c>
      <c r="Z16109">
        <v>9101</v>
      </c>
      <c r="AA16109" t="s">
        <v>133</v>
      </c>
      <c r="AC16109" t="s">
        <v>10720</v>
      </c>
      <c r="AD16109" t="s">
        <v>2682</v>
      </c>
    </row>
    <row r="16110" spans="21:30">
      <c r="U16110">
        <v>34753</v>
      </c>
      <c r="V16110">
        <v>1</v>
      </c>
      <c r="W16110" t="s">
        <v>16131</v>
      </c>
      <c r="X16110">
        <v>9</v>
      </c>
      <c r="Y16110" t="s">
        <v>559</v>
      </c>
      <c r="Z16110">
        <v>9101</v>
      </c>
      <c r="AA16110" t="s">
        <v>133</v>
      </c>
      <c r="AC16110" t="s">
        <v>10720</v>
      </c>
      <c r="AD16110" t="s">
        <v>2682</v>
      </c>
    </row>
    <row r="16111" spans="21:30">
      <c r="U16111">
        <v>34755</v>
      </c>
      <c r="V16111">
        <v>8</v>
      </c>
      <c r="W16111" t="s">
        <v>16132</v>
      </c>
      <c r="X16111">
        <v>9</v>
      </c>
      <c r="Y16111" t="s">
        <v>559</v>
      </c>
      <c r="Z16111">
        <v>9101</v>
      </c>
      <c r="AA16111" t="s">
        <v>133</v>
      </c>
      <c r="AC16111" t="s">
        <v>10720</v>
      </c>
      <c r="AD16111" t="s">
        <v>2682</v>
      </c>
    </row>
    <row r="16112" spans="21:30">
      <c r="U16112">
        <v>34756</v>
      </c>
      <c r="V16112">
        <v>6</v>
      </c>
      <c r="W16112" t="s">
        <v>16133</v>
      </c>
      <c r="X16112">
        <v>9</v>
      </c>
      <c r="Y16112" t="s">
        <v>559</v>
      </c>
      <c r="Z16112">
        <v>9101</v>
      </c>
      <c r="AA16112" t="s">
        <v>133</v>
      </c>
      <c r="AC16112" t="s">
        <v>10720</v>
      </c>
      <c r="AD16112" t="s">
        <v>2682</v>
      </c>
    </row>
    <row r="16113" spans="21:30">
      <c r="U16113">
        <v>34757</v>
      </c>
      <c r="V16113">
        <v>4</v>
      </c>
      <c r="W16113" t="s">
        <v>12155</v>
      </c>
      <c r="X16113">
        <v>9</v>
      </c>
      <c r="Y16113" t="s">
        <v>559</v>
      </c>
      <c r="Z16113">
        <v>9101</v>
      </c>
      <c r="AA16113" t="s">
        <v>133</v>
      </c>
      <c r="AC16113" t="s">
        <v>10720</v>
      </c>
      <c r="AD16113" t="s">
        <v>2682</v>
      </c>
    </row>
    <row r="16114" spans="21:30">
      <c r="U16114">
        <v>34758</v>
      </c>
      <c r="V16114">
        <v>2</v>
      </c>
      <c r="W16114" t="s">
        <v>16134</v>
      </c>
      <c r="X16114">
        <v>9</v>
      </c>
      <c r="Y16114" t="s">
        <v>559</v>
      </c>
      <c r="Z16114">
        <v>9101</v>
      </c>
      <c r="AA16114" t="s">
        <v>133</v>
      </c>
      <c r="AC16114" t="s">
        <v>10720</v>
      </c>
      <c r="AD16114" t="s">
        <v>2682</v>
      </c>
    </row>
    <row r="16115" spans="21:30">
      <c r="U16115">
        <v>34759</v>
      </c>
      <c r="V16115">
        <v>0</v>
      </c>
      <c r="W16115" t="s">
        <v>16135</v>
      </c>
      <c r="X16115">
        <v>9</v>
      </c>
      <c r="Y16115" t="s">
        <v>559</v>
      </c>
      <c r="Z16115">
        <v>9101</v>
      </c>
      <c r="AA16115" t="s">
        <v>133</v>
      </c>
      <c r="AC16115" t="s">
        <v>10720</v>
      </c>
      <c r="AD16115" t="s">
        <v>2682</v>
      </c>
    </row>
    <row r="16116" spans="21:30">
      <c r="U16116">
        <v>34760</v>
      </c>
      <c r="V16116">
        <v>4</v>
      </c>
      <c r="W16116" t="s">
        <v>16136</v>
      </c>
      <c r="X16116">
        <v>9</v>
      </c>
      <c r="Y16116" t="s">
        <v>559</v>
      </c>
      <c r="Z16116">
        <v>9101</v>
      </c>
      <c r="AA16116" t="s">
        <v>133</v>
      </c>
      <c r="AC16116" t="s">
        <v>10720</v>
      </c>
      <c r="AD16116" t="s">
        <v>2682</v>
      </c>
    </row>
    <row r="16117" spans="21:30">
      <c r="U16117">
        <v>34761</v>
      </c>
      <c r="V16117">
        <v>2</v>
      </c>
      <c r="W16117" t="s">
        <v>16137</v>
      </c>
      <c r="X16117">
        <v>9</v>
      </c>
      <c r="Y16117" t="s">
        <v>559</v>
      </c>
      <c r="Z16117">
        <v>9101</v>
      </c>
      <c r="AA16117" t="s">
        <v>133</v>
      </c>
      <c r="AC16117" t="s">
        <v>10720</v>
      </c>
      <c r="AD16117" t="s">
        <v>2682</v>
      </c>
    </row>
    <row r="16118" spans="21:30">
      <c r="U16118">
        <v>34762</v>
      </c>
      <c r="V16118">
        <v>0</v>
      </c>
      <c r="W16118" t="s">
        <v>16138</v>
      </c>
      <c r="X16118">
        <v>9</v>
      </c>
      <c r="Y16118" t="s">
        <v>559</v>
      </c>
      <c r="Z16118">
        <v>9101</v>
      </c>
      <c r="AA16118" t="s">
        <v>133</v>
      </c>
      <c r="AC16118" t="s">
        <v>10720</v>
      </c>
      <c r="AD16118" t="s">
        <v>2682</v>
      </c>
    </row>
    <row r="16119" spans="21:30">
      <c r="U16119">
        <v>34763</v>
      </c>
      <c r="V16119">
        <v>9</v>
      </c>
      <c r="W16119" t="s">
        <v>10231</v>
      </c>
      <c r="X16119">
        <v>9</v>
      </c>
      <c r="Y16119" t="s">
        <v>559</v>
      </c>
      <c r="Z16119">
        <v>9101</v>
      </c>
      <c r="AA16119" t="s">
        <v>133</v>
      </c>
      <c r="AC16119" t="s">
        <v>10720</v>
      </c>
      <c r="AD16119" t="s">
        <v>2682</v>
      </c>
    </row>
    <row r="16120" spans="21:30">
      <c r="U16120">
        <v>34764</v>
      </c>
      <c r="V16120">
        <v>7</v>
      </c>
      <c r="W16120" t="s">
        <v>16139</v>
      </c>
      <c r="X16120">
        <v>9</v>
      </c>
      <c r="Y16120" t="s">
        <v>559</v>
      </c>
      <c r="Z16120">
        <v>9101</v>
      </c>
      <c r="AA16120" t="s">
        <v>133</v>
      </c>
      <c r="AC16120" t="s">
        <v>10720</v>
      </c>
      <c r="AD16120" t="s">
        <v>2682</v>
      </c>
    </row>
    <row r="16121" spans="21:30">
      <c r="U16121">
        <v>34765</v>
      </c>
      <c r="V16121">
        <v>5</v>
      </c>
      <c r="W16121" t="s">
        <v>16140</v>
      </c>
      <c r="X16121">
        <v>9</v>
      </c>
      <c r="Y16121" t="s">
        <v>559</v>
      </c>
      <c r="Z16121">
        <v>9101</v>
      </c>
      <c r="AA16121" t="s">
        <v>133</v>
      </c>
      <c r="AC16121" t="s">
        <v>10720</v>
      </c>
      <c r="AD16121" t="s">
        <v>2682</v>
      </c>
    </row>
    <row r="16122" spans="21:30">
      <c r="U16122">
        <v>34766</v>
      </c>
      <c r="V16122">
        <v>3</v>
      </c>
      <c r="W16122" t="s">
        <v>16141</v>
      </c>
      <c r="X16122">
        <v>9</v>
      </c>
      <c r="Y16122" t="s">
        <v>559</v>
      </c>
      <c r="Z16122">
        <v>9101</v>
      </c>
      <c r="AA16122" t="s">
        <v>133</v>
      </c>
      <c r="AC16122" t="s">
        <v>10720</v>
      </c>
      <c r="AD16122" t="s">
        <v>2682</v>
      </c>
    </row>
    <row r="16123" spans="21:30">
      <c r="U16123">
        <v>34773</v>
      </c>
      <c r="V16123">
        <v>6</v>
      </c>
      <c r="W16123" t="s">
        <v>16142</v>
      </c>
      <c r="X16123">
        <v>9</v>
      </c>
      <c r="Y16123" t="s">
        <v>559</v>
      </c>
      <c r="Z16123">
        <v>9101</v>
      </c>
      <c r="AA16123" t="s">
        <v>133</v>
      </c>
      <c r="AC16123" t="s">
        <v>10720</v>
      </c>
      <c r="AD16123" t="s">
        <v>2682</v>
      </c>
    </row>
    <row r="16124" spans="21:30">
      <c r="U16124">
        <v>34774</v>
      </c>
      <c r="V16124">
        <v>4</v>
      </c>
      <c r="W16124" t="s">
        <v>16143</v>
      </c>
      <c r="X16124">
        <v>9</v>
      </c>
      <c r="Y16124" t="s">
        <v>559</v>
      </c>
      <c r="Z16124">
        <v>9101</v>
      </c>
      <c r="AA16124" t="s">
        <v>133</v>
      </c>
      <c r="AC16124" t="s">
        <v>10720</v>
      </c>
      <c r="AD16124" t="s">
        <v>2682</v>
      </c>
    </row>
    <row r="16125" spans="21:30">
      <c r="U16125">
        <v>34775</v>
      </c>
      <c r="V16125">
        <v>2</v>
      </c>
      <c r="W16125" t="s">
        <v>16144</v>
      </c>
      <c r="X16125">
        <v>9</v>
      </c>
      <c r="Y16125" t="s">
        <v>559</v>
      </c>
      <c r="Z16125">
        <v>9101</v>
      </c>
      <c r="AA16125" t="s">
        <v>133</v>
      </c>
      <c r="AC16125" t="s">
        <v>10720</v>
      </c>
      <c r="AD16125" t="s">
        <v>2682</v>
      </c>
    </row>
    <row r="16126" spans="21:30">
      <c r="U16126">
        <v>34778</v>
      </c>
      <c r="V16126">
        <v>7</v>
      </c>
      <c r="W16126" t="s">
        <v>16145</v>
      </c>
      <c r="X16126">
        <v>9</v>
      </c>
      <c r="Y16126" t="s">
        <v>559</v>
      </c>
      <c r="Z16126">
        <v>9102</v>
      </c>
      <c r="AA16126" t="s">
        <v>936</v>
      </c>
      <c r="AC16126" t="s">
        <v>15961</v>
      </c>
      <c r="AD16126" t="s">
        <v>2682</v>
      </c>
    </row>
    <row r="16127" spans="21:30">
      <c r="U16127">
        <v>34779</v>
      </c>
      <c r="V16127">
        <v>5</v>
      </c>
      <c r="W16127" t="s">
        <v>12788</v>
      </c>
      <c r="X16127">
        <v>9</v>
      </c>
      <c r="Y16127" t="s">
        <v>559</v>
      </c>
      <c r="Z16127">
        <v>9102</v>
      </c>
      <c r="AA16127" t="s">
        <v>936</v>
      </c>
      <c r="AC16127" t="s">
        <v>15961</v>
      </c>
      <c r="AD16127" t="s">
        <v>2682</v>
      </c>
    </row>
    <row r="16128" spans="21:30">
      <c r="U16128">
        <v>34780</v>
      </c>
      <c r="V16128">
        <v>9</v>
      </c>
      <c r="W16128" t="s">
        <v>10250</v>
      </c>
      <c r="X16128">
        <v>9</v>
      </c>
      <c r="Y16128" t="s">
        <v>559</v>
      </c>
      <c r="Z16128">
        <v>9102</v>
      </c>
      <c r="AA16128" t="s">
        <v>936</v>
      </c>
      <c r="AC16128" t="s">
        <v>15961</v>
      </c>
      <c r="AD16128" t="s">
        <v>2682</v>
      </c>
    </row>
    <row r="16129" spans="21:30">
      <c r="U16129">
        <v>34781</v>
      </c>
      <c r="V16129">
        <v>7</v>
      </c>
      <c r="W16129" t="s">
        <v>16146</v>
      </c>
      <c r="X16129">
        <v>9</v>
      </c>
      <c r="Y16129" t="s">
        <v>559</v>
      </c>
      <c r="Z16129">
        <v>9102</v>
      </c>
      <c r="AA16129" t="s">
        <v>936</v>
      </c>
      <c r="AC16129" t="s">
        <v>15961</v>
      </c>
      <c r="AD16129" t="s">
        <v>2682</v>
      </c>
    </row>
    <row r="16130" spans="21:30">
      <c r="U16130">
        <v>34782</v>
      </c>
      <c r="V16130">
        <v>5</v>
      </c>
      <c r="W16130" t="s">
        <v>16147</v>
      </c>
      <c r="X16130">
        <v>9</v>
      </c>
      <c r="Y16130" t="s">
        <v>559</v>
      </c>
      <c r="Z16130">
        <v>9102</v>
      </c>
      <c r="AA16130" t="s">
        <v>936</v>
      </c>
      <c r="AC16130" t="s">
        <v>15961</v>
      </c>
      <c r="AD16130" t="s">
        <v>2682</v>
      </c>
    </row>
    <row r="16131" spans="21:30">
      <c r="U16131">
        <v>34789</v>
      </c>
      <c r="V16131">
        <v>2</v>
      </c>
      <c r="W16131" t="s">
        <v>12587</v>
      </c>
      <c r="X16131">
        <v>9</v>
      </c>
      <c r="Y16131" t="s">
        <v>559</v>
      </c>
      <c r="Z16131">
        <v>9102</v>
      </c>
      <c r="AA16131" t="s">
        <v>936</v>
      </c>
      <c r="AC16131" t="s">
        <v>15961</v>
      </c>
      <c r="AD16131" t="s">
        <v>2682</v>
      </c>
    </row>
    <row r="16132" spans="21:30">
      <c r="U16132">
        <v>34792</v>
      </c>
      <c r="V16132">
        <v>2</v>
      </c>
      <c r="W16132" t="s">
        <v>5694</v>
      </c>
      <c r="X16132">
        <v>9</v>
      </c>
      <c r="Y16132" t="s">
        <v>559</v>
      </c>
      <c r="Z16132">
        <v>9103</v>
      </c>
      <c r="AA16132" t="s">
        <v>1077</v>
      </c>
      <c r="AC16132" t="s">
        <v>10720</v>
      </c>
      <c r="AD16132" t="s">
        <v>2682</v>
      </c>
    </row>
    <row r="16133" spans="21:30">
      <c r="U16133">
        <v>34793</v>
      </c>
      <c r="V16133">
        <v>0</v>
      </c>
      <c r="W16133" t="s">
        <v>16148</v>
      </c>
      <c r="X16133">
        <v>9</v>
      </c>
      <c r="Y16133" t="s">
        <v>559</v>
      </c>
      <c r="Z16133">
        <v>9103</v>
      </c>
      <c r="AA16133" t="s">
        <v>1077</v>
      </c>
      <c r="AC16133" t="s">
        <v>10720</v>
      </c>
      <c r="AD16133" t="s">
        <v>2682</v>
      </c>
    </row>
    <row r="16134" spans="21:30">
      <c r="U16134">
        <v>34794</v>
      </c>
      <c r="V16134">
        <v>9</v>
      </c>
      <c r="W16134" t="s">
        <v>16149</v>
      </c>
      <c r="X16134">
        <v>9</v>
      </c>
      <c r="Y16134" t="s">
        <v>559</v>
      </c>
      <c r="Z16134">
        <v>9103</v>
      </c>
      <c r="AA16134" t="s">
        <v>1077</v>
      </c>
      <c r="AC16134" t="s">
        <v>10720</v>
      </c>
      <c r="AD16134" t="s">
        <v>2682</v>
      </c>
    </row>
    <row r="16135" spans="21:30">
      <c r="U16135">
        <v>34795</v>
      </c>
      <c r="V16135">
        <v>7</v>
      </c>
      <c r="W16135" t="s">
        <v>16150</v>
      </c>
      <c r="X16135">
        <v>9</v>
      </c>
      <c r="Y16135" t="s">
        <v>559</v>
      </c>
      <c r="Z16135">
        <v>9103</v>
      </c>
      <c r="AA16135" t="s">
        <v>1077</v>
      </c>
      <c r="AC16135" t="s">
        <v>10720</v>
      </c>
      <c r="AD16135" t="s">
        <v>2682</v>
      </c>
    </row>
    <row r="16136" spans="21:30">
      <c r="U16136">
        <v>34796</v>
      </c>
      <c r="V16136">
        <v>5</v>
      </c>
      <c r="W16136" t="s">
        <v>16151</v>
      </c>
      <c r="X16136">
        <v>9</v>
      </c>
      <c r="Y16136" t="s">
        <v>559</v>
      </c>
      <c r="Z16136">
        <v>9103</v>
      </c>
      <c r="AA16136" t="s">
        <v>1077</v>
      </c>
      <c r="AC16136" t="s">
        <v>10720</v>
      </c>
      <c r="AD16136" t="s">
        <v>443</v>
      </c>
    </row>
    <row r="16137" spans="21:30">
      <c r="U16137">
        <v>34798</v>
      </c>
      <c r="V16137">
        <v>1</v>
      </c>
      <c r="W16137" t="s">
        <v>16152</v>
      </c>
      <c r="X16137">
        <v>9</v>
      </c>
      <c r="Y16137" t="s">
        <v>559</v>
      </c>
      <c r="Z16137">
        <v>9103</v>
      </c>
      <c r="AA16137" t="s">
        <v>1077</v>
      </c>
      <c r="AC16137" t="s">
        <v>10720</v>
      </c>
      <c r="AD16137" t="s">
        <v>2682</v>
      </c>
    </row>
    <row r="16138" spans="21:30">
      <c r="U16138">
        <v>34802</v>
      </c>
      <c r="V16138">
        <v>3</v>
      </c>
      <c r="W16138" t="s">
        <v>16153</v>
      </c>
      <c r="X16138">
        <v>9</v>
      </c>
      <c r="Y16138" t="s">
        <v>559</v>
      </c>
      <c r="Z16138">
        <v>9104</v>
      </c>
      <c r="AA16138" t="s">
        <v>1093</v>
      </c>
      <c r="AC16138" t="s">
        <v>10720</v>
      </c>
      <c r="AD16138" t="s">
        <v>2682</v>
      </c>
    </row>
    <row r="16139" spans="21:30">
      <c r="U16139">
        <v>34803</v>
      </c>
      <c r="V16139">
        <v>1</v>
      </c>
      <c r="W16139" t="s">
        <v>16154</v>
      </c>
      <c r="X16139">
        <v>9</v>
      </c>
      <c r="Y16139" t="s">
        <v>559</v>
      </c>
      <c r="Z16139">
        <v>9104</v>
      </c>
      <c r="AA16139" t="s">
        <v>1093</v>
      </c>
      <c r="AC16139" t="s">
        <v>10720</v>
      </c>
      <c r="AD16139" t="s">
        <v>2682</v>
      </c>
    </row>
    <row r="16140" spans="21:30">
      <c r="U16140">
        <v>34805</v>
      </c>
      <c r="V16140">
        <v>8</v>
      </c>
      <c r="W16140" t="s">
        <v>16155</v>
      </c>
      <c r="X16140">
        <v>9</v>
      </c>
      <c r="Y16140" t="s">
        <v>559</v>
      </c>
      <c r="Z16140">
        <v>9104</v>
      </c>
      <c r="AA16140" t="s">
        <v>1093</v>
      </c>
      <c r="AC16140" t="s">
        <v>10720</v>
      </c>
      <c r="AD16140" t="s">
        <v>2682</v>
      </c>
    </row>
    <row r="16141" spans="21:30">
      <c r="U16141">
        <v>34806</v>
      </c>
      <c r="V16141">
        <v>6</v>
      </c>
      <c r="W16141" t="s">
        <v>16156</v>
      </c>
      <c r="X16141">
        <v>9</v>
      </c>
      <c r="Y16141" t="s">
        <v>559</v>
      </c>
      <c r="Z16141">
        <v>9104</v>
      </c>
      <c r="AA16141" t="s">
        <v>1093</v>
      </c>
      <c r="AC16141" t="s">
        <v>10720</v>
      </c>
      <c r="AD16141" t="s">
        <v>2682</v>
      </c>
    </row>
    <row r="16142" spans="21:30">
      <c r="U16142">
        <v>34807</v>
      </c>
      <c r="V16142">
        <v>4</v>
      </c>
      <c r="W16142" t="s">
        <v>16157</v>
      </c>
      <c r="X16142">
        <v>9</v>
      </c>
      <c r="Y16142" t="s">
        <v>559</v>
      </c>
      <c r="Z16142">
        <v>9104</v>
      </c>
      <c r="AA16142" t="s">
        <v>1093</v>
      </c>
      <c r="AC16142" t="s">
        <v>10720</v>
      </c>
      <c r="AD16142" t="s">
        <v>2682</v>
      </c>
    </row>
    <row r="16143" spans="21:30">
      <c r="U16143">
        <v>34810</v>
      </c>
      <c r="V16143">
        <v>4</v>
      </c>
      <c r="W16143" t="s">
        <v>12234</v>
      </c>
      <c r="X16143">
        <v>9</v>
      </c>
      <c r="Y16143" t="s">
        <v>559</v>
      </c>
      <c r="Z16143">
        <v>9105</v>
      </c>
      <c r="AA16143" t="s">
        <v>93</v>
      </c>
      <c r="AC16143" t="s">
        <v>10720</v>
      </c>
      <c r="AD16143" t="s">
        <v>2682</v>
      </c>
    </row>
    <row r="16144" spans="21:30">
      <c r="U16144">
        <v>34813</v>
      </c>
      <c r="V16144">
        <v>9</v>
      </c>
      <c r="W16144" t="s">
        <v>16158</v>
      </c>
      <c r="X16144">
        <v>9</v>
      </c>
      <c r="Y16144" t="s">
        <v>559</v>
      </c>
      <c r="Z16144">
        <v>9105</v>
      </c>
      <c r="AA16144" t="s">
        <v>93</v>
      </c>
      <c r="AC16144" t="s">
        <v>10720</v>
      </c>
      <c r="AD16144" t="s">
        <v>2682</v>
      </c>
    </row>
    <row r="16145" spans="21:30">
      <c r="U16145">
        <v>34814</v>
      </c>
      <c r="V16145">
        <v>7</v>
      </c>
      <c r="W16145" t="s">
        <v>13988</v>
      </c>
      <c r="X16145">
        <v>9</v>
      </c>
      <c r="Y16145" t="s">
        <v>559</v>
      </c>
      <c r="Z16145">
        <v>9105</v>
      </c>
      <c r="AA16145" t="s">
        <v>93</v>
      </c>
      <c r="AC16145" t="s">
        <v>10720</v>
      </c>
      <c r="AD16145" t="s">
        <v>2682</v>
      </c>
    </row>
    <row r="16146" spans="21:30">
      <c r="U16146">
        <v>34816</v>
      </c>
      <c r="V16146">
        <v>3</v>
      </c>
      <c r="W16146" t="s">
        <v>12478</v>
      </c>
      <c r="X16146">
        <v>9</v>
      </c>
      <c r="Y16146" t="s">
        <v>559</v>
      </c>
      <c r="Z16146">
        <v>9105</v>
      </c>
      <c r="AA16146" t="s">
        <v>93</v>
      </c>
      <c r="AC16146" t="s">
        <v>10720</v>
      </c>
      <c r="AD16146" t="s">
        <v>2682</v>
      </c>
    </row>
    <row r="16147" spans="21:30">
      <c r="U16147">
        <v>34823</v>
      </c>
      <c r="V16147">
        <v>6</v>
      </c>
      <c r="W16147" t="s">
        <v>10261</v>
      </c>
      <c r="X16147">
        <v>9</v>
      </c>
      <c r="Y16147" t="s">
        <v>559</v>
      </c>
      <c r="Z16147">
        <v>9106</v>
      </c>
      <c r="AA16147" t="s">
        <v>1168</v>
      </c>
      <c r="AC16147" t="s">
        <v>10720</v>
      </c>
      <c r="AD16147" t="s">
        <v>2682</v>
      </c>
    </row>
    <row r="16148" spans="21:30">
      <c r="U16148">
        <v>34824</v>
      </c>
      <c r="V16148">
        <v>4</v>
      </c>
      <c r="W16148" t="s">
        <v>16159</v>
      </c>
      <c r="X16148">
        <v>9</v>
      </c>
      <c r="Y16148" t="s">
        <v>559</v>
      </c>
      <c r="Z16148">
        <v>9106</v>
      </c>
      <c r="AA16148" t="s">
        <v>1168</v>
      </c>
      <c r="AC16148" t="s">
        <v>10720</v>
      </c>
      <c r="AD16148" t="s">
        <v>2682</v>
      </c>
    </row>
    <row r="16149" spans="21:30">
      <c r="U16149">
        <v>34825</v>
      </c>
      <c r="V16149">
        <v>2</v>
      </c>
      <c r="W16149" t="s">
        <v>16160</v>
      </c>
      <c r="X16149">
        <v>9</v>
      </c>
      <c r="Y16149" t="s">
        <v>559</v>
      </c>
      <c r="Z16149">
        <v>9106</v>
      </c>
      <c r="AA16149" t="s">
        <v>1168</v>
      </c>
      <c r="AC16149" t="s">
        <v>10720</v>
      </c>
      <c r="AD16149" t="s">
        <v>2682</v>
      </c>
    </row>
    <row r="16150" spans="21:30">
      <c r="U16150">
        <v>34831</v>
      </c>
      <c r="V16150">
        <v>7</v>
      </c>
      <c r="W16150" t="s">
        <v>16161</v>
      </c>
      <c r="X16150">
        <v>9</v>
      </c>
      <c r="Y16150" t="s">
        <v>559</v>
      </c>
      <c r="Z16150">
        <v>9107</v>
      </c>
      <c r="AA16150" t="s">
        <v>1173</v>
      </c>
      <c r="AC16150" t="s">
        <v>10720</v>
      </c>
      <c r="AD16150" t="s">
        <v>2682</v>
      </c>
    </row>
    <row r="16151" spans="21:30">
      <c r="U16151">
        <v>34832</v>
      </c>
      <c r="V16151">
        <v>5</v>
      </c>
      <c r="W16151" t="s">
        <v>12497</v>
      </c>
      <c r="X16151">
        <v>9</v>
      </c>
      <c r="Y16151" t="s">
        <v>559</v>
      </c>
      <c r="Z16151">
        <v>9107</v>
      </c>
      <c r="AA16151" t="s">
        <v>1173</v>
      </c>
      <c r="AC16151" t="s">
        <v>10720</v>
      </c>
      <c r="AD16151" t="s">
        <v>2682</v>
      </c>
    </row>
    <row r="16152" spans="21:30">
      <c r="U16152">
        <v>34833</v>
      </c>
      <c r="V16152">
        <v>3</v>
      </c>
      <c r="W16152" t="s">
        <v>16162</v>
      </c>
      <c r="X16152">
        <v>9</v>
      </c>
      <c r="Y16152" t="s">
        <v>559</v>
      </c>
      <c r="Z16152">
        <v>9107</v>
      </c>
      <c r="AA16152" t="s">
        <v>1173</v>
      </c>
      <c r="AC16152" t="s">
        <v>10720</v>
      </c>
      <c r="AD16152" t="s">
        <v>2682</v>
      </c>
    </row>
    <row r="16153" spans="21:30">
      <c r="U16153">
        <v>34840</v>
      </c>
      <c r="V16153">
        <v>6</v>
      </c>
      <c r="W16153" t="s">
        <v>16163</v>
      </c>
      <c r="X16153">
        <v>9</v>
      </c>
      <c r="Y16153" t="s">
        <v>559</v>
      </c>
      <c r="Z16153">
        <v>9108</v>
      </c>
      <c r="AA16153" t="s">
        <v>1269</v>
      </c>
      <c r="AC16153" t="s">
        <v>10720</v>
      </c>
      <c r="AD16153" t="s">
        <v>2682</v>
      </c>
    </row>
    <row r="16154" spans="21:30">
      <c r="U16154">
        <v>34841</v>
      </c>
      <c r="V16154">
        <v>4</v>
      </c>
      <c r="W16154" t="s">
        <v>13263</v>
      </c>
      <c r="X16154">
        <v>9</v>
      </c>
      <c r="Y16154" t="s">
        <v>559</v>
      </c>
      <c r="Z16154">
        <v>9108</v>
      </c>
      <c r="AA16154" t="s">
        <v>1269</v>
      </c>
      <c r="AC16154" t="s">
        <v>10720</v>
      </c>
      <c r="AD16154" t="s">
        <v>2682</v>
      </c>
    </row>
    <row r="16155" spans="21:30">
      <c r="U16155">
        <v>34842</v>
      </c>
      <c r="V16155">
        <v>2</v>
      </c>
      <c r="W16155" t="s">
        <v>16164</v>
      </c>
      <c r="X16155">
        <v>9</v>
      </c>
      <c r="Y16155" t="s">
        <v>559</v>
      </c>
      <c r="Z16155">
        <v>9108</v>
      </c>
      <c r="AA16155" t="s">
        <v>1269</v>
      </c>
      <c r="AC16155" t="s">
        <v>10720</v>
      </c>
      <c r="AD16155" t="s">
        <v>2682</v>
      </c>
    </row>
    <row r="16156" spans="21:30">
      <c r="U16156">
        <v>34843</v>
      </c>
      <c r="V16156">
        <v>0</v>
      </c>
      <c r="W16156" t="s">
        <v>16165</v>
      </c>
      <c r="X16156">
        <v>9</v>
      </c>
      <c r="Y16156" t="s">
        <v>559</v>
      </c>
      <c r="Z16156">
        <v>9108</v>
      </c>
      <c r="AA16156" t="s">
        <v>1269</v>
      </c>
      <c r="AC16156" t="s">
        <v>10720</v>
      </c>
      <c r="AD16156" t="s">
        <v>2682</v>
      </c>
    </row>
    <row r="16157" spans="21:30">
      <c r="U16157">
        <v>34844</v>
      </c>
      <c r="V16157">
        <v>9</v>
      </c>
      <c r="W16157" t="s">
        <v>16166</v>
      </c>
      <c r="X16157">
        <v>9</v>
      </c>
      <c r="Y16157" t="s">
        <v>559</v>
      </c>
      <c r="Z16157">
        <v>9108</v>
      </c>
      <c r="AA16157" t="s">
        <v>1269</v>
      </c>
      <c r="AC16157" t="s">
        <v>10720</v>
      </c>
      <c r="AD16157" t="s">
        <v>2682</v>
      </c>
    </row>
    <row r="16158" spans="21:30">
      <c r="U16158">
        <v>34845</v>
      </c>
      <c r="V16158">
        <v>7</v>
      </c>
      <c r="W16158" t="s">
        <v>12527</v>
      </c>
      <c r="X16158">
        <v>9</v>
      </c>
      <c r="Y16158" t="s">
        <v>559</v>
      </c>
      <c r="Z16158">
        <v>9108</v>
      </c>
      <c r="AA16158" t="s">
        <v>1269</v>
      </c>
      <c r="AC16158" t="s">
        <v>10720</v>
      </c>
      <c r="AD16158" t="s">
        <v>2682</v>
      </c>
    </row>
    <row r="16159" spans="21:30">
      <c r="U16159">
        <v>34846</v>
      </c>
      <c r="V16159">
        <v>5</v>
      </c>
      <c r="W16159" t="s">
        <v>16167</v>
      </c>
      <c r="X16159">
        <v>9</v>
      </c>
      <c r="Y16159" t="s">
        <v>559</v>
      </c>
      <c r="Z16159">
        <v>9108</v>
      </c>
      <c r="AA16159" t="s">
        <v>1269</v>
      </c>
      <c r="AC16159" t="s">
        <v>10720</v>
      </c>
      <c r="AD16159" t="s">
        <v>2682</v>
      </c>
    </row>
    <row r="16160" spans="21:30">
      <c r="U16160">
        <v>34855</v>
      </c>
      <c r="V16160">
        <v>4</v>
      </c>
      <c r="W16160" t="s">
        <v>10250</v>
      </c>
      <c r="X16160">
        <v>9</v>
      </c>
      <c r="Y16160" t="s">
        <v>559</v>
      </c>
      <c r="Z16160">
        <v>9109</v>
      </c>
      <c r="AA16160" t="s">
        <v>1304</v>
      </c>
      <c r="AC16160" t="s">
        <v>10720</v>
      </c>
      <c r="AD16160" t="s">
        <v>2682</v>
      </c>
    </row>
    <row r="16161" spans="21:30">
      <c r="U16161">
        <v>34856</v>
      </c>
      <c r="V16161">
        <v>2</v>
      </c>
      <c r="W16161" t="s">
        <v>14070</v>
      </c>
      <c r="X16161">
        <v>9</v>
      </c>
      <c r="Y16161" t="s">
        <v>559</v>
      </c>
      <c r="Z16161">
        <v>9109</v>
      </c>
      <c r="AA16161" t="s">
        <v>1304</v>
      </c>
      <c r="AC16161" t="s">
        <v>10720</v>
      </c>
      <c r="AD16161" t="s">
        <v>2682</v>
      </c>
    </row>
    <row r="16162" spans="21:30">
      <c r="U16162">
        <v>34857</v>
      </c>
      <c r="V16162">
        <v>0</v>
      </c>
      <c r="W16162" t="s">
        <v>16168</v>
      </c>
      <c r="X16162">
        <v>9</v>
      </c>
      <c r="Y16162" t="s">
        <v>559</v>
      </c>
      <c r="Z16162">
        <v>9109</v>
      </c>
      <c r="AA16162" t="s">
        <v>1304</v>
      </c>
      <c r="AC16162" t="s">
        <v>10720</v>
      </c>
      <c r="AD16162" t="s">
        <v>2682</v>
      </c>
    </row>
    <row r="16163" spans="21:30">
      <c r="U16163">
        <v>34861</v>
      </c>
      <c r="V16163">
        <v>9</v>
      </c>
      <c r="W16163" t="s">
        <v>16169</v>
      </c>
      <c r="X16163">
        <v>9</v>
      </c>
      <c r="Y16163" t="s">
        <v>559</v>
      </c>
      <c r="Z16163">
        <v>9111</v>
      </c>
      <c r="AA16163" t="s">
        <v>1425</v>
      </c>
      <c r="AC16163" t="s">
        <v>10720</v>
      </c>
      <c r="AD16163" t="s">
        <v>2682</v>
      </c>
    </row>
    <row r="16164" spans="21:30">
      <c r="U16164">
        <v>34862</v>
      </c>
      <c r="V16164">
        <v>7</v>
      </c>
      <c r="W16164" t="s">
        <v>14315</v>
      </c>
      <c r="X16164">
        <v>9</v>
      </c>
      <c r="Y16164" t="s">
        <v>559</v>
      </c>
      <c r="Z16164">
        <v>9111</v>
      </c>
      <c r="AA16164" t="s">
        <v>1425</v>
      </c>
      <c r="AC16164" t="s">
        <v>10720</v>
      </c>
      <c r="AD16164" t="s">
        <v>2682</v>
      </c>
    </row>
    <row r="16165" spans="21:30">
      <c r="U16165">
        <v>34863</v>
      </c>
      <c r="V16165">
        <v>5</v>
      </c>
      <c r="W16165" t="s">
        <v>16170</v>
      </c>
      <c r="X16165">
        <v>9</v>
      </c>
      <c r="Y16165" t="s">
        <v>559</v>
      </c>
      <c r="Z16165">
        <v>9111</v>
      </c>
      <c r="AA16165" t="s">
        <v>1425</v>
      </c>
      <c r="AC16165" t="s">
        <v>15961</v>
      </c>
      <c r="AD16165" t="s">
        <v>2682</v>
      </c>
    </row>
    <row r="16166" spans="21:30">
      <c r="U16166">
        <v>34864</v>
      </c>
      <c r="V16166">
        <v>3</v>
      </c>
      <c r="W16166" t="s">
        <v>16171</v>
      </c>
      <c r="X16166">
        <v>9</v>
      </c>
      <c r="Y16166" t="s">
        <v>559</v>
      </c>
      <c r="Z16166">
        <v>9111</v>
      </c>
      <c r="AA16166" t="s">
        <v>1425</v>
      </c>
      <c r="AC16166" t="s">
        <v>15961</v>
      </c>
      <c r="AD16166" t="s">
        <v>2682</v>
      </c>
    </row>
    <row r="16167" spans="21:30">
      <c r="U16167">
        <v>34865</v>
      </c>
      <c r="V16167">
        <v>1</v>
      </c>
      <c r="W16167" t="s">
        <v>16172</v>
      </c>
      <c r="X16167">
        <v>9</v>
      </c>
      <c r="Y16167" t="s">
        <v>559</v>
      </c>
      <c r="Z16167">
        <v>9111</v>
      </c>
      <c r="AA16167" t="s">
        <v>1425</v>
      </c>
      <c r="AC16167" t="s">
        <v>15961</v>
      </c>
      <c r="AD16167" t="s">
        <v>2682</v>
      </c>
    </row>
    <row r="16168" spans="21:30">
      <c r="U16168">
        <v>34867</v>
      </c>
      <c r="V16168">
        <v>8</v>
      </c>
      <c r="W16168" t="s">
        <v>16173</v>
      </c>
      <c r="X16168">
        <v>9</v>
      </c>
      <c r="Y16168" t="s">
        <v>559</v>
      </c>
      <c r="Z16168">
        <v>9111</v>
      </c>
      <c r="AA16168" t="s">
        <v>1425</v>
      </c>
      <c r="AC16168" t="s">
        <v>15961</v>
      </c>
      <c r="AD16168" t="s">
        <v>2682</v>
      </c>
    </row>
    <row r="16169" spans="21:30">
      <c r="U16169">
        <v>34869</v>
      </c>
      <c r="V16169">
        <v>4</v>
      </c>
      <c r="W16169" t="s">
        <v>16174</v>
      </c>
      <c r="X16169">
        <v>9</v>
      </c>
      <c r="Y16169" t="s">
        <v>559</v>
      </c>
      <c r="Z16169">
        <v>9111</v>
      </c>
      <c r="AA16169" t="s">
        <v>1425</v>
      </c>
      <c r="AC16169" t="s">
        <v>15961</v>
      </c>
      <c r="AD16169" t="s">
        <v>2682</v>
      </c>
    </row>
    <row r="16170" spans="21:30">
      <c r="U16170">
        <v>34879</v>
      </c>
      <c r="V16170">
        <v>1</v>
      </c>
      <c r="W16170" t="s">
        <v>16175</v>
      </c>
      <c r="X16170">
        <v>9</v>
      </c>
      <c r="Y16170" t="s">
        <v>559</v>
      </c>
      <c r="Z16170">
        <v>9112</v>
      </c>
      <c r="AA16170" t="s">
        <v>1452</v>
      </c>
      <c r="AC16170" t="s">
        <v>10720</v>
      </c>
      <c r="AD16170" t="s">
        <v>2682</v>
      </c>
    </row>
    <row r="16171" spans="21:30">
      <c r="U16171">
        <v>34880</v>
      </c>
      <c r="V16171">
        <v>5</v>
      </c>
      <c r="W16171" t="s">
        <v>16176</v>
      </c>
      <c r="X16171">
        <v>9</v>
      </c>
      <c r="Y16171" t="s">
        <v>559</v>
      </c>
      <c r="Z16171">
        <v>9112</v>
      </c>
      <c r="AA16171" t="s">
        <v>1452</v>
      </c>
      <c r="AC16171" t="s">
        <v>10720</v>
      </c>
      <c r="AD16171" t="s">
        <v>2682</v>
      </c>
    </row>
    <row r="16172" spans="21:30">
      <c r="U16172">
        <v>34881</v>
      </c>
      <c r="V16172">
        <v>3</v>
      </c>
      <c r="W16172" t="s">
        <v>16177</v>
      </c>
      <c r="X16172">
        <v>9</v>
      </c>
      <c r="Y16172" t="s">
        <v>559</v>
      </c>
      <c r="Z16172">
        <v>9112</v>
      </c>
      <c r="AA16172" t="s">
        <v>1452</v>
      </c>
      <c r="AC16172" t="s">
        <v>10720</v>
      </c>
      <c r="AD16172" t="s">
        <v>2682</v>
      </c>
    </row>
    <row r="16173" spans="21:30">
      <c r="U16173">
        <v>34884</v>
      </c>
      <c r="V16173">
        <v>8</v>
      </c>
      <c r="W16173" t="s">
        <v>16178</v>
      </c>
      <c r="X16173">
        <v>9</v>
      </c>
      <c r="Y16173" t="s">
        <v>559</v>
      </c>
      <c r="Z16173">
        <v>9112</v>
      </c>
      <c r="AA16173" t="s">
        <v>1452</v>
      </c>
      <c r="AC16173" t="s">
        <v>10720</v>
      </c>
      <c r="AD16173" t="s">
        <v>2682</v>
      </c>
    </row>
    <row r="16174" spans="21:30">
      <c r="U16174">
        <v>34885</v>
      </c>
      <c r="V16174">
        <v>6</v>
      </c>
      <c r="W16174" t="s">
        <v>16179</v>
      </c>
      <c r="X16174">
        <v>9</v>
      </c>
      <c r="Y16174" t="s">
        <v>559</v>
      </c>
      <c r="Z16174">
        <v>9112</v>
      </c>
      <c r="AA16174" t="s">
        <v>1452</v>
      </c>
      <c r="AC16174" t="s">
        <v>10720</v>
      </c>
      <c r="AD16174" t="s">
        <v>2682</v>
      </c>
    </row>
    <row r="16175" spans="21:30">
      <c r="U16175">
        <v>34886</v>
      </c>
      <c r="V16175">
        <v>4</v>
      </c>
      <c r="W16175" t="s">
        <v>16180</v>
      </c>
      <c r="X16175">
        <v>9</v>
      </c>
      <c r="Y16175" t="s">
        <v>559</v>
      </c>
      <c r="Z16175">
        <v>9112</v>
      </c>
      <c r="AA16175" t="s">
        <v>1452</v>
      </c>
      <c r="AC16175" t="s">
        <v>10720</v>
      </c>
      <c r="AD16175" t="s">
        <v>2682</v>
      </c>
    </row>
    <row r="16176" spans="21:30">
      <c r="U16176">
        <v>34887</v>
      </c>
      <c r="V16176">
        <v>2</v>
      </c>
      <c r="W16176" t="s">
        <v>10257</v>
      </c>
      <c r="X16176">
        <v>9</v>
      </c>
      <c r="Y16176" t="s">
        <v>559</v>
      </c>
      <c r="Z16176">
        <v>9112</v>
      </c>
      <c r="AA16176" t="s">
        <v>1452</v>
      </c>
      <c r="AC16176" t="s">
        <v>10720</v>
      </c>
      <c r="AD16176" t="s">
        <v>2682</v>
      </c>
    </row>
    <row r="16177" spans="21:30">
      <c r="U16177">
        <v>34888</v>
      </c>
      <c r="V16177">
        <v>0</v>
      </c>
      <c r="W16177" t="s">
        <v>16181</v>
      </c>
      <c r="X16177">
        <v>9</v>
      </c>
      <c r="Y16177" t="s">
        <v>559</v>
      </c>
      <c r="Z16177">
        <v>9112</v>
      </c>
      <c r="AA16177" t="s">
        <v>1452</v>
      </c>
      <c r="AC16177" t="s">
        <v>10720</v>
      </c>
      <c r="AD16177" t="s">
        <v>2682</v>
      </c>
    </row>
    <row r="16178" spans="21:30">
      <c r="U16178">
        <v>34889</v>
      </c>
      <c r="V16178">
        <v>9</v>
      </c>
      <c r="W16178" t="s">
        <v>12971</v>
      </c>
      <c r="X16178">
        <v>9</v>
      </c>
      <c r="Y16178" t="s">
        <v>559</v>
      </c>
      <c r="Z16178">
        <v>9112</v>
      </c>
      <c r="AA16178" t="s">
        <v>1452</v>
      </c>
      <c r="AC16178" t="s">
        <v>10720</v>
      </c>
      <c r="AD16178" t="s">
        <v>2682</v>
      </c>
    </row>
    <row r="16179" spans="21:30">
      <c r="U16179">
        <v>34890</v>
      </c>
      <c r="V16179">
        <v>2</v>
      </c>
      <c r="W16179" t="s">
        <v>13358</v>
      </c>
      <c r="X16179">
        <v>9</v>
      </c>
      <c r="Y16179" t="s">
        <v>559</v>
      </c>
      <c r="Z16179">
        <v>9112</v>
      </c>
      <c r="AA16179" t="s">
        <v>1452</v>
      </c>
      <c r="AC16179" t="s">
        <v>10720</v>
      </c>
      <c r="AD16179" t="s">
        <v>2682</v>
      </c>
    </row>
    <row r="16180" spans="21:30">
      <c r="U16180">
        <v>34891</v>
      </c>
      <c r="V16180">
        <v>0</v>
      </c>
      <c r="W16180" t="s">
        <v>16182</v>
      </c>
      <c r="X16180">
        <v>9</v>
      </c>
      <c r="Y16180" t="s">
        <v>559</v>
      </c>
      <c r="Z16180">
        <v>9112</v>
      </c>
      <c r="AA16180" t="s">
        <v>1452</v>
      </c>
      <c r="AC16180" t="s">
        <v>10720</v>
      </c>
      <c r="AD16180" t="s">
        <v>2682</v>
      </c>
    </row>
    <row r="16181" spans="21:30">
      <c r="U16181">
        <v>34892</v>
      </c>
      <c r="V16181">
        <v>9</v>
      </c>
      <c r="W16181" t="s">
        <v>16183</v>
      </c>
      <c r="X16181">
        <v>9</v>
      </c>
      <c r="Y16181" t="s">
        <v>559</v>
      </c>
      <c r="Z16181">
        <v>9112</v>
      </c>
      <c r="AA16181" t="s">
        <v>1452</v>
      </c>
      <c r="AC16181" t="s">
        <v>10720</v>
      </c>
      <c r="AD16181" t="s">
        <v>2682</v>
      </c>
    </row>
    <row r="16182" spans="21:30">
      <c r="U16182">
        <v>34893</v>
      </c>
      <c r="V16182">
        <v>7</v>
      </c>
      <c r="W16182" t="s">
        <v>16184</v>
      </c>
      <c r="X16182">
        <v>9</v>
      </c>
      <c r="Y16182" t="s">
        <v>559</v>
      </c>
      <c r="Z16182">
        <v>9112</v>
      </c>
      <c r="AA16182" t="s">
        <v>1452</v>
      </c>
      <c r="AC16182" t="s">
        <v>10720</v>
      </c>
      <c r="AD16182" t="s">
        <v>2682</v>
      </c>
    </row>
    <row r="16183" spans="21:30">
      <c r="U16183">
        <v>34894</v>
      </c>
      <c r="V16183">
        <v>5</v>
      </c>
      <c r="W16183" t="s">
        <v>14401</v>
      </c>
      <c r="X16183">
        <v>9</v>
      </c>
      <c r="Y16183" t="s">
        <v>559</v>
      </c>
      <c r="Z16183">
        <v>9112</v>
      </c>
      <c r="AA16183" t="s">
        <v>1452</v>
      </c>
      <c r="AC16183" t="s">
        <v>10720</v>
      </c>
      <c r="AD16183" t="s">
        <v>2682</v>
      </c>
    </row>
    <row r="16184" spans="21:30">
      <c r="U16184">
        <v>34895</v>
      </c>
      <c r="V16184">
        <v>3</v>
      </c>
      <c r="W16184" t="s">
        <v>16185</v>
      </c>
      <c r="X16184">
        <v>9</v>
      </c>
      <c r="Y16184" t="s">
        <v>559</v>
      </c>
      <c r="Z16184">
        <v>9112</v>
      </c>
      <c r="AA16184" t="s">
        <v>1452</v>
      </c>
      <c r="AC16184" t="s">
        <v>10720</v>
      </c>
      <c r="AD16184" t="s">
        <v>2682</v>
      </c>
    </row>
    <row r="16185" spans="21:30">
      <c r="U16185">
        <v>34896</v>
      </c>
      <c r="V16185">
        <v>1</v>
      </c>
      <c r="W16185" t="s">
        <v>16186</v>
      </c>
      <c r="X16185">
        <v>9</v>
      </c>
      <c r="Y16185" t="s">
        <v>559</v>
      </c>
      <c r="Z16185">
        <v>9112</v>
      </c>
      <c r="AA16185" t="s">
        <v>1452</v>
      </c>
      <c r="AC16185" t="s">
        <v>10720</v>
      </c>
      <c r="AD16185" t="s">
        <v>2682</v>
      </c>
    </row>
    <row r="16186" spans="21:30">
      <c r="U16186">
        <v>34898</v>
      </c>
      <c r="V16186">
        <v>8</v>
      </c>
      <c r="W16186" t="s">
        <v>12449</v>
      </c>
      <c r="X16186">
        <v>9</v>
      </c>
      <c r="Y16186" t="s">
        <v>559</v>
      </c>
      <c r="Z16186">
        <v>9112</v>
      </c>
      <c r="AA16186" t="s">
        <v>1452</v>
      </c>
      <c r="AC16186" t="s">
        <v>10720</v>
      </c>
      <c r="AD16186" t="s">
        <v>2682</v>
      </c>
    </row>
    <row r="16187" spans="21:30">
      <c r="U16187">
        <v>34899</v>
      </c>
      <c r="V16187">
        <v>6</v>
      </c>
      <c r="W16187" t="s">
        <v>16187</v>
      </c>
      <c r="X16187">
        <v>9</v>
      </c>
      <c r="Y16187" t="s">
        <v>559</v>
      </c>
      <c r="Z16187">
        <v>9112</v>
      </c>
      <c r="AA16187" t="s">
        <v>1452</v>
      </c>
      <c r="AC16187" t="s">
        <v>10720</v>
      </c>
      <c r="AD16187" t="s">
        <v>2682</v>
      </c>
    </row>
    <row r="16188" spans="21:30">
      <c r="U16188">
        <v>34900</v>
      </c>
      <c r="V16188">
        <v>3</v>
      </c>
      <c r="W16188" t="s">
        <v>16188</v>
      </c>
      <c r="X16188">
        <v>9</v>
      </c>
      <c r="Y16188" t="s">
        <v>559</v>
      </c>
      <c r="Z16188">
        <v>9112</v>
      </c>
      <c r="AA16188" t="s">
        <v>1452</v>
      </c>
      <c r="AC16188" t="s">
        <v>10720</v>
      </c>
      <c r="AD16188" t="s">
        <v>2682</v>
      </c>
    </row>
    <row r="16189" spans="21:30">
      <c r="U16189">
        <v>34904</v>
      </c>
      <c r="V16189">
        <v>6</v>
      </c>
      <c r="W16189" t="s">
        <v>16189</v>
      </c>
      <c r="X16189">
        <v>9</v>
      </c>
      <c r="Y16189" t="s">
        <v>559</v>
      </c>
      <c r="Z16189">
        <v>9112</v>
      </c>
      <c r="AA16189" t="s">
        <v>1452</v>
      </c>
      <c r="AC16189" t="s">
        <v>10720</v>
      </c>
      <c r="AD16189" t="s">
        <v>2682</v>
      </c>
    </row>
    <row r="16190" spans="21:30">
      <c r="U16190">
        <v>34905</v>
      </c>
      <c r="V16190">
        <v>4</v>
      </c>
      <c r="W16190" t="s">
        <v>14692</v>
      </c>
      <c r="X16190">
        <v>9</v>
      </c>
      <c r="Y16190" t="s">
        <v>559</v>
      </c>
      <c r="Z16190">
        <v>9113</v>
      </c>
      <c r="AA16190" t="s">
        <v>1522</v>
      </c>
      <c r="AC16190" t="s">
        <v>10720</v>
      </c>
      <c r="AD16190" t="s">
        <v>2682</v>
      </c>
    </row>
    <row r="16191" spans="21:30">
      <c r="U16191">
        <v>34906</v>
      </c>
      <c r="V16191">
        <v>2</v>
      </c>
      <c r="W16191" t="s">
        <v>12677</v>
      </c>
      <c r="X16191">
        <v>9</v>
      </c>
      <c r="Y16191" t="s">
        <v>559</v>
      </c>
      <c r="Z16191">
        <v>9113</v>
      </c>
      <c r="AA16191" t="s">
        <v>1522</v>
      </c>
      <c r="AC16191" t="s">
        <v>10720</v>
      </c>
      <c r="AD16191" t="s">
        <v>2682</v>
      </c>
    </row>
    <row r="16192" spans="21:30">
      <c r="U16192">
        <v>34907</v>
      </c>
      <c r="V16192">
        <v>0</v>
      </c>
      <c r="W16192" t="s">
        <v>16190</v>
      </c>
      <c r="X16192">
        <v>9</v>
      </c>
      <c r="Y16192" t="s">
        <v>559</v>
      </c>
      <c r="Z16192">
        <v>9113</v>
      </c>
      <c r="AA16192" t="s">
        <v>1522</v>
      </c>
      <c r="AC16192" t="s">
        <v>10720</v>
      </c>
      <c r="AD16192" t="s">
        <v>2682</v>
      </c>
    </row>
    <row r="16193" spans="21:30">
      <c r="U16193">
        <v>34910</v>
      </c>
      <c r="V16193">
        <v>0</v>
      </c>
      <c r="W16193" t="s">
        <v>16179</v>
      </c>
      <c r="X16193">
        <v>9</v>
      </c>
      <c r="Y16193" t="s">
        <v>559</v>
      </c>
      <c r="Z16193">
        <v>9114</v>
      </c>
      <c r="AA16193" t="s">
        <v>5272</v>
      </c>
      <c r="AC16193" t="s">
        <v>10720</v>
      </c>
      <c r="AD16193" t="s">
        <v>2682</v>
      </c>
    </row>
    <row r="16194" spans="21:30">
      <c r="U16194">
        <v>34911</v>
      </c>
      <c r="V16194">
        <v>9</v>
      </c>
      <c r="W16194" t="s">
        <v>16191</v>
      </c>
      <c r="X16194">
        <v>9</v>
      </c>
      <c r="Y16194" t="s">
        <v>559</v>
      </c>
      <c r="Z16194">
        <v>9114</v>
      </c>
      <c r="AA16194" t="s">
        <v>5272</v>
      </c>
      <c r="AC16194" t="s">
        <v>10720</v>
      </c>
      <c r="AD16194" t="s">
        <v>2682</v>
      </c>
    </row>
    <row r="16195" spans="21:30">
      <c r="U16195">
        <v>34912</v>
      </c>
      <c r="V16195">
        <v>7</v>
      </c>
      <c r="W16195" t="s">
        <v>10322</v>
      </c>
      <c r="X16195">
        <v>9</v>
      </c>
      <c r="Y16195" t="s">
        <v>559</v>
      </c>
      <c r="Z16195">
        <v>9114</v>
      </c>
      <c r="AA16195" t="s">
        <v>5272</v>
      </c>
      <c r="AC16195" t="s">
        <v>10720</v>
      </c>
      <c r="AD16195" t="s">
        <v>2682</v>
      </c>
    </row>
    <row r="16196" spans="21:30">
      <c r="U16196">
        <v>34913</v>
      </c>
      <c r="V16196">
        <v>5</v>
      </c>
      <c r="W16196" t="s">
        <v>13221</v>
      </c>
      <c r="X16196">
        <v>9</v>
      </c>
      <c r="Y16196" t="s">
        <v>559</v>
      </c>
      <c r="Z16196">
        <v>9114</v>
      </c>
      <c r="AA16196" t="s">
        <v>5272</v>
      </c>
      <c r="AC16196" t="s">
        <v>10720</v>
      </c>
      <c r="AD16196" t="s">
        <v>2682</v>
      </c>
    </row>
    <row r="16197" spans="21:30">
      <c r="U16197">
        <v>34914</v>
      </c>
      <c r="V16197">
        <v>3</v>
      </c>
      <c r="W16197" t="s">
        <v>13108</v>
      </c>
      <c r="X16197">
        <v>9</v>
      </c>
      <c r="Y16197" t="s">
        <v>559</v>
      </c>
      <c r="Z16197">
        <v>9114</v>
      </c>
      <c r="AA16197" t="s">
        <v>5272</v>
      </c>
      <c r="AC16197" t="s">
        <v>10720</v>
      </c>
      <c r="AD16197" t="s">
        <v>2682</v>
      </c>
    </row>
    <row r="16198" spans="21:30">
      <c r="U16198">
        <v>34915</v>
      </c>
      <c r="V16198">
        <v>1</v>
      </c>
      <c r="W16198" t="s">
        <v>13972</v>
      </c>
      <c r="X16198">
        <v>9</v>
      </c>
      <c r="Y16198" t="s">
        <v>559</v>
      </c>
      <c r="Z16198">
        <v>9114</v>
      </c>
      <c r="AA16198" t="s">
        <v>5272</v>
      </c>
      <c r="AC16198" t="s">
        <v>10720</v>
      </c>
      <c r="AD16198" t="s">
        <v>2682</v>
      </c>
    </row>
    <row r="16199" spans="21:30">
      <c r="U16199">
        <v>34919</v>
      </c>
      <c r="V16199">
        <v>4</v>
      </c>
      <c r="W16199" t="s">
        <v>16192</v>
      </c>
      <c r="X16199">
        <v>9</v>
      </c>
      <c r="Y16199" t="s">
        <v>559</v>
      </c>
      <c r="Z16199">
        <v>9114</v>
      </c>
      <c r="AA16199" t="s">
        <v>5272</v>
      </c>
      <c r="AC16199" t="s">
        <v>10720</v>
      </c>
      <c r="AD16199" t="s">
        <v>2682</v>
      </c>
    </row>
    <row r="16200" spans="21:30">
      <c r="U16200">
        <v>34924</v>
      </c>
      <c r="V16200">
        <v>0</v>
      </c>
      <c r="W16200" t="s">
        <v>16193</v>
      </c>
      <c r="X16200">
        <v>9</v>
      </c>
      <c r="Y16200" t="s">
        <v>559</v>
      </c>
      <c r="Z16200">
        <v>9115</v>
      </c>
      <c r="AA16200" t="s">
        <v>5190</v>
      </c>
      <c r="AC16200" t="s">
        <v>10720</v>
      </c>
      <c r="AD16200" t="s">
        <v>2682</v>
      </c>
    </row>
    <row r="16201" spans="21:30">
      <c r="U16201">
        <v>34925</v>
      </c>
      <c r="V16201">
        <v>9</v>
      </c>
      <c r="W16201" t="s">
        <v>16194</v>
      </c>
      <c r="X16201">
        <v>9</v>
      </c>
      <c r="Y16201" t="s">
        <v>559</v>
      </c>
      <c r="Z16201">
        <v>9115</v>
      </c>
      <c r="AA16201" t="s">
        <v>5190</v>
      </c>
      <c r="AC16201" t="s">
        <v>10720</v>
      </c>
      <c r="AD16201" t="s">
        <v>2682</v>
      </c>
    </row>
    <row r="16202" spans="21:30">
      <c r="U16202">
        <v>34926</v>
      </c>
      <c r="V16202">
        <v>7</v>
      </c>
      <c r="W16202" t="s">
        <v>16195</v>
      </c>
      <c r="X16202">
        <v>9</v>
      </c>
      <c r="Y16202" t="s">
        <v>559</v>
      </c>
      <c r="Z16202">
        <v>9115</v>
      </c>
      <c r="AA16202" t="s">
        <v>5190</v>
      </c>
      <c r="AC16202" t="s">
        <v>10720</v>
      </c>
      <c r="AD16202" t="s">
        <v>2682</v>
      </c>
    </row>
    <row r="16203" spans="21:30">
      <c r="U16203">
        <v>34928</v>
      </c>
      <c r="V16203">
        <v>3</v>
      </c>
      <c r="W16203" t="s">
        <v>16196</v>
      </c>
      <c r="X16203">
        <v>9</v>
      </c>
      <c r="Y16203" t="s">
        <v>559</v>
      </c>
      <c r="Z16203">
        <v>9115</v>
      </c>
      <c r="AA16203" t="s">
        <v>5190</v>
      </c>
      <c r="AC16203" t="s">
        <v>10720</v>
      </c>
      <c r="AD16203" t="s">
        <v>2682</v>
      </c>
    </row>
    <row r="16204" spans="21:30">
      <c r="U16204">
        <v>34931</v>
      </c>
      <c r="V16204">
        <v>3</v>
      </c>
      <c r="W16204" t="s">
        <v>16197</v>
      </c>
      <c r="X16204">
        <v>9</v>
      </c>
      <c r="Y16204" t="s">
        <v>559</v>
      </c>
      <c r="Z16204">
        <v>9116</v>
      </c>
      <c r="AA16204" t="s">
        <v>5372</v>
      </c>
      <c r="AC16204" t="s">
        <v>15961</v>
      </c>
      <c r="AD16204" t="s">
        <v>2682</v>
      </c>
    </row>
    <row r="16205" spans="21:30">
      <c r="U16205">
        <v>34932</v>
      </c>
      <c r="V16205">
        <v>1</v>
      </c>
      <c r="W16205" t="s">
        <v>12362</v>
      </c>
      <c r="X16205">
        <v>9</v>
      </c>
      <c r="Y16205" t="s">
        <v>559</v>
      </c>
      <c r="Z16205">
        <v>9116</v>
      </c>
      <c r="AA16205" t="s">
        <v>5372</v>
      </c>
      <c r="AC16205" t="s">
        <v>15961</v>
      </c>
      <c r="AD16205" t="s">
        <v>2682</v>
      </c>
    </row>
    <row r="16206" spans="21:30">
      <c r="U16206">
        <v>34934</v>
      </c>
      <c r="V16206">
        <v>8</v>
      </c>
      <c r="W16206" t="s">
        <v>12895</v>
      </c>
      <c r="X16206">
        <v>9</v>
      </c>
      <c r="Y16206" t="s">
        <v>559</v>
      </c>
      <c r="Z16206">
        <v>9117</v>
      </c>
      <c r="AA16206" t="s">
        <v>1757</v>
      </c>
      <c r="AC16206" t="s">
        <v>15961</v>
      </c>
      <c r="AD16206" t="s">
        <v>2682</v>
      </c>
    </row>
    <row r="16207" spans="21:30">
      <c r="U16207">
        <v>34937</v>
      </c>
      <c r="V16207">
        <v>2</v>
      </c>
      <c r="W16207" t="s">
        <v>16198</v>
      </c>
      <c r="X16207">
        <v>9</v>
      </c>
      <c r="Y16207" t="s">
        <v>559</v>
      </c>
      <c r="Z16207">
        <v>9118</v>
      </c>
      <c r="AA16207" t="s">
        <v>5323</v>
      </c>
      <c r="AC16207" t="s">
        <v>15961</v>
      </c>
      <c r="AD16207" t="s">
        <v>2682</v>
      </c>
    </row>
    <row r="16208" spans="21:30">
      <c r="U16208">
        <v>34938</v>
      </c>
      <c r="V16208">
        <v>0</v>
      </c>
      <c r="W16208" t="s">
        <v>16199</v>
      </c>
      <c r="X16208">
        <v>9</v>
      </c>
      <c r="Y16208" t="s">
        <v>559</v>
      </c>
      <c r="Z16208">
        <v>9118</v>
      </c>
      <c r="AA16208" t="s">
        <v>5323</v>
      </c>
      <c r="AC16208" t="s">
        <v>15961</v>
      </c>
      <c r="AD16208" t="s">
        <v>2682</v>
      </c>
    </row>
    <row r="16209" spans="21:30">
      <c r="U16209">
        <v>34939</v>
      </c>
      <c r="V16209">
        <v>9</v>
      </c>
      <c r="W16209" t="s">
        <v>16200</v>
      </c>
      <c r="X16209">
        <v>9</v>
      </c>
      <c r="Y16209" t="s">
        <v>559</v>
      </c>
      <c r="Z16209">
        <v>9119</v>
      </c>
      <c r="AA16209" t="s">
        <v>4968</v>
      </c>
      <c r="AC16209" t="s">
        <v>10720</v>
      </c>
      <c r="AD16209" t="s">
        <v>2682</v>
      </c>
    </row>
    <row r="16210" spans="21:30">
      <c r="U16210">
        <v>34941</v>
      </c>
      <c r="V16210">
        <v>0</v>
      </c>
      <c r="W16210" t="s">
        <v>16201</v>
      </c>
      <c r="X16210">
        <v>9</v>
      </c>
      <c r="Y16210" t="s">
        <v>559</v>
      </c>
      <c r="Z16210">
        <v>9119</v>
      </c>
      <c r="AA16210" t="s">
        <v>4968</v>
      </c>
      <c r="AC16210" t="s">
        <v>10720</v>
      </c>
      <c r="AD16210" t="s">
        <v>2682</v>
      </c>
    </row>
    <row r="16211" spans="21:30">
      <c r="U16211">
        <v>34942</v>
      </c>
      <c r="V16211">
        <v>9</v>
      </c>
      <c r="W16211" t="s">
        <v>12710</v>
      </c>
      <c r="X16211">
        <v>9</v>
      </c>
      <c r="Y16211" t="s">
        <v>559</v>
      </c>
      <c r="Z16211">
        <v>9119</v>
      </c>
      <c r="AA16211" t="s">
        <v>4968</v>
      </c>
      <c r="AC16211" t="s">
        <v>10720</v>
      </c>
      <c r="AD16211" t="s">
        <v>2682</v>
      </c>
    </row>
    <row r="16212" spans="21:30">
      <c r="U16212">
        <v>34943</v>
      </c>
      <c r="V16212">
        <v>7</v>
      </c>
      <c r="W16212" t="s">
        <v>16202</v>
      </c>
      <c r="X16212">
        <v>9</v>
      </c>
      <c r="Y16212" t="s">
        <v>559</v>
      </c>
      <c r="Z16212">
        <v>9119</v>
      </c>
      <c r="AA16212" t="s">
        <v>4968</v>
      </c>
      <c r="AC16212" t="s">
        <v>10720</v>
      </c>
      <c r="AD16212" t="s">
        <v>2682</v>
      </c>
    </row>
    <row r="16213" spans="21:30">
      <c r="U16213">
        <v>34944</v>
      </c>
      <c r="V16213">
        <v>5</v>
      </c>
      <c r="W16213" t="s">
        <v>16203</v>
      </c>
      <c r="X16213">
        <v>9</v>
      </c>
      <c r="Y16213" t="s">
        <v>559</v>
      </c>
      <c r="Z16213">
        <v>9119</v>
      </c>
      <c r="AA16213" t="s">
        <v>4968</v>
      </c>
      <c r="AC16213" t="s">
        <v>10720</v>
      </c>
      <c r="AD16213" t="s">
        <v>2682</v>
      </c>
    </row>
    <row r="16214" spans="21:30">
      <c r="U16214">
        <v>34945</v>
      </c>
      <c r="V16214">
        <v>3</v>
      </c>
      <c r="W16214" t="s">
        <v>16204</v>
      </c>
      <c r="X16214">
        <v>9</v>
      </c>
      <c r="Y16214" t="s">
        <v>559</v>
      </c>
      <c r="Z16214">
        <v>9119</v>
      </c>
      <c r="AA16214" t="s">
        <v>4968</v>
      </c>
      <c r="AC16214" t="s">
        <v>10720</v>
      </c>
      <c r="AD16214" t="s">
        <v>2682</v>
      </c>
    </row>
    <row r="16215" spans="21:30">
      <c r="U16215">
        <v>34946</v>
      </c>
      <c r="V16215">
        <v>1</v>
      </c>
      <c r="W16215" t="s">
        <v>14342</v>
      </c>
      <c r="X16215">
        <v>9</v>
      </c>
      <c r="Y16215" t="s">
        <v>559</v>
      </c>
      <c r="Z16215">
        <v>9119</v>
      </c>
      <c r="AA16215" t="s">
        <v>4968</v>
      </c>
      <c r="AC16215" t="s">
        <v>10720</v>
      </c>
      <c r="AD16215" t="s">
        <v>2682</v>
      </c>
    </row>
    <row r="16216" spans="21:30">
      <c r="U16216">
        <v>34951</v>
      </c>
      <c r="V16216">
        <v>8</v>
      </c>
      <c r="W16216" t="s">
        <v>16205</v>
      </c>
      <c r="X16216">
        <v>9</v>
      </c>
      <c r="Y16216" t="s">
        <v>559</v>
      </c>
      <c r="Z16216">
        <v>9120</v>
      </c>
      <c r="AA16216" t="s">
        <v>1800</v>
      </c>
      <c r="AC16216" t="s">
        <v>10720</v>
      </c>
      <c r="AD16216" t="s">
        <v>2682</v>
      </c>
    </row>
    <row r="16217" spans="21:30">
      <c r="U16217">
        <v>34952</v>
      </c>
      <c r="V16217">
        <v>6</v>
      </c>
      <c r="W16217" t="s">
        <v>16206</v>
      </c>
      <c r="X16217">
        <v>9</v>
      </c>
      <c r="Y16217" t="s">
        <v>559</v>
      </c>
      <c r="Z16217">
        <v>9120</v>
      </c>
      <c r="AA16217" t="s">
        <v>1800</v>
      </c>
      <c r="AC16217" t="s">
        <v>10720</v>
      </c>
      <c r="AD16217" t="s">
        <v>2682</v>
      </c>
    </row>
    <row r="16218" spans="21:30">
      <c r="U16218">
        <v>34953</v>
      </c>
      <c r="V16218">
        <v>4</v>
      </c>
      <c r="W16218" t="s">
        <v>16207</v>
      </c>
      <c r="X16218">
        <v>9</v>
      </c>
      <c r="Y16218" t="s">
        <v>559</v>
      </c>
      <c r="Z16218">
        <v>9120</v>
      </c>
      <c r="AA16218" t="s">
        <v>1800</v>
      </c>
      <c r="AC16218" t="s">
        <v>10720</v>
      </c>
      <c r="AD16218" t="s">
        <v>2682</v>
      </c>
    </row>
    <row r="16219" spans="21:30">
      <c r="U16219">
        <v>34954</v>
      </c>
      <c r="V16219">
        <v>2</v>
      </c>
      <c r="W16219" t="s">
        <v>16208</v>
      </c>
      <c r="X16219">
        <v>9</v>
      </c>
      <c r="Y16219" t="s">
        <v>559</v>
      </c>
      <c r="Z16219">
        <v>9120</v>
      </c>
      <c r="AA16219" t="s">
        <v>1800</v>
      </c>
      <c r="AC16219" t="s">
        <v>10720</v>
      </c>
      <c r="AD16219" t="s">
        <v>2682</v>
      </c>
    </row>
    <row r="16220" spans="21:30">
      <c r="U16220">
        <v>34955</v>
      </c>
      <c r="V16220">
        <v>0</v>
      </c>
      <c r="W16220" t="s">
        <v>16209</v>
      </c>
      <c r="X16220">
        <v>9</v>
      </c>
      <c r="Y16220" t="s">
        <v>559</v>
      </c>
      <c r="Z16220">
        <v>9120</v>
      </c>
      <c r="AA16220" t="s">
        <v>1800</v>
      </c>
      <c r="AC16220" t="s">
        <v>10720</v>
      </c>
      <c r="AD16220" t="s">
        <v>2682</v>
      </c>
    </row>
    <row r="16221" spans="21:30">
      <c r="U16221">
        <v>34956</v>
      </c>
      <c r="V16221">
        <v>9</v>
      </c>
      <c r="W16221" t="s">
        <v>16210</v>
      </c>
      <c r="X16221">
        <v>9</v>
      </c>
      <c r="Y16221" t="s">
        <v>559</v>
      </c>
      <c r="Z16221">
        <v>9120</v>
      </c>
      <c r="AA16221" t="s">
        <v>1800</v>
      </c>
      <c r="AC16221" t="s">
        <v>10720</v>
      </c>
      <c r="AD16221" t="s">
        <v>2682</v>
      </c>
    </row>
    <row r="16222" spans="21:30">
      <c r="U16222">
        <v>34957</v>
      </c>
      <c r="V16222">
        <v>7</v>
      </c>
      <c r="W16222" t="s">
        <v>13184</v>
      </c>
      <c r="X16222">
        <v>9</v>
      </c>
      <c r="Y16222" t="s">
        <v>559</v>
      </c>
      <c r="Z16222">
        <v>9120</v>
      </c>
      <c r="AA16222" t="s">
        <v>1800</v>
      </c>
      <c r="AC16222" t="s">
        <v>10720</v>
      </c>
      <c r="AD16222" t="s">
        <v>2682</v>
      </c>
    </row>
    <row r="16223" spans="21:30">
      <c r="U16223">
        <v>34958</v>
      </c>
      <c r="V16223">
        <v>5</v>
      </c>
      <c r="W16223" t="s">
        <v>16211</v>
      </c>
      <c r="X16223">
        <v>9</v>
      </c>
      <c r="Y16223" t="s">
        <v>559</v>
      </c>
      <c r="Z16223">
        <v>9120</v>
      </c>
      <c r="AA16223" t="s">
        <v>1800</v>
      </c>
      <c r="AC16223" t="s">
        <v>10720</v>
      </c>
      <c r="AD16223" t="s">
        <v>2682</v>
      </c>
    </row>
    <row r="16224" spans="21:30">
      <c r="U16224">
        <v>34959</v>
      </c>
      <c r="V16224">
        <v>3</v>
      </c>
      <c r="W16224" t="s">
        <v>12764</v>
      </c>
      <c r="X16224">
        <v>9</v>
      </c>
      <c r="Y16224" t="s">
        <v>559</v>
      </c>
      <c r="Z16224">
        <v>9120</v>
      </c>
      <c r="AA16224" t="s">
        <v>1800</v>
      </c>
      <c r="AC16224" t="s">
        <v>10720</v>
      </c>
      <c r="AD16224" t="s">
        <v>2682</v>
      </c>
    </row>
    <row r="16225" spans="21:30">
      <c r="U16225">
        <v>34960</v>
      </c>
      <c r="V16225">
        <v>7</v>
      </c>
      <c r="W16225" t="s">
        <v>10250</v>
      </c>
      <c r="X16225">
        <v>9</v>
      </c>
      <c r="Y16225" t="s">
        <v>559</v>
      </c>
      <c r="Z16225">
        <v>9120</v>
      </c>
      <c r="AA16225" t="s">
        <v>1800</v>
      </c>
      <c r="AC16225" t="s">
        <v>10720</v>
      </c>
      <c r="AD16225" t="s">
        <v>2682</v>
      </c>
    </row>
    <row r="16226" spans="21:30">
      <c r="U16226">
        <v>34961</v>
      </c>
      <c r="V16226">
        <v>5</v>
      </c>
      <c r="W16226" t="s">
        <v>16212</v>
      </c>
      <c r="X16226">
        <v>9</v>
      </c>
      <c r="Y16226" t="s">
        <v>559</v>
      </c>
      <c r="Z16226">
        <v>9120</v>
      </c>
      <c r="AA16226" t="s">
        <v>1800</v>
      </c>
      <c r="AC16226" t="s">
        <v>10720</v>
      </c>
      <c r="AD16226" t="s">
        <v>2682</v>
      </c>
    </row>
    <row r="16227" spans="21:30">
      <c r="U16227">
        <v>34962</v>
      </c>
      <c r="V16227">
        <v>3</v>
      </c>
      <c r="W16227" t="s">
        <v>13756</v>
      </c>
      <c r="X16227">
        <v>9</v>
      </c>
      <c r="Y16227" t="s">
        <v>559</v>
      </c>
      <c r="Z16227">
        <v>9120</v>
      </c>
      <c r="AA16227" t="s">
        <v>1800</v>
      </c>
      <c r="AC16227" t="s">
        <v>10720</v>
      </c>
      <c r="AD16227" t="s">
        <v>2682</v>
      </c>
    </row>
    <row r="16228" spans="21:30">
      <c r="U16228">
        <v>34963</v>
      </c>
      <c r="V16228">
        <v>1</v>
      </c>
      <c r="W16228" t="s">
        <v>16213</v>
      </c>
      <c r="X16228">
        <v>9</v>
      </c>
      <c r="Y16228" t="s">
        <v>559</v>
      </c>
      <c r="Z16228">
        <v>9120</v>
      </c>
      <c r="AA16228" t="s">
        <v>1800</v>
      </c>
      <c r="AC16228" t="s">
        <v>10720</v>
      </c>
      <c r="AD16228" t="s">
        <v>2682</v>
      </c>
    </row>
    <row r="16229" spans="21:30">
      <c r="U16229">
        <v>34965</v>
      </c>
      <c r="V16229">
        <v>8</v>
      </c>
      <c r="W16229" t="s">
        <v>16214</v>
      </c>
      <c r="X16229">
        <v>9</v>
      </c>
      <c r="Y16229" t="s">
        <v>559</v>
      </c>
      <c r="Z16229">
        <v>9120</v>
      </c>
      <c r="AA16229" t="s">
        <v>1800</v>
      </c>
      <c r="AC16229" t="s">
        <v>10720</v>
      </c>
      <c r="AD16229" t="s">
        <v>2682</v>
      </c>
    </row>
    <row r="16230" spans="21:30">
      <c r="U16230">
        <v>34966</v>
      </c>
      <c r="V16230">
        <v>6</v>
      </c>
      <c r="W16230" t="s">
        <v>16215</v>
      </c>
      <c r="X16230">
        <v>9</v>
      </c>
      <c r="Y16230" t="s">
        <v>559</v>
      </c>
      <c r="Z16230">
        <v>9120</v>
      </c>
      <c r="AA16230" t="s">
        <v>1800</v>
      </c>
      <c r="AC16230" t="s">
        <v>10720</v>
      </c>
      <c r="AD16230" t="s">
        <v>2682</v>
      </c>
    </row>
    <row r="16231" spans="21:30">
      <c r="U16231">
        <v>34969</v>
      </c>
      <c r="V16231">
        <v>0</v>
      </c>
      <c r="W16231" t="s">
        <v>16216</v>
      </c>
      <c r="X16231">
        <v>9</v>
      </c>
      <c r="Y16231" t="s">
        <v>559</v>
      </c>
      <c r="Z16231">
        <v>9121</v>
      </c>
      <c r="AA16231" t="s">
        <v>995</v>
      </c>
      <c r="AC16231" t="s">
        <v>10720</v>
      </c>
      <c r="AD16231" t="s">
        <v>2682</v>
      </c>
    </row>
    <row r="16232" spans="21:30">
      <c r="U16232">
        <v>34970</v>
      </c>
      <c r="V16232">
        <v>4</v>
      </c>
      <c r="W16232" t="s">
        <v>12497</v>
      </c>
      <c r="X16232">
        <v>9</v>
      </c>
      <c r="Y16232" t="s">
        <v>559</v>
      </c>
      <c r="Z16232">
        <v>9121</v>
      </c>
      <c r="AA16232" t="s">
        <v>995</v>
      </c>
      <c r="AC16232" t="s">
        <v>10720</v>
      </c>
      <c r="AD16232" t="s">
        <v>2682</v>
      </c>
    </row>
    <row r="16233" spans="21:30">
      <c r="U16233">
        <v>34971</v>
      </c>
      <c r="V16233">
        <v>2</v>
      </c>
      <c r="W16233" t="s">
        <v>16217</v>
      </c>
      <c r="X16233">
        <v>9</v>
      </c>
      <c r="Y16233" t="s">
        <v>559</v>
      </c>
      <c r="Z16233">
        <v>9121</v>
      </c>
      <c r="AA16233" t="s">
        <v>995</v>
      </c>
      <c r="AC16233" t="s">
        <v>10720</v>
      </c>
      <c r="AD16233" t="s">
        <v>2682</v>
      </c>
    </row>
    <row r="16234" spans="21:30">
      <c r="U16234">
        <v>34972</v>
      </c>
      <c r="V16234">
        <v>0</v>
      </c>
      <c r="W16234" t="s">
        <v>13175</v>
      </c>
      <c r="X16234">
        <v>9</v>
      </c>
      <c r="Y16234" t="s">
        <v>559</v>
      </c>
      <c r="Z16234">
        <v>9121</v>
      </c>
      <c r="AA16234" t="s">
        <v>995</v>
      </c>
      <c r="AC16234" t="s">
        <v>10720</v>
      </c>
      <c r="AD16234" t="s">
        <v>2682</v>
      </c>
    </row>
    <row r="16235" spans="21:30">
      <c r="U16235">
        <v>34979</v>
      </c>
      <c r="V16235">
        <v>8</v>
      </c>
      <c r="W16235" t="s">
        <v>10705</v>
      </c>
      <c r="X16235">
        <v>9</v>
      </c>
      <c r="Y16235" t="s">
        <v>559</v>
      </c>
      <c r="Z16235">
        <v>9201</v>
      </c>
      <c r="AA16235" t="s">
        <v>877</v>
      </c>
      <c r="AC16235" t="s">
        <v>10720</v>
      </c>
      <c r="AD16235" t="s">
        <v>2682</v>
      </c>
    </row>
    <row r="16236" spans="21:30">
      <c r="U16236">
        <v>34980</v>
      </c>
      <c r="V16236">
        <v>1</v>
      </c>
      <c r="W16236" t="s">
        <v>12362</v>
      </c>
      <c r="X16236">
        <v>9</v>
      </c>
      <c r="Y16236" t="s">
        <v>559</v>
      </c>
      <c r="Z16236">
        <v>9201</v>
      </c>
      <c r="AA16236" t="s">
        <v>877</v>
      </c>
      <c r="AC16236" t="s">
        <v>10720</v>
      </c>
      <c r="AD16236" t="s">
        <v>2682</v>
      </c>
    </row>
    <row r="16237" spans="21:30">
      <c r="U16237">
        <v>34982</v>
      </c>
      <c r="V16237">
        <v>8</v>
      </c>
      <c r="W16237" t="s">
        <v>12971</v>
      </c>
      <c r="X16237">
        <v>9</v>
      </c>
      <c r="Y16237" t="s">
        <v>559</v>
      </c>
      <c r="Z16237">
        <v>9201</v>
      </c>
      <c r="AA16237" t="s">
        <v>877</v>
      </c>
      <c r="AC16237" t="s">
        <v>10720</v>
      </c>
      <c r="AD16237" t="s">
        <v>2682</v>
      </c>
    </row>
    <row r="16238" spans="21:30">
      <c r="U16238">
        <v>34983</v>
      </c>
      <c r="V16238">
        <v>6</v>
      </c>
      <c r="W16238" t="s">
        <v>16218</v>
      </c>
      <c r="X16238">
        <v>9</v>
      </c>
      <c r="Y16238" t="s">
        <v>559</v>
      </c>
      <c r="Z16238">
        <v>9201</v>
      </c>
      <c r="AA16238" t="s">
        <v>877</v>
      </c>
      <c r="AC16238" t="s">
        <v>10720</v>
      </c>
      <c r="AD16238" t="s">
        <v>2682</v>
      </c>
    </row>
    <row r="16239" spans="21:30">
      <c r="U16239">
        <v>34984</v>
      </c>
      <c r="V16239">
        <v>4</v>
      </c>
      <c r="W16239" t="s">
        <v>16219</v>
      </c>
      <c r="X16239">
        <v>9</v>
      </c>
      <c r="Y16239" t="s">
        <v>559</v>
      </c>
      <c r="Z16239">
        <v>9201</v>
      </c>
      <c r="AA16239" t="s">
        <v>877</v>
      </c>
      <c r="AC16239" t="s">
        <v>10720</v>
      </c>
      <c r="AD16239" t="s">
        <v>2682</v>
      </c>
    </row>
    <row r="16240" spans="21:30">
      <c r="U16240">
        <v>34985</v>
      </c>
      <c r="V16240">
        <v>2</v>
      </c>
      <c r="W16240" t="s">
        <v>12734</v>
      </c>
      <c r="X16240">
        <v>9</v>
      </c>
      <c r="Y16240" t="s">
        <v>559</v>
      </c>
      <c r="Z16240">
        <v>9201</v>
      </c>
      <c r="AA16240" t="s">
        <v>877</v>
      </c>
      <c r="AC16240" t="s">
        <v>10720</v>
      </c>
      <c r="AD16240" t="s">
        <v>2682</v>
      </c>
    </row>
    <row r="16241" spans="21:30">
      <c r="U16241">
        <v>34986</v>
      </c>
      <c r="V16241">
        <v>0</v>
      </c>
      <c r="W16241" t="s">
        <v>16220</v>
      </c>
      <c r="X16241">
        <v>9</v>
      </c>
      <c r="Y16241" t="s">
        <v>559</v>
      </c>
      <c r="Z16241">
        <v>9201</v>
      </c>
      <c r="AA16241" t="s">
        <v>877</v>
      </c>
      <c r="AC16241" t="s">
        <v>10720</v>
      </c>
      <c r="AD16241" t="s">
        <v>2682</v>
      </c>
    </row>
    <row r="16242" spans="21:30">
      <c r="U16242">
        <v>34987</v>
      </c>
      <c r="V16242">
        <v>9</v>
      </c>
      <c r="W16242" t="s">
        <v>16221</v>
      </c>
      <c r="X16242">
        <v>9</v>
      </c>
      <c r="Y16242" t="s">
        <v>559</v>
      </c>
      <c r="Z16242">
        <v>9201</v>
      </c>
      <c r="AA16242" t="s">
        <v>877</v>
      </c>
      <c r="AC16242" t="s">
        <v>10720</v>
      </c>
      <c r="AD16242" t="s">
        <v>2682</v>
      </c>
    </row>
    <row r="16243" spans="21:30">
      <c r="U16243">
        <v>34988</v>
      </c>
      <c r="V16243">
        <v>7</v>
      </c>
      <c r="W16243" t="s">
        <v>16222</v>
      </c>
      <c r="X16243">
        <v>9</v>
      </c>
      <c r="Y16243" t="s">
        <v>559</v>
      </c>
      <c r="Z16243">
        <v>9201</v>
      </c>
      <c r="AA16243" t="s">
        <v>877</v>
      </c>
      <c r="AC16243" t="s">
        <v>10720</v>
      </c>
      <c r="AD16243" t="s">
        <v>2682</v>
      </c>
    </row>
    <row r="16244" spans="21:30">
      <c r="U16244">
        <v>34989</v>
      </c>
      <c r="V16244">
        <v>5</v>
      </c>
      <c r="W16244" t="s">
        <v>16223</v>
      </c>
      <c r="X16244">
        <v>9</v>
      </c>
      <c r="Y16244" t="s">
        <v>559</v>
      </c>
      <c r="Z16244">
        <v>9201</v>
      </c>
      <c r="AA16244" t="s">
        <v>877</v>
      </c>
      <c r="AC16244" t="s">
        <v>10720</v>
      </c>
      <c r="AD16244" t="s">
        <v>2682</v>
      </c>
    </row>
    <row r="16245" spans="21:30">
      <c r="U16245">
        <v>34990</v>
      </c>
      <c r="V16245">
        <v>9</v>
      </c>
      <c r="W16245" t="s">
        <v>14597</v>
      </c>
      <c r="X16245">
        <v>9</v>
      </c>
      <c r="Y16245" t="s">
        <v>559</v>
      </c>
      <c r="Z16245">
        <v>9201</v>
      </c>
      <c r="AA16245" t="s">
        <v>877</v>
      </c>
      <c r="AC16245" t="s">
        <v>10720</v>
      </c>
      <c r="AD16245" t="s">
        <v>2682</v>
      </c>
    </row>
    <row r="16246" spans="21:30">
      <c r="U16246">
        <v>34991</v>
      </c>
      <c r="V16246">
        <v>7</v>
      </c>
      <c r="W16246" t="s">
        <v>12852</v>
      </c>
      <c r="X16246">
        <v>9</v>
      </c>
      <c r="Y16246" t="s">
        <v>559</v>
      </c>
      <c r="Z16246">
        <v>9201</v>
      </c>
      <c r="AA16246" t="s">
        <v>877</v>
      </c>
      <c r="AC16246" t="s">
        <v>10720</v>
      </c>
      <c r="AD16246" t="s">
        <v>2682</v>
      </c>
    </row>
    <row r="16247" spans="21:30">
      <c r="U16247">
        <v>34992</v>
      </c>
      <c r="V16247">
        <v>5</v>
      </c>
      <c r="W16247" t="s">
        <v>16224</v>
      </c>
      <c r="X16247">
        <v>9</v>
      </c>
      <c r="Y16247" t="s">
        <v>559</v>
      </c>
      <c r="Z16247">
        <v>9201</v>
      </c>
      <c r="AA16247" t="s">
        <v>877</v>
      </c>
      <c r="AC16247" t="s">
        <v>10720</v>
      </c>
      <c r="AD16247" t="s">
        <v>2682</v>
      </c>
    </row>
    <row r="16248" spans="21:30">
      <c r="U16248">
        <v>34996</v>
      </c>
      <c r="V16248">
        <v>8</v>
      </c>
      <c r="W16248" t="s">
        <v>10261</v>
      </c>
      <c r="X16248">
        <v>9</v>
      </c>
      <c r="Y16248" t="s">
        <v>559</v>
      </c>
      <c r="Z16248">
        <v>9202</v>
      </c>
      <c r="AA16248" t="s">
        <v>1031</v>
      </c>
      <c r="AC16248" t="s">
        <v>10720</v>
      </c>
      <c r="AD16248" t="s">
        <v>2682</v>
      </c>
    </row>
    <row r="16249" spans="21:30">
      <c r="U16249">
        <v>34997</v>
      </c>
      <c r="V16249">
        <v>6</v>
      </c>
      <c r="W16249" t="s">
        <v>16225</v>
      </c>
      <c r="X16249">
        <v>9</v>
      </c>
      <c r="Y16249" t="s">
        <v>559</v>
      </c>
      <c r="Z16249">
        <v>9202</v>
      </c>
      <c r="AA16249" t="s">
        <v>1031</v>
      </c>
      <c r="AC16249" t="s">
        <v>10720</v>
      </c>
      <c r="AD16249" t="s">
        <v>2682</v>
      </c>
    </row>
    <row r="16250" spans="21:30">
      <c r="U16250">
        <v>34998</v>
      </c>
      <c r="V16250">
        <v>4</v>
      </c>
      <c r="W16250" t="s">
        <v>16226</v>
      </c>
      <c r="X16250">
        <v>9</v>
      </c>
      <c r="Y16250" t="s">
        <v>559</v>
      </c>
      <c r="Z16250">
        <v>9202</v>
      </c>
      <c r="AA16250" t="s">
        <v>1031</v>
      </c>
      <c r="AC16250" t="s">
        <v>10720</v>
      </c>
      <c r="AD16250" t="s">
        <v>2682</v>
      </c>
    </row>
    <row r="16251" spans="21:30">
      <c r="U16251">
        <v>34999</v>
      </c>
      <c r="V16251">
        <v>2</v>
      </c>
      <c r="W16251" t="s">
        <v>16227</v>
      </c>
      <c r="X16251">
        <v>9</v>
      </c>
      <c r="Y16251" t="s">
        <v>559</v>
      </c>
      <c r="Z16251">
        <v>9202</v>
      </c>
      <c r="AA16251" t="s">
        <v>1031</v>
      </c>
      <c r="AC16251" t="s">
        <v>10720</v>
      </c>
      <c r="AD16251" t="s">
        <v>2682</v>
      </c>
    </row>
    <row r="16252" spans="21:30">
      <c r="U16252">
        <v>35004</v>
      </c>
      <c r="V16252">
        <v>4</v>
      </c>
      <c r="W16252" t="s">
        <v>14773</v>
      </c>
      <c r="X16252">
        <v>9</v>
      </c>
      <c r="Y16252" t="s">
        <v>559</v>
      </c>
      <c r="Z16252">
        <v>9203</v>
      </c>
      <c r="AA16252" t="s">
        <v>4831</v>
      </c>
      <c r="AC16252" t="s">
        <v>10720</v>
      </c>
      <c r="AD16252" t="s">
        <v>2682</v>
      </c>
    </row>
    <row r="16253" spans="21:30">
      <c r="U16253">
        <v>35005</v>
      </c>
      <c r="V16253">
        <v>2</v>
      </c>
      <c r="W16253" t="s">
        <v>16228</v>
      </c>
      <c r="X16253">
        <v>9</v>
      </c>
      <c r="Y16253" t="s">
        <v>559</v>
      </c>
      <c r="Z16253">
        <v>9203</v>
      </c>
      <c r="AA16253" t="s">
        <v>4831</v>
      </c>
      <c r="AC16253" t="s">
        <v>10720</v>
      </c>
      <c r="AD16253" t="s">
        <v>2682</v>
      </c>
    </row>
    <row r="16254" spans="21:30">
      <c r="U16254">
        <v>35006</v>
      </c>
      <c r="V16254">
        <v>0</v>
      </c>
      <c r="W16254" t="s">
        <v>13062</v>
      </c>
      <c r="X16254">
        <v>9</v>
      </c>
      <c r="Y16254" t="s">
        <v>559</v>
      </c>
      <c r="Z16254">
        <v>9203</v>
      </c>
      <c r="AA16254" t="s">
        <v>4831</v>
      </c>
      <c r="AC16254" t="s">
        <v>10720</v>
      </c>
      <c r="AD16254" t="s">
        <v>2682</v>
      </c>
    </row>
    <row r="16255" spans="21:30">
      <c r="U16255">
        <v>35007</v>
      </c>
      <c r="V16255">
        <v>9</v>
      </c>
      <c r="W16255" t="s">
        <v>16229</v>
      </c>
      <c r="X16255">
        <v>9</v>
      </c>
      <c r="Y16255" t="s">
        <v>559</v>
      </c>
      <c r="Z16255">
        <v>9203</v>
      </c>
      <c r="AA16255" t="s">
        <v>4831</v>
      </c>
      <c r="AC16255" t="s">
        <v>10720</v>
      </c>
      <c r="AD16255" t="s">
        <v>2682</v>
      </c>
    </row>
    <row r="16256" spans="21:30">
      <c r="U16256">
        <v>35008</v>
      </c>
      <c r="V16256">
        <v>7</v>
      </c>
      <c r="W16256" t="s">
        <v>16230</v>
      </c>
      <c r="X16256">
        <v>9</v>
      </c>
      <c r="Y16256" t="s">
        <v>559</v>
      </c>
      <c r="Z16256">
        <v>9203</v>
      </c>
      <c r="AA16256" t="s">
        <v>4831</v>
      </c>
      <c r="AC16256" t="s">
        <v>10720</v>
      </c>
      <c r="AD16256" t="s">
        <v>2682</v>
      </c>
    </row>
    <row r="16257" spans="21:30">
      <c r="U16257">
        <v>35009</v>
      </c>
      <c r="V16257">
        <v>5</v>
      </c>
      <c r="W16257" t="s">
        <v>16231</v>
      </c>
      <c r="X16257">
        <v>9</v>
      </c>
      <c r="Y16257" t="s">
        <v>559</v>
      </c>
      <c r="Z16257">
        <v>9204</v>
      </c>
      <c r="AA16257" t="s">
        <v>1137</v>
      </c>
      <c r="AC16257" t="s">
        <v>10720</v>
      </c>
      <c r="AD16257" t="s">
        <v>2682</v>
      </c>
    </row>
    <row r="16258" spans="21:30">
      <c r="U16258">
        <v>35010</v>
      </c>
      <c r="V16258">
        <v>9</v>
      </c>
      <c r="W16258" t="s">
        <v>13152</v>
      </c>
      <c r="X16258">
        <v>9</v>
      </c>
      <c r="Y16258" t="s">
        <v>559</v>
      </c>
      <c r="Z16258">
        <v>9204</v>
      </c>
      <c r="AA16258" t="s">
        <v>1137</v>
      </c>
      <c r="AC16258" t="s">
        <v>10720</v>
      </c>
      <c r="AD16258" t="s">
        <v>2682</v>
      </c>
    </row>
    <row r="16259" spans="21:30">
      <c r="U16259">
        <v>35011</v>
      </c>
      <c r="V16259">
        <v>7</v>
      </c>
      <c r="W16259" t="s">
        <v>13146</v>
      </c>
      <c r="X16259">
        <v>9</v>
      </c>
      <c r="Y16259" t="s">
        <v>559</v>
      </c>
      <c r="Z16259">
        <v>9204</v>
      </c>
      <c r="AA16259" t="s">
        <v>1137</v>
      </c>
      <c r="AC16259" t="s">
        <v>10720</v>
      </c>
      <c r="AD16259" t="s">
        <v>2682</v>
      </c>
    </row>
    <row r="16260" spans="21:30">
      <c r="U16260">
        <v>35012</v>
      </c>
      <c r="V16260">
        <v>5</v>
      </c>
      <c r="W16260" t="s">
        <v>16232</v>
      </c>
      <c r="X16260">
        <v>9</v>
      </c>
      <c r="Y16260" t="s">
        <v>559</v>
      </c>
      <c r="Z16260">
        <v>9204</v>
      </c>
      <c r="AA16260" t="s">
        <v>1137</v>
      </c>
      <c r="AC16260" t="s">
        <v>10720</v>
      </c>
      <c r="AD16260" t="s">
        <v>2682</v>
      </c>
    </row>
    <row r="16261" spans="21:30">
      <c r="U16261">
        <v>35013</v>
      </c>
      <c r="V16261">
        <v>3</v>
      </c>
      <c r="W16261" t="s">
        <v>16233</v>
      </c>
      <c r="X16261">
        <v>9</v>
      </c>
      <c r="Y16261" t="s">
        <v>559</v>
      </c>
      <c r="Z16261">
        <v>9204</v>
      </c>
      <c r="AA16261" t="s">
        <v>1137</v>
      </c>
      <c r="AC16261" t="s">
        <v>10720</v>
      </c>
      <c r="AD16261" t="s">
        <v>2682</v>
      </c>
    </row>
    <row r="16262" spans="21:30">
      <c r="U16262">
        <v>35016</v>
      </c>
      <c r="V16262">
        <v>8</v>
      </c>
      <c r="W16262" t="s">
        <v>16234</v>
      </c>
      <c r="X16262">
        <v>9</v>
      </c>
      <c r="Y16262" t="s">
        <v>559</v>
      </c>
      <c r="Z16262">
        <v>9205</v>
      </c>
      <c r="AA16262" t="s">
        <v>1312</v>
      </c>
      <c r="AC16262" t="s">
        <v>10720</v>
      </c>
      <c r="AD16262" t="s">
        <v>2682</v>
      </c>
    </row>
    <row r="16263" spans="21:30">
      <c r="U16263">
        <v>35022</v>
      </c>
      <c r="V16263">
        <v>2</v>
      </c>
      <c r="W16263" t="s">
        <v>16235</v>
      </c>
      <c r="X16263">
        <v>9</v>
      </c>
      <c r="Y16263" t="s">
        <v>559</v>
      </c>
      <c r="Z16263">
        <v>9206</v>
      </c>
      <c r="AA16263" t="s">
        <v>1336</v>
      </c>
      <c r="AC16263" t="s">
        <v>10720</v>
      </c>
      <c r="AD16263" t="s">
        <v>2682</v>
      </c>
    </row>
    <row r="16264" spans="21:30">
      <c r="U16264">
        <v>35023</v>
      </c>
      <c r="V16264">
        <v>0</v>
      </c>
      <c r="W16264" t="s">
        <v>16236</v>
      </c>
      <c r="X16264">
        <v>9</v>
      </c>
      <c r="Y16264" t="s">
        <v>559</v>
      </c>
      <c r="Z16264">
        <v>9206</v>
      </c>
      <c r="AA16264" t="s">
        <v>1336</v>
      </c>
      <c r="AC16264" t="s">
        <v>10720</v>
      </c>
      <c r="AD16264" t="s">
        <v>2682</v>
      </c>
    </row>
    <row r="16265" spans="21:30">
      <c r="U16265">
        <v>35024</v>
      </c>
      <c r="V16265">
        <v>9</v>
      </c>
      <c r="W16265" t="s">
        <v>16237</v>
      </c>
      <c r="X16265">
        <v>9</v>
      </c>
      <c r="Y16265" t="s">
        <v>559</v>
      </c>
      <c r="Z16265">
        <v>9206</v>
      </c>
      <c r="AA16265" t="s">
        <v>1336</v>
      </c>
      <c r="AC16265" t="s">
        <v>10720</v>
      </c>
      <c r="AD16265" t="s">
        <v>2682</v>
      </c>
    </row>
    <row r="16266" spans="21:30">
      <c r="U16266">
        <v>35026</v>
      </c>
      <c r="V16266">
        <v>5</v>
      </c>
      <c r="W16266" t="s">
        <v>16238</v>
      </c>
      <c r="X16266">
        <v>9</v>
      </c>
      <c r="Y16266" t="s">
        <v>559</v>
      </c>
      <c r="Z16266">
        <v>9207</v>
      </c>
      <c r="AA16266" t="s">
        <v>1348</v>
      </c>
      <c r="AC16266" t="s">
        <v>10720</v>
      </c>
      <c r="AD16266" t="s">
        <v>2682</v>
      </c>
    </row>
    <row r="16267" spans="21:30">
      <c r="U16267">
        <v>35027</v>
      </c>
      <c r="V16267">
        <v>3</v>
      </c>
      <c r="W16267" t="s">
        <v>16239</v>
      </c>
      <c r="X16267">
        <v>9</v>
      </c>
      <c r="Y16267" t="s">
        <v>559</v>
      </c>
      <c r="Z16267">
        <v>9207</v>
      </c>
      <c r="AA16267" t="s">
        <v>1348</v>
      </c>
      <c r="AC16267" t="s">
        <v>10720</v>
      </c>
      <c r="AD16267" t="s">
        <v>2682</v>
      </c>
    </row>
    <row r="16268" spans="21:30">
      <c r="U16268">
        <v>35028</v>
      </c>
      <c r="V16268">
        <v>1</v>
      </c>
      <c r="W16268" t="s">
        <v>16240</v>
      </c>
      <c r="X16268">
        <v>9</v>
      </c>
      <c r="Y16268" t="s">
        <v>559</v>
      </c>
      <c r="Z16268">
        <v>9207</v>
      </c>
      <c r="AA16268" t="s">
        <v>1348</v>
      </c>
      <c r="AC16268" t="s">
        <v>10720</v>
      </c>
      <c r="AD16268" t="s">
        <v>2682</v>
      </c>
    </row>
    <row r="16269" spans="21:30">
      <c r="U16269">
        <v>35036</v>
      </c>
      <c r="V16269">
        <v>2</v>
      </c>
      <c r="W16269" t="s">
        <v>16044</v>
      </c>
      <c r="X16269">
        <v>9</v>
      </c>
      <c r="Y16269" t="s">
        <v>559</v>
      </c>
      <c r="Z16269">
        <v>9208</v>
      </c>
      <c r="AA16269" t="s">
        <v>4906</v>
      </c>
      <c r="AC16269" t="s">
        <v>10720</v>
      </c>
      <c r="AD16269" t="s">
        <v>2682</v>
      </c>
    </row>
    <row r="16270" spans="21:30">
      <c r="U16270">
        <v>35037</v>
      </c>
      <c r="V16270">
        <v>0</v>
      </c>
      <c r="W16270" t="s">
        <v>16228</v>
      </c>
      <c r="X16270">
        <v>9</v>
      </c>
      <c r="Y16270" t="s">
        <v>559</v>
      </c>
      <c r="Z16270">
        <v>9208</v>
      </c>
      <c r="AA16270" t="s">
        <v>4906</v>
      </c>
      <c r="AC16270" t="s">
        <v>10720</v>
      </c>
      <c r="AD16270" t="s">
        <v>2682</v>
      </c>
    </row>
    <row r="16271" spans="21:30">
      <c r="U16271">
        <v>35038</v>
      </c>
      <c r="V16271">
        <v>9</v>
      </c>
      <c r="W16271" t="s">
        <v>1603</v>
      </c>
      <c r="X16271">
        <v>9</v>
      </c>
      <c r="Y16271" t="s">
        <v>559</v>
      </c>
      <c r="Z16271">
        <v>9208</v>
      </c>
      <c r="AA16271" t="s">
        <v>4906</v>
      </c>
      <c r="AC16271" t="s">
        <v>10720</v>
      </c>
      <c r="AD16271" t="s">
        <v>2682</v>
      </c>
    </row>
    <row r="16272" spans="21:30">
      <c r="U16272">
        <v>35039</v>
      </c>
      <c r="V16272">
        <v>7</v>
      </c>
      <c r="W16272" t="s">
        <v>13753</v>
      </c>
      <c r="X16272">
        <v>9</v>
      </c>
      <c r="Y16272" t="s">
        <v>559</v>
      </c>
      <c r="Z16272">
        <v>9208</v>
      </c>
      <c r="AA16272" t="s">
        <v>4906</v>
      </c>
      <c r="AC16272" t="s">
        <v>10720</v>
      </c>
      <c r="AD16272" t="s">
        <v>2682</v>
      </c>
    </row>
    <row r="16273" spans="21:30">
      <c r="U16273">
        <v>35040</v>
      </c>
      <c r="V16273">
        <v>0</v>
      </c>
      <c r="W16273" t="s">
        <v>16241</v>
      </c>
      <c r="X16273">
        <v>9</v>
      </c>
      <c r="Y16273" t="s">
        <v>559</v>
      </c>
      <c r="Z16273">
        <v>9208</v>
      </c>
      <c r="AA16273" t="s">
        <v>4906</v>
      </c>
      <c r="AC16273" t="s">
        <v>10720</v>
      </c>
      <c r="AD16273" t="s">
        <v>2682</v>
      </c>
    </row>
    <row r="16274" spans="21:30">
      <c r="U16274">
        <v>35041</v>
      </c>
      <c r="V16274">
        <v>9</v>
      </c>
      <c r="W16274" t="s">
        <v>15460</v>
      </c>
      <c r="X16274">
        <v>9</v>
      </c>
      <c r="Y16274" t="s">
        <v>559</v>
      </c>
      <c r="Z16274">
        <v>9208</v>
      </c>
      <c r="AA16274" t="s">
        <v>4906</v>
      </c>
      <c r="AC16274" t="s">
        <v>10720</v>
      </c>
      <c r="AD16274" t="s">
        <v>2682</v>
      </c>
    </row>
    <row r="16275" spans="21:30">
      <c r="U16275">
        <v>35042</v>
      </c>
      <c r="V16275">
        <v>7</v>
      </c>
      <c r="W16275" t="s">
        <v>16242</v>
      </c>
      <c r="X16275">
        <v>9</v>
      </c>
      <c r="Y16275" t="s">
        <v>559</v>
      </c>
      <c r="Z16275">
        <v>9209</v>
      </c>
      <c r="AA16275" t="s">
        <v>129</v>
      </c>
      <c r="AC16275" t="s">
        <v>10720</v>
      </c>
      <c r="AD16275" t="s">
        <v>2682</v>
      </c>
    </row>
    <row r="16276" spans="21:30">
      <c r="U16276">
        <v>35043</v>
      </c>
      <c r="V16276">
        <v>5</v>
      </c>
      <c r="W16276" t="s">
        <v>12726</v>
      </c>
      <c r="X16276">
        <v>9</v>
      </c>
      <c r="Y16276" t="s">
        <v>559</v>
      </c>
      <c r="Z16276">
        <v>9209</v>
      </c>
      <c r="AA16276" t="s">
        <v>129</v>
      </c>
      <c r="AC16276" t="s">
        <v>10720</v>
      </c>
      <c r="AD16276" t="s">
        <v>2682</v>
      </c>
    </row>
    <row r="16277" spans="21:30">
      <c r="U16277">
        <v>35044</v>
      </c>
      <c r="V16277">
        <v>3</v>
      </c>
      <c r="W16277" t="s">
        <v>16243</v>
      </c>
      <c r="X16277">
        <v>9</v>
      </c>
      <c r="Y16277" t="s">
        <v>559</v>
      </c>
      <c r="Z16277">
        <v>9209</v>
      </c>
      <c r="AA16277" t="s">
        <v>129</v>
      </c>
      <c r="AC16277" t="s">
        <v>10720</v>
      </c>
      <c r="AD16277" t="s">
        <v>2682</v>
      </c>
    </row>
    <row r="16278" spans="21:30">
      <c r="U16278">
        <v>35047</v>
      </c>
      <c r="V16278">
        <v>8</v>
      </c>
      <c r="W16278" t="s">
        <v>12996</v>
      </c>
      <c r="X16278">
        <v>9</v>
      </c>
      <c r="Y16278" t="s">
        <v>559</v>
      </c>
      <c r="Z16278">
        <v>9210</v>
      </c>
      <c r="AA16278" t="s">
        <v>4880</v>
      </c>
      <c r="AC16278" t="s">
        <v>10720</v>
      </c>
      <c r="AD16278" t="s">
        <v>2682</v>
      </c>
    </row>
    <row r="16279" spans="21:30">
      <c r="U16279">
        <v>35048</v>
      </c>
      <c r="V16279">
        <v>6</v>
      </c>
      <c r="W16279" t="s">
        <v>10226</v>
      </c>
      <c r="X16279">
        <v>9</v>
      </c>
      <c r="Y16279" t="s">
        <v>559</v>
      </c>
      <c r="Z16279">
        <v>9210</v>
      </c>
      <c r="AA16279" t="s">
        <v>4880</v>
      </c>
      <c r="AC16279" t="s">
        <v>10720</v>
      </c>
      <c r="AD16279" t="s">
        <v>2682</v>
      </c>
    </row>
    <row r="16280" spans="21:30">
      <c r="U16280">
        <v>35049</v>
      </c>
      <c r="V16280">
        <v>4</v>
      </c>
      <c r="W16280" t="s">
        <v>10341</v>
      </c>
      <c r="X16280">
        <v>9</v>
      </c>
      <c r="Y16280" t="s">
        <v>559</v>
      </c>
      <c r="Z16280">
        <v>9210</v>
      </c>
      <c r="AA16280" t="s">
        <v>4880</v>
      </c>
      <c r="AC16280" t="s">
        <v>10720</v>
      </c>
      <c r="AD16280" t="s">
        <v>2682</v>
      </c>
    </row>
    <row r="16281" spans="21:30">
      <c r="U16281">
        <v>35050</v>
      </c>
      <c r="V16281">
        <v>8</v>
      </c>
      <c r="W16281" t="s">
        <v>10705</v>
      </c>
      <c r="X16281">
        <v>9</v>
      </c>
      <c r="Y16281" t="s">
        <v>559</v>
      </c>
      <c r="Z16281">
        <v>9210</v>
      </c>
      <c r="AA16281" t="s">
        <v>4880</v>
      </c>
      <c r="AC16281" t="s">
        <v>10720</v>
      </c>
      <c r="AD16281" t="s">
        <v>2682</v>
      </c>
    </row>
    <row r="16282" spans="21:30">
      <c r="U16282">
        <v>35051</v>
      </c>
      <c r="V16282">
        <v>6</v>
      </c>
      <c r="W16282" t="s">
        <v>14520</v>
      </c>
      <c r="X16282">
        <v>9</v>
      </c>
      <c r="Y16282" t="s">
        <v>559</v>
      </c>
      <c r="Z16282">
        <v>9210</v>
      </c>
      <c r="AA16282" t="s">
        <v>4880</v>
      </c>
      <c r="AC16282" t="s">
        <v>10720</v>
      </c>
      <c r="AD16282" t="s">
        <v>2682</v>
      </c>
    </row>
    <row r="16283" spans="21:30">
      <c r="U16283">
        <v>35052</v>
      </c>
      <c r="V16283">
        <v>4</v>
      </c>
      <c r="W16283" t="s">
        <v>16244</v>
      </c>
      <c r="X16283">
        <v>9</v>
      </c>
      <c r="Y16283" t="s">
        <v>559</v>
      </c>
      <c r="Z16283">
        <v>9210</v>
      </c>
      <c r="AA16283" t="s">
        <v>4880</v>
      </c>
      <c r="AC16283" t="s">
        <v>10720</v>
      </c>
      <c r="AD16283" t="s">
        <v>2682</v>
      </c>
    </row>
    <row r="16284" spans="21:30">
      <c r="U16284">
        <v>35057</v>
      </c>
      <c r="V16284">
        <v>5</v>
      </c>
      <c r="W16284" t="s">
        <v>16176</v>
      </c>
      <c r="X16284">
        <v>9</v>
      </c>
      <c r="Y16284" t="s">
        <v>559</v>
      </c>
      <c r="Z16284">
        <v>9211</v>
      </c>
      <c r="AA16284" t="s">
        <v>1788</v>
      </c>
      <c r="AC16284" t="s">
        <v>10720</v>
      </c>
      <c r="AD16284" t="s">
        <v>2682</v>
      </c>
    </row>
    <row r="16285" spans="21:30">
      <c r="U16285">
        <v>35058</v>
      </c>
      <c r="V16285">
        <v>3</v>
      </c>
      <c r="W16285" t="s">
        <v>13097</v>
      </c>
      <c r="X16285">
        <v>9</v>
      </c>
      <c r="Y16285" t="s">
        <v>559</v>
      </c>
      <c r="Z16285">
        <v>9211</v>
      </c>
      <c r="AA16285" t="s">
        <v>1788</v>
      </c>
      <c r="AC16285" t="s">
        <v>10720</v>
      </c>
      <c r="AD16285" t="s">
        <v>2682</v>
      </c>
    </row>
    <row r="16286" spans="21:30">
      <c r="U16286">
        <v>35059</v>
      </c>
      <c r="V16286">
        <v>1</v>
      </c>
      <c r="W16286" t="s">
        <v>16245</v>
      </c>
      <c r="X16286">
        <v>9</v>
      </c>
      <c r="Y16286" t="s">
        <v>559</v>
      </c>
      <c r="Z16286">
        <v>9211</v>
      </c>
      <c r="AA16286" t="s">
        <v>1788</v>
      </c>
      <c r="AC16286" t="s">
        <v>10720</v>
      </c>
      <c r="AD16286" t="s">
        <v>2682</v>
      </c>
    </row>
    <row r="16287" spans="21:30">
      <c r="U16287">
        <v>35060</v>
      </c>
      <c r="V16287">
        <v>5</v>
      </c>
      <c r="W16287" t="s">
        <v>10211</v>
      </c>
      <c r="X16287">
        <v>9</v>
      </c>
      <c r="Y16287" t="s">
        <v>559</v>
      </c>
      <c r="Z16287">
        <v>9211</v>
      </c>
      <c r="AA16287" t="s">
        <v>1788</v>
      </c>
      <c r="AC16287" t="s">
        <v>10720</v>
      </c>
      <c r="AD16287" t="s">
        <v>2682</v>
      </c>
    </row>
    <row r="16288" spans="21:30">
      <c r="U16288">
        <v>35061</v>
      </c>
      <c r="V16288">
        <v>3</v>
      </c>
      <c r="W16288" t="s">
        <v>12677</v>
      </c>
      <c r="X16288">
        <v>9</v>
      </c>
      <c r="Y16288" t="s">
        <v>559</v>
      </c>
      <c r="Z16288">
        <v>9211</v>
      </c>
      <c r="AA16288" t="s">
        <v>1788</v>
      </c>
      <c r="AC16288" t="s">
        <v>10720</v>
      </c>
      <c r="AD16288" t="s">
        <v>2682</v>
      </c>
    </row>
    <row r="16289" spans="21:30">
      <c r="U16289">
        <v>35062</v>
      </c>
      <c r="V16289">
        <v>1</v>
      </c>
      <c r="W16289" t="s">
        <v>12933</v>
      </c>
      <c r="X16289">
        <v>9</v>
      </c>
      <c r="Y16289" t="s">
        <v>559</v>
      </c>
      <c r="Z16289">
        <v>9211</v>
      </c>
      <c r="AA16289" t="s">
        <v>1788</v>
      </c>
      <c r="AC16289" t="s">
        <v>10720</v>
      </c>
      <c r="AD16289" t="s">
        <v>2682</v>
      </c>
    </row>
    <row r="16290" spans="21:30">
      <c r="U16290">
        <v>35064</v>
      </c>
      <c r="V16290">
        <v>8</v>
      </c>
      <c r="W16290" t="s">
        <v>13182</v>
      </c>
      <c r="X16290">
        <v>9</v>
      </c>
      <c r="Y16290" t="s">
        <v>559</v>
      </c>
      <c r="Z16290">
        <v>9211</v>
      </c>
      <c r="AA16290" t="s">
        <v>1788</v>
      </c>
      <c r="AC16290" t="s">
        <v>10720</v>
      </c>
      <c r="AD16290" t="s">
        <v>2682</v>
      </c>
    </row>
    <row r="16291" spans="21:30">
      <c r="U16291">
        <v>35065</v>
      </c>
      <c r="V16291">
        <v>6</v>
      </c>
      <c r="W16291" t="s">
        <v>10261</v>
      </c>
      <c r="X16291">
        <v>9</v>
      </c>
      <c r="Y16291" t="s">
        <v>559</v>
      </c>
      <c r="Z16291">
        <v>9211</v>
      </c>
      <c r="AA16291" t="s">
        <v>1788</v>
      </c>
      <c r="AC16291" t="s">
        <v>10720</v>
      </c>
      <c r="AD16291" t="s">
        <v>2682</v>
      </c>
    </row>
    <row r="16292" spans="21:30">
      <c r="U16292">
        <v>35066</v>
      </c>
      <c r="V16292">
        <v>4</v>
      </c>
      <c r="W16292" t="s">
        <v>16246</v>
      </c>
      <c r="X16292">
        <v>9</v>
      </c>
      <c r="Y16292" t="s">
        <v>559</v>
      </c>
      <c r="Z16292">
        <v>9211</v>
      </c>
      <c r="AA16292" t="s">
        <v>1788</v>
      </c>
      <c r="AC16292" t="s">
        <v>10720</v>
      </c>
      <c r="AD16292" t="s">
        <v>2682</v>
      </c>
    </row>
    <row r="16293" spans="21:30">
      <c r="U16293">
        <v>35067</v>
      </c>
      <c r="V16293">
        <v>2</v>
      </c>
      <c r="W16293" t="s">
        <v>10291</v>
      </c>
      <c r="X16293">
        <v>9</v>
      </c>
      <c r="Y16293" t="s">
        <v>559</v>
      </c>
      <c r="Z16293">
        <v>9211</v>
      </c>
      <c r="AA16293" t="s">
        <v>1788</v>
      </c>
      <c r="AC16293" t="s">
        <v>10720</v>
      </c>
      <c r="AD16293" t="s">
        <v>2682</v>
      </c>
    </row>
    <row r="16294" spans="21:30">
      <c r="U16294">
        <v>35068</v>
      </c>
      <c r="V16294">
        <v>0</v>
      </c>
      <c r="W16294" t="s">
        <v>12971</v>
      </c>
      <c r="X16294">
        <v>9</v>
      </c>
      <c r="Y16294" t="s">
        <v>559</v>
      </c>
      <c r="Z16294">
        <v>9211</v>
      </c>
      <c r="AA16294" t="s">
        <v>1788</v>
      </c>
      <c r="AC16294" t="s">
        <v>10720</v>
      </c>
      <c r="AD16294" t="s">
        <v>2682</v>
      </c>
    </row>
    <row r="16295" spans="21:30">
      <c r="U16295">
        <v>35069</v>
      </c>
      <c r="V16295">
        <v>9</v>
      </c>
      <c r="W16295" t="s">
        <v>14279</v>
      </c>
      <c r="X16295">
        <v>9</v>
      </c>
      <c r="Y16295" t="s">
        <v>559</v>
      </c>
      <c r="Z16295">
        <v>9211</v>
      </c>
      <c r="AA16295" t="s">
        <v>1788</v>
      </c>
      <c r="AC16295" t="s">
        <v>10720</v>
      </c>
      <c r="AD16295" t="s">
        <v>2682</v>
      </c>
    </row>
    <row r="16296" spans="21:30">
      <c r="U16296">
        <v>35070</v>
      </c>
      <c r="V16296">
        <v>2</v>
      </c>
      <c r="W16296" t="s">
        <v>16247</v>
      </c>
      <c r="X16296">
        <v>9</v>
      </c>
      <c r="Y16296" t="s">
        <v>559</v>
      </c>
      <c r="Z16296">
        <v>9211</v>
      </c>
      <c r="AA16296" t="s">
        <v>1788</v>
      </c>
      <c r="AC16296" t="s">
        <v>10720</v>
      </c>
      <c r="AD16296" t="s">
        <v>2682</v>
      </c>
    </row>
    <row r="16297" spans="21:30">
      <c r="U16297">
        <v>35076</v>
      </c>
      <c r="V16297">
        <v>1</v>
      </c>
      <c r="W16297" t="s">
        <v>16248</v>
      </c>
      <c r="X16297">
        <v>10</v>
      </c>
      <c r="Y16297" t="s">
        <v>5531</v>
      </c>
      <c r="Z16297">
        <v>10101</v>
      </c>
      <c r="AA16297" t="s">
        <v>1559</v>
      </c>
      <c r="AC16297" t="s">
        <v>10720</v>
      </c>
      <c r="AD16297" t="s">
        <v>2682</v>
      </c>
    </row>
    <row r="16298" spans="21:30">
      <c r="U16298">
        <v>35078</v>
      </c>
      <c r="V16298">
        <v>8</v>
      </c>
      <c r="W16298" t="s">
        <v>16249</v>
      </c>
      <c r="X16298">
        <v>10</v>
      </c>
      <c r="Y16298" t="s">
        <v>5531</v>
      </c>
      <c r="Z16298">
        <v>10101</v>
      </c>
      <c r="AA16298" t="s">
        <v>1559</v>
      </c>
      <c r="AC16298" t="s">
        <v>10720</v>
      </c>
      <c r="AD16298" t="s">
        <v>2682</v>
      </c>
    </row>
    <row r="16299" spans="21:30">
      <c r="U16299">
        <v>35079</v>
      </c>
      <c r="V16299">
        <v>6</v>
      </c>
      <c r="W16299" t="s">
        <v>16250</v>
      </c>
      <c r="X16299">
        <v>10</v>
      </c>
      <c r="Y16299" t="s">
        <v>5531</v>
      </c>
      <c r="Z16299">
        <v>10101</v>
      </c>
      <c r="AA16299" t="s">
        <v>1559</v>
      </c>
      <c r="AC16299" t="s">
        <v>10720</v>
      </c>
      <c r="AD16299" t="s">
        <v>2682</v>
      </c>
    </row>
    <row r="16300" spans="21:30">
      <c r="U16300">
        <v>35081</v>
      </c>
      <c r="V16300">
        <v>8</v>
      </c>
      <c r="W16300" t="s">
        <v>16251</v>
      </c>
      <c r="X16300">
        <v>10</v>
      </c>
      <c r="Y16300" t="s">
        <v>5531</v>
      </c>
      <c r="Z16300">
        <v>10101</v>
      </c>
      <c r="AA16300" t="s">
        <v>1559</v>
      </c>
      <c r="AC16300" t="s">
        <v>10720</v>
      </c>
      <c r="AD16300" t="s">
        <v>2682</v>
      </c>
    </row>
    <row r="16301" spans="21:30">
      <c r="U16301">
        <v>35082</v>
      </c>
      <c r="V16301">
        <v>6</v>
      </c>
      <c r="W16301" t="s">
        <v>16252</v>
      </c>
      <c r="X16301">
        <v>10</v>
      </c>
      <c r="Y16301" t="s">
        <v>5531</v>
      </c>
      <c r="Z16301">
        <v>10101</v>
      </c>
      <c r="AA16301" t="s">
        <v>1559</v>
      </c>
      <c r="AC16301" t="s">
        <v>10720</v>
      </c>
      <c r="AD16301" t="s">
        <v>2682</v>
      </c>
    </row>
    <row r="16302" spans="21:30">
      <c r="U16302">
        <v>35083</v>
      </c>
      <c r="V16302">
        <v>4</v>
      </c>
      <c r="W16302" t="s">
        <v>16253</v>
      </c>
      <c r="X16302">
        <v>10</v>
      </c>
      <c r="Y16302" t="s">
        <v>5531</v>
      </c>
      <c r="Z16302">
        <v>10101</v>
      </c>
      <c r="AA16302" t="s">
        <v>1559</v>
      </c>
      <c r="AC16302" t="s">
        <v>10720</v>
      </c>
      <c r="AD16302" t="s">
        <v>2682</v>
      </c>
    </row>
    <row r="16303" spans="21:30">
      <c r="U16303">
        <v>35084</v>
      </c>
      <c r="V16303">
        <v>2</v>
      </c>
      <c r="W16303" t="s">
        <v>16254</v>
      </c>
      <c r="X16303">
        <v>10</v>
      </c>
      <c r="Y16303" t="s">
        <v>5531</v>
      </c>
      <c r="Z16303">
        <v>10101</v>
      </c>
      <c r="AA16303" t="s">
        <v>1559</v>
      </c>
      <c r="AC16303" t="s">
        <v>10720</v>
      </c>
      <c r="AD16303" t="s">
        <v>2682</v>
      </c>
    </row>
    <row r="16304" spans="21:30">
      <c r="U16304">
        <v>35085</v>
      </c>
      <c r="V16304">
        <v>0</v>
      </c>
      <c r="W16304" t="s">
        <v>10240</v>
      </c>
      <c r="X16304">
        <v>10</v>
      </c>
      <c r="Y16304" t="s">
        <v>5531</v>
      </c>
      <c r="Z16304">
        <v>10101</v>
      </c>
      <c r="AA16304" t="s">
        <v>1559</v>
      </c>
      <c r="AC16304" t="s">
        <v>10720</v>
      </c>
      <c r="AD16304" t="s">
        <v>2682</v>
      </c>
    </row>
    <row r="16305" spans="21:30">
      <c r="U16305">
        <v>35086</v>
      </c>
      <c r="V16305">
        <v>9</v>
      </c>
      <c r="W16305" t="s">
        <v>16255</v>
      </c>
      <c r="X16305">
        <v>10</v>
      </c>
      <c r="Y16305" t="s">
        <v>5531</v>
      </c>
      <c r="Z16305">
        <v>10101</v>
      </c>
      <c r="AA16305" t="s">
        <v>1559</v>
      </c>
      <c r="AC16305" t="s">
        <v>10720</v>
      </c>
      <c r="AD16305" t="s">
        <v>2682</v>
      </c>
    </row>
    <row r="16306" spans="21:30">
      <c r="U16306">
        <v>35087</v>
      </c>
      <c r="V16306">
        <v>7</v>
      </c>
      <c r="W16306" t="s">
        <v>16256</v>
      </c>
      <c r="X16306">
        <v>10</v>
      </c>
      <c r="Y16306" t="s">
        <v>5531</v>
      </c>
      <c r="Z16306">
        <v>10101</v>
      </c>
      <c r="AA16306" t="s">
        <v>1559</v>
      </c>
      <c r="AC16306" t="s">
        <v>10720</v>
      </c>
      <c r="AD16306" t="s">
        <v>2682</v>
      </c>
    </row>
    <row r="16307" spans="21:30">
      <c r="U16307">
        <v>35089</v>
      </c>
      <c r="V16307">
        <v>3</v>
      </c>
      <c r="W16307" t="s">
        <v>16257</v>
      </c>
      <c r="X16307">
        <v>10</v>
      </c>
      <c r="Y16307" t="s">
        <v>5531</v>
      </c>
      <c r="Z16307">
        <v>10101</v>
      </c>
      <c r="AA16307" t="s">
        <v>1559</v>
      </c>
      <c r="AC16307" t="s">
        <v>10720</v>
      </c>
      <c r="AD16307" t="s">
        <v>2682</v>
      </c>
    </row>
    <row r="16308" spans="21:30">
      <c r="U16308">
        <v>35090</v>
      </c>
      <c r="V16308">
        <v>7</v>
      </c>
      <c r="W16308" t="s">
        <v>16258</v>
      </c>
      <c r="X16308">
        <v>10</v>
      </c>
      <c r="Y16308" t="s">
        <v>5531</v>
      </c>
      <c r="Z16308">
        <v>10101</v>
      </c>
      <c r="AA16308" t="s">
        <v>1559</v>
      </c>
      <c r="AC16308" t="s">
        <v>10720</v>
      </c>
      <c r="AD16308" t="s">
        <v>2682</v>
      </c>
    </row>
    <row r="16309" spans="21:30">
      <c r="U16309">
        <v>35091</v>
      </c>
      <c r="V16309">
        <v>5</v>
      </c>
      <c r="W16309" t="s">
        <v>12852</v>
      </c>
      <c r="X16309">
        <v>10</v>
      </c>
      <c r="Y16309" t="s">
        <v>5531</v>
      </c>
      <c r="Z16309">
        <v>10101</v>
      </c>
      <c r="AA16309" t="s">
        <v>1559</v>
      </c>
      <c r="AC16309" t="s">
        <v>10720</v>
      </c>
      <c r="AD16309" t="s">
        <v>2682</v>
      </c>
    </row>
    <row r="16310" spans="21:30">
      <c r="U16310">
        <v>35092</v>
      </c>
      <c r="V16310">
        <v>3</v>
      </c>
      <c r="W16310" t="s">
        <v>16259</v>
      </c>
      <c r="X16310">
        <v>10</v>
      </c>
      <c r="Y16310" t="s">
        <v>5531</v>
      </c>
      <c r="Z16310">
        <v>10101</v>
      </c>
      <c r="AA16310" t="s">
        <v>1559</v>
      </c>
      <c r="AC16310" t="s">
        <v>10720</v>
      </c>
      <c r="AD16310" t="s">
        <v>2682</v>
      </c>
    </row>
    <row r="16311" spans="21:30">
      <c r="U16311">
        <v>35093</v>
      </c>
      <c r="V16311">
        <v>1</v>
      </c>
      <c r="W16311" t="s">
        <v>16260</v>
      </c>
      <c r="X16311">
        <v>10</v>
      </c>
      <c r="Y16311" t="s">
        <v>5531</v>
      </c>
      <c r="Z16311">
        <v>10101</v>
      </c>
      <c r="AA16311" t="s">
        <v>1559</v>
      </c>
      <c r="AC16311" t="s">
        <v>10720</v>
      </c>
      <c r="AD16311" t="s">
        <v>443</v>
      </c>
    </row>
    <row r="16312" spans="21:30">
      <c r="U16312">
        <v>35095</v>
      </c>
      <c r="V16312">
        <v>8</v>
      </c>
      <c r="W16312" t="s">
        <v>16261</v>
      </c>
      <c r="X16312">
        <v>10</v>
      </c>
      <c r="Y16312" t="s">
        <v>5531</v>
      </c>
      <c r="Z16312">
        <v>10101</v>
      </c>
      <c r="AA16312" t="s">
        <v>1559</v>
      </c>
      <c r="AC16312" t="s">
        <v>10720</v>
      </c>
      <c r="AD16312" t="s">
        <v>2682</v>
      </c>
    </row>
    <row r="16313" spans="21:30">
      <c r="U16313">
        <v>35096</v>
      </c>
      <c r="V16313">
        <v>6</v>
      </c>
      <c r="W16313" t="s">
        <v>16262</v>
      </c>
      <c r="X16313">
        <v>10</v>
      </c>
      <c r="Y16313" t="s">
        <v>5531</v>
      </c>
      <c r="Z16313">
        <v>10101</v>
      </c>
      <c r="AA16313" t="s">
        <v>1559</v>
      </c>
      <c r="AC16313" t="s">
        <v>10720</v>
      </c>
      <c r="AD16313" t="s">
        <v>2682</v>
      </c>
    </row>
    <row r="16314" spans="21:30">
      <c r="U16314">
        <v>35097</v>
      </c>
      <c r="V16314">
        <v>4</v>
      </c>
      <c r="W16314" t="s">
        <v>16263</v>
      </c>
      <c r="X16314">
        <v>10</v>
      </c>
      <c r="Y16314" t="s">
        <v>5531</v>
      </c>
      <c r="Z16314">
        <v>10101</v>
      </c>
      <c r="AA16314" t="s">
        <v>1559</v>
      </c>
      <c r="AC16314" t="s">
        <v>10720</v>
      </c>
      <c r="AD16314" t="s">
        <v>2682</v>
      </c>
    </row>
    <row r="16315" spans="21:30">
      <c r="U16315">
        <v>35098</v>
      </c>
      <c r="V16315">
        <v>2</v>
      </c>
      <c r="W16315" t="s">
        <v>16264</v>
      </c>
      <c r="X16315">
        <v>10</v>
      </c>
      <c r="Y16315" t="s">
        <v>5531</v>
      </c>
      <c r="Z16315">
        <v>10101</v>
      </c>
      <c r="AA16315" t="s">
        <v>1559</v>
      </c>
      <c r="AC16315" t="s">
        <v>10720</v>
      </c>
      <c r="AD16315" t="s">
        <v>2682</v>
      </c>
    </row>
    <row r="16316" spans="21:30">
      <c r="U16316">
        <v>35099</v>
      </c>
      <c r="V16316">
        <v>0</v>
      </c>
      <c r="W16316" t="s">
        <v>16055</v>
      </c>
      <c r="X16316">
        <v>10</v>
      </c>
      <c r="Y16316" t="s">
        <v>5531</v>
      </c>
      <c r="Z16316">
        <v>10101</v>
      </c>
      <c r="AA16316" t="s">
        <v>1559</v>
      </c>
      <c r="AC16316" t="s">
        <v>10720</v>
      </c>
      <c r="AD16316" t="s">
        <v>2682</v>
      </c>
    </row>
    <row r="16317" spans="21:30">
      <c r="U16317">
        <v>35100</v>
      </c>
      <c r="V16317">
        <v>8</v>
      </c>
      <c r="W16317" t="s">
        <v>16265</v>
      </c>
      <c r="X16317">
        <v>10</v>
      </c>
      <c r="Y16317" t="s">
        <v>5531</v>
      </c>
      <c r="Z16317">
        <v>10101</v>
      </c>
      <c r="AA16317" t="s">
        <v>1559</v>
      </c>
      <c r="AC16317" t="s">
        <v>10720</v>
      </c>
      <c r="AD16317" t="s">
        <v>2682</v>
      </c>
    </row>
    <row r="16318" spans="21:30">
      <c r="U16318">
        <v>35101</v>
      </c>
      <c r="V16318">
        <v>6</v>
      </c>
      <c r="W16318" t="s">
        <v>16266</v>
      </c>
      <c r="X16318">
        <v>10</v>
      </c>
      <c r="Y16318" t="s">
        <v>5531</v>
      </c>
      <c r="Z16318">
        <v>10101</v>
      </c>
      <c r="AA16318" t="s">
        <v>1559</v>
      </c>
      <c r="AC16318" t="s">
        <v>10720</v>
      </c>
      <c r="AD16318" t="s">
        <v>2682</v>
      </c>
    </row>
    <row r="16319" spans="21:30">
      <c r="U16319">
        <v>35102</v>
      </c>
      <c r="V16319">
        <v>4</v>
      </c>
      <c r="W16319" t="s">
        <v>16267</v>
      </c>
      <c r="X16319">
        <v>10</v>
      </c>
      <c r="Y16319" t="s">
        <v>5531</v>
      </c>
      <c r="Z16319">
        <v>10101</v>
      </c>
      <c r="AA16319" t="s">
        <v>1559</v>
      </c>
      <c r="AC16319" t="s">
        <v>10720</v>
      </c>
      <c r="AD16319" t="s">
        <v>2682</v>
      </c>
    </row>
    <row r="16320" spans="21:30">
      <c r="U16320">
        <v>35103</v>
      </c>
      <c r="V16320">
        <v>2</v>
      </c>
      <c r="W16320" t="s">
        <v>16268</v>
      </c>
      <c r="X16320">
        <v>10</v>
      </c>
      <c r="Y16320" t="s">
        <v>5531</v>
      </c>
      <c r="Z16320">
        <v>10101</v>
      </c>
      <c r="AA16320" t="s">
        <v>1559</v>
      </c>
      <c r="AC16320" t="s">
        <v>10720</v>
      </c>
      <c r="AD16320" t="s">
        <v>2682</v>
      </c>
    </row>
    <row r="16321" spans="21:30">
      <c r="U16321">
        <v>35104</v>
      </c>
      <c r="V16321">
        <v>0</v>
      </c>
      <c r="W16321" t="s">
        <v>16269</v>
      </c>
      <c r="X16321">
        <v>10</v>
      </c>
      <c r="Y16321" t="s">
        <v>5531</v>
      </c>
      <c r="Z16321">
        <v>10101</v>
      </c>
      <c r="AA16321" t="s">
        <v>1559</v>
      </c>
      <c r="AC16321" t="s">
        <v>10720</v>
      </c>
      <c r="AD16321" t="s">
        <v>2682</v>
      </c>
    </row>
    <row r="16322" spans="21:30">
      <c r="U16322">
        <v>35105</v>
      </c>
      <c r="V16322">
        <v>9</v>
      </c>
      <c r="W16322" t="s">
        <v>12497</v>
      </c>
      <c r="X16322">
        <v>10</v>
      </c>
      <c r="Y16322" t="s">
        <v>5531</v>
      </c>
      <c r="Z16322">
        <v>10101</v>
      </c>
      <c r="AA16322" t="s">
        <v>1559</v>
      </c>
      <c r="AC16322" t="s">
        <v>10720</v>
      </c>
      <c r="AD16322" t="s">
        <v>2682</v>
      </c>
    </row>
    <row r="16323" spans="21:30">
      <c r="U16323">
        <v>35106</v>
      </c>
      <c r="V16323">
        <v>7</v>
      </c>
      <c r="W16323" t="s">
        <v>16270</v>
      </c>
      <c r="X16323">
        <v>10</v>
      </c>
      <c r="Y16323" t="s">
        <v>5531</v>
      </c>
      <c r="Z16323">
        <v>10101</v>
      </c>
      <c r="AA16323" t="s">
        <v>1559</v>
      </c>
      <c r="AC16323" t="s">
        <v>10720</v>
      </c>
      <c r="AD16323" t="s">
        <v>2682</v>
      </c>
    </row>
    <row r="16324" spans="21:30">
      <c r="U16324">
        <v>35108</v>
      </c>
      <c r="V16324">
        <v>3</v>
      </c>
      <c r="W16324" t="s">
        <v>16271</v>
      </c>
      <c r="X16324">
        <v>10</v>
      </c>
      <c r="Y16324" t="s">
        <v>5531</v>
      </c>
      <c r="Z16324">
        <v>10101</v>
      </c>
      <c r="AA16324" t="s">
        <v>1559</v>
      </c>
      <c r="AC16324" t="s">
        <v>10720</v>
      </c>
      <c r="AD16324" t="s">
        <v>2682</v>
      </c>
    </row>
    <row r="16325" spans="21:30">
      <c r="U16325">
        <v>35109</v>
      </c>
      <c r="V16325">
        <v>1</v>
      </c>
      <c r="W16325" t="s">
        <v>12622</v>
      </c>
      <c r="X16325">
        <v>10</v>
      </c>
      <c r="Y16325" t="s">
        <v>5531</v>
      </c>
      <c r="Z16325">
        <v>10101</v>
      </c>
      <c r="AA16325" t="s">
        <v>1559</v>
      </c>
      <c r="AC16325" t="s">
        <v>10720</v>
      </c>
      <c r="AD16325" t="s">
        <v>2682</v>
      </c>
    </row>
    <row r="16326" spans="21:30">
      <c r="U16326">
        <v>35110</v>
      </c>
      <c r="V16326">
        <v>5</v>
      </c>
      <c r="W16326" t="s">
        <v>16272</v>
      </c>
      <c r="X16326">
        <v>10</v>
      </c>
      <c r="Y16326" t="s">
        <v>5531</v>
      </c>
      <c r="Z16326">
        <v>10101</v>
      </c>
      <c r="AA16326" t="s">
        <v>1559</v>
      </c>
      <c r="AC16326" t="s">
        <v>10720</v>
      </c>
      <c r="AD16326" t="s">
        <v>443</v>
      </c>
    </row>
    <row r="16327" spans="21:30">
      <c r="U16327">
        <v>35111</v>
      </c>
      <c r="V16327">
        <v>3</v>
      </c>
      <c r="W16327" t="s">
        <v>16273</v>
      </c>
      <c r="X16327">
        <v>10</v>
      </c>
      <c r="Y16327" t="s">
        <v>5531</v>
      </c>
      <c r="Z16327">
        <v>10101</v>
      </c>
      <c r="AA16327" t="s">
        <v>1559</v>
      </c>
      <c r="AC16327" t="s">
        <v>10720</v>
      </c>
      <c r="AD16327" t="s">
        <v>2682</v>
      </c>
    </row>
    <row r="16328" spans="21:30">
      <c r="U16328">
        <v>35112</v>
      </c>
      <c r="V16328">
        <v>1</v>
      </c>
      <c r="W16328" t="s">
        <v>12401</v>
      </c>
      <c r="X16328">
        <v>10</v>
      </c>
      <c r="Y16328" t="s">
        <v>5531</v>
      </c>
      <c r="Z16328">
        <v>10101</v>
      </c>
      <c r="AA16328" t="s">
        <v>1559</v>
      </c>
      <c r="AC16328" t="s">
        <v>10720</v>
      </c>
      <c r="AD16328" t="s">
        <v>2682</v>
      </c>
    </row>
    <row r="16329" spans="21:30">
      <c r="U16329">
        <v>35114</v>
      </c>
      <c r="V16329">
        <v>8</v>
      </c>
      <c r="W16329" t="s">
        <v>16274</v>
      </c>
      <c r="X16329">
        <v>10</v>
      </c>
      <c r="Y16329" t="s">
        <v>5531</v>
      </c>
      <c r="Z16329">
        <v>10101</v>
      </c>
      <c r="AA16329" t="s">
        <v>1559</v>
      </c>
      <c r="AC16329" t="s">
        <v>10720</v>
      </c>
      <c r="AD16329" t="s">
        <v>2682</v>
      </c>
    </row>
    <row r="16330" spans="21:30">
      <c r="U16330">
        <v>35123</v>
      </c>
      <c r="V16330">
        <v>7</v>
      </c>
      <c r="W16330" t="s">
        <v>12752</v>
      </c>
      <c r="X16330">
        <v>10</v>
      </c>
      <c r="Y16330" t="s">
        <v>5531</v>
      </c>
      <c r="Z16330">
        <v>10102</v>
      </c>
      <c r="AA16330" t="s">
        <v>908</v>
      </c>
      <c r="AC16330" t="s">
        <v>10720</v>
      </c>
      <c r="AD16330" t="s">
        <v>2682</v>
      </c>
    </row>
    <row r="16331" spans="21:30">
      <c r="U16331">
        <v>35124</v>
      </c>
      <c r="V16331">
        <v>5</v>
      </c>
      <c r="W16331" t="s">
        <v>16275</v>
      </c>
      <c r="X16331">
        <v>10</v>
      </c>
      <c r="Y16331" t="s">
        <v>5531</v>
      </c>
      <c r="Z16331">
        <v>10102</v>
      </c>
      <c r="AA16331" t="s">
        <v>908</v>
      </c>
      <c r="AC16331" t="s">
        <v>10720</v>
      </c>
      <c r="AD16331" t="s">
        <v>2682</v>
      </c>
    </row>
    <row r="16332" spans="21:30">
      <c r="U16332">
        <v>35125</v>
      </c>
      <c r="V16332">
        <v>3</v>
      </c>
      <c r="W16332" t="s">
        <v>16276</v>
      </c>
      <c r="X16332">
        <v>10</v>
      </c>
      <c r="Y16332" t="s">
        <v>5531</v>
      </c>
      <c r="Z16332">
        <v>10102</v>
      </c>
      <c r="AA16332" t="s">
        <v>908</v>
      </c>
      <c r="AC16332" t="s">
        <v>10720</v>
      </c>
      <c r="AD16332" t="s">
        <v>2682</v>
      </c>
    </row>
    <row r="16333" spans="21:30">
      <c r="U16333">
        <v>35126</v>
      </c>
      <c r="V16333">
        <v>1</v>
      </c>
      <c r="W16333" t="s">
        <v>12228</v>
      </c>
      <c r="X16333">
        <v>10</v>
      </c>
      <c r="Y16333" t="s">
        <v>5531</v>
      </c>
      <c r="Z16333">
        <v>10102</v>
      </c>
      <c r="AA16333" t="s">
        <v>908</v>
      </c>
      <c r="AC16333" t="s">
        <v>10720</v>
      </c>
      <c r="AD16333" t="s">
        <v>443</v>
      </c>
    </row>
    <row r="16334" spans="21:30">
      <c r="U16334">
        <v>35128</v>
      </c>
      <c r="V16334">
        <v>8</v>
      </c>
      <c r="W16334" t="s">
        <v>16277</v>
      </c>
      <c r="X16334">
        <v>10</v>
      </c>
      <c r="Y16334" t="s">
        <v>5531</v>
      </c>
      <c r="Z16334">
        <v>10102</v>
      </c>
      <c r="AA16334" t="s">
        <v>908</v>
      </c>
      <c r="AC16334" t="s">
        <v>10720</v>
      </c>
      <c r="AD16334" t="s">
        <v>2682</v>
      </c>
    </row>
    <row r="16335" spans="21:30">
      <c r="U16335">
        <v>35131</v>
      </c>
      <c r="V16335">
        <v>8</v>
      </c>
      <c r="W16335" t="s">
        <v>14597</v>
      </c>
      <c r="X16335">
        <v>10</v>
      </c>
      <c r="Y16335" t="s">
        <v>5531</v>
      </c>
      <c r="Z16335">
        <v>10103</v>
      </c>
      <c r="AA16335" t="s">
        <v>6010</v>
      </c>
      <c r="AC16335" t="s">
        <v>10720</v>
      </c>
      <c r="AD16335" t="s">
        <v>2682</v>
      </c>
    </row>
    <row r="16336" spans="21:30">
      <c r="U16336">
        <v>35132</v>
      </c>
      <c r="V16336">
        <v>6</v>
      </c>
      <c r="W16336" t="s">
        <v>16250</v>
      </c>
      <c r="X16336">
        <v>10</v>
      </c>
      <c r="Y16336" t="s">
        <v>5531</v>
      </c>
      <c r="Z16336">
        <v>10104</v>
      </c>
      <c r="AA16336" t="s">
        <v>1151</v>
      </c>
      <c r="AC16336" t="s">
        <v>15961</v>
      </c>
      <c r="AD16336" t="s">
        <v>2682</v>
      </c>
    </row>
    <row r="16337" spans="21:30">
      <c r="U16337">
        <v>35133</v>
      </c>
      <c r="V16337">
        <v>4</v>
      </c>
      <c r="W16337" t="s">
        <v>16278</v>
      </c>
      <c r="X16337">
        <v>10</v>
      </c>
      <c r="Y16337" t="s">
        <v>5531</v>
      </c>
      <c r="Z16337">
        <v>10104</v>
      </c>
      <c r="AA16337" t="s">
        <v>1151</v>
      </c>
      <c r="AC16337" t="s">
        <v>15961</v>
      </c>
      <c r="AD16337" t="s">
        <v>2682</v>
      </c>
    </row>
    <row r="16338" spans="21:30">
      <c r="U16338">
        <v>35134</v>
      </c>
      <c r="V16338">
        <v>2</v>
      </c>
      <c r="W16338" t="s">
        <v>13121</v>
      </c>
      <c r="X16338">
        <v>10</v>
      </c>
      <c r="Y16338" t="s">
        <v>5531</v>
      </c>
      <c r="Z16338">
        <v>10105</v>
      </c>
      <c r="AA16338" t="s">
        <v>1155</v>
      </c>
      <c r="AC16338" t="s">
        <v>15961</v>
      </c>
      <c r="AD16338" t="s">
        <v>443</v>
      </c>
    </row>
    <row r="16339" spans="21:30">
      <c r="U16339">
        <v>35135</v>
      </c>
      <c r="V16339">
        <v>0</v>
      </c>
      <c r="W16339" t="s">
        <v>16279</v>
      </c>
      <c r="X16339">
        <v>10</v>
      </c>
      <c r="Y16339" t="s">
        <v>5531</v>
      </c>
      <c r="Z16339">
        <v>10105</v>
      </c>
      <c r="AA16339" t="s">
        <v>1155</v>
      </c>
      <c r="AC16339" t="s">
        <v>15961</v>
      </c>
      <c r="AD16339" t="s">
        <v>2682</v>
      </c>
    </row>
    <row r="16340" spans="21:30">
      <c r="U16340">
        <v>35136</v>
      </c>
      <c r="V16340">
        <v>9</v>
      </c>
      <c r="W16340" t="s">
        <v>12852</v>
      </c>
      <c r="X16340">
        <v>10</v>
      </c>
      <c r="Y16340" t="s">
        <v>5531</v>
      </c>
      <c r="Z16340">
        <v>10105</v>
      </c>
      <c r="AA16340" t="s">
        <v>1155</v>
      </c>
      <c r="AC16340" t="s">
        <v>15961</v>
      </c>
      <c r="AD16340" t="s">
        <v>2682</v>
      </c>
    </row>
    <row r="16341" spans="21:30">
      <c r="U16341">
        <v>35137</v>
      </c>
      <c r="V16341">
        <v>7</v>
      </c>
      <c r="W16341" t="s">
        <v>16280</v>
      </c>
      <c r="X16341">
        <v>10</v>
      </c>
      <c r="Y16341" t="s">
        <v>5531</v>
      </c>
      <c r="Z16341">
        <v>10106</v>
      </c>
      <c r="AA16341" t="s">
        <v>1332</v>
      </c>
      <c r="AC16341" t="s">
        <v>15961</v>
      </c>
      <c r="AD16341" t="s">
        <v>2682</v>
      </c>
    </row>
    <row r="16342" spans="21:30">
      <c r="U16342">
        <v>35138</v>
      </c>
      <c r="V16342">
        <v>5</v>
      </c>
      <c r="W16342" t="s">
        <v>15873</v>
      </c>
      <c r="X16342">
        <v>10</v>
      </c>
      <c r="Y16342" t="s">
        <v>5531</v>
      </c>
      <c r="Z16342">
        <v>10106</v>
      </c>
      <c r="AA16342" t="s">
        <v>1332</v>
      </c>
      <c r="AC16342" t="s">
        <v>15961</v>
      </c>
      <c r="AD16342" t="s">
        <v>2682</v>
      </c>
    </row>
    <row r="16343" spans="21:30">
      <c r="U16343">
        <v>35139</v>
      </c>
      <c r="V16343">
        <v>3</v>
      </c>
      <c r="W16343" t="s">
        <v>16281</v>
      </c>
      <c r="X16343">
        <v>10</v>
      </c>
      <c r="Y16343" t="s">
        <v>5531</v>
      </c>
      <c r="Z16343">
        <v>10106</v>
      </c>
      <c r="AA16343" t="s">
        <v>1332</v>
      </c>
      <c r="AC16343" t="s">
        <v>15961</v>
      </c>
      <c r="AD16343" t="s">
        <v>2682</v>
      </c>
    </row>
    <row r="16344" spans="21:30">
      <c r="U16344">
        <v>35140</v>
      </c>
      <c r="V16344">
        <v>7</v>
      </c>
      <c r="W16344" t="s">
        <v>16282</v>
      </c>
      <c r="X16344">
        <v>10</v>
      </c>
      <c r="Y16344" t="s">
        <v>5531</v>
      </c>
      <c r="Z16344">
        <v>10106</v>
      </c>
      <c r="AA16344" t="s">
        <v>1332</v>
      </c>
      <c r="AC16344" t="s">
        <v>15961</v>
      </c>
      <c r="AD16344" t="s">
        <v>2682</v>
      </c>
    </row>
    <row r="16345" spans="21:30">
      <c r="U16345">
        <v>35145</v>
      </c>
      <c r="V16345">
        <v>8</v>
      </c>
      <c r="W16345" t="s">
        <v>16283</v>
      </c>
      <c r="X16345">
        <v>10</v>
      </c>
      <c r="Y16345" t="s">
        <v>5531</v>
      </c>
      <c r="Z16345">
        <v>10107</v>
      </c>
      <c r="AA16345" t="s">
        <v>909</v>
      </c>
      <c r="AC16345" t="s">
        <v>15961</v>
      </c>
      <c r="AD16345" t="s">
        <v>2682</v>
      </c>
    </row>
    <row r="16346" spans="21:30">
      <c r="U16346">
        <v>35147</v>
      </c>
      <c r="V16346">
        <v>4</v>
      </c>
      <c r="W16346" t="s">
        <v>16284</v>
      </c>
      <c r="X16346">
        <v>10</v>
      </c>
      <c r="Y16346" t="s">
        <v>5531</v>
      </c>
      <c r="Z16346">
        <v>10108</v>
      </c>
      <c r="AA16346" t="s">
        <v>6065</v>
      </c>
      <c r="AC16346" t="s">
        <v>10720</v>
      </c>
      <c r="AD16346" t="s">
        <v>2682</v>
      </c>
    </row>
    <row r="16347" spans="21:30">
      <c r="U16347">
        <v>35149</v>
      </c>
      <c r="V16347">
        <v>0</v>
      </c>
      <c r="W16347" t="s">
        <v>16285</v>
      </c>
      <c r="X16347">
        <v>10</v>
      </c>
      <c r="Y16347" t="s">
        <v>5531</v>
      </c>
      <c r="Z16347">
        <v>10108</v>
      </c>
      <c r="AA16347" t="s">
        <v>6065</v>
      </c>
      <c r="AC16347" t="s">
        <v>10720</v>
      </c>
      <c r="AD16347" t="s">
        <v>443</v>
      </c>
    </row>
    <row r="16348" spans="21:30">
      <c r="U16348">
        <v>35153</v>
      </c>
      <c r="V16348">
        <v>9</v>
      </c>
      <c r="W16348" t="s">
        <v>10266</v>
      </c>
      <c r="X16348">
        <v>10</v>
      </c>
      <c r="Y16348" t="s">
        <v>5531</v>
      </c>
      <c r="Z16348">
        <v>10109</v>
      </c>
      <c r="AA16348" t="s">
        <v>1567</v>
      </c>
      <c r="AC16348" t="s">
        <v>15961</v>
      </c>
      <c r="AD16348" t="s">
        <v>2682</v>
      </c>
    </row>
    <row r="16349" spans="21:30">
      <c r="U16349">
        <v>35154</v>
      </c>
      <c r="V16349">
        <v>7</v>
      </c>
      <c r="W16349" t="s">
        <v>16286</v>
      </c>
      <c r="X16349">
        <v>10</v>
      </c>
      <c r="Y16349" t="s">
        <v>5531</v>
      </c>
      <c r="Z16349">
        <v>10109</v>
      </c>
      <c r="AA16349" t="s">
        <v>1567</v>
      </c>
      <c r="AC16349" t="s">
        <v>15961</v>
      </c>
      <c r="AD16349" t="s">
        <v>2682</v>
      </c>
    </row>
    <row r="16350" spans="21:30">
      <c r="U16350">
        <v>35155</v>
      </c>
      <c r="V16350">
        <v>5</v>
      </c>
      <c r="W16350" t="s">
        <v>16287</v>
      </c>
      <c r="X16350">
        <v>10</v>
      </c>
      <c r="Y16350" t="s">
        <v>5531</v>
      </c>
      <c r="Z16350">
        <v>10109</v>
      </c>
      <c r="AA16350" t="s">
        <v>1567</v>
      </c>
      <c r="AC16350" t="s">
        <v>15961</v>
      </c>
      <c r="AD16350" t="s">
        <v>443</v>
      </c>
    </row>
    <row r="16351" spans="21:30">
      <c r="U16351">
        <v>35156</v>
      </c>
      <c r="V16351">
        <v>3</v>
      </c>
      <c r="W16351" t="s">
        <v>16288</v>
      </c>
      <c r="X16351">
        <v>10</v>
      </c>
      <c r="Y16351" t="s">
        <v>5531</v>
      </c>
      <c r="Z16351">
        <v>10109</v>
      </c>
      <c r="AA16351" t="s">
        <v>1567</v>
      </c>
      <c r="AC16351" t="s">
        <v>15961</v>
      </c>
      <c r="AD16351" t="s">
        <v>2682</v>
      </c>
    </row>
    <row r="16352" spans="21:30">
      <c r="U16352">
        <v>35160</v>
      </c>
      <c r="V16352">
        <v>1</v>
      </c>
      <c r="W16352" t="s">
        <v>16289</v>
      </c>
      <c r="X16352">
        <v>10</v>
      </c>
      <c r="Y16352" t="s">
        <v>5531</v>
      </c>
      <c r="Z16352">
        <v>10201</v>
      </c>
      <c r="AA16352" t="s">
        <v>120</v>
      </c>
      <c r="AC16352" t="s">
        <v>10720</v>
      </c>
      <c r="AD16352" t="s">
        <v>2682</v>
      </c>
    </row>
    <row r="16353" spans="21:30">
      <c r="U16353">
        <v>35162</v>
      </c>
      <c r="V16353">
        <v>8</v>
      </c>
      <c r="W16353" t="s">
        <v>10261</v>
      </c>
      <c r="X16353">
        <v>10</v>
      </c>
      <c r="Y16353" t="s">
        <v>5531</v>
      </c>
      <c r="Z16353">
        <v>10201</v>
      </c>
      <c r="AA16353" t="s">
        <v>120</v>
      </c>
      <c r="AC16353" t="s">
        <v>10720</v>
      </c>
      <c r="AD16353" t="s">
        <v>2682</v>
      </c>
    </row>
    <row r="16354" spans="21:30">
      <c r="U16354">
        <v>35163</v>
      </c>
      <c r="V16354">
        <v>6</v>
      </c>
      <c r="W16354" t="s">
        <v>10322</v>
      </c>
      <c r="X16354">
        <v>10</v>
      </c>
      <c r="Y16354" t="s">
        <v>5531</v>
      </c>
      <c r="Z16354">
        <v>10201</v>
      </c>
      <c r="AA16354" t="s">
        <v>120</v>
      </c>
      <c r="AC16354" t="s">
        <v>10720</v>
      </c>
      <c r="AD16354" t="s">
        <v>2682</v>
      </c>
    </row>
    <row r="16355" spans="21:30">
      <c r="U16355">
        <v>35164</v>
      </c>
      <c r="V16355">
        <v>4</v>
      </c>
      <c r="W16355" t="s">
        <v>12723</v>
      </c>
      <c r="X16355">
        <v>10</v>
      </c>
      <c r="Y16355" t="s">
        <v>5531</v>
      </c>
      <c r="Z16355">
        <v>10201</v>
      </c>
      <c r="AA16355" t="s">
        <v>120</v>
      </c>
      <c r="AC16355" t="s">
        <v>10720</v>
      </c>
      <c r="AD16355" t="s">
        <v>2682</v>
      </c>
    </row>
    <row r="16356" spans="21:30">
      <c r="U16356">
        <v>35165</v>
      </c>
      <c r="V16356">
        <v>2</v>
      </c>
      <c r="W16356" t="s">
        <v>10319</v>
      </c>
      <c r="X16356">
        <v>10</v>
      </c>
      <c r="Y16356" t="s">
        <v>5531</v>
      </c>
      <c r="Z16356">
        <v>10201</v>
      </c>
      <c r="AA16356" t="s">
        <v>120</v>
      </c>
      <c r="AC16356" t="s">
        <v>10720</v>
      </c>
      <c r="AD16356" t="s">
        <v>2682</v>
      </c>
    </row>
    <row r="16357" spans="21:30">
      <c r="U16357">
        <v>35166</v>
      </c>
      <c r="V16357">
        <v>0</v>
      </c>
      <c r="W16357" t="s">
        <v>1269</v>
      </c>
      <c r="X16357">
        <v>10</v>
      </c>
      <c r="Y16357" t="s">
        <v>5531</v>
      </c>
      <c r="Z16357">
        <v>10201</v>
      </c>
      <c r="AA16357" t="s">
        <v>120</v>
      </c>
      <c r="AC16357" t="s">
        <v>10720</v>
      </c>
      <c r="AD16357" t="s">
        <v>2682</v>
      </c>
    </row>
    <row r="16358" spans="21:30">
      <c r="U16358">
        <v>35167</v>
      </c>
      <c r="V16358">
        <v>9</v>
      </c>
      <c r="W16358" t="s">
        <v>10266</v>
      </c>
      <c r="X16358">
        <v>10</v>
      </c>
      <c r="Y16358" t="s">
        <v>5531</v>
      </c>
      <c r="Z16358">
        <v>10201</v>
      </c>
      <c r="AA16358" t="s">
        <v>120</v>
      </c>
      <c r="AC16358" t="s">
        <v>10720</v>
      </c>
      <c r="AD16358" t="s">
        <v>2682</v>
      </c>
    </row>
    <row r="16359" spans="21:30">
      <c r="U16359">
        <v>35170</v>
      </c>
      <c r="V16359">
        <v>9</v>
      </c>
      <c r="W16359" t="s">
        <v>16290</v>
      </c>
      <c r="X16359">
        <v>10</v>
      </c>
      <c r="Y16359" t="s">
        <v>5531</v>
      </c>
      <c r="Z16359">
        <v>10202</v>
      </c>
      <c r="AA16359" t="s">
        <v>785</v>
      </c>
      <c r="AC16359" t="s">
        <v>10720</v>
      </c>
      <c r="AD16359" t="s">
        <v>2682</v>
      </c>
    </row>
    <row r="16360" spans="21:30">
      <c r="U16360">
        <v>35171</v>
      </c>
      <c r="V16360">
        <v>7</v>
      </c>
      <c r="W16360" t="s">
        <v>16291</v>
      </c>
      <c r="X16360">
        <v>10</v>
      </c>
      <c r="Y16360" t="s">
        <v>5531</v>
      </c>
      <c r="Z16360">
        <v>10202</v>
      </c>
      <c r="AA16360" t="s">
        <v>785</v>
      </c>
      <c r="AC16360" t="s">
        <v>10720</v>
      </c>
      <c r="AD16360" t="s">
        <v>2682</v>
      </c>
    </row>
    <row r="16361" spans="21:30">
      <c r="U16361">
        <v>35172</v>
      </c>
      <c r="V16361">
        <v>5</v>
      </c>
      <c r="W16361" t="s">
        <v>16292</v>
      </c>
      <c r="X16361">
        <v>10</v>
      </c>
      <c r="Y16361" t="s">
        <v>5531</v>
      </c>
      <c r="Z16361">
        <v>10202</v>
      </c>
      <c r="AA16361" t="s">
        <v>785</v>
      </c>
      <c r="AC16361" t="s">
        <v>10720</v>
      </c>
      <c r="AD16361" t="s">
        <v>2682</v>
      </c>
    </row>
    <row r="16362" spans="21:30">
      <c r="U16362">
        <v>35173</v>
      </c>
      <c r="V16362">
        <v>3</v>
      </c>
      <c r="W16362" t="s">
        <v>16293</v>
      </c>
      <c r="X16362">
        <v>10</v>
      </c>
      <c r="Y16362" t="s">
        <v>5531</v>
      </c>
      <c r="Z16362">
        <v>10202</v>
      </c>
      <c r="AA16362" t="s">
        <v>785</v>
      </c>
      <c r="AC16362" t="s">
        <v>10720</v>
      </c>
      <c r="AD16362" t="s">
        <v>2682</v>
      </c>
    </row>
    <row r="16363" spans="21:30">
      <c r="U16363">
        <v>35174</v>
      </c>
      <c r="V16363">
        <v>1</v>
      </c>
      <c r="W16363" t="s">
        <v>10261</v>
      </c>
      <c r="X16363">
        <v>10</v>
      </c>
      <c r="Y16363" t="s">
        <v>5531</v>
      </c>
      <c r="Z16363">
        <v>10202</v>
      </c>
      <c r="AA16363" t="s">
        <v>785</v>
      </c>
      <c r="AC16363" t="s">
        <v>10720</v>
      </c>
      <c r="AD16363" t="s">
        <v>2682</v>
      </c>
    </row>
    <row r="16364" spans="21:30">
      <c r="U16364">
        <v>35176</v>
      </c>
      <c r="V16364">
        <v>8</v>
      </c>
      <c r="W16364" t="s">
        <v>10302</v>
      </c>
      <c r="X16364">
        <v>10</v>
      </c>
      <c r="Y16364" t="s">
        <v>5531</v>
      </c>
      <c r="Z16364">
        <v>10202</v>
      </c>
      <c r="AA16364" t="s">
        <v>785</v>
      </c>
      <c r="AC16364" t="s">
        <v>10720</v>
      </c>
      <c r="AD16364" t="s">
        <v>2682</v>
      </c>
    </row>
    <row r="16365" spans="21:30">
      <c r="U16365">
        <v>35177</v>
      </c>
      <c r="V16365">
        <v>6</v>
      </c>
      <c r="W16365" t="s">
        <v>16294</v>
      </c>
      <c r="X16365">
        <v>10</v>
      </c>
      <c r="Y16365" t="s">
        <v>5531</v>
      </c>
      <c r="Z16365">
        <v>10202</v>
      </c>
      <c r="AA16365" t="s">
        <v>785</v>
      </c>
      <c r="AC16365" t="s">
        <v>10720</v>
      </c>
      <c r="AD16365" t="s">
        <v>2682</v>
      </c>
    </row>
    <row r="16366" spans="21:30">
      <c r="U16366">
        <v>35178</v>
      </c>
      <c r="V16366">
        <v>4</v>
      </c>
      <c r="W16366" t="s">
        <v>12561</v>
      </c>
      <c r="X16366">
        <v>10</v>
      </c>
      <c r="Y16366" t="s">
        <v>5531</v>
      </c>
      <c r="Z16366">
        <v>10202</v>
      </c>
      <c r="AA16366" t="s">
        <v>785</v>
      </c>
      <c r="AC16366" t="s">
        <v>10720</v>
      </c>
      <c r="AD16366" t="s">
        <v>2682</v>
      </c>
    </row>
    <row r="16367" spans="21:30">
      <c r="U16367">
        <v>35179</v>
      </c>
      <c r="V16367">
        <v>2</v>
      </c>
      <c r="W16367" t="s">
        <v>16295</v>
      </c>
      <c r="X16367">
        <v>10</v>
      </c>
      <c r="Y16367" t="s">
        <v>5531</v>
      </c>
      <c r="Z16367">
        <v>10202</v>
      </c>
      <c r="AA16367" t="s">
        <v>785</v>
      </c>
      <c r="AC16367" t="s">
        <v>10720</v>
      </c>
      <c r="AD16367" t="s">
        <v>2682</v>
      </c>
    </row>
    <row r="16368" spans="21:30">
      <c r="U16368">
        <v>35182</v>
      </c>
      <c r="V16368">
        <v>2</v>
      </c>
      <c r="W16368" t="s">
        <v>10270</v>
      </c>
      <c r="X16368">
        <v>10</v>
      </c>
      <c r="Y16368" t="s">
        <v>5531</v>
      </c>
      <c r="Z16368">
        <v>10203</v>
      </c>
      <c r="AA16368" t="s">
        <v>792</v>
      </c>
      <c r="AC16368" t="s">
        <v>10720</v>
      </c>
      <c r="AD16368" t="s">
        <v>2682</v>
      </c>
    </row>
    <row r="16369" spans="21:30">
      <c r="U16369">
        <v>35187</v>
      </c>
      <c r="V16369">
        <v>3</v>
      </c>
      <c r="W16369" t="s">
        <v>14430</v>
      </c>
      <c r="X16369">
        <v>10</v>
      </c>
      <c r="Y16369" t="s">
        <v>5531</v>
      </c>
      <c r="Z16369">
        <v>10205</v>
      </c>
      <c r="AA16369" t="s">
        <v>693</v>
      </c>
      <c r="AC16369" t="s">
        <v>10720</v>
      </c>
      <c r="AD16369" t="s">
        <v>2682</v>
      </c>
    </row>
    <row r="16370" spans="21:30">
      <c r="U16370">
        <v>35188</v>
      </c>
      <c r="V16370">
        <v>1</v>
      </c>
      <c r="W16370" t="s">
        <v>16296</v>
      </c>
      <c r="X16370">
        <v>10</v>
      </c>
      <c r="Y16370" t="s">
        <v>5531</v>
      </c>
      <c r="Z16370">
        <v>10205</v>
      </c>
      <c r="AA16370" t="s">
        <v>693</v>
      </c>
      <c r="AC16370" t="s">
        <v>10720</v>
      </c>
      <c r="AD16370" t="s">
        <v>443</v>
      </c>
    </row>
    <row r="16371" spans="21:30">
      <c r="U16371">
        <v>35193</v>
      </c>
      <c r="V16371">
        <v>8</v>
      </c>
      <c r="W16371" t="s">
        <v>16297</v>
      </c>
      <c r="X16371">
        <v>10</v>
      </c>
      <c r="Y16371" t="s">
        <v>5531</v>
      </c>
      <c r="Z16371">
        <v>10206</v>
      </c>
      <c r="AA16371" t="s">
        <v>6251</v>
      </c>
      <c r="AC16371" t="s">
        <v>10720</v>
      </c>
      <c r="AD16371" t="s">
        <v>2682</v>
      </c>
    </row>
    <row r="16372" spans="21:30">
      <c r="U16372">
        <v>35194</v>
      </c>
      <c r="V16372">
        <v>6</v>
      </c>
      <c r="W16372" t="s">
        <v>16298</v>
      </c>
      <c r="X16372">
        <v>10</v>
      </c>
      <c r="Y16372" t="s">
        <v>5531</v>
      </c>
      <c r="Z16372">
        <v>10207</v>
      </c>
      <c r="AA16372" t="s">
        <v>6277</v>
      </c>
      <c r="AC16372" t="s">
        <v>10720</v>
      </c>
      <c r="AD16372" t="s">
        <v>2682</v>
      </c>
    </row>
    <row r="16373" spans="21:30">
      <c r="U16373">
        <v>35196</v>
      </c>
      <c r="V16373">
        <v>2</v>
      </c>
      <c r="W16373" t="s">
        <v>10261</v>
      </c>
      <c r="X16373">
        <v>10</v>
      </c>
      <c r="Y16373" t="s">
        <v>5531</v>
      </c>
      <c r="Z16373">
        <v>10208</v>
      </c>
      <c r="AA16373" t="s">
        <v>6288</v>
      </c>
      <c r="AC16373" t="s">
        <v>10720</v>
      </c>
      <c r="AD16373" t="s">
        <v>2682</v>
      </c>
    </row>
    <row r="16374" spans="21:30">
      <c r="U16374">
        <v>35197</v>
      </c>
      <c r="V16374">
        <v>0</v>
      </c>
      <c r="W16374" t="s">
        <v>13092</v>
      </c>
      <c r="X16374">
        <v>10</v>
      </c>
      <c r="Y16374" t="s">
        <v>5531</v>
      </c>
      <c r="Z16374">
        <v>10208</v>
      </c>
      <c r="AA16374" t="s">
        <v>6288</v>
      </c>
      <c r="AC16374" t="s">
        <v>10720</v>
      </c>
      <c r="AD16374" t="s">
        <v>2682</v>
      </c>
    </row>
    <row r="16375" spans="21:30">
      <c r="U16375">
        <v>35199</v>
      </c>
      <c r="V16375">
        <v>7</v>
      </c>
      <c r="W16375" t="s">
        <v>16299</v>
      </c>
      <c r="X16375">
        <v>10</v>
      </c>
      <c r="Y16375" t="s">
        <v>5531</v>
      </c>
      <c r="Z16375">
        <v>10208</v>
      </c>
      <c r="AA16375" t="s">
        <v>6288</v>
      </c>
      <c r="AC16375" t="s">
        <v>10720</v>
      </c>
      <c r="AD16375" t="s">
        <v>2682</v>
      </c>
    </row>
    <row r="16376" spans="21:30">
      <c r="U16376">
        <v>35200</v>
      </c>
      <c r="V16376">
        <v>4</v>
      </c>
      <c r="W16376" t="s">
        <v>10270</v>
      </c>
      <c r="X16376">
        <v>10</v>
      </c>
      <c r="Y16376" t="s">
        <v>5531</v>
      </c>
      <c r="Z16376">
        <v>10208</v>
      </c>
      <c r="AA16376" t="s">
        <v>6288</v>
      </c>
      <c r="AC16376" t="s">
        <v>10720</v>
      </c>
      <c r="AD16376" t="s">
        <v>2682</v>
      </c>
    </row>
    <row r="16377" spans="21:30">
      <c r="U16377">
        <v>35210</v>
      </c>
      <c r="V16377">
        <v>1</v>
      </c>
      <c r="W16377" t="s">
        <v>16300</v>
      </c>
      <c r="X16377">
        <v>10</v>
      </c>
      <c r="Y16377" t="s">
        <v>5531</v>
      </c>
      <c r="Z16377">
        <v>10209</v>
      </c>
      <c r="AA16377" t="s">
        <v>1599</v>
      </c>
      <c r="AC16377" t="s">
        <v>10720</v>
      </c>
      <c r="AD16377" t="s">
        <v>2682</v>
      </c>
    </row>
    <row r="16378" spans="21:30">
      <c r="U16378">
        <v>35212</v>
      </c>
      <c r="V16378">
        <v>8</v>
      </c>
      <c r="W16378" t="s">
        <v>16176</v>
      </c>
      <c r="X16378">
        <v>10</v>
      </c>
      <c r="Y16378" t="s">
        <v>5531</v>
      </c>
      <c r="Z16378">
        <v>10210</v>
      </c>
      <c r="AA16378" t="s">
        <v>614</v>
      </c>
      <c r="AC16378" t="s">
        <v>10720</v>
      </c>
      <c r="AD16378" t="s">
        <v>2682</v>
      </c>
    </row>
    <row r="16379" spans="21:30">
      <c r="U16379">
        <v>35213</v>
      </c>
      <c r="V16379">
        <v>6</v>
      </c>
      <c r="W16379" t="s">
        <v>16301</v>
      </c>
      <c r="X16379">
        <v>10</v>
      </c>
      <c r="Y16379" t="s">
        <v>5531</v>
      </c>
      <c r="Z16379">
        <v>10210</v>
      </c>
      <c r="AA16379" t="s">
        <v>614</v>
      </c>
      <c r="AC16379" t="s">
        <v>10720</v>
      </c>
      <c r="AD16379" t="s">
        <v>2682</v>
      </c>
    </row>
    <row r="16380" spans="21:30">
      <c r="U16380">
        <v>35214</v>
      </c>
      <c r="V16380">
        <v>4</v>
      </c>
      <c r="W16380" t="s">
        <v>10226</v>
      </c>
      <c r="X16380">
        <v>10</v>
      </c>
      <c r="Y16380" t="s">
        <v>5531</v>
      </c>
      <c r="Z16380">
        <v>10210</v>
      </c>
      <c r="AA16380" t="s">
        <v>614</v>
      </c>
      <c r="AC16380" t="s">
        <v>10720</v>
      </c>
      <c r="AD16380" t="s">
        <v>2682</v>
      </c>
    </row>
    <row r="16381" spans="21:30">
      <c r="U16381">
        <v>35215</v>
      </c>
      <c r="V16381">
        <v>2</v>
      </c>
      <c r="W16381" t="s">
        <v>16302</v>
      </c>
      <c r="X16381">
        <v>10</v>
      </c>
      <c r="Y16381" t="s">
        <v>5531</v>
      </c>
      <c r="Z16381">
        <v>10210</v>
      </c>
      <c r="AA16381" t="s">
        <v>614</v>
      </c>
      <c r="AC16381" t="s">
        <v>10720</v>
      </c>
      <c r="AD16381" t="s">
        <v>2682</v>
      </c>
    </row>
    <row r="16382" spans="21:30">
      <c r="U16382">
        <v>35216</v>
      </c>
      <c r="V16382">
        <v>0</v>
      </c>
      <c r="W16382" t="s">
        <v>16303</v>
      </c>
      <c r="X16382">
        <v>10</v>
      </c>
      <c r="Y16382" t="s">
        <v>5531</v>
      </c>
      <c r="Z16382">
        <v>10301</v>
      </c>
      <c r="AA16382" t="s">
        <v>1441</v>
      </c>
      <c r="AC16382" t="s">
        <v>10720</v>
      </c>
      <c r="AD16382" t="s">
        <v>2682</v>
      </c>
    </row>
    <row r="16383" spans="21:30">
      <c r="U16383">
        <v>35223</v>
      </c>
      <c r="V16383">
        <v>3</v>
      </c>
      <c r="W16383" t="s">
        <v>16304</v>
      </c>
      <c r="X16383">
        <v>10</v>
      </c>
      <c r="Y16383" t="s">
        <v>5531</v>
      </c>
      <c r="Z16383">
        <v>10301</v>
      </c>
      <c r="AA16383" t="s">
        <v>1441</v>
      </c>
      <c r="AC16383" t="s">
        <v>10720</v>
      </c>
      <c r="AD16383" t="s">
        <v>2682</v>
      </c>
    </row>
    <row r="16384" spans="21:30">
      <c r="U16384">
        <v>35224</v>
      </c>
      <c r="V16384">
        <v>1</v>
      </c>
      <c r="W16384" t="s">
        <v>12744</v>
      </c>
      <c r="X16384">
        <v>10</v>
      </c>
      <c r="Y16384" t="s">
        <v>5531</v>
      </c>
      <c r="Z16384">
        <v>10301</v>
      </c>
      <c r="AA16384" t="s">
        <v>1441</v>
      </c>
      <c r="AC16384" t="s">
        <v>10720</v>
      </c>
      <c r="AD16384" t="s">
        <v>2682</v>
      </c>
    </row>
    <row r="16385" spans="21:30">
      <c r="U16385">
        <v>35227</v>
      </c>
      <c r="V16385">
        <v>6</v>
      </c>
      <c r="W16385" t="s">
        <v>16305</v>
      </c>
      <c r="X16385">
        <v>10</v>
      </c>
      <c r="Y16385" t="s">
        <v>5531</v>
      </c>
      <c r="Z16385">
        <v>10301</v>
      </c>
      <c r="AA16385" t="s">
        <v>1441</v>
      </c>
      <c r="AC16385" t="s">
        <v>10720</v>
      </c>
      <c r="AD16385" t="s">
        <v>2682</v>
      </c>
    </row>
    <row r="16386" spans="21:30">
      <c r="U16386">
        <v>35231</v>
      </c>
      <c r="V16386">
        <v>4</v>
      </c>
      <c r="W16386" t="s">
        <v>12414</v>
      </c>
      <c r="X16386">
        <v>10</v>
      </c>
      <c r="Y16386" t="s">
        <v>5531</v>
      </c>
      <c r="Z16386">
        <v>10301</v>
      </c>
      <c r="AA16386" t="s">
        <v>1441</v>
      </c>
      <c r="AC16386" t="s">
        <v>10720</v>
      </c>
      <c r="AD16386" t="s">
        <v>2682</v>
      </c>
    </row>
    <row r="16387" spans="21:30">
      <c r="U16387">
        <v>35232</v>
      </c>
      <c r="V16387">
        <v>2</v>
      </c>
      <c r="W16387" t="s">
        <v>16306</v>
      </c>
      <c r="X16387">
        <v>10</v>
      </c>
      <c r="Y16387" t="s">
        <v>5531</v>
      </c>
      <c r="Z16387">
        <v>10301</v>
      </c>
      <c r="AA16387" t="s">
        <v>1441</v>
      </c>
      <c r="AC16387" t="s">
        <v>10720</v>
      </c>
      <c r="AD16387" t="s">
        <v>2682</v>
      </c>
    </row>
    <row r="16388" spans="21:30">
      <c r="U16388">
        <v>35234</v>
      </c>
      <c r="V16388">
        <v>9</v>
      </c>
      <c r="W16388" t="s">
        <v>13392</v>
      </c>
      <c r="X16388">
        <v>10</v>
      </c>
      <c r="Y16388" t="s">
        <v>5531</v>
      </c>
      <c r="Z16388">
        <v>10301</v>
      </c>
      <c r="AA16388" t="s">
        <v>1441</v>
      </c>
      <c r="AC16388" t="s">
        <v>10720</v>
      </c>
      <c r="AD16388" t="s">
        <v>2682</v>
      </c>
    </row>
    <row r="16389" spans="21:30">
      <c r="U16389">
        <v>35245</v>
      </c>
      <c r="V16389">
        <v>4</v>
      </c>
      <c r="W16389" t="s">
        <v>12934</v>
      </c>
      <c r="X16389">
        <v>10</v>
      </c>
      <c r="Y16389" t="s">
        <v>5531</v>
      </c>
      <c r="Z16389">
        <v>10302</v>
      </c>
      <c r="AA16389" t="s">
        <v>1563</v>
      </c>
      <c r="AC16389" t="s">
        <v>10720</v>
      </c>
      <c r="AD16389" t="s">
        <v>2682</v>
      </c>
    </row>
    <row r="16390" spans="21:30">
      <c r="U16390">
        <v>35246</v>
      </c>
      <c r="V16390">
        <v>2</v>
      </c>
      <c r="W16390" t="s">
        <v>16307</v>
      </c>
      <c r="X16390">
        <v>10</v>
      </c>
      <c r="Y16390" t="s">
        <v>5531</v>
      </c>
      <c r="Z16390">
        <v>10302</v>
      </c>
      <c r="AA16390" t="s">
        <v>1563</v>
      </c>
      <c r="AC16390" t="s">
        <v>10720</v>
      </c>
      <c r="AD16390" t="s">
        <v>2682</v>
      </c>
    </row>
    <row r="16391" spans="21:30">
      <c r="U16391">
        <v>35247</v>
      </c>
      <c r="V16391">
        <v>0</v>
      </c>
      <c r="W16391" t="s">
        <v>16308</v>
      </c>
      <c r="X16391">
        <v>10</v>
      </c>
      <c r="Y16391" t="s">
        <v>5531</v>
      </c>
      <c r="Z16391">
        <v>10302</v>
      </c>
      <c r="AA16391" t="s">
        <v>1563</v>
      </c>
      <c r="AC16391" t="s">
        <v>10720</v>
      </c>
      <c r="AD16391" t="s">
        <v>2682</v>
      </c>
    </row>
    <row r="16392" spans="21:30">
      <c r="U16392">
        <v>35251</v>
      </c>
      <c r="V16392">
        <v>9</v>
      </c>
      <c r="W16392" t="s">
        <v>16309</v>
      </c>
      <c r="X16392">
        <v>10</v>
      </c>
      <c r="Y16392" t="s">
        <v>5531</v>
      </c>
      <c r="Z16392">
        <v>10303</v>
      </c>
      <c r="AA16392" t="s">
        <v>1583</v>
      </c>
      <c r="AC16392" t="s">
        <v>10720</v>
      </c>
      <c r="AD16392" t="s">
        <v>443</v>
      </c>
    </row>
    <row r="16393" spans="21:30">
      <c r="U16393">
        <v>35252</v>
      </c>
      <c r="V16393">
        <v>7</v>
      </c>
      <c r="W16393" t="s">
        <v>16310</v>
      </c>
      <c r="X16393">
        <v>10</v>
      </c>
      <c r="Y16393" t="s">
        <v>5531</v>
      </c>
      <c r="Z16393">
        <v>10303</v>
      </c>
      <c r="AA16393" t="s">
        <v>1583</v>
      </c>
      <c r="AC16393" t="s">
        <v>10720</v>
      </c>
      <c r="AD16393" t="s">
        <v>2682</v>
      </c>
    </row>
    <row r="16394" spans="21:30">
      <c r="U16394">
        <v>35253</v>
      </c>
      <c r="V16394">
        <v>5</v>
      </c>
      <c r="W16394" t="s">
        <v>16311</v>
      </c>
      <c r="X16394">
        <v>10</v>
      </c>
      <c r="Y16394" t="s">
        <v>5531</v>
      </c>
      <c r="Z16394">
        <v>10303</v>
      </c>
      <c r="AA16394" t="s">
        <v>1583</v>
      </c>
      <c r="AC16394" t="s">
        <v>10720</v>
      </c>
      <c r="AD16394" t="s">
        <v>443</v>
      </c>
    </row>
    <row r="16395" spans="21:30">
      <c r="U16395">
        <v>35254</v>
      </c>
      <c r="V16395">
        <v>3</v>
      </c>
      <c r="W16395" t="s">
        <v>16312</v>
      </c>
      <c r="X16395">
        <v>10</v>
      </c>
      <c r="Y16395" t="s">
        <v>5531</v>
      </c>
      <c r="Z16395">
        <v>10304</v>
      </c>
      <c r="AA16395" t="s">
        <v>1595</v>
      </c>
      <c r="AC16395" t="s">
        <v>10720</v>
      </c>
      <c r="AD16395" t="s">
        <v>2682</v>
      </c>
    </row>
    <row r="16396" spans="21:30">
      <c r="U16396">
        <v>35255</v>
      </c>
      <c r="V16396">
        <v>1</v>
      </c>
      <c r="W16396" t="s">
        <v>16313</v>
      </c>
      <c r="X16396">
        <v>10</v>
      </c>
      <c r="Y16396" t="s">
        <v>5531</v>
      </c>
      <c r="Z16396">
        <v>10304</v>
      </c>
      <c r="AA16396" t="s">
        <v>1595</v>
      </c>
      <c r="AC16396" t="s">
        <v>10720</v>
      </c>
      <c r="AD16396" t="s">
        <v>2682</v>
      </c>
    </row>
    <row r="16397" spans="21:30">
      <c r="U16397">
        <v>35257</v>
      </c>
      <c r="V16397">
        <v>8</v>
      </c>
      <c r="W16397" t="s">
        <v>16314</v>
      </c>
      <c r="X16397">
        <v>10</v>
      </c>
      <c r="Y16397" t="s">
        <v>5531</v>
      </c>
      <c r="Z16397">
        <v>10304</v>
      </c>
      <c r="AA16397" t="s">
        <v>1595</v>
      </c>
      <c r="AC16397" t="s">
        <v>10720</v>
      </c>
      <c r="AD16397" t="s">
        <v>443</v>
      </c>
    </row>
    <row r="16398" spans="21:30">
      <c r="U16398">
        <v>35264</v>
      </c>
      <c r="V16398">
        <v>0</v>
      </c>
      <c r="W16398" t="s">
        <v>13680</v>
      </c>
      <c r="X16398">
        <v>10</v>
      </c>
      <c r="Y16398" t="s">
        <v>5531</v>
      </c>
      <c r="Z16398">
        <v>10306</v>
      </c>
      <c r="AA16398" t="s">
        <v>1699</v>
      </c>
      <c r="AC16398" t="s">
        <v>10720</v>
      </c>
      <c r="AD16398" t="s">
        <v>2682</v>
      </c>
    </row>
    <row r="16399" spans="21:30">
      <c r="U16399">
        <v>35265</v>
      </c>
      <c r="V16399">
        <v>9</v>
      </c>
      <c r="W16399" t="s">
        <v>16315</v>
      </c>
      <c r="X16399">
        <v>10</v>
      </c>
      <c r="Y16399" t="s">
        <v>5531</v>
      </c>
      <c r="Z16399">
        <v>10306</v>
      </c>
      <c r="AA16399" t="s">
        <v>1699</v>
      </c>
      <c r="AC16399" t="s">
        <v>10720</v>
      </c>
      <c r="AD16399" t="s">
        <v>2682</v>
      </c>
    </row>
    <row r="16400" spans="21:30">
      <c r="U16400">
        <v>35270</v>
      </c>
      <c r="V16400">
        <v>5</v>
      </c>
      <c r="W16400" t="s">
        <v>13225</v>
      </c>
      <c r="X16400">
        <v>10</v>
      </c>
      <c r="Y16400" t="s">
        <v>5531</v>
      </c>
      <c r="Z16400">
        <v>10307</v>
      </c>
      <c r="AA16400" t="s">
        <v>1706</v>
      </c>
      <c r="AC16400" t="s">
        <v>10720</v>
      </c>
      <c r="AD16400" t="s">
        <v>2682</v>
      </c>
    </row>
    <row r="16401" spans="21:30">
      <c r="U16401">
        <v>35278</v>
      </c>
      <c r="V16401">
        <v>0</v>
      </c>
      <c r="W16401" t="s">
        <v>13221</v>
      </c>
      <c r="X16401">
        <v>10</v>
      </c>
      <c r="Y16401" t="s">
        <v>5531</v>
      </c>
      <c r="Z16401">
        <v>10403</v>
      </c>
      <c r="AA16401" t="s">
        <v>6330</v>
      </c>
      <c r="AC16401" t="s">
        <v>10720</v>
      </c>
      <c r="AD16401" t="s">
        <v>2682</v>
      </c>
    </row>
    <row r="16402" spans="21:30">
      <c r="U16402">
        <v>35289</v>
      </c>
      <c r="V16402">
        <v>6</v>
      </c>
      <c r="W16402" t="s">
        <v>16316</v>
      </c>
      <c r="X16402">
        <v>11</v>
      </c>
      <c r="Y16402" t="s">
        <v>1843</v>
      </c>
      <c r="Z16402">
        <v>11101</v>
      </c>
      <c r="AA16402" t="s">
        <v>1842</v>
      </c>
      <c r="AC16402" t="s">
        <v>10720</v>
      </c>
      <c r="AD16402" t="s">
        <v>2682</v>
      </c>
    </row>
    <row r="16403" spans="21:30">
      <c r="U16403">
        <v>35291</v>
      </c>
      <c r="V16403">
        <v>8</v>
      </c>
      <c r="W16403" t="s">
        <v>16317</v>
      </c>
      <c r="X16403">
        <v>11</v>
      </c>
      <c r="Y16403" t="s">
        <v>1843</v>
      </c>
      <c r="Z16403">
        <v>11101</v>
      </c>
      <c r="AA16403" t="s">
        <v>1842</v>
      </c>
      <c r="AC16403" t="s">
        <v>10720</v>
      </c>
      <c r="AD16403" t="s">
        <v>2682</v>
      </c>
    </row>
    <row r="16404" spans="21:30">
      <c r="U16404">
        <v>35292</v>
      </c>
      <c r="V16404">
        <v>6</v>
      </c>
      <c r="W16404" t="s">
        <v>16318</v>
      </c>
      <c r="X16404">
        <v>11</v>
      </c>
      <c r="Y16404" t="s">
        <v>1843</v>
      </c>
      <c r="Z16404">
        <v>11101</v>
      </c>
      <c r="AA16404" t="s">
        <v>1842</v>
      </c>
      <c r="AC16404" t="s">
        <v>10720</v>
      </c>
      <c r="AD16404" t="s">
        <v>2682</v>
      </c>
    </row>
    <row r="16405" spans="21:30">
      <c r="U16405">
        <v>35299</v>
      </c>
      <c r="V16405">
        <v>3</v>
      </c>
      <c r="W16405" t="s">
        <v>16319</v>
      </c>
      <c r="X16405">
        <v>11</v>
      </c>
      <c r="Y16405" t="s">
        <v>1843</v>
      </c>
      <c r="Z16405">
        <v>11102</v>
      </c>
      <c r="AA16405" t="s">
        <v>6376</v>
      </c>
      <c r="AC16405" t="s">
        <v>10720</v>
      </c>
      <c r="AD16405" t="s">
        <v>2682</v>
      </c>
    </row>
    <row r="16406" spans="21:30">
      <c r="U16406">
        <v>35302</v>
      </c>
      <c r="V16406">
        <v>7</v>
      </c>
      <c r="W16406" t="s">
        <v>16320</v>
      </c>
      <c r="X16406">
        <v>11</v>
      </c>
      <c r="Y16406" t="s">
        <v>1843</v>
      </c>
      <c r="Z16406">
        <v>11201</v>
      </c>
      <c r="AA16406" t="s">
        <v>6381</v>
      </c>
      <c r="AC16406" t="s">
        <v>10720</v>
      </c>
      <c r="AD16406" t="s">
        <v>2682</v>
      </c>
    </row>
    <row r="16407" spans="21:30">
      <c r="U16407">
        <v>35303</v>
      </c>
      <c r="V16407">
        <v>5</v>
      </c>
      <c r="W16407" t="s">
        <v>16321</v>
      </c>
      <c r="X16407">
        <v>11</v>
      </c>
      <c r="Y16407" t="s">
        <v>1843</v>
      </c>
      <c r="Z16407">
        <v>11201</v>
      </c>
      <c r="AA16407" t="s">
        <v>6381</v>
      </c>
      <c r="AC16407" t="s">
        <v>10720</v>
      </c>
      <c r="AD16407" t="s">
        <v>2682</v>
      </c>
    </row>
    <row r="16408" spans="21:30">
      <c r="U16408">
        <v>35305</v>
      </c>
      <c r="V16408">
        <v>1</v>
      </c>
      <c r="W16408" t="s">
        <v>12660</v>
      </c>
      <c r="X16408">
        <v>11</v>
      </c>
      <c r="Y16408" t="s">
        <v>1843</v>
      </c>
      <c r="Z16408">
        <v>11201</v>
      </c>
      <c r="AA16408" t="s">
        <v>6381</v>
      </c>
      <c r="AC16408" t="s">
        <v>10720</v>
      </c>
      <c r="AD16408" t="s">
        <v>2682</v>
      </c>
    </row>
    <row r="16409" spans="21:30">
      <c r="U16409">
        <v>35307</v>
      </c>
      <c r="V16409">
        <v>8</v>
      </c>
      <c r="W16409" t="s">
        <v>16322</v>
      </c>
      <c r="X16409">
        <v>11</v>
      </c>
      <c r="Y16409" t="s">
        <v>1843</v>
      </c>
      <c r="Z16409">
        <v>11201</v>
      </c>
      <c r="AA16409" t="s">
        <v>6381</v>
      </c>
      <c r="AC16409" t="s">
        <v>10720</v>
      </c>
      <c r="AD16409" t="s">
        <v>2682</v>
      </c>
    </row>
    <row r="16410" spans="21:30">
      <c r="U16410">
        <v>35312</v>
      </c>
      <c r="V16410">
        <v>4</v>
      </c>
      <c r="W16410" t="s">
        <v>16323</v>
      </c>
      <c r="X16410">
        <v>11</v>
      </c>
      <c r="Y16410" t="s">
        <v>1843</v>
      </c>
      <c r="Z16410">
        <v>11301</v>
      </c>
      <c r="AA16410" t="s">
        <v>6406</v>
      </c>
      <c r="AC16410" t="s">
        <v>10720</v>
      </c>
      <c r="AD16410" t="s">
        <v>2682</v>
      </c>
    </row>
    <row r="16411" spans="21:30">
      <c r="U16411">
        <v>35314</v>
      </c>
      <c r="V16411">
        <v>0</v>
      </c>
      <c r="W16411" t="s">
        <v>16324</v>
      </c>
      <c r="X16411">
        <v>11</v>
      </c>
      <c r="Y16411" t="s">
        <v>1843</v>
      </c>
      <c r="Z16411">
        <v>11303</v>
      </c>
      <c r="AA16411" t="s">
        <v>6410</v>
      </c>
      <c r="AC16411" t="s">
        <v>10720</v>
      </c>
      <c r="AD16411" t="s">
        <v>2682</v>
      </c>
    </row>
    <row r="16412" spans="21:30">
      <c r="U16412">
        <v>35317</v>
      </c>
      <c r="V16412">
        <v>5</v>
      </c>
      <c r="W16412" t="s">
        <v>16325</v>
      </c>
      <c r="X16412">
        <v>11</v>
      </c>
      <c r="Y16412" t="s">
        <v>1843</v>
      </c>
      <c r="Z16412">
        <v>11402</v>
      </c>
      <c r="AA16412" t="s">
        <v>6400</v>
      </c>
      <c r="AC16412" t="s">
        <v>10720</v>
      </c>
      <c r="AD16412" t="s">
        <v>2682</v>
      </c>
    </row>
    <row r="16413" spans="21:30">
      <c r="U16413">
        <v>35326</v>
      </c>
      <c r="V16413">
        <v>4</v>
      </c>
      <c r="W16413" t="s">
        <v>16326</v>
      </c>
      <c r="X16413">
        <v>12</v>
      </c>
      <c r="Y16413" t="s">
        <v>1837</v>
      </c>
      <c r="Z16413">
        <v>12101</v>
      </c>
      <c r="AA16413" t="s">
        <v>6412</v>
      </c>
      <c r="AC16413" t="s">
        <v>10720</v>
      </c>
      <c r="AD16413" t="s">
        <v>2682</v>
      </c>
    </row>
    <row r="16414" spans="21:30">
      <c r="U16414">
        <v>35328</v>
      </c>
      <c r="V16414">
        <v>0</v>
      </c>
      <c r="W16414" t="s">
        <v>16327</v>
      </c>
      <c r="X16414">
        <v>12</v>
      </c>
      <c r="Y16414" t="s">
        <v>1837</v>
      </c>
      <c r="Z16414">
        <v>12101</v>
      </c>
      <c r="AA16414" t="s">
        <v>6412</v>
      </c>
      <c r="AC16414" t="s">
        <v>10720</v>
      </c>
      <c r="AD16414" t="s">
        <v>2682</v>
      </c>
    </row>
    <row r="16415" spans="21:30">
      <c r="U16415">
        <v>35329</v>
      </c>
      <c r="V16415">
        <v>9</v>
      </c>
      <c r="W16415" t="s">
        <v>16328</v>
      </c>
      <c r="X16415">
        <v>12</v>
      </c>
      <c r="Y16415" t="s">
        <v>1837</v>
      </c>
      <c r="Z16415">
        <v>12101</v>
      </c>
      <c r="AA16415" t="s">
        <v>6412</v>
      </c>
      <c r="AC16415" t="s">
        <v>10720</v>
      </c>
      <c r="AD16415" t="s">
        <v>2682</v>
      </c>
    </row>
    <row r="16416" spans="21:30">
      <c r="U16416">
        <v>35338</v>
      </c>
      <c r="V16416">
        <v>8</v>
      </c>
      <c r="W16416" t="s">
        <v>16329</v>
      </c>
      <c r="X16416">
        <v>12</v>
      </c>
      <c r="Y16416" t="s">
        <v>1837</v>
      </c>
      <c r="Z16416">
        <v>12302</v>
      </c>
      <c r="AA16416" t="s">
        <v>13709</v>
      </c>
      <c r="AC16416" t="s">
        <v>10720</v>
      </c>
      <c r="AD16416" t="s">
        <v>2682</v>
      </c>
    </row>
    <row r="16417" spans="21:30">
      <c r="U16417">
        <v>35339</v>
      </c>
      <c r="V16417">
        <v>6</v>
      </c>
      <c r="W16417" t="s">
        <v>16330</v>
      </c>
      <c r="X16417">
        <v>12</v>
      </c>
      <c r="Y16417" t="s">
        <v>1837</v>
      </c>
      <c r="Z16417">
        <v>12303</v>
      </c>
      <c r="AA16417" t="s">
        <v>16331</v>
      </c>
      <c r="AC16417" t="s">
        <v>10720</v>
      </c>
      <c r="AD16417" t="s">
        <v>2682</v>
      </c>
    </row>
    <row r="16418" spans="21:30">
      <c r="U16418">
        <v>35344</v>
      </c>
      <c r="V16418">
        <v>2</v>
      </c>
      <c r="W16418" t="s">
        <v>16332</v>
      </c>
      <c r="X16418">
        <v>12</v>
      </c>
      <c r="Y16418" t="s">
        <v>1837</v>
      </c>
      <c r="Z16418">
        <v>12401</v>
      </c>
      <c r="AA16418" t="s">
        <v>6421</v>
      </c>
      <c r="AC16418" t="s">
        <v>10720</v>
      </c>
      <c r="AD16418" t="s">
        <v>443</v>
      </c>
    </row>
    <row r="16419" spans="21:30">
      <c r="U16419">
        <v>35345</v>
      </c>
      <c r="V16419">
        <v>0</v>
      </c>
      <c r="W16419" t="s">
        <v>16333</v>
      </c>
      <c r="X16419">
        <v>12</v>
      </c>
      <c r="Y16419" t="s">
        <v>1837</v>
      </c>
      <c r="Z16419">
        <v>12401</v>
      </c>
      <c r="AA16419" t="s">
        <v>6421</v>
      </c>
      <c r="AC16419" t="s">
        <v>10720</v>
      </c>
      <c r="AD16419" t="s">
        <v>2682</v>
      </c>
    </row>
    <row r="16420" spans="21:30">
      <c r="U16420">
        <v>35346</v>
      </c>
      <c r="V16420">
        <v>9</v>
      </c>
      <c r="W16420" t="s">
        <v>16334</v>
      </c>
      <c r="X16420">
        <v>12</v>
      </c>
      <c r="Y16420" t="s">
        <v>1837</v>
      </c>
      <c r="Z16420">
        <v>12401</v>
      </c>
      <c r="AA16420" t="s">
        <v>6421</v>
      </c>
      <c r="AC16420" t="s">
        <v>10720</v>
      </c>
      <c r="AD16420" t="s">
        <v>2682</v>
      </c>
    </row>
    <row r="16421" spans="21:30">
      <c r="U16421">
        <v>35347</v>
      </c>
      <c r="V16421">
        <v>7</v>
      </c>
      <c r="W16421" t="s">
        <v>16335</v>
      </c>
      <c r="X16421">
        <v>12</v>
      </c>
      <c r="Y16421" t="s">
        <v>1837</v>
      </c>
      <c r="Z16421">
        <v>12401</v>
      </c>
      <c r="AA16421" t="s">
        <v>6421</v>
      </c>
      <c r="AC16421" t="s">
        <v>10720</v>
      </c>
      <c r="AD16421" t="s">
        <v>443</v>
      </c>
    </row>
    <row r="16422" spans="21:30">
      <c r="U16422">
        <v>35348</v>
      </c>
      <c r="V16422">
        <v>5</v>
      </c>
      <c r="W16422" t="s">
        <v>16336</v>
      </c>
      <c r="X16422">
        <v>12</v>
      </c>
      <c r="Y16422" t="s">
        <v>1837</v>
      </c>
      <c r="Z16422">
        <v>12402</v>
      </c>
      <c r="AA16422" t="s">
        <v>1835</v>
      </c>
      <c r="AC16422" t="s">
        <v>10720</v>
      </c>
      <c r="AD16422" t="s">
        <v>2682</v>
      </c>
    </row>
    <row r="16423" spans="21:30">
      <c r="U16423">
        <v>35349</v>
      </c>
      <c r="V16423">
        <v>3</v>
      </c>
      <c r="W16423" t="s">
        <v>16337</v>
      </c>
      <c r="X16423">
        <v>12</v>
      </c>
      <c r="Y16423" t="s">
        <v>1837</v>
      </c>
      <c r="Z16423">
        <v>12402</v>
      </c>
      <c r="AA16423" t="s">
        <v>1835</v>
      </c>
      <c r="AC16423" t="s">
        <v>10720</v>
      </c>
      <c r="AD16423" t="s">
        <v>2682</v>
      </c>
    </row>
    <row r="16424" spans="21:30">
      <c r="U16424">
        <v>35350</v>
      </c>
      <c r="V16424">
        <v>7</v>
      </c>
      <c r="W16424" t="s">
        <v>16338</v>
      </c>
      <c r="X16424">
        <v>13</v>
      </c>
      <c r="Y16424" t="s">
        <v>6457</v>
      </c>
      <c r="Z16424">
        <v>13101</v>
      </c>
      <c r="AA16424" t="s">
        <v>452</v>
      </c>
      <c r="AC16424" t="s">
        <v>10720</v>
      </c>
      <c r="AD16424" t="s">
        <v>2682</v>
      </c>
    </row>
    <row r="16425" spans="21:30">
      <c r="U16425">
        <v>35351</v>
      </c>
      <c r="V16425">
        <v>5</v>
      </c>
      <c r="W16425" t="s">
        <v>16339</v>
      </c>
      <c r="X16425">
        <v>13</v>
      </c>
      <c r="Y16425" t="s">
        <v>6457</v>
      </c>
      <c r="Z16425">
        <v>13101</v>
      </c>
      <c r="AA16425" t="s">
        <v>452</v>
      </c>
      <c r="AC16425" t="s">
        <v>10720</v>
      </c>
      <c r="AD16425" t="s">
        <v>443</v>
      </c>
    </row>
    <row r="16426" spans="21:30">
      <c r="U16426">
        <v>35352</v>
      </c>
      <c r="V16426">
        <v>3</v>
      </c>
      <c r="W16426" t="s">
        <v>10231</v>
      </c>
      <c r="X16426">
        <v>13</v>
      </c>
      <c r="Y16426" t="s">
        <v>6457</v>
      </c>
      <c r="Z16426">
        <v>13101</v>
      </c>
      <c r="AA16426" t="s">
        <v>452</v>
      </c>
      <c r="AC16426" t="s">
        <v>10720</v>
      </c>
      <c r="AD16426" t="s">
        <v>2682</v>
      </c>
    </row>
    <row r="16427" spans="21:30">
      <c r="U16427">
        <v>35353</v>
      </c>
      <c r="V16427">
        <v>1</v>
      </c>
      <c r="W16427" t="s">
        <v>913</v>
      </c>
      <c r="X16427">
        <v>13</v>
      </c>
      <c r="Y16427" t="s">
        <v>6457</v>
      </c>
      <c r="Z16427">
        <v>13101</v>
      </c>
      <c r="AA16427" t="s">
        <v>452</v>
      </c>
      <c r="AC16427" t="s">
        <v>10720</v>
      </c>
      <c r="AD16427" t="s">
        <v>2682</v>
      </c>
    </row>
    <row r="16428" spans="21:30">
      <c r="U16428">
        <v>35355</v>
      </c>
      <c r="V16428">
        <v>8</v>
      </c>
      <c r="W16428" t="s">
        <v>1391</v>
      </c>
      <c r="X16428">
        <v>13</v>
      </c>
      <c r="Y16428" t="s">
        <v>6457</v>
      </c>
      <c r="Z16428">
        <v>13101</v>
      </c>
      <c r="AA16428" t="s">
        <v>452</v>
      </c>
      <c r="AC16428" t="s">
        <v>10720</v>
      </c>
      <c r="AD16428" t="s">
        <v>2682</v>
      </c>
    </row>
    <row r="16429" spans="21:30">
      <c r="U16429">
        <v>35356</v>
      </c>
      <c r="V16429">
        <v>6</v>
      </c>
      <c r="W16429" t="s">
        <v>16340</v>
      </c>
      <c r="X16429">
        <v>13</v>
      </c>
      <c r="Y16429" t="s">
        <v>6457</v>
      </c>
      <c r="Z16429">
        <v>13101</v>
      </c>
      <c r="AA16429" t="s">
        <v>452</v>
      </c>
      <c r="AC16429" t="s">
        <v>10720</v>
      </c>
      <c r="AD16429" t="s">
        <v>2682</v>
      </c>
    </row>
    <row r="16430" spans="21:30">
      <c r="U16430">
        <v>35357</v>
      </c>
      <c r="V16430">
        <v>4</v>
      </c>
      <c r="W16430" t="s">
        <v>1737</v>
      </c>
      <c r="X16430">
        <v>13</v>
      </c>
      <c r="Y16430" t="s">
        <v>6457</v>
      </c>
      <c r="Z16430">
        <v>13101</v>
      </c>
      <c r="AA16430" t="s">
        <v>452</v>
      </c>
      <c r="AC16430" t="s">
        <v>10720</v>
      </c>
      <c r="AD16430" t="s">
        <v>2682</v>
      </c>
    </row>
    <row r="16431" spans="21:30">
      <c r="U16431">
        <v>35358</v>
      </c>
      <c r="V16431">
        <v>2</v>
      </c>
      <c r="W16431" t="s">
        <v>16341</v>
      </c>
      <c r="X16431">
        <v>13</v>
      </c>
      <c r="Y16431" t="s">
        <v>6457</v>
      </c>
      <c r="Z16431">
        <v>13101</v>
      </c>
      <c r="AA16431" t="s">
        <v>452</v>
      </c>
      <c r="AC16431" t="s">
        <v>10720</v>
      </c>
      <c r="AD16431" t="s">
        <v>2682</v>
      </c>
    </row>
    <row r="16432" spans="21:30">
      <c r="U16432">
        <v>35359</v>
      </c>
      <c r="V16432">
        <v>0</v>
      </c>
      <c r="W16432" t="s">
        <v>16342</v>
      </c>
      <c r="X16432">
        <v>13</v>
      </c>
      <c r="Y16432" t="s">
        <v>6457</v>
      </c>
      <c r="Z16432">
        <v>13101</v>
      </c>
      <c r="AA16432" t="s">
        <v>452</v>
      </c>
      <c r="AC16432" t="s">
        <v>10720</v>
      </c>
      <c r="AD16432" t="s">
        <v>2682</v>
      </c>
    </row>
    <row r="16433" spans="21:30">
      <c r="U16433">
        <v>35360</v>
      </c>
      <c r="V16433">
        <v>4</v>
      </c>
      <c r="W16433" t="s">
        <v>16343</v>
      </c>
      <c r="X16433">
        <v>13</v>
      </c>
      <c r="Y16433" t="s">
        <v>6457</v>
      </c>
      <c r="Z16433">
        <v>13101</v>
      </c>
      <c r="AA16433" t="s">
        <v>452</v>
      </c>
      <c r="AC16433" t="s">
        <v>10720</v>
      </c>
      <c r="AD16433" t="s">
        <v>2682</v>
      </c>
    </row>
    <row r="16434" spans="21:30">
      <c r="U16434">
        <v>35361</v>
      </c>
      <c r="V16434">
        <v>2</v>
      </c>
      <c r="W16434" t="s">
        <v>16344</v>
      </c>
      <c r="X16434">
        <v>13</v>
      </c>
      <c r="Y16434" t="s">
        <v>6457</v>
      </c>
      <c r="Z16434">
        <v>13101</v>
      </c>
      <c r="AA16434" t="s">
        <v>452</v>
      </c>
      <c r="AC16434" t="s">
        <v>10720</v>
      </c>
      <c r="AD16434" t="s">
        <v>2682</v>
      </c>
    </row>
    <row r="16435" spans="21:30">
      <c r="U16435">
        <v>35362</v>
      </c>
      <c r="V16435">
        <v>0</v>
      </c>
      <c r="W16435" t="s">
        <v>16257</v>
      </c>
      <c r="X16435">
        <v>13</v>
      </c>
      <c r="Y16435" t="s">
        <v>6457</v>
      </c>
      <c r="Z16435">
        <v>13101</v>
      </c>
      <c r="AA16435" t="s">
        <v>452</v>
      </c>
      <c r="AC16435" t="s">
        <v>10720</v>
      </c>
      <c r="AD16435" t="s">
        <v>2682</v>
      </c>
    </row>
    <row r="16436" spans="21:30">
      <c r="U16436">
        <v>35363</v>
      </c>
      <c r="V16436">
        <v>9</v>
      </c>
      <c r="W16436" t="s">
        <v>16345</v>
      </c>
      <c r="X16436">
        <v>13</v>
      </c>
      <c r="Y16436" t="s">
        <v>6457</v>
      </c>
      <c r="Z16436">
        <v>13101</v>
      </c>
      <c r="AA16436" t="s">
        <v>452</v>
      </c>
      <c r="AC16436" t="s">
        <v>10720</v>
      </c>
      <c r="AD16436" t="s">
        <v>2682</v>
      </c>
    </row>
    <row r="16437" spans="21:30">
      <c r="U16437">
        <v>35364</v>
      </c>
      <c r="V16437">
        <v>7</v>
      </c>
      <c r="W16437" t="s">
        <v>16346</v>
      </c>
      <c r="X16437">
        <v>13</v>
      </c>
      <c r="Y16437" t="s">
        <v>6457</v>
      </c>
      <c r="Z16437">
        <v>13101</v>
      </c>
      <c r="AA16437" t="s">
        <v>452</v>
      </c>
      <c r="AC16437" t="s">
        <v>10720</v>
      </c>
      <c r="AD16437" t="s">
        <v>2682</v>
      </c>
    </row>
    <row r="16438" spans="21:30">
      <c r="U16438">
        <v>35365</v>
      </c>
      <c r="V16438">
        <v>5</v>
      </c>
      <c r="W16438" t="s">
        <v>16347</v>
      </c>
      <c r="X16438">
        <v>13</v>
      </c>
      <c r="Y16438" t="s">
        <v>6457</v>
      </c>
      <c r="Z16438">
        <v>13101</v>
      </c>
      <c r="AA16438" t="s">
        <v>452</v>
      </c>
      <c r="AC16438" t="s">
        <v>10720</v>
      </c>
      <c r="AD16438" t="s">
        <v>443</v>
      </c>
    </row>
    <row r="16439" spans="21:30">
      <c r="U16439">
        <v>35366</v>
      </c>
      <c r="V16439">
        <v>3</v>
      </c>
      <c r="W16439" t="s">
        <v>12501</v>
      </c>
      <c r="X16439">
        <v>13</v>
      </c>
      <c r="Y16439" t="s">
        <v>6457</v>
      </c>
      <c r="Z16439">
        <v>13101</v>
      </c>
      <c r="AA16439" t="s">
        <v>452</v>
      </c>
      <c r="AC16439" t="s">
        <v>10720</v>
      </c>
      <c r="AD16439" t="s">
        <v>2682</v>
      </c>
    </row>
    <row r="16440" spans="21:30">
      <c r="U16440">
        <v>35367</v>
      </c>
      <c r="V16440">
        <v>1</v>
      </c>
      <c r="W16440" t="s">
        <v>16348</v>
      </c>
      <c r="X16440">
        <v>13</v>
      </c>
      <c r="Y16440" t="s">
        <v>6457</v>
      </c>
      <c r="Z16440">
        <v>13101</v>
      </c>
      <c r="AA16440" t="s">
        <v>452</v>
      </c>
      <c r="AC16440" t="s">
        <v>10720</v>
      </c>
      <c r="AD16440" t="s">
        <v>2682</v>
      </c>
    </row>
    <row r="16441" spans="21:30">
      <c r="U16441">
        <v>35369</v>
      </c>
      <c r="V16441">
        <v>8</v>
      </c>
      <c r="W16441" t="s">
        <v>16349</v>
      </c>
      <c r="X16441">
        <v>13</v>
      </c>
      <c r="Y16441" t="s">
        <v>6457</v>
      </c>
      <c r="Z16441">
        <v>13101</v>
      </c>
      <c r="AA16441" t="s">
        <v>452</v>
      </c>
      <c r="AC16441" t="s">
        <v>10720</v>
      </c>
      <c r="AD16441" t="s">
        <v>2682</v>
      </c>
    </row>
    <row r="16442" spans="21:30">
      <c r="U16442">
        <v>35370</v>
      </c>
      <c r="V16442">
        <v>1</v>
      </c>
      <c r="W16442" t="s">
        <v>16350</v>
      </c>
      <c r="X16442">
        <v>13</v>
      </c>
      <c r="Y16442" t="s">
        <v>6457</v>
      </c>
      <c r="Z16442">
        <v>13101</v>
      </c>
      <c r="AA16442" t="s">
        <v>452</v>
      </c>
      <c r="AC16442" t="s">
        <v>10720</v>
      </c>
      <c r="AD16442" t="s">
        <v>2682</v>
      </c>
    </row>
    <row r="16443" spans="21:30">
      <c r="U16443">
        <v>35372</v>
      </c>
      <c r="V16443">
        <v>8</v>
      </c>
      <c r="W16443" t="s">
        <v>14216</v>
      </c>
      <c r="X16443">
        <v>13</v>
      </c>
      <c r="Y16443" t="s">
        <v>6457</v>
      </c>
      <c r="Z16443">
        <v>13101</v>
      </c>
      <c r="AA16443" t="s">
        <v>452</v>
      </c>
      <c r="AC16443" t="s">
        <v>10720</v>
      </c>
      <c r="AD16443" t="s">
        <v>2682</v>
      </c>
    </row>
    <row r="16444" spans="21:30">
      <c r="U16444">
        <v>35373</v>
      </c>
      <c r="V16444">
        <v>6</v>
      </c>
      <c r="W16444" t="s">
        <v>16351</v>
      </c>
      <c r="X16444">
        <v>13</v>
      </c>
      <c r="Y16444" t="s">
        <v>6457</v>
      </c>
      <c r="Z16444">
        <v>13101</v>
      </c>
      <c r="AA16444" t="s">
        <v>452</v>
      </c>
      <c r="AC16444" t="s">
        <v>10720</v>
      </c>
      <c r="AD16444" t="s">
        <v>443</v>
      </c>
    </row>
    <row r="16445" spans="21:30">
      <c r="U16445">
        <v>35374</v>
      </c>
      <c r="V16445">
        <v>4</v>
      </c>
      <c r="W16445" t="s">
        <v>16352</v>
      </c>
      <c r="X16445">
        <v>13</v>
      </c>
      <c r="Y16445" t="s">
        <v>6457</v>
      </c>
      <c r="Z16445">
        <v>13101</v>
      </c>
      <c r="AA16445" t="s">
        <v>452</v>
      </c>
      <c r="AC16445" t="s">
        <v>10720</v>
      </c>
      <c r="AD16445" t="s">
        <v>2682</v>
      </c>
    </row>
    <row r="16446" spans="21:30">
      <c r="U16446">
        <v>35375</v>
      </c>
      <c r="V16446">
        <v>2</v>
      </c>
      <c r="W16446" t="s">
        <v>16353</v>
      </c>
      <c r="X16446">
        <v>13</v>
      </c>
      <c r="Y16446" t="s">
        <v>6457</v>
      </c>
      <c r="Z16446">
        <v>13101</v>
      </c>
      <c r="AA16446" t="s">
        <v>452</v>
      </c>
      <c r="AC16446" t="s">
        <v>10720</v>
      </c>
      <c r="AD16446" t="s">
        <v>2682</v>
      </c>
    </row>
    <row r="16447" spans="21:30">
      <c r="U16447">
        <v>35384</v>
      </c>
      <c r="V16447">
        <v>1</v>
      </c>
      <c r="W16447" t="s">
        <v>16354</v>
      </c>
      <c r="X16447">
        <v>13</v>
      </c>
      <c r="Y16447" t="s">
        <v>6457</v>
      </c>
      <c r="Z16447">
        <v>13102</v>
      </c>
      <c r="AA16447" t="s">
        <v>957</v>
      </c>
      <c r="AC16447" t="s">
        <v>10720</v>
      </c>
      <c r="AD16447" t="s">
        <v>2682</v>
      </c>
    </row>
    <row r="16448" spans="21:30">
      <c r="U16448">
        <v>35386</v>
      </c>
      <c r="V16448">
        <v>8</v>
      </c>
      <c r="W16448" t="s">
        <v>12501</v>
      </c>
      <c r="X16448">
        <v>13</v>
      </c>
      <c r="Y16448" t="s">
        <v>6457</v>
      </c>
      <c r="Z16448">
        <v>13102</v>
      </c>
      <c r="AA16448" t="s">
        <v>957</v>
      </c>
      <c r="AC16448" t="s">
        <v>10720</v>
      </c>
      <c r="AD16448" t="s">
        <v>2682</v>
      </c>
    </row>
    <row r="16449" spans="21:30">
      <c r="U16449">
        <v>35387</v>
      </c>
      <c r="V16449">
        <v>6</v>
      </c>
      <c r="W16449" t="s">
        <v>16355</v>
      </c>
      <c r="X16449">
        <v>13</v>
      </c>
      <c r="Y16449" t="s">
        <v>6457</v>
      </c>
      <c r="Z16449">
        <v>13102</v>
      </c>
      <c r="AA16449" t="s">
        <v>957</v>
      </c>
      <c r="AC16449" t="s">
        <v>10720</v>
      </c>
      <c r="AD16449" t="s">
        <v>2682</v>
      </c>
    </row>
    <row r="16450" spans="21:30">
      <c r="U16450">
        <v>35388</v>
      </c>
      <c r="V16450">
        <v>4</v>
      </c>
      <c r="W16450" t="s">
        <v>16356</v>
      </c>
      <c r="X16450">
        <v>13</v>
      </c>
      <c r="Y16450" t="s">
        <v>6457</v>
      </c>
      <c r="Z16450">
        <v>13102</v>
      </c>
      <c r="AA16450" t="s">
        <v>957</v>
      </c>
      <c r="AC16450" t="s">
        <v>10720</v>
      </c>
      <c r="AD16450" t="s">
        <v>2682</v>
      </c>
    </row>
    <row r="16451" spans="21:30">
      <c r="U16451">
        <v>35389</v>
      </c>
      <c r="V16451">
        <v>2</v>
      </c>
      <c r="W16451" t="s">
        <v>16357</v>
      </c>
      <c r="X16451">
        <v>13</v>
      </c>
      <c r="Y16451" t="s">
        <v>6457</v>
      </c>
      <c r="Z16451">
        <v>13102</v>
      </c>
      <c r="AA16451" t="s">
        <v>957</v>
      </c>
      <c r="AC16451" t="s">
        <v>10720</v>
      </c>
      <c r="AD16451" t="s">
        <v>2682</v>
      </c>
    </row>
    <row r="16452" spans="21:30">
      <c r="U16452">
        <v>35390</v>
      </c>
      <c r="V16452">
        <v>6</v>
      </c>
      <c r="W16452" t="s">
        <v>16358</v>
      </c>
      <c r="X16452">
        <v>13</v>
      </c>
      <c r="Y16452" t="s">
        <v>6457</v>
      </c>
      <c r="Z16452">
        <v>13102</v>
      </c>
      <c r="AA16452" t="s">
        <v>957</v>
      </c>
      <c r="AC16452" t="s">
        <v>10720</v>
      </c>
      <c r="AD16452" t="s">
        <v>2682</v>
      </c>
    </row>
    <row r="16453" spans="21:30">
      <c r="U16453">
        <v>35391</v>
      </c>
      <c r="V16453">
        <v>4</v>
      </c>
      <c r="W16453" t="s">
        <v>16359</v>
      </c>
      <c r="X16453">
        <v>13</v>
      </c>
      <c r="Y16453" t="s">
        <v>6457</v>
      </c>
      <c r="Z16453">
        <v>13102</v>
      </c>
      <c r="AA16453" t="s">
        <v>957</v>
      </c>
      <c r="AC16453" t="s">
        <v>10720</v>
      </c>
      <c r="AD16453" t="s">
        <v>2682</v>
      </c>
    </row>
    <row r="16454" spans="21:30">
      <c r="U16454">
        <v>35406</v>
      </c>
      <c r="V16454">
        <v>6</v>
      </c>
      <c r="W16454" t="s">
        <v>616</v>
      </c>
      <c r="X16454">
        <v>13</v>
      </c>
      <c r="Y16454" t="s">
        <v>6457</v>
      </c>
      <c r="Z16454">
        <v>13103</v>
      </c>
      <c r="AA16454" t="s">
        <v>708</v>
      </c>
      <c r="AC16454" t="s">
        <v>10720</v>
      </c>
      <c r="AD16454" t="s">
        <v>2682</v>
      </c>
    </row>
    <row r="16455" spans="21:30">
      <c r="U16455">
        <v>35407</v>
      </c>
      <c r="V16455">
        <v>4</v>
      </c>
      <c r="W16455" t="s">
        <v>16360</v>
      </c>
      <c r="X16455">
        <v>13</v>
      </c>
      <c r="Y16455" t="s">
        <v>6457</v>
      </c>
      <c r="Z16455">
        <v>13103</v>
      </c>
      <c r="AA16455" t="s">
        <v>708</v>
      </c>
      <c r="AC16455" t="s">
        <v>10720</v>
      </c>
      <c r="AD16455" t="s">
        <v>2682</v>
      </c>
    </row>
    <row r="16456" spans="21:30">
      <c r="U16456">
        <v>35408</v>
      </c>
      <c r="V16456">
        <v>2</v>
      </c>
      <c r="W16456" t="s">
        <v>12806</v>
      </c>
      <c r="X16456">
        <v>13</v>
      </c>
      <c r="Y16456" t="s">
        <v>6457</v>
      </c>
      <c r="Z16456">
        <v>13103</v>
      </c>
      <c r="AA16456" t="s">
        <v>708</v>
      </c>
      <c r="AC16456" t="s">
        <v>15961</v>
      </c>
      <c r="AD16456" t="s">
        <v>2682</v>
      </c>
    </row>
    <row r="16457" spans="21:30">
      <c r="U16457">
        <v>35409</v>
      </c>
      <c r="V16457">
        <v>0</v>
      </c>
      <c r="W16457" t="s">
        <v>16361</v>
      </c>
      <c r="X16457">
        <v>13</v>
      </c>
      <c r="Y16457" t="s">
        <v>6457</v>
      </c>
      <c r="Z16457">
        <v>13103</v>
      </c>
      <c r="AA16457" t="s">
        <v>708</v>
      </c>
      <c r="AC16457" t="s">
        <v>15961</v>
      </c>
      <c r="AD16457" t="s">
        <v>2682</v>
      </c>
    </row>
    <row r="16458" spans="21:30">
      <c r="U16458">
        <v>35410</v>
      </c>
      <c r="V16458">
        <v>4</v>
      </c>
      <c r="W16458" t="s">
        <v>16362</v>
      </c>
      <c r="X16458">
        <v>13</v>
      </c>
      <c r="Y16458" t="s">
        <v>6457</v>
      </c>
      <c r="Z16458">
        <v>13103</v>
      </c>
      <c r="AA16458" t="s">
        <v>708</v>
      </c>
      <c r="AC16458" t="s">
        <v>15961</v>
      </c>
      <c r="AD16458" t="s">
        <v>2682</v>
      </c>
    </row>
    <row r="16459" spans="21:30">
      <c r="U16459">
        <v>35411</v>
      </c>
      <c r="V16459">
        <v>2</v>
      </c>
      <c r="W16459" t="s">
        <v>16363</v>
      </c>
      <c r="X16459">
        <v>13</v>
      </c>
      <c r="Y16459" t="s">
        <v>6457</v>
      </c>
      <c r="Z16459">
        <v>13103</v>
      </c>
      <c r="AA16459" t="s">
        <v>708</v>
      </c>
      <c r="AC16459" t="s">
        <v>15961</v>
      </c>
      <c r="AD16459" t="s">
        <v>2682</v>
      </c>
    </row>
    <row r="16460" spans="21:30">
      <c r="U16460">
        <v>35413</v>
      </c>
      <c r="V16460">
        <v>9</v>
      </c>
      <c r="W16460" t="s">
        <v>16364</v>
      </c>
      <c r="X16460">
        <v>13</v>
      </c>
      <c r="Y16460" t="s">
        <v>6457</v>
      </c>
      <c r="Z16460">
        <v>13103</v>
      </c>
      <c r="AA16460" t="s">
        <v>708</v>
      </c>
      <c r="AC16460" t="s">
        <v>15961</v>
      </c>
      <c r="AD16460" t="s">
        <v>2682</v>
      </c>
    </row>
    <row r="16461" spans="21:30">
      <c r="U16461">
        <v>35414</v>
      </c>
      <c r="V16461">
        <v>7</v>
      </c>
      <c r="W16461" t="s">
        <v>16365</v>
      </c>
      <c r="X16461">
        <v>13</v>
      </c>
      <c r="Y16461" t="s">
        <v>6457</v>
      </c>
      <c r="Z16461">
        <v>13103</v>
      </c>
      <c r="AA16461" t="s">
        <v>708</v>
      </c>
      <c r="AC16461" t="s">
        <v>15961</v>
      </c>
      <c r="AD16461" t="s">
        <v>2682</v>
      </c>
    </row>
    <row r="16462" spans="21:30">
      <c r="U16462">
        <v>35415</v>
      </c>
      <c r="V16462">
        <v>5</v>
      </c>
      <c r="W16462" t="s">
        <v>16366</v>
      </c>
      <c r="X16462">
        <v>13</v>
      </c>
      <c r="Y16462" t="s">
        <v>6457</v>
      </c>
      <c r="Z16462">
        <v>13103</v>
      </c>
      <c r="AA16462" t="s">
        <v>708</v>
      </c>
      <c r="AC16462" t="s">
        <v>15961</v>
      </c>
      <c r="AD16462" t="s">
        <v>2682</v>
      </c>
    </row>
    <row r="16463" spans="21:30">
      <c r="U16463">
        <v>35424</v>
      </c>
      <c r="V16463">
        <v>4</v>
      </c>
      <c r="W16463" t="s">
        <v>16367</v>
      </c>
      <c r="X16463">
        <v>13</v>
      </c>
      <c r="Y16463" t="s">
        <v>6457</v>
      </c>
      <c r="Z16463">
        <v>13104</v>
      </c>
      <c r="AA16463" t="s">
        <v>6569</v>
      </c>
      <c r="AC16463" t="s">
        <v>10720</v>
      </c>
      <c r="AD16463" t="s">
        <v>2682</v>
      </c>
    </row>
    <row r="16464" spans="21:30">
      <c r="U16464">
        <v>35425</v>
      </c>
      <c r="V16464">
        <v>2</v>
      </c>
      <c r="W16464" t="s">
        <v>13149</v>
      </c>
      <c r="X16464">
        <v>13</v>
      </c>
      <c r="Y16464" t="s">
        <v>6457</v>
      </c>
      <c r="Z16464">
        <v>13104</v>
      </c>
      <c r="AA16464" t="s">
        <v>6569</v>
      </c>
      <c r="AC16464" t="s">
        <v>10720</v>
      </c>
      <c r="AD16464" t="s">
        <v>2682</v>
      </c>
    </row>
    <row r="16465" spans="21:30">
      <c r="U16465">
        <v>35426</v>
      </c>
      <c r="V16465">
        <v>0</v>
      </c>
      <c r="W16465" t="s">
        <v>16368</v>
      </c>
      <c r="X16465">
        <v>13</v>
      </c>
      <c r="Y16465" t="s">
        <v>6457</v>
      </c>
      <c r="Z16465">
        <v>13104</v>
      </c>
      <c r="AA16465" t="s">
        <v>6569</v>
      </c>
      <c r="AC16465" t="s">
        <v>10720</v>
      </c>
      <c r="AD16465" t="s">
        <v>2682</v>
      </c>
    </row>
    <row r="16466" spans="21:30">
      <c r="U16466">
        <v>35427</v>
      </c>
      <c r="V16466">
        <v>9</v>
      </c>
      <c r="W16466" t="s">
        <v>16369</v>
      </c>
      <c r="X16466">
        <v>13</v>
      </c>
      <c r="Y16466" t="s">
        <v>6457</v>
      </c>
      <c r="Z16466">
        <v>13104</v>
      </c>
      <c r="AA16466" t="s">
        <v>6569</v>
      </c>
      <c r="AC16466" t="s">
        <v>10720</v>
      </c>
      <c r="AD16466" t="s">
        <v>2682</v>
      </c>
    </row>
    <row r="16467" spans="21:30">
      <c r="U16467">
        <v>35428</v>
      </c>
      <c r="V16467">
        <v>7</v>
      </c>
      <c r="W16467" t="s">
        <v>10319</v>
      </c>
      <c r="X16467">
        <v>13</v>
      </c>
      <c r="Y16467" t="s">
        <v>6457</v>
      </c>
      <c r="Z16467">
        <v>13104</v>
      </c>
      <c r="AA16467" t="s">
        <v>6569</v>
      </c>
      <c r="AC16467" t="s">
        <v>10720</v>
      </c>
      <c r="AD16467" t="s">
        <v>2682</v>
      </c>
    </row>
    <row r="16468" spans="21:30">
      <c r="U16468">
        <v>35429</v>
      </c>
      <c r="V16468">
        <v>5</v>
      </c>
      <c r="W16468" t="s">
        <v>16370</v>
      </c>
      <c r="X16468">
        <v>13</v>
      </c>
      <c r="Y16468" t="s">
        <v>6457</v>
      </c>
      <c r="Z16468">
        <v>13104</v>
      </c>
      <c r="AA16468" t="s">
        <v>6569</v>
      </c>
      <c r="AC16468" t="s">
        <v>10720</v>
      </c>
      <c r="AD16468" t="s">
        <v>2682</v>
      </c>
    </row>
    <row r="16469" spans="21:30">
      <c r="U16469">
        <v>35443</v>
      </c>
      <c r="V16469">
        <v>0</v>
      </c>
      <c r="W16469" t="s">
        <v>16371</v>
      </c>
      <c r="X16469">
        <v>13</v>
      </c>
      <c r="Y16469" t="s">
        <v>6457</v>
      </c>
      <c r="Z16469">
        <v>13105</v>
      </c>
      <c r="AA16469" t="s">
        <v>1817</v>
      </c>
      <c r="AC16469" t="s">
        <v>10720</v>
      </c>
      <c r="AD16469" t="s">
        <v>2682</v>
      </c>
    </row>
    <row r="16470" spans="21:30">
      <c r="U16470">
        <v>35444</v>
      </c>
      <c r="V16470">
        <v>9</v>
      </c>
      <c r="W16470" t="s">
        <v>12228</v>
      </c>
      <c r="X16470">
        <v>13</v>
      </c>
      <c r="Y16470" t="s">
        <v>6457</v>
      </c>
      <c r="Z16470">
        <v>13105</v>
      </c>
      <c r="AA16470" t="s">
        <v>1817</v>
      </c>
      <c r="AC16470" t="s">
        <v>10720</v>
      </c>
      <c r="AD16470" t="s">
        <v>2682</v>
      </c>
    </row>
    <row r="16471" spans="21:30">
      <c r="U16471">
        <v>35445</v>
      </c>
      <c r="V16471">
        <v>7</v>
      </c>
      <c r="W16471" t="s">
        <v>12671</v>
      </c>
      <c r="X16471">
        <v>13</v>
      </c>
      <c r="Y16471" t="s">
        <v>6457</v>
      </c>
      <c r="Z16471">
        <v>13105</v>
      </c>
      <c r="AA16471" t="s">
        <v>1817</v>
      </c>
      <c r="AC16471" t="s">
        <v>10720</v>
      </c>
      <c r="AD16471" t="s">
        <v>2682</v>
      </c>
    </row>
    <row r="16472" spans="21:30">
      <c r="U16472">
        <v>35446</v>
      </c>
      <c r="V16472">
        <v>5</v>
      </c>
      <c r="W16472" t="s">
        <v>16372</v>
      </c>
      <c r="X16472">
        <v>13</v>
      </c>
      <c r="Y16472" t="s">
        <v>6457</v>
      </c>
      <c r="Z16472">
        <v>13105</v>
      </c>
      <c r="AA16472" t="s">
        <v>1817</v>
      </c>
      <c r="AC16472" t="s">
        <v>10720</v>
      </c>
      <c r="AD16472" t="s">
        <v>2682</v>
      </c>
    </row>
    <row r="16473" spans="21:30">
      <c r="U16473">
        <v>35447</v>
      </c>
      <c r="V16473">
        <v>3</v>
      </c>
      <c r="W16473" t="s">
        <v>16373</v>
      </c>
      <c r="X16473">
        <v>13</v>
      </c>
      <c r="Y16473" t="s">
        <v>6457</v>
      </c>
      <c r="Z16473">
        <v>13105</v>
      </c>
      <c r="AA16473" t="s">
        <v>1817</v>
      </c>
      <c r="AC16473" t="s">
        <v>10720</v>
      </c>
      <c r="AD16473" t="s">
        <v>2682</v>
      </c>
    </row>
    <row r="16474" spans="21:30">
      <c r="U16474">
        <v>35448</v>
      </c>
      <c r="V16474">
        <v>1</v>
      </c>
      <c r="W16474" t="s">
        <v>15722</v>
      </c>
      <c r="X16474">
        <v>13</v>
      </c>
      <c r="Y16474" t="s">
        <v>6457</v>
      </c>
      <c r="Z16474">
        <v>13105</v>
      </c>
      <c r="AA16474" t="s">
        <v>1817</v>
      </c>
      <c r="AC16474" t="s">
        <v>10720</v>
      </c>
      <c r="AD16474" t="s">
        <v>443</v>
      </c>
    </row>
    <row r="16475" spans="21:30">
      <c r="U16475">
        <v>35450</v>
      </c>
      <c r="V16475">
        <v>3</v>
      </c>
      <c r="W16475" t="s">
        <v>13390</v>
      </c>
      <c r="X16475">
        <v>13</v>
      </c>
      <c r="Y16475" t="s">
        <v>6457</v>
      </c>
      <c r="Z16475">
        <v>13105</v>
      </c>
      <c r="AA16475" t="s">
        <v>1817</v>
      </c>
      <c r="AC16475" t="s">
        <v>10720</v>
      </c>
      <c r="AD16475" t="s">
        <v>2682</v>
      </c>
    </row>
    <row r="16476" spans="21:30">
      <c r="U16476">
        <v>35451</v>
      </c>
      <c r="V16476">
        <v>1</v>
      </c>
      <c r="W16476" t="s">
        <v>16374</v>
      </c>
      <c r="X16476">
        <v>13</v>
      </c>
      <c r="Y16476" t="s">
        <v>6457</v>
      </c>
      <c r="Z16476">
        <v>13105</v>
      </c>
      <c r="AA16476" t="s">
        <v>1817</v>
      </c>
      <c r="AC16476" t="s">
        <v>10720</v>
      </c>
      <c r="AD16476" t="s">
        <v>2682</v>
      </c>
    </row>
    <row r="16477" spans="21:30">
      <c r="U16477">
        <v>35453</v>
      </c>
      <c r="V16477">
        <v>8</v>
      </c>
      <c r="W16477" t="s">
        <v>16375</v>
      </c>
      <c r="X16477">
        <v>13</v>
      </c>
      <c r="Y16477" t="s">
        <v>6457</v>
      </c>
      <c r="Z16477">
        <v>13105</v>
      </c>
      <c r="AA16477" t="s">
        <v>1817</v>
      </c>
      <c r="AC16477" t="s">
        <v>10720</v>
      </c>
      <c r="AD16477" t="s">
        <v>2682</v>
      </c>
    </row>
    <row r="16478" spans="21:30">
      <c r="U16478">
        <v>35454</v>
      </c>
      <c r="V16478">
        <v>6</v>
      </c>
      <c r="W16478" t="s">
        <v>12480</v>
      </c>
      <c r="X16478">
        <v>13</v>
      </c>
      <c r="Y16478" t="s">
        <v>6457</v>
      </c>
      <c r="Z16478">
        <v>13105</v>
      </c>
      <c r="AA16478" t="s">
        <v>1817</v>
      </c>
      <c r="AC16478" t="s">
        <v>10720</v>
      </c>
      <c r="AD16478" t="s">
        <v>2682</v>
      </c>
    </row>
    <row r="16479" spans="21:30">
      <c r="U16479">
        <v>35455</v>
      </c>
      <c r="V16479">
        <v>4</v>
      </c>
      <c r="W16479" t="s">
        <v>16376</v>
      </c>
      <c r="X16479">
        <v>13</v>
      </c>
      <c r="Y16479" t="s">
        <v>6457</v>
      </c>
      <c r="Z16479">
        <v>13105</v>
      </c>
      <c r="AA16479" t="s">
        <v>1817</v>
      </c>
      <c r="AC16479" t="s">
        <v>10720</v>
      </c>
      <c r="AD16479" t="s">
        <v>2682</v>
      </c>
    </row>
    <row r="16480" spans="21:30">
      <c r="U16480">
        <v>35456</v>
      </c>
      <c r="V16480">
        <v>2</v>
      </c>
      <c r="W16480" t="s">
        <v>16377</v>
      </c>
      <c r="X16480">
        <v>13</v>
      </c>
      <c r="Y16480" t="s">
        <v>6457</v>
      </c>
      <c r="Z16480">
        <v>13105</v>
      </c>
      <c r="AA16480" t="s">
        <v>1817</v>
      </c>
      <c r="AC16480" t="s">
        <v>10720</v>
      </c>
      <c r="AD16480" t="s">
        <v>443</v>
      </c>
    </row>
    <row r="16481" spans="21:30">
      <c r="U16481">
        <v>35457</v>
      </c>
      <c r="V16481">
        <v>0</v>
      </c>
      <c r="W16481" t="s">
        <v>16378</v>
      </c>
      <c r="X16481">
        <v>13</v>
      </c>
      <c r="Y16481" t="s">
        <v>6457</v>
      </c>
      <c r="Z16481">
        <v>13105</v>
      </c>
      <c r="AA16481" t="s">
        <v>1817</v>
      </c>
      <c r="AC16481" t="s">
        <v>10720</v>
      </c>
      <c r="AD16481" t="s">
        <v>443</v>
      </c>
    </row>
    <row r="16482" spans="21:30">
      <c r="U16482">
        <v>35458</v>
      </c>
      <c r="V16482">
        <v>9</v>
      </c>
      <c r="W16482" t="s">
        <v>16379</v>
      </c>
      <c r="X16482">
        <v>13</v>
      </c>
      <c r="Y16482" t="s">
        <v>6457</v>
      </c>
      <c r="Z16482">
        <v>13105</v>
      </c>
      <c r="AA16482" t="s">
        <v>1817</v>
      </c>
      <c r="AC16482" t="s">
        <v>10720</v>
      </c>
      <c r="AD16482" t="s">
        <v>2682</v>
      </c>
    </row>
    <row r="16483" spans="21:30">
      <c r="U16483">
        <v>35470</v>
      </c>
      <c r="V16483">
        <v>8</v>
      </c>
      <c r="W16483" t="s">
        <v>16380</v>
      </c>
      <c r="X16483">
        <v>13</v>
      </c>
      <c r="Y16483" t="s">
        <v>6457</v>
      </c>
      <c r="Z16483">
        <v>13106</v>
      </c>
      <c r="AA16483" t="s">
        <v>6487</v>
      </c>
      <c r="AC16483" t="s">
        <v>10720</v>
      </c>
      <c r="AD16483" t="s">
        <v>2682</v>
      </c>
    </row>
    <row r="16484" spans="21:30">
      <c r="U16484">
        <v>35471</v>
      </c>
      <c r="V16484">
        <v>6</v>
      </c>
      <c r="W16484" t="s">
        <v>16381</v>
      </c>
      <c r="X16484">
        <v>13</v>
      </c>
      <c r="Y16484" t="s">
        <v>6457</v>
      </c>
      <c r="Z16484">
        <v>13106</v>
      </c>
      <c r="AA16484" t="s">
        <v>6487</v>
      </c>
      <c r="AC16484" t="s">
        <v>10720</v>
      </c>
      <c r="AD16484" t="s">
        <v>2682</v>
      </c>
    </row>
    <row r="16485" spans="21:30">
      <c r="U16485">
        <v>35472</v>
      </c>
      <c r="V16485">
        <v>4</v>
      </c>
      <c r="W16485" t="s">
        <v>16382</v>
      </c>
      <c r="X16485">
        <v>13</v>
      </c>
      <c r="Y16485" t="s">
        <v>6457</v>
      </c>
      <c r="Z16485">
        <v>13106</v>
      </c>
      <c r="AA16485" t="s">
        <v>6487</v>
      </c>
      <c r="AC16485" t="s">
        <v>10720</v>
      </c>
      <c r="AD16485" t="s">
        <v>2682</v>
      </c>
    </row>
    <row r="16486" spans="21:30">
      <c r="U16486">
        <v>35473</v>
      </c>
      <c r="V16486">
        <v>2</v>
      </c>
      <c r="W16486" t="s">
        <v>16383</v>
      </c>
      <c r="X16486">
        <v>13</v>
      </c>
      <c r="Y16486" t="s">
        <v>6457</v>
      </c>
      <c r="Z16486">
        <v>13106</v>
      </c>
      <c r="AA16486" t="s">
        <v>6487</v>
      </c>
      <c r="AC16486" t="s">
        <v>10720</v>
      </c>
      <c r="AD16486" t="s">
        <v>2682</v>
      </c>
    </row>
    <row r="16487" spans="21:30">
      <c r="U16487">
        <v>35474</v>
      </c>
      <c r="V16487">
        <v>0</v>
      </c>
      <c r="W16487" t="s">
        <v>16384</v>
      </c>
      <c r="X16487">
        <v>13</v>
      </c>
      <c r="Y16487" t="s">
        <v>6457</v>
      </c>
      <c r="Z16487">
        <v>13106</v>
      </c>
      <c r="AA16487" t="s">
        <v>6487</v>
      </c>
      <c r="AC16487" t="s">
        <v>10720</v>
      </c>
      <c r="AD16487" t="s">
        <v>2682</v>
      </c>
    </row>
    <row r="16488" spans="21:30">
      <c r="U16488">
        <v>35475</v>
      </c>
      <c r="V16488">
        <v>9</v>
      </c>
      <c r="W16488" t="s">
        <v>16385</v>
      </c>
      <c r="X16488">
        <v>13</v>
      </c>
      <c r="Y16488" t="s">
        <v>6457</v>
      </c>
      <c r="Z16488">
        <v>13106</v>
      </c>
      <c r="AA16488" t="s">
        <v>6487</v>
      </c>
      <c r="AC16488" t="s">
        <v>10720</v>
      </c>
      <c r="AD16488" t="s">
        <v>2682</v>
      </c>
    </row>
    <row r="16489" spans="21:30">
      <c r="U16489">
        <v>35476</v>
      </c>
      <c r="V16489">
        <v>7</v>
      </c>
      <c r="W16489" t="s">
        <v>16386</v>
      </c>
      <c r="X16489">
        <v>13</v>
      </c>
      <c r="Y16489" t="s">
        <v>6457</v>
      </c>
      <c r="Z16489">
        <v>13106</v>
      </c>
      <c r="AA16489" t="s">
        <v>6487</v>
      </c>
      <c r="AC16489" t="s">
        <v>10720</v>
      </c>
      <c r="AD16489" t="s">
        <v>2682</v>
      </c>
    </row>
    <row r="16490" spans="21:30">
      <c r="U16490">
        <v>35477</v>
      </c>
      <c r="V16490">
        <v>5</v>
      </c>
      <c r="W16490" t="s">
        <v>12504</v>
      </c>
      <c r="X16490">
        <v>13</v>
      </c>
      <c r="Y16490" t="s">
        <v>6457</v>
      </c>
      <c r="Z16490">
        <v>13106</v>
      </c>
      <c r="AA16490" t="s">
        <v>6487</v>
      </c>
      <c r="AC16490" t="s">
        <v>10720</v>
      </c>
      <c r="AD16490" t="s">
        <v>2682</v>
      </c>
    </row>
    <row r="16491" spans="21:30">
      <c r="U16491">
        <v>35478</v>
      </c>
      <c r="V16491">
        <v>3</v>
      </c>
      <c r="W16491" t="s">
        <v>12497</v>
      </c>
      <c r="X16491">
        <v>13</v>
      </c>
      <c r="Y16491" t="s">
        <v>6457</v>
      </c>
      <c r="Z16491">
        <v>13106</v>
      </c>
      <c r="AA16491" t="s">
        <v>6487</v>
      </c>
      <c r="AC16491" t="s">
        <v>10720</v>
      </c>
      <c r="AD16491" t="s">
        <v>2682</v>
      </c>
    </row>
    <row r="16492" spans="21:30">
      <c r="U16492">
        <v>35479</v>
      </c>
      <c r="V16492">
        <v>1</v>
      </c>
      <c r="W16492" t="s">
        <v>16387</v>
      </c>
      <c r="X16492">
        <v>13</v>
      </c>
      <c r="Y16492" t="s">
        <v>6457</v>
      </c>
      <c r="Z16492">
        <v>13106</v>
      </c>
      <c r="AA16492" t="s">
        <v>6487</v>
      </c>
      <c r="AC16492" t="s">
        <v>10720</v>
      </c>
      <c r="AD16492" t="s">
        <v>2682</v>
      </c>
    </row>
    <row r="16493" spans="21:30">
      <c r="U16493">
        <v>35487</v>
      </c>
      <c r="V16493">
        <v>2</v>
      </c>
      <c r="W16493" t="s">
        <v>16388</v>
      </c>
      <c r="X16493">
        <v>13</v>
      </c>
      <c r="Y16493" t="s">
        <v>6457</v>
      </c>
      <c r="Z16493">
        <v>13107</v>
      </c>
      <c r="AA16493" t="s">
        <v>1204</v>
      </c>
      <c r="AC16493" t="s">
        <v>10720</v>
      </c>
      <c r="AD16493" t="s">
        <v>443</v>
      </c>
    </row>
    <row r="16494" spans="21:30">
      <c r="U16494">
        <v>35490</v>
      </c>
      <c r="V16494">
        <v>2</v>
      </c>
      <c r="W16494" t="s">
        <v>16389</v>
      </c>
      <c r="X16494">
        <v>13</v>
      </c>
      <c r="Y16494" t="s">
        <v>6457</v>
      </c>
      <c r="Z16494">
        <v>13107</v>
      </c>
      <c r="AA16494" t="s">
        <v>1204</v>
      </c>
      <c r="AC16494" t="s">
        <v>10720</v>
      </c>
      <c r="AD16494" t="s">
        <v>2682</v>
      </c>
    </row>
    <row r="16495" spans="21:30">
      <c r="U16495">
        <v>35491</v>
      </c>
      <c r="V16495">
        <v>0</v>
      </c>
      <c r="W16495" t="s">
        <v>16390</v>
      </c>
      <c r="X16495">
        <v>13</v>
      </c>
      <c r="Y16495" t="s">
        <v>6457</v>
      </c>
      <c r="Z16495">
        <v>13108</v>
      </c>
      <c r="AA16495" t="s">
        <v>1212</v>
      </c>
      <c r="AC16495" t="s">
        <v>10720</v>
      </c>
      <c r="AD16495" t="s">
        <v>2682</v>
      </c>
    </row>
    <row r="16496" spans="21:30">
      <c r="U16496">
        <v>35492</v>
      </c>
      <c r="V16496">
        <v>9</v>
      </c>
      <c r="W16496" t="s">
        <v>16391</v>
      </c>
      <c r="X16496">
        <v>13</v>
      </c>
      <c r="Y16496" t="s">
        <v>6457</v>
      </c>
      <c r="Z16496">
        <v>13108</v>
      </c>
      <c r="AA16496" t="s">
        <v>1212</v>
      </c>
      <c r="AC16496" t="s">
        <v>10720</v>
      </c>
      <c r="AD16496" t="s">
        <v>2682</v>
      </c>
    </row>
    <row r="16497" spans="21:30">
      <c r="U16497">
        <v>35493</v>
      </c>
      <c r="V16497">
        <v>7</v>
      </c>
      <c r="W16497" t="s">
        <v>16392</v>
      </c>
      <c r="X16497">
        <v>13</v>
      </c>
      <c r="Y16497" t="s">
        <v>6457</v>
      </c>
      <c r="Z16497">
        <v>13108</v>
      </c>
      <c r="AA16497" t="s">
        <v>1212</v>
      </c>
      <c r="AC16497" t="s">
        <v>10720</v>
      </c>
      <c r="AD16497" t="s">
        <v>2682</v>
      </c>
    </row>
    <row r="16498" spans="21:30">
      <c r="U16498">
        <v>35494</v>
      </c>
      <c r="V16498">
        <v>5</v>
      </c>
      <c r="W16498" t="s">
        <v>10231</v>
      </c>
      <c r="X16498">
        <v>13</v>
      </c>
      <c r="Y16498" t="s">
        <v>6457</v>
      </c>
      <c r="Z16498">
        <v>13108</v>
      </c>
      <c r="AA16498" t="s">
        <v>1212</v>
      </c>
      <c r="AC16498" t="s">
        <v>10720</v>
      </c>
      <c r="AD16498" t="s">
        <v>2682</v>
      </c>
    </row>
    <row r="16499" spans="21:30">
      <c r="U16499">
        <v>35498</v>
      </c>
      <c r="V16499">
        <v>8</v>
      </c>
      <c r="W16499" t="s">
        <v>16393</v>
      </c>
      <c r="X16499">
        <v>13</v>
      </c>
      <c r="Y16499" t="s">
        <v>6457</v>
      </c>
      <c r="Z16499">
        <v>13109</v>
      </c>
      <c r="AA16499" t="s">
        <v>1224</v>
      </c>
      <c r="AC16499" t="s">
        <v>10720</v>
      </c>
      <c r="AD16499" t="s">
        <v>2682</v>
      </c>
    </row>
    <row r="16500" spans="21:30">
      <c r="U16500">
        <v>35499</v>
      </c>
      <c r="V16500">
        <v>6</v>
      </c>
      <c r="W16500" t="s">
        <v>16394</v>
      </c>
      <c r="X16500">
        <v>13</v>
      </c>
      <c r="Y16500" t="s">
        <v>6457</v>
      </c>
      <c r="Z16500">
        <v>13109</v>
      </c>
      <c r="AA16500" t="s">
        <v>1224</v>
      </c>
      <c r="AC16500" t="s">
        <v>10720</v>
      </c>
      <c r="AD16500" t="s">
        <v>2682</v>
      </c>
    </row>
    <row r="16501" spans="21:30">
      <c r="U16501">
        <v>35500</v>
      </c>
      <c r="V16501">
        <v>3</v>
      </c>
      <c r="W16501" t="s">
        <v>16395</v>
      </c>
      <c r="X16501">
        <v>13</v>
      </c>
      <c r="Y16501" t="s">
        <v>6457</v>
      </c>
      <c r="Z16501">
        <v>13109</v>
      </c>
      <c r="AA16501" t="s">
        <v>1224</v>
      </c>
      <c r="AC16501" t="s">
        <v>10720</v>
      </c>
      <c r="AD16501" t="s">
        <v>2682</v>
      </c>
    </row>
    <row r="16502" spans="21:30">
      <c r="U16502">
        <v>35501</v>
      </c>
      <c r="V16502">
        <v>1</v>
      </c>
      <c r="W16502" t="s">
        <v>16396</v>
      </c>
      <c r="X16502">
        <v>13</v>
      </c>
      <c r="Y16502" t="s">
        <v>6457</v>
      </c>
      <c r="Z16502">
        <v>13109</v>
      </c>
      <c r="AA16502" t="s">
        <v>1224</v>
      </c>
      <c r="AC16502" t="s">
        <v>10720</v>
      </c>
      <c r="AD16502" t="s">
        <v>2682</v>
      </c>
    </row>
    <row r="16503" spans="21:30">
      <c r="U16503">
        <v>35507</v>
      </c>
      <c r="V16503">
        <v>0</v>
      </c>
      <c r="W16503" t="s">
        <v>14301</v>
      </c>
      <c r="X16503">
        <v>13</v>
      </c>
      <c r="Y16503" t="s">
        <v>6457</v>
      </c>
      <c r="Z16503">
        <v>13110</v>
      </c>
      <c r="AA16503" t="s">
        <v>741</v>
      </c>
      <c r="AC16503" t="s">
        <v>10720</v>
      </c>
      <c r="AD16503" t="s">
        <v>2682</v>
      </c>
    </row>
    <row r="16504" spans="21:30">
      <c r="U16504">
        <v>35509</v>
      </c>
      <c r="V16504">
        <v>7</v>
      </c>
      <c r="W16504" t="s">
        <v>14692</v>
      </c>
      <c r="X16504">
        <v>13</v>
      </c>
      <c r="Y16504" t="s">
        <v>6457</v>
      </c>
      <c r="Z16504">
        <v>13110</v>
      </c>
      <c r="AA16504" t="s">
        <v>741</v>
      </c>
      <c r="AC16504" t="s">
        <v>10720</v>
      </c>
      <c r="AD16504" t="s">
        <v>2682</v>
      </c>
    </row>
    <row r="16505" spans="21:30">
      <c r="U16505">
        <v>35510</v>
      </c>
      <c r="V16505">
        <v>0</v>
      </c>
      <c r="W16505" t="s">
        <v>1687</v>
      </c>
      <c r="X16505">
        <v>13</v>
      </c>
      <c r="Y16505" t="s">
        <v>6457</v>
      </c>
      <c r="Z16505">
        <v>13110</v>
      </c>
      <c r="AA16505" t="s">
        <v>741</v>
      </c>
      <c r="AC16505" t="s">
        <v>10720</v>
      </c>
      <c r="AD16505" t="s">
        <v>2682</v>
      </c>
    </row>
    <row r="16506" spans="21:30">
      <c r="U16506">
        <v>35511</v>
      </c>
      <c r="V16506">
        <v>9</v>
      </c>
      <c r="W16506" t="s">
        <v>16397</v>
      </c>
      <c r="X16506">
        <v>13</v>
      </c>
      <c r="Y16506" t="s">
        <v>6457</v>
      </c>
      <c r="Z16506">
        <v>13110</v>
      </c>
      <c r="AA16506" t="s">
        <v>741</v>
      </c>
      <c r="AC16506" t="s">
        <v>10720</v>
      </c>
      <c r="AD16506" t="s">
        <v>2682</v>
      </c>
    </row>
    <row r="16507" spans="21:30">
      <c r="U16507">
        <v>35513</v>
      </c>
      <c r="V16507">
        <v>5</v>
      </c>
      <c r="W16507" t="s">
        <v>16398</v>
      </c>
      <c r="X16507">
        <v>13</v>
      </c>
      <c r="Y16507" t="s">
        <v>6457</v>
      </c>
      <c r="Z16507">
        <v>13110</v>
      </c>
      <c r="AA16507" t="s">
        <v>741</v>
      </c>
      <c r="AC16507" t="s">
        <v>10720</v>
      </c>
      <c r="AD16507" t="s">
        <v>2682</v>
      </c>
    </row>
    <row r="16508" spans="21:30">
      <c r="U16508">
        <v>35514</v>
      </c>
      <c r="V16508">
        <v>3</v>
      </c>
      <c r="W16508" t="s">
        <v>12155</v>
      </c>
      <c r="X16508">
        <v>13</v>
      </c>
      <c r="Y16508" t="s">
        <v>6457</v>
      </c>
      <c r="Z16508">
        <v>13110</v>
      </c>
      <c r="AA16508" t="s">
        <v>741</v>
      </c>
      <c r="AC16508" t="s">
        <v>10720</v>
      </c>
      <c r="AD16508" t="s">
        <v>2682</v>
      </c>
    </row>
    <row r="16509" spans="21:30">
      <c r="U16509">
        <v>35515</v>
      </c>
      <c r="V16509">
        <v>1</v>
      </c>
      <c r="W16509" t="s">
        <v>16399</v>
      </c>
      <c r="X16509">
        <v>13</v>
      </c>
      <c r="Y16509" t="s">
        <v>6457</v>
      </c>
      <c r="Z16509">
        <v>13110</v>
      </c>
      <c r="AA16509" t="s">
        <v>741</v>
      </c>
      <c r="AC16509" t="s">
        <v>10720</v>
      </c>
      <c r="AD16509" t="s">
        <v>2682</v>
      </c>
    </row>
    <row r="16510" spans="21:30">
      <c r="U16510">
        <v>35517</v>
      </c>
      <c r="V16510">
        <v>8</v>
      </c>
      <c r="W16510" t="s">
        <v>10225</v>
      </c>
      <c r="X16510">
        <v>13</v>
      </c>
      <c r="Y16510" t="s">
        <v>6457</v>
      </c>
      <c r="Z16510">
        <v>13110</v>
      </c>
      <c r="AA16510" t="s">
        <v>741</v>
      </c>
      <c r="AC16510" t="s">
        <v>10720</v>
      </c>
      <c r="AD16510" t="s">
        <v>2682</v>
      </c>
    </row>
    <row r="16511" spans="21:30">
      <c r="U16511">
        <v>35519</v>
      </c>
      <c r="V16511">
        <v>4</v>
      </c>
      <c r="W16511" t="s">
        <v>10705</v>
      </c>
      <c r="X16511">
        <v>13</v>
      </c>
      <c r="Y16511" t="s">
        <v>6457</v>
      </c>
      <c r="Z16511">
        <v>13110</v>
      </c>
      <c r="AA16511" t="s">
        <v>741</v>
      </c>
      <c r="AC16511" t="s">
        <v>10720</v>
      </c>
      <c r="AD16511" t="s">
        <v>2682</v>
      </c>
    </row>
    <row r="16512" spans="21:30">
      <c r="U16512">
        <v>35520</v>
      </c>
      <c r="V16512">
        <v>8</v>
      </c>
      <c r="W16512" t="s">
        <v>16400</v>
      </c>
      <c r="X16512">
        <v>13</v>
      </c>
      <c r="Y16512" t="s">
        <v>6457</v>
      </c>
      <c r="Z16512">
        <v>13110</v>
      </c>
      <c r="AA16512" t="s">
        <v>741</v>
      </c>
      <c r="AC16512" t="s">
        <v>10720</v>
      </c>
      <c r="AD16512" t="s">
        <v>2682</v>
      </c>
    </row>
    <row r="16513" spans="21:30">
      <c r="U16513">
        <v>35521</v>
      </c>
      <c r="V16513">
        <v>6</v>
      </c>
      <c r="W16513" t="s">
        <v>14394</v>
      </c>
      <c r="X16513">
        <v>13</v>
      </c>
      <c r="Y16513" t="s">
        <v>6457</v>
      </c>
      <c r="Z16513">
        <v>13110</v>
      </c>
      <c r="AA16513" t="s">
        <v>741</v>
      </c>
      <c r="AC16513" t="s">
        <v>10720</v>
      </c>
      <c r="AD16513" t="s">
        <v>2682</v>
      </c>
    </row>
    <row r="16514" spans="21:30">
      <c r="U16514">
        <v>35522</v>
      </c>
      <c r="V16514">
        <v>4</v>
      </c>
      <c r="W16514" t="s">
        <v>16401</v>
      </c>
      <c r="X16514">
        <v>13</v>
      </c>
      <c r="Y16514" t="s">
        <v>6457</v>
      </c>
      <c r="Z16514">
        <v>13110</v>
      </c>
      <c r="AA16514" t="s">
        <v>741</v>
      </c>
      <c r="AC16514" t="s">
        <v>10720</v>
      </c>
      <c r="AD16514" t="s">
        <v>2682</v>
      </c>
    </row>
    <row r="16515" spans="21:30">
      <c r="U16515">
        <v>35523</v>
      </c>
      <c r="V16515">
        <v>2</v>
      </c>
      <c r="W16515" t="s">
        <v>16402</v>
      </c>
      <c r="X16515">
        <v>13</v>
      </c>
      <c r="Y16515" t="s">
        <v>6457</v>
      </c>
      <c r="Z16515">
        <v>13110</v>
      </c>
      <c r="AA16515" t="s">
        <v>741</v>
      </c>
      <c r="AC16515" t="s">
        <v>10720</v>
      </c>
      <c r="AD16515" t="s">
        <v>2682</v>
      </c>
    </row>
    <row r="16516" spans="21:30">
      <c r="U16516">
        <v>35524</v>
      </c>
      <c r="V16516">
        <v>0</v>
      </c>
      <c r="W16516" t="s">
        <v>16403</v>
      </c>
      <c r="X16516">
        <v>13</v>
      </c>
      <c r="Y16516" t="s">
        <v>6457</v>
      </c>
      <c r="Z16516">
        <v>13110</v>
      </c>
      <c r="AA16516" t="s">
        <v>741</v>
      </c>
      <c r="AC16516" t="s">
        <v>10720</v>
      </c>
      <c r="AD16516" t="s">
        <v>2682</v>
      </c>
    </row>
    <row r="16517" spans="21:30">
      <c r="U16517">
        <v>35525</v>
      </c>
      <c r="V16517">
        <v>9</v>
      </c>
      <c r="W16517" t="s">
        <v>16404</v>
      </c>
      <c r="X16517">
        <v>13</v>
      </c>
      <c r="Y16517" t="s">
        <v>6457</v>
      </c>
      <c r="Z16517">
        <v>13110</v>
      </c>
      <c r="AA16517" t="s">
        <v>741</v>
      </c>
      <c r="AC16517" t="s">
        <v>10720</v>
      </c>
      <c r="AD16517" t="s">
        <v>2682</v>
      </c>
    </row>
    <row r="16518" spans="21:30">
      <c r="U16518">
        <v>35535</v>
      </c>
      <c r="V16518">
        <v>6</v>
      </c>
      <c r="W16518" t="s">
        <v>16405</v>
      </c>
      <c r="X16518">
        <v>13</v>
      </c>
      <c r="Y16518" t="s">
        <v>6457</v>
      </c>
      <c r="Z16518">
        <v>13111</v>
      </c>
      <c r="AA16518" t="s">
        <v>1237</v>
      </c>
      <c r="AC16518" t="s">
        <v>15961</v>
      </c>
      <c r="AD16518" t="s">
        <v>2682</v>
      </c>
    </row>
    <row r="16519" spans="21:30">
      <c r="U16519">
        <v>35536</v>
      </c>
      <c r="V16519">
        <v>4</v>
      </c>
      <c r="W16519" t="s">
        <v>10266</v>
      </c>
      <c r="X16519">
        <v>13</v>
      </c>
      <c r="Y16519" t="s">
        <v>6457</v>
      </c>
      <c r="Z16519">
        <v>13111</v>
      </c>
      <c r="AA16519" t="s">
        <v>1237</v>
      </c>
      <c r="AC16519" t="s">
        <v>15961</v>
      </c>
      <c r="AD16519" t="s">
        <v>2682</v>
      </c>
    </row>
    <row r="16520" spans="21:30">
      <c r="U16520">
        <v>35537</v>
      </c>
      <c r="V16520">
        <v>2</v>
      </c>
      <c r="W16520" t="s">
        <v>1448</v>
      </c>
      <c r="X16520">
        <v>13</v>
      </c>
      <c r="Y16520" t="s">
        <v>6457</v>
      </c>
      <c r="Z16520">
        <v>13111</v>
      </c>
      <c r="AA16520" t="s">
        <v>1237</v>
      </c>
      <c r="AC16520" t="s">
        <v>15961</v>
      </c>
      <c r="AD16520" t="s">
        <v>2682</v>
      </c>
    </row>
    <row r="16521" spans="21:30">
      <c r="U16521">
        <v>35538</v>
      </c>
      <c r="V16521">
        <v>0</v>
      </c>
      <c r="W16521" t="s">
        <v>16406</v>
      </c>
      <c r="X16521">
        <v>13</v>
      </c>
      <c r="Y16521" t="s">
        <v>6457</v>
      </c>
      <c r="Z16521">
        <v>13111</v>
      </c>
      <c r="AA16521" t="s">
        <v>1237</v>
      </c>
      <c r="AC16521" t="s">
        <v>15961</v>
      </c>
      <c r="AD16521" t="s">
        <v>2682</v>
      </c>
    </row>
    <row r="16522" spans="21:30">
      <c r="U16522">
        <v>35539</v>
      </c>
      <c r="V16522">
        <v>9</v>
      </c>
      <c r="W16522" t="s">
        <v>16407</v>
      </c>
      <c r="X16522">
        <v>13</v>
      </c>
      <c r="Y16522" t="s">
        <v>6457</v>
      </c>
      <c r="Z16522">
        <v>13111</v>
      </c>
      <c r="AA16522" t="s">
        <v>1237</v>
      </c>
      <c r="AC16522" t="s">
        <v>10720</v>
      </c>
      <c r="AD16522" t="s">
        <v>2682</v>
      </c>
    </row>
    <row r="16523" spans="21:30">
      <c r="U16523">
        <v>35540</v>
      </c>
      <c r="V16523">
        <v>2</v>
      </c>
      <c r="W16523" t="s">
        <v>16408</v>
      </c>
      <c r="X16523">
        <v>13</v>
      </c>
      <c r="Y16523" t="s">
        <v>6457</v>
      </c>
      <c r="Z16523">
        <v>13111</v>
      </c>
      <c r="AA16523" t="s">
        <v>1237</v>
      </c>
      <c r="AC16523" t="s">
        <v>15961</v>
      </c>
      <c r="AD16523" t="s">
        <v>2682</v>
      </c>
    </row>
    <row r="16524" spans="21:30">
      <c r="U16524">
        <v>35555</v>
      </c>
      <c r="V16524">
        <v>0</v>
      </c>
      <c r="W16524" t="s">
        <v>16409</v>
      </c>
      <c r="X16524">
        <v>13</v>
      </c>
      <c r="Y16524" t="s">
        <v>6457</v>
      </c>
      <c r="Z16524">
        <v>13112</v>
      </c>
      <c r="AA16524" t="s">
        <v>1249</v>
      </c>
      <c r="AC16524" t="s">
        <v>10720</v>
      </c>
      <c r="AD16524" t="s">
        <v>2682</v>
      </c>
    </row>
    <row r="16525" spans="21:30">
      <c r="U16525">
        <v>35556</v>
      </c>
      <c r="V16525">
        <v>9</v>
      </c>
      <c r="W16525" t="s">
        <v>16410</v>
      </c>
      <c r="X16525">
        <v>13</v>
      </c>
      <c r="Y16525" t="s">
        <v>6457</v>
      </c>
      <c r="Z16525">
        <v>13112</v>
      </c>
      <c r="AA16525" t="s">
        <v>1249</v>
      </c>
      <c r="AC16525" t="s">
        <v>10720</v>
      </c>
      <c r="AD16525" t="s">
        <v>2682</v>
      </c>
    </row>
    <row r="16526" spans="21:30">
      <c r="U16526">
        <v>35557</v>
      </c>
      <c r="V16526">
        <v>7</v>
      </c>
      <c r="W16526" t="s">
        <v>13342</v>
      </c>
      <c r="X16526">
        <v>13</v>
      </c>
      <c r="Y16526" t="s">
        <v>6457</v>
      </c>
      <c r="Z16526">
        <v>13112</v>
      </c>
      <c r="AA16526" t="s">
        <v>1249</v>
      </c>
      <c r="AC16526" t="s">
        <v>10720</v>
      </c>
      <c r="AD16526" t="s">
        <v>2682</v>
      </c>
    </row>
    <row r="16527" spans="21:30">
      <c r="U16527">
        <v>35558</v>
      </c>
      <c r="V16527">
        <v>5</v>
      </c>
      <c r="W16527" t="s">
        <v>16411</v>
      </c>
      <c r="X16527">
        <v>13</v>
      </c>
      <c r="Y16527" t="s">
        <v>6457</v>
      </c>
      <c r="Z16527">
        <v>13112</v>
      </c>
      <c r="AA16527" t="s">
        <v>1249</v>
      </c>
      <c r="AC16527" t="s">
        <v>10720</v>
      </c>
      <c r="AD16527" t="s">
        <v>2682</v>
      </c>
    </row>
    <row r="16528" spans="21:30">
      <c r="U16528">
        <v>35559</v>
      </c>
      <c r="V16528">
        <v>3</v>
      </c>
      <c r="W16528" t="s">
        <v>10319</v>
      </c>
      <c r="X16528">
        <v>13</v>
      </c>
      <c r="Y16528" t="s">
        <v>6457</v>
      </c>
      <c r="Z16528">
        <v>13112</v>
      </c>
      <c r="AA16528" t="s">
        <v>1249</v>
      </c>
      <c r="AC16528" t="s">
        <v>10720</v>
      </c>
      <c r="AD16528" t="s">
        <v>2682</v>
      </c>
    </row>
    <row r="16529" spans="21:30">
      <c r="U16529">
        <v>35560</v>
      </c>
      <c r="V16529">
        <v>7</v>
      </c>
      <c r="W16529" t="s">
        <v>16097</v>
      </c>
      <c r="X16529">
        <v>13</v>
      </c>
      <c r="Y16529" t="s">
        <v>6457</v>
      </c>
      <c r="Z16529">
        <v>13112</v>
      </c>
      <c r="AA16529" t="s">
        <v>1249</v>
      </c>
      <c r="AC16529" t="s">
        <v>10720</v>
      </c>
      <c r="AD16529" t="s">
        <v>2682</v>
      </c>
    </row>
    <row r="16530" spans="21:30">
      <c r="U16530">
        <v>35561</v>
      </c>
      <c r="V16530">
        <v>5</v>
      </c>
      <c r="W16530" t="s">
        <v>16412</v>
      </c>
      <c r="X16530">
        <v>13</v>
      </c>
      <c r="Y16530" t="s">
        <v>6457</v>
      </c>
      <c r="Z16530">
        <v>13112</v>
      </c>
      <c r="AA16530" t="s">
        <v>1249</v>
      </c>
      <c r="AC16530" t="s">
        <v>10720</v>
      </c>
      <c r="AD16530" t="s">
        <v>2682</v>
      </c>
    </row>
    <row r="16531" spans="21:30">
      <c r="U16531">
        <v>35563</v>
      </c>
      <c r="V16531">
        <v>1</v>
      </c>
      <c r="W16531" t="s">
        <v>16413</v>
      </c>
      <c r="X16531">
        <v>13</v>
      </c>
      <c r="Y16531" t="s">
        <v>6457</v>
      </c>
      <c r="Z16531">
        <v>13112</v>
      </c>
      <c r="AA16531" t="s">
        <v>1249</v>
      </c>
      <c r="AC16531" t="s">
        <v>10720</v>
      </c>
      <c r="AD16531" t="s">
        <v>443</v>
      </c>
    </row>
    <row r="16532" spans="21:30">
      <c r="U16532">
        <v>35565</v>
      </c>
      <c r="V16532">
        <v>8</v>
      </c>
      <c r="W16532" t="s">
        <v>14164</v>
      </c>
      <c r="X16532">
        <v>13</v>
      </c>
      <c r="Y16532" t="s">
        <v>6457</v>
      </c>
      <c r="Z16532">
        <v>13112</v>
      </c>
      <c r="AA16532" t="s">
        <v>1249</v>
      </c>
      <c r="AC16532" t="s">
        <v>10720</v>
      </c>
      <c r="AD16532" t="s">
        <v>2682</v>
      </c>
    </row>
    <row r="16533" spans="21:30">
      <c r="U16533">
        <v>35567</v>
      </c>
      <c r="V16533">
        <v>4</v>
      </c>
      <c r="W16533" t="s">
        <v>16414</v>
      </c>
      <c r="X16533">
        <v>13</v>
      </c>
      <c r="Y16533" t="s">
        <v>6457</v>
      </c>
      <c r="Z16533">
        <v>13113</v>
      </c>
      <c r="AA16533" t="s">
        <v>761</v>
      </c>
      <c r="AC16533" t="s">
        <v>10720</v>
      </c>
      <c r="AD16533" t="s">
        <v>2682</v>
      </c>
    </row>
    <row r="16534" spans="21:30">
      <c r="U16534">
        <v>35568</v>
      </c>
      <c r="V16534">
        <v>2</v>
      </c>
      <c r="W16534" t="s">
        <v>13735</v>
      </c>
      <c r="X16534">
        <v>13</v>
      </c>
      <c r="Y16534" t="s">
        <v>6457</v>
      </c>
      <c r="Z16534">
        <v>13113</v>
      </c>
      <c r="AA16534" t="s">
        <v>761</v>
      </c>
      <c r="AC16534" t="s">
        <v>10720</v>
      </c>
      <c r="AD16534" t="s">
        <v>2682</v>
      </c>
    </row>
    <row r="16535" spans="21:30">
      <c r="U16535">
        <v>35569</v>
      </c>
      <c r="V16535">
        <v>0</v>
      </c>
      <c r="W16535" t="s">
        <v>14434</v>
      </c>
      <c r="X16535">
        <v>13</v>
      </c>
      <c r="Y16535" t="s">
        <v>6457</v>
      </c>
      <c r="Z16535">
        <v>13113</v>
      </c>
      <c r="AA16535" t="s">
        <v>761</v>
      </c>
      <c r="AC16535" t="s">
        <v>10720</v>
      </c>
      <c r="AD16535" t="s">
        <v>2682</v>
      </c>
    </row>
    <row r="16536" spans="21:30">
      <c r="U16536">
        <v>35570</v>
      </c>
      <c r="V16536">
        <v>4</v>
      </c>
      <c r="W16536" t="s">
        <v>10240</v>
      </c>
      <c r="X16536">
        <v>13</v>
      </c>
      <c r="Y16536" t="s">
        <v>6457</v>
      </c>
      <c r="Z16536">
        <v>13113</v>
      </c>
      <c r="AA16536" t="s">
        <v>761</v>
      </c>
      <c r="AC16536" t="s">
        <v>10720</v>
      </c>
      <c r="AD16536" t="s">
        <v>2682</v>
      </c>
    </row>
    <row r="16537" spans="21:30">
      <c r="U16537">
        <v>35571</v>
      </c>
      <c r="V16537">
        <v>2</v>
      </c>
      <c r="W16537" t="s">
        <v>16415</v>
      </c>
      <c r="X16537">
        <v>13</v>
      </c>
      <c r="Y16537" t="s">
        <v>6457</v>
      </c>
      <c r="Z16537">
        <v>13113</v>
      </c>
      <c r="AA16537" t="s">
        <v>761</v>
      </c>
      <c r="AC16537" t="s">
        <v>10720</v>
      </c>
      <c r="AD16537" t="s">
        <v>2682</v>
      </c>
    </row>
    <row r="16538" spans="21:30">
      <c r="U16538">
        <v>35572</v>
      </c>
      <c r="V16538">
        <v>0</v>
      </c>
      <c r="W16538" t="s">
        <v>16416</v>
      </c>
      <c r="X16538">
        <v>13</v>
      </c>
      <c r="Y16538" t="s">
        <v>6457</v>
      </c>
      <c r="Z16538">
        <v>13113</v>
      </c>
      <c r="AA16538" t="s">
        <v>761</v>
      </c>
      <c r="AC16538" t="s">
        <v>10720</v>
      </c>
      <c r="AD16538" t="s">
        <v>443</v>
      </c>
    </row>
    <row r="16539" spans="21:30">
      <c r="U16539">
        <v>35573</v>
      </c>
      <c r="V16539">
        <v>9</v>
      </c>
      <c r="W16539" t="s">
        <v>13468</v>
      </c>
      <c r="X16539">
        <v>13</v>
      </c>
      <c r="Y16539" t="s">
        <v>6457</v>
      </c>
      <c r="Z16539">
        <v>13113</v>
      </c>
      <c r="AA16539" t="s">
        <v>761</v>
      </c>
      <c r="AC16539" t="s">
        <v>10720</v>
      </c>
      <c r="AD16539" t="s">
        <v>2682</v>
      </c>
    </row>
    <row r="16540" spans="21:30">
      <c r="U16540">
        <v>35574</v>
      </c>
      <c r="V16540">
        <v>7</v>
      </c>
      <c r="W16540" t="s">
        <v>16417</v>
      </c>
      <c r="X16540">
        <v>13</v>
      </c>
      <c r="Y16540" t="s">
        <v>6457</v>
      </c>
      <c r="Z16540">
        <v>13113</v>
      </c>
      <c r="AA16540" t="s">
        <v>761</v>
      </c>
      <c r="AC16540" t="s">
        <v>10720</v>
      </c>
      <c r="AD16540" t="s">
        <v>2682</v>
      </c>
    </row>
    <row r="16541" spans="21:30">
      <c r="U16541">
        <v>35579</v>
      </c>
      <c r="V16541">
        <v>8</v>
      </c>
      <c r="W16541" t="s">
        <v>16418</v>
      </c>
      <c r="X16541">
        <v>13</v>
      </c>
      <c r="Y16541" t="s">
        <v>6457</v>
      </c>
      <c r="Z16541">
        <v>13115</v>
      </c>
      <c r="AA16541" t="s">
        <v>1826</v>
      </c>
      <c r="AC16541" t="s">
        <v>10720</v>
      </c>
      <c r="AD16541" t="s">
        <v>2682</v>
      </c>
    </row>
    <row r="16542" spans="21:30">
      <c r="U16542">
        <v>35580</v>
      </c>
      <c r="V16542">
        <v>1</v>
      </c>
      <c r="W16542" t="s">
        <v>16419</v>
      </c>
      <c r="X16542">
        <v>13</v>
      </c>
      <c r="Y16542" t="s">
        <v>6457</v>
      </c>
      <c r="Z16542">
        <v>13115</v>
      </c>
      <c r="AA16542" t="s">
        <v>1826</v>
      </c>
      <c r="AC16542" t="s">
        <v>10720</v>
      </c>
      <c r="AD16542" t="s">
        <v>2682</v>
      </c>
    </row>
    <row r="16543" spans="21:30">
      <c r="U16543">
        <v>35582</v>
      </c>
      <c r="V16543">
        <v>8</v>
      </c>
      <c r="W16543" t="s">
        <v>13110</v>
      </c>
      <c r="X16543">
        <v>13</v>
      </c>
      <c r="Y16543" t="s">
        <v>6457</v>
      </c>
      <c r="Z16543">
        <v>13115</v>
      </c>
      <c r="AA16543" t="s">
        <v>1826</v>
      </c>
      <c r="AC16543" t="s">
        <v>10720</v>
      </c>
      <c r="AD16543" t="s">
        <v>2682</v>
      </c>
    </row>
    <row r="16544" spans="21:30">
      <c r="U16544">
        <v>35586</v>
      </c>
      <c r="V16544">
        <v>0</v>
      </c>
      <c r="W16544" t="s">
        <v>12160</v>
      </c>
      <c r="X16544">
        <v>13</v>
      </c>
      <c r="Y16544" t="s">
        <v>6457</v>
      </c>
      <c r="Z16544">
        <v>13116</v>
      </c>
      <c r="AA16544" t="s">
        <v>1296</v>
      </c>
      <c r="AC16544" t="s">
        <v>10720</v>
      </c>
      <c r="AD16544" t="s">
        <v>2682</v>
      </c>
    </row>
    <row r="16545" spans="21:30">
      <c r="U16545">
        <v>35587</v>
      </c>
      <c r="V16545">
        <v>9</v>
      </c>
      <c r="W16545" t="s">
        <v>16420</v>
      </c>
      <c r="X16545">
        <v>13</v>
      </c>
      <c r="Y16545" t="s">
        <v>6457</v>
      </c>
      <c r="Z16545">
        <v>13116</v>
      </c>
      <c r="AA16545" t="s">
        <v>1296</v>
      </c>
      <c r="AC16545" t="s">
        <v>10720</v>
      </c>
      <c r="AD16545" t="s">
        <v>2682</v>
      </c>
    </row>
    <row r="16546" spans="21:30">
      <c r="U16546">
        <v>35588</v>
      </c>
      <c r="V16546">
        <v>7</v>
      </c>
      <c r="W16546" t="s">
        <v>16421</v>
      </c>
      <c r="X16546">
        <v>13</v>
      </c>
      <c r="Y16546" t="s">
        <v>6457</v>
      </c>
      <c r="Z16546">
        <v>13116</v>
      </c>
      <c r="AA16546" t="s">
        <v>1296</v>
      </c>
      <c r="AC16546" t="s">
        <v>10720</v>
      </c>
      <c r="AD16546" t="s">
        <v>2682</v>
      </c>
    </row>
    <row r="16547" spans="21:30">
      <c r="U16547">
        <v>35589</v>
      </c>
      <c r="V16547">
        <v>5</v>
      </c>
      <c r="W16547" t="s">
        <v>14262</v>
      </c>
      <c r="X16547">
        <v>13</v>
      </c>
      <c r="Y16547" t="s">
        <v>6457</v>
      </c>
      <c r="Z16547">
        <v>13116</v>
      </c>
      <c r="AA16547" t="s">
        <v>1296</v>
      </c>
      <c r="AC16547" t="s">
        <v>10720</v>
      </c>
      <c r="AD16547" t="s">
        <v>2682</v>
      </c>
    </row>
    <row r="16548" spans="21:30">
      <c r="U16548">
        <v>35590</v>
      </c>
      <c r="V16548">
        <v>9</v>
      </c>
      <c r="W16548" t="s">
        <v>12764</v>
      </c>
      <c r="X16548">
        <v>13</v>
      </c>
      <c r="Y16548" t="s">
        <v>6457</v>
      </c>
      <c r="Z16548">
        <v>13116</v>
      </c>
      <c r="AA16548" t="s">
        <v>1296</v>
      </c>
      <c r="AC16548" t="s">
        <v>10720</v>
      </c>
      <c r="AD16548" t="s">
        <v>2682</v>
      </c>
    </row>
    <row r="16549" spans="21:30">
      <c r="U16549">
        <v>35591</v>
      </c>
      <c r="V16549">
        <v>7</v>
      </c>
      <c r="W16549" t="s">
        <v>16422</v>
      </c>
      <c r="X16549">
        <v>13</v>
      </c>
      <c r="Y16549" t="s">
        <v>6457</v>
      </c>
      <c r="Z16549">
        <v>13116</v>
      </c>
      <c r="AA16549" t="s">
        <v>1296</v>
      </c>
      <c r="AC16549" t="s">
        <v>10720</v>
      </c>
      <c r="AD16549" t="s">
        <v>2682</v>
      </c>
    </row>
    <row r="16550" spans="21:30">
      <c r="U16550">
        <v>35592</v>
      </c>
      <c r="V16550">
        <v>5</v>
      </c>
      <c r="W16550" t="s">
        <v>16423</v>
      </c>
      <c r="X16550">
        <v>13</v>
      </c>
      <c r="Y16550" t="s">
        <v>6457</v>
      </c>
      <c r="Z16550">
        <v>13116</v>
      </c>
      <c r="AA16550" t="s">
        <v>1296</v>
      </c>
      <c r="AC16550" t="s">
        <v>10720</v>
      </c>
      <c r="AD16550" t="s">
        <v>2682</v>
      </c>
    </row>
    <row r="16551" spans="21:30">
      <c r="U16551">
        <v>35593</v>
      </c>
      <c r="V16551">
        <v>3</v>
      </c>
      <c r="W16551" t="s">
        <v>12852</v>
      </c>
      <c r="X16551">
        <v>13</v>
      </c>
      <c r="Y16551" t="s">
        <v>6457</v>
      </c>
      <c r="Z16551">
        <v>13116</v>
      </c>
      <c r="AA16551" t="s">
        <v>1296</v>
      </c>
      <c r="AC16551" t="s">
        <v>10720</v>
      </c>
      <c r="AD16551" t="s">
        <v>2682</v>
      </c>
    </row>
    <row r="16552" spans="21:30">
      <c r="U16552">
        <v>35605</v>
      </c>
      <c r="V16552">
        <v>0</v>
      </c>
      <c r="W16552" t="s">
        <v>16424</v>
      </c>
      <c r="X16552">
        <v>13</v>
      </c>
      <c r="Y16552" t="s">
        <v>6457</v>
      </c>
      <c r="Z16552">
        <v>13117</v>
      </c>
      <c r="AA16552" t="s">
        <v>804</v>
      </c>
      <c r="AC16552" t="s">
        <v>15961</v>
      </c>
      <c r="AD16552" t="s">
        <v>2682</v>
      </c>
    </row>
    <row r="16553" spans="21:30">
      <c r="U16553">
        <v>35606</v>
      </c>
      <c r="V16553">
        <v>9</v>
      </c>
      <c r="W16553" t="s">
        <v>16425</v>
      </c>
      <c r="X16553">
        <v>13</v>
      </c>
      <c r="Y16553" t="s">
        <v>6457</v>
      </c>
      <c r="Z16553">
        <v>13117</v>
      </c>
      <c r="AA16553" t="s">
        <v>804</v>
      </c>
      <c r="AC16553" t="s">
        <v>15961</v>
      </c>
      <c r="AD16553" t="s">
        <v>2682</v>
      </c>
    </row>
    <row r="16554" spans="21:30">
      <c r="U16554">
        <v>35607</v>
      </c>
      <c r="V16554">
        <v>7</v>
      </c>
      <c r="W16554" t="s">
        <v>16426</v>
      </c>
      <c r="X16554">
        <v>13</v>
      </c>
      <c r="Y16554" t="s">
        <v>6457</v>
      </c>
      <c r="Z16554">
        <v>13117</v>
      </c>
      <c r="AA16554" t="s">
        <v>804</v>
      </c>
      <c r="AC16554" t="s">
        <v>15961</v>
      </c>
      <c r="AD16554" t="s">
        <v>443</v>
      </c>
    </row>
    <row r="16555" spans="21:30">
      <c r="U16555">
        <v>35608</v>
      </c>
      <c r="V16555">
        <v>5</v>
      </c>
      <c r="W16555" t="s">
        <v>12451</v>
      </c>
      <c r="X16555">
        <v>13</v>
      </c>
      <c r="Y16555" t="s">
        <v>6457</v>
      </c>
      <c r="Z16555">
        <v>13117</v>
      </c>
      <c r="AA16555" t="s">
        <v>804</v>
      </c>
      <c r="AC16555" t="s">
        <v>15961</v>
      </c>
      <c r="AD16555" t="s">
        <v>2682</v>
      </c>
    </row>
    <row r="16556" spans="21:30">
      <c r="U16556">
        <v>35609</v>
      </c>
      <c r="V16556">
        <v>3</v>
      </c>
      <c r="W16556" t="s">
        <v>16427</v>
      </c>
      <c r="X16556">
        <v>13</v>
      </c>
      <c r="Y16556" t="s">
        <v>6457</v>
      </c>
      <c r="Z16556">
        <v>13117</v>
      </c>
      <c r="AA16556" t="s">
        <v>804</v>
      </c>
      <c r="AC16556" t="s">
        <v>15961</v>
      </c>
      <c r="AD16556" t="s">
        <v>2682</v>
      </c>
    </row>
    <row r="16557" spans="21:30">
      <c r="U16557">
        <v>35610</v>
      </c>
      <c r="V16557">
        <v>7</v>
      </c>
      <c r="W16557" t="s">
        <v>16428</v>
      </c>
      <c r="X16557">
        <v>13</v>
      </c>
      <c r="Y16557" t="s">
        <v>6457</v>
      </c>
      <c r="Z16557">
        <v>13117</v>
      </c>
      <c r="AA16557" t="s">
        <v>804</v>
      </c>
      <c r="AC16557" t="s">
        <v>15961</v>
      </c>
      <c r="AD16557" t="s">
        <v>2682</v>
      </c>
    </row>
    <row r="16558" spans="21:30">
      <c r="U16558">
        <v>35611</v>
      </c>
      <c r="V16558">
        <v>5</v>
      </c>
      <c r="W16558" t="s">
        <v>16429</v>
      </c>
      <c r="X16558">
        <v>13</v>
      </c>
      <c r="Y16558" t="s">
        <v>6457</v>
      </c>
      <c r="Z16558">
        <v>13117</v>
      </c>
      <c r="AA16558" t="s">
        <v>804</v>
      </c>
      <c r="AC16558" t="s">
        <v>15961</v>
      </c>
      <c r="AD16558" t="s">
        <v>2682</v>
      </c>
    </row>
    <row r="16559" spans="21:30">
      <c r="U16559">
        <v>35612</v>
      </c>
      <c r="V16559">
        <v>3</v>
      </c>
      <c r="W16559" t="s">
        <v>16430</v>
      </c>
      <c r="X16559">
        <v>13</v>
      </c>
      <c r="Y16559" t="s">
        <v>6457</v>
      </c>
      <c r="Z16559">
        <v>13117</v>
      </c>
      <c r="AA16559" t="s">
        <v>804</v>
      </c>
      <c r="AC16559" t="s">
        <v>10720</v>
      </c>
      <c r="AD16559" t="s">
        <v>443</v>
      </c>
    </row>
    <row r="16560" spans="21:30">
      <c r="U16560">
        <v>35618</v>
      </c>
      <c r="V16560">
        <v>2</v>
      </c>
      <c r="W16560" t="s">
        <v>16431</v>
      </c>
      <c r="X16560">
        <v>13</v>
      </c>
      <c r="Y16560" t="s">
        <v>6457</v>
      </c>
      <c r="Z16560">
        <v>13118</v>
      </c>
      <c r="AA16560" t="s">
        <v>771</v>
      </c>
      <c r="AC16560" t="s">
        <v>10720</v>
      </c>
      <c r="AD16560" t="s">
        <v>443</v>
      </c>
    </row>
    <row r="16561" spans="21:30">
      <c r="U16561">
        <v>35619</v>
      </c>
      <c r="V16561">
        <v>0</v>
      </c>
      <c r="W16561" t="s">
        <v>16432</v>
      </c>
      <c r="X16561">
        <v>13</v>
      </c>
      <c r="Y16561" t="s">
        <v>6457</v>
      </c>
      <c r="Z16561">
        <v>13118</v>
      </c>
      <c r="AA16561" t="s">
        <v>771</v>
      </c>
      <c r="AC16561" t="s">
        <v>15961</v>
      </c>
      <c r="AD16561" t="s">
        <v>2682</v>
      </c>
    </row>
    <row r="16562" spans="21:30">
      <c r="U16562">
        <v>35620</v>
      </c>
      <c r="V16562">
        <v>4</v>
      </c>
      <c r="W16562" t="s">
        <v>10218</v>
      </c>
      <c r="X16562">
        <v>13</v>
      </c>
      <c r="Y16562" t="s">
        <v>6457</v>
      </c>
      <c r="Z16562">
        <v>13118</v>
      </c>
      <c r="AA16562" t="s">
        <v>771</v>
      </c>
      <c r="AC16562" t="s">
        <v>15961</v>
      </c>
      <c r="AD16562" t="s">
        <v>2682</v>
      </c>
    </row>
    <row r="16563" spans="21:30">
      <c r="U16563">
        <v>35621</v>
      </c>
      <c r="V16563">
        <v>2</v>
      </c>
      <c r="W16563" t="s">
        <v>14597</v>
      </c>
      <c r="X16563">
        <v>13</v>
      </c>
      <c r="Y16563" t="s">
        <v>6457</v>
      </c>
      <c r="Z16563">
        <v>13118</v>
      </c>
      <c r="AA16563" t="s">
        <v>771</v>
      </c>
      <c r="AC16563" t="s">
        <v>15961</v>
      </c>
      <c r="AD16563" t="s">
        <v>2682</v>
      </c>
    </row>
    <row r="16564" spans="21:30">
      <c r="U16564">
        <v>35622</v>
      </c>
      <c r="V16564">
        <v>0</v>
      </c>
      <c r="W16564" t="s">
        <v>16433</v>
      </c>
      <c r="X16564">
        <v>13</v>
      </c>
      <c r="Y16564" t="s">
        <v>6457</v>
      </c>
      <c r="Z16564">
        <v>13118</v>
      </c>
      <c r="AA16564" t="s">
        <v>771</v>
      </c>
      <c r="AC16564" t="s">
        <v>15961</v>
      </c>
      <c r="AD16564" t="s">
        <v>2682</v>
      </c>
    </row>
    <row r="16565" spans="21:30">
      <c r="U16565">
        <v>35623</v>
      </c>
      <c r="V16565">
        <v>9</v>
      </c>
      <c r="W16565" t="s">
        <v>12627</v>
      </c>
      <c r="X16565">
        <v>13</v>
      </c>
      <c r="Y16565" t="s">
        <v>6457</v>
      </c>
      <c r="Z16565">
        <v>13118</v>
      </c>
      <c r="AA16565" t="s">
        <v>771</v>
      </c>
      <c r="AC16565" t="s">
        <v>15961</v>
      </c>
      <c r="AD16565" t="s">
        <v>2682</v>
      </c>
    </row>
    <row r="16566" spans="21:30">
      <c r="U16566">
        <v>35624</v>
      </c>
      <c r="V16566">
        <v>7</v>
      </c>
      <c r="W16566" t="s">
        <v>16434</v>
      </c>
      <c r="X16566">
        <v>13</v>
      </c>
      <c r="Y16566" t="s">
        <v>6457</v>
      </c>
      <c r="Z16566">
        <v>13118</v>
      </c>
      <c r="AA16566" t="s">
        <v>771</v>
      </c>
      <c r="AC16566" t="s">
        <v>15961</v>
      </c>
      <c r="AD16566" t="s">
        <v>2682</v>
      </c>
    </row>
    <row r="16567" spans="21:30">
      <c r="U16567">
        <v>35625</v>
      </c>
      <c r="V16567">
        <v>5</v>
      </c>
      <c r="W16567" t="s">
        <v>16435</v>
      </c>
      <c r="X16567">
        <v>13</v>
      </c>
      <c r="Y16567" t="s">
        <v>6457</v>
      </c>
      <c r="Z16567">
        <v>13118</v>
      </c>
      <c r="AA16567" t="s">
        <v>771</v>
      </c>
      <c r="AC16567" t="s">
        <v>15961</v>
      </c>
      <c r="AD16567" t="s">
        <v>2682</v>
      </c>
    </row>
    <row r="16568" spans="21:30">
      <c r="U16568">
        <v>35626</v>
      </c>
      <c r="V16568">
        <v>3</v>
      </c>
      <c r="W16568" t="s">
        <v>12806</v>
      </c>
      <c r="X16568">
        <v>13</v>
      </c>
      <c r="Y16568" t="s">
        <v>6457</v>
      </c>
      <c r="Z16568">
        <v>13118</v>
      </c>
      <c r="AA16568" t="s">
        <v>771</v>
      </c>
      <c r="AC16568" t="s">
        <v>15961</v>
      </c>
      <c r="AD16568" t="s">
        <v>2682</v>
      </c>
    </row>
    <row r="16569" spans="21:30">
      <c r="U16569">
        <v>35627</v>
      </c>
      <c r="V16569">
        <v>1</v>
      </c>
      <c r="W16569" t="s">
        <v>16436</v>
      </c>
      <c r="X16569">
        <v>13</v>
      </c>
      <c r="Y16569" t="s">
        <v>6457</v>
      </c>
      <c r="Z16569">
        <v>13118</v>
      </c>
      <c r="AA16569" t="s">
        <v>771</v>
      </c>
      <c r="AC16569" t="s">
        <v>15961</v>
      </c>
      <c r="AD16569" t="s">
        <v>2682</v>
      </c>
    </row>
    <row r="16570" spans="21:30">
      <c r="U16570">
        <v>35630</v>
      </c>
      <c r="V16570">
        <v>1</v>
      </c>
      <c r="W16570" t="s">
        <v>16437</v>
      </c>
      <c r="X16570">
        <v>13</v>
      </c>
      <c r="Y16570" t="s">
        <v>6457</v>
      </c>
      <c r="Z16570">
        <v>13119</v>
      </c>
      <c r="AA16570" t="s">
        <v>6482</v>
      </c>
      <c r="AC16570" t="s">
        <v>10720</v>
      </c>
      <c r="AD16570" t="s">
        <v>2682</v>
      </c>
    </row>
    <row r="16571" spans="21:30">
      <c r="U16571">
        <v>35632</v>
      </c>
      <c r="V16571">
        <v>8</v>
      </c>
      <c r="W16571" t="s">
        <v>16438</v>
      </c>
      <c r="X16571">
        <v>13</v>
      </c>
      <c r="Y16571" t="s">
        <v>6457</v>
      </c>
      <c r="Z16571">
        <v>13119</v>
      </c>
      <c r="AA16571" t="s">
        <v>6482</v>
      </c>
      <c r="AC16571" t="s">
        <v>10720</v>
      </c>
      <c r="AD16571" t="s">
        <v>2682</v>
      </c>
    </row>
    <row r="16572" spans="21:30">
      <c r="U16572">
        <v>35634</v>
      </c>
      <c r="V16572">
        <v>4</v>
      </c>
      <c r="W16572" t="s">
        <v>13575</v>
      </c>
      <c r="X16572">
        <v>13</v>
      </c>
      <c r="Y16572" t="s">
        <v>6457</v>
      </c>
      <c r="Z16572">
        <v>13119</v>
      </c>
      <c r="AA16572" t="s">
        <v>6482</v>
      </c>
      <c r="AC16572" t="s">
        <v>10720</v>
      </c>
      <c r="AD16572" t="s">
        <v>2682</v>
      </c>
    </row>
    <row r="16573" spans="21:30">
      <c r="U16573">
        <v>35635</v>
      </c>
      <c r="V16573">
        <v>2</v>
      </c>
      <c r="W16573" t="s">
        <v>10213</v>
      </c>
      <c r="X16573">
        <v>13</v>
      </c>
      <c r="Y16573" t="s">
        <v>6457</v>
      </c>
      <c r="Z16573">
        <v>13119</v>
      </c>
      <c r="AA16573" t="s">
        <v>6482</v>
      </c>
      <c r="AC16573" t="s">
        <v>10720</v>
      </c>
      <c r="AD16573" t="s">
        <v>2682</v>
      </c>
    </row>
    <row r="16574" spans="21:30">
      <c r="U16574">
        <v>35636</v>
      </c>
      <c r="V16574">
        <v>0</v>
      </c>
      <c r="W16574" t="s">
        <v>13497</v>
      </c>
      <c r="X16574">
        <v>13</v>
      </c>
      <c r="Y16574" t="s">
        <v>6457</v>
      </c>
      <c r="Z16574">
        <v>13119</v>
      </c>
      <c r="AA16574" t="s">
        <v>6482</v>
      </c>
      <c r="AC16574" t="s">
        <v>10720</v>
      </c>
      <c r="AD16574" t="s">
        <v>2682</v>
      </c>
    </row>
    <row r="16575" spans="21:30">
      <c r="U16575">
        <v>35637</v>
      </c>
      <c r="V16575">
        <v>9</v>
      </c>
      <c r="W16575" t="s">
        <v>16439</v>
      </c>
      <c r="X16575">
        <v>13</v>
      </c>
      <c r="Y16575" t="s">
        <v>6457</v>
      </c>
      <c r="Z16575">
        <v>13119</v>
      </c>
      <c r="AA16575" t="s">
        <v>6482</v>
      </c>
      <c r="AC16575" t="s">
        <v>10720</v>
      </c>
      <c r="AD16575" t="s">
        <v>2682</v>
      </c>
    </row>
    <row r="16576" spans="21:30">
      <c r="U16576">
        <v>35638</v>
      </c>
      <c r="V16576">
        <v>7</v>
      </c>
      <c r="W16576" t="s">
        <v>16440</v>
      </c>
      <c r="X16576">
        <v>13</v>
      </c>
      <c r="Y16576" t="s">
        <v>6457</v>
      </c>
      <c r="Z16576">
        <v>13119</v>
      </c>
      <c r="AA16576" t="s">
        <v>6482</v>
      </c>
      <c r="AC16576" t="s">
        <v>10720</v>
      </c>
      <c r="AD16576" t="s">
        <v>2682</v>
      </c>
    </row>
    <row r="16577" spans="21:30">
      <c r="U16577">
        <v>35639</v>
      </c>
      <c r="V16577">
        <v>5</v>
      </c>
      <c r="W16577" t="s">
        <v>16441</v>
      </c>
      <c r="X16577">
        <v>13</v>
      </c>
      <c r="Y16577" t="s">
        <v>6457</v>
      </c>
      <c r="Z16577">
        <v>13119</v>
      </c>
      <c r="AA16577" t="s">
        <v>6482</v>
      </c>
      <c r="AC16577" t="s">
        <v>10720</v>
      </c>
      <c r="AD16577" t="s">
        <v>2682</v>
      </c>
    </row>
    <row r="16578" spans="21:30">
      <c r="U16578">
        <v>35640</v>
      </c>
      <c r="V16578">
        <v>9</v>
      </c>
      <c r="W16578" t="s">
        <v>16442</v>
      </c>
      <c r="X16578">
        <v>13</v>
      </c>
      <c r="Y16578" t="s">
        <v>6457</v>
      </c>
      <c r="Z16578">
        <v>13119</v>
      </c>
      <c r="AA16578" t="s">
        <v>6482</v>
      </c>
      <c r="AC16578" t="s">
        <v>10720</v>
      </c>
      <c r="AD16578" t="s">
        <v>2682</v>
      </c>
    </row>
    <row r="16579" spans="21:30">
      <c r="U16579">
        <v>35641</v>
      </c>
      <c r="V16579">
        <v>7</v>
      </c>
      <c r="W16579" t="s">
        <v>16443</v>
      </c>
      <c r="X16579">
        <v>13</v>
      </c>
      <c r="Y16579" t="s">
        <v>6457</v>
      </c>
      <c r="Z16579">
        <v>13119</v>
      </c>
      <c r="AA16579" t="s">
        <v>6482</v>
      </c>
      <c r="AC16579" t="s">
        <v>10720</v>
      </c>
      <c r="AD16579" t="s">
        <v>2682</v>
      </c>
    </row>
    <row r="16580" spans="21:30">
      <c r="U16580">
        <v>35642</v>
      </c>
      <c r="V16580">
        <v>5</v>
      </c>
      <c r="W16580" t="s">
        <v>16444</v>
      </c>
      <c r="X16580">
        <v>13</v>
      </c>
      <c r="Y16580" t="s">
        <v>6457</v>
      </c>
      <c r="Z16580">
        <v>13119</v>
      </c>
      <c r="AA16580" t="s">
        <v>6482</v>
      </c>
      <c r="AC16580" t="s">
        <v>10720</v>
      </c>
      <c r="AD16580" t="s">
        <v>2682</v>
      </c>
    </row>
    <row r="16581" spans="21:30">
      <c r="U16581">
        <v>35643</v>
      </c>
      <c r="V16581">
        <v>3</v>
      </c>
      <c r="W16581" t="s">
        <v>14419</v>
      </c>
      <c r="X16581">
        <v>13</v>
      </c>
      <c r="Y16581" t="s">
        <v>6457</v>
      </c>
      <c r="Z16581">
        <v>13119</v>
      </c>
      <c r="AA16581" t="s">
        <v>6482</v>
      </c>
      <c r="AC16581" t="s">
        <v>10720</v>
      </c>
      <c r="AD16581" t="s">
        <v>2682</v>
      </c>
    </row>
    <row r="16582" spans="21:30">
      <c r="U16582">
        <v>35644</v>
      </c>
      <c r="V16582">
        <v>1</v>
      </c>
      <c r="W16582" t="s">
        <v>16445</v>
      </c>
      <c r="X16582">
        <v>13</v>
      </c>
      <c r="Y16582" t="s">
        <v>6457</v>
      </c>
      <c r="Z16582">
        <v>13119</v>
      </c>
      <c r="AA16582" t="s">
        <v>6482</v>
      </c>
      <c r="AC16582" t="s">
        <v>10720</v>
      </c>
      <c r="AD16582" t="s">
        <v>2682</v>
      </c>
    </row>
    <row r="16583" spans="21:30">
      <c r="U16583">
        <v>35646</v>
      </c>
      <c r="V16583">
        <v>8</v>
      </c>
      <c r="W16583" t="s">
        <v>16446</v>
      </c>
      <c r="X16583">
        <v>13</v>
      </c>
      <c r="Y16583" t="s">
        <v>6457</v>
      </c>
      <c r="Z16583">
        <v>13119</v>
      </c>
      <c r="AA16583" t="s">
        <v>6482</v>
      </c>
      <c r="AC16583" t="s">
        <v>10720</v>
      </c>
      <c r="AD16583" t="s">
        <v>2682</v>
      </c>
    </row>
    <row r="16584" spans="21:30">
      <c r="U16584">
        <v>35647</v>
      </c>
      <c r="V16584">
        <v>6</v>
      </c>
      <c r="W16584" t="s">
        <v>12734</v>
      </c>
      <c r="X16584">
        <v>13</v>
      </c>
      <c r="Y16584" t="s">
        <v>6457</v>
      </c>
      <c r="Z16584">
        <v>13119</v>
      </c>
      <c r="AA16584" t="s">
        <v>6482</v>
      </c>
      <c r="AC16584" t="s">
        <v>10720</v>
      </c>
      <c r="AD16584" t="s">
        <v>2682</v>
      </c>
    </row>
    <row r="16585" spans="21:30">
      <c r="U16585">
        <v>35648</v>
      </c>
      <c r="V16585">
        <v>4</v>
      </c>
      <c r="W16585" t="s">
        <v>13648</v>
      </c>
      <c r="X16585">
        <v>13</v>
      </c>
      <c r="Y16585" t="s">
        <v>6457</v>
      </c>
      <c r="Z16585">
        <v>13119</v>
      </c>
      <c r="AA16585" t="s">
        <v>6482</v>
      </c>
      <c r="AC16585" t="s">
        <v>10720</v>
      </c>
      <c r="AD16585" t="s">
        <v>2682</v>
      </c>
    </row>
    <row r="16586" spans="21:30">
      <c r="U16586">
        <v>35649</v>
      </c>
      <c r="V16586">
        <v>2</v>
      </c>
      <c r="W16586" t="s">
        <v>16447</v>
      </c>
      <c r="X16586">
        <v>13</v>
      </c>
      <c r="Y16586" t="s">
        <v>6457</v>
      </c>
      <c r="Z16586">
        <v>13119</v>
      </c>
      <c r="AA16586" t="s">
        <v>6482</v>
      </c>
      <c r="AC16586" t="s">
        <v>10720</v>
      </c>
      <c r="AD16586" t="s">
        <v>2682</v>
      </c>
    </row>
    <row r="16587" spans="21:30">
      <c r="U16587">
        <v>35650</v>
      </c>
      <c r="V16587">
        <v>6</v>
      </c>
      <c r="W16587" t="s">
        <v>16252</v>
      </c>
      <c r="X16587">
        <v>13</v>
      </c>
      <c r="Y16587" t="s">
        <v>6457</v>
      </c>
      <c r="Z16587">
        <v>13119</v>
      </c>
      <c r="AA16587" t="s">
        <v>6482</v>
      </c>
      <c r="AC16587" t="s">
        <v>10720</v>
      </c>
      <c r="AD16587" t="s">
        <v>2682</v>
      </c>
    </row>
    <row r="16588" spans="21:30">
      <c r="U16588">
        <v>35651</v>
      </c>
      <c r="V16588">
        <v>4</v>
      </c>
      <c r="W16588" t="s">
        <v>10270</v>
      </c>
      <c r="X16588">
        <v>13</v>
      </c>
      <c r="Y16588" t="s">
        <v>6457</v>
      </c>
      <c r="Z16588">
        <v>13119</v>
      </c>
      <c r="AA16588" t="s">
        <v>6482</v>
      </c>
      <c r="AC16588" t="s">
        <v>10720</v>
      </c>
      <c r="AD16588" t="s">
        <v>2682</v>
      </c>
    </row>
    <row r="16589" spans="21:30">
      <c r="U16589">
        <v>35652</v>
      </c>
      <c r="V16589">
        <v>2</v>
      </c>
      <c r="W16589" t="s">
        <v>16448</v>
      </c>
      <c r="X16589">
        <v>13</v>
      </c>
      <c r="Y16589" t="s">
        <v>6457</v>
      </c>
      <c r="Z16589">
        <v>13119</v>
      </c>
      <c r="AA16589" t="s">
        <v>6482</v>
      </c>
      <c r="AC16589" t="s">
        <v>10720</v>
      </c>
      <c r="AD16589" t="s">
        <v>2682</v>
      </c>
    </row>
    <row r="16590" spans="21:30">
      <c r="U16590">
        <v>35653</v>
      </c>
      <c r="V16590">
        <v>0</v>
      </c>
      <c r="W16590" t="s">
        <v>16449</v>
      </c>
      <c r="X16590">
        <v>13</v>
      </c>
      <c r="Y16590" t="s">
        <v>6457</v>
      </c>
      <c r="Z16590">
        <v>13119</v>
      </c>
      <c r="AA16590" t="s">
        <v>6482</v>
      </c>
      <c r="AC16590" t="s">
        <v>10720</v>
      </c>
      <c r="AD16590" t="s">
        <v>2682</v>
      </c>
    </row>
    <row r="16591" spans="21:30">
      <c r="U16591">
        <v>35654</v>
      </c>
      <c r="V16591">
        <v>9</v>
      </c>
      <c r="W16591" t="s">
        <v>16450</v>
      </c>
      <c r="X16591">
        <v>13</v>
      </c>
      <c r="Y16591" t="s">
        <v>6457</v>
      </c>
      <c r="Z16591">
        <v>13119</v>
      </c>
      <c r="AA16591" t="s">
        <v>6482</v>
      </c>
      <c r="AC16591" t="s">
        <v>10720</v>
      </c>
      <c r="AD16591" t="s">
        <v>2682</v>
      </c>
    </row>
    <row r="16592" spans="21:30">
      <c r="U16592">
        <v>35655</v>
      </c>
      <c r="V16592">
        <v>7</v>
      </c>
      <c r="W16592" t="s">
        <v>16451</v>
      </c>
      <c r="X16592">
        <v>13</v>
      </c>
      <c r="Y16592" t="s">
        <v>6457</v>
      </c>
      <c r="Z16592">
        <v>13119</v>
      </c>
      <c r="AA16592" t="s">
        <v>6482</v>
      </c>
      <c r="AC16592" t="s">
        <v>10720</v>
      </c>
      <c r="AD16592" t="s">
        <v>2682</v>
      </c>
    </row>
    <row r="16593" spans="21:30">
      <c r="U16593">
        <v>35656</v>
      </c>
      <c r="V16593">
        <v>5</v>
      </c>
      <c r="W16593" t="s">
        <v>16365</v>
      </c>
      <c r="X16593">
        <v>13</v>
      </c>
      <c r="Y16593" t="s">
        <v>6457</v>
      </c>
      <c r="Z16593">
        <v>13119</v>
      </c>
      <c r="AA16593" t="s">
        <v>6482</v>
      </c>
      <c r="AC16593" t="s">
        <v>10720</v>
      </c>
      <c r="AD16593" t="s">
        <v>2682</v>
      </c>
    </row>
    <row r="16594" spans="21:30">
      <c r="U16594">
        <v>35657</v>
      </c>
      <c r="V16594">
        <v>3</v>
      </c>
      <c r="W16594" t="s">
        <v>16452</v>
      </c>
      <c r="X16594">
        <v>13</v>
      </c>
      <c r="Y16594" t="s">
        <v>6457</v>
      </c>
      <c r="Z16594">
        <v>13119</v>
      </c>
      <c r="AA16594" t="s">
        <v>6482</v>
      </c>
      <c r="AC16594" t="s">
        <v>10720</v>
      </c>
      <c r="AD16594" t="s">
        <v>2682</v>
      </c>
    </row>
    <row r="16595" spans="21:30">
      <c r="U16595">
        <v>35660</v>
      </c>
      <c r="V16595">
        <v>3</v>
      </c>
      <c r="W16595" t="s">
        <v>16453</v>
      </c>
      <c r="X16595">
        <v>13</v>
      </c>
      <c r="Y16595" t="s">
        <v>6457</v>
      </c>
      <c r="Z16595">
        <v>13119</v>
      </c>
      <c r="AA16595" t="s">
        <v>6482</v>
      </c>
      <c r="AC16595" t="s">
        <v>10720</v>
      </c>
      <c r="AD16595" t="s">
        <v>2682</v>
      </c>
    </row>
    <row r="16596" spans="21:30">
      <c r="U16596">
        <v>35661</v>
      </c>
      <c r="V16596">
        <v>1</v>
      </c>
      <c r="W16596" t="s">
        <v>16454</v>
      </c>
      <c r="X16596">
        <v>13</v>
      </c>
      <c r="Y16596" t="s">
        <v>6457</v>
      </c>
      <c r="Z16596">
        <v>13119</v>
      </c>
      <c r="AA16596" t="s">
        <v>6482</v>
      </c>
      <c r="AC16596" t="s">
        <v>10720</v>
      </c>
      <c r="AD16596" t="s">
        <v>2682</v>
      </c>
    </row>
    <row r="16597" spans="21:30">
      <c r="U16597">
        <v>35663</v>
      </c>
      <c r="V16597">
        <v>8</v>
      </c>
      <c r="W16597" t="s">
        <v>16455</v>
      </c>
      <c r="X16597">
        <v>13</v>
      </c>
      <c r="Y16597" t="s">
        <v>6457</v>
      </c>
      <c r="Z16597">
        <v>13119</v>
      </c>
      <c r="AA16597" t="s">
        <v>6482</v>
      </c>
      <c r="AC16597" t="s">
        <v>10720</v>
      </c>
      <c r="AD16597" t="s">
        <v>2682</v>
      </c>
    </row>
    <row r="16598" spans="21:30">
      <c r="U16598">
        <v>35674</v>
      </c>
      <c r="V16598">
        <v>3</v>
      </c>
      <c r="W16598" t="s">
        <v>16456</v>
      </c>
      <c r="X16598">
        <v>13</v>
      </c>
      <c r="Y16598" t="s">
        <v>6457</v>
      </c>
      <c r="Z16598">
        <v>13120</v>
      </c>
      <c r="AA16598" t="s">
        <v>6588</v>
      </c>
      <c r="AC16598" t="s">
        <v>10720</v>
      </c>
      <c r="AD16598" t="s">
        <v>2682</v>
      </c>
    </row>
    <row r="16599" spans="21:30">
      <c r="U16599">
        <v>35675</v>
      </c>
      <c r="V16599">
        <v>1</v>
      </c>
      <c r="W16599" t="s">
        <v>16457</v>
      </c>
      <c r="X16599">
        <v>13</v>
      </c>
      <c r="Y16599" t="s">
        <v>6457</v>
      </c>
      <c r="Z16599">
        <v>13120</v>
      </c>
      <c r="AA16599" t="s">
        <v>6588</v>
      </c>
      <c r="AC16599" t="s">
        <v>10720</v>
      </c>
      <c r="AD16599" t="s">
        <v>443</v>
      </c>
    </row>
    <row r="16600" spans="21:30">
      <c r="U16600">
        <v>35677</v>
      </c>
      <c r="V16600">
        <v>8</v>
      </c>
      <c r="W16600" t="s">
        <v>16458</v>
      </c>
      <c r="X16600">
        <v>13</v>
      </c>
      <c r="Y16600" t="s">
        <v>6457</v>
      </c>
      <c r="Z16600">
        <v>13120</v>
      </c>
      <c r="AA16600" t="s">
        <v>6588</v>
      </c>
      <c r="AC16600" t="s">
        <v>10720</v>
      </c>
      <c r="AD16600" t="s">
        <v>2682</v>
      </c>
    </row>
    <row r="16601" spans="21:30">
      <c r="U16601">
        <v>35678</v>
      </c>
      <c r="V16601">
        <v>6</v>
      </c>
      <c r="W16601" t="s">
        <v>16459</v>
      </c>
      <c r="X16601">
        <v>13</v>
      </c>
      <c r="Y16601" t="s">
        <v>6457</v>
      </c>
      <c r="Z16601">
        <v>13120</v>
      </c>
      <c r="AA16601" t="s">
        <v>6588</v>
      </c>
      <c r="AC16601" t="s">
        <v>10720</v>
      </c>
      <c r="AD16601" t="s">
        <v>2682</v>
      </c>
    </row>
    <row r="16602" spans="21:30">
      <c r="U16602">
        <v>35679</v>
      </c>
      <c r="V16602">
        <v>4</v>
      </c>
      <c r="W16602" t="s">
        <v>16460</v>
      </c>
      <c r="X16602">
        <v>13</v>
      </c>
      <c r="Y16602" t="s">
        <v>6457</v>
      </c>
      <c r="Z16602">
        <v>13120</v>
      </c>
      <c r="AA16602" t="s">
        <v>6588</v>
      </c>
      <c r="AC16602" t="s">
        <v>10720</v>
      </c>
      <c r="AD16602" t="s">
        <v>2682</v>
      </c>
    </row>
    <row r="16603" spans="21:30">
      <c r="U16603">
        <v>35685</v>
      </c>
      <c r="V16603">
        <v>9</v>
      </c>
      <c r="W16603" t="s">
        <v>16461</v>
      </c>
      <c r="X16603">
        <v>13</v>
      </c>
      <c r="Y16603" t="s">
        <v>6457</v>
      </c>
      <c r="Z16603">
        <v>13121</v>
      </c>
      <c r="AA16603" t="s">
        <v>1491</v>
      </c>
      <c r="AC16603" t="s">
        <v>10720</v>
      </c>
      <c r="AD16603" t="s">
        <v>443</v>
      </c>
    </row>
    <row r="16604" spans="21:30">
      <c r="U16604">
        <v>35686</v>
      </c>
      <c r="V16604">
        <v>7</v>
      </c>
      <c r="W16604" t="s">
        <v>16462</v>
      </c>
      <c r="X16604">
        <v>13</v>
      </c>
      <c r="Y16604" t="s">
        <v>6457</v>
      </c>
      <c r="Z16604">
        <v>13121</v>
      </c>
      <c r="AA16604" t="s">
        <v>1491</v>
      </c>
      <c r="AC16604" t="s">
        <v>10720</v>
      </c>
      <c r="AD16604" t="s">
        <v>2682</v>
      </c>
    </row>
    <row r="16605" spans="21:30">
      <c r="U16605">
        <v>35687</v>
      </c>
      <c r="V16605">
        <v>5</v>
      </c>
      <c r="W16605" t="s">
        <v>16463</v>
      </c>
      <c r="X16605">
        <v>13</v>
      </c>
      <c r="Y16605" t="s">
        <v>6457</v>
      </c>
      <c r="Z16605">
        <v>13121</v>
      </c>
      <c r="AA16605" t="s">
        <v>1491</v>
      </c>
      <c r="AC16605" t="s">
        <v>10720</v>
      </c>
      <c r="AD16605" t="s">
        <v>2682</v>
      </c>
    </row>
    <row r="16606" spans="21:30">
      <c r="U16606">
        <v>35688</v>
      </c>
      <c r="V16606">
        <v>3</v>
      </c>
      <c r="W16606" t="s">
        <v>16464</v>
      </c>
      <c r="X16606">
        <v>13</v>
      </c>
      <c r="Y16606" t="s">
        <v>6457</v>
      </c>
      <c r="Z16606">
        <v>13121</v>
      </c>
      <c r="AA16606" t="s">
        <v>1491</v>
      </c>
      <c r="AC16606" t="s">
        <v>10720</v>
      </c>
      <c r="AD16606" t="s">
        <v>2682</v>
      </c>
    </row>
    <row r="16607" spans="21:30">
      <c r="U16607">
        <v>35689</v>
      </c>
      <c r="V16607">
        <v>1</v>
      </c>
      <c r="W16607" t="s">
        <v>16465</v>
      </c>
      <c r="X16607">
        <v>13</v>
      </c>
      <c r="Y16607" t="s">
        <v>6457</v>
      </c>
      <c r="Z16607">
        <v>13121</v>
      </c>
      <c r="AA16607" t="s">
        <v>1491</v>
      </c>
      <c r="AC16607" t="s">
        <v>10720</v>
      </c>
      <c r="AD16607" t="s">
        <v>2682</v>
      </c>
    </row>
    <row r="16608" spans="21:30">
      <c r="U16608">
        <v>35690</v>
      </c>
      <c r="V16608">
        <v>5</v>
      </c>
      <c r="W16608" t="s">
        <v>16466</v>
      </c>
      <c r="X16608">
        <v>13</v>
      </c>
      <c r="Y16608" t="s">
        <v>6457</v>
      </c>
      <c r="Z16608">
        <v>13121</v>
      </c>
      <c r="AA16608" t="s">
        <v>1491</v>
      </c>
      <c r="AC16608" t="s">
        <v>10720</v>
      </c>
      <c r="AD16608" t="s">
        <v>2682</v>
      </c>
    </row>
    <row r="16609" spans="21:30">
      <c r="U16609">
        <v>35691</v>
      </c>
      <c r="V16609">
        <v>3</v>
      </c>
      <c r="W16609" t="s">
        <v>16467</v>
      </c>
      <c r="X16609">
        <v>13</v>
      </c>
      <c r="Y16609" t="s">
        <v>6457</v>
      </c>
      <c r="Z16609">
        <v>13121</v>
      </c>
      <c r="AA16609" t="s">
        <v>1491</v>
      </c>
      <c r="AC16609" t="s">
        <v>10720</v>
      </c>
      <c r="AD16609" t="s">
        <v>2682</v>
      </c>
    </row>
    <row r="16610" spans="21:30">
      <c r="U16610">
        <v>35692</v>
      </c>
      <c r="V16610">
        <v>1</v>
      </c>
      <c r="W16610" t="s">
        <v>16468</v>
      </c>
      <c r="X16610">
        <v>13</v>
      </c>
      <c r="Y16610" t="s">
        <v>6457</v>
      </c>
      <c r="Z16610">
        <v>13121</v>
      </c>
      <c r="AA16610" t="s">
        <v>1491</v>
      </c>
      <c r="AC16610" t="s">
        <v>10720</v>
      </c>
      <c r="AD16610" t="s">
        <v>2682</v>
      </c>
    </row>
    <row r="16611" spans="21:30">
      <c r="U16611">
        <v>35694</v>
      </c>
      <c r="V16611">
        <v>8</v>
      </c>
      <c r="W16611" t="s">
        <v>16469</v>
      </c>
      <c r="X16611">
        <v>13</v>
      </c>
      <c r="Y16611" t="s">
        <v>6457</v>
      </c>
      <c r="Z16611">
        <v>13121</v>
      </c>
      <c r="AA16611" t="s">
        <v>1491</v>
      </c>
      <c r="AC16611" t="s">
        <v>10720</v>
      </c>
      <c r="AD16611" t="s">
        <v>2682</v>
      </c>
    </row>
    <row r="16612" spans="21:30">
      <c r="U16612">
        <v>35695</v>
      </c>
      <c r="V16612">
        <v>6</v>
      </c>
      <c r="W16612" t="s">
        <v>16470</v>
      </c>
      <c r="X16612">
        <v>13</v>
      </c>
      <c r="Y16612" t="s">
        <v>6457</v>
      </c>
      <c r="Z16612">
        <v>13121</v>
      </c>
      <c r="AA16612" t="s">
        <v>1491</v>
      </c>
      <c r="AC16612" t="s">
        <v>10720</v>
      </c>
      <c r="AD16612" t="s">
        <v>443</v>
      </c>
    </row>
    <row r="16613" spans="21:30">
      <c r="U16613">
        <v>35696</v>
      </c>
      <c r="V16613">
        <v>4</v>
      </c>
      <c r="W16613" t="s">
        <v>16471</v>
      </c>
      <c r="X16613">
        <v>13</v>
      </c>
      <c r="Y16613" t="s">
        <v>6457</v>
      </c>
      <c r="Z16613">
        <v>13121</v>
      </c>
      <c r="AA16613" t="s">
        <v>1491</v>
      </c>
      <c r="AC16613" t="s">
        <v>10720</v>
      </c>
      <c r="AD16613" t="s">
        <v>443</v>
      </c>
    </row>
    <row r="16614" spans="21:30">
      <c r="U16614">
        <v>35697</v>
      </c>
      <c r="V16614">
        <v>2</v>
      </c>
      <c r="W16614" t="s">
        <v>16472</v>
      </c>
      <c r="X16614">
        <v>13</v>
      </c>
      <c r="Y16614" t="s">
        <v>6457</v>
      </c>
      <c r="Z16614">
        <v>13121</v>
      </c>
      <c r="AA16614" t="s">
        <v>1491</v>
      </c>
      <c r="AC16614" t="s">
        <v>10720</v>
      </c>
      <c r="AD16614" t="s">
        <v>443</v>
      </c>
    </row>
    <row r="16615" spans="21:30">
      <c r="U16615">
        <v>35706</v>
      </c>
      <c r="V16615">
        <v>5</v>
      </c>
      <c r="W16615" t="s">
        <v>16473</v>
      </c>
      <c r="X16615">
        <v>13</v>
      </c>
      <c r="Y16615" t="s">
        <v>6457</v>
      </c>
      <c r="Z16615">
        <v>13122</v>
      </c>
      <c r="AA16615" t="s">
        <v>6722</v>
      </c>
      <c r="AC16615" t="s">
        <v>10720</v>
      </c>
      <c r="AD16615" t="s">
        <v>2682</v>
      </c>
    </row>
    <row r="16616" spans="21:30">
      <c r="U16616">
        <v>35710</v>
      </c>
      <c r="V16616">
        <v>3</v>
      </c>
      <c r="W16616" t="s">
        <v>13952</v>
      </c>
      <c r="X16616">
        <v>13</v>
      </c>
      <c r="Y16616" t="s">
        <v>6457</v>
      </c>
      <c r="Z16616">
        <v>13122</v>
      </c>
      <c r="AA16616" t="s">
        <v>6722</v>
      </c>
      <c r="AC16616" t="s">
        <v>10720</v>
      </c>
      <c r="AD16616" t="s">
        <v>2682</v>
      </c>
    </row>
    <row r="16617" spans="21:30">
      <c r="U16617">
        <v>35711</v>
      </c>
      <c r="V16617">
        <v>1</v>
      </c>
      <c r="W16617" t="s">
        <v>16474</v>
      </c>
      <c r="X16617">
        <v>13</v>
      </c>
      <c r="Y16617" t="s">
        <v>6457</v>
      </c>
      <c r="Z16617">
        <v>13122</v>
      </c>
      <c r="AA16617" t="s">
        <v>6722</v>
      </c>
      <c r="AC16617" t="s">
        <v>10720</v>
      </c>
      <c r="AD16617" t="s">
        <v>2682</v>
      </c>
    </row>
    <row r="16618" spans="21:30">
      <c r="U16618">
        <v>35714</v>
      </c>
      <c r="V16618">
        <v>6</v>
      </c>
      <c r="W16618" t="s">
        <v>16475</v>
      </c>
      <c r="X16618">
        <v>13</v>
      </c>
      <c r="Y16618" t="s">
        <v>6457</v>
      </c>
      <c r="Z16618">
        <v>13122</v>
      </c>
      <c r="AA16618" t="s">
        <v>6722</v>
      </c>
      <c r="AC16618" t="s">
        <v>10720</v>
      </c>
      <c r="AD16618" t="s">
        <v>443</v>
      </c>
    </row>
    <row r="16619" spans="21:30">
      <c r="U16619">
        <v>35716</v>
      </c>
      <c r="V16619">
        <v>2</v>
      </c>
      <c r="W16619" t="s">
        <v>16476</v>
      </c>
      <c r="X16619">
        <v>13</v>
      </c>
      <c r="Y16619" t="s">
        <v>6457</v>
      </c>
      <c r="Z16619">
        <v>13122</v>
      </c>
      <c r="AA16619" t="s">
        <v>6722</v>
      </c>
      <c r="AC16619" t="s">
        <v>10720</v>
      </c>
      <c r="AD16619" t="s">
        <v>2682</v>
      </c>
    </row>
    <row r="16620" spans="21:30">
      <c r="U16620">
        <v>35717</v>
      </c>
      <c r="V16620">
        <v>0</v>
      </c>
      <c r="W16620" t="s">
        <v>16477</v>
      </c>
      <c r="X16620">
        <v>13</v>
      </c>
      <c r="Y16620" t="s">
        <v>6457</v>
      </c>
      <c r="Z16620">
        <v>13122</v>
      </c>
      <c r="AA16620" t="s">
        <v>6722</v>
      </c>
      <c r="AC16620" t="s">
        <v>10720</v>
      </c>
      <c r="AD16620" t="s">
        <v>2682</v>
      </c>
    </row>
    <row r="16621" spans="21:30">
      <c r="U16621">
        <v>35718</v>
      </c>
      <c r="V16621">
        <v>9</v>
      </c>
      <c r="W16621" t="s">
        <v>16478</v>
      </c>
      <c r="X16621">
        <v>13</v>
      </c>
      <c r="Y16621" t="s">
        <v>6457</v>
      </c>
      <c r="Z16621">
        <v>13122</v>
      </c>
      <c r="AA16621" t="s">
        <v>6722</v>
      </c>
      <c r="AC16621" t="s">
        <v>10720</v>
      </c>
      <c r="AD16621" t="s">
        <v>2682</v>
      </c>
    </row>
    <row r="16622" spans="21:30">
      <c r="U16622">
        <v>35719</v>
      </c>
      <c r="V16622">
        <v>7</v>
      </c>
      <c r="W16622" t="s">
        <v>16479</v>
      </c>
      <c r="X16622">
        <v>13</v>
      </c>
      <c r="Y16622" t="s">
        <v>6457</v>
      </c>
      <c r="Z16622">
        <v>13122</v>
      </c>
      <c r="AA16622" t="s">
        <v>6722</v>
      </c>
      <c r="AC16622" t="s">
        <v>10720</v>
      </c>
      <c r="AD16622" t="s">
        <v>2682</v>
      </c>
    </row>
    <row r="16623" spans="21:30">
      <c r="U16623">
        <v>35721</v>
      </c>
      <c r="V16623">
        <v>9</v>
      </c>
      <c r="W16623" t="s">
        <v>16480</v>
      </c>
      <c r="X16623">
        <v>13</v>
      </c>
      <c r="Y16623" t="s">
        <v>6457</v>
      </c>
      <c r="Z16623">
        <v>13122</v>
      </c>
      <c r="AA16623" t="s">
        <v>6722</v>
      </c>
      <c r="AC16623" t="s">
        <v>10720</v>
      </c>
      <c r="AD16623" t="s">
        <v>443</v>
      </c>
    </row>
    <row r="16624" spans="21:30">
      <c r="U16624">
        <v>35722</v>
      </c>
      <c r="V16624">
        <v>7</v>
      </c>
      <c r="W16624" t="s">
        <v>15851</v>
      </c>
      <c r="X16624">
        <v>13</v>
      </c>
      <c r="Y16624" t="s">
        <v>6457</v>
      </c>
      <c r="Z16624">
        <v>13122</v>
      </c>
      <c r="AA16624" t="s">
        <v>6722</v>
      </c>
      <c r="AC16624" t="s">
        <v>10720</v>
      </c>
      <c r="AD16624" t="s">
        <v>443</v>
      </c>
    </row>
    <row r="16625" spans="21:30">
      <c r="U16625">
        <v>35723</v>
      </c>
      <c r="V16625">
        <v>5</v>
      </c>
      <c r="W16625" t="s">
        <v>16481</v>
      </c>
      <c r="X16625">
        <v>13</v>
      </c>
      <c r="Y16625" t="s">
        <v>6457</v>
      </c>
      <c r="Z16625">
        <v>13122</v>
      </c>
      <c r="AA16625" t="s">
        <v>6722</v>
      </c>
      <c r="AC16625" t="s">
        <v>10720</v>
      </c>
      <c r="AD16625" t="s">
        <v>443</v>
      </c>
    </row>
    <row r="16626" spans="21:30">
      <c r="U16626">
        <v>35725</v>
      </c>
      <c r="V16626">
        <v>1</v>
      </c>
      <c r="W16626" t="s">
        <v>13575</v>
      </c>
      <c r="X16626">
        <v>13</v>
      </c>
      <c r="Y16626" t="s">
        <v>6457</v>
      </c>
      <c r="Z16626">
        <v>13122</v>
      </c>
      <c r="AA16626" t="s">
        <v>6722</v>
      </c>
      <c r="AC16626" t="s">
        <v>10720</v>
      </c>
      <c r="AD16626" t="s">
        <v>2682</v>
      </c>
    </row>
    <row r="16627" spans="21:30">
      <c r="U16627">
        <v>35736</v>
      </c>
      <c r="V16627">
        <v>7</v>
      </c>
      <c r="W16627" t="s">
        <v>16482</v>
      </c>
      <c r="X16627">
        <v>13</v>
      </c>
      <c r="Y16627" t="s">
        <v>6457</v>
      </c>
      <c r="Z16627">
        <v>13124</v>
      </c>
      <c r="AA16627" t="s">
        <v>688</v>
      </c>
      <c r="AC16627" t="s">
        <v>15961</v>
      </c>
      <c r="AD16627" t="s">
        <v>2682</v>
      </c>
    </row>
    <row r="16628" spans="21:30">
      <c r="U16628">
        <v>35737</v>
      </c>
      <c r="V16628">
        <v>5</v>
      </c>
      <c r="W16628" t="s">
        <v>16483</v>
      </c>
      <c r="X16628">
        <v>13</v>
      </c>
      <c r="Y16628" t="s">
        <v>6457</v>
      </c>
      <c r="Z16628">
        <v>13124</v>
      </c>
      <c r="AA16628" t="s">
        <v>688</v>
      </c>
      <c r="AC16628" t="s">
        <v>15961</v>
      </c>
      <c r="AD16628" t="s">
        <v>2682</v>
      </c>
    </row>
    <row r="16629" spans="21:30">
      <c r="U16629">
        <v>35738</v>
      </c>
      <c r="V16629">
        <v>3</v>
      </c>
      <c r="W16629" t="s">
        <v>16484</v>
      </c>
      <c r="X16629">
        <v>13</v>
      </c>
      <c r="Y16629" t="s">
        <v>6457</v>
      </c>
      <c r="Z16629">
        <v>13124</v>
      </c>
      <c r="AA16629" t="s">
        <v>688</v>
      </c>
      <c r="AC16629" t="s">
        <v>15961</v>
      </c>
      <c r="AD16629" t="s">
        <v>2682</v>
      </c>
    </row>
    <row r="16630" spans="21:30">
      <c r="U16630">
        <v>35739</v>
      </c>
      <c r="V16630">
        <v>1</v>
      </c>
      <c r="W16630" t="s">
        <v>16485</v>
      </c>
      <c r="X16630">
        <v>13</v>
      </c>
      <c r="Y16630" t="s">
        <v>6457</v>
      </c>
      <c r="Z16630">
        <v>13124</v>
      </c>
      <c r="AA16630" t="s">
        <v>688</v>
      </c>
      <c r="AC16630" t="s">
        <v>15961</v>
      </c>
      <c r="AD16630" t="s">
        <v>2682</v>
      </c>
    </row>
    <row r="16631" spans="21:30">
      <c r="U16631">
        <v>35740</v>
      </c>
      <c r="V16631">
        <v>5</v>
      </c>
      <c r="W16631" t="s">
        <v>16486</v>
      </c>
      <c r="X16631">
        <v>13</v>
      </c>
      <c r="Y16631" t="s">
        <v>6457</v>
      </c>
      <c r="Z16631">
        <v>13124</v>
      </c>
      <c r="AA16631" t="s">
        <v>688</v>
      </c>
      <c r="AC16631" t="s">
        <v>15961</v>
      </c>
      <c r="AD16631" t="s">
        <v>443</v>
      </c>
    </row>
    <row r="16632" spans="21:30">
      <c r="U16632">
        <v>35741</v>
      </c>
      <c r="V16632">
        <v>3</v>
      </c>
      <c r="W16632" t="s">
        <v>12901</v>
      </c>
      <c r="X16632">
        <v>13</v>
      </c>
      <c r="Y16632" t="s">
        <v>6457</v>
      </c>
      <c r="Z16632">
        <v>13124</v>
      </c>
      <c r="AA16632" t="s">
        <v>688</v>
      </c>
      <c r="AC16632" t="s">
        <v>15961</v>
      </c>
      <c r="AD16632" t="s">
        <v>443</v>
      </c>
    </row>
    <row r="16633" spans="21:30">
      <c r="U16633">
        <v>35742</v>
      </c>
      <c r="V16633">
        <v>1</v>
      </c>
      <c r="W16633" t="s">
        <v>16487</v>
      </c>
      <c r="X16633">
        <v>13</v>
      </c>
      <c r="Y16633" t="s">
        <v>6457</v>
      </c>
      <c r="Z16633">
        <v>13124</v>
      </c>
      <c r="AA16633" t="s">
        <v>688</v>
      </c>
      <c r="AC16633" t="s">
        <v>15961</v>
      </c>
      <c r="AD16633" t="s">
        <v>443</v>
      </c>
    </row>
    <row r="16634" spans="21:30">
      <c r="U16634">
        <v>35744</v>
      </c>
      <c r="V16634">
        <v>8</v>
      </c>
      <c r="W16634" t="s">
        <v>16488</v>
      </c>
      <c r="X16634">
        <v>13</v>
      </c>
      <c r="Y16634" t="s">
        <v>6457</v>
      </c>
      <c r="Z16634">
        <v>13124</v>
      </c>
      <c r="AA16634" t="s">
        <v>688</v>
      </c>
      <c r="AC16634" t="s">
        <v>15961</v>
      </c>
      <c r="AD16634" t="s">
        <v>2682</v>
      </c>
    </row>
    <row r="16635" spans="21:30">
      <c r="U16635">
        <v>35745</v>
      </c>
      <c r="V16635">
        <v>6</v>
      </c>
      <c r="W16635" t="s">
        <v>16489</v>
      </c>
      <c r="X16635">
        <v>13</v>
      </c>
      <c r="Y16635" t="s">
        <v>6457</v>
      </c>
      <c r="Z16635">
        <v>13124</v>
      </c>
      <c r="AA16635" t="s">
        <v>688</v>
      </c>
      <c r="AC16635" t="s">
        <v>15961</v>
      </c>
      <c r="AD16635" t="s">
        <v>2682</v>
      </c>
    </row>
    <row r="16636" spans="21:30">
      <c r="U16636">
        <v>35750</v>
      </c>
      <c r="V16636">
        <v>2</v>
      </c>
      <c r="W16636" t="s">
        <v>10231</v>
      </c>
      <c r="X16636">
        <v>13</v>
      </c>
      <c r="Y16636" t="s">
        <v>6457</v>
      </c>
      <c r="Z16636">
        <v>13125</v>
      </c>
      <c r="AA16636" t="s">
        <v>1608</v>
      </c>
      <c r="AC16636" t="s">
        <v>10720</v>
      </c>
      <c r="AD16636" t="s">
        <v>2682</v>
      </c>
    </row>
    <row r="16637" spans="21:30">
      <c r="U16637">
        <v>35751</v>
      </c>
      <c r="V16637">
        <v>0</v>
      </c>
      <c r="W16637" t="s">
        <v>16490</v>
      </c>
      <c r="X16637">
        <v>13</v>
      </c>
      <c r="Y16637" t="s">
        <v>6457</v>
      </c>
      <c r="Z16637">
        <v>13125</v>
      </c>
      <c r="AA16637" t="s">
        <v>1608</v>
      </c>
      <c r="AC16637" t="s">
        <v>10720</v>
      </c>
      <c r="AD16637" t="s">
        <v>2682</v>
      </c>
    </row>
    <row r="16638" spans="21:30">
      <c r="U16638">
        <v>35752</v>
      </c>
      <c r="V16638">
        <v>9</v>
      </c>
      <c r="W16638" t="s">
        <v>16491</v>
      </c>
      <c r="X16638">
        <v>13</v>
      </c>
      <c r="Y16638" t="s">
        <v>6457</v>
      </c>
      <c r="Z16638">
        <v>13125</v>
      </c>
      <c r="AA16638" t="s">
        <v>1608</v>
      </c>
      <c r="AC16638" t="s">
        <v>10720</v>
      </c>
      <c r="AD16638" t="s">
        <v>2682</v>
      </c>
    </row>
    <row r="16639" spans="21:30">
      <c r="U16639">
        <v>35753</v>
      </c>
      <c r="V16639">
        <v>7</v>
      </c>
      <c r="W16639" t="s">
        <v>16492</v>
      </c>
      <c r="X16639">
        <v>13</v>
      </c>
      <c r="Y16639" t="s">
        <v>6457</v>
      </c>
      <c r="Z16639">
        <v>13125</v>
      </c>
      <c r="AA16639" t="s">
        <v>1608</v>
      </c>
      <c r="AC16639" t="s">
        <v>10720</v>
      </c>
      <c r="AD16639" t="s">
        <v>2682</v>
      </c>
    </row>
    <row r="16640" spans="21:30">
      <c r="U16640">
        <v>35754</v>
      </c>
      <c r="V16640">
        <v>5</v>
      </c>
      <c r="W16640" t="s">
        <v>16493</v>
      </c>
      <c r="X16640">
        <v>13</v>
      </c>
      <c r="Y16640" t="s">
        <v>6457</v>
      </c>
      <c r="Z16640">
        <v>13125</v>
      </c>
      <c r="AA16640" t="s">
        <v>1608</v>
      </c>
      <c r="AC16640" t="s">
        <v>10720</v>
      </c>
      <c r="AD16640" t="s">
        <v>2682</v>
      </c>
    </row>
    <row r="16641" spans="21:30">
      <c r="U16641">
        <v>35755</v>
      </c>
      <c r="V16641">
        <v>3</v>
      </c>
      <c r="W16641" t="s">
        <v>16494</v>
      </c>
      <c r="X16641">
        <v>13</v>
      </c>
      <c r="Y16641" t="s">
        <v>6457</v>
      </c>
      <c r="Z16641">
        <v>13125</v>
      </c>
      <c r="AA16641" t="s">
        <v>1608</v>
      </c>
      <c r="AC16641" t="s">
        <v>10720</v>
      </c>
      <c r="AD16641" t="s">
        <v>2682</v>
      </c>
    </row>
    <row r="16642" spans="21:30">
      <c r="U16642">
        <v>35756</v>
      </c>
      <c r="V16642">
        <v>1</v>
      </c>
      <c r="W16642" t="s">
        <v>16495</v>
      </c>
      <c r="X16642">
        <v>13</v>
      </c>
      <c r="Y16642" t="s">
        <v>6457</v>
      </c>
      <c r="Z16642">
        <v>13125</v>
      </c>
      <c r="AA16642" t="s">
        <v>1608</v>
      </c>
      <c r="AC16642" t="s">
        <v>10720</v>
      </c>
      <c r="AD16642" t="s">
        <v>2682</v>
      </c>
    </row>
    <row r="16643" spans="21:30">
      <c r="U16643">
        <v>35758</v>
      </c>
      <c r="V16643">
        <v>8</v>
      </c>
      <c r="W16643" t="s">
        <v>16496</v>
      </c>
      <c r="X16643">
        <v>13</v>
      </c>
      <c r="Y16643" t="s">
        <v>6457</v>
      </c>
      <c r="Z16643">
        <v>13125</v>
      </c>
      <c r="AA16643" t="s">
        <v>1608</v>
      </c>
      <c r="AC16643" t="s">
        <v>10720</v>
      </c>
      <c r="AD16643" t="s">
        <v>2682</v>
      </c>
    </row>
    <row r="16644" spans="21:30">
      <c r="U16644">
        <v>35759</v>
      </c>
      <c r="V16644">
        <v>6</v>
      </c>
      <c r="W16644" t="s">
        <v>16497</v>
      </c>
      <c r="X16644">
        <v>13</v>
      </c>
      <c r="Y16644" t="s">
        <v>6457</v>
      </c>
      <c r="Z16644">
        <v>13125</v>
      </c>
      <c r="AA16644" t="s">
        <v>1608</v>
      </c>
      <c r="AC16644" t="s">
        <v>10720</v>
      </c>
      <c r="AD16644" t="s">
        <v>2682</v>
      </c>
    </row>
    <row r="16645" spans="21:30">
      <c r="U16645">
        <v>35761</v>
      </c>
      <c r="V16645">
        <v>8</v>
      </c>
      <c r="W16645" t="s">
        <v>16498</v>
      </c>
      <c r="X16645">
        <v>13</v>
      </c>
      <c r="Y16645" t="s">
        <v>6457</v>
      </c>
      <c r="Z16645">
        <v>13125</v>
      </c>
      <c r="AA16645" t="s">
        <v>1608</v>
      </c>
      <c r="AC16645" t="s">
        <v>10720</v>
      </c>
      <c r="AD16645" t="s">
        <v>2682</v>
      </c>
    </row>
    <row r="16646" spans="21:30">
      <c r="U16646">
        <v>35762</v>
      </c>
      <c r="V16646">
        <v>6</v>
      </c>
      <c r="W16646" t="s">
        <v>16499</v>
      </c>
      <c r="X16646">
        <v>13</v>
      </c>
      <c r="Y16646" t="s">
        <v>6457</v>
      </c>
      <c r="Z16646">
        <v>13125</v>
      </c>
      <c r="AA16646" t="s">
        <v>1608</v>
      </c>
      <c r="AC16646" t="s">
        <v>10720</v>
      </c>
      <c r="AD16646" t="s">
        <v>2682</v>
      </c>
    </row>
    <row r="16647" spans="21:30">
      <c r="U16647">
        <v>35763</v>
      </c>
      <c r="V16647">
        <v>4</v>
      </c>
      <c r="W16647" t="s">
        <v>16500</v>
      </c>
      <c r="X16647">
        <v>13</v>
      </c>
      <c r="Y16647" t="s">
        <v>6457</v>
      </c>
      <c r="Z16647">
        <v>13125</v>
      </c>
      <c r="AA16647" t="s">
        <v>1608</v>
      </c>
      <c r="AC16647" t="s">
        <v>10720</v>
      </c>
      <c r="AD16647" t="s">
        <v>443</v>
      </c>
    </row>
    <row r="16648" spans="21:30">
      <c r="U16648">
        <v>35771</v>
      </c>
      <c r="V16648">
        <v>5</v>
      </c>
      <c r="W16648" t="s">
        <v>16501</v>
      </c>
      <c r="X16648">
        <v>13</v>
      </c>
      <c r="Y16648" t="s">
        <v>6457</v>
      </c>
      <c r="Z16648">
        <v>13126</v>
      </c>
      <c r="AA16648" t="s">
        <v>6479</v>
      </c>
      <c r="AC16648" t="s">
        <v>10720</v>
      </c>
      <c r="AD16648" t="s">
        <v>2682</v>
      </c>
    </row>
    <row r="16649" spans="21:30">
      <c r="U16649">
        <v>35772</v>
      </c>
      <c r="V16649">
        <v>3</v>
      </c>
      <c r="W16649" t="s">
        <v>16502</v>
      </c>
      <c r="X16649">
        <v>13</v>
      </c>
      <c r="Y16649" t="s">
        <v>6457</v>
      </c>
      <c r="Z16649">
        <v>13126</v>
      </c>
      <c r="AA16649" t="s">
        <v>6479</v>
      </c>
      <c r="AC16649" t="s">
        <v>10720</v>
      </c>
      <c r="AD16649" t="s">
        <v>2682</v>
      </c>
    </row>
    <row r="16650" spans="21:30">
      <c r="U16650">
        <v>35773</v>
      </c>
      <c r="V16650">
        <v>1</v>
      </c>
      <c r="W16650" t="s">
        <v>16503</v>
      </c>
      <c r="X16650">
        <v>13</v>
      </c>
      <c r="Y16650" t="s">
        <v>6457</v>
      </c>
      <c r="Z16650">
        <v>13126</v>
      </c>
      <c r="AA16650" t="s">
        <v>6479</v>
      </c>
      <c r="AC16650" t="s">
        <v>10720</v>
      </c>
      <c r="AD16650" t="s">
        <v>2682</v>
      </c>
    </row>
    <row r="16651" spans="21:30">
      <c r="U16651">
        <v>35775</v>
      </c>
      <c r="V16651">
        <v>8</v>
      </c>
      <c r="W16651" t="s">
        <v>16504</v>
      </c>
      <c r="X16651">
        <v>13</v>
      </c>
      <c r="Y16651" t="s">
        <v>6457</v>
      </c>
      <c r="Z16651">
        <v>13126</v>
      </c>
      <c r="AA16651" t="s">
        <v>6479</v>
      </c>
      <c r="AC16651" t="s">
        <v>10720</v>
      </c>
      <c r="AD16651" t="s">
        <v>2682</v>
      </c>
    </row>
    <row r="16652" spans="21:30">
      <c r="U16652">
        <v>35776</v>
      </c>
      <c r="V16652">
        <v>6</v>
      </c>
      <c r="W16652" t="s">
        <v>16505</v>
      </c>
      <c r="X16652">
        <v>13</v>
      </c>
      <c r="Y16652" t="s">
        <v>6457</v>
      </c>
      <c r="Z16652">
        <v>13126</v>
      </c>
      <c r="AA16652" t="s">
        <v>6479</v>
      </c>
      <c r="AC16652" t="s">
        <v>10720</v>
      </c>
      <c r="AD16652" t="s">
        <v>2682</v>
      </c>
    </row>
    <row r="16653" spans="21:30">
      <c r="U16653">
        <v>35777</v>
      </c>
      <c r="V16653">
        <v>4</v>
      </c>
      <c r="W16653" t="s">
        <v>16506</v>
      </c>
      <c r="X16653">
        <v>13</v>
      </c>
      <c r="Y16653" t="s">
        <v>6457</v>
      </c>
      <c r="Z16653">
        <v>13126</v>
      </c>
      <c r="AA16653" t="s">
        <v>6479</v>
      </c>
      <c r="AC16653" t="s">
        <v>10720</v>
      </c>
      <c r="AD16653" t="s">
        <v>2682</v>
      </c>
    </row>
    <row r="16654" spans="21:30">
      <c r="U16654">
        <v>35778</v>
      </c>
      <c r="V16654">
        <v>2</v>
      </c>
      <c r="W16654" t="s">
        <v>16507</v>
      </c>
      <c r="X16654">
        <v>13</v>
      </c>
      <c r="Y16654" t="s">
        <v>6457</v>
      </c>
      <c r="Z16654">
        <v>13126</v>
      </c>
      <c r="AA16654" t="s">
        <v>6479</v>
      </c>
      <c r="AC16654" t="s">
        <v>10720</v>
      </c>
      <c r="AD16654" t="s">
        <v>2682</v>
      </c>
    </row>
    <row r="16655" spans="21:30">
      <c r="U16655">
        <v>35780</v>
      </c>
      <c r="V16655">
        <v>4</v>
      </c>
      <c r="W16655" t="s">
        <v>16508</v>
      </c>
      <c r="X16655">
        <v>13</v>
      </c>
      <c r="Y16655" t="s">
        <v>6457</v>
      </c>
      <c r="Z16655">
        <v>13126</v>
      </c>
      <c r="AA16655" t="s">
        <v>6479</v>
      </c>
      <c r="AC16655" t="s">
        <v>10720</v>
      </c>
      <c r="AD16655" t="s">
        <v>443</v>
      </c>
    </row>
    <row r="16656" spans="21:30">
      <c r="U16656">
        <v>35789</v>
      </c>
      <c r="V16656">
        <v>8</v>
      </c>
      <c r="W16656" t="s">
        <v>16509</v>
      </c>
      <c r="X16656">
        <v>13</v>
      </c>
      <c r="Y16656" t="s">
        <v>6457</v>
      </c>
      <c r="Z16656">
        <v>13127</v>
      </c>
      <c r="AA16656" t="s">
        <v>1640</v>
      </c>
      <c r="AC16656" t="s">
        <v>10720</v>
      </c>
      <c r="AD16656" t="s">
        <v>2682</v>
      </c>
    </row>
    <row r="16657" spans="21:30">
      <c r="U16657">
        <v>35790</v>
      </c>
      <c r="V16657">
        <v>1</v>
      </c>
      <c r="W16657" t="s">
        <v>16510</v>
      </c>
      <c r="X16657">
        <v>13</v>
      </c>
      <c r="Y16657" t="s">
        <v>6457</v>
      </c>
      <c r="Z16657">
        <v>13127</v>
      </c>
      <c r="AA16657" t="s">
        <v>1640</v>
      </c>
      <c r="AC16657" t="s">
        <v>10720</v>
      </c>
      <c r="AD16657" t="s">
        <v>2682</v>
      </c>
    </row>
    <row r="16658" spans="21:30">
      <c r="U16658">
        <v>35792</v>
      </c>
      <c r="V16658">
        <v>8</v>
      </c>
      <c r="W16658" t="s">
        <v>16511</v>
      </c>
      <c r="X16658">
        <v>13</v>
      </c>
      <c r="Y16658" t="s">
        <v>6457</v>
      </c>
      <c r="Z16658">
        <v>13127</v>
      </c>
      <c r="AA16658" t="s">
        <v>1640</v>
      </c>
      <c r="AC16658" t="s">
        <v>10720</v>
      </c>
      <c r="AD16658" t="s">
        <v>2682</v>
      </c>
    </row>
    <row r="16659" spans="21:30">
      <c r="U16659">
        <v>35793</v>
      </c>
      <c r="V16659">
        <v>6</v>
      </c>
      <c r="W16659" t="s">
        <v>16512</v>
      </c>
      <c r="X16659">
        <v>13</v>
      </c>
      <c r="Y16659" t="s">
        <v>6457</v>
      </c>
      <c r="Z16659">
        <v>13127</v>
      </c>
      <c r="AA16659" t="s">
        <v>1640</v>
      </c>
      <c r="AC16659" t="s">
        <v>10720</v>
      </c>
      <c r="AD16659" t="s">
        <v>2682</v>
      </c>
    </row>
    <row r="16660" spans="21:30">
      <c r="U16660">
        <v>35794</v>
      </c>
      <c r="V16660">
        <v>4</v>
      </c>
      <c r="W16660" t="s">
        <v>16513</v>
      </c>
      <c r="X16660">
        <v>13</v>
      </c>
      <c r="Y16660" t="s">
        <v>6457</v>
      </c>
      <c r="Z16660">
        <v>13127</v>
      </c>
      <c r="AA16660" t="s">
        <v>1640</v>
      </c>
      <c r="AC16660" t="s">
        <v>10720</v>
      </c>
      <c r="AD16660" t="s">
        <v>2682</v>
      </c>
    </row>
    <row r="16661" spans="21:30">
      <c r="U16661">
        <v>35795</v>
      </c>
      <c r="V16661">
        <v>2</v>
      </c>
      <c r="W16661" t="s">
        <v>16514</v>
      </c>
      <c r="X16661">
        <v>13</v>
      </c>
      <c r="Y16661" t="s">
        <v>6457</v>
      </c>
      <c r="Z16661">
        <v>13127</v>
      </c>
      <c r="AA16661" t="s">
        <v>1640</v>
      </c>
      <c r="AC16661" t="s">
        <v>10720</v>
      </c>
      <c r="AD16661" t="s">
        <v>2682</v>
      </c>
    </row>
    <row r="16662" spans="21:30">
      <c r="U16662">
        <v>35796</v>
      </c>
      <c r="V16662">
        <v>0</v>
      </c>
      <c r="W16662" t="s">
        <v>16515</v>
      </c>
      <c r="X16662">
        <v>13</v>
      </c>
      <c r="Y16662" t="s">
        <v>6457</v>
      </c>
      <c r="Z16662">
        <v>13127</v>
      </c>
      <c r="AA16662" t="s">
        <v>1640</v>
      </c>
      <c r="AC16662" t="s">
        <v>10720</v>
      </c>
      <c r="AD16662" t="s">
        <v>2682</v>
      </c>
    </row>
    <row r="16663" spans="21:30">
      <c r="U16663">
        <v>35797</v>
      </c>
      <c r="V16663">
        <v>9</v>
      </c>
      <c r="W16663" t="s">
        <v>16516</v>
      </c>
      <c r="X16663">
        <v>13</v>
      </c>
      <c r="Y16663" t="s">
        <v>6457</v>
      </c>
      <c r="Z16663">
        <v>13127</v>
      </c>
      <c r="AA16663" t="s">
        <v>1640</v>
      </c>
      <c r="AC16663" t="s">
        <v>10720</v>
      </c>
      <c r="AD16663" t="s">
        <v>2682</v>
      </c>
    </row>
    <row r="16664" spans="21:30">
      <c r="U16664">
        <v>35799</v>
      </c>
      <c r="V16664">
        <v>5</v>
      </c>
      <c r="W16664" t="s">
        <v>16517</v>
      </c>
      <c r="X16664">
        <v>13</v>
      </c>
      <c r="Y16664" t="s">
        <v>6457</v>
      </c>
      <c r="Z16664">
        <v>13127</v>
      </c>
      <c r="AA16664" t="s">
        <v>1640</v>
      </c>
      <c r="AC16664" t="s">
        <v>10720</v>
      </c>
      <c r="AD16664" t="s">
        <v>2682</v>
      </c>
    </row>
    <row r="16665" spans="21:30">
      <c r="U16665">
        <v>35808</v>
      </c>
      <c r="V16665">
        <v>8</v>
      </c>
      <c r="W16665" t="s">
        <v>16518</v>
      </c>
      <c r="X16665">
        <v>13</v>
      </c>
      <c r="Y16665" t="s">
        <v>6457</v>
      </c>
      <c r="Z16665">
        <v>13128</v>
      </c>
      <c r="AA16665" t="s">
        <v>831</v>
      </c>
      <c r="AC16665" t="s">
        <v>10720</v>
      </c>
      <c r="AD16665" t="s">
        <v>2682</v>
      </c>
    </row>
    <row r="16666" spans="21:30">
      <c r="U16666">
        <v>35809</v>
      </c>
      <c r="V16666">
        <v>6</v>
      </c>
      <c r="W16666" t="s">
        <v>16519</v>
      </c>
      <c r="X16666">
        <v>13</v>
      </c>
      <c r="Y16666" t="s">
        <v>6457</v>
      </c>
      <c r="Z16666">
        <v>13128</v>
      </c>
      <c r="AA16666" t="s">
        <v>831</v>
      </c>
      <c r="AC16666" t="s">
        <v>10720</v>
      </c>
      <c r="AD16666" t="s">
        <v>2682</v>
      </c>
    </row>
    <row r="16667" spans="21:30">
      <c r="U16667">
        <v>35811</v>
      </c>
      <c r="V16667">
        <v>8</v>
      </c>
      <c r="W16667" t="s">
        <v>16520</v>
      </c>
      <c r="X16667">
        <v>13</v>
      </c>
      <c r="Y16667" t="s">
        <v>6457</v>
      </c>
      <c r="Z16667">
        <v>13128</v>
      </c>
      <c r="AA16667" t="s">
        <v>831</v>
      </c>
      <c r="AC16667" t="s">
        <v>10720</v>
      </c>
      <c r="AD16667" t="s">
        <v>443</v>
      </c>
    </row>
    <row r="16668" spans="21:30">
      <c r="U16668">
        <v>35812</v>
      </c>
      <c r="V16668">
        <v>6</v>
      </c>
      <c r="W16668" t="s">
        <v>16521</v>
      </c>
      <c r="X16668">
        <v>13</v>
      </c>
      <c r="Y16668" t="s">
        <v>6457</v>
      </c>
      <c r="Z16668">
        <v>13128</v>
      </c>
      <c r="AA16668" t="s">
        <v>831</v>
      </c>
      <c r="AC16668" t="s">
        <v>10720</v>
      </c>
      <c r="AD16668" t="s">
        <v>2682</v>
      </c>
    </row>
    <row r="16669" spans="21:30">
      <c r="U16669">
        <v>35813</v>
      </c>
      <c r="V16669">
        <v>4</v>
      </c>
      <c r="W16669" t="s">
        <v>16522</v>
      </c>
      <c r="X16669">
        <v>13</v>
      </c>
      <c r="Y16669" t="s">
        <v>6457</v>
      </c>
      <c r="Z16669">
        <v>13128</v>
      </c>
      <c r="AA16669" t="s">
        <v>831</v>
      </c>
      <c r="AC16669" t="s">
        <v>10720</v>
      </c>
      <c r="AD16669" t="s">
        <v>2682</v>
      </c>
    </row>
    <row r="16670" spans="21:30">
      <c r="U16670">
        <v>35814</v>
      </c>
      <c r="V16670">
        <v>2</v>
      </c>
      <c r="W16670" t="s">
        <v>16523</v>
      </c>
      <c r="X16670">
        <v>13</v>
      </c>
      <c r="Y16670" t="s">
        <v>6457</v>
      </c>
      <c r="Z16670">
        <v>13128</v>
      </c>
      <c r="AA16670" t="s">
        <v>831</v>
      </c>
      <c r="AC16670" t="s">
        <v>10720</v>
      </c>
      <c r="AD16670" t="s">
        <v>2682</v>
      </c>
    </row>
    <row r="16671" spans="21:30">
      <c r="U16671">
        <v>35815</v>
      </c>
      <c r="V16671">
        <v>0</v>
      </c>
      <c r="W16671" t="s">
        <v>16524</v>
      </c>
      <c r="X16671">
        <v>13</v>
      </c>
      <c r="Y16671" t="s">
        <v>6457</v>
      </c>
      <c r="Z16671">
        <v>13128</v>
      </c>
      <c r="AA16671" t="s">
        <v>831</v>
      </c>
      <c r="AC16671" t="s">
        <v>10720</v>
      </c>
      <c r="AD16671" t="s">
        <v>2682</v>
      </c>
    </row>
    <row r="16672" spans="21:30">
      <c r="U16672">
        <v>35816</v>
      </c>
      <c r="V16672">
        <v>9</v>
      </c>
      <c r="W16672" t="s">
        <v>16525</v>
      </c>
      <c r="X16672">
        <v>13</v>
      </c>
      <c r="Y16672" t="s">
        <v>6457</v>
      </c>
      <c r="Z16672">
        <v>13128</v>
      </c>
      <c r="AA16672" t="s">
        <v>831</v>
      </c>
      <c r="AC16672" t="s">
        <v>10720</v>
      </c>
      <c r="AD16672" t="s">
        <v>2682</v>
      </c>
    </row>
    <row r="16673" spans="21:30">
      <c r="U16673">
        <v>35817</v>
      </c>
      <c r="V16673">
        <v>7</v>
      </c>
      <c r="W16673" t="s">
        <v>16526</v>
      </c>
      <c r="X16673">
        <v>13</v>
      </c>
      <c r="Y16673" t="s">
        <v>6457</v>
      </c>
      <c r="Z16673">
        <v>13128</v>
      </c>
      <c r="AA16673" t="s">
        <v>831</v>
      </c>
      <c r="AC16673" t="s">
        <v>10720</v>
      </c>
      <c r="AD16673" t="s">
        <v>2682</v>
      </c>
    </row>
    <row r="16674" spans="21:30">
      <c r="U16674">
        <v>35818</v>
      </c>
      <c r="V16674">
        <v>5</v>
      </c>
      <c r="W16674" t="s">
        <v>16527</v>
      </c>
      <c r="X16674">
        <v>13</v>
      </c>
      <c r="Y16674" t="s">
        <v>6457</v>
      </c>
      <c r="Z16674">
        <v>13128</v>
      </c>
      <c r="AA16674" t="s">
        <v>831</v>
      </c>
      <c r="AC16674" t="s">
        <v>10720</v>
      </c>
      <c r="AD16674" t="s">
        <v>2682</v>
      </c>
    </row>
    <row r="16675" spans="21:30">
      <c r="U16675">
        <v>35819</v>
      </c>
      <c r="V16675">
        <v>3</v>
      </c>
      <c r="W16675" t="s">
        <v>16528</v>
      </c>
      <c r="X16675">
        <v>13</v>
      </c>
      <c r="Y16675" t="s">
        <v>6457</v>
      </c>
      <c r="Z16675">
        <v>13128</v>
      </c>
      <c r="AA16675" t="s">
        <v>831</v>
      </c>
      <c r="AC16675" t="s">
        <v>10720</v>
      </c>
      <c r="AD16675" t="s">
        <v>2682</v>
      </c>
    </row>
    <row r="16676" spans="21:30">
      <c r="U16676">
        <v>35820</v>
      </c>
      <c r="V16676">
        <v>7</v>
      </c>
      <c r="W16676" t="s">
        <v>16529</v>
      </c>
      <c r="X16676">
        <v>13</v>
      </c>
      <c r="Y16676" t="s">
        <v>6457</v>
      </c>
      <c r="Z16676">
        <v>13128</v>
      </c>
      <c r="AA16676" t="s">
        <v>831</v>
      </c>
      <c r="AC16676" t="s">
        <v>10720</v>
      </c>
      <c r="AD16676" t="s">
        <v>2682</v>
      </c>
    </row>
    <row r="16677" spans="21:30">
      <c r="U16677">
        <v>35821</v>
      </c>
      <c r="V16677">
        <v>5</v>
      </c>
      <c r="W16677" t="s">
        <v>16530</v>
      </c>
      <c r="X16677">
        <v>13</v>
      </c>
      <c r="Y16677" t="s">
        <v>6457</v>
      </c>
      <c r="Z16677">
        <v>13128</v>
      </c>
      <c r="AA16677" t="s">
        <v>831</v>
      </c>
      <c r="AC16677" t="s">
        <v>10720</v>
      </c>
      <c r="AD16677" t="s">
        <v>2682</v>
      </c>
    </row>
    <row r="16678" spans="21:30">
      <c r="U16678">
        <v>35828</v>
      </c>
      <c r="V16678">
        <v>2</v>
      </c>
      <c r="W16678" t="s">
        <v>12495</v>
      </c>
      <c r="X16678">
        <v>13</v>
      </c>
      <c r="Y16678" t="s">
        <v>6457</v>
      </c>
      <c r="Z16678">
        <v>13129</v>
      </c>
      <c r="AA16678" t="s">
        <v>6690</v>
      </c>
      <c r="AC16678" t="s">
        <v>15961</v>
      </c>
      <c r="AD16678" t="s">
        <v>2682</v>
      </c>
    </row>
    <row r="16679" spans="21:30">
      <c r="U16679">
        <v>35830</v>
      </c>
      <c r="V16679">
        <v>4</v>
      </c>
      <c r="W16679" t="s">
        <v>16531</v>
      </c>
      <c r="X16679">
        <v>13</v>
      </c>
      <c r="Y16679" t="s">
        <v>6457</v>
      </c>
      <c r="Z16679">
        <v>13129</v>
      </c>
      <c r="AA16679" t="s">
        <v>6690</v>
      </c>
      <c r="AC16679" t="s">
        <v>10720</v>
      </c>
      <c r="AD16679" t="s">
        <v>2682</v>
      </c>
    </row>
    <row r="16680" spans="21:30">
      <c r="U16680">
        <v>35832</v>
      </c>
      <c r="V16680">
        <v>0</v>
      </c>
      <c r="W16680" t="s">
        <v>16532</v>
      </c>
      <c r="X16680">
        <v>13</v>
      </c>
      <c r="Y16680" t="s">
        <v>6457</v>
      </c>
      <c r="Z16680">
        <v>13130</v>
      </c>
      <c r="AA16680" t="s">
        <v>840</v>
      </c>
      <c r="AC16680" t="s">
        <v>10720</v>
      </c>
      <c r="AD16680" t="s">
        <v>2682</v>
      </c>
    </row>
    <row r="16681" spans="21:30">
      <c r="U16681">
        <v>35833</v>
      </c>
      <c r="V16681">
        <v>9</v>
      </c>
      <c r="W16681" t="s">
        <v>16533</v>
      </c>
      <c r="X16681">
        <v>13</v>
      </c>
      <c r="Y16681" t="s">
        <v>6457</v>
      </c>
      <c r="Z16681">
        <v>13130</v>
      </c>
      <c r="AA16681" t="s">
        <v>840</v>
      </c>
      <c r="AC16681" t="s">
        <v>10720</v>
      </c>
      <c r="AD16681" t="s">
        <v>2682</v>
      </c>
    </row>
    <row r="16682" spans="21:30">
      <c r="U16682">
        <v>35835</v>
      </c>
      <c r="V16682">
        <v>5</v>
      </c>
      <c r="W16682" t="s">
        <v>16534</v>
      </c>
      <c r="X16682">
        <v>13</v>
      </c>
      <c r="Y16682" t="s">
        <v>6457</v>
      </c>
      <c r="Z16682">
        <v>13130</v>
      </c>
      <c r="AA16682" t="s">
        <v>840</v>
      </c>
      <c r="AC16682" t="s">
        <v>10720</v>
      </c>
      <c r="AD16682" t="s">
        <v>2682</v>
      </c>
    </row>
    <row r="16683" spans="21:30">
      <c r="U16683">
        <v>35836</v>
      </c>
      <c r="V16683">
        <v>3</v>
      </c>
      <c r="W16683" t="s">
        <v>16535</v>
      </c>
      <c r="X16683">
        <v>13</v>
      </c>
      <c r="Y16683" t="s">
        <v>6457</v>
      </c>
      <c r="Z16683">
        <v>13130</v>
      </c>
      <c r="AA16683" t="s">
        <v>840</v>
      </c>
      <c r="AC16683" t="s">
        <v>10720</v>
      </c>
      <c r="AD16683" t="s">
        <v>2682</v>
      </c>
    </row>
    <row r="16684" spans="21:30">
      <c r="U16684">
        <v>35837</v>
      </c>
      <c r="V16684">
        <v>1</v>
      </c>
      <c r="W16684" t="s">
        <v>16536</v>
      </c>
      <c r="X16684">
        <v>13</v>
      </c>
      <c r="Y16684" t="s">
        <v>6457</v>
      </c>
      <c r="Z16684">
        <v>13130</v>
      </c>
      <c r="AA16684" t="s">
        <v>840</v>
      </c>
      <c r="AC16684" t="s">
        <v>10720</v>
      </c>
      <c r="AD16684" t="s">
        <v>2682</v>
      </c>
    </row>
    <row r="16685" spans="21:30">
      <c r="U16685">
        <v>35845</v>
      </c>
      <c r="V16685">
        <v>2</v>
      </c>
      <c r="W16685" t="s">
        <v>12719</v>
      </c>
      <c r="X16685">
        <v>13</v>
      </c>
      <c r="Y16685" t="s">
        <v>6457</v>
      </c>
      <c r="Z16685">
        <v>13131</v>
      </c>
      <c r="AA16685" t="s">
        <v>6925</v>
      </c>
      <c r="AC16685" t="s">
        <v>10720</v>
      </c>
      <c r="AD16685" t="s">
        <v>2682</v>
      </c>
    </row>
    <row r="16686" spans="21:30">
      <c r="U16686">
        <v>35846</v>
      </c>
      <c r="V16686">
        <v>0</v>
      </c>
      <c r="W16686" t="s">
        <v>16537</v>
      </c>
      <c r="X16686">
        <v>13</v>
      </c>
      <c r="Y16686" t="s">
        <v>6457</v>
      </c>
      <c r="Z16686">
        <v>13131</v>
      </c>
      <c r="AA16686" t="s">
        <v>6925</v>
      </c>
      <c r="AC16686" t="s">
        <v>10720</v>
      </c>
      <c r="AD16686" t="s">
        <v>2682</v>
      </c>
    </row>
    <row r="16687" spans="21:30">
      <c r="U16687">
        <v>35847</v>
      </c>
      <c r="V16687">
        <v>9</v>
      </c>
      <c r="W16687" t="s">
        <v>12824</v>
      </c>
      <c r="X16687">
        <v>13</v>
      </c>
      <c r="Y16687" t="s">
        <v>6457</v>
      </c>
      <c r="Z16687">
        <v>13131</v>
      </c>
      <c r="AA16687" t="s">
        <v>6925</v>
      </c>
      <c r="AC16687" t="s">
        <v>10720</v>
      </c>
      <c r="AD16687" t="s">
        <v>2682</v>
      </c>
    </row>
    <row r="16688" spans="21:30">
      <c r="U16688">
        <v>35848</v>
      </c>
      <c r="V16688">
        <v>7</v>
      </c>
      <c r="W16688" t="s">
        <v>13952</v>
      </c>
      <c r="X16688">
        <v>13</v>
      </c>
      <c r="Y16688" t="s">
        <v>6457</v>
      </c>
      <c r="Z16688">
        <v>13131</v>
      </c>
      <c r="AA16688" t="s">
        <v>6925</v>
      </c>
      <c r="AC16688" t="s">
        <v>10720</v>
      </c>
      <c r="AD16688" t="s">
        <v>2682</v>
      </c>
    </row>
    <row r="16689" spans="21:30">
      <c r="U16689">
        <v>35849</v>
      </c>
      <c r="V16689">
        <v>5</v>
      </c>
      <c r="W16689" t="s">
        <v>16538</v>
      </c>
      <c r="X16689">
        <v>13</v>
      </c>
      <c r="Y16689" t="s">
        <v>6457</v>
      </c>
      <c r="Z16689">
        <v>13131</v>
      </c>
      <c r="AA16689" t="s">
        <v>6925</v>
      </c>
      <c r="AC16689" t="s">
        <v>10720</v>
      </c>
      <c r="AD16689" t="s">
        <v>2682</v>
      </c>
    </row>
    <row r="16690" spans="21:30">
      <c r="U16690">
        <v>35850</v>
      </c>
      <c r="V16690">
        <v>9</v>
      </c>
      <c r="W16690" t="s">
        <v>16539</v>
      </c>
      <c r="X16690">
        <v>13</v>
      </c>
      <c r="Y16690" t="s">
        <v>6457</v>
      </c>
      <c r="Z16690">
        <v>13131</v>
      </c>
      <c r="AA16690" t="s">
        <v>6925</v>
      </c>
      <c r="AC16690" t="s">
        <v>10720</v>
      </c>
      <c r="AD16690" t="s">
        <v>2682</v>
      </c>
    </row>
    <row r="16691" spans="21:30">
      <c r="U16691">
        <v>35851</v>
      </c>
      <c r="V16691">
        <v>7</v>
      </c>
      <c r="W16691" t="s">
        <v>16540</v>
      </c>
      <c r="X16691">
        <v>13</v>
      </c>
      <c r="Y16691" t="s">
        <v>6457</v>
      </c>
      <c r="Z16691">
        <v>13131</v>
      </c>
      <c r="AA16691" t="s">
        <v>6925</v>
      </c>
      <c r="AC16691" t="s">
        <v>10720</v>
      </c>
      <c r="AD16691" t="s">
        <v>2682</v>
      </c>
    </row>
    <row r="16692" spans="21:30">
      <c r="U16692">
        <v>35864</v>
      </c>
      <c r="V16692">
        <v>9</v>
      </c>
      <c r="W16692" t="s">
        <v>16541</v>
      </c>
      <c r="X16692">
        <v>13</v>
      </c>
      <c r="Y16692" t="s">
        <v>6457</v>
      </c>
      <c r="Z16692">
        <v>13201</v>
      </c>
      <c r="AA16692" t="s">
        <v>114</v>
      </c>
      <c r="AC16692" t="s">
        <v>10720</v>
      </c>
      <c r="AD16692" t="s">
        <v>2682</v>
      </c>
    </row>
    <row r="16693" spans="21:30">
      <c r="U16693">
        <v>35865</v>
      </c>
      <c r="V16693">
        <v>7</v>
      </c>
      <c r="W16693" t="s">
        <v>840</v>
      </c>
      <c r="X16693">
        <v>13</v>
      </c>
      <c r="Y16693" t="s">
        <v>6457</v>
      </c>
      <c r="Z16693">
        <v>13201</v>
      </c>
      <c r="AA16693" t="s">
        <v>114</v>
      </c>
      <c r="AC16693" t="s">
        <v>10720</v>
      </c>
      <c r="AD16693" t="s">
        <v>2682</v>
      </c>
    </row>
    <row r="16694" spans="21:30">
      <c r="U16694">
        <v>35866</v>
      </c>
      <c r="V16694">
        <v>5</v>
      </c>
      <c r="W16694" t="s">
        <v>16542</v>
      </c>
      <c r="X16694">
        <v>13</v>
      </c>
      <c r="Y16694" t="s">
        <v>6457</v>
      </c>
      <c r="Z16694">
        <v>13201</v>
      </c>
      <c r="AA16694" t="s">
        <v>114</v>
      </c>
      <c r="AC16694" t="s">
        <v>10720</v>
      </c>
      <c r="AD16694" t="s">
        <v>2682</v>
      </c>
    </row>
    <row r="16695" spans="21:30">
      <c r="U16695">
        <v>35867</v>
      </c>
      <c r="V16695">
        <v>3</v>
      </c>
      <c r="W16695" t="s">
        <v>16543</v>
      </c>
      <c r="X16695">
        <v>13</v>
      </c>
      <c r="Y16695" t="s">
        <v>6457</v>
      </c>
      <c r="Z16695">
        <v>13201</v>
      </c>
      <c r="AA16695" t="s">
        <v>114</v>
      </c>
      <c r="AC16695" t="s">
        <v>10720</v>
      </c>
      <c r="AD16695" t="s">
        <v>2682</v>
      </c>
    </row>
    <row r="16696" spans="21:30">
      <c r="U16696">
        <v>35868</v>
      </c>
      <c r="V16696">
        <v>1</v>
      </c>
      <c r="W16696" t="s">
        <v>16544</v>
      </c>
      <c r="X16696">
        <v>13</v>
      </c>
      <c r="Y16696" t="s">
        <v>6457</v>
      </c>
      <c r="Z16696">
        <v>13201</v>
      </c>
      <c r="AA16696" t="s">
        <v>114</v>
      </c>
      <c r="AC16696" t="s">
        <v>10720</v>
      </c>
      <c r="AD16696" t="s">
        <v>2682</v>
      </c>
    </row>
    <row r="16697" spans="21:30">
      <c r="U16697">
        <v>35870</v>
      </c>
      <c r="V16697">
        <v>3</v>
      </c>
      <c r="W16697" t="s">
        <v>1448</v>
      </c>
      <c r="X16697">
        <v>13</v>
      </c>
      <c r="Y16697" t="s">
        <v>6457</v>
      </c>
      <c r="Z16697">
        <v>13201</v>
      </c>
      <c r="AA16697" t="s">
        <v>114</v>
      </c>
      <c r="AC16697" t="s">
        <v>10720</v>
      </c>
      <c r="AD16697" t="s">
        <v>2682</v>
      </c>
    </row>
    <row r="16698" spans="21:30">
      <c r="U16698">
        <v>35871</v>
      </c>
      <c r="V16698">
        <v>1</v>
      </c>
      <c r="W16698" t="s">
        <v>16545</v>
      </c>
      <c r="X16698">
        <v>13</v>
      </c>
      <c r="Y16698" t="s">
        <v>6457</v>
      </c>
      <c r="Z16698">
        <v>13201</v>
      </c>
      <c r="AA16698" t="s">
        <v>114</v>
      </c>
      <c r="AC16698" t="s">
        <v>10720</v>
      </c>
      <c r="AD16698" t="s">
        <v>2682</v>
      </c>
    </row>
    <row r="16699" spans="21:30">
      <c r="U16699">
        <v>35873</v>
      </c>
      <c r="V16699">
        <v>8</v>
      </c>
      <c r="W16699" t="s">
        <v>615</v>
      </c>
      <c r="X16699">
        <v>13</v>
      </c>
      <c r="Y16699" t="s">
        <v>6457</v>
      </c>
      <c r="Z16699">
        <v>13201</v>
      </c>
      <c r="AA16699" t="s">
        <v>114</v>
      </c>
      <c r="AC16699" t="s">
        <v>10720</v>
      </c>
      <c r="AD16699" t="s">
        <v>2682</v>
      </c>
    </row>
    <row r="16700" spans="21:30">
      <c r="U16700">
        <v>35874</v>
      </c>
      <c r="V16700">
        <v>6</v>
      </c>
      <c r="W16700" t="s">
        <v>16546</v>
      </c>
      <c r="X16700">
        <v>13</v>
      </c>
      <c r="Y16700" t="s">
        <v>6457</v>
      </c>
      <c r="Z16700">
        <v>13201</v>
      </c>
      <c r="AA16700" t="s">
        <v>114</v>
      </c>
      <c r="AC16700" t="s">
        <v>10720</v>
      </c>
      <c r="AD16700" t="s">
        <v>2682</v>
      </c>
    </row>
    <row r="16701" spans="21:30">
      <c r="U16701">
        <v>35875</v>
      </c>
      <c r="V16701">
        <v>4</v>
      </c>
      <c r="W16701" t="s">
        <v>16547</v>
      </c>
      <c r="X16701">
        <v>13</v>
      </c>
      <c r="Y16701" t="s">
        <v>6457</v>
      </c>
      <c r="Z16701">
        <v>13201</v>
      </c>
      <c r="AA16701" t="s">
        <v>114</v>
      </c>
      <c r="AC16701" t="s">
        <v>10720</v>
      </c>
      <c r="AD16701" t="s">
        <v>2682</v>
      </c>
    </row>
    <row r="16702" spans="21:30">
      <c r="U16702">
        <v>35876</v>
      </c>
      <c r="V16702">
        <v>2</v>
      </c>
      <c r="W16702" t="s">
        <v>16395</v>
      </c>
      <c r="X16702">
        <v>13</v>
      </c>
      <c r="Y16702" t="s">
        <v>6457</v>
      </c>
      <c r="Z16702">
        <v>13201</v>
      </c>
      <c r="AA16702" t="s">
        <v>114</v>
      </c>
      <c r="AC16702" t="s">
        <v>10720</v>
      </c>
      <c r="AD16702" t="s">
        <v>2682</v>
      </c>
    </row>
    <row r="16703" spans="21:30">
      <c r="U16703">
        <v>35878</v>
      </c>
      <c r="V16703">
        <v>9</v>
      </c>
      <c r="W16703" t="s">
        <v>16548</v>
      </c>
      <c r="X16703">
        <v>13</v>
      </c>
      <c r="Y16703" t="s">
        <v>6457</v>
      </c>
      <c r="Z16703">
        <v>13201</v>
      </c>
      <c r="AA16703" t="s">
        <v>114</v>
      </c>
      <c r="AC16703" t="s">
        <v>10720</v>
      </c>
      <c r="AD16703" t="s">
        <v>2682</v>
      </c>
    </row>
    <row r="16704" spans="21:30">
      <c r="U16704">
        <v>35879</v>
      </c>
      <c r="V16704">
        <v>7</v>
      </c>
      <c r="W16704" t="s">
        <v>16549</v>
      </c>
      <c r="X16704">
        <v>13</v>
      </c>
      <c r="Y16704" t="s">
        <v>6457</v>
      </c>
      <c r="Z16704">
        <v>13201</v>
      </c>
      <c r="AA16704" t="s">
        <v>114</v>
      </c>
      <c r="AC16704" t="s">
        <v>10720</v>
      </c>
      <c r="AD16704" t="s">
        <v>2682</v>
      </c>
    </row>
    <row r="16705" spans="21:30">
      <c r="U16705">
        <v>35880</v>
      </c>
      <c r="V16705">
        <v>0</v>
      </c>
      <c r="W16705" t="s">
        <v>16550</v>
      </c>
      <c r="X16705">
        <v>13</v>
      </c>
      <c r="Y16705" t="s">
        <v>6457</v>
      </c>
      <c r="Z16705">
        <v>13201</v>
      </c>
      <c r="AA16705" t="s">
        <v>114</v>
      </c>
      <c r="AC16705" t="s">
        <v>10720</v>
      </c>
      <c r="AD16705" t="s">
        <v>2682</v>
      </c>
    </row>
    <row r="16706" spans="21:30">
      <c r="U16706">
        <v>35881</v>
      </c>
      <c r="V16706">
        <v>9</v>
      </c>
      <c r="W16706" t="s">
        <v>16551</v>
      </c>
      <c r="X16706">
        <v>13</v>
      </c>
      <c r="Y16706" t="s">
        <v>6457</v>
      </c>
      <c r="Z16706">
        <v>13201</v>
      </c>
      <c r="AA16706" t="s">
        <v>114</v>
      </c>
      <c r="AC16706" t="s">
        <v>10720</v>
      </c>
      <c r="AD16706" t="s">
        <v>2682</v>
      </c>
    </row>
    <row r="16707" spans="21:30">
      <c r="U16707">
        <v>35882</v>
      </c>
      <c r="V16707">
        <v>7</v>
      </c>
      <c r="W16707" t="s">
        <v>16552</v>
      </c>
      <c r="X16707">
        <v>13</v>
      </c>
      <c r="Y16707" t="s">
        <v>6457</v>
      </c>
      <c r="Z16707">
        <v>13201</v>
      </c>
      <c r="AA16707" t="s">
        <v>114</v>
      </c>
      <c r="AC16707" t="s">
        <v>10720</v>
      </c>
      <c r="AD16707" t="s">
        <v>2682</v>
      </c>
    </row>
    <row r="16708" spans="21:30">
      <c r="U16708">
        <v>35883</v>
      </c>
      <c r="V16708">
        <v>5</v>
      </c>
      <c r="W16708" t="s">
        <v>16553</v>
      </c>
      <c r="X16708">
        <v>13</v>
      </c>
      <c r="Y16708" t="s">
        <v>6457</v>
      </c>
      <c r="Z16708">
        <v>13201</v>
      </c>
      <c r="AA16708" t="s">
        <v>114</v>
      </c>
      <c r="AC16708" t="s">
        <v>10720</v>
      </c>
      <c r="AD16708" t="s">
        <v>2682</v>
      </c>
    </row>
    <row r="16709" spans="21:30">
      <c r="U16709">
        <v>35884</v>
      </c>
      <c r="V16709">
        <v>3</v>
      </c>
      <c r="W16709" t="s">
        <v>16554</v>
      </c>
      <c r="X16709">
        <v>13</v>
      </c>
      <c r="Y16709" t="s">
        <v>6457</v>
      </c>
      <c r="Z16709">
        <v>13201</v>
      </c>
      <c r="AA16709" t="s">
        <v>114</v>
      </c>
      <c r="AC16709" t="s">
        <v>10720</v>
      </c>
      <c r="AD16709" t="s">
        <v>443</v>
      </c>
    </row>
    <row r="16710" spans="21:30">
      <c r="U16710">
        <v>35885</v>
      </c>
      <c r="V16710">
        <v>1</v>
      </c>
      <c r="W16710" t="s">
        <v>16555</v>
      </c>
      <c r="X16710">
        <v>13</v>
      </c>
      <c r="Y16710" t="s">
        <v>6457</v>
      </c>
      <c r="Z16710">
        <v>13201</v>
      </c>
      <c r="AA16710" t="s">
        <v>114</v>
      </c>
      <c r="AC16710" t="s">
        <v>10720</v>
      </c>
      <c r="AD16710" t="s">
        <v>2682</v>
      </c>
    </row>
    <row r="16711" spans="21:30">
      <c r="U16711">
        <v>35887</v>
      </c>
      <c r="V16711">
        <v>8</v>
      </c>
      <c r="W16711" t="s">
        <v>16556</v>
      </c>
      <c r="X16711">
        <v>13</v>
      </c>
      <c r="Y16711" t="s">
        <v>6457</v>
      </c>
      <c r="Z16711">
        <v>13201</v>
      </c>
      <c r="AA16711" t="s">
        <v>114</v>
      </c>
      <c r="AC16711" t="s">
        <v>10720</v>
      </c>
      <c r="AD16711" t="s">
        <v>2682</v>
      </c>
    </row>
    <row r="16712" spans="21:30">
      <c r="U16712">
        <v>35888</v>
      </c>
      <c r="V16712">
        <v>6</v>
      </c>
      <c r="W16712" t="s">
        <v>12465</v>
      </c>
      <c r="X16712">
        <v>13</v>
      </c>
      <c r="Y16712" t="s">
        <v>6457</v>
      </c>
      <c r="Z16712">
        <v>13201</v>
      </c>
      <c r="AA16712" t="s">
        <v>114</v>
      </c>
      <c r="AC16712" t="s">
        <v>10720</v>
      </c>
      <c r="AD16712" t="s">
        <v>2682</v>
      </c>
    </row>
    <row r="16713" spans="21:30">
      <c r="U16713">
        <v>35889</v>
      </c>
      <c r="V16713">
        <v>4</v>
      </c>
      <c r="W16713" t="s">
        <v>16557</v>
      </c>
      <c r="X16713">
        <v>13</v>
      </c>
      <c r="Y16713" t="s">
        <v>6457</v>
      </c>
      <c r="Z16713">
        <v>13201</v>
      </c>
      <c r="AA16713" t="s">
        <v>114</v>
      </c>
      <c r="AC16713" t="s">
        <v>10720</v>
      </c>
      <c r="AD16713" t="s">
        <v>2682</v>
      </c>
    </row>
    <row r="16714" spans="21:30">
      <c r="U16714">
        <v>35890</v>
      </c>
      <c r="V16714">
        <v>8</v>
      </c>
      <c r="W16714" t="s">
        <v>16558</v>
      </c>
      <c r="X16714">
        <v>13</v>
      </c>
      <c r="Y16714" t="s">
        <v>6457</v>
      </c>
      <c r="Z16714">
        <v>13201</v>
      </c>
      <c r="AA16714" t="s">
        <v>114</v>
      </c>
      <c r="AC16714" t="s">
        <v>10720</v>
      </c>
      <c r="AD16714" t="s">
        <v>2682</v>
      </c>
    </row>
    <row r="16715" spans="21:30">
      <c r="U16715">
        <v>35891</v>
      </c>
      <c r="V16715">
        <v>6</v>
      </c>
      <c r="W16715" t="s">
        <v>16559</v>
      </c>
      <c r="X16715">
        <v>13</v>
      </c>
      <c r="Y16715" t="s">
        <v>6457</v>
      </c>
      <c r="Z16715">
        <v>13201</v>
      </c>
      <c r="AA16715" t="s">
        <v>114</v>
      </c>
      <c r="AC16715" t="s">
        <v>10720</v>
      </c>
      <c r="AD16715" t="s">
        <v>2682</v>
      </c>
    </row>
    <row r="16716" spans="21:30">
      <c r="U16716">
        <v>35892</v>
      </c>
      <c r="V16716">
        <v>4</v>
      </c>
      <c r="W16716" t="s">
        <v>16560</v>
      </c>
      <c r="X16716">
        <v>13</v>
      </c>
      <c r="Y16716" t="s">
        <v>6457</v>
      </c>
      <c r="Z16716">
        <v>13201</v>
      </c>
      <c r="AA16716" t="s">
        <v>114</v>
      </c>
      <c r="AC16716" t="s">
        <v>10720</v>
      </c>
      <c r="AD16716" t="s">
        <v>2682</v>
      </c>
    </row>
    <row r="16717" spans="21:30">
      <c r="U16717">
        <v>35893</v>
      </c>
      <c r="V16717">
        <v>2</v>
      </c>
      <c r="W16717" t="s">
        <v>16561</v>
      </c>
      <c r="X16717">
        <v>13</v>
      </c>
      <c r="Y16717" t="s">
        <v>6457</v>
      </c>
      <c r="Z16717">
        <v>13201</v>
      </c>
      <c r="AA16717" t="s">
        <v>114</v>
      </c>
      <c r="AC16717" t="s">
        <v>10720</v>
      </c>
      <c r="AD16717" t="s">
        <v>2682</v>
      </c>
    </row>
    <row r="16718" spans="21:30">
      <c r="U16718">
        <v>35894</v>
      </c>
      <c r="V16718">
        <v>0</v>
      </c>
      <c r="W16718" t="s">
        <v>16562</v>
      </c>
      <c r="X16718">
        <v>13</v>
      </c>
      <c r="Y16718" t="s">
        <v>6457</v>
      </c>
      <c r="Z16718">
        <v>13201</v>
      </c>
      <c r="AA16718" t="s">
        <v>114</v>
      </c>
      <c r="AC16718" t="s">
        <v>10720</v>
      </c>
      <c r="AD16718" t="s">
        <v>2682</v>
      </c>
    </row>
    <row r="16719" spans="21:30">
      <c r="U16719">
        <v>35895</v>
      </c>
      <c r="V16719">
        <v>9</v>
      </c>
      <c r="W16719" t="s">
        <v>16563</v>
      </c>
      <c r="X16719">
        <v>13</v>
      </c>
      <c r="Y16719" t="s">
        <v>6457</v>
      </c>
      <c r="Z16719">
        <v>13201</v>
      </c>
      <c r="AA16719" t="s">
        <v>114</v>
      </c>
      <c r="AC16719" t="s">
        <v>10720</v>
      </c>
      <c r="AD16719" t="s">
        <v>2682</v>
      </c>
    </row>
    <row r="16720" spans="21:30">
      <c r="U16720">
        <v>35896</v>
      </c>
      <c r="V16720">
        <v>7</v>
      </c>
      <c r="W16720" t="s">
        <v>16564</v>
      </c>
      <c r="X16720">
        <v>13</v>
      </c>
      <c r="Y16720" t="s">
        <v>6457</v>
      </c>
      <c r="Z16720">
        <v>13201</v>
      </c>
      <c r="AA16720" t="s">
        <v>114</v>
      </c>
      <c r="AC16720" t="s">
        <v>10720</v>
      </c>
      <c r="AD16720" t="s">
        <v>2682</v>
      </c>
    </row>
    <row r="16721" spans="21:30">
      <c r="U16721">
        <v>35897</v>
      </c>
      <c r="V16721">
        <v>5</v>
      </c>
      <c r="W16721" t="s">
        <v>16488</v>
      </c>
      <c r="X16721">
        <v>13</v>
      </c>
      <c r="Y16721" t="s">
        <v>6457</v>
      </c>
      <c r="Z16721">
        <v>13201</v>
      </c>
      <c r="AA16721" t="s">
        <v>114</v>
      </c>
      <c r="AC16721" t="s">
        <v>10720</v>
      </c>
      <c r="AD16721" t="s">
        <v>2682</v>
      </c>
    </row>
    <row r="16722" spans="21:30">
      <c r="U16722">
        <v>35898</v>
      </c>
      <c r="V16722">
        <v>3</v>
      </c>
      <c r="W16722" t="s">
        <v>16565</v>
      </c>
      <c r="X16722">
        <v>13</v>
      </c>
      <c r="Y16722" t="s">
        <v>6457</v>
      </c>
      <c r="Z16722">
        <v>13201</v>
      </c>
      <c r="AA16722" t="s">
        <v>114</v>
      </c>
      <c r="AC16722" t="s">
        <v>10720</v>
      </c>
      <c r="AD16722" t="s">
        <v>2682</v>
      </c>
    </row>
    <row r="16723" spans="21:30">
      <c r="U16723">
        <v>35899</v>
      </c>
      <c r="V16723">
        <v>1</v>
      </c>
      <c r="W16723" t="s">
        <v>16566</v>
      </c>
      <c r="X16723">
        <v>13</v>
      </c>
      <c r="Y16723" t="s">
        <v>6457</v>
      </c>
      <c r="Z16723">
        <v>13201</v>
      </c>
      <c r="AA16723" t="s">
        <v>114</v>
      </c>
      <c r="AC16723" t="s">
        <v>10720</v>
      </c>
      <c r="AD16723" t="s">
        <v>2682</v>
      </c>
    </row>
    <row r="16724" spans="21:30">
      <c r="U16724">
        <v>35900</v>
      </c>
      <c r="V16724">
        <v>9</v>
      </c>
      <c r="W16724" t="s">
        <v>16567</v>
      </c>
      <c r="X16724">
        <v>13</v>
      </c>
      <c r="Y16724" t="s">
        <v>6457</v>
      </c>
      <c r="Z16724">
        <v>13201</v>
      </c>
      <c r="AA16724" t="s">
        <v>114</v>
      </c>
      <c r="AC16724" t="s">
        <v>10720</v>
      </c>
      <c r="AD16724" t="s">
        <v>2682</v>
      </c>
    </row>
    <row r="16725" spans="21:30">
      <c r="U16725">
        <v>35901</v>
      </c>
      <c r="V16725">
        <v>7</v>
      </c>
      <c r="W16725" t="s">
        <v>16568</v>
      </c>
      <c r="X16725">
        <v>13</v>
      </c>
      <c r="Y16725" t="s">
        <v>6457</v>
      </c>
      <c r="Z16725">
        <v>13201</v>
      </c>
      <c r="AA16725" t="s">
        <v>114</v>
      </c>
      <c r="AC16725" t="s">
        <v>10720</v>
      </c>
      <c r="AD16725" t="s">
        <v>2682</v>
      </c>
    </row>
    <row r="16726" spans="21:30">
      <c r="U16726">
        <v>35902</v>
      </c>
      <c r="V16726">
        <v>5</v>
      </c>
      <c r="W16726" t="s">
        <v>16569</v>
      </c>
      <c r="X16726">
        <v>13</v>
      </c>
      <c r="Y16726" t="s">
        <v>6457</v>
      </c>
      <c r="Z16726">
        <v>13201</v>
      </c>
      <c r="AA16726" t="s">
        <v>114</v>
      </c>
      <c r="AC16726" t="s">
        <v>10720</v>
      </c>
      <c r="AD16726" t="s">
        <v>2682</v>
      </c>
    </row>
    <row r="16727" spans="21:30">
      <c r="U16727">
        <v>35903</v>
      </c>
      <c r="V16727">
        <v>3</v>
      </c>
      <c r="W16727" t="s">
        <v>16570</v>
      </c>
      <c r="X16727">
        <v>13</v>
      </c>
      <c r="Y16727" t="s">
        <v>6457</v>
      </c>
      <c r="Z16727">
        <v>13201</v>
      </c>
      <c r="AA16727" t="s">
        <v>114</v>
      </c>
      <c r="AC16727" t="s">
        <v>10720</v>
      </c>
      <c r="AD16727" t="s">
        <v>2682</v>
      </c>
    </row>
    <row r="16728" spans="21:30">
      <c r="U16728">
        <v>35904</v>
      </c>
      <c r="V16728">
        <v>1</v>
      </c>
      <c r="W16728" t="s">
        <v>16571</v>
      </c>
      <c r="X16728">
        <v>13</v>
      </c>
      <c r="Y16728" t="s">
        <v>6457</v>
      </c>
      <c r="Z16728">
        <v>13201</v>
      </c>
      <c r="AA16728" t="s">
        <v>114</v>
      </c>
      <c r="AC16728" t="s">
        <v>10720</v>
      </c>
      <c r="AD16728" t="s">
        <v>2682</v>
      </c>
    </row>
    <row r="16729" spans="21:30">
      <c r="U16729">
        <v>35906</v>
      </c>
      <c r="V16729">
        <v>8</v>
      </c>
      <c r="W16729" t="s">
        <v>16572</v>
      </c>
      <c r="X16729">
        <v>13</v>
      </c>
      <c r="Y16729" t="s">
        <v>6457</v>
      </c>
      <c r="Z16729">
        <v>13201</v>
      </c>
      <c r="AA16729" t="s">
        <v>114</v>
      </c>
      <c r="AC16729" t="s">
        <v>10720</v>
      </c>
      <c r="AD16729" t="s">
        <v>443</v>
      </c>
    </row>
    <row r="16730" spans="21:30">
      <c r="U16730">
        <v>35907</v>
      </c>
      <c r="V16730">
        <v>6</v>
      </c>
      <c r="W16730" t="s">
        <v>16573</v>
      </c>
      <c r="X16730">
        <v>13</v>
      </c>
      <c r="Y16730" t="s">
        <v>6457</v>
      </c>
      <c r="Z16730">
        <v>13201</v>
      </c>
      <c r="AA16730" t="s">
        <v>114</v>
      </c>
      <c r="AC16730" t="s">
        <v>10720</v>
      </c>
      <c r="AD16730" t="s">
        <v>443</v>
      </c>
    </row>
    <row r="16731" spans="21:30">
      <c r="U16731">
        <v>35908</v>
      </c>
      <c r="V16731">
        <v>4</v>
      </c>
      <c r="W16731" t="s">
        <v>16574</v>
      </c>
      <c r="X16731">
        <v>13</v>
      </c>
      <c r="Y16731" t="s">
        <v>6457</v>
      </c>
      <c r="Z16731">
        <v>13202</v>
      </c>
      <c r="AA16731" t="s">
        <v>781</v>
      </c>
      <c r="AC16731" t="s">
        <v>10720</v>
      </c>
      <c r="AD16731" t="s">
        <v>2682</v>
      </c>
    </row>
    <row r="16732" spans="21:30">
      <c r="U16732">
        <v>35909</v>
      </c>
      <c r="V16732">
        <v>2</v>
      </c>
      <c r="W16732" t="s">
        <v>16575</v>
      </c>
      <c r="X16732">
        <v>13</v>
      </c>
      <c r="Y16732" t="s">
        <v>6457</v>
      </c>
      <c r="Z16732">
        <v>13202</v>
      </c>
      <c r="AA16732" t="s">
        <v>781</v>
      </c>
      <c r="AC16732" t="s">
        <v>10720</v>
      </c>
      <c r="AD16732" t="s">
        <v>2682</v>
      </c>
    </row>
    <row r="16733" spans="21:30">
      <c r="U16733">
        <v>35910</v>
      </c>
      <c r="V16733">
        <v>6</v>
      </c>
      <c r="W16733" t="s">
        <v>16576</v>
      </c>
      <c r="X16733">
        <v>13</v>
      </c>
      <c r="Y16733" t="s">
        <v>6457</v>
      </c>
      <c r="Z16733">
        <v>13202</v>
      </c>
      <c r="AA16733" t="s">
        <v>781</v>
      </c>
      <c r="AC16733" t="s">
        <v>10720</v>
      </c>
      <c r="AD16733" t="s">
        <v>443</v>
      </c>
    </row>
    <row r="16734" spans="21:30">
      <c r="U16734">
        <v>35912</v>
      </c>
      <c r="V16734">
        <v>2</v>
      </c>
      <c r="W16734" t="s">
        <v>16577</v>
      </c>
      <c r="X16734">
        <v>13</v>
      </c>
      <c r="Y16734" t="s">
        <v>6457</v>
      </c>
      <c r="Z16734">
        <v>13203</v>
      </c>
      <c r="AA16734" t="s">
        <v>7433</v>
      </c>
      <c r="AC16734" t="s">
        <v>10720</v>
      </c>
      <c r="AD16734" t="s">
        <v>2682</v>
      </c>
    </row>
    <row r="16735" spans="21:30">
      <c r="U16735">
        <v>35913</v>
      </c>
      <c r="V16735">
        <v>0</v>
      </c>
      <c r="W16735" t="s">
        <v>16578</v>
      </c>
      <c r="X16735">
        <v>13</v>
      </c>
      <c r="Y16735" t="s">
        <v>6457</v>
      </c>
      <c r="Z16735">
        <v>13203</v>
      </c>
      <c r="AA16735" t="s">
        <v>7433</v>
      </c>
      <c r="AC16735" t="s">
        <v>10720</v>
      </c>
      <c r="AD16735" t="s">
        <v>2682</v>
      </c>
    </row>
    <row r="16736" spans="21:30">
      <c r="U16736">
        <v>35914</v>
      </c>
      <c r="V16736">
        <v>9</v>
      </c>
      <c r="W16736" t="s">
        <v>16579</v>
      </c>
      <c r="X16736">
        <v>13</v>
      </c>
      <c r="Y16736" t="s">
        <v>6457</v>
      </c>
      <c r="Z16736">
        <v>13203</v>
      </c>
      <c r="AA16736" t="s">
        <v>7433</v>
      </c>
      <c r="AC16736" t="s">
        <v>10720</v>
      </c>
      <c r="AD16736" t="s">
        <v>2682</v>
      </c>
    </row>
    <row r="16737" spans="21:30">
      <c r="U16737">
        <v>35915</v>
      </c>
      <c r="V16737">
        <v>7</v>
      </c>
      <c r="W16737" t="s">
        <v>16580</v>
      </c>
      <c r="X16737">
        <v>13</v>
      </c>
      <c r="Y16737" t="s">
        <v>6457</v>
      </c>
      <c r="Z16737">
        <v>13203</v>
      </c>
      <c r="AA16737" t="s">
        <v>7433</v>
      </c>
      <c r="AC16737" t="s">
        <v>10720</v>
      </c>
      <c r="AD16737" t="s">
        <v>2682</v>
      </c>
    </row>
    <row r="16738" spans="21:30">
      <c r="U16738">
        <v>35920</v>
      </c>
      <c r="V16738">
        <v>3</v>
      </c>
      <c r="W16738" t="s">
        <v>16581</v>
      </c>
      <c r="X16738">
        <v>13</v>
      </c>
      <c r="Y16738" t="s">
        <v>6457</v>
      </c>
      <c r="Z16738">
        <v>13301</v>
      </c>
      <c r="AA16738" t="s">
        <v>623</v>
      </c>
      <c r="AC16738" t="s">
        <v>10720</v>
      </c>
      <c r="AD16738" t="s">
        <v>2682</v>
      </c>
    </row>
    <row r="16739" spans="21:30">
      <c r="U16739">
        <v>35921</v>
      </c>
      <c r="V16739">
        <v>1</v>
      </c>
      <c r="W16739" t="s">
        <v>10261</v>
      </c>
      <c r="X16739">
        <v>13</v>
      </c>
      <c r="Y16739" t="s">
        <v>6457</v>
      </c>
      <c r="Z16739">
        <v>13301</v>
      </c>
      <c r="AA16739" t="s">
        <v>623</v>
      </c>
      <c r="AC16739" t="s">
        <v>10720</v>
      </c>
      <c r="AD16739" t="s">
        <v>2682</v>
      </c>
    </row>
    <row r="16740" spans="21:30">
      <c r="U16740">
        <v>35923</v>
      </c>
      <c r="V16740">
        <v>8</v>
      </c>
      <c r="W16740" t="s">
        <v>16582</v>
      </c>
      <c r="X16740">
        <v>13</v>
      </c>
      <c r="Y16740" t="s">
        <v>6457</v>
      </c>
      <c r="Z16740">
        <v>13301</v>
      </c>
      <c r="AA16740" t="s">
        <v>623</v>
      </c>
      <c r="AC16740" t="s">
        <v>10720</v>
      </c>
      <c r="AD16740" t="s">
        <v>2682</v>
      </c>
    </row>
    <row r="16741" spans="21:30">
      <c r="U16741">
        <v>35924</v>
      </c>
      <c r="V16741">
        <v>6</v>
      </c>
      <c r="W16741" t="s">
        <v>16583</v>
      </c>
      <c r="X16741">
        <v>13</v>
      </c>
      <c r="Y16741" t="s">
        <v>6457</v>
      </c>
      <c r="Z16741">
        <v>13301</v>
      </c>
      <c r="AA16741" t="s">
        <v>623</v>
      </c>
      <c r="AC16741" t="s">
        <v>10720</v>
      </c>
      <c r="AD16741" t="s">
        <v>2682</v>
      </c>
    </row>
    <row r="16742" spans="21:30">
      <c r="U16742">
        <v>35925</v>
      </c>
      <c r="V16742">
        <v>4</v>
      </c>
      <c r="W16742" t="s">
        <v>16584</v>
      </c>
      <c r="X16742">
        <v>13</v>
      </c>
      <c r="Y16742" t="s">
        <v>6457</v>
      </c>
      <c r="Z16742">
        <v>13301</v>
      </c>
      <c r="AA16742" t="s">
        <v>623</v>
      </c>
      <c r="AC16742" t="s">
        <v>10720</v>
      </c>
      <c r="AD16742" t="s">
        <v>2682</v>
      </c>
    </row>
    <row r="16743" spans="21:30">
      <c r="U16743">
        <v>35926</v>
      </c>
      <c r="V16743">
        <v>2</v>
      </c>
      <c r="W16743" t="s">
        <v>16585</v>
      </c>
      <c r="X16743">
        <v>13</v>
      </c>
      <c r="Y16743" t="s">
        <v>6457</v>
      </c>
      <c r="Z16743">
        <v>13301</v>
      </c>
      <c r="AA16743" t="s">
        <v>623</v>
      </c>
      <c r="AC16743" t="s">
        <v>10720</v>
      </c>
      <c r="AD16743" t="s">
        <v>2682</v>
      </c>
    </row>
    <row r="16744" spans="21:30">
      <c r="U16744">
        <v>35927</v>
      </c>
      <c r="V16744">
        <v>0</v>
      </c>
      <c r="W16744" t="s">
        <v>16586</v>
      </c>
      <c r="X16744">
        <v>13</v>
      </c>
      <c r="Y16744" t="s">
        <v>6457</v>
      </c>
      <c r="Z16744">
        <v>13301</v>
      </c>
      <c r="AA16744" t="s">
        <v>623</v>
      </c>
      <c r="AC16744" t="s">
        <v>10720</v>
      </c>
      <c r="AD16744" t="s">
        <v>2682</v>
      </c>
    </row>
    <row r="16745" spans="21:30">
      <c r="U16745">
        <v>35928</v>
      </c>
      <c r="V16745">
        <v>9</v>
      </c>
      <c r="W16745" t="s">
        <v>16587</v>
      </c>
      <c r="X16745">
        <v>13</v>
      </c>
      <c r="Y16745" t="s">
        <v>6457</v>
      </c>
      <c r="Z16745">
        <v>13301</v>
      </c>
      <c r="AA16745" t="s">
        <v>623</v>
      </c>
      <c r="AC16745" t="s">
        <v>10720</v>
      </c>
      <c r="AD16745" t="s">
        <v>2682</v>
      </c>
    </row>
    <row r="16746" spans="21:30">
      <c r="U16746">
        <v>35929</v>
      </c>
      <c r="V16746">
        <v>7</v>
      </c>
      <c r="W16746" t="s">
        <v>16588</v>
      </c>
      <c r="X16746">
        <v>13</v>
      </c>
      <c r="Y16746" t="s">
        <v>6457</v>
      </c>
      <c r="Z16746">
        <v>13301</v>
      </c>
      <c r="AA16746" t="s">
        <v>623</v>
      </c>
      <c r="AC16746" t="s">
        <v>10720</v>
      </c>
      <c r="AD16746" t="s">
        <v>2682</v>
      </c>
    </row>
    <row r="16747" spans="21:30">
      <c r="U16747">
        <v>35930</v>
      </c>
      <c r="V16747">
        <v>0</v>
      </c>
      <c r="W16747" t="s">
        <v>13294</v>
      </c>
      <c r="X16747">
        <v>13</v>
      </c>
      <c r="Y16747" t="s">
        <v>6457</v>
      </c>
      <c r="Z16747">
        <v>13301</v>
      </c>
      <c r="AA16747" t="s">
        <v>623</v>
      </c>
      <c r="AC16747" t="s">
        <v>10720</v>
      </c>
      <c r="AD16747" t="s">
        <v>2682</v>
      </c>
    </row>
    <row r="16748" spans="21:30">
      <c r="U16748">
        <v>35931</v>
      </c>
      <c r="V16748">
        <v>9</v>
      </c>
      <c r="W16748" t="s">
        <v>16108</v>
      </c>
      <c r="X16748">
        <v>13</v>
      </c>
      <c r="Y16748" t="s">
        <v>6457</v>
      </c>
      <c r="Z16748">
        <v>13301</v>
      </c>
      <c r="AA16748" t="s">
        <v>623</v>
      </c>
      <c r="AC16748" t="s">
        <v>10720</v>
      </c>
      <c r="AD16748" t="s">
        <v>2682</v>
      </c>
    </row>
    <row r="16749" spans="21:30">
      <c r="U16749">
        <v>35932</v>
      </c>
      <c r="V16749">
        <v>7</v>
      </c>
      <c r="W16749" t="s">
        <v>14520</v>
      </c>
      <c r="X16749">
        <v>13</v>
      </c>
      <c r="Y16749" t="s">
        <v>6457</v>
      </c>
      <c r="Z16749">
        <v>13301</v>
      </c>
      <c r="AA16749" t="s">
        <v>623</v>
      </c>
      <c r="AC16749" t="s">
        <v>10720</v>
      </c>
      <c r="AD16749" t="s">
        <v>2682</v>
      </c>
    </row>
    <row r="16750" spans="21:30">
      <c r="U16750">
        <v>35933</v>
      </c>
      <c r="V16750">
        <v>5</v>
      </c>
      <c r="W16750" t="s">
        <v>10266</v>
      </c>
      <c r="X16750">
        <v>13</v>
      </c>
      <c r="Y16750" t="s">
        <v>6457</v>
      </c>
      <c r="Z16750">
        <v>13301</v>
      </c>
      <c r="AA16750" t="s">
        <v>623</v>
      </c>
      <c r="AC16750" t="s">
        <v>10720</v>
      </c>
      <c r="AD16750" t="s">
        <v>2682</v>
      </c>
    </row>
    <row r="16751" spans="21:30">
      <c r="U16751">
        <v>35934</v>
      </c>
      <c r="V16751">
        <v>3</v>
      </c>
      <c r="W16751" t="s">
        <v>16589</v>
      </c>
      <c r="X16751">
        <v>13</v>
      </c>
      <c r="Y16751" t="s">
        <v>6457</v>
      </c>
      <c r="Z16751">
        <v>13301</v>
      </c>
      <c r="AA16751" t="s">
        <v>623</v>
      </c>
      <c r="AC16751" t="s">
        <v>10720</v>
      </c>
      <c r="AD16751" t="s">
        <v>2682</v>
      </c>
    </row>
    <row r="16752" spans="21:30">
      <c r="U16752">
        <v>35935</v>
      </c>
      <c r="V16752">
        <v>1</v>
      </c>
      <c r="W16752" t="s">
        <v>13648</v>
      </c>
      <c r="X16752">
        <v>13</v>
      </c>
      <c r="Y16752" t="s">
        <v>6457</v>
      </c>
      <c r="Z16752">
        <v>13301</v>
      </c>
      <c r="AA16752" t="s">
        <v>623</v>
      </c>
      <c r="AC16752" t="s">
        <v>10720</v>
      </c>
      <c r="AD16752" t="s">
        <v>2682</v>
      </c>
    </row>
    <row r="16753" spans="21:30">
      <c r="U16753">
        <v>35937</v>
      </c>
      <c r="V16753">
        <v>8</v>
      </c>
      <c r="W16753" t="s">
        <v>16102</v>
      </c>
      <c r="X16753">
        <v>13</v>
      </c>
      <c r="Y16753" t="s">
        <v>6457</v>
      </c>
      <c r="Z16753">
        <v>13301</v>
      </c>
      <c r="AA16753" t="s">
        <v>623</v>
      </c>
      <c r="AC16753" t="s">
        <v>10720</v>
      </c>
      <c r="AD16753" t="s">
        <v>2682</v>
      </c>
    </row>
    <row r="16754" spans="21:30">
      <c r="U16754">
        <v>35938</v>
      </c>
      <c r="V16754">
        <v>6</v>
      </c>
      <c r="W16754" t="s">
        <v>16590</v>
      </c>
      <c r="X16754">
        <v>13</v>
      </c>
      <c r="Y16754" t="s">
        <v>6457</v>
      </c>
      <c r="Z16754">
        <v>13301</v>
      </c>
      <c r="AA16754" t="s">
        <v>623</v>
      </c>
      <c r="AC16754" t="s">
        <v>10720</v>
      </c>
      <c r="AD16754" t="s">
        <v>2682</v>
      </c>
    </row>
    <row r="16755" spans="21:30">
      <c r="U16755">
        <v>35939</v>
      </c>
      <c r="V16755">
        <v>4</v>
      </c>
      <c r="W16755" t="s">
        <v>16591</v>
      </c>
      <c r="X16755">
        <v>13</v>
      </c>
      <c r="Y16755" t="s">
        <v>6457</v>
      </c>
      <c r="Z16755">
        <v>13302</v>
      </c>
      <c r="AA16755" t="s">
        <v>98</v>
      </c>
      <c r="AC16755" t="s">
        <v>10720</v>
      </c>
      <c r="AD16755" t="s">
        <v>2682</v>
      </c>
    </row>
    <row r="16756" spans="21:30">
      <c r="U16756">
        <v>35940</v>
      </c>
      <c r="V16756">
        <v>8</v>
      </c>
      <c r="W16756" t="s">
        <v>16592</v>
      </c>
      <c r="X16756">
        <v>13</v>
      </c>
      <c r="Y16756" t="s">
        <v>6457</v>
      </c>
      <c r="Z16756">
        <v>13302</v>
      </c>
      <c r="AA16756" t="s">
        <v>98</v>
      </c>
      <c r="AC16756" t="s">
        <v>10720</v>
      </c>
      <c r="AD16756" t="s">
        <v>2682</v>
      </c>
    </row>
    <row r="16757" spans="21:30">
      <c r="U16757">
        <v>35941</v>
      </c>
      <c r="V16757">
        <v>6</v>
      </c>
      <c r="W16757" t="s">
        <v>16593</v>
      </c>
      <c r="X16757">
        <v>13</v>
      </c>
      <c r="Y16757" t="s">
        <v>6457</v>
      </c>
      <c r="Z16757">
        <v>13302</v>
      </c>
      <c r="AA16757" t="s">
        <v>98</v>
      </c>
      <c r="AC16757" t="s">
        <v>10720</v>
      </c>
      <c r="AD16757" t="s">
        <v>2682</v>
      </c>
    </row>
    <row r="16758" spans="21:30">
      <c r="U16758">
        <v>35942</v>
      </c>
      <c r="V16758">
        <v>4</v>
      </c>
      <c r="W16758" t="s">
        <v>16594</v>
      </c>
      <c r="X16758">
        <v>13</v>
      </c>
      <c r="Y16758" t="s">
        <v>6457</v>
      </c>
      <c r="Z16758">
        <v>13302</v>
      </c>
      <c r="AA16758" t="s">
        <v>98</v>
      </c>
      <c r="AC16758" t="s">
        <v>10720</v>
      </c>
      <c r="AD16758" t="s">
        <v>2682</v>
      </c>
    </row>
    <row r="16759" spans="21:30">
      <c r="U16759">
        <v>35943</v>
      </c>
      <c r="V16759">
        <v>2</v>
      </c>
      <c r="W16759" t="s">
        <v>16595</v>
      </c>
      <c r="X16759">
        <v>13</v>
      </c>
      <c r="Y16759" t="s">
        <v>6457</v>
      </c>
      <c r="Z16759">
        <v>13302</v>
      </c>
      <c r="AA16759" t="s">
        <v>98</v>
      </c>
      <c r="AC16759" t="s">
        <v>10720</v>
      </c>
      <c r="AD16759" t="s">
        <v>2682</v>
      </c>
    </row>
    <row r="16760" spans="21:30">
      <c r="U16760">
        <v>35944</v>
      </c>
      <c r="V16760">
        <v>0</v>
      </c>
      <c r="W16760" t="s">
        <v>16596</v>
      </c>
      <c r="X16760">
        <v>13</v>
      </c>
      <c r="Y16760" t="s">
        <v>6457</v>
      </c>
      <c r="Z16760">
        <v>13302</v>
      </c>
      <c r="AA16760" t="s">
        <v>98</v>
      </c>
      <c r="AC16760" t="s">
        <v>10720</v>
      </c>
      <c r="AD16760" t="s">
        <v>2682</v>
      </c>
    </row>
    <row r="16761" spans="21:30">
      <c r="U16761">
        <v>35945</v>
      </c>
      <c r="V16761">
        <v>9</v>
      </c>
      <c r="W16761" t="s">
        <v>16597</v>
      </c>
      <c r="X16761">
        <v>13</v>
      </c>
      <c r="Y16761" t="s">
        <v>6457</v>
      </c>
      <c r="Z16761">
        <v>13302</v>
      </c>
      <c r="AA16761" t="s">
        <v>98</v>
      </c>
      <c r="AC16761" t="s">
        <v>10720</v>
      </c>
      <c r="AD16761" t="s">
        <v>2682</v>
      </c>
    </row>
    <row r="16762" spans="21:30">
      <c r="U16762">
        <v>35946</v>
      </c>
      <c r="V16762">
        <v>7</v>
      </c>
      <c r="W16762" t="s">
        <v>16598</v>
      </c>
      <c r="X16762">
        <v>13</v>
      </c>
      <c r="Y16762" t="s">
        <v>6457</v>
      </c>
      <c r="Z16762">
        <v>13302</v>
      </c>
      <c r="AA16762" t="s">
        <v>98</v>
      </c>
      <c r="AC16762" t="s">
        <v>10720</v>
      </c>
      <c r="AD16762" t="s">
        <v>2682</v>
      </c>
    </row>
    <row r="16763" spans="21:30">
      <c r="U16763">
        <v>35947</v>
      </c>
      <c r="V16763">
        <v>5</v>
      </c>
      <c r="W16763" t="s">
        <v>16599</v>
      </c>
      <c r="X16763">
        <v>13</v>
      </c>
      <c r="Y16763" t="s">
        <v>6457</v>
      </c>
      <c r="Z16763">
        <v>13302</v>
      </c>
      <c r="AA16763" t="s">
        <v>98</v>
      </c>
      <c r="AC16763" t="s">
        <v>10720</v>
      </c>
      <c r="AD16763" t="s">
        <v>2682</v>
      </c>
    </row>
    <row r="16764" spans="21:30">
      <c r="U16764">
        <v>35948</v>
      </c>
      <c r="V16764">
        <v>3</v>
      </c>
      <c r="W16764" t="s">
        <v>14597</v>
      </c>
      <c r="X16764">
        <v>13</v>
      </c>
      <c r="Y16764" t="s">
        <v>6457</v>
      </c>
      <c r="Z16764">
        <v>13302</v>
      </c>
      <c r="AA16764" t="s">
        <v>98</v>
      </c>
      <c r="AC16764" t="s">
        <v>10720</v>
      </c>
      <c r="AD16764" t="s">
        <v>2682</v>
      </c>
    </row>
    <row r="16765" spans="21:30">
      <c r="U16765">
        <v>35952</v>
      </c>
      <c r="V16765">
        <v>1</v>
      </c>
      <c r="W16765" t="s">
        <v>16600</v>
      </c>
      <c r="X16765">
        <v>13</v>
      </c>
      <c r="Y16765" t="s">
        <v>6457</v>
      </c>
      <c r="Z16765">
        <v>13303</v>
      </c>
      <c r="AA16765" t="s">
        <v>726</v>
      </c>
      <c r="AC16765" t="s">
        <v>10720</v>
      </c>
      <c r="AD16765" t="s">
        <v>2682</v>
      </c>
    </row>
    <row r="16766" spans="21:30">
      <c r="U16766">
        <v>35954</v>
      </c>
      <c r="V16766">
        <v>8</v>
      </c>
      <c r="W16766" t="s">
        <v>16601</v>
      </c>
      <c r="X16766">
        <v>13</v>
      </c>
      <c r="Y16766" t="s">
        <v>6457</v>
      </c>
      <c r="Z16766">
        <v>13303</v>
      </c>
      <c r="AA16766" t="s">
        <v>726</v>
      </c>
      <c r="AC16766" t="s">
        <v>10720</v>
      </c>
      <c r="AD16766" t="s">
        <v>2682</v>
      </c>
    </row>
    <row r="16767" spans="21:30">
      <c r="U16767">
        <v>35955</v>
      </c>
      <c r="V16767">
        <v>6</v>
      </c>
      <c r="W16767" t="s">
        <v>16602</v>
      </c>
      <c r="X16767">
        <v>13</v>
      </c>
      <c r="Y16767" t="s">
        <v>6457</v>
      </c>
      <c r="Z16767">
        <v>13303</v>
      </c>
      <c r="AA16767" t="s">
        <v>726</v>
      </c>
      <c r="AC16767" t="s">
        <v>10720</v>
      </c>
      <c r="AD16767" t="s">
        <v>2682</v>
      </c>
    </row>
    <row r="16768" spans="21:30">
      <c r="U16768">
        <v>35956</v>
      </c>
      <c r="V16768">
        <v>4</v>
      </c>
      <c r="W16768" t="s">
        <v>16603</v>
      </c>
      <c r="X16768">
        <v>13</v>
      </c>
      <c r="Y16768" t="s">
        <v>6457</v>
      </c>
      <c r="Z16768">
        <v>13303</v>
      </c>
      <c r="AA16768" t="s">
        <v>726</v>
      </c>
      <c r="AC16768" t="s">
        <v>10720</v>
      </c>
      <c r="AD16768" t="s">
        <v>2682</v>
      </c>
    </row>
    <row r="16769" spans="21:30">
      <c r="U16769">
        <v>35968</v>
      </c>
      <c r="V16769">
        <v>8</v>
      </c>
      <c r="W16769" t="s">
        <v>16604</v>
      </c>
      <c r="X16769">
        <v>13</v>
      </c>
      <c r="Y16769" t="s">
        <v>6457</v>
      </c>
      <c r="Z16769">
        <v>13401</v>
      </c>
      <c r="AA16769" t="s">
        <v>667</v>
      </c>
      <c r="AC16769" t="s">
        <v>10720</v>
      </c>
      <c r="AD16769" t="s">
        <v>2682</v>
      </c>
    </row>
    <row r="16770" spans="21:30">
      <c r="U16770">
        <v>35969</v>
      </c>
      <c r="V16770">
        <v>6</v>
      </c>
      <c r="W16770" t="s">
        <v>16605</v>
      </c>
      <c r="X16770">
        <v>13</v>
      </c>
      <c r="Y16770" t="s">
        <v>6457</v>
      </c>
      <c r="Z16770">
        <v>13401</v>
      </c>
      <c r="AA16770" t="s">
        <v>667</v>
      </c>
      <c r="AC16770" t="s">
        <v>10720</v>
      </c>
      <c r="AD16770" t="s">
        <v>2682</v>
      </c>
    </row>
    <row r="16771" spans="21:30">
      <c r="U16771">
        <v>35971</v>
      </c>
      <c r="V16771">
        <v>8</v>
      </c>
      <c r="W16771" t="s">
        <v>16606</v>
      </c>
      <c r="X16771">
        <v>13</v>
      </c>
      <c r="Y16771" t="s">
        <v>6457</v>
      </c>
      <c r="Z16771">
        <v>13401</v>
      </c>
      <c r="AA16771" t="s">
        <v>667</v>
      </c>
      <c r="AC16771" t="s">
        <v>10720</v>
      </c>
      <c r="AD16771" t="s">
        <v>2682</v>
      </c>
    </row>
    <row r="16772" spans="21:30">
      <c r="U16772">
        <v>35972</v>
      </c>
      <c r="V16772">
        <v>6</v>
      </c>
      <c r="W16772" t="s">
        <v>13587</v>
      </c>
      <c r="X16772">
        <v>13</v>
      </c>
      <c r="Y16772" t="s">
        <v>6457</v>
      </c>
      <c r="Z16772">
        <v>13401</v>
      </c>
      <c r="AA16772" t="s">
        <v>667</v>
      </c>
      <c r="AC16772" t="s">
        <v>10720</v>
      </c>
      <c r="AD16772" t="s">
        <v>2682</v>
      </c>
    </row>
    <row r="16773" spans="21:30">
      <c r="U16773">
        <v>35974</v>
      </c>
      <c r="V16773">
        <v>2</v>
      </c>
      <c r="W16773" t="s">
        <v>16607</v>
      </c>
      <c r="X16773">
        <v>13</v>
      </c>
      <c r="Y16773" t="s">
        <v>6457</v>
      </c>
      <c r="Z16773">
        <v>13401</v>
      </c>
      <c r="AA16773" t="s">
        <v>667</v>
      </c>
      <c r="AC16773" t="s">
        <v>10720</v>
      </c>
      <c r="AD16773" t="s">
        <v>2682</v>
      </c>
    </row>
    <row r="16774" spans="21:30">
      <c r="U16774">
        <v>35975</v>
      </c>
      <c r="V16774">
        <v>0</v>
      </c>
      <c r="W16774" t="s">
        <v>10322</v>
      </c>
      <c r="X16774">
        <v>13</v>
      </c>
      <c r="Y16774" t="s">
        <v>6457</v>
      </c>
      <c r="Z16774">
        <v>13401</v>
      </c>
      <c r="AA16774" t="s">
        <v>667</v>
      </c>
      <c r="AC16774" t="s">
        <v>10720</v>
      </c>
      <c r="AD16774" t="s">
        <v>2682</v>
      </c>
    </row>
    <row r="16775" spans="21:30">
      <c r="U16775">
        <v>35976</v>
      </c>
      <c r="V16775">
        <v>9</v>
      </c>
      <c r="W16775" t="s">
        <v>14164</v>
      </c>
      <c r="X16775">
        <v>13</v>
      </c>
      <c r="Y16775" t="s">
        <v>6457</v>
      </c>
      <c r="Z16775">
        <v>13401</v>
      </c>
      <c r="AA16775" t="s">
        <v>667</v>
      </c>
      <c r="AC16775" t="s">
        <v>10720</v>
      </c>
      <c r="AD16775" t="s">
        <v>2682</v>
      </c>
    </row>
    <row r="16776" spans="21:30">
      <c r="U16776">
        <v>35977</v>
      </c>
      <c r="V16776">
        <v>7</v>
      </c>
      <c r="W16776" t="s">
        <v>10320</v>
      </c>
      <c r="X16776">
        <v>13</v>
      </c>
      <c r="Y16776" t="s">
        <v>6457</v>
      </c>
      <c r="Z16776">
        <v>13401</v>
      </c>
      <c r="AA16776" t="s">
        <v>667</v>
      </c>
      <c r="AC16776" t="s">
        <v>10720</v>
      </c>
      <c r="AD16776" t="s">
        <v>2682</v>
      </c>
    </row>
    <row r="16777" spans="21:30">
      <c r="U16777">
        <v>35978</v>
      </c>
      <c r="V16777">
        <v>5</v>
      </c>
      <c r="W16777" t="s">
        <v>16608</v>
      </c>
      <c r="X16777">
        <v>13</v>
      </c>
      <c r="Y16777" t="s">
        <v>6457</v>
      </c>
      <c r="Z16777">
        <v>13401</v>
      </c>
      <c r="AA16777" t="s">
        <v>667</v>
      </c>
      <c r="AC16777" t="s">
        <v>10720</v>
      </c>
      <c r="AD16777" t="s">
        <v>2682</v>
      </c>
    </row>
    <row r="16778" spans="21:30">
      <c r="U16778">
        <v>35979</v>
      </c>
      <c r="V16778">
        <v>3</v>
      </c>
      <c r="W16778" t="s">
        <v>12497</v>
      </c>
      <c r="X16778">
        <v>13</v>
      </c>
      <c r="Y16778" t="s">
        <v>6457</v>
      </c>
      <c r="Z16778">
        <v>13401</v>
      </c>
      <c r="AA16778" t="s">
        <v>667</v>
      </c>
      <c r="AC16778" t="s">
        <v>10720</v>
      </c>
      <c r="AD16778" t="s">
        <v>2682</v>
      </c>
    </row>
    <row r="16779" spans="21:30">
      <c r="U16779">
        <v>35980</v>
      </c>
      <c r="V16779">
        <v>7</v>
      </c>
      <c r="W16779" t="s">
        <v>16502</v>
      </c>
      <c r="X16779">
        <v>13</v>
      </c>
      <c r="Y16779" t="s">
        <v>6457</v>
      </c>
      <c r="Z16779">
        <v>13401</v>
      </c>
      <c r="AA16779" t="s">
        <v>667</v>
      </c>
      <c r="AC16779" t="s">
        <v>10720</v>
      </c>
      <c r="AD16779" t="s">
        <v>2682</v>
      </c>
    </row>
    <row r="16780" spans="21:30">
      <c r="U16780">
        <v>35981</v>
      </c>
      <c r="V16780">
        <v>5</v>
      </c>
      <c r="W16780" t="s">
        <v>16609</v>
      </c>
      <c r="X16780">
        <v>13</v>
      </c>
      <c r="Y16780" t="s">
        <v>6457</v>
      </c>
      <c r="Z16780">
        <v>13401</v>
      </c>
      <c r="AA16780" t="s">
        <v>667</v>
      </c>
      <c r="AC16780" t="s">
        <v>10720</v>
      </c>
      <c r="AD16780" t="s">
        <v>2682</v>
      </c>
    </row>
    <row r="16781" spans="21:30">
      <c r="U16781">
        <v>35982</v>
      </c>
      <c r="V16781">
        <v>3</v>
      </c>
      <c r="W16781" t="s">
        <v>16610</v>
      </c>
      <c r="X16781">
        <v>13</v>
      </c>
      <c r="Y16781" t="s">
        <v>6457</v>
      </c>
      <c r="Z16781">
        <v>13401</v>
      </c>
      <c r="AA16781" t="s">
        <v>667</v>
      </c>
      <c r="AC16781" t="s">
        <v>10720</v>
      </c>
      <c r="AD16781" t="s">
        <v>2682</v>
      </c>
    </row>
    <row r="16782" spans="21:30">
      <c r="U16782">
        <v>35983</v>
      </c>
      <c r="V16782">
        <v>1</v>
      </c>
      <c r="W16782" t="s">
        <v>16611</v>
      </c>
      <c r="X16782">
        <v>13</v>
      </c>
      <c r="Y16782" t="s">
        <v>6457</v>
      </c>
      <c r="Z16782">
        <v>13401</v>
      </c>
      <c r="AA16782" t="s">
        <v>667</v>
      </c>
      <c r="AC16782" t="s">
        <v>10720</v>
      </c>
      <c r="AD16782" t="s">
        <v>2682</v>
      </c>
    </row>
    <row r="16783" spans="21:30">
      <c r="U16783">
        <v>35985</v>
      </c>
      <c r="V16783">
        <v>8</v>
      </c>
      <c r="W16783" t="s">
        <v>14070</v>
      </c>
      <c r="X16783">
        <v>13</v>
      </c>
      <c r="Y16783" t="s">
        <v>6457</v>
      </c>
      <c r="Z16783">
        <v>13401</v>
      </c>
      <c r="AA16783" t="s">
        <v>667</v>
      </c>
      <c r="AC16783" t="s">
        <v>10720</v>
      </c>
      <c r="AD16783" t="s">
        <v>2682</v>
      </c>
    </row>
    <row r="16784" spans="21:30">
      <c r="U16784">
        <v>35987</v>
      </c>
      <c r="V16784">
        <v>4</v>
      </c>
      <c r="W16784" t="s">
        <v>16612</v>
      </c>
      <c r="X16784">
        <v>1</v>
      </c>
      <c r="Y16784" t="s">
        <v>594</v>
      </c>
      <c r="Z16784">
        <v>1107</v>
      </c>
      <c r="AA16784" t="s">
        <v>8031</v>
      </c>
      <c r="AC16784" t="s">
        <v>10720</v>
      </c>
      <c r="AD16784" t="s">
        <v>2682</v>
      </c>
    </row>
    <row r="16785" spans="21:30">
      <c r="U16785">
        <v>35991</v>
      </c>
      <c r="V16785">
        <v>2</v>
      </c>
      <c r="W16785" t="s">
        <v>16613</v>
      </c>
      <c r="X16785">
        <v>2</v>
      </c>
      <c r="Y16785" t="s">
        <v>631</v>
      </c>
      <c r="Z16785">
        <v>2101</v>
      </c>
      <c r="AA16785" t="s">
        <v>631</v>
      </c>
      <c r="AC16785" t="s">
        <v>10720</v>
      </c>
      <c r="AD16785" t="s">
        <v>2682</v>
      </c>
    </row>
    <row r="16786" spans="21:30">
      <c r="U16786">
        <v>35993</v>
      </c>
      <c r="V16786">
        <v>9</v>
      </c>
      <c r="W16786" t="s">
        <v>13070</v>
      </c>
      <c r="X16786">
        <v>2</v>
      </c>
      <c r="Y16786" t="s">
        <v>631</v>
      </c>
      <c r="Z16786">
        <v>2104</v>
      </c>
      <c r="AA16786" t="s">
        <v>1616</v>
      </c>
      <c r="AC16786" t="s">
        <v>10720</v>
      </c>
      <c r="AD16786" t="s">
        <v>2682</v>
      </c>
    </row>
    <row r="16787" spans="21:30">
      <c r="U16787">
        <v>35994</v>
      </c>
      <c r="V16787">
        <v>7</v>
      </c>
      <c r="W16787" t="s">
        <v>16614</v>
      </c>
      <c r="X16787">
        <v>2</v>
      </c>
      <c r="Y16787" t="s">
        <v>631</v>
      </c>
      <c r="Z16787">
        <v>2201</v>
      </c>
      <c r="AA16787" t="s">
        <v>714</v>
      </c>
      <c r="AC16787" t="s">
        <v>10720</v>
      </c>
      <c r="AD16787" t="s">
        <v>2682</v>
      </c>
    </row>
    <row r="16788" spans="21:30">
      <c r="U16788">
        <v>35997</v>
      </c>
      <c r="V16788">
        <v>1</v>
      </c>
      <c r="W16788" t="s">
        <v>16615</v>
      </c>
      <c r="X16788">
        <v>3</v>
      </c>
      <c r="Y16788" t="s">
        <v>869</v>
      </c>
      <c r="Z16788">
        <v>3101</v>
      </c>
      <c r="AA16788" t="s">
        <v>913</v>
      </c>
      <c r="AC16788" t="s">
        <v>10720</v>
      </c>
      <c r="AD16788" t="s">
        <v>2682</v>
      </c>
    </row>
    <row r="16789" spans="21:30">
      <c r="U16789">
        <v>35999</v>
      </c>
      <c r="V16789">
        <v>8</v>
      </c>
      <c r="W16789" t="s">
        <v>16616</v>
      </c>
      <c r="X16789">
        <v>13</v>
      </c>
      <c r="Y16789" t="s">
        <v>6457</v>
      </c>
      <c r="Z16789">
        <v>13401</v>
      </c>
      <c r="AA16789" t="s">
        <v>667</v>
      </c>
      <c r="AC16789" t="s">
        <v>10720</v>
      </c>
      <c r="AD16789" t="s">
        <v>2682</v>
      </c>
    </row>
    <row r="16790" spans="21:30">
      <c r="U16790">
        <v>36000</v>
      </c>
      <c r="V16790">
        <v>7</v>
      </c>
      <c r="W16790" t="s">
        <v>16617</v>
      </c>
      <c r="X16790">
        <v>13</v>
      </c>
      <c r="Y16790" t="s">
        <v>6457</v>
      </c>
      <c r="Z16790">
        <v>13401</v>
      </c>
      <c r="AA16790" t="s">
        <v>667</v>
      </c>
      <c r="AC16790" t="s">
        <v>10720</v>
      </c>
      <c r="AD16790" t="s">
        <v>2682</v>
      </c>
    </row>
    <row r="16791" spans="21:30">
      <c r="U16791">
        <v>36002</v>
      </c>
      <c r="V16791">
        <v>3</v>
      </c>
      <c r="W16791" t="s">
        <v>16618</v>
      </c>
      <c r="X16791">
        <v>13</v>
      </c>
      <c r="Y16791" t="s">
        <v>6457</v>
      </c>
      <c r="Z16791">
        <v>13401</v>
      </c>
      <c r="AA16791" t="s">
        <v>667</v>
      </c>
      <c r="AC16791" t="s">
        <v>10720</v>
      </c>
      <c r="AD16791" t="s">
        <v>443</v>
      </c>
    </row>
    <row r="16792" spans="21:30">
      <c r="U16792">
        <v>36007</v>
      </c>
      <c r="V16792">
        <v>4</v>
      </c>
      <c r="W16792" t="s">
        <v>12228</v>
      </c>
      <c r="X16792">
        <v>13</v>
      </c>
      <c r="Y16792" t="s">
        <v>6457</v>
      </c>
      <c r="Z16792">
        <v>13402</v>
      </c>
      <c r="AA16792" t="s">
        <v>766</v>
      </c>
      <c r="AC16792" t="s">
        <v>10720</v>
      </c>
      <c r="AD16792" t="s">
        <v>2682</v>
      </c>
    </row>
    <row r="16793" spans="21:30">
      <c r="U16793">
        <v>36008</v>
      </c>
      <c r="V16793">
        <v>2</v>
      </c>
      <c r="W16793" t="s">
        <v>16619</v>
      </c>
      <c r="X16793">
        <v>13</v>
      </c>
      <c r="Y16793" t="s">
        <v>6457</v>
      </c>
      <c r="Z16793">
        <v>13402</v>
      </c>
      <c r="AA16793" t="s">
        <v>766</v>
      </c>
      <c r="AC16793" t="s">
        <v>10720</v>
      </c>
      <c r="AD16793" t="s">
        <v>2682</v>
      </c>
    </row>
    <row r="16794" spans="21:30">
      <c r="U16794">
        <v>36012</v>
      </c>
      <c r="V16794">
        <v>0</v>
      </c>
      <c r="W16794" t="s">
        <v>13500</v>
      </c>
      <c r="X16794">
        <v>13</v>
      </c>
      <c r="Y16794" t="s">
        <v>6457</v>
      </c>
      <c r="Z16794">
        <v>13403</v>
      </c>
      <c r="AA16794" t="s">
        <v>731</v>
      </c>
      <c r="AC16794" t="s">
        <v>10720</v>
      </c>
      <c r="AD16794" t="s">
        <v>2682</v>
      </c>
    </row>
    <row r="16795" spans="21:30">
      <c r="U16795">
        <v>36013</v>
      </c>
      <c r="V16795">
        <v>9</v>
      </c>
      <c r="W16795" t="s">
        <v>16620</v>
      </c>
      <c r="X16795">
        <v>13</v>
      </c>
      <c r="Y16795" t="s">
        <v>6457</v>
      </c>
      <c r="Z16795">
        <v>13403</v>
      </c>
      <c r="AA16795" t="s">
        <v>731</v>
      </c>
      <c r="AC16795" t="s">
        <v>10720</v>
      </c>
      <c r="AD16795" t="s">
        <v>2682</v>
      </c>
    </row>
    <row r="16796" spans="21:30">
      <c r="U16796">
        <v>36014</v>
      </c>
      <c r="V16796">
        <v>7</v>
      </c>
      <c r="W16796" t="s">
        <v>12853</v>
      </c>
      <c r="X16796">
        <v>13</v>
      </c>
      <c r="Y16796" t="s">
        <v>6457</v>
      </c>
      <c r="Z16796">
        <v>13403</v>
      </c>
      <c r="AA16796" t="s">
        <v>731</v>
      </c>
      <c r="AC16796" t="s">
        <v>10720</v>
      </c>
      <c r="AD16796" t="s">
        <v>2682</v>
      </c>
    </row>
    <row r="16797" spans="21:30">
      <c r="U16797">
        <v>36017</v>
      </c>
      <c r="V16797">
        <v>1</v>
      </c>
      <c r="W16797" t="s">
        <v>16621</v>
      </c>
      <c r="X16797">
        <v>13</v>
      </c>
      <c r="Y16797" t="s">
        <v>6457</v>
      </c>
      <c r="Z16797">
        <v>13404</v>
      </c>
      <c r="AA16797" t="s">
        <v>1464</v>
      </c>
      <c r="AC16797" t="s">
        <v>10720</v>
      </c>
      <c r="AD16797" t="s">
        <v>2682</v>
      </c>
    </row>
    <row r="16798" spans="21:30">
      <c r="U16798">
        <v>36019</v>
      </c>
      <c r="V16798">
        <v>8</v>
      </c>
      <c r="W16798" t="s">
        <v>16622</v>
      </c>
      <c r="X16798">
        <v>13</v>
      </c>
      <c r="Y16798" t="s">
        <v>6457</v>
      </c>
      <c r="Z16798">
        <v>13404</v>
      </c>
      <c r="AA16798" t="s">
        <v>1464</v>
      </c>
      <c r="AC16798" t="s">
        <v>10720</v>
      </c>
      <c r="AD16798" t="s">
        <v>2682</v>
      </c>
    </row>
    <row r="16799" spans="21:30">
      <c r="U16799">
        <v>36020</v>
      </c>
      <c r="V16799">
        <v>1</v>
      </c>
      <c r="W16799" t="s">
        <v>12572</v>
      </c>
      <c r="X16799">
        <v>13</v>
      </c>
      <c r="Y16799" t="s">
        <v>6457</v>
      </c>
      <c r="Z16799">
        <v>13404</v>
      </c>
      <c r="AA16799" t="s">
        <v>1464</v>
      </c>
      <c r="AC16799" t="s">
        <v>10720</v>
      </c>
      <c r="AD16799" t="s">
        <v>2682</v>
      </c>
    </row>
    <row r="16800" spans="21:30">
      <c r="U16800">
        <v>36022</v>
      </c>
      <c r="V16800">
        <v>8</v>
      </c>
      <c r="W16800" t="s">
        <v>16623</v>
      </c>
      <c r="X16800">
        <v>13</v>
      </c>
      <c r="Y16800" t="s">
        <v>6457</v>
      </c>
      <c r="Z16800">
        <v>13404</v>
      </c>
      <c r="AA16800" t="s">
        <v>1464</v>
      </c>
      <c r="AC16800" t="s">
        <v>10720</v>
      </c>
      <c r="AD16800" t="s">
        <v>2682</v>
      </c>
    </row>
    <row r="16801" spans="21:30">
      <c r="U16801">
        <v>36023</v>
      </c>
      <c r="V16801">
        <v>6</v>
      </c>
      <c r="W16801" t="s">
        <v>16624</v>
      </c>
      <c r="X16801">
        <v>13</v>
      </c>
      <c r="Y16801" t="s">
        <v>6457</v>
      </c>
      <c r="Z16801">
        <v>13404</v>
      </c>
      <c r="AA16801" t="s">
        <v>1464</v>
      </c>
      <c r="AC16801" t="s">
        <v>10720</v>
      </c>
      <c r="AD16801" t="s">
        <v>2682</v>
      </c>
    </row>
    <row r="16802" spans="21:30">
      <c r="U16802">
        <v>36024</v>
      </c>
      <c r="V16802">
        <v>4</v>
      </c>
      <c r="W16802" t="s">
        <v>16625</v>
      </c>
      <c r="X16802">
        <v>13</v>
      </c>
      <c r="Y16802" t="s">
        <v>6457</v>
      </c>
      <c r="Z16802">
        <v>13404</v>
      </c>
      <c r="AA16802" t="s">
        <v>1464</v>
      </c>
      <c r="AC16802" t="s">
        <v>10720</v>
      </c>
      <c r="AD16802" t="s">
        <v>2682</v>
      </c>
    </row>
    <row r="16803" spans="21:30">
      <c r="U16803">
        <v>36026</v>
      </c>
      <c r="V16803">
        <v>0</v>
      </c>
      <c r="W16803" t="s">
        <v>16626</v>
      </c>
      <c r="X16803">
        <v>13</v>
      </c>
      <c r="Y16803" t="s">
        <v>6457</v>
      </c>
      <c r="Z16803">
        <v>13404</v>
      </c>
      <c r="AA16803" t="s">
        <v>1464</v>
      </c>
      <c r="AC16803" t="s">
        <v>10720</v>
      </c>
      <c r="AD16803" t="s">
        <v>2682</v>
      </c>
    </row>
    <row r="16804" spans="21:30">
      <c r="U16804">
        <v>36027</v>
      </c>
      <c r="V16804">
        <v>9</v>
      </c>
      <c r="W16804" t="s">
        <v>16411</v>
      </c>
      <c r="X16804">
        <v>13</v>
      </c>
      <c r="Y16804" t="s">
        <v>6457</v>
      </c>
      <c r="Z16804">
        <v>13404</v>
      </c>
      <c r="AA16804" t="s">
        <v>1464</v>
      </c>
      <c r="AC16804" t="s">
        <v>10720</v>
      </c>
      <c r="AD16804" t="s">
        <v>2682</v>
      </c>
    </row>
    <row r="16805" spans="21:30">
      <c r="U16805">
        <v>36028</v>
      </c>
      <c r="V16805">
        <v>7</v>
      </c>
      <c r="W16805" t="s">
        <v>12821</v>
      </c>
      <c r="X16805">
        <v>13</v>
      </c>
      <c r="Y16805" t="s">
        <v>6457</v>
      </c>
      <c r="Z16805">
        <v>13404</v>
      </c>
      <c r="AA16805" t="s">
        <v>1464</v>
      </c>
      <c r="AC16805" t="s">
        <v>10720</v>
      </c>
      <c r="AD16805" t="s">
        <v>2682</v>
      </c>
    </row>
    <row r="16806" spans="21:30">
      <c r="U16806">
        <v>36029</v>
      </c>
      <c r="V16806">
        <v>5</v>
      </c>
      <c r="W16806" t="s">
        <v>16627</v>
      </c>
      <c r="X16806">
        <v>13</v>
      </c>
      <c r="Y16806" t="s">
        <v>6457</v>
      </c>
      <c r="Z16806">
        <v>13404</v>
      </c>
      <c r="AA16806" t="s">
        <v>1464</v>
      </c>
      <c r="AC16806" t="s">
        <v>10720</v>
      </c>
      <c r="AD16806" t="s">
        <v>2682</v>
      </c>
    </row>
    <row r="16807" spans="21:30">
      <c r="U16807">
        <v>36032</v>
      </c>
      <c r="V16807">
        <v>5</v>
      </c>
      <c r="W16807" t="s">
        <v>16628</v>
      </c>
      <c r="X16807">
        <v>13</v>
      </c>
      <c r="Y16807" t="s">
        <v>6457</v>
      </c>
      <c r="Z16807">
        <v>13501</v>
      </c>
      <c r="AA16807" t="s">
        <v>809</v>
      </c>
      <c r="AC16807" t="s">
        <v>10720</v>
      </c>
      <c r="AD16807" t="s">
        <v>2682</v>
      </c>
    </row>
    <row r="16808" spans="21:30">
      <c r="U16808">
        <v>36036</v>
      </c>
      <c r="V16808">
        <v>8</v>
      </c>
      <c r="W16808" t="s">
        <v>16409</v>
      </c>
      <c r="X16808">
        <v>13</v>
      </c>
      <c r="Y16808" t="s">
        <v>6457</v>
      </c>
      <c r="Z16808">
        <v>13501</v>
      </c>
      <c r="AA16808" t="s">
        <v>809</v>
      </c>
      <c r="AC16808" t="s">
        <v>10720</v>
      </c>
      <c r="AD16808" t="s">
        <v>2682</v>
      </c>
    </row>
    <row r="16809" spans="21:30">
      <c r="U16809">
        <v>36037</v>
      </c>
      <c r="V16809">
        <v>6</v>
      </c>
      <c r="W16809" t="s">
        <v>16629</v>
      </c>
      <c r="X16809">
        <v>13</v>
      </c>
      <c r="Y16809" t="s">
        <v>6457</v>
      </c>
      <c r="Z16809">
        <v>13501</v>
      </c>
      <c r="AA16809" t="s">
        <v>809</v>
      </c>
      <c r="AC16809" t="s">
        <v>10720</v>
      </c>
      <c r="AD16809" t="s">
        <v>2682</v>
      </c>
    </row>
    <row r="16810" spans="21:30">
      <c r="U16810">
        <v>36038</v>
      </c>
      <c r="V16810">
        <v>4</v>
      </c>
      <c r="W16810" t="s">
        <v>13753</v>
      </c>
      <c r="X16810">
        <v>13</v>
      </c>
      <c r="Y16810" t="s">
        <v>6457</v>
      </c>
      <c r="Z16810">
        <v>13501</v>
      </c>
      <c r="AA16810" t="s">
        <v>809</v>
      </c>
      <c r="AC16810" t="s">
        <v>10720</v>
      </c>
      <c r="AD16810" t="s">
        <v>2682</v>
      </c>
    </row>
    <row r="16811" spans="21:30">
      <c r="U16811">
        <v>36039</v>
      </c>
      <c r="V16811">
        <v>2</v>
      </c>
      <c r="W16811" t="s">
        <v>12648</v>
      </c>
      <c r="X16811">
        <v>13</v>
      </c>
      <c r="Y16811" t="s">
        <v>6457</v>
      </c>
      <c r="Z16811">
        <v>13501</v>
      </c>
      <c r="AA16811" t="s">
        <v>809</v>
      </c>
      <c r="AC16811" t="s">
        <v>10720</v>
      </c>
      <c r="AD16811" t="s">
        <v>2682</v>
      </c>
    </row>
    <row r="16812" spans="21:30">
      <c r="U16812">
        <v>36040</v>
      </c>
      <c r="V16812">
        <v>6</v>
      </c>
      <c r="W16812" t="s">
        <v>16630</v>
      </c>
      <c r="X16812">
        <v>13</v>
      </c>
      <c r="Y16812" t="s">
        <v>6457</v>
      </c>
      <c r="Z16812">
        <v>13501</v>
      </c>
      <c r="AA16812" t="s">
        <v>809</v>
      </c>
      <c r="AC16812" t="s">
        <v>10720</v>
      </c>
      <c r="AD16812" t="s">
        <v>2682</v>
      </c>
    </row>
    <row r="16813" spans="21:30">
      <c r="U16813">
        <v>36041</v>
      </c>
      <c r="V16813">
        <v>4</v>
      </c>
      <c r="W16813" t="s">
        <v>16631</v>
      </c>
      <c r="X16813">
        <v>13</v>
      </c>
      <c r="Y16813" t="s">
        <v>6457</v>
      </c>
      <c r="Z16813">
        <v>13501</v>
      </c>
      <c r="AA16813" t="s">
        <v>809</v>
      </c>
      <c r="AC16813" t="s">
        <v>10720</v>
      </c>
      <c r="AD16813" t="s">
        <v>2682</v>
      </c>
    </row>
    <row r="16814" spans="21:30">
      <c r="U16814">
        <v>36042</v>
      </c>
      <c r="V16814">
        <v>2</v>
      </c>
      <c r="W16814" t="s">
        <v>16632</v>
      </c>
      <c r="X16814">
        <v>13</v>
      </c>
      <c r="Y16814" t="s">
        <v>6457</v>
      </c>
      <c r="Z16814">
        <v>13501</v>
      </c>
      <c r="AA16814" t="s">
        <v>809</v>
      </c>
      <c r="AC16814" t="s">
        <v>10720</v>
      </c>
      <c r="AD16814" t="s">
        <v>2682</v>
      </c>
    </row>
    <row r="16815" spans="21:30">
      <c r="U16815">
        <v>36043</v>
      </c>
      <c r="V16815">
        <v>0</v>
      </c>
      <c r="W16815" t="s">
        <v>16633</v>
      </c>
      <c r="X16815">
        <v>13</v>
      </c>
      <c r="Y16815" t="s">
        <v>6457</v>
      </c>
      <c r="Z16815">
        <v>13501</v>
      </c>
      <c r="AA16815" t="s">
        <v>809</v>
      </c>
      <c r="AC16815" t="s">
        <v>10720</v>
      </c>
      <c r="AD16815" t="s">
        <v>2682</v>
      </c>
    </row>
    <row r="16816" spans="21:30">
      <c r="U16816">
        <v>36047</v>
      </c>
      <c r="V16816">
        <v>3</v>
      </c>
      <c r="W16816" t="s">
        <v>16634</v>
      </c>
      <c r="X16816">
        <v>13</v>
      </c>
      <c r="Y16816" t="s">
        <v>6457</v>
      </c>
      <c r="Z16816">
        <v>13501</v>
      </c>
      <c r="AA16816" t="s">
        <v>809</v>
      </c>
      <c r="AC16816" t="s">
        <v>10720</v>
      </c>
      <c r="AD16816" t="s">
        <v>2682</v>
      </c>
    </row>
    <row r="16817" spans="21:30">
      <c r="U16817">
        <v>36048</v>
      </c>
      <c r="V16817">
        <v>1</v>
      </c>
      <c r="W16817" t="s">
        <v>16635</v>
      </c>
      <c r="X16817">
        <v>13</v>
      </c>
      <c r="Y16817" t="s">
        <v>6457</v>
      </c>
      <c r="Z16817">
        <v>13501</v>
      </c>
      <c r="AA16817" t="s">
        <v>809</v>
      </c>
      <c r="AC16817" t="s">
        <v>10720</v>
      </c>
      <c r="AD16817" t="s">
        <v>2682</v>
      </c>
    </row>
    <row r="16818" spans="21:30">
      <c r="U16818">
        <v>36050</v>
      </c>
      <c r="V16818">
        <v>3</v>
      </c>
      <c r="W16818" t="s">
        <v>16636</v>
      </c>
      <c r="X16818">
        <v>13</v>
      </c>
      <c r="Y16818" t="s">
        <v>6457</v>
      </c>
      <c r="Z16818">
        <v>13501</v>
      </c>
      <c r="AA16818" t="s">
        <v>809</v>
      </c>
      <c r="AC16818" t="s">
        <v>10720</v>
      </c>
      <c r="AD16818" t="s">
        <v>2682</v>
      </c>
    </row>
    <row r="16819" spans="21:30">
      <c r="U16819">
        <v>36051</v>
      </c>
      <c r="V16819">
        <v>1</v>
      </c>
      <c r="W16819" t="s">
        <v>16637</v>
      </c>
      <c r="X16819">
        <v>13</v>
      </c>
      <c r="Y16819" t="s">
        <v>6457</v>
      </c>
      <c r="Z16819">
        <v>13501</v>
      </c>
      <c r="AA16819" t="s">
        <v>809</v>
      </c>
      <c r="AC16819" t="s">
        <v>10720</v>
      </c>
      <c r="AD16819" t="s">
        <v>443</v>
      </c>
    </row>
    <row r="16820" spans="21:30">
      <c r="U16820">
        <v>36055</v>
      </c>
      <c r="V16820">
        <v>4</v>
      </c>
      <c r="W16820" t="s">
        <v>16638</v>
      </c>
      <c r="X16820">
        <v>13</v>
      </c>
      <c r="Y16820" t="s">
        <v>6457</v>
      </c>
      <c r="Z16820">
        <v>13501</v>
      </c>
      <c r="AA16820" t="s">
        <v>809</v>
      </c>
      <c r="AC16820" t="s">
        <v>10720</v>
      </c>
      <c r="AD16820" t="s">
        <v>2682</v>
      </c>
    </row>
    <row r="16821" spans="21:30">
      <c r="U16821">
        <v>36057</v>
      </c>
      <c r="V16821">
        <v>0</v>
      </c>
      <c r="W16821" t="s">
        <v>16639</v>
      </c>
      <c r="X16821">
        <v>13</v>
      </c>
      <c r="Y16821" t="s">
        <v>6457</v>
      </c>
      <c r="Z16821">
        <v>13501</v>
      </c>
      <c r="AA16821" t="s">
        <v>809</v>
      </c>
      <c r="AC16821" t="s">
        <v>10720</v>
      </c>
      <c r="AD16821" t="s">
        <v>2682</v>
      </c>
    </row>
    <row r="16822" spans="21:30">
      <c r="U16822">
        <v>36063</v>
      </c>
      <c r="V16822">
        <v>5</v>
      </c>
      <c r="W16822" t="s">
        <v>14202</v>
      </c>
      <c r="X16822">
        <v>13</v>
      </c>
      <c r="Y16822" t="s">
        <v>6457</v>
      </c>
      <c r="Z16822">
        <v>13502</v>
      </c>
      <c r="AA16822" t="s">
        <v>7648</v>
      </c>
      <c r="AC16822" t="s">
        <v>10720</v>
      </c>
      <c r="AD16822" t="s">
        <v>2682</v>
      </c>
    </row>
    <row r="16823" spans="21:30">
      <c r="U16823">
        <v>36064</v>
      </c>
      <c r="V16823">
        <v>3</v>
      </c>
      <c r="W16823" t="s">
        <v>16640</v>
      </c>
      <c r="X16823">
        <v>13</v>
      </c>
      <c r="Y16823" t="s">
        <v>6457</v>
      </c>
      <c r="Z16823">
        <v>13502</v>
      </c>
      <c r="AA16823" t="s">
        <v>7648</v>
      </c>
      <c r="AC16823" t="s">
        <v>10720</v>
      </c>
      <c r="AD16823" t="s">
        <v>2682</v>
      </c>
    </row>
    <row r="16824" spans="21:30">
      <c r="U16824">
        <v>36067</v>
      </c>
      <c r="V16824">
        <v>8</v>
      </c>
      <c r="W16824" t="s">
        <v>16641</v>
      </c>
      <c r="X16824">
        <v>13</v>
      </c>
      <c r="Y16824" t="s">
        <v>6457</v>
      </c>
      <c r="Z16824">
        <v>13503</v>
      </c>
      <c r="AA16824" t="s">
        <v>6652</v>
      </c>
      <c r="AC16824" t="s">
        <v>10720</v>
      </c>
      <c r="AD16824" t="s">
        <v>2682</v>
      </c>
    </row>
    <row r="16825" spans="21:30">
      <c r="U16825">
        <v>36068</v>
      </c>
      <c r="V16825">
        <v>6</v>
      </c>
      <c r="W16825" t="s">
        <v>16642</v>
      </c>
      <c r="X16825">
        <v>13</v>
      </c>
      <c r="Y16825" t="s">
        <v>6457</v>
      </c>
      <c r="Z16825">
        <v>13503</v>
      </c>
      <c r="AA16825" t="s">
        <v>6652</v>
      </c>
      <c r="AC16825" t="s">
        <v>10720</v>
      </c>
      <c r="AD16825" t="s">
        <v>2682</v>
      </c>
    </row>
    <row r="16826" spans="21:30">
      <c r="U16826">
        <v>36069</v>
      </c>
      <c r="V16826">
        <v>4</v>
      </c>
      <c r="W16826" t="s">
        <v>14373</v>
      </c>
      <c r="X16826">
        <v>13</v>
      </c>
      <c r="Y16826" t="s">
        <v>6457</v>
      </c>
      <c r="Z16826">
        <v>13503</v>
      </c>
      <c r="AA16826" t="s">
        <v>6652</v>
      </c>
      <c r="AC16826" t="s">
        <v>10720</v>
      </c>
      <c r="AD16826" t="s">
        <v>2682</v>
      </c>
    </row>
    <row r="16827" spans="21:30">
      <c r="U16827">
        <v>36070</v>
      </c>
      <c r="V16827">
        <v>8</v>
      </c>
      <c r="W16827" t="s">
        <v>16643</v>
      </c>
      <c r="X16827">
        <v>13</v>
      </c>
      <c r="Y16827" t="s">
        <v>6457</v>
      </c>
      <c r="Z16827">
        <v>13504</v>
      </c>
      <c r="AA16827" t="s">
        <v>7622</v>
      </c>
      <c r="AC16827" t="s">
        <v>10720</v>
      </c>
      <c r="AD16827" t="s">
        <v>2682</v>
      </c>
    </row>
    <row r="16828" spans="21:30">
      <c r="U16828">
        <v>36071</v>
      </c>
      <c r="V16828">
        <v>6</v>
      </c>
      <c r="W16828" t="s">
        <v>16644</v>
      </c>
      <c r="X16828">
        <v>13</v>
      </c>
      <c r="Y16828" t="s">
        <v>6457</v>
      </c>
      <c r="Z16828">
        <v>13504</v>
      </c>
      <c r="AA16828" t="s">
        <v>7622</v>
      </c>
      <c r="AC16828" t="s">
        <v>10720</v>
      </c>
      <c r="AD16828" t="s">
        <v>2682</v>
      </c>
    </row>
    <row r="16829" spans="21:30">
      <c r="U16829">
        <v>36072</v>
      </c>
      <c r="V16829">
        <v>4</v>
      </c>
      <c r="W16829" t="s">
        <v>13074</v>
      </c>
      <c r="X16829">
        <v>13</v>
      </c>
      <c r="Y16829" t="s">
        <v>6457</v>
      </c>
      <c r="Z16829">
        <v>13505</v>
      </c>
      <c r="AA16829" t="s">
        <v>1709</v>
      </c>
      <c r="AC16829" t="s">
        <v>10720</v>
      </c>
      <c r="AD16829" t="s">
        <v>2682</v>
      </c>
    </row>
    <row r="16830" spans="21:30">
      <c r="U16830">
        <v>36073</v>
      </c>
      <c r="V16830">
        <v>2</v>
      </c>
      <c r="W16830" t="s">
        <v>12723</v>
      </c>
      <c r="X16830">
        <v>13</v>
      </c>
      <c r="Y16830" t="s">
        <v>6457</v>
      </c>
      <c r="Z16830">
        <v>13505</v>
      </c>
      <c r="AA16830" t="s">
        <v>1709</v>
      </c>
      <c r="AC16830" t="s">
        <v>10720</v>
      </c>
      <c r="AD16830" t="s">
        <v>2682</v>
      </c>
    </row>
    <row r="16831" spans="21:30">
      <c r="U16831">
        <v>36086</v>
      </c>
      <c r="V16831">
        <v>4</v>
      </c>
      <c r="W16831" t="s">
        <v>14373</v>
      </c>
      <c r="X16831">
        <v>13</v>
      </c>
      <c r="Y16831" t="s">
        <v>6457</v>
      </c>
      <c r="Z16831">
        <v>13601</v>
      </c>
      <c r="AA16831" t="s">
        <v>777</v>
      </c>
      <c r="AC16831" t="s">
        <v>10720</v>
      </c>
      <c r="AD16831" t="s">
        <v>2682</v>
      </c>
    </row>
    <row r="16832" spans="21:30">
      <c r="U16832">
        <v>36087</v>
      </c>
      <c r="V16832">
        <v>2</v>
      </c>
      <c r="W16832" t="s">
        <v>16645</v>
      </c>
      <c r="X16832">
        <v>13</v>
      </c>
      <c r="Y16832" t="s">
        <v>6457</v>
      </c>
      <c r="Z16832">
        <v>13601</v>
      </c>
      <c r="AA16832" t="s">
        <v>777</v>
      </c>
      <c r="AC16832" t="s">
        <v>10720</v>
      </c>
      <c r="AD16832" t="s">
        <v>443</v>
      </c>
    </row>
    <row r="16833" spans="21:30">
      <c r="U16833">
        <v>36088</v>
      </c>
      <c r="V16833">
        <v>0</v>
      </c>
      <c r="W16833" t="s">
        <v>16646</v>
      </c>
      <c r="X16833">
        <v>13</v>
      </c>
      <c r="Y16833" t="s">
        <v>6457</v>
      </c>
      <c r="Z16833">
        <v>13601</v>
      </c>
      <c r="AA16833" t="s">
        <v>777</v>
      </c>
      <c r="AC16833" t="s">
        <v>10720</v>
      </c>
      <c r="AD16833" t="s">
        <v>443</v>
      </c>
    </row>
    <row r="16834" spans="21:30">
      <c r="U16834">
        <v>36089</v>
      </c>
      <c r="V16834">
        <v>9</v>
      </c>
      <c r="W16834" t="s">
        <v>16647</v>
      </c>
      <c r="X16834">
        <v>13</v>
      </c>
      <c r="Y16834" t="s">
        <v>6457</v>
      </c>
      <c r="Z16834">
        <v>13601</v>
      </c>
      <c r="AA16834" t="s">
        <v>777</v>
      </c>
      <c r="AC16834" t="s">
        <v>10720</v>
      </c>
      <c r="AD16834" t="s">
        <v>2682</v>
      </c>
    </row>
    <row r="16835" spans="21:30">
      <c r="U16835">
        <v>36090</v>
      </c>
      <c r="V16835">
        <v>2</v>
      </c>
      <c r="W16835" t="s">
        <v>14217</v>
      </c>
      <c r="X16835">
        <v>13</v>
      </c>
      <c r="Y16835" t="s">
        <v>6457</v>
      </c>
      <c r="Z16835">
        <v>13601</v>
      </c>
      <c r="AA16835" t="s">
        <v>777</v>
      </c>
      <c r="AC16835" t="s">
        <v>10720</v>
      </c>
      <c r="AD16835" t="s">
        <v>2682</v>
      </c>
    </row>
    <row r="16836" spans="21:30">
      <c r="U16836">
        <v>36091</v>
      </c>
      <c r="V16836">
        <v>0</v>
      </c>
      <c r="W16836" t="s">
        <v>16648</v>
      </c>
      <c r="X16836">
        <v>13</v>
      </c>
      <c r="Y16836" t="s">
        <v>6457</v>
      </c>
      <c r="Z16836">
        <v>13601</v>
      </c>
      <c r="AA16836" t="s">
        <v>777</v>
      </c>
      <c r="AC16836" t="s">
        <v>10720</v>
      </c>
      <c r="AD16836" t="s">
        <v>443</v>
      </c>
    </row>
    <row r="16837" spans="21:30">
      <c r="U16837">
        <v>36093</v>
      </c>
      <c r="V16837">
        <v>7</v>
      </c>
      <c r="W16837" t="s">
        <v>16649</v>
      </c>
      <c r="X16837">
        <v>13</v>
      </c>
      <c r="Y16837" t="s">
        <v>6457</v>
      </c>
      <c r="Z16837">
        <v>13602</v>
      </c>
      <c r="AA16837" t="s">
        <v>1120</v>
      </c>
      <c r="AC16837" t="s">
        <v>10720</v>
      </c>
      <c r="AD16837" t="s">
        <v>2682</v>
      </c>
    </row>
    <row r="16838" spans="21:30">
      <c r="U16838">
        <v>36094</v>
      </c>
      <c r="V16838">
        <v>5</v>
      </c>
      <c r="W16838" t="s">
        <v>13283</v>
      </c>
      <c r="X16838">
        <v>13</v>
      </c>
      <c r="Y16838" t="s">
        <v>6457</v>
      </c>
      <c r="Z16838">
        <v>13602</v>
      </c>
      <c r="AA16838" t="s">
        <v>1120</v>
      </c>
      <c r="AC16838" t="s">
        <v>10720</v>
      </c>
      <c r="AD16838" t="s">
        <v>2682</v>
      </c>
    </row>
    <row r="16839" spans="21:30">
      <c r="U16839">
        <v>36095</v>
      </c>
      <c r="V16839">
        <v>3</v>
      </c>
      <c r="W16839" t="s">
        <v>16650</v>
      </c>
      <c r="X16839">
        <v>13</v>
      </c>
      <c r="Y16839" t="s">
        <v>6457</v>
      </c>
      <c r="Z16839">
        <v>13602</v>
      </c>
      <c r="AA16839" t="s">
        <v>1120</v>
      </c>
      <c r="AC16839" t="s">
        <v>10720</v>
      </c>
      <c r="AD16839" t="s">
        <v>2682</v>
      </c>
    </row>
    <row r="16840" spans="21:30">
      <c r="U16840">
        <v>36096</v>
      </c>
      <c r="V16840">
        <v>1</v>
      </c>
      <c r="W16840" t="s">
        <v>16651</v>
      </c>
      <c r="X16840">
        <v>13</v>
      </c>
      <c r="Y16840" t="s">
        <v>6457</v>
      </c>
      <c r="Z16840">
        <v>13602</v>
      </c>
      <c r="AA16840" t="s">
        <v>1120</v>
      </c>
      <c r="AC16840" t="s">
        <v>10720</v>
      </c>
      <c r="AD16840" t="s">
        <v>2682</v>
      </c>
    </row>
    <row r="16841" spans="21:30">
      <c r="U16841">
        <v>36098</v>
      </c>
      <c r="V16841">
        <v>8</v>
      </c>
      <c r="W16841" t="s">
        <v>16652</v>
      </c>
      <c r="X16841">
        <v>13</v>
      </c>
      <c r="Y16841" t="s">
        <v>6457</v>
      </c>
      <c r="Z16841">
        <v>13602</v>
      </c>
      <c r="AA16841" t="s">
        <v>1120</v>
      </c>
      <c r="AC16841" t="s">
        <v>10720</v>
      </c>
      <c r="AD16841" t="s">
        <v>2682</v>
      </c>
    </row>
    <row r="16842" spans="21:30">
      <c r="U16842">
        <v>36099</v>
      </c>
      <c r="V16842">
        <v>6</v>
      </c>
      <c r="W16842" t="s">
        <v>16653</v>
      </c>
      <c r="X16842">
        <v>13</v>
      </c>
      <c r="Y16842" t="s">
        <v>6457</v>
      </c>
      <c r="Z16842">
        <v>13602</v>
      </c>
      <c r="AA16842" t="s">
        <v>1120</v>
      </c>
      <c r="AC16842" t="s">
        <v>10720</v>
      </c>
      <c r="AD16842" t="s">
        <v>2682</v>
      </c>
    </row>
    <row r="16843" spans="21:30">
      <c r="U16843">
        <v>36100</v>
      </c>
      <c r="V16843">
        <v>3</v>
      </c>
      <c r="W16843" t="s">
        <v>16654</v>
      </c>
      <c r="X16843">
        <v>13</v>
      </c>
      <c r="Y16843" t="s">
        <v>6457</v>
      </c>
      <c r="Z16843">
        <v>13603</v>
      </c>
      <c r="AA16843" t="s">
        <v>776</v>
      </c>
      <c r="AC16843" t="s">
        <v>10720</v>
      </c>
      <c r="AD16843" t="s">
        <v>2682</v>
      </c>
    </row>
    <row r="16844" spans="21:30">
      <c r="U16844">
        <v>36101</v>
      </c>
      <c r="V16844">
        <v>1</v>
      </c>
      <c r="W16844" t="s">
        <v>16655</v>
      </c>
      <c r="X16844">
        <v>13</v>
      </c>
      <c r="Y16844" t="s">
        <v>6457</v>
      </c>
      <c r="Z16844">
        <v>13603</v>
      </c>
      <c r="AA16844" t="s">
        <v>776</v>
      </c>
      <c r="AC16844" t="s">
        <v>10720</v>
      </c>
      <c r="AD16844" t="s">
        <v>2682</v>
      </c>
    </row>
    <row r="16845" spans="21:30">
      <c r="U16845">
        <v>36103</v>
      </c>
      <c r="V16845">
        <v>8</v>
      </c>
      <c r="W16845" t="s">
        <v>16656</v>
      </c>
      <c r="X16845">
        <v>13</v>
      </c>
      <c r="Y16845" t="s">
        <v>6457</v>
      </c>
      <c r="Z16845">
        <v>13603</v>
      </c>
      <c r="AA16845" t="s">
        <v>776</v>
      </c>
      <c r="AC16845" t="s">
        <v>10720</v>
      </c>
      <c r="AD16845" t="s">
        <v>2682</v>
      </c>
    </row>
    <row r="16846" spans="21:30">
      <c r="U16846">
        <v>36104</v>
      </c>
      <c r="V16846">
        <v>6</v>
      </c>
      <c r="W16846" t="s">
        <v>16657</v>
      </c>
      <c r="X16846">
        <v>13</v>
      </c>
      <c r="Y16846" t="s">
        <v>6457</v>
      </c>
      <c r="Z16846">
        <v>13603</v>
      </c>
      <c r="AA16846" t="s">
        <v>776</v>
      </c>
      <c r="AC16846" t="s">
        <v>10720</v>
      </c>
      <c r="AD16846" t="s">
        <v>443</v>
      </c>
    </row>
    <row r="16847" spans="21:30">
      <c r="U16847">
        <v>36105</v>
      </c>
      <c r="V16847">
        <v>4</v>
      </c>
      <c r="W16847" t="s">
        <v>16658</v>
      </c>
      <c r="X16847">
        <v>13</v>
      </c>
      <c r="Y16847" t="s">
        <v>6457</v>
      </c>
      <c r="Z16847">
        <v>13604</v>
      </c>
      <c r="AA16847" t="s">
        <v>1448</v>
      </c>
      <c r="AC16847" t="s">
        <v>10720</v>
      </c>
      <c r="AD16847" t="s">
        <v>2682</v>
      </c>
    </row>
    <row r="16848" spans="21:30">
      <c r="U16848">
        <v>36106</v>
      </c>
      <c r="V16848">
        <v>2</v>
      </c>
      <c r="W16848" t="s">
        <v>16659</v>
      </c>
      <c r="X16848">
        <v>13</v>
      </c>
      <c r="Y16848" t="s">
        <v>6457</v>
      </c>
      <c r="Z16848">
        <v>13604</v>
      </c>
      <c r="AA16848" t="s">
        <v>1448</v>
      </c>
      <c r="AC16848" t="s">
        <v>10720</v>
      </c>
      <c r="AD16848" t="s">
        <v>2682</v>
      </c>
    </row>
    <row r="16849" spans="21:30">
      <c r="U16849">
        <v>36107</v>
      </c>
      <c r="V16849">
        <v>0</v>
      </c>
      <c r="W16849" t="s">
        <v>16660</v>
      </c>
      <c r="X16849">
        <v>13</v>
      </c>
      <c r="Y16849" t="s">
        <v>6457</v>
      </c>
      <c r="Z16849">
        <v>13604</v>
      </c>
      <c r="AA16849" t="s">
        <v>1448</v>
      </c>
      <c r="AC16849" t="s">
        <v>10720</v>
      </c>
      <c r="AD16849" t="s">
        <v>443</v>
      </c>
    </row>
    <row r="16850" spans="21:30">
      <c r="U16850">
        <v>36111</v>
      </c>
      <c r="V16850">
        <v>9</v>
      </c>
      <c r="W16850" t="s">
        <v>16661</v>
      </c>
      <c r="X16850">
        <v>13</v>
      </c>
      <c r="Y16850" t="s">
        <v>6457</v>
      </c>
      <c r="Z16850">
        <v>13604</v>
      </c>
      <c r="AA16850" t="s">
        <v>1448</v>
      </c>
      <c r="AC16850" t="s">
        <v>10720</v>
      </c>
      <c r="AD16850" t="s">
        <v>443</v>
      </c>
    </row>
    <row r="16851" spans="21:30">
      <c r="U16851">
        <v>36114</v>
      </c>
      <c r="V16851">
        <v>3</v>
      </c>
      <c r="W16851" t="s">
        <v>16662</v>
      </c>
      <c r="X16851">
        <v>13</v>
      </c>
      <c r="Y16851" t="s">
        <v>6457</v>
      </c>
      <c r="Z16851">
        <v>13605</v>
      </c>
      <c r="AA16851" t="s">
        <v>7569</v>
      </c>
      <c r="AC16851" t="s">
        <v>10720</v>
      </c>
      <c r="AD16851" t="s">
        <v>2682</v>
      </c>
    </row>
    <row r="16852" spans="21:30">
      <c r="U16852">
        <v>36115</v>
      </c>
      <c r="V16852">
        <v>1</v>
      </c>
      <c r="W16852" t="s">
        <v>16663</v>
      </c>
      <c r="X16852">
        <v>13</v>
      </c>
      <c r="Y16852" t="s">
        <v>6457</v>
      </c>
      <c r="Z16852">
        <v>13605</v>
      </c>
      <c r="AA16852" t="s">
        <v>7569</v>
      </c>
      <c r="AC16852" t="s">
        <v>10720</v>
      </c>
      <c r="AD16852" t="s">
        <v>2682</v>
      </c>
    </row>
    <row r="16853" spans="21:30">
      <c r="U16853">
        <v>36117</v>
      </c>
      <c r="V16853">
        <v>8</v>
      </c>
      <c r="W16853" t="s">
        <v>16664</v>
      </c>
      <c r="X16853">
        <v>13</v>
      </c>
      <c r="Y16853" t="s">
        <v>6457</v>
      </c>
      <c r="Z16853">
        <v>13605</v>
      </c>
      <c r="AA16853" t="s">
        <v>7569</v>
      </c>
      <c r="AC16853" t="s">
        <v>10720</v>
      </c>
      <c r="AD16853" t="s">
        <v>2682</v>
      </c>
    </row>
    <row r="16854" spans="21:30">
      <c r="U16854">
        <v>36118</v>
      </c>
      <c r="V16854">
        <v>6</v>
      </c>
      <c r="W16854" t="s">
        <v>16255</v>
      </c>
      <c r="X16854">
        <v>13</v>
      </c>
      <c r="Y16854" t="s">
        <v>6457</v>
      </c>
      <c r="Z16854">
        <v>13605</v>
      </c>
      <c r="AA16854" t="s">
        <v>7569</v>
      </c>
      <c r="AC16854" t="s">
        <v>10720</v>
      </c>
      <c r="AD16854" t="s">
        <v>2682</v>
      </c>
    </row>
    <row r="16855" spans="21:30">
      <c r="U16855">
        <v>36119</v>
      </c>
      <c r="V16855">
        <v>4</v>
      </c>
      <c r="W16855" t="s">
        <v>10226</v>
      </c>
      <c r="X16855">
        <v>13</v>
      </c>
      <c r="Y16855" t="s">
        <v>6457</v>
      </c>
      <c r="Z16855">
        <v>13605</v>
      </c>
      <c r="AA16855" t="s">
        <v>7569</v>
      </c>
      <c r="AC16855" t="s">
        <v>10720</v>
      </c>
      <c r="AD16855" t="s">
        <v>2682</v>
      </c>
    </row>
    <row r="16856" spans="21:30">
      <c r="U16856">
        <v>36120</v>
      </c>
      <c r="V16856">
        <v>8</v>
      </c>
      <c r="W16856" t="s">
        <v>16665</v>
      </c>
      <c r="X16856">
        <v>13</v>
      </c>
      <c r="Y16856" t="s">
        <v>6457</v>
      </c>
      <c r="Z16856">
        <v>13605</v>
      </c>
      <c r="AA16856" t="s">
        <v>7569</v>
      </c>
      <c r="AC16856" t="s">
        <v>10720</v>
      </c>
      <c r="AD16856" t="s">
        <v>2682</v>
      </c>
    </row>
    <row r="16857" spans="21:30">
      <c r="U16857">
        <v>36121</v>
      </c>
      <c r="V16857">
        <v>6</v>
      </c>
      <c r="W16857" t="s">
        <v>16666</v>
      </c>
      <c r="X16857">
        <v>13</v>
      </c>
      <c r="Y16857" t="s">
        <v>6457</v>
      </c>
      <c r="Z16857">
        <v>13605</v>
      </c>
      <c r="AA16857" t="s">
        <v>7569</v>
      </c>
      <c r="AC16857" t="s">
        <v>10720</v>
      </c>
      <c r="AD16857" t="s">
        <v>2682</v>
      </c>
    </row>
    <row r="16858" spans="21:30">
      <c r="U16858">
        <v>36127</v>
      </c>
      <c r="V16858">
        <v>5</v>
      </c>
      <c r="W16858" t="s">
        <v>16667</v>
      </c>
      <c r="X16858">
        <v>14</v>
      </c>
      <c r="Y16858" t="s">
        <v>5517</v>
      </c>
      <c r="Z16858">
        <v>14101</v>
      </c>
      <c r="AA16858" t="s">
        <v>817</v>
      </c>
      <c r="AC16858" t="s">
        <v>10720</v>
      </c>
      <c r="AD16858" t="s">
        <v>2682</v>
      </c>
    </row>
    <row r="16859" spans="21:30">
      <c r="U16859">
        <v>36128</v>
      </c>
      <c r="V16859">
        <v>3</v>
      </c>
      <c r="W16859" t="s">
        <v>16668</v>
      </c>
      <c r="X16859">
        <v>14</v>
      </c>
      <c r="Y16859" t="s">
        <v>5517</v>
      </c>
      <c r="Z16859">
        <v>14101</v>
      </c>
      <c r="AA16859" t="s">
        <v>817</v>
      </c>
      <c r="AC16859" t="s">
        <v>10720</v>
      </c>
      <c r="AD16859" t="s">
        <v>2682</v>
      </c>
    </row>
    <row r="16860" spans="21:30">
      <c r="U16860">
        <v>36129</v>
      </c>
      <c r="V16860">
        <v>1</v>
      </c>
      <c r="W16860" t="s">
        <v>16669</v>
      </c>
      <c r="X16860">
        <v>14</v>
      </c>
      <c r="Y16860" t="s">
        <v>5517</v>
      </c>
      <c r="Z16860">
        <v>14101</v>
      </c>
      <c r="AA16860" t="s">
        <v>817</v>
      </c>
      <c r="AC16860" t="s">
        <v>10720</v>
      </c>
      <c r="AD16860" t="s">
        <v>2682</v>
      </c>
    </row>
    <row r="16861" spans="21:30">
      <c r="U16861">
        <v>36130</v>
      </c>
      <c r="V16861">
        <v>5</v>
      </c>
      <c r="W16861" t="s">
        <v>16670</v>
      </c>
      <c r="X16861">
        <v>14</v>
      </c>
      <c r="Y16861" t="s">
        <v>5517</v>
      </c>
      <c r="Z16861">
        <v>14101</v>
      </c>
      <c r="AA16861" t="s">
        <v>817</v>
      </c>
      <c r="AC16861" t="s">
        <v>10720</v>
      </c>
      <c r="AD16861" t="s">
        <v>2682</v>
      </c>
    </row>
    <row r="16862" spans="21:30">
      <c r="U16862">
        <v>36131</v>
      </c>
      <c r="V16862">
        <v>3</v>
      </c>
      <c r="W16862" t="s">
        <v>16671</v>
      </c>
      <c r="X16862">
        <v>14</v>
      </c>
      <c r="Y16862" t="s">
        <v>5517</v>
      </c>
      <c r="Z16862">
        <v>14101</v>
      </c>
      <c r="AA16862" t="s">
        <v>817</v>
      </c>
      <c r="AC16862" t="s">
        <v>10720</v>
      </c>
      <c r="AD16862" t="s">
        <v>2682</v>
      </c>
    </row>
    <row r="16863" spans="21:30">
      <c r="U16863">
        <v>36134</v>
      </c>
      <c r="V16863">
        <v>8</v>
      </c>
      <c r="W16863" t="s">
        <v>16672</v>
      </c>
      <c r="X16863">
        <v>14</v>
      </c>
      <c r="Y16863" t="s">
        <v>5517</v>
      </c>
      <c r="Z16863">
        <v>14101</v>
      </c>
      <c r="AA16863" t="s">
        <v>817</v>
      </c>
      <c r="AC16863" t="s">
        <v>10720</v>
      </c>
      <c r="AD16863" t="s">
        <v>2682</v>
      </c>
    </row>
    <row r="16864" spans="21:30">
      <c r="U16864">
        <v>36135</v>
      </c>
      <c r="V16864">
        <v>6</v>
      </c>
      <c r="W16864" t="s">
        <v>16673</v>
      </c>
      <c r="X16864">
        <v>14</v>
      </c>
      <c r="Y16864" t="s">
        <v>5517</v>
      </c>
      <c r="Z16864">
        <v>14101</v>
      </c>
      <c r="AA16864" t="s">
        <v>817</v>
      </c>
      <c r="AC16864" t="s">
        <v>10720</v>
      </c>
      <c r="AD16864" t="s">
        <v>2682</v>
      </c>
    </row>
    <row r="16865" spans="21:30">
      <c r="U16865">
        <v>36136</v>
      </c>
      <c r="V16865">
        <v>4</v>
      </c>
      <c r="W16865" t="s">
        <v>16674</v>
      </c>
      <c r="X16865">
        <v>14</v>
      </c>
      <c r="Y16865" t="s">
        <v>5517</v>
      </c>
      <c r="Z16865">
        <v>14101</v>
      </c>
      <c r="AA16865" t="s">
        <v>817</v>
      </c>
      <c r="AC16865" t="s">
        <v>10720</v>
      </c>
      <c r="AD16865" t="s">
        <v>443</v>
      </c>
    </row>
    <row r="16866" spans="21:30">
      <c r="U16866">
        <v>36137</v>
      </c>
      <c r="V16866">
        <v>2</v>
      </c>
      <c r="W16866" t="s">
        <v>16675</v>
      </c>
      <c r="X16866">
        <v>14</v>
      </c>
      <c r="Y16866" t="s">
        <v>5517</v>
      </c>
      <c r="Z16866">
        <v>14101</v>
      </c>
      <c r="AA16866" t="s">
        <v>817</v>
      </c>
      <c r="AC16866" t="s">
        <v>10720</v>
      </c>
      <c r="AD16866" t="s">
        <v>2682</v>
      </c>
    </row>
    <row r="16867" spans="21:30">
      <c r="U16867">
        <v>36138</v>
      </c>
      <c r="V16867">
        <v>0</v>
      </c>
      <c r="W16867" t="s">
        <v>16676</v>
      </c>
      <c r="X16867">
        <v>14</v>
      </c>
      <c r="Y16867" t="s">
        <v>5517</v>
      </c>
      <c r="Z16867">
        <v>14101</v>
      </c>
      <c r="AA16867" t="s">
        <v>817</v>
      </c>
      <c r="AC16867" t="s">
        <v>10720</v>
      </c>
      <c r="AD16867" t="s">
        <v>2682</v>
      </c>
    </row>
    <row r="16868" spans="21:30">
      <c r="U16868">
        <v>36139</v>
      </c>
      <c r="V16868">
        <v>9</v>
      </c>
      <c r="W16868" t="s">
        <v>16677</v>
      </c>
      <c r="X16868">
        <v>14</v>
      </c>
      <c r="Y16868" t="s">
        <v>5517</v>
      </c>
      <c r="Z16868">
        <v>14101</v>
      </c>
      <c r="AA16868" t="s">
        <v>817</v>
      </c>
      <c r="AC16868" t="s">
        <v>10720</v>
      </c>
      <c r="AD16868" t="s">
        <v>2682</v>
      </c>
    </row>
    <row r="16869" spans="21:30">
      <c r="U16869">
        <v>36140</v>
      </c>
      <c r="V16869">
        <v>2</v>
      </c>
      <c r="W16869" t="s">
        <v>16678</v>
      </c>
      <c r="X16869">
        <v>14</v>
      </c>
      <c r="Y16869" t="s">
        <v>5517</v>
      </c>
      <c r="Z16869">
        <v>14101</v>
      </c>
      <c r="AA16869" t="s">
        <v>817</v>
      </c>
      <c r="AC16869" t="s">
        <v>10720</v>
      </c>
      <c r="AD16869" t="s">
        <v>2682</v>
      </c>
    </row>
    <row r="16870" spans="21:30">
      <c r="U16870">
        <v>36141</v>
      </c>
      <c r="V16870">
        <v>0</v>
      </c>
      <c r="W16870" t="s">
        <v>16679</v>
      </c>
      <c r="X16870">
        <v>14</v>
      </c>
      <c r="Y16870" t="s">
        <v>5517</v>
      </c>
      <c r="Z16870">
        <v>14101</v>
      </c>
      <c r="AA16870" t="s">
        <v>817</v>
      </c>
      <c r="AC16870" t="s">
        <v>10720</v>
      </c>
      <c r="AD16870" t="s">
        <v>443</v>
      </c>
    </row>
    <row r="16871" spans="21:30">
      <c r="U16871">
        <v>36142</v>
      </c>
      <c r="V16871">
        <v>9</v>
      </c>
      <c r="W16871" t="s">
        <v>16680</v>
      </c>
      <c r="X16871">
        <v>14</v>
      </c>
      <c r="Y16871" t="s">
        <v>5517</v>
      </c>
      <c r="Z16871">
        <v>14101</v>
      </c>
      <c r="AA16871" t="s">
        <v>817</v>
      </c>
      <c r="AC16871" t="s">
        <v>10720</v>
      </c>
      <c r="AD16871" t="s">
        <v>2682</v>
      </c>
    </row>
    <row r="16872" spans="21:30">
      <c r="U16872">
        <v>36143</v>
      </c>
      <c r="V16872">
        <v>7</v>
      </c>
      <c r="W16872" t="s">
        <v>16681</v>
      </c>
      <c r="X16872">
        <v>14</v>
      </c>
      <c r="Y16872" t="s">
        <v>5517</v>
      </c>
      <c r="Z16872">
        <v>14101</v>
      </c>
      <c r="AA16872" t="s">
        <v>817</v>
      </c>
      <c r="AC16872" t="s">
        <v>10720</v>
      </c>
      <c r="AD16872" t="s">
        <v>443</v>
      </c>
    </row>
    <row r="16873" spans="21:30">
      <c r="U16873">
        <v>36144</v>
      </c>
      <c r="V16873">
        <v>5</v>
      </c>
      <c r="W16873" t="s">
        <v>16682</v>
      </c>
      <c r="X16873">
        <v>14</v>
      </c>
      <c r="Y16873" t="s">
        <v>5517</v>
      </c>
      <c r="Z16873">
        <v>14101</v>
      </c>
      <c r="AA16873" t="s">
        <v>817</v>
      </c>
      <c r="AC16873" t="s">
        <v>10720</v>
      </c>
      <c r="AD16873" t="s">
        <v>2682</v>
      </c>
    </row>
    <row r="16874" spans="21:30">
      <c r="U16874">
        <v>36145</v>
      </c>
      <c r="V16874">
        <v>3</v>
      </c>
      <c r="W16874" t="s">
        <v>16683</v>
      </c>
      <c r="X16874">
        <v>14</v>
      </c>
      <c r="Y16874" t="s">
        <v>5517</v>
      </c>
      <c r="Z16874">
        <v>14101</v>
      </c>
      <c r="AA16874" t="s">
        <v>817</v>
      </c>
      <c r="AC16874" t="s">
        <v>10720</v>
      </c>
      <c r="AD16874" t="s">
        <v>2682</v>
      </c>
    </row>
    <row r="16875" spans="21:30">
      <c r="U16875">
        <v>36148</v>
      </c>
      <c r="V16875">
        <v>8</v>
      </c>
      <c r="W16875" t="s">
        <v>16684</v>
      </c>
      <c r="X16875">
        <v>14</v>
      </c>
      <c r="Y16875" t="s">
        <v>5517</v>
      </c>
      <c r="Z16875">
        <v>14102</v>
      </c>
      <c r="AA16875" t="s">
        <v>1073</v>
      </c>
      <c r="AC16875" t="s">
        <v>10720</v>
      </c>
      <c r="AD16875" t="s">
        <v>2682</v>
      </c>
    </row>
    <row r="16876" spans="21:30">
      <c r="U16876">
        <v>36149</v>
      </c>
      <c r="V16876">
        <v>6</v>
      </c>
      <c r="W16876" t="s">
        <v>16685</v>
      </c>
      <c r="X16876">
        <v>14</v>
      </c>
      <c r="Y16876" t="s">
        <v>5517</v>
      </c>
      <c r="Z16876">
        <v>14102</v>
      </c>
      <c r="AA16876" t="s">
        <v>1073</v>
      </c>
      <c r="AC16876" t="s">
        <v>10720</v>
      </c>
      <c r="AD16876" t="s">
        <v>2682</v>
      </c>
    </row>
    <row r="16877" spans="21:30">
      <c r="U16877">
        <v>36153</v>
      </c>
      <c r="V16877">
        <v>4</v>
      </c>
      <c r="W16877" t="s">
        <v>16686</v>
      </c>
      <c r="X16877">
        <v>14</v>
      </c>
      <c r="Y16877" t="s">
        <v>5517</v>
      </c>
      <c r="Z16877">
        <v>14103</v>
      </c>
      <c r="AA16877" t="s">
        <v>1261</v>
      </c>
      <c r="AC16877" t="s">
        <v>10720</v>
      </c>
      <c r="AD16877" t="s">
        <v>2682</v>
      </c>
    </row>
    <row r="16878" spans="21:30">
      <c r="U16878">
        <v>36154</v>
      </c>
      <c r="V16878">
        <v>2</v>
      </c>
      <c r="W16878" t="s">
        <v>16687</v>
      </c>
      <c r="X16878">
        <v>14</v>
      </c>
      <c r="Y16878" t="s">
        <v>5517</v>
      </c>
      <c r="Z16878">
        <v>14103</v>
      </c>
      <c r="AA16878" t="s">
        <v>1261</v>
      </c>
      <c r="AC16878" t="s">
        <v>10720</v>
      </c>
      <c r="AD16878" t="s">
        <v>2682</v>
      </c>
    </row>
    <row r="16879" spans="21:30">
      <c r="U16879">
        <v>36155</v>
      </c>
      <c r="V16879">
        <v>0</v>
      </c>
      <c r="W16879" t="s">
        <v>16688</v>
      </c>
      <c r="X16879">
        <v>14</v>
      </c>
      <c r="Y16879" t="s">
        <v>5517</v>
      </c>
      <c r="Z16879">
        <v>14103</v>
      </c>
      <c r="AA16879" t="s">
        <v>1261</v>
      </c>
      <c r="AC16879" t="s">
        <v>10720</v>
      </c>
      <c r="AD16879" t="s">
        <v>2682</v>
      </c>
    </row>
    <row r="16880" spans="21:30">
      <c r="U16880">
        <v>36157</v>
      </c>
      <c r="V16880">
        <v>7</v>
      </c>
      <c r="W16880" t="s">
        <v>16689</v>
      </c>
      <c r="X16880">
        <v>14</v>
      </c>
      <c r="Y16880" t="s">
        <v>5517</v>
      </c>
      <c r="Z16880">
        <v>14103</v>
      </c>
      <c r="AA16880" t="s">
        <v>1261</v>
      </c>
      <c r="AC16880" t="s">
        <v>10720</v>
      </c>
      <c r="AD16880" t="s">
        <v>2682</v>
      </c>
    </row>
    <row r="16881" spans="21:30">
      <c r="U16881">
        <v>36159</v>
      </c>
      <c r="V16881">
        <v>3</v>
      </c>
      <c r="W16881" t="s">
        <v>16690</v>
      </c>
      <c r="X16881">
        <v>14</v>
      </c>
      <c r="Y16881" t="s">
        <v>5517</v>
      </c>
      <c r="Z16881">
        <v>14104</v>
      </c>
      <c r="AA16881" t="s">
        <v>616</v>
      </c>
      <c r="AC16881" t="s">
        <v>10720</v>
      </c>
      <c r="AD16881" t="s">
        <v>443</v>
      </c>
    </row>
    <row r="16882" spans="21:30">
      <c r="U16882">
        <v>36160</v>
      </c>
      <c r="V16882">
        <v>7</v>
      </c>
      <c r="W16882" t="s">
        <v>16691</v>
      </c>
      <c r="X16882">
        <v>14</v>
      </c>
      <c r="Y16882" t="s">
        <v>5517</v>
      </c>
      <c r="Z16882">
        <v>14104</v>
      </c>
      <c r="AA16882" t="s">
        <v>616</v>
      </c>
      <c r="AC16882" t="s">
        <v>10720</v>
      </c>
      <c r="AD16882" t="s">
        <v>2682</v>
      </c>
    </row>
    <row r="16883" spans="21:30">
      <c r="U16883">
        <v>36161</v>
      </c>
      <c r="V16883">
        <v>5</v>
      </c>
      <c r="W16883" t="s">
        <v>16692</v>
      </c>
      <c r="X16883">
        <v>14</v>
      </c>
      <c r="Y16883" t="s">
        <v>5517</v>
      </c>
      <c r="Z16883">
        <v>14104</v>
      </c>
      <c r="AA16883" t="s">
        <v>616</v>
      </c>
      <c r="AC16883" t="s">
        <v>10720</v>
      </c>
      <c r="AD16883" t="s">
        <v>443</v>
      </c>
    </row>
    <row r="16884" spans="21:30">
      <c r="U16884">
        <v>36162</v>
      </c>
      <c r="V16884">
        <v>3</v>
      </c>
      <c r="W16884" t="s">
        <v>15722</v>
      </c>
      <c r="X16884">
        <v>14</v>
      </c>
      <c r="Y16884" t="s">
        <v>5517</v>
      </c>
      <c r="Z16884">
        <v>14104</v>
      </c>
      <c r="AA16884" t="s">
        <v>616</v>
      </c>
      <c r="AC16884" t="s">
        <v>10720</v>
      </c>
      <c r="AD16884" t="s">
        <v>443</v>
      </c>
    </row>
    <row r="16885" spans="21:30">
      <c r="U16885">
        <v>36163</v>
      </c>
      <c r="V16885">
        <v>1</v>
      </c>
      <c r="W16885" t="s">
        <v>16693</v>
      </c>
      <c r="X16885">
        <v>14</v>
      </c>
      <c r="Y16885" t="s">
        <v>5517</v>
      </c>
      <c r="Z16885">
        <v>14104</v>
      </c>
      <c r="AA16885" t="s">
        <v>616</v>
      </c>
      <c r="AC16885" t="s">
        <v>10720</v>
      </c>
      <c r="AD16885" t="s">
        <v>2682</v>
      </c>
    </row>
    <row r="16886" spans="21:30">
      <c r="U16886">
        <v>36166</v>
      </c>
      <c r="V16886">
        <v>6</v>
      </c>
      <c r="W16886" t="s">
        <v>16694</v>
      </c>
      <c r="X16886">
        <v>14</v>
      </c>
      <c r="Y16886" t="s">
        <v>5517</v>
      </c>
      <c r="Z16886">
        <v>14105</v>
      </c>
      <c r="AA16886" t="s">
        <v>5644</v>
      </c>
      <c r="AC16886" t="s">
        <v>10720</v>
      </c>
      <c r="AD16886" t="s">
        <v>2682</v>
      </c>
    </row>
    <row r="16887" spans="21:30">
      <c r="U16887">
        <v>36167</v>
      </c>
      <c r="V16887">
        <v>4</v>
      </c>
      <c r="W16887" t="s">
        <v>16695</v>
      </c>
      <c r="X16887">
        <v>14</v>
      </c>
      <c r="Y16887" t="s">
        <v>5517</v>
      </c>
      <c r="Z16887">
        <v>14105</v>
      </c>
      <c r="AA16887" t="s">
        <v>5644</v>
      </c>
      <c r="AC16887" t="s">
        <v>10720</v>
      </c>
      <c r="AD16887" t="s">
        <v>443</v>
      </c>
    </row>
    <row r="16888" spans="21:30">
      <c r="U16888">
        <v>36169</v>
      </c>
      <c r="V16888">
        <v>0</v>
      </c>
      <c r="W16888" t="s">
        <v>16696</v>
      </c>
      <c r="X16888">
        <v>14</v>
      </c>
      <c r="Y16888" t="s">
        <v>5517</v>
      </c>
      <c r="Z16888">
        <v>14106</v>
      </c>
      <c r="AA16888" t="s">
        <v>1372</v>
      </c>
      <c r="AC16888" t="s">
        <v>10720</v>
      </c>
      <c r="AD16888" t="s">
        <v>2682</v>
      </c>
    </row>
    <row r="16889" spans="21:30">
      <c r="U16889">
        <v>36171</v>
      </c>
      <c r="V16889">
        <v>2</v>
      </c>
      <c r="W16889" t="s">
        <v>16697</v>
      </c>
      <c r="X16889">
        <v>14</v>
      </c>
      <c r="Y16889" t="s">
        <v>5517</v>
      </c>
      <c r="Z16889">
        <v>14106</v>
      </c>
      <c r="AA16889" t="s">
        <v>1372</v>
      </c>
      <c r="AC16889" t="s">
        <v>10720</v>
      </c>
      <c r="AD16889" t="s">
        <v>2682</v>
      </c>
    </row>
    <row r="16890" spans="21:30">
      <c r="U16890">
        <v>36172</v>
      </c>
      <c r="V16890">
        <v>0</v>
      </c>
      <c r="W16890" t="s">
        <v>16698</v>
      </c>
      <c r="X16890">
        <v>14</v>
      </c>
      <c r="Y16890" t="s">
        <v>5517</v>
      </c>
      <c r="Z16890">
        <v>14106</v>
      </c>
      <c r="AA16890" t="s">
        <v>1372</v>
      </c>
      <c r="AC16890" t="s">
        <v>10720</v>
      </c>
      <c r="AD16890" t="s">
        <v>2682</v>
      </c>
    </row>
    <row r="16891" spans="21:30">
      <c r="U16891">
        <v>36173</v>
      </c>
      <c r="V16891">
        <v>9</v>
      </c>
      <c r="W16891" t="s">
        <v>16699</v>
      </c>
      <c r="X16891">
        <v>14</v>
      </c>
      <c r="Y16891" t="s">
        <v>5517</v>
      </c>
      <c r="Z16891">
        <v>14106</v>
      </c>
      <c r="AA16891" t="s">
        <v>1372</v>
      </c>
      <c r="AC16891" t="s">
        <v>10720</v>
      </c>
      <c r="AD16891" t="s">
        <v>2682</v>
      </c>
    </row>
    <row r="16892" spans="21:30">
      <c r="U16892">
        <v>36174</v>
      </c>
      <c r="V16892">
        <v>7</v>
      </c>
      <c r="W16892" t="s">
        <v>16700</v>
      </c>
      <c r="X16892">
        <v>14</v>
      </c>
      <c r="Y16892" t="s">
        <v>5517</v>
      </c>
      <c r="Z16892">
        <v>14106</v>
      </c>
      <c r="AA16892" t="s">
        <v>1372</v>
      </c>
      <c r="AC16892" t="s">
        <v>10720</v>
      </c>
      <c r="AD16892" t="s">
        <v>2682</v>
      </c>
    </row>
    <row r="16893" spans="21:30">
      <c r="U16893">
        <v>36176</v>
      </c>
      <c r="V16893">
        <v>3</v>
      </c>
      <c r="W16893" t="s">
        <v>16701</v>
      </c>
      <c r="X16893">
        <v>14</v>
      </c>
      <c r="Y16893" t="s">
        <v>5517</v>
      </c>
      <c r="Z16893">
        <v>14106</v>
      </c>
      <c r="AA16893" t="s">
        <v>1372</v>
      </c>
      <c r="AC16893" t="s">
        <v>10720</v>
      </c>
      <c r="AD16893" t="s">
        <v>2682</v>
      </c>
    </row>
    <row r="16894" spans="21:30">
      <c r="U16894">
        <v>36194</v>
      </c>
      <c r="V16894">
        <v>1</v>
      </c>
      <c r="W16894" t="s">
        <v>16702</v>
      </c>
      <c r="X16894">
        <v>14</v>
      </c>
      <c r="Y16894" t="s">
        <v>5517</v>
      </c>
      <c r="Z16894">
        <v>14108</v>
      </c>
      <c r="AA16894" t="s">
        <v>816</v>
      </c>
      <c r="AC16894" t="s">
        <v>10720</v>
      </c>
      <c r="AD16894" t="s">
        <v>2682</v>
      </c>
    </row>
    <row r="16895" spans="21:30">
      <c r="U16895">
        <v>36196</v>
      </c>
      <c r="V16895">
        <v>8</v>
      </c>
      <c r="W16895" t="s">
        <v>16703</v>
      </c>
      <c r="X16895">
        <v>14</v>
      </c>
      <c r="Y16895" t="s">
        <v>5517</v>
      </c>
      <c r="Z16895">
        <v>14108</v>
      </c>
      <c r="AA16895" t="s">
        <v>816</v>
      </c>
      <c r="AC16895" t="s">
        <v>10720</v>
      </c>
      <c r="AD16895" t="s">
        <v>443</v>
      </c>
    </row>
    <row r="16896" spans="21:30">
      <c r="U16896">
        <v>36197</v>
      </c>
      <c r="V16896">
        <v>6</v>
      </c>
      <c r="W16896" t="s">
        <v>16704</v>
      </c>
      <c r="X16896">
        <v>14</v>
      </c>
      <c r="Y16896" t="s">
        <v>5517</v>
      </c>
      <c r="Z16896">
        <v>14108</v>
      </c>
      <c r="AA16896" t="s">
        <v>816</v>
      </c>
      <c r="AC16896" t="s">
        <v>10720</v>
      </c>
      <c r="AD16896" t="s">
        <v>2682</v>
      </c>
    </row>
    <row r="16897" spans="21:30">
      <c r="U16897">
        <v>36198</v>
      </c>
      <c r="V16897">
        <v>4</v>
      </c>
      <c r="W16897" t="s">
        <v>16705</v>
      </c>
      <c r="X16897">
        <v>14</v>
      </c>
      <c r="Y16897" t="s">
        <v>5517</v>
      </c>
      <c r="Z16897">
        <v>14108</v>
      </c>
      <c r="AA16897" t="s">
        <v>816</v>
      </c>
      <c r="AC16897" t="s">
        <v>10720</v>
      </c>
      <c r="AD16897" t="s">
        <v>2682</v>
      </c>
    </row>
    <row r="16898" spans="21:30">
      <c r="U16898">
        <v>36199</v>
      </c>
      <c r="V16898">
        <v>2</v>
      </c>
      <c r="W16898" t="s">
        <v>16706</v>
      </c>
      <c r="X16898">
        <v>14</v>
      </c>
      <c r="Y16898" t="s">
        <v>5517</v>
      </c>
      <c r="Z16898">
        <v>14108</v>
      </c>
      <c r="AA16898" t="s">
        <v>816</v>
      </c>
      <c r="AC16898" t="s">
        <v>10720</v>
      </c>
      <c r="AD16898" t="s">
        <v>2682</v>
      </c>
    </row>
    <row r="16899" spans="21:30">
      <c r="U16899">
        <v>36201</v>
      </c>
      <c r="V16899">
        <v>8</v>
      </c>
      <c r="W16899" t="s">
        <v>16707</v>
      </c>
      <c r="X16899">
        <v>14</v>
      </c>
      <c r="Y16899" t="s">
        <v>5517</v>
      </c>
      <c r="Z16899">
        <v>14108</v>
      </c>
      <c r="AA16899" t="s">
        <v>816</v>
      </c>
      <c r="AC16899" t="s">
        <v>10720</v>
      </c>
      <c r="AD16899" t="s">
        <v>2682</v>
      </c>
    </row>
    <row r="16900" spans="21:30">
      <c r="U16900">
        <v>36202</v>
      </c>
      <c r="V16900">
        <v>6</v>
      </c>
      <c r="W16900" t="s">
        <v>16708</v>
      </c>
      <c r="X16900">
        <v>14</v>
      </c>
      <c r="Y16900" t="s">
        <v>5517</v>
      </c>
      <c r="Z16900">
        <v>14108</v>
      </c>
      <c r="AA16900" t="s">
        <v>816</v>
      </c>
      <c r="AC16900" t="s">
        <v>10720</v>
      </c>
      <c r="AD16900" t="s">
        <v>2682</v>
      </c>
    </row>
    <row r="16901" spans="21:30">
      <c r="U16901">
        <v>36203</v>
      </c>
      <c r="V16901">
        <v>4</v>
      </c>
      <c r="W16901" t="s">
        <v>16709</v>
      </c>
      <c r="X16901">
        <v>14</v>
      </c>
      <c r="Y16901" t="s">
        <v>5517</v>
      </c>
      <c r="Z16901">
        <v>14108</v>
      </c>
      <c r="AA16901" t="s">
        <v>816</v>
      </c>
      <c r="AC16901" t="s">
        <v>10720</v>
      </c>
      <c r="AD16901" t="s">
        <v>443</v>
      </c>
    </row>
    <row r="16902" spans="21:30">
      <c r="U16902">
        <v>36205</v>
      </c>
      <c r="V16902">
        <v>0</v>
      </c>
      <c r="W16902" t="s">
        <v>16710</v>
      </c>
      <c r="X16902">
        <v>14</v>
      </c>
      <c r="Y16902" t="s">
        <v>5517</v>
      </c>
      <c r="Z16902">
        <v>14108</v>
      </c>
      <c r="AA16902" t="s">
        <v>816</v>
      </c>
      <c r="AC16902" t="s">
        <v>10720</v>
      </c>
      <c r="AD16902" t="s">
        <v>2682</v>
      </c>
    </row>
    <row r="16903" spans="21:30">
      <c r="U16903">
        <v>36211</v>
      </c>
      <c r="V16903">
        <v>5</v>
      </c>
      <c r="W16903" t="s">
        <v>16711</v>
      </c>
      <c r="X16903">
        <v>14</v>
      </c>
      <c r="Y16903" t="s">
        <v>5517</v>
      </c>
      <c r="Z16903">
        <v>14201</v>
      </c>
      <c r="AA16903" t="s">
        <v>5694</v>
      </c>
      <c r="AC16903" t="s">
        <v>10720</v>
      </c>
      <c r="AD16903" t="s">
        <v>2682</v>
      </c>
    </row>
    <row r="16904" spans="21:30">
      <c r="U16904">
        <v>36212</v>
      </c>
      <c r="V16904">
        <v>3</v>
      </c>
      <c r="W16904" t="s">
        <v>16712</v>
      </c>
      <c r="X16904">
        <v>14</v>
      </c>
      <c r="Y16904" t="s">
        <v>5517</v>
      </c>
      <c r="Z16904">
        <v>14201</v>
      </c>
      <c r="AA16904" t="s">
        <v>5694</v>
      </c>
      <c r="AC16904" t="s">
        <v>10720</v>
      </c>
      <c r="AD16904" t="s">
        <v>2682</v>
      </c>
    </row>
    <row r="16905" spans="21:30">
      <c r="U16905">
        <v>36213</v>
      </c>
      <c r="V16905">
        <v>1</v>
      </c>
      <c r="W16905" t="s">
        <v>16713</v>
      </c>
      <c r="X16905">
        <v>14</v>
      </c>
      <c r="Y16905" t="s">
        <v>5517</v>
      </c>
      <c r="Z16905">
        <v>14201</v>
      </c>
      <c r="AA16905" t="s">
        <v>5694</v>
      </c>
      <c r="AC16905" t="s">
        <v>10720</v>
      </c>
      <c r="AD16905" t="s">
        <v>2682</v>
      </c>
    </row>
    <row r="16906" spans="21:30">
      <c r="U16906">
        <v>36215</v>
      </c>
      <c r="V16906">
        <v>8</v>
      </c>
      <c r="W16906" t="s">
        <v>16714</v>
      </c>
      <c r="X16906">
        <v>14</v>
      </c>
      <c r="Y16906" t="s">
        <v>5517</v>
      </c>
      <c r="Z16906">
        <v>14201</v>
      </c>
      <c r="AA16906" t="s">
        <v>5694</v>
      </c>
      <c r="AC16906" t="s">
        <v>10720</v>
      </c>
      <c r="AD16906" t="s">
        <v>2682</v>
      </c>
    </row>
    <row r="16907" spans="21:30">
      <c r="U16907">
        <v>36216</v>
      </c>
      <c r="V16907">
        <v>6</v>
      </c>
      <c r="W16907" t="s">
        <v>16715</v>
      </c>
      <c r="X16907">
        <v>14</v>
      </c>
      <c r="Y16907" t="s">
        <v>5517</v>
      </c>
      <c r="Z16907">
        <v>14201</v>
      </c>
      <c r="AA16907" t="s">
        <v>5694</v>
      </c>
      <c r="AC16907" t="s">
        <v>10720</v>
      </c>
      <c r="AD16907" t="s">
        <v>2682</v>
      </c>
    </row>
    <row r="16908" spans="21:30">
      <c r="U16908">
        <v>36217</v>
      </c>
      <c r="V16908">
        <v>4</v>
      </c>
      <c r="W16908" t="s">
        <v>16716</v>
      </c>
      <c r="X16908">
        <v>14</v>
      </c>
      <c r="Y16908" t="s">
        <v>5517</v>
      </c>
      <c r="Z16908">
        <v>14201</v>
      </c>
      <c r="AA16908" t="s">
        <v>5694</v>
      </c>
      <c r="AC16908" t="s">
        <v>10720</v>
      </c>
      <c r="AD16908" t="s">
        <v>2682</v>
      </c>
    </row>
    <row r="16909" spans="21:30">
      <c r="U16909">
        <v>36219</v>
      </c>
      <c r="V16909">
        <v>0</v>
      </c>
      <c r="W16909" t="s">
        <v>16717</v>
      </c>
      <c r="X16909">
        <v>14</v>
      </c>
      <c r="Y16909" t="s">
        <v>5517</v>
      </c>
      <c r="Z16909">
        <v>14201</v>
      </c>
      <c r="AA16909" t="s">
        <v>5694</v>
      </c>
      <c r="AC16909" t="s">
        <v>10720</v>
      </c>
      <c r="AD16909" t="s">
        <v>2682</v>
      </c>
    </row>
    <row r="16910" spans="21:30">
      <c r="U16910">
        <v>36222</v>
      </c>
      <c r="V16910">
        <v>0</v>
      </c>
      <c r="W16910" t="s">
        <v>16718</v>
      </c>
      <c r="X16910">
        <v>14</v>
      </c>
      <c r="Y16910" t="s">
        <v>5517</v>
      </c>
      <c r="Z16910">
        <v>14202</v>
      </c>
      <c r="AA16910" t="s">
        <v>1163</v>
      </c>
      <c r="AC16910" t="s">
        <v>10720</v>
      </c>
      <c r="AD16910" t="s">
        <v>2682</v>
      </c>
    </row>
    <row r="16911" spans="21:30">
      <c r="U16911">
        <v>36223</v>
      </c>
      <c r="V16911">
        <v>9</v>
      </c>
      <c r="W16911" t="s">
        <v>16719</v>
      </c>
      <c r="X16911">
        <v>14</v>
      </c>
      <c r="Y16911" t="s">
        <v>5517</v>
      </c>
      <c r="Z16911">
        <v>14202</v>
      </c>
      <c r="AA16911" t="s">
        <v>1163</v>
      </c>
      <c r="AC16911" t="s">
        <v>10720</v>
      </c>
      <c r="AD16911" t="s">
        <v>2682</v>
      </c>
    </row>
    <row r="16912" spans="21:30">
      <c r="U16912">
        <v>36232</v>
      </c>
      <c r="V16912">
        <v>8</v>
      </c>
      <c r="W16912" t="s">
        <v>16720</v>
      </c>
      <c r="X16912">
        <v>14</v>
      </c>
      <c r="Y16912" t="s">
        <v>5517</v>
      </c>
      <c r="Z16912">
        <v>14203</v>
      </c>
      <c r="AA16912" t="s">
        <v>1823</v>
      </c>
      <c r="AC16912" t="s">
        <v>10720</v>
      </c>
      <c r="AD16912" t="s">
        <v>2682</v>
      </c>
    </row>
    <row r="16913" spans="21:30">
      <c r="U16913">
        <v>36233</v>
      </c>
      <c r="V16913">
        <v>6</v>
      </c>
      <c r="W16913" t="s">
        <v>16721</v>
      </c>
      <c r="X16913">
        <v>14</v>
      </c>
      <c r="Y16913" t="s">
        <v>5517</v>
      </c>
      <c r="Z16913">
        <v>14203</v>
      </c>
      <c r="AA16913" t="s">
        <v>1823</v>
      </c>
      <c r="AC16913" t="s">
        <v>10720</v>
      </c>
      <c r="AD16913" t="s">
        <v>443</v>
      </c>
    </row>
    <row r="16914" spans="21:30">
      <c r="U16914">
        <v>36235</v>
      </c>
      <c r="V16914">
        <v>2</v>
      </c>
      <c r="W16914" t="s">
        <v>16722</v>
      </c>
      <c r="X16914">
        <v>14</v>
      </c>
      <c r="Y16914" t="s">
        <v>5517</v>
      </c>
      <c r="Z16914">
        <v>14204</v>
      </c>
      <c r="AA16914" t="s">
        <v>5739</v>
      </c>
      <c r="AC16914" t="s">
        <v>10720</v>
      </c>
      <c r="AD16914" t="s">
        <v>2682</v>
      </c>
    </row>
    <row r="16915" spans="21:30">
      <c r="U16915">
        <v>36236</v>
      </c>
      <c r="V16915">
        <v>0</v>
      </c>
      <c r="W16915" t="s">
        <v>16723</v>
      </c>
      <c r="X16915">
        <v>14</v>
      </c>
      <c r="Y16915" t="s">
        <v>5517</v>
      </c>
      <c r="Z16915">
        <v>14204</v>
      </c>
      <c r="AA16915" t="s">
        <v>5739</v>
      </c>
      <c r="AC16915" t="s">
        <v>10720</v>
      </c>
      <c r="AD16915" t="s">
        <v>2682</v>
      </c>
    </row>
    <row r="16916" spans="21:30">
      <c r="U16916">
        <v>36237</v>
      </c>
      <c r="V16916">
        <v>9</v>
      </c>
      <c r="W16916" t="s">
        <v>16724</v>
      </c>
      <c r="X16916">
        <v>14</v>
      </c>
      <c r="Y16916" t="s">
        <v>5517</v>
      </c>
      <c r="Z16916">
        <v>14204</v>
      </c>
      <c r="AA16916" t="s">
        <v>5739</v>
      </c>
      <c r="AC16916" t="s">
        <v>10720</v>
      </c>
      <c r="AD16916" t="s">
        <v>2682</v>
      </c>
    </row>
    <row r="16917" spans="21:30">
      <c r="U16917">
        <v>36238</v>
      </c>
      <c r="V16917">
        <v>7</v>
      </c>
      <c r="W16917" t="s">
        <v>16725</v>
      </c>
      <c r="X16917">
        <v>14</v>
      </c>
      <c r="Y16917" t="s">
        <v>5517</v>
      </c>
      <c r="Z16917">
        <v>14204</v>
      </c>
      <c r="AA16917" t="s">
        <v>5739</v>
      </c>
      <c r="AC16917" t="s">
        <v>10720</v>
      </c>
      <c r="AD16917" t="s">
        <v>2682</v>
      </c>
    </row>
    <row r="16918" spans="21:30">
      <c r="U16918">
        <v>36240</v>
      </c>
      <c r="V16918">
        <v>9</v>
      </c>
      <c r="W16918" t="s">
        <v>16726</v>
      </c>
      <c r="X16918">
        <v>14</v>
      </c>
      <c r="Y16918" t="s">
        <v>5517</v>
      </c>
      <c r="Z16918">
        <v>14204</v>
      </c>
      <c r="AA16918" t="s">
        <v>5739</v>
      </c>
      <c r="AC16918" t="s">
        <v>10720</v>
      </c>
      <c r="AD16918" t="s">
        <v>2682</v>
      </c>
    </row>
    <row r="16919" spans="21:30">
      <c r="U16919">
        <v>36251</v>
      </c>
      <c r="V16919">
        <v>4</v>
      </c>
      <c r="W16919" t="s">
        <v>12951</v>
      </c>
      <c r="X16919">
        <v>15</v>
      </c>
      <c r="Y16919" t="s">
        <v>441</v>
      </c>
      <c r="Z16919">
        <v>15101</v>
      </c>
      <c r="AA16919" t="s">
        <v>442</v>
      </c>
      <c r="AC16919" t="s">
        <v>15961</v>
      </c>
      <c r="AD16919" t="s">
        <v>2682</v>
      </c>
    </row>
    <row r="16920" spans="21:30">
      <c r="U16920">
        <v>36252</v>
      </c>
      <c r="V16920">
        <v>2</v>
      </c>
      <c r="W16920" t="s">
        <v>12534</v>
      </c>
      <c r="X16920">
        <v>15</v>
      </c>
      <c r="Y16920" t="s">
        <v>441</v>
      </c>
      <c r="Z16920">
        <v>15101</v>
      </c>
      <c r="AA16920" t="s">
        <v>442</v>
      </c>
      <c r="AC16920" t="s">
        <v>15961</v>
      </c>
      <c r="AD16920" t="s">
        <v>2682</v>
      </c>
    </row>
    <row r="16921" spans="21:30">
      <c r="U16921">
        <v>36255</v>
      </c>
      <c r="V16921">
        <v>7</v>
      </c>
      <c r="W16921" t="s">
        <v>14015</v>
      </c>
      <c r="X16921">
        <v>15</v>
      </c>
      <c r="Y16921" t="s">
        <v>441</v>
      </c>
      <c r="Z16921">
        <v>15101</v>
      </c>
      <c r="AA16921" t="s">
        <v>442</v>
      </c>
      <c r="AC16921" t="s">
        <v>10720</v>
      </c>
      <c r="AD16921" t="s">
        <v>2682</v>
      </c>
    </row>
    <row r="16922" spans="21:30">
      <c r="U16922">
        <v>36256</v>
      </c>
      <c r="V16922">
        <v>5</v>
      </c>
      <c r="W16922" t="s">
        <v>16727</v>
      </c>
      <c r="X16922">
        <v>15</v>
      </c>
      <c r="Y16922" t="s">
        <v>441</v>
      </c>
      <c r="Z16922">
        <v>15101</v>
      </c>
      <c r="AA16922" t="s">
        <v>442</v>
      </c>
      <c r="AC16922" t="s">
        <v>15961</v>
      </c>
      <c r="AD16922" t="s">
        <v>2682</v>
      </c>
    </row>
    <row r="16923" spans="21:30">
      <c r="U16923">
        <v>36257</v>
      </c>
      <c r="V16923">
        <v>3</v>
      </c>
      <c r="W16923" t="s">
        <v>16728</v>
      </c>
      <c r="X16923">
        <v>15</v>
      </c>
      <c r="Y16923" t="s">
        <v>441</v>
      </c>
      <c r="Z16923">
        <v>15101</v>
      </c>
      <c r="AA16923" t="s">
        <v>442</v>
      </c>
      <c r="AC16923" t="s">
        <v>15961</v>
      </c>
      <c r="AD16923" t="s">
        <v>2682</v>
      </c>
    </row>
    <row r="16924" spans="21:30">
      <c r="U16924">
        <v>36258</v>
      </c>
      <c r="V16924">
        <v>1</v>
      </c>
      <c r="W16924" t="s">
        <v>16729</v>
      </c>
      <c r="X16924">
        <v>15</v>
      </c>
      <c r="Y16924" t="s">
        <v>441</v>
      </c>
      <c r="Z16924">
        <v>15101</v>
      </c>
      <c r="AA16924" t="s">
        <v>442</v>
      </c>
      <c r="AC16924" t="s">
        <v>15961</v>
      </c>
      <c r="AD16924" t="s">
        <v>2682</v>
      </c>
    </row>
    <row r="16925" spans="21:30">
      <c r="U16925">
        <v>36260</v>
      </c>
      <c r="V16925">
        <v>3</v>
      </c>
      <c r="W16925" t="s">
        <v>16730</v>
      </c>
      <c r="X16925">
        <v>15</v>
      </c>
      <c r="Y16925" t="s">
        <v>441</v>
      </c>
      <c r="Z16925">
        <v>15101</v>
      </c>
      <c r="AA16925" t="s">
        <v>442</v>
      </c>
      <c r="AC16925" t="s">
        <v>15961</v>
      </c>
      <c r="AD16925" t="s">
        <v>2682</v>
      </c>
    </row>
    <row r="16926" spans="21:30">
      <c r="U16926">
        <v>36261</v>
      </c>
      <c r="V16926">
        <v>1</v>
      </c>
      <c r="W16926" t="s">
        <v>16731</v>
      </c>
      <c r="X16926">
        <v>15</v>
      </c>
      <c r="Y16926" t="s">
        <v>441</v>
      </c>
      <c r="Z16926">
        <v>15101</v>
      </c>
      <c r="AA16926" t="s">
        <v>442</v>
      </c>
      <c r="AC16926" t="s">
        <v>15961</v>
      </c>
      <c r="AD16926" t="s">
        <v>2682</v>
      </c>
    </row>
    <row r="16927" spans="21:30">
      <c r="U16927">
        <v>36263</v>
      </c>
      <c r="V16927">
        <v>8</v>
      </c>
      <c r="W16927" t="s">
        <v>10266</v>
      </c>
      <c r="X16927">
        <v>15</v>
      </c>
      <c r="Y16927" t="s">
        <v>441</v>
      </c>
      <c r="Z16927">
        <v>15101</v>
      </c>
      <c r="AA16927" t="s">
        <v>442</v>
      </c>
      <c r="AC16927" t="s">
        <v>15961</v>
      </c>
      <c r="AD16927" t="s">
        <v>2682</v>
      </c>
    </row>
    <row r="16928" spans="21:30">
      <c r="U16928">
        <v>36264</v>
      </c>
      <c r="V16928">
        <v>6</v>
      </c>
      <c r="W16928" t="s">
        <v>12557</v>
      </c>
      <c r="X16928">
        <v>15</v>
      </c>
      <c r="Y16928" t="s">
        <v>441</v>
      </c>
      <c r="Z16928">
        <v>15101</v>
      </c>
      <c r="AA16928" t="s">
        <v>442</v>
      </c>
      <c r="AC16928" t="s">
        <v>15961</v>
      </c>
      <c r="AD16928" t="s">
        <v>2682</v>
      </c>
    </row>
    <row r="16929" spans="21:30">
      <c r="U16929">
        <v>36265</v>
      </c>
      <c r="V16929">
        <v>4</v>
      </c>
      <c r="W16929" t="s">
        <v>16732</v>
      </c>
      <c r="X16929">
        <v>15</v>
      </c>
      <c r="Y16929" t="s">
        <v>441</v>
      </c>
      <c r="Z16929">
        <v>15101</v>
      </c>
      <c r="AA16929" t="s">
        <v>442</v>
      </c>
      <c r="AC16929" t="s">
        <v>15961</v>
      </c>
      <c r="AD16929" t="s">
        <v>2682</v>
      </c>
    </row>
    <row r="16930" spans="21:30">
      <c r="U16930">
        <v>36274</v>
      </c>
      <c r="V16930">
        <v>3</v>
      </c>
      <c r="W16930" t="s">
        <v>12764</v>
      </c>
      <c r="X16930">
        <v>15</v>
      </c>
      <c r="Y16930" t="s">
        <v>441</v>
      </c>
      <c r="Z16930">
        <v>15101</v>
      </c>
      <c r="AA16930" t="s">
        <v>442</v>
      </c>
      <c r="AC16930" t="s">
        <v>15961</v>
      </c>
      <c r="AD16930" t="s">
        <v>2682</v>
      </c>
    </row>
    <row r="16931" spans="21:30">
      <c r="U16931">
        <v>36310</v>
      </c>
      <c r="V16931">
        <v>3</v>
      </c>
      <c r="W16931" t="s">
        <v>16733</v>
      </c>
      <c r="X16931">
        <v>7</v>
      </c>
      <c r="Y16931" t="s">
        <v>953</v>
      </c>
      <c r="Z16931">
        <v>7404</v>
      </c>
      <c r="AA16931" t="s">
        <v>1487</v>
      </c>
      <c r="AC16931" t="s">
        <v>10720</v>
      </c>
      <c r="AD16931" t="s">
        <v>2682</v>
      </c>
    </row>
    <row r="16932" spans="21:30">
      <c r="U16932">
        <v>36332</v>
      </c>
      <c r="V16932">
        <v>4</v>
      </c>
      <c r="W16932" t="s">
        <v>16734</v>
      </c>
      <c r="X16932">
        <v>1</v>
      </c>
      <c r="Y16932" t="s">
        <v>594</v>
      </c>
      <c r="Z16932">
        <v>1101</v>
      </c>
      <c r="AA16932" t="s">
        <v>593</v>
      </c>
      <c r="AC16932" t="s">
        <v>16735</v>
      </c>
      <c r="AD16932" t="s">
        <v>2682</v>
      </c>
    </row>
    <row r="16933" spans="21:30">
      <c r="U16933">
        <v>36515</v>
      </c>
      <c r="V16933">
        <v>7</v>
      </c>
      <c r="W16933" t="s">
        <v>16736</v>
      </c>
      <c r="X16933">
        <v>5</v>
      </c>
      <c r="Y16933" t="s">
        <v>505</v>
      </c>
      <c r="Z16933">
        <v>5501</v>
      </c>
      <c r="AA16933" t="s">
        <v>1181</v>
      </c>
      <c r="AC16933" t="s">
        <v>16735</v>
      </c>
      <c r="AD16933" t="s">
        <v>2682</v>
      </c>
    </row>
    <row r="16934" spans="21:30">
      <c r="U16934">
        <v>36533</v>
      </c>
      <c r="V16934">
        <v>5</v>
      </c>
      <c r="W16934" t="s">
        <v>16737</v>
      </c>
      <c r="X16934">
        <v>5</v>
      </c>
      <c r="Y16934" t="s">
        <v>505</v>
      </c>
      <c r="Z16934">
        <v>5101</v>
      </c>
      <c r="AA16934" t="s">
        <v>505</v>
      </c>
      <c r="AC16934" t="s">
        <v>16735</v>
      </c>
      <c r="AD16934" t="s">
        <v>2682</v>
      </c>
    </row>
    <row r="16935" spans="21:30">
      <c r="U16935">
        <v>36574</v>
      </c>
      <c r="V16935">
        <v>2</v>
      </c>
      <c r="W16935" t="s">
        <v>14387</v>
      </c>
      <c r="X16935">
        <v>5</v>
      </c>
      <c r="Y16935" t="s">
        <v>505</v>
      </c>
      <c r="Z16935">
        <v>5802</v>
      </c>
      <c r="AA16935" t="s">
        <v>1281</v>
      </c>
      <c r="AC16935" t="s">
        <v>16735</v>
      </c>
      <c r="AD16935" t="s">
        <v>2682</v>
      </c>
    </row>
    <row r="16936" spans="21:30">
      <c r="U16936">
        <v>36583</v>
      </c>
      <c r="V16936">
        <v>1</v>
      </c>
      <c r="W16936" t="s">
        <v>16738</v>
      </c>
      <c r="X16936">
        <v>6</v>
      </c>
      <c r="Y16936" t="s">
        <v>608</v>
      </c>
      <c r="Z16936">
        <v>6101</v>
      </c>
      <c r="AA16936" t="s">
        <v>655</v>
      </c>
      <c r="AC16936" t="s">
        <v>16735</v>
      </c>
      <c r="AD16936" t="s">
        <v>2682</v>
      </c>
    </row>
    <row r="16937" spans="21:30">
      <c r="U16937">
        <v>36610</v>
      </c>
      <c r="V16937">
        <v>2</v>
      </c>
      <c r="W16937" t="s">
        <v>16739</v>
      </c>
      <c r="X16937">
        <v>6</v>
      </c>
      <c r="Y16937" t="s">
        <v>608</v>
      </c>
      <c r="Z16937">
        <v>6114</v>
      </c>
      <c r="AA16937" t="s">
        <v>1829</v>
      </c>
      <c r="AC16937" t="s">
        <v>16735</v>
      </c>
      <c r="AD16937" t="s">
        <v>2682</v>
      </c>
    </row>
    <row r="16938" spans="21:30">
      <c r="U16938">
        <v>36680</v>
      </c>
      <c r="V16938">
        <v>3</v>
      </c>
      <c r="W16938" t="s">
        <v>16740</v>
      </c>
      <c r="X16938">
        <v>7</v>
      </c>
      <c r="Y16938" t="s">
        <v>953</v>
      </c>
      <c r="Z16938">
        <v>7101</v>
      </c>
      <c r="AA16938" t="s">
        <v>1054</v>
      </c>
      <c r="AC16938" t="s">
        <v>16735</v>
      </c>
      <c r="AD16938" t="s">
        <v>2682</v>
      </c>
    </row>
    <row r="16939" spans="21:30">
      <c r="U16939">
        <v>36792</v>
      </c>
      <c r="V16939">
        <v>3</v>
      </c>
      <c r="W16939" t="s">
        <v>16741</v>
      </c>
      <c r="X16939">
        <v>16</v>
      </c>
      <c r="Y16939" t="s">
        <v>3835</v>
      </c>
      <c r="Z16939">
        <v>16203</v>
      </c>
      <c r="AA16939" t="s">
        <v>1014</v>
      </c>
      <c r="AC16939" t="s">
        <v>16735</v>
      </c>
      <c r="AD16939" t="s">
        <v>2682</v>
      </c>
    </row>
    <row r="16940" spans="21:30">
      <c r="U16940">
        <v>36843</v>
      </c>
      <c r="V16940">
        <v>1</v>
      </c>
      <c r="W16940" t="s">
        <v>16742</v>
      </c>
      <c r="X16940">
        <v>8</v>
      </c>
      <c r="Y16940" t="s">
        <v>434</v>
      </c>
      <c r="Z16940">
        <v>8110</v>
      </c>
      <c r="AA16940" t="s">
        <v>1747</v>
      </c>
      <c r="AC16940" t="s">
        <v>16735</v>
      </c>
      <c r="AD16940" t="s">
        <v>2682</v>
      </c>
    </row>
    <row r="16941" spans="21:30">
      <c r="U16941">
        <v>36899</v>
      </c>
      <c r="V16941">
        <v>7</v>
      </c>
      <c r="W16941" t="s">
        <v>16743</v>
      </c>
      <c r="X16941">
        <v>8</v>
      </c>
      <c r="Y16941" t="s">
        <v>434</v>
      </c>
      <c r="Z16941">
        <v>8112</v>
      </c>
      <c r="AA16941" t="s">
        <v>4426</v>
      </c>
      <c r="AC16941" t="s">
        <v>16735</v>
      </c>
      <c r="AD16941" t="s">
        <v>2682</v>
      </c>
    </row>
    <row r="16942" spans="21:30">
      <c r="U16942">
        <v>37160</v>
      </c>
      <c r="V16942">
        <v>2</v>
      </c>
      <c r="W16942" t="s">
        <v>16744</v>
      </c>
      <c r="X16942">
        <v>13</v>
      </c>
      <c r="Y16942" t="s">
        <v>6457</v>
      </c>
      <c r="Z16942">
        <v>13101</v>
      </c>
      <c r="AA16942" t="s">
        <v>452</v>
      </c>
      <c r="AC16942" t="s">
        <v>16735</v>
      </c>
      <c r="AD16942" t="s">
        <v>2682</v>
      </c>
    </row>
    <row r="16943" spans="21:30">
      <c r="U16943">
        <v>37163</v>
      </c>
      <c r="V16943">
        <v>7</v>
      </c>
      <c r="W16943" t="s">
        <v>16745</v>
      </c>
      <c r="X16943">
        <v>13</v>
      </c>
      <c r="Y16943" t="s">
        <v>6457</v>
      </c>
      <c r="Z16943">
        <v>13132</v>
      </c>
      <c r="AA16943" t="s">
        <v>1802</v>
      </c>
      <c r="AC16943" t="s">
        <v>16735</v>
      </c>
      <c r="AD16943" t="s">
        <v>2682</v>
      </c>
    </row>
    <row r="16944" spans="21:30">
      <c r="U16944">
        <v>37172</v>
      </c>
      <c r="V16944">
        <v>6</v>
      </c>
      <c r="W16944" t="s">
        <v>16746</v>
      </c>
      <c r="X16944">
        <v>13</v>
      </c>
      <c r="Y16944" t="s">
        <v>6457</v>
      </c>
      <c r="Z16944">
        <v>13120</v>
      </c>
      <c r="AA16944" t="s">
        <v>6588</v>
      </c>
      <c r="AC16944" t="s">
        <v>16735</v>
      </c>
      <c r="AD16944" t="s">
        <v>2682</v>
      </c>
    </row>
    <row r="16945" spans="21:30">
      <c r="U16945">
        <v>37182</v>
      </c>
      <c r="V16945">
        <v>3</v>
      </c>
      <c r="W16945" t="s">
        <v>16747</v>
      </c>
      <c r="X16945">
        <v>13</v>
      </c>
      <c r="Y16945" t="s">
        <v>6457</v>
      </c>
      <c r="Z16945">
        <v>13122</v>
      </c>
      <c r="AA16945" t="s">
        <v>6722</v>
      </c>
      <c r="AC16945" t="s">
        <v>16735</v>
      </c>
      <c r="AD16945" t="s">
        <v>2682</v>
      </c>
    </row>
    <row r="16946" spans="21:30">
      <c r="U16946">
        <v>37183</v>
      </c>
      <c r="V16946">
        <v>1</v>
      </c>
      <c r="W16946" t="s">
        <v>16748</v>
      </c>
      <c r="X16946">
        <v>13</v>
      </c>
      <c r="Y16946" t="s">
        <v>6457</v>
      </c>
      <c r="Z16946">
        <v>13122</v>
      </c>
      <c r="AA16946" t="s">
        <v>6722</v>
      </c>
      <c r="AC16946" t="s">
        <v>16735</v>
      </c>
      <c r="AD16946" t="s">
        <v>2682</v>
      </c>
    </row>
    <row r="16947" spans="21:30">
      <c r="U16947">
        <v>37185</v>
      </c>
      <c r="V16947">
        <v>8</v>
      </c>
      <c r="W16947" t="s">
        <v>16749</v>
      </c>
      <c r="X16947">
        <v>13</v>
      </c>
      <c r="Y16947" t="s">
        <v>6457</v>
      </c>
      <c r="Z16947">
        <v>13122</v>
      </c>
      <c r="AA16947" t="s">
        <v>6722</v>
      </c>
      <c r="AC16947" t="s">
        <v>16735</v>
      </c>
      <c r="AD16947" t="s">
        <v>2682</v>
      </c>
    </row>
    <row r="16948" spans="21:30">
      <c r="U16948">
        <v>37200</v>
      </c>
      <c r="V16948">
        <v>5</v>
      </c>
      <c r="W16948" t="s">
        <v>16750</v>
      </c>
      <c r="X16948">
        <v>13</v>
      </c>
      <c r="Y16948" t="s">
        <v>6457</v>
      </c>
      <c r="Z16948">
        <v>13110</v>
      </c>
      <c r="AA16948" t="s">
        <v>741</v>
      </c>
      <c r="AC16948" t="s">
        <v>16735</v>
      </c>
      <c r="AD16948" t="s">
        <v>2682</v>
      </c>
    </row>
    <row r="16949" spans="21:30">
      <c r="U16949">
        <v>37221</v>
      </c>
      <c r="V16949">
        <v>8</v>
      </c>
      <c r="W16949" t="s">
        <v>16751</v>
      </c>
      <c r="X16949">
        <v>13</v>
      </c>
      <c r="Y16949" t="s">
        <v>6457</v>
      </c>
      <c r="Z16949">
        <v>13111</v>
      </c>
      <c r="AA16949" t="s">
        <v>1237</v>
      </c>
      <c r="AC16949" t="s">
        <v>16735</v>
      </c>
      <c r="AD16949" t="s">
        <v>2682</v>
      </c>
    </row>
    <row r="16950" spans="21:30">
      <c r="U16950">
        <v>37222</v>
      </c>
      <c r="V16950">
        <v>6</v>
      </c>
      <c r="W16950" t="s">
        <v>16752</v>
      </c>
      <c r="X16950">
        <v>13</v>
      </c>
      <c r="Y16950" t="s">
        <v>6457</v>
      </c>
      <c r="Z16950">
        <v>13111</v>
      </c>
      <c r="AA16950" t="s">
        <v>1237</v>
      </c>
      <c r="AC16950" t="s">
        <v>16735</v>
      </c>
      <c r="AD16950" t="s">
        <v>2682</v>
      </c>
    </row>
    <row r="16951" spans="21:30">
      <c r="U16951">
        <v>37223</v>
      </c>
      <c r="V16951">
        <v>4</v>
      </c>
      <c r="W16951" t="s">
        <v>16753</v>
      </c>
      <c r="X16951">
        <v>13</v>
      </c>
      <c r="Y16951" t="s">
        <v>6457</v>
      </c>
      <c r="Z16951">
        <v>13111</v>
      </c>
      <c r="AA16951" t="s">
        <v>1237</v>
      </c>
      <c r="AC16951" t="s">
        <v>16735</v>
      </c>
      <c r="AD16951" t="s">
        <v>2682</v>
      </c>
    </row>
    <row r="16952" spans="21:30">
      <c r="U16952">
        <v>37235</v>
      </c>
      <c r="V16952">
        <v>8</v>
      </c>
      <c r="W16952" t="s">
        <v>1676</v>
      </c>
      <c r="X16952">
        <v>13</v>
      </c>
      <c r="Y16952" t="s">
        <v>6457</v>
      </c>
      <c r="Z16952">
        <v>13112</v>
      </c>
      <c r="AA16952" t="s">
        <v>1249</v>
      </c>
      <c r="AC16952" t="s">
        <v>16735</v>
      </c>
      <c r="AD16952" t="s">
        <v>2682</v>
      </c>
    </row>
    <row r="16953" spans="21:30">
      <c r="U16953">
        <v>37237</v>
      </c>
      <c r="V16953">
        <v>4</v>
      </c>
      <c r="W16953" t="s">
        <v>16754</v>
      </c>
      <c r="X16953">
        <v>13</v>
      </c>
      <c r="Y16953" t="s">
        <v>6457</v>
      </c>
      <c r="Z16953">
        <v>13112</v>
      </c>
      <c r="AA16953" t="s">
        <v>1249</v>
      </c>
      <c r="AC16953" t="s">
        <v>16735</v>
      </c>
      <c r="AD16953" t="s">
        <v>2682</v>
      </c>
    </row>
    <row r="16954" spans="21:30">
      <c r="U16954">
        <v>37238</v>
      </c>
      <c r="V16954">
        <v>2</v>
      </c>
      <c r="W16954" t="s">
        <v>16755</v>
      </c>
      <c r="X16954">
        <v>13</v>
      </c>
      <c r="Y16954" t="s">
        <v>6457</v>
      </c>
      <c r="Z16954">
        <v>13112</v>
      </c>
      <c r="AA16954" t="s">
        <v>1249</v>
      </c>
      <c r="AC16954" t="s">
        <v>16735</v>
      </c>
      <c r="AD16954" t="s">
        <v>2682</v>
      </c>
    </row>
    <row r="16955" spans="21:30">
      <c r="U16955">
        <v>37241</v>
      </c>
      <c r="V16955">
        <v>2</v>
      </c>
      <c r="W16955" t="s">
        <v>16756</v>
      </c>
      <c r="X16955">
        <v>13</v>
      </c>
      <c r="Y16955" t="s">
        <v>6457</v>
      </c>
      <c r="Z16955">
        <v>13112</v>
      </c>
      <c r="AA16955" t="s">
        <v>1249</v>
      </c>
      <c r="AC16955" t="s">
        <v>16735</v>
      </c>
      <c r="AD16955" t="s">
        <v>2682</v>
      </c>
    </row>
    <row r="16956" spans="21:30">
      <c r="U16956">
        <v>37250</v>
      </c>
      <c r="V16956">
        <v>1</v>
      </c>
      <c r="W16956" t="s">
        <v>16757</v>
      </c>
      <c r="X16956">
        <v>13</v>
      </c>
      <c r="Y16956" t="s">
        <v>6457</v>
      </c>
      <c r="Z16956">
        <v>13109</v>
      </c>
      <c r="AA16956" t="s">
        <v>1224</v>
      </c>
      <c r="AC16956" t="s">
        <v>16735</v>
      </c>
      <c r="AD16956" t="s">
        <v>2682</v>
      </c>
    </row>
    <row r="16957" spans="21:30">
      <c r="U16957">
        <v>37255</v>
      </c>
      <c r="V16957">
        <v>2</v>
      </c>
      <c r="W16957" t="s">
        <v>16455</v>
      </c>
      <c r="X16957">
        <v>13</v>
      </c>
      <c r="Y16957" t="s">
        <v>6457</v>
      </c>
      <c r="Z16957">
        <v>13105</v>
      </c>
      <c r="AA16957" t="s">
        <v>1817</v>
      </c>
      <c r="AC16957" t="s">
        <v>16735</v>
      </c>
      <c r="AD16957" t="s">
        <v>2682</v>
      </c>
    </row>
    <row r="16958" spans="21:30">
      <c r="U16958">
        <v>37261</v>
      </c>
      <c r="V16958">
        <v>7</v>
      </c>
      <c r="W16958" t="s">
        <v>12889</v>
      </c>
      <c r="X16958">
        <v>13</v>
      </c>
      <c r="Y16958" t="s">
        <v>6457</v>
      </c>
      <c r="Z16958">
        <v>13105</v>
      </c>
      <c r="AA16958" t="s">
        <v>1817</v>
      </c>
      <c r="AC16958" t="s">
        <v>16735</v>
      </c>
      <c r="AD16958" t="s">
        <v>2682</v>
      </c>
    </row>
    <row r="16959" spans="21:30">
      <c r="U16959">
        <v>37268</v>
      </c>
      <c r="V16959">
        <v>4</v>
      </c>
      <c r="W16959" t="s">
        <v>16758</v>
      </c>
      <c r="X16959">
        <v>13</v>
      </c>
      <c r="Y16959" t="s">
        <v>6457</v>
      </c>
      <c r="Z16959">
        <v>13121</v>
      </c>
      <c r="AA16959" t="s">
        <v>1491</v>
      </c>
      <c r="AC16959" t="s">
        <v>16735</v>
      </c>
      <c r="AD16959" t="s">
        <v>2682</v>
      </c>
    </row>
    <row r="16960" spans="21:30">
      <c r="U16960">
        <v>37270</v>
      </c>
      <c r="V16960">
        <v>6</v>
      </c>
      <c r="W16960" t="s">
        <v>1233</v>
      </c>
      <c r="X16960">
        <v>13</v>
      </c>
      <c r="Y16960" t="s">
        <v>6457</v>
      </c>
      <c r="Z16960">
        <v>13116</v>
      </c>
      <c r="AA16960" t="s">
        <v>1296</v>
      </c>
      <c r="AC16960" t="s">
        <v>16735</v>
      </c>
      <c r="AD16960" t="s">
        <v>2682</v>
      </c>
    </row>
    <row r="16961" spans="21:30">
      <c r="U16961">
        <v>37271</v>
      </c>
      <c r="V16961">
        <v>4</v>
      </c>
      <c r="W16961" t="s">
        <v>13292</v>
      </c>
      <c r="X16961">
        <v>13</v>
      </c>
      <c r="Y16961" t="s">
        <v>6457</v>
      </c>
      <c r="Z16961">
        <v>13116</v>
      </c>
      <c r="AA16961" t="s">
        <v>1296</v>
      </c>
      <c r="AC16961" t="s">
        <v>16735</v>
      </c>
      <c r="AD16961" t="s">
        <v>2682</v>
      </c>
    </row>
    <row r="16962" spans="21:30">
      <c r="U16962">
        <v>37272</v>
      </c>
      <c r="V16962">
        <v>2</v>
      </c>
      <c r="W16962" t="s">
        <v>16759</v>
      </c>
      <c r="X16962">
        <v>13</v>
      </c>
      <c r="Y16962" t="s">
        <v>6457</v>
      </c>
      <c r="Z16962">
        <v>13116</v>
      </c>
      <c r="AA16962" t="s">
        <v>1296</v>
      </c>
      <c r="AC16962" t="s">
        <v>16735</v>
      </c>
      <c r="AD16962" t="s">
        <v>2682</v>
      </c>
    </row>
    <row r="16963" spans="21:30">
      <c r="U16963">
        <v>37274</v>
      </c>
      <c r="V16963">
        <v>9</v>
      </c>
      <c r="W16963" t="s">
        <v>14678</v>
      </c>
      <c r="X16963">
        <v>13</v>
      </c>
      <c r="Y16963" t="s">
        <v>6457</v>
      </c>
      <c r="Z16963">
        <v>13116</v>
      </c>
      <c r="AA16963" t="s">
        <v>1296</v>
      </c>
      <c r="AC16963" t="s">
        <v>16735</v>
      </c>
      <c r="AD16963" t="s">
        <v>2682</v>
      </c>
    </row>
    <row r="16964" spans="21:30">
      <c r="U16964">
        <v>37281</v>
      </c>
      <c r="V16964">
        <v>1</v>
      </c>
      <c r="W16964" t="s">
        <v>16760</v>
      </c>
      <c r="X16964">
        <v>13</v>
      </c>
      <c r="Y16964" t="s">
        <v>6457</v>
      </c>
      <c r="Z16964">
        <v>13201</v>
      </c>
      <c r="AA16964" t="s">
        <v>114</v>
      </c>
      <c r="AC16964" t="s">
        <v>16735</v>
      </c>
      <c r="AD16964" t="s">
        <v>2682</v>
      </c>
    </row>
    <row r="16965" spans="21:30">
      <c r="U16965">
        <v>37283</v>
      </c>
      <c r="V16965">
        <v>8</v>
      </c>
      <c r="W16965" t="s">
        <v>16761</v>
      </c>
      <c r="X16965">
        <v>13</v>
      </c>
      <c r="Y16965" t="s">
        <v>6457</v>
      </c>
      <c r="Z16965">
        <v>13201</v>
      </c>
      <c r="AA16965" t="s">
        <v>114</v>
      </c>
      <c r="AC16965" t="s">
        <v>16735</v>
      </c>
      <c r="AD16965" t="s">
        <v>2682</v>
      </c>
    </row>
    <row r="16966" spans="21:30">
      <c r="U16966">
        <v>37300</v>
      </c>
      <c r="V16966">
        <v>1</v>
      </c>
      <c r="W16966" t="s">
        <v>16762</v>
      </c>
      <c r="X16966">
        <v>13</v>
      </c>
      <c r="Y16966" t="s">
        <v>6457</v>
      </c>
      <c r="Z16966">
        <v>13104</v>
      </c>
      <c r="AA16966" t="s">
        <v>6569</v>
      </c>
      <c r="AC16966" t="s">
        <v>16735</v>
      </c>
      <c r="AD16966" t="s">
        <v>2682</v>
      </c>
    </row>
    <row r="16967" spans="21:30">
      <c r="U16967">
        <v>37305</v>
      </c>
      <c r="V16967">
        <v>2</v>
      </c>
      <c r="W16967" t="s">
        <v>16763</v>
      </c>
      <c r="X16967">
        <v>13</v>
      </c>
      <c r="Y16967" t="s">
        <v>6457</v>
      </c>
      <c r="Z16967">
        <v>13107</v>
      </c>
      <c r="AA16967" t="s">
        <v>1204</v>
      </c>
      <c r="AC16967" t="s">
        <v>16735</v>
      </c>
      <c r="AD16967" t="s">
        <v>2682</v>
      </c>
    </row>
    <row r="16968" spans="21:30">
      <c r="U16968">
        <v>37314</v>
      </c>
      <c r="V16968">
        <v>1</v>
      </c>
      <c r="W16968" t="s">
        <v>16764</v>
      </c>
      <c r="X16968">
        <v>13</v>
      </c>
      <c r="Y16968" t="s">
        <v>6457</v>
      </c>
      <c r="Z16968">
        <v>13106</v>
      </c>
      <c r="AA16968" t="s">
        <v>6487</v>
      </c>
      <c r="AC16968" t="s">
        <v>16735</v>
      </c>
      <c r="AD16968" t="s">
        <v>2682</v>
      </c>
    </row>
    <row r="16969" spans="21:30">
      <c r="U16969">
        <v>37320</v>
      </c>
      <c r="V16969">
        <v>6</v>
      </c>
      <c r="W16969" t="s">
        <v>16765</v>
      </c>
      <c r="X16969">
        <v>13</v>
      </c>
      <c r="Y16969" t="s">
        <v>6457</v>
      </c>
      <c r="Z16969">
        <v>13119</v>
      </c>
      <c r="AA16969" t="s">
        <v>6482</v>
      </c>
      <c r="AC16969" t="s">
        <v>16735</v>
      </c>
      <c r="AD16969" t="s">
        <v>2682</v>
      </c>
    </row>
    <row r="16970" spans="21:30">
      <c r="U16970">
        <v>37321</v>
      </c>
      <c r="V16970">
        <v>4</v>
      </c>
      <c r="W16970" t="s">
        <v>16766</v>
      </c>
      <c r="X16970">
        <v>13</v>
      </c>
      <c r="Y16970" t="s">
        <v>6457</v>
      </c>
      <c r="Z16970">
        <v>13119</v>
      </c>
      <c r="AA16970" t="s">
        <v>6482</v>
      </c>
      <c r="AC16970" t="s">
        <v>16735</v>
      </c>
      <c r="AD16970" t="s">
        <v>2682</v>
      </c>
    </row>
    <row r="16971" spans="21:30">
      <c r="U16971">
        <v>37347</v>
      </c>
      <c r="V16971">
        <v>8</v>
      </c>
      <c r="W16971" t="s">
        <v>16767</v>
      </c>
      <c r="X16971">
        <v>13</v>
      </c>
      <c r="Y16971" t="s">
        <v>6457</v>
      </c>
      <c r="Z16971">
        <v>13128</v>
      </c>
      <c r="AA16971" t="s">
        <v>831</v>
      </c>
      <c r="AC16971" t="s">
        <v>16735</v>
      </c>
      <c r="AD16971" t="s">
        <v>2682</v>
      </c>
    </row>
    <row r="16972" spans="21:30">
      <c r="U16972">
        <v>37348</v>
      </c>
      <c r="V16972">
        <v>6</v>
      </c>
      <c r="W16972" t="s">
        <v>16768</v>
      </c>
      <c r="X16972">
        <v>13</v>
      </c>
      <c r="Y16972" t="s">
        <v>6457</v>
      </c>
      <c r="Z16972">
        <v>13128</v>
      </c>
      <c r="AA16972" t="s">
        <v>831</v>
      </c>
      <c r="AC16972" t="s">
        <v>16735</v>
      </c>
      <c r="AD16972" t="s">
        <v>2682</v>
      </c>
    </row>
    <row r="16973" spans="21:30">
      <c r="U16973">
        <v>37349</v>
      </c>
      <c r="V16973">
        <v>4</v>
      </c>
      <c r="W16973" t="s">
        <v>16769</v>
      </c>
      <c r="X16973">
        <v>13</v>
      </c>
      <c r="Y16973" t="s">
        <v>6457</v>
      </c>
      <c r="Z16973">
        <v>13128</v>
      </c>
      <c r="AA16973" t="s">
        <v>831</v>
      </c>
      <c r="AC16973" t="s">
        <v>16735</v>
      </c>
      <c r="AD16973" t="s">
        <v>2682</v>
      </c>
    </row>
    <row r="16974" spans="21:30">
      <c r="U16974">
        <v>37360</v>
      </c>
      <c r="V16974">
        <v>5</v>
      </c>
      <c r="W16974" t="s">
        <v>16770</v>
      </c>
      <c r="X16974">
        <v>13</v>
      </c>
      <c r="Y16974" t="s">
        <v>6457</v>
      </c>
      <c r="Z16974">
        <v>13301</v>
      </c>
      <c r="AA16974" t="s">
        <v>623</v>
      </c>
      <c r="AC16974" t="s">
        <v>16735</v>
      </c>
      <c r="AD16974" t="s">
        <v>2682</v>
      </c>
    </row>
    <row r="16975" spans="21:30">
      <c r="U16975">
        <v>37368</v>
      </c>
      <c r="V16975">
        <v>0</v>
      </c>
      <c r="W16975" t="s">
        <v>16771</v>
      </c>
      <c r="X16975">
        <v>13</v>
      </c>
      <c r="Y16975" t="s">
        <v>6457</v>
      </c>
      <c r="Z16975">
        <v>13302</v>
      </c>
      <c r="AA16975" t="s">
        <v>98</v>
      </c>
      <c r="AC16975" t="s">
        <v>16735</v>
      </c>
      <c r="AD16975" t="s">
        <v>2682</v>
      </c>
    </row>
    <row r="16976" spans="21:30">
      <c r="U16976">
        <v>37393</v>
      </c>
      <c r="V16976">
        <v>1</v>
      </c>
      <c r="W16976" t="s">
        <v>16772</v>
      </c>
      <c r="X16976">
        <v>13</v>
      </c>
      <c r="Y16976" t="s">
        <v>6457</v>
      </c>
      <c r="Z16976">
        <v>13404</v>
      </c>
      <c r="AA16976" t="s">
        <v>1464</v>
      </c>
      <c r="AC16976" t="s">
        <v>16735</v>
      </c>
      <c r="AD16976" t="s">
        <v>2682</v>
      </c>
    </row>
    <row r="16977" spans="21:30">
      <c r="U16977">
        <v>37399</v>
      </c>
      <c r="V16977">
        <v>0</v>
      </c>
      <c r="W16977" t="s">
        <v>16773</v>
      </c>
      <c r="X16977">
        <v>13</v>
      </c>
      <c r="Y16977" t="s">
        <v>6457</v>
      </c>
      <c r="Z16977">
        <v>13501</v>
      </c>
      <c r="AA16977" t="s">
        <v>809</v>
      </c>
      <c r="AC16977" t="s">
        <v>16735</v>
      </c>
      <c r="AD16977" t="s">
        <v>2682</v>
      </c>
    </row>
    <row r="16978" spans="21:30">
      <c r="U16978">
        <v>37420</v>
      </c>
      <c r="V16978">
        <v>2</v>
      </c>
      <c r="W16978" t="s">
        <v>16774</v>
      </c>
      <c r="X16978">
        <v>13</v>
      </c>
      <c r="Y16978" t="s">
        <v>6457</v>
      </c>
      <c r="Z16978">
        <v>13602</v>
      </c>
      <c r="AA16978" t="s">
        <v>1120</v>
      </c>
      <c r="AC16978" t="s">
        <v>16735</v>
      </c>
      <c r="AD16978" t="s">
        <v>2682</v>
      </c>
    </row>
    <row r="16979" spans="21:30">
      <c r="U16979">
        <v>37434</v>
      </c>
      <c r="V16979">
        <v>2</v>
      </c>
      <c r="W16979" t="s">
        <v>16775</v>
      </c>
      <c r="X16979">
        <v>15</v>
      </c>
      <c r="Y16979" t="s">
        <v>441</v>
      </c>
      <c r="Z16979">
        <v>15101</v>
      </c>
      <c r="AA16979" t="s">
        <v>442</v>
      </c>
      <c r="AC16979" t="s">
        <v>16735</v>
      </c>
      <c r="AD16979" t="s">
        <v>2682</v>
      </c>
    </row>
    <row r="16980" spans="21:30">
      <c r="U16980">
        <v>41046</v>
      </c>
      <c r="V16980">
        <v>2</v>
      </c>
      <c r="W16980" t="s">
        <v>16776</v>
      </c>
      <c r="X16980">
        <v>3</v>
      </c>
      <c r="Y16980" t="s">
        <v>869</v>
      </c>
      <c r="Z16980">
        <v>3101</v>
      </c>
      <c r="AA16980" t="s">
        <v>913</v>
      </c>
      <c r="AC16980" t="s">
        <v>15961</v>
      </c>
      <c r="AD16980" t="s">
        <v>443</v>
      </c>
    </row>
    <row r="16981" spans="21:30">
      <c r="U16981">
        <v>41070</v>
      </c>
      <c r="V16981">
        <v>5</v>
      </c>
      <c r="W16981" t="s">
        <v>16777</v>
      </c>
      <c r="X16981">
        <v>13</v>
      </c>
      <c r="Y16981" t="s">
        <v>6457</v>
      </c>
      <c r="Z16981">
        <v>13118</v>
      </c>
      <c r="AA16981" t="s">
        <v>771</v>
      </c>
      <c r="AC16981" t="s">
        <v>10720</v>
      </c>
      <c r="AD16981" t="s">
        <v>443</v>
      </c>
    </row>
    <row r="16982" spans="21:30">
      <c r="U16982">
        <v>41085</v>
      </c>
      <c r="V16982">
        <v>3</v>
      </c>
      <c r="W16982" t="s">
        <v>16778</v>
      </c>
      <c r="X16982">
        <v>7</v>
      </c>
      <c r="Y16982" t="s">
        <v>953</v>
      </c>
      <c r="Z16982">
        <v>7303</v>
      </c>
      <c r="AA16982" t="s">
        <v>3417</v>
      </c>
      <c r="AC16982" t="s">
        <v>10720</v>
      </c>
      <c r="AD16982" t="s">
        <v>2682</v>
      </c>
    </row>
    <row r="16983" spans="21:30">
      <c r="U16983">
        <v>41086</v>
      </c>
      <c r="V16983">
        <v>1</v>
      </c>
      <c r="W16983" t="s">
        <v>16779</v>
      </c>
      <c r="X16983">
        <v>7</v>
      </c>
      <c r="Y16983" t="s">
        <v>953</v>
      </c>
      <c r="Z16983">
        <v>7303</v>
      </c>
      <c r="AA16983" t="s">
        <v>3417</v>
      </c>
      <c r="AC16983" t="s">
        <v>10720</v>
      </c>
      <c r="AD16983" t="s">
        <v>2682</v>
      </c>
    </row>
    <row r="16984" spans="21:30">
      <c r="U16984">
        <v>41088</v>
      </c>
      <c r="V16984">
        <v>8</v>
      </c>
      <c r="W16984" t="s">
        <v>13301</v>
      </c>
      <c r="X16984">
        <v>7</v>
      </c>
      <c r="Y16984" t="s">
        <v>953</v>
      </c>
      <c r="Z16984">
        <v>7401</v>
      </c>
      <c r="AA16984" t="s">
        <v>1023</v>
      </c>
      <c r="AC16984" t="s">
        <v>10720</v>
      </c>
      <c r="AD16984" t="s">
        <v>2682</v>
      </c>
    </row>
    <row r="16985" spans="21:30">
      <c r="U16985">
        <v>41101</v>
      </c>
      <c r="V16985">
        <v>9</v>
      </c>
      <c r="W16985" t="s">
        <v>16780</v>
      </c>
      <c r="X16985">
        <v>7</v>
      </c>
      <c r="Y16985" t="s">
        <v>953</v>
      </c>
      <c r="Z16985">
        <v>7307</v>
      </c>
      <c r="AA16985" t="s">
        <v>1676</v>
      </c>
      <c r="AC16985" t="s">
        <v>10720</v>
      </c>
      <c r="AD16985" t="s">
        <v>2682</v>
      </c>
    </row>
    <row r="16986" spans="21:30">
      <c r="U16986">
        <v>41102</v>
      </c>
      <c r="V16986">
        <v>7</v>
      </c>
      <c r="W16986" t="s">
        <v>16781</v>
      </c>
      <c r="X16986">
        <v>7</v>
      </c>
      <c r="Y16986" t="s">
        <v>953</v>
      </c>
      <c r="Z16986">
        <v>7307</v>
      </c>
      <c r="AA16986" t="s">
        <v>1676</v>
      </c>
      <c r="AC16986" t="s">
        <v>10720</v>
      </c>
      <c r="AD16986" t="s">
        <v>2682</v>
      </c>
    </row>
    <row r="16987" spans="21:30">
      <c r="U16987">
        <v>41104</v>
      </c>
      <c r="V16987">
        <v>3</v>
      </c>
      <c r="W16987" t="s">
        <v>16782</v>
      </c>
      <c r="X16987">
        <v>7</v>
      </c>
      <c r="Y16987" t="s">
        <v>953</v>
      </c>
      <c r="Z16987">
        <v>7307</v>
      </c>
      <c r="AA16987" t="s">
        <v>1676</v>
      </c>
      <c r="AC16987" t="s">
        <v>10720</v>
      </c>
      <c r="AD16987" t="s">
        <v>2682</v>
      </c>
    </row>
    <row r="16988" spans="21:30">
      <c r="U16988">
        <v>41110</v>
      </c>
      <c r="V16988">
        <v>8</v>
      </c>
      <c r="W16988" t="s">
        <v>16783</v>
      </c>
      <c r="X16988">
        <v>7</v>
      </c>
      <c r="Y16988" t="s">
        <v>953</v>
      </c>
      <c r="Z16988">
        <v>7307</v>
      </c>
      <c r="AA16988" t="s">
        <v>1676</v>
      </c>
      <c r="AC16988" t="s">
        <v>10720</v>
      </c>
      <c r="AD16988" t="s">
        <v>2682</v>
      </c>
    </row>
    <row r="16989" spans="21:30">
      <c r="U16989">
        <v>41111</v>
      </c>
      <c r="V16989">
        <v>6</v>
      </c>
      <c r="W16989" t="s">
        <v>16784</v>
      </c>
      <c r="X16989">
        <v>7</v>
      </c>
      <c r="Y16989" t="s">
        <v>953</v>
      </c>
      <c r="Z16989">
        <v>7306</v>
      </c>
      <c r="AA16989" t="s">
        <v>1673</v>
      </c>
      <c r="AC16989" t="s">
        <v>10720</v>
      </c>
      <c r="AD16989" t="s">
        <v>443</v>
      </c>
    </row>
    <row r="16990" spans="21:30">
      <c r="U16990">
        <v>41128</v>
      </c>
      <c r="V16990">
        <v>0</v>
      </c>
      <c r="W16990" t="s">
        <v>16785</v>
      </c>
      <c r="X16990">
        <v>13</v>
      </c>
      <c r="Y16990" t="s">
        <v>6457</v>
      </c>
      <c r="Z16990">
        <v>13117</v>
      </c>
      <c r="AA16990" t="s">
        <v>804</v>
      </c>
      <c r="AC16990" t="s">
        <v>10720</v>
      </c>
      <c r="AD16990" t="s">
        <v>443</v>
      </c>
    </row>
    <row r="16991" spans="21:30">
      <c r="U16991">
        <v>41214</v>
      </c>
      <c r="V16991">
        <v>7</v>
      </c>
      <c r="W16991" t="s">
        <v>16786</v>
      </c>
      <c r="X16991">
        <v>13</v>
      </c>
      <c r="Y16991" t="s">
        <v>6457</v>
      </c>
      <c r="Z16991">
        <v>13125</v>
      </c>
      <c r="AA16991" t="s">
        <v>1608</v>
      </c>
      <c r="AC16991" t="s">
        <v>10720</v>
      </c>
      <c r="AD16991" t="s">
        <v>443</v>
      </c>
    </row>
    <row r="16992" spans="21:30">
      <c r="U16992">
        <v>41253</v>
      </c>
      <c r="V16992">
        <v>8</v>
      </c>
      <c r="W16992" t="s">
        <v>16787</v>
      </c>
      <c r="X16992">
        <v>8</v>
      </c>
      <c r="Y16992" t="s">
        <v>434</v>
      </c>
      <c r="Z16992">
        <v>8103</v>
      </c>
      <c r="AA16992" t="s">
        <v>979</v>
      </c>
      <c r="AC16992" t="s">
        <v>10720</v>
      </c>
      <c r="AD16992" t="s">
        <v>2682</v>
      </c>
    </row>
    <row r="16993" spans="21:30">
      <c r="U16993">
        <v>41256</v>
      </c>
      <c r="V16993">
        <v>2</v>
      </c>
      <c r="W16993" t="s">
        <v>16788</v>
      </c>
      <c r="X16993">
        <v>11</v>
      </c>
      <c r="Y16993" t="s">
        <v>1843</v>
      </c>
      <c r="Z16993">
        <v>11201</v>
      </c>
      <c r="AA16993" t="s">
        <v>6381</v>
      </c>
      <c r="AC16993" t="s">
        <v>10720</v>
      </c>
      <c r="AD16993" t="s">
        <v>443</v>
      </c>
    </row>
    <row r="16994" spans="21:30">
      <c r="U16994">
        <v>41304</v>
      </c>
      <c r="V16994">
        <v>6</v>
      </c>
      <c r="W16994" t="s">
        <v>16789</v>
      </c>
      <c r="X16994">
        <v>8</v>
      </c>
      <c r="Y16994" t="s">
        <v>434</v>
      </c>
      <c r="Z16994">
        <v>8107</v>
      </c>
      <c r="AA16994" t="s">
        <v>1514</v>
      </c>
      <c r="AC16994" t="s">
        <v>10720</v>
      </c>
      <c r="AD16994" t="s">
        <v>2682</v>
      </c>
    </row>
    <row r="16995" spans="21:30">
      <c r="U16995">
        <v>41334</v>
      </c>
      <c r="V16995">
        <v>8</v>
      </c>
      <c r="W16995" t="s">
        <v>16790</v>
      </c>
      <c r="X16995">
        <v>15</v>
      </c>
      <c r="Y16995" t="s">
        <v>441</v>
      </c>
      <c r="Z16995">
        <v>15101</v>
      </c>
      <c r="AA16995" t="s">
        <v>442</v>
      </c>
      <c r="AC16995" t="s">
        <v>10720</v>
      </c>
      <c r="AD16995" t="s">
        <v>443</v>
      </c>
    </row>
    <row r="16996" spans="21:30">
      <c r="U16996">
        <v>41337</v>
      </c>
      <c r="V16996">
        <v>2</v>
      </c>
      <c r="W16996" t="s">
        <v>16791</v>
      </c>
      <c r="X16996">
        <v>15</v>
      </c>
      <c r="Y16996" t="s">
        <v>441</v>
      </c>
      <c r="Z16996">
        <v>15101</v>
      </c>
      <c r="AA16996" t="s">
        <v>442</v>
      </c>
      <c r="AC16996" t="s">
        <v>10720</v>
      </c>
      <c r="AD16996" t="s">
        <v>443</v>
      </c>
    </row>
    <row r="16997" spans="21:30">
      <c r="U16997">
        <v>41340</v>
      </c>
      <c r="V16997">
        <v>2</v>
      </c>
      <c r="W16997" t="s">
        <v>16792</v>
      </c>
      <c r="X16997">
        <v>5</v>
      </c>
      <c r="Y16997" t="s">
        <v>505</v>
      </c>
      <c r="Z16997">
        <v>5605</v>
      </c>
      <c r="AA16997" t="s">
        <v>1128</v>
      </c>
      <c r="AC16997" t="s">
        <v>10720</v>
      </c>
      <c r="AD16997" t="s">
        <v>443</v>
      </c>
    </row>
    <row r="16998" spans="21:30">
      <c r="U16998">
        <v>41457</v>
      </c>
      <c r="V16998">
        <v>3</v>
      </c>
      <c r="W16998" t="s">
        <v>16793</v>
      </c>
      <c r="X16998">
        <v>13</v>
      </c>
      <c r="Y16998" t="s">
        <v>6457</v>
      </c>
      <c r="Z16998">
        <v>13604</v>
      </c>
      <c r="AA16998" t="s">
        <v>1448</v>
      </c>
      <c r="AC16998" t="s">
        <v>10720</v>
      </c>
      <c r="AD16998" t="s">
        <v>2682</v>
      </c>
    </row>
    <row r="16999" spans="21:30">
      <c r="U16999">
        <v>41494</v>
      </c>
      <c r="V16999">
        <v>8</v>
      </c>
      <c r="W16999" t="s">
        <v>16794</v>
      </c>
      <c r="X16999">
        <v>13</v>
      </c>
      <c r="Y16999" t="s">
        <v>6457</v>
      </c>
      <c r="Z16999">
        <v>13108</v>
      </c>
      <c r="AA16999" t="s">
        <v>1212</v>
      </c>
      <c r="AC16999" t="s">
        <v>10720</v>
      </c>
      <c r="AD16999" t="s">
        <v>443</v>
      </c>
    </row>
    <row r="17000" spans="21:30">
      <c r="U17000">
        <v>41545</v>
      </c>
      <c r="V17000">
        <v>6</v>
      </c>
      <c r="W17000" t="s">
        <v>16795</v>
      </c>
      <c r="X17000">
        <v>13</v>
      </c>
      <c r="Y17000" t="s">
        <v>6457</v>
      </c>
      <c r="Z17000">
        <v>13131</v>
      </c>
      <c r="AA17000" t="s">
        <v>6925</v>
      </c>
      <c r="AC17000" t="s">
        <v>10720</v>
      </c>
      <c r="AD17000" t="s">
        <v>443</v>
      </c>
    </row>
    <row r="17001" spans="21:30">
      <c r="U17001">
        <v>41703</v>
      </c>
      <c r="V17001">
        <v>3</v>
      </c>
      <c r="W17001" t="s">
        <v>16796</v>
      </c>
      <c r="X17001">
        <v>13</v>
      </c>
      <c r="Y17001" t="s">
        <v>6457</v>
      </c>
      <c r="Z17001">
        <v>13202</v>
      </c>
      <c r="AA17001" t="s">
        <v>781</v>
      </c>
      <c r="AC17001" t="s">
        <v>10720</v>
      </c>
      <c r="AD17001" t="s">
        <v>443</v>
      </c>
    </row>
    <row r="17002" spans="21:30">
      <c r="U17002">
        <v>41776</v>
      </c>
      <c r="V17002">
        <v>9</v>
      </c>
      <c r="W17002" t="s">
        <v>16797</v>
      </c>
      <c r="X17002">
        <v>13</v>
      </c>
      <c r="Y17002" t="s">
        <v>6457</v>
      </c>
      <c r="Z17002">
        <v>13125</v>
      </c>
      <c r="AA17002" t="s">
        <v>1608</v>
      </c>
      <c r="AC17002" t="s">
        <v>10720</v>
      </c>
      <c r="AD17002" t="s">
        <v>443</v>
      </c>
    </row>
    <row r="17003" spans="21:30">
      <c r="U17003">
        <v>41788</v>
      </c>
      <c r="V17003">
        <v>2</v>
      </c>
      <c r="W17003" t="s">
        <v>16798</v>
      </c>
      <c r="X17003">
        <v>9</v>
      </c>
      <c r="Y17003" t="s">
        <v>559</v>
      </c>
      <c r="Z17003">
        <v>9112</v>
      </c>
      <c r="AA17003" t="s">
        <v>1452</v>
      </c>
      <c r="AC17003" t="s">
        <v>10720</v>
      </c>
      <c r="AD17003" t="s">
        <v>443</v>
      </c>
    </row>
    <row r="17004" spans="21:30">
      <c r="U17004">
        <v>41927</v>
      </c>
      <c r="V17004">
        <v>3</v>
      </c>
      <c r="W17004" t="s">
        <v>16339</v>
      </c>
      <c r="X17004">
        <v>13</v>
      </c>
      <c r="Y17004" t="s">
        <v>6457</v>
      </c>
      <c r="Z17004">
        <v>13101</v>
      </c>
      <c r="AA17004" t="s">
        <v>452</v>
      </c>
      <c r="AC17004" t="s">
        <v>10720</v>
      </c>
      <c r="AD17004" t="s">
        <v>2682</v>
      </c>
    </row>
    <row r="17005" spans="21:30">
      <c r="U17005">
        <v>41995</v>
      </c>
      <c r="V17005">
        <v>8</v>
      </c>
      <c r="W17005" t="s">
        <v>16799</v>
      </c>
      <c r="X17005">
        <v>8</v>
      </c>
      <c r="Y17005" t="s">
        <v>434</v>
      </c>
      <c r="Z17005">
        <v>8110</v>
      </c>
      <c r="AA17005" t="s">
        <v>1747</v>
      </c>
      <c r="AC17005" t="s">
        <v>10720</v>
      </c>
      <c r="AD17005" t="s">
        <v>443</v>
      </c>
    </row>
    <row r="17006" spans="21:30">
      <c r="U17006">
        <v>42078</v>
      </c>
      <c r="V17006">
        <v>6</v>
      </c>
      <c r="W17006" t="s">
        <v>16800</v>
      </c>
      <c r="X17006">
        <v>13</v>
      </c>
      <c r="Y17006" t="s">
        <v>6457</v>
      </c>
      <c r="Z17006">
        <v>13123</v>
      </c>
      <c r="AA17006" t="s">
        <v>756</v>
      </c>
      <c r="AC17006" t="s">
        <v>10720</v>
      </c>
      <c r="AD17006" t="s">
        <v>443</v>
      </c>
    </row>
    <row r="17007" spans="21:30">
      <c r="U17007">
        <v>42111</v>
      </c>
      <c r="V17007">
        <v>1</v>
      </c>
      <c r="W17007" t="s">
        <v>16801</v>
      </c>
      <c r="X17007">
        <v>6</v>
      </c>
      <c r="Y17007" t="s">
        <v>608</v>
      </c>
      <c r="Z17007">
        <v>6109</v>
      </c>
      <c r="AA17007" t="s">
        <v>1360</v>
      </c>
      <c r="AC17007" t="s">
        <v>10720</v>
      </c>
      <c r="AD17007" t="s">
        <v>443</v>
      </c>
    </row>
    <row r="17008" spans="21:30">
      <c r="U17008">
        <v>42118</v>
      </c>
      <c r="V17008">
        <v>9</v>
      </c>
      <c r="W17008" t="s">
        <v>13144</v>
      </c>
      <c r="X17008">
        <v>10</v>
      </c>
      <c r="Y17008" t="s">
        <v>5531</v>
      </c>
      <c r="Z17008">
        <v>10101</v>
      </c>
      <c r="AA17008" t="s">
        <v>1559</v>
      </c>
      <c r="AC17008" t="s">
        <v>16735</v>
      </c>
      <c r="AD17008" t="s">
        <v>443</v>
      </c>
    </row>
    <row r="17009" spans="21:30">
      <c r="U17009">
        <v>42125</v>
      </c>
      <c r="V17009">
        <v>1</v>
      </c>
      <c r="W17009" t="s">
        <v>16802</v>
      </c>
      <c r="X17009">
        <v>13</v>
      </c>
      <c r="Y17009" t="s">
        <v>6457</v>
      </c>
      <c r="Z17009">
        <v>13109</v>
      </c>
      <c r="AA17009" t="s">
        <v>1224</v>
      </c>
      <c r="AC17009" t="s">
        <v>10720</v>
      </c>
      <c r="AD17009" t="s">
        <v>443</v>
      </c>
    </row>
    <row r="17010" spans="21:30">
      <c r="U17010">
        <v>42148</v>
      </c>
      <c r="V17010">
        <v>0</v>
      </c>
      <c r="W17010" t="s">
        <v>16803</v>
      </c>
      <c r="X17010">
        <v>13</v>
      </c>
      <c r="Y17010" t="s">
        <v>6457</v>
      </c>
      <c r="Z17010">
        <v>13115</v>
      </c>
      <c r="AA17010" t="s">
        <v>1826</v>
      </c>
      <c r="AC17010" t="s">
        <v>10720</v>
      </c>
      <c r="AD17010" t="s">
        <v>443</v>
      </c>
    </row>
    <row r="17011" spans="21:30">
      <c r="U17011">
        <v>42181</v>
      </c>
      <c r="V17011">
        <v>2</v>
      </c>
      <c r="W17011" t="s">
        <v>16804</v>
      </c>
      <c r="X17011">
        <v>8</v>
      </c>
      <c r="Y17011" t="s">
        <v>434</v>
      </c>
      <c r="Z17011">
        <v>8304</v>
      </c>
      <c r="AA17011" t="s">
        <v>1257</v>
      </c>
      <c r="AC17011" t="s">
        <v>10720</v>
      </c>
      <c r="AD17011" t="s">
        <v>443</v>
      </c>
    </row>
    <row r="17012" spans="21:30">
      <c r="U17012">
        <v>41110</v>
      </c>
      <c r="V17012">
        <v>8</v>
      </c>
      <c r="W17012" t="s">
        <v>16783</v>
      </c>
      <c r="X17012">
        <v>7</v>
      </c>
      <c r="Y17012" t="s">
        <v>16805</v>
      </c>
      <c r="Z17012">
        <v>7307</v>
      </c>
      <c r="AA17012" t="s">
        <v>16806</v>
      </c>
      <c r="AB17012">
        <v>9</v>
      </c>
      <c r="AC17012" t="s">
        <v>10720</v>
      </c>
      <c r="AD17012" t="s">
        <v>16807</v>
      </c>
    </row>
    <row r="17013" spans="21:30">
      <c r="U17013">
        <v>41111</v>
      </c>
      <c r="V17013">
        <v>6</v>
      </c>
      <c r="W17013" t="s">
        <v>16784</v>
      </c>
      <c r="X17013">
        <v>7</v>
      </c>
      <c r="Y17013" t="s">
        <v>16805</v>
      </c>
      <c r="Z17013">
        <v>7306</v>
      </c>
      <c r="AA17013" t="s">
        <v>16808</v>
      </c>
      <c r="AB17013">
        <v>9</v>
      </c>
      <c r="AC17013" t="s">
        <v>10720</v>
      </c>
      <c r="AD17013" t="s">
        <v>16809</v>
      </c>
    </row>
    <row r="17014" spans="21:30">
      <c r="U17014">
        <v>41112</v>
      </c>
      <c r="V17014">
        <v>4</v>
      </c>
      <c r="W17014" t="s">
        <v>15115</v>
      </c>
      <c r="X17014">
        <v>14</v>
      </c>
      <c r="Y17014" t="s">
        <v>16810</v>
      </c>
      <c r="Z17014">
        <v>14106</v>
      </c>
      <c r="AA17014" t="s">
        <v>16811</v>
      </c>
      <c r="AB17014">
        <v>8</v>
      </c>
      <c r="AC17014" t="s">
        <v>16812</v>
      </c>
      <c r="AD17014" t="s">
        <v>16809</v>
      </c>
    </row>
    <row r="17015" spans="21:30">
      <c r="U17015">
        <v>41113</v>
      </c>
      <c r="V17015">
        <v>2</v>
      </c>
      <c r="W17015" t="s">
        <v>16813</v>
      </c>
      <c r="X17015">
        <v>11</v>
      </c>
      <c r="Y17015" t="s">
        <v>16814</v>
      </c>
      <c r="Z17015">
        <v>11101</v>
      </c>
      <c r="AA17015" t="s">
        <v>16815</v>
      </c>
      <c r="AB17015">
        <v>4</v>
      </c>
      <c r="AC17015" t="s">
        <v>16816</v>
      </c>
      <c r="AD17015" t="s">
        <v>16807</v>
      </c>
    </row>
    <row r="17016" spans="21:30">
      <c r="U17016">
        <v>41114</v>
      </c>
      <c r="V17016">
        <v>0</v>
      </c>
      <c r="W17016" t="s">
        <v>15117</v>
      </c>
      <c r="X17016">
        <v>5</v>
      </c>
      <c r="Y17016" t="s">
        <v>16817</v>
      </c>
      <c r="Z17016">
        <v>5109</v>
      </c>
      <c r="AA17016" t="s">
        <v>16818</v>
      </c>
      <c r="AB17016">
        <v>8</v>
      </c>
      <c r="AC17016" t="s">
        <v>16812</v>
      </c>
      <c r="AD17016" t="s">
        <v>16809</v>
      </c>
    </row>
    <row r="17017" spans="21:30">
      <c r="U17017">
        <v>41115</v>
      </c>
      <c r="V17017">
        <v>9</v>
      </c>
      <c r="W17017" t="s">
        <v>15118</v>
      </c>
      <c r="X17017">
        <v>4</v>
      </c>
      <c r="Y17017" t="s">
        <v>16819</v>
      </c>
      <c r="Z17017">
        <v>4301</v>
      </c>
      <c r="AA17017" t="s">
        <v>16820</v>
      </c>
      <c r="AB17017">
        <v>8</v>
      </c>
      <c r="AC17017" t="s">
        <v>16812</v>
      </c>
      <c r="AD17017" t="s">
        <v>16809</v>
      </c>
    </row>
    <row r="17018" spans="21:30">
      <c r="U17018">
        <v>41116</v>
      </c>
      <c r="V17018">
        <v>7</v>
      </c>
      <c r="W17018" t="s">
        <v>15119</v>
      </c>
      <c r="X17018">
        <v>14</v>
      </c>
      <c r="Y17018" t="s">
        <v>16810</v>
      </c>
      <c r="Z17018">
        <v>14107</v>
      </c>
      <c r="AA17018" t="s">
        <v>16821</v>
      </c>
      <c r="AB17018">
        <v>7</v>
      </c>
      <c r="AC17018" t="s">
        <v>16822</v>
      </c>
      <c r="AD17018" t="s">
        <v>16809</v>
      </c>
    </row>
    <row r="17019" spans="21:30">
      <c r="U17019">
        <v>41117</v>
      </c>
      <c r="V17019">
        <v>5</v>
      </c>
      <c r="W17019" t="s">
        <v>15120</v>
      </c>
      <c r="X17019">
        <v>4</v>
      </c>
      <c r="Y17019" t="s">
        <v>16819</v>
      </c>
      <c r="Z17019">
        <v>4101</v>
      </c>
      <c r="AA17019" t="s">
        <v>16823</v>
      </c>
      <c r="AB17019">
        <v>4</v>
      </c>
      <c r="AC17019" t="s">
        <v>16816</v>
      </c>
      <c r="AD17019" t="s">
        <v>16809</v>
      </c>
    </row>
    <row r="17020" spans="21:30">
      <c r="U17020">
        <v>41118</v>
      </c>
      <c r="V17020">
        <v>3</v>
      </c>
      <c r="W17020" t="s">
        <v>16824</v>
      </c>
      <c r="X17020">
        <v>7</v>
      </c>
      <c r="Y17020" t="s">
        <v>16805</v>
      </c>
      <c r="Z17020">
        <v>7102</v>
      </c>
      <c r="AA17020" t="s">
        <v>16825</v>
      </c>
      <c r="AB17020">
        <v>8</v>
      </c>
      <c r="AC17020" t="s">
        <v>16812</v>
      </c>
      <c r="AD17020" t="s">
        <v>16807</v>
      </c>
    </row>
    <row r="17021" spans="21:30">
      <c r="U17021">
        <v>41119</v>
      </c>
      <c r="V17021">
        <v>1</v>
      </c>
      <c r="W17021" t="s">
        <v>16826</v>
      </c>
      <c r="X17021">
        <v>7</v>
      </c>
      <c r="Y17021" t="s">
        <v>16805</v>
      </c>
      <c r="Z17021">
        <v>7301</v>
      </c>
      <c r="AA17021" t="s">
        <v>16827</v>
      </c>
      <c r="AB17021">
        <v>7</v>
      </c>
      <c r="AC17021" t="s">
        <v>16822</v>
      </c>
      <c r="AD17021" t="s">
        <v>16807</v>
      </c>
    </row>
    <row r="17022" spans="21:30">
      <c r="U17022">
        <v>41120</v>
      </c>
      <c r="V17022">
        <v>5</v>
      </c>
      <c r="W17022" t="s">
        <v>15123</v>
      </c>
      <c r="X17022">
        <v>4</v>
      </c>
      <c r="Y17022" t="s">
        <v>16819</v>
      </c>
      <c r="Z17022">
        <v>4101</v>
      </c>
      <c r="AA17022" t="s">
        <v>16823</v>
      </c>
      <c r="AB17022">
        <v>7</v>
      </c>
      <c r="AC17022" t="s">
        <v>16822</v>
      </c>
      <c r="AD17022" t="s">
        <v>16809</v>
      </c>
    </row>
    <row r="17023" spans="21:30">
      <c r="U17023">
        <v>41121</v>
      </c>
      <c r="V17023">
        <v>3</v>
      </c>
      <c r="W17023" t="s">
        <v>16828</v>
      </c>
      <c r="X17023">
        <v>2</v>
      </c>
      <c r="Y17023" t="s">
        <v>16829</v>
      </c>
      <c r="Z17023">
        <v>2201</v>
      </c>
      <c r="AA17023" t="s">
        <v>16830</v>
      </c>
      <c r="AB17023">
        <v>4</v>
      </c>
      <c r="AC17023" t="s">
        <v>16816</v>
      </c>
      <c r="AD17023" t="s">
        <v>16807</v>
      </c>
    </row>
    <row r="17024" spans="21:30">
      <c r="U17024">
        <v>41122</v>
      </c>
      <c r="V17024">
        <v>1</v>
      </c>
      <c r="W17024" t="s">
        <v>8916</v>
      </c>
      <c r="X17024">
        <v>4</v>
      </c>
      <c r="Y17024" t="s">
        <v>16819</v>
      </c>
      <c r="Z17024">
        <v>4101</v>
      </c>
      <c r="AA17024" t="s">
        <v>16823</v>
      </c>
      <c r="AB17024">
        <v>7</v>
      </c>
      <c r="AC17024" t="s">
        <v>16822</v>
      </c>
      <c r="AD17024" t="s">
        <v>16809</v>
      </c>
    </row>
    <row r="17025" spans="21:30">
      <c r="U17025">
        <v>41124</v>
      </c>
      <c r="V17025">
        <v>8</v>
      </c>
      <c r="W17025" t="s">
        <v>15124</v>
      </c>
      <c r="X17025">
        <v>7</v>
      </c>
      <c r="Y17025" t="s">
        <v>16805</v>
      </c>
      <c r="Z17025">
        <v>7101</v>
      </c>
      <c r="AA17025" t="s">
        <v>16831</v>
      </c>
      <c r="AB17025">
        <v>3</v>
      </c>
      <c r="AC17025" t="s">
        <v>16832</v>
      </c>
      <c r="AD17025" t="s">
        <v>16809</v>
      </c>
    </row>
    <row r="17026" spans="21:30">
      <c r="U17026">
        <v>41125</v>
      </c>
      <c r="V17026">
        <v>6</v>
      </c>
      <c r="W17026" t="s">
        <v>15125</v>
      </c>
      <c r="X17026">
        <v>4</v>
      </c>
      <c r="Y17026" t="s">
        <v>16819</v>
      </c>
      <c r="Z17026">
        <v>4102</v>
      </c>
      <c r="AA17026" t="s">
        <v>16833</v>
      </c>
      <c r="AB17026">
        <v>7</v>
      </c>
      <c r="AC17026" t="s">
        <v>16822</v>
      </c>
      <c r="AD17026" t="s">
        <v>16809</v>
      </c>
    </row>
    <row r="17027" spans="21:30">
      <c r="U17027">
        <v>41126</v>
      </c>
      <c r="V17027">
        <v>4</v>
      </c>
      <c r="W17027" t="s">
        <v>15126</v>
      </c>
      <c r="X17027">
        <v>13</v>
      </c>
      <c r="Y17027" t="s">
        <v>16834</v>
      </c>
      <c r="Z17027">
        <v>13101</v>
      </c>
      <c r="AA17027" t="s">
        <v>16835</v>
      </c>
      <c r="AB17027">
        <v>8</v>
      </c>
      <c r="AC17027" t="s">
        <v>16812</v>
      </c>
      <c r="AD17027" t="s">
        <v>16809</v>
      </c>
    </row>
    <row r="17028" spans="21:30">
      <c r="U17028">
        <v>41127</v>
      </c>
      <c r="V17028">
        <v>2</v>
      </c>
      <c r="W17028" t="s">
        <v>15127</v>
      </c>
      <c r="X17028">
        <v>7</v>
      </c>
      <c r="Y17028" t="s">
        <v>16805</v>
      </c>
      <c r="Z17028">
        <v>7101</v>
      </c>
      <c r="AA17028" t="s">
        <v>16831</v>
      </c>
      <c r="AB17028">
        <v>3</v>
      </c>
      <c r="AC17028" t="s">
        <v>16832</v>
      </c>
      <c r="AD17028" t="s">
        <v>16809</v>
      </c>
    </row>
    <row r="17029" spans="21:30">
      <c r="U17029">
        <v>41129</v>
      </c>
      <c r="V17029">
        <v>9</v>
      </c>
      <c r="W17029" t="s">
        <v>15128</v>
      </c>
      <c r="X17029">
        <v>7</v>
      </c>
      <c r="Y17029" t="s">
        <v>16805</v>
      </c>
      <c r="Z17029">
        <v>7105</v>
      </c>
      <c r="AA17029" t="s">
        <v>16836</v>
      </c>
      <c r="AB17029">
        <v>3</v>
      </c>
      <c r="AC17029" t="s">
        <v>16832</v>
      </c>
      <c r="AD17029" t="s">
        <v>16809</v>
      </c>
    </row>
    <row r="17030" spans="21:30">
      <c r="U17030">
        <v>41130</v>
      </c>
      <c r="V17030">
        <v>2</v>
      </c>
      <c r="W17030" t="s">
        <v>15129</v>
      </c>
      <c r="X17030">
        <v>13</v>
      </c>
      <c r="Y17030" t="s">
        <v>16834</v>
      </c>
      <c r="Z17030">
        <v>13109</v>
      </c>
      <c r="AA17030" t="s">
        <v>16837</v>
      </c>
      <c r="AB17030">
        <v>4</v>
      </c>
      <c r="AC17030" t="s">
        <v>16816</v>
      </c>
      <c r="AD17030" t="s">
        <v>16809</v>
      </c>
    </row>
    <row r="17031" spans="21:30">
      <c r="U17031">
        <v>41131</v>
      </c>
      <c r="V17031">
        <v>0</v>
      </c>
      <c r="W17031" t="s">
        <v>15130</v>
      </c>
      <c r="X17031">
        <v>7</v>
      </c>
      <c r="Y17031" t="s">
        <v>16805</v>
      </c>
      <c r="Z17031">
        <v>7101</v>
      </c>
      <c r="AA17031" t="s">
        <v>16831</v>
      </c>
      <c r="AB17031">
        <v>4</v>
      </c>
      <c r="AC17031" t="s">
        <v>16816</v>
      </c>
      <c r="AD17031" t="s">
        <v>16807</v>
      </c>
    </row>
    <row r="17032" spans="21:30">
      <c r="U17032">
        <v>41132</v>
      </c>
      <c r="V17032">
        <v>9</v>
      </c>
      <c r="W17032" t="s">
        <v>15131</v>
      </c>
      <c r="X17032">
        <v>4</v>
      </c>
      <c r="Y17032" t="s">
        <v>16819</v>
      </c>
      <c r="Z17032">
        <v>4102</v>
      </c>
      <c r="AA17032" t="s">
        <v>16833</v>
      </c>
      <c r="AB17032">
        <v>3</v>
      </c>
      <c r="AC17032" t="s">
        <v>16832</v>
      </c>
      <c r="AD17032" t="s">
        <v>16809</v>
      </c>
    </row>
    <row r="17033" spans="21:30">
      <c r="U17033">
        <v>41134</v>
      </c>
      <c r="V17033">
        <v>5</v>
      </c>
      <c r="W17033" t="s">
        <v>15133</v>
      </c>
      <c r="X17033">
        <v>13</v>
      </c>
      <c r="Y17033" t="s">
        <v>16834</v>
      </c>
      <c r="Z17033">
        <v>13101</v>
      </c>
      <c r="AA17033" t="s">
        <v>16835</v>
      </c>
      <c r="AB17033">
        <v>8</v>
      </c>
      <c r="AC17033" t="s">
        <v>16812</v>
      </c>
      <c r="AD17033" t="s">
        <v>16809</v>
      </c>
    </row>
    <row r="17034" spans="21:30">
      <c r="U17034">
        <v>41135</v>
      </c>
      <c r="V17034">
        <v>3</v>
      </c>
      <c r="W17034" t="s">
        <v>15134</v>
      </c>
      <c r="X17034">
        <v>13</v>
      </c>
      <c r="Y17034" t="s">
        <v>16834</v>
      </c>
      <c r="Z17034">
        <v>13601</v>
      </c>
      <c r="AA17034" t="s">
        <v>16838</v>
      </c>
      <c r="AB17034">
        <v>3</v>
      </c>
      <c r="AC17034" t="s">
        <v>16832</v>
      </c>
      <c r="AD17034" t="s">
        <v>16809</v>
      </c>
    </row>
    <row r="17035" spans="21:30">
      <c r="U17035">
        <v>41136</v>
      </c>
      <c r="V17035">
        <v>1</v>
      </c>
      <c r="W17035" t="s">
        <v>15135</v>
      </c>
      <c r="X17035">
        <v>9</v>
      </c>
      <c r="Y17035" t="s">
        <v>16839</v>
      </c>
      <c r="Z17035">
        <v>9209</v>
      </c>
      <c r="AA17035" t="s">
        <v>16840</v>
      </c>
      <c r="AB17035">
        <v>8</v>
      </c>
      <c r="AC17035" t="s">
        <v>16812</v>
      </c>
      <c r="AD17035" t="s">
        <v>16809</v>
      </c>
    </row>
    <row r="17036" spans="21:30">
      <c r="U17036">
        <v>41138</v>
      </c>
      <c r="V17036">
        <v>8</v>
      </c>
      <c r="W17036" t="s">
        <v>15136</v>
      </c>
      <c r="X17036">
        <v>9</v>
      </c>
      <c r="Y17036" t="s">
        <v>16839</v>
      </c>
      <c r="Z17036">
        <v>9211</v>
      </c>
      <c r="AA17036" t="s">
        <v>16841</v>
      </c>
      <c r="AB17036">
        <v>8</v>
      </c>
      <c r="AC17036" t="s">
        <v>16812</v>
      </c>
      <c r="AD17036" t="s">
        <v>16809</v>
      </c>
    </row>
    <row r="17037" spans="21:30">
      <c r="U17037">
        <v>41139</v>
      </c>
      <c r="V17037">
        <v>6</v>
      </c>
      <c r="W17037" t="s">
        <v>15137</v>
      </c>
      <c r="X17037">
        <v>9</v>
      </c>
      <c r="Y17037" t="s">
        <v>16839</v>
      </c>
      <c r="Z17037">
        <v>9111</v>
      </c>
      <c r="AA17037" t="s">
        <v>16842</v>
      </c>
      <c r="AB17037">
        <v>8</v>
      </c>
      <c r="AC17037" t="s">
        <v>16812</v>
      </c>
      <c r="AD17037" t="s">
        <v>16809</v>
      </c>
    </row>
    <row r="17038" spans="21:30">
      <c r="U17038">
        <v>41141</v>
      </c>
      <c r="V17038">
        <v>8</v>
      </c>
      <c r="W17038" t="s">
        <v>15138</v>
      </c>
      <c r="X17038">
        <v>9</v>
      </c>
      <c r="Y17038" t="s">
        <v>16839</v>
      </c>
      <c r="Z17038">
        <v>9108</v>
      </c>
      <c r="AA17038" t="s">
        <v>16843</v>
      </c>
      <c r="AB17038">
        <v>8</v>
      </c>
      <c r="AC17038" t="s">
        <v>16812</v>
      </c>
      <c r="AD17038" t="s">
        <v>16809</v>
      </c>
    </row>
    <row r="17039" spans="21:30">
      <c r="U17039">
        <v>41142</v>
      </c>
      <c r="V17039">
        <v>6</v>
      </c>
      <c r="W17039" t="s">
        <v>15139</v>
      </c>
      <c r="X17039">
        <v>13</v>
      </c>
      <c r="Y17039" t="s">
        <v>16834</v>
      </c>
      <c r="Z17039">
        <v>13127</v>
      </c>
      <c r="AA17039" t="s">
        <v>16844</v>
      </c>
      <c r="AB17039">
        <v>4</v>
      </c>
      <c r="AC17039" t="s">
        <v>16816</v>
      </c>
      <c r="AD17039" t="s">
        <v>16809</v>
      </c>
    </row>
    <row r="17040" spans="21:30">
      <c r="U17040">
        <v>41143</v>
      </c>
      <c r="V17040">
        <v>4</v>
      </c>
      <c r="W17040" t="s">
        <v>15140</v>
      </c>
      <c r="X17040">
        <v>13</v>
      </c>
      <c r="Y17040" t="s">
        <v>16834</v>
      </c>
      <c r="Z17040">
        <v>13125</v>
      </c>
      <c r="AA17040" t="s">
        <v>16845</v>
      </c>
      <c r="AB17040">
        <v>4</v>
      </c>
      <c r="AC17040" t="s">
        <v>16816</v>
      </c>
      <c r="AD17040" t="s">
        <v>16809</v>
      </c>
    </row>
    <row r="17041" spans="21:30">
      <c r="U17041">
        <v>41144</v>
      </c>
      <c r="V17041">
        <v>2</v>
      </c>
      <c r="W17041" t="s">
        <v>15141</v>
      </c>
      <c r="X17041">
        <v>10</v>
      </c>
      <c r="Y17041" t="s">
        <v>16846</v>
      </c>
      <c r="Z17041">
        <v>10102</v>
      </c>
      <c r="AA17041" t="s">
        <v>16847</v>
      </c>
      <c r="AB17041">
        <v>8</v>
      </c>
      <c r="AC17041" t="s">
        <v>16812</v>
      </c>
      <c r="AD17041" t="s">
        <v>16809</v>
      </c>
    </row>
    <row r="17042" spans="21:30">
      <c r="U17042">
        <v>41145</v>
      </c>
      <c r="V17042">
        <v>0</v>
      </c>
      <c r="W17042" t="s">
        <v>15142</v>
      </c>
      <c r="X17042">
        <v>10</v>
      </c>
      <c r="Y17042" t="s">
        <v>16846</v>
      </c>
      <c r="Z17042">
        <v>10301</v>
      </c>
      <c r="AA17042" t="s">
        <v>16848</v>
      </c>
      <c r="AB17042">
        <v>8</v>
      </c>
      <c r="AC17042" t="s">
        <v>16812</v>
      </c>
      <c r="AD17042" t="s">
        <v>16809</v>
      </c>
    </row>
    <row r="17043" spans="21:30">
      <c r="U17043">
        <v>41146</v>
      </c>
      <c r="V17043">
        <v>9</v>
      </c>
      <c r="W17043" t="s">
        <v>15143</v>
      </c>
      <c r="X17043">
        <v>10</v>
      </c>
      <c r="Y17043" t="s">
        <v>16846</v>
      </c>
      <c r="Z17043">
        <v>10402</v>
      </c>
      <c r="AA17043" t="s">
        <v>16849</v>
      </c>
      <c r="AB17043">
        <v>8</v>
      </c>
      <c r="AC17043" t="s">
        <v>16812</v>
      </c>
      <c r="AD17043" t="s">
        <v>16809</v>
      </c>
    </row>
    <row r="17044" spans="21:30">
      <c r="U17044">
        <v>41147</v>
      </c>
      <c r="V17044">
        <v>7</v>
      </c>
      <c r="W17044" t="s">
        <v>15144</v>
      </c>
      <c r="X17044">
        <v>10</v>
      </c>
      <c r="Y17044" t="s">
        <v>16846</v>
      </c>
      <c r="Z17044">
        <v>10301</v>
      </c>
      <c r="AA17044" t="s">
        <v>16848</v>
      </c>
      <c r="AB17044">
        <v>8</v>
      </c>
      <c r="AC17044" t="s">
        <v>16812</v>
      </c>
      <c r="AD17044" t="s">
        <v>16809</v>
      </c>
    </row>
    <row r="17045" spans="21:30">
      <c r="U17045">
        <v>41148</v>
      </c>
      <c r="V17045">
        <v>5</v>
      </c>
      <c r="W17045" t="s">
        <v>9910</v>
      </c>
      <c r="X17045">
        <v>4</v>
      </c>
      <c r="Y17045" t="s">
        <v>16819</v>
      </c>
      <c r="Z17045">
        <v>4106</v>
      </c>
      <c r="AA17045" t="s">
        <v>16850</v>
      </c>
      <c r="AB17045">
        <v>7</v>
      </c>
      <c r="AC17045" t="s">
        <v>16822</v>
      </c>
      <c r="AD17045" t="s">
        <v>16809</v>
      </c>
    </row>
    <row r="17046" spans="21:30">
      <c r="U17046">
        <v>41149</v>
      </c>
      <c r="V17046">
        <v>3</v>
      </c>
      <c r="W17046" t="s">
        <v>15145</v>
      </c>
      <c r="X17046">
        <v>10</v>
      </c>
      <c r="Y17046" t="s">
        <v>16846</v>
      </c>
      <c r="Z17046">
        <v>10101</v>
      </c>
      <c r="AA17046" t="s">
        <v>16851</v>
      </c>
      <c r="AB17046">
        <v>4</v>
      </c>
      <c r="AC17046" t="s">
        <v>16816</v>
      </c>
      <c r="AD17046" t="s">
        <v>16809</v>
      </c>
    </row>
    <row r="17047" spans="21:30">
      <c r="U17047">
        <v>41150</v>
      </c>
      <c r="V17047">
        <v>7</v>
      </c>
      <c r="W17047" t="s">
        <v>15146</v>
      </c>
      <c r="X17047">
        <v>7</v>
      </c>
      <c r="Y17047" t="s">
        <v>16805</v>
      </c>
      <c r="Z17047">
        <v>7301</v>
      </c>
      <c r="AA17047" t="s">
        <v>16827</v>
      </c>
      <c r="AB17047">
        <v>7</v>
      </c>
      <c r="AC17047" t="s">
        <v>16822</v>
      </c>
      <c r="AD17047" t="s">
        <v>16807</v>
      </c>
    </row>
    <row r="17048" spans="21:30">
      <c r="U17048">
        <v>41151</v>
      </c>
      <c r="V17048">
        <v>5</v>
      </c>
      <c r="W17048" t="s">
        <v>13074</v>
      </c>
      <c r="X17048">
        <v>9</v>
      </c>
      <c r="Y17048" t="s">
        <v>16839</v>
      </c>
      <c r="Z17048">
        <v>9208</v>
      </c>
      <c r="AA17048" t="s">
        <v>16852</v>
      </c>
      <c r="AB17048">
        <v>8</v>
      </c>
      <c r="AC17048" t="s">
        <v>16812</v>
      </c>
      <c r="AD17048" t="s">
        <v>16807</v>
      </c>
    </row>
    <row r="17049" spans="21:30">
      <c r="U17049">
        <v>41152</v>
      </c>
      <c r="V17049">
        <v>3</v>
      </c>
      <c r="W17049" t="s">
        <v>15147</v>
      </c>
      <c r="X17049">
        <v>13</v>
      </c>
      <c r="Y17049" t="s">
        <v>16834</v>
      </c>
      <c r="Z17049">
        <v>13201</v>
      </c>
      <c r="AA17049" t="s">
        <v>16853</v>
      </c>
      <c r="AB17049">
        <v>4</v>
      </c>
      <c r="AC17049" t="s">
        <v>16816</v>
      </c>
      <c r="AD17049" t="s">
        <v>16809</v>
      </c>
    </row>
    <row r="17050" spans="21:30">
      <c r="U17050">
        <v>41153</v>
      </c>
      <c r="V17050">
        <v>1</v>
      </c>
      <c r="W17050" t="s">
        <v>15148</v>
      </c>
      <c r="X17050">
        <v>13</v>
      </c>
      <c r="Y17050" t="s">
        <v>16834</v>
      </c>
      <c r="Z17050">
        <v>13101</v>
      </c>
      <c r="AA17050" t="s">
        <v>16835</v>
      </c>
      <c r="AB17050">
        <v>4</v>
      </c>
      <c r="AC17050" t="s">
        <v>16816</v>
      </c>
      <c r="AD17050" t="s">
        <v>16809</v>
      </c>
    </row>
    <row r="17051" spans="21:30">
      <c r="U17051">
        <v>41155</v>
      </c>
      <c r="V17051">
        <v>8</v>
      </c>
      <c r="W17051" t="s">
        <v>15149</v>
      </c>
      <c r="X17051">
        <v>13</v>
      </c>
      <c r="Y17051" t="s">
        <v>16834</v>
      </c>
      <c r="Z17051">
        <v>13123</v>
      </c>
      <c r="AA17051" t="s">
        <v>16854</v>
      </c>
      <c r="AB17051">
        <v>4</v>
      </c>
      <c r="AC17051" t="s">
        <v>16816</v>
      </c>
      <c r="AD17051" t="s">
        <v>16809</v>
      </c>
    </row>
    <row r="17052" spans="21:30">
      <c r="U17052">
        <v>41156</v>
      </c>
      <c r="V17052">
        <v>6</v>
      </c>
      <c r="W17052" t="s">
        <v>15150</v>
      </c>
      <c r="X17052">
        <v>13</v>
      </c>
      <c r="Y17052" t="s">
        <v>16834</v>
      </c>
      <c r="Z17052">
        <v>13119</v>
      </c>
      <c r="AA17052" t="s">
        <v>16855</v>
      </c>
      <c r="AB17052">
        <v>4</v>
      </c>
      <c r="AC17052" t="s">
        <v>16816</v>
      </c>
      <c r="AD17052" t="s">
        <v>16809</v>
      </c>
    </row>
    <row r="17053" spans="21:30">
      <c r="U17053">
        <v>41157</v>
      </c>
      <c r="V17053">
        <v>4</v>
      </c>
      <c r="W17053" t="s">
        <v>15151</v>
      </c>
      <c r="X17053">
        <v>13</v>
      </c>
      <c r="Y17053" t="s">
        <v>16834</v>
      </c>
      <c r="Z17053">
        <v>13110</v>
      </c>
      <c r="AA17053" t="s">
        <v>16856</v>
      </c>
      <c r="AB17053">
        <v>4</v>
      </c>
      <c r="AC17053" t="s">
        <v>16816</v>
      </c>
      <c r="AD17053" t="s">
        <v>16809</v>
      </c>
    </row>
    <row r="17054" spans="21:30">
      <c r="U17054">
        <v>41158</v>
      </c>
      <c r="V17054">
        <v>2</v>
      </c>
      <c r="W17054" t="s">
        <v>15152</v>
      </c>
      <c r="X17054">
        <v>13</v>
      </c>
      <c r="Y17054" t="s">
        <v>16834</v>
      </c>
      <c r="Z17054">
        <v>13130</v>
      </c>
      <c r="AA17054" t="s">
        <v>16857</v>
      </c>
      <c r="AB17054">
        <v>4</v>
      </c>
      <c r="AC17054" t="s">
        <v>16816</v>
      </c>
      <c r="AD17054" t="s">
        <v>16809</v>
      </c>
    </row>
    <row r="17055" spans="21:30">
      <c r="U17055">
        <v>41159</v>
      </c>
      <c r="V17055">
        <v>0</v>
      </c>
      <c r="W17055" t="s">
        <v>15153</v>
      </c>
      <c r="X17055">
        <v>9</v>
      </c>
      <c r="Y17055" t="s">
        <v>16839</v>
      </c>
      <c r="Z17055">
        <v>9102</v>
      </c>
      <c r="AA17055" t="s">
        <v>16858</v>
      </c>
      <c r="AB17055">
        <v>7</v>
      </c>
      <c r="AC17055" t="s">
        <v>16822</v>
      </c>
      <c r="AD17055" t="s">
        <v>16807</v>
      </c>
    </row>
    <row r="17056" spans="21:30">
      <c r="U17056">
        <v>41160</v>
      </c>
      <c r="V17056">
        <v>4</v>
      </c>
      <c r="W17056" t="s">
        <v>16859</v>
      </c>
      <c r="X17056">
        <v>7</v>
      </c>
      <c r="Y17056" t="s">
        <v>16805</v>
      </c>
      <c r="Z17056">
        <v>7101</v>
      </c>
      <c r="AA17056" t="s">
        <v>16831</v>
      </c>
      <c r="AB17056">
        <v>4</v>
      </c>
      <c r="AC17056" t="s">
        <v>16816</v>
      </c>
      <c r="AD17056" t="s">
        <v>16807</v>
      </c>
    </row>
    <row r="17057" spans="21:30">
      <c r="U17057">
        <v>41161</v>
      </c>
      <c r="V17057">
        <v>2</v>
      </c>
      <c r="W17057" t="s">
        <v>16860</v>
      </c>
      <c r="X17057">
        <v>13</v>
      </c>
      <c r="Y17057" t="s">
        <v>16834</v>
      </c>
      <c r="Z17057">
        <v>13126</v>
      </c>
      <c r="AA17057" t="s">
        <v>16861</v>
      </c>
      <c r="AB17057">
        <v>4</v>
      </c>
      <c r="AC17057" t="s">
        <v>16816</v>
      </c>
      <c r="AD17057" t="s">
        <v>16809</v>
      </c>
    </row>
    <row r="17058" spans="21:30">
      <c r="U17058">
        <v>41162</v>
      </c>
      <c r="V17058">
        <v>0</v>
      </c>
      <c r="W17058" t="s">
        <v>15156</v>
      </c>
      <c r="X17058">
        <v>13</v>
      </c>
      <c r="Y17058" t="s">
        <v>16834</v>
      </c>
      <c r="Z17058">
        <v>13132</v>
      </c>
      <c r="AA17058" t="s">
        <v>16862</v>
      </c>
      <c r="AB17058">
        <v>4</v>
      </c>
      <c r="AC17058" t="s">
        <v>16816</v>
      </c>
      <c r="AD17058" t="s">
        <v>16809</v>
      </c>
    </row>
    <row r="17059" spans="21:30">
      <c r="U17059">
        <v>41163</v>
      </c>
      <c r="V17059">
        <v>9</v>
      </c>
      <c r="W17059" t="s">
        <v>15157</v>
      </c>
      <c r="X17059">
        <v>13</v>
      </c>
      <c r="Y17059" t="s">
        <v>16834</v>
      </c>
      <c r="Z17059">
        <v>13101</v>
      </c>
      <c r="AA17059" t="s">
        <v>16835</v>
      </c>
      <c r="AB17059">
        <v>4</v>
      </c>
      <c r="AC17059" t="s">
        <v>16816</v>
      </c>
      <c r="AD17059" t="s">
        <v>16809</v>
      </c>
    </row>
    <row r="17060" spans="21:30">
      <c r="U17060">
        <v>41164</v>
      </c>
      <c r="V17060">
        <v>7</v>
      </c>
      <c r="W17060" t="s">
        <v>15158</v>
      </c>
      <c r="X17060">
        <v>13</v>
      </c>
      <c r="Y17060" t="s">
        <v>16834</v>
      </c>
      <c r="Z17060">
        <v>13113</v>
      </c>
      <c r="AA17060" t="s">
        <v>16863</v>
      </c>
      <c r="AB17060">
        <v>4</v>
      </c>
      <c r="AC17060" t="s">
        <v>16816</v>
      </c>
      <c r="AD17060" t="s">
        <v>16809</v>
      </c>
    </row>
    <row r="17061" spans="21:30">
      <c r="U17061">
        <v>41165</v>
      </c>
      <c r="V17061">
        <v>5</v>
      </c>
      <c r="W17061" t="s">
        <v>15159</v>
      </c>
      <c r="X17061">
        <v>13</v>
      </c>
      <c r="Y17061" t="s">
        <v>16834</v>
      </c>
      <c r="Z17061">
        <v>13101</v>
      </c>
      <c r="AA17061" t="s">
        <v>16835</v>
      </c>
      <c r="AB17061">
        <v>4</v>
      </c>
      <c r="AC17061" t="s">
        <v>16816</v>
      </c>
      <c r="AD17061" t="s">
        <v>16809</v>
      </c>
    </row>
    <row r="17062" spans="21:30">
      <c r="U17062">
        <v>41166</v>
      </c>
      <c r="V17062">
        <v>3</v>
      </c>
      <c r="W17062" t="s">
        <v>15160</v>
      </c>
      <c r="X17062">
        <v>13</v>
      </c>
      <c r="Y17062" t="s">
        <v>16834</v>
      </c>
      <c r="Z17062">
        <v>13120</v>
      </c>
      <c r="AA17062" t="s">
        <v>16864</v>
      </c>
      <c r="AB17062">
        <v>4</v>
      </c>
      <c r="AC17062" t="s">
        <v>16816</v>
      </c>
      <c r="AD17062" t="s">
        <v>16809</v>
      </c>
    </row>
    <row r="17063" spans="21:30">
      <c r="U17063">
        <v>41167</v>
      </c>
      <c r="V17063">
        <v>1</v>
      </c>
      <c r="W17063" t="s">
        <v>15161</v>
      </c>
      <c r="X17063">
        <v>13</v>
      </c>
      <c r="Y17063" t="s">
        <v>16834</v>
      </c>
      <c r="Z17063">
        <v>13114</v>
      </c>
      <c r="AA17063" t="s">
        <v>16865</v>
      </c>
      <c r="AB17063">
        <v>4</v>
      </c>
      <c r="AC17063" t="s">
        <v>16816</v>
      </c>
      <c r="AD17063" t="s">
        <v>16809</v>
      </c>
    </row>
    <row r="17064" spans="21:30">
      <c r="U17064">
        <v>41169</v>
      </c>
      <c r="V17064">
        <v>8</v>
      </c>
      <c r="W17064" t="s">
        <v>15162</v>
      </c>
      <c r="X17064">
        <v>13</v>
      </c>
      <c r="Y17064" t="s">
        <v>16834</v>
      </c>
      <c r="Z17064">
        <v>13101</v>
      </c>
      <c r="AA17064" t="s">
        <v>16835</v>
      </c>
      <c r="AB17064">
        <v>4</v>
      </c>
      <c r="AC17064" t="s">
        <v>16816</v>
      </c>
      <c r="AD17064" t="s">
        <v>16809</v>
      </c>
    </row>
    <row r="17065" spans="21:30">
      <c r="U17065">
        <v>41170</v>
      </c>
      <c r="V17065">
        <v>1</v>
      </c>
      <c r="W17065" t="s">
        <v>15163</v>
      </c>
      <c r="X17065">
        <v>13</v>
      </c>
      <c r="Y17065" t="s">
        <v>16834</v>
      </c>
      <c r="Z17065">
        <v>13114</v>
      </c>
      <c r="AA17065" t="s">
        <v>16865</v>
      </c>
      <c r="AB17065">
        <v>4</v>
      </c>
      <c r="AC17065" t="s">
        <v>16816</v>
      </c>
      <c r="AD17065" t="s">
        <v>16809</v>
      </c>
    </row>
    <row r="17066" spans="21:30">
      <c r="U17066">
        <v>41172</v>
      </c>
      <c r="V17066">
        <v>8</v>
      </c>
      <c r="W17066" t="s">
        <v>15164</v>
      </c>
      <c r="X17066">
        <v>13</v>
      </c>
      <c r="Y17066" t="s">
        <v>16834</v>
      </c>
      <c r="Z17066">
        <v>13119</v>
      </c>
      <c r="AA17066" t="s">
        <v>16855</v>
      </c>
      <c r="AB17066">
        <v>4</v>
      </c>
      <c r="AC17066" t="s">
        <v>16816</v>
      </c>
      <c r="AD17066" t="s">
        <v>16809</v>
      </c>
    </row>
    <row r="17067" spans="21:30">
      <c r="U17067">
        <v>41173</v>
      </c>
      <c r="V17067">
        <v>6</v>
      </c>
      <c r="W17067" t="s">
        <v>15165</v>
      </c>
      <c r="X17067">
        <v>4</v>
      </c>
      <c r="Y17067" t="s">
        <v>16819</v>
      </c>
      <c r="Z17067">
        <v>4105</v>
      </c>
      <c r="AA17067" t="s">
        <v>16866</v>
      </c>
      <c r="AB17067">
        <v>3</v>
      </c>
      <c r="AC17067" t="s">
        <v>16832</v>
      </c>
      <c r="AD17067" t="s">
        <v>16809</v>
      </c>
    </row>
    <row r="17068" spans="21:30">
      <c r="U17068">
        <v>41174</v>
      </c>
      <c r="V17068">
        <v>4</v>
      </c>
      <c r="W17068" t="s">
        <v>15166</v>
      </c>
      <c r="X17068">
        <v>5</v>
      </c>
      <c r="Y17068" t="s">
        <v>16817</v>
      </c>
      <c r="Z17068">
        <v>5103</v>
      </c>
      <c r="AA17068" t="s">
        <v>16867</v>
      </c>
      <c r="AB17068">
        <v>7</v>
      </c>
      <c r="AC17068" t="s">
        <v>16822</v>
      </c>
      <c r="AD17068" t="s">
        <v>16809</v>
      </c>
    </row>
    <row r="17069" spans="21:30">
      <c r="U17069">
        <v>41175</v>
      </c>
      <c r="V17069">
        <v>2</v>
      </c>
      <c r="W17069" t="s">
        <v>15167</v>
      </c>
      <c r="X17069">
        <v>13</v>
      </c>
      <c r="Y17069" t="s">
        <v>16834</v>
      </c>
      <c r="Z17069">
        <v>13123</v>
      </c>
      <c r="AA17069" t="s">
        <v>16854</v>
      </c>
      <c r="AB17069">
        <v>4</v>
      </c>
      <c r="AC17069" t="s">
        <v>16816</v>
      </c>
      <c r="AD17069" t="s">
        <v>16809</v>
      </c>
    </row>
    <row r="17070" spans="21:30">
      <c r="U17070">
        <v>41176</v>
      </c>
      <c r="V17070">
        <v>0</v>
      </c>
      <c r="W17070" t="s">
        <v>15168</v>
      </c>
      <c r="X17070">
        <v>8</v>
      </c>
      <c r="Y17070" t="s">
        <v>16868</v>
      </c>
      <c r="Z17070">
        <v>8101</v>
      </c>
      <c r="AA17070" t="s">
        <v>16869</v>
      </c>
      <c r="AB17070">
        <v>4</v>
      </c>
      <c r="AC17070" t="s">
        <v>16816</v>
      </c>
      <c r="AD17070" t="s">
        <v>16807</v>
      </c>
    </row>
    <row r="17071" spans="21:30">
      <c r="U17071">
        <v>41177</v>
      </c>
      <c r="V17071">
        <v>9</v>
      </c>
      <c r="W17071" t="s">
        <v>15169</v>
      </c>
      <c r="X17071">
        <v>8</v>
      </c>
      <c r="Y17071" t="s">
        <v>16868</v>
      </c>
      <c r="Z17071">
        <v>8110</v>
      </c>
      <c r="AA17071" t="s">
        <v>16870</v>
      </c>
      <c r="AB17071">
        <v>4</v>
      </c>
      <c r="AC17071" t="s">
        <v>16816</v>
      </c>
      <c r="AD17071" t="s">
        <v>16807</v>
      </c>
    </row>
    <row r="17072" spans="21:30">
      <c r="U17072">
        <v>41178</v>
      </c>
      <c r="V17072">
        <v>7</v>
      </c>
      <c r="W17072" t="s">
        <v>15170</v>
      </c>
      <c r="X17072">
        <v>8</v>
      </c>
      <c r="Y17072" t="s">
        <v>16868</v>
      </c>
      <c r="Z17072">
        <v>8101</v>
      </c>
      <c r="AA17072" t="s">
        <v>16869</v>
      </c>
      <c r="AB17072">
        <v>4</v>
      </c>
      <c r="AC17072" t="s">
        <v>16816</v>
      </c>
      <c r="AD17072" t="s">
        <v>16807</v>
      </c>
    </row>
    <row r="17073" spans="21:30">
      <c r="U17073">
        <v>41179</v>
      </c>
      <c r="V17073">
        <v>5</v>
      </c>
      <c r="W17073" t="s">
        <v>15171</v>
      </c>
      <c r="X17073">
        <v>4</v>
      </c>
      <c r="Y17073" t="s">
        <v>16819</v>
      </c>
      <c r="Z17073">
        <v>4301</v>
      </c>
      <c r="AA17073" t="s">
        <v>16820</v>
      </c>
      <c r="AB17073">
        <v>3</v>
      </c>
      <c r="AC17073" t="s">
        <v>16832</v>
      </c>
      <c r="AD17073" t="s">
        <v>16809</v>
      </c>
    </row>
    <row r="17074" spans="21:30">
      <c r="U17074">
        <v>41180</v>
      </c>
      <c r="V17074">
        <v>9</v>
      </c>
      <c r="W17074" t="s">
        <v>15172</v>
      </c>
      <c r="X17074">
        <v>8</v>
      </c>
      <c r="Y17074" t="s">
        <v>16868</v>
      </c>
      <c r="Z17074">
        <v>8102</v>
      </c>
      <c r="AA17074" t="s">
        <v>16871</v>
      </c>
      <c r="AB17074">
        <v>4</v>
      </c>
      <c r="AC17074" t="s">
        <v>16816</v>
      </c>
      <c r="AD17074" t="s">
        <v>16807</v>
      </c>
    </row>
    <row r="17075" spans="21:30">
      <c r="U17075">
        <v>41181</v>
      </c>
      <c r="V17075">
        <v>7</v>
      </c>
      <c r="W17075" t="s">
        <v>15173</v>
      </c>
      <c r="X17075">
        <v>11</v>
      </c>
      <c r="Y17075" t="s">
        <v>16814</v>
      </c>
      <c r="Z17075">
        <v>11101</v>
      </c>
      <c r="AA17075" t="s">
        <v>16815</v>
      </c>
      <c r="AB17075">
        <v>4</v>
      </c>
      <c r="AC17075" t="s">
        <v>16816</v>
      </c>
      <c r="AD17075" t="s">
        <v>16807</v>
      </c>
    </row>
    <row r="17076" spans="21:30">
      <c r="U17076">
        <v>41183</v>
      </c>
      <c r="V17076">
        <v>3</v>
      </c>
      <c r="W17076" t="s">
        <v>15175</v>
      </c>
      <c r="X17076">
        <v>8</v>
      </c>
      <c r="Y17076" t="s">
        <v>16868</v>
      </c>
      <c r="Z17076">
        <v>8101</v>
      </c>
      <c r="AA17076" t="s">
        <v>16869</v>
      </c>
      <c r="AB17076">
        <v>4</v>
      </c>
      <c r="AC17076" t="s">
        <v>16816</v>
      </c>
      <c r="AD17076" t="s">
        <v>16807</v>
      </c>
    </row>
    <row r="17077" spans="21:30">
      <c r="U17077">
        <v>41184</v>
      </c>
      <c r="V17077">
        <v>1</v>
      </c>
      <c r="W17077" t="s">
        <v>15176</v>
      </c>
      <c r="X17077">
        <v>8</v>
      </c>
      <c r="Y17077" t="s">
        <v>16868</v>
      </c>
      <c r="Z17077">
        <v>8110</v>
      </c>
      <c r="AA17077" t="s">
        <v>16870</v>
      </c>
      <c r="AB17077">
        <v>4</v>
      </c>
      <c r="AC17077" t="s">
        <v>16816</v>
      </c>
      <c r="AD17077" t="s">
        <v>16807</v>
      </c>
    </row>
    <row r="17078" spans="21:30">
      <c r="U17078">
        <v>41194</v>
      </c>
      <c r="V17078">
        <v>9</v>
      </c>
      <c r="W17078" t="s">
        <v>15177</v>
      </c>
      <c r="X17078">
        <v>13</v>
      </c>
      <c r="Y17078" t="s">
        <v>16834</v>
      </c>
      <c r="Z17078">
        <v>13122</v>
      </c>
      <c r="AA17078" t="s">
        <v>16872</v>
      </c>
      <c r="AB17078">
        <v>4</v>
      </c>
      <c r="AC17078" t="s">
        <v>16816</v>
      </c>
      <c r="AD17078" t="s">
        <v>16809</v>
      </c>
    </row>
    <row r="17079" spans="21:30">
      <c r="U17079">
        <v>41195</v>
      </c>
      <c r="V17079">
        <v>7</v>
      </c>
      <c r="W17079" t="s">
        <v>15178</v>
      </c>
      <c r="X17079">
        <v>13</v>
      </c>
      <c r="Y17079" t="s">
        <v>16834</v>
      </c>
      <c r="Z17079">
        <v>13123</v>
      </c>
      <c r="AA17079" t="s">
        <v>16854</v>
      </c>
      <c r="AB17079">
        <v>4</v>
      </c>
      <c r="AC17079" t="s">
        <v>16816</v>
      </c>
      <c r="AD17079" t="s">
        <v>16809</v>
      </c>
    </row>
    <row r="17080" spans="21:30">
      <c r="U17080">
        <v>41197</v>
      </c>
      <c r="V17080">
        <v>3</v>
      </c>
      <c r="W17080" t="s">
        <v>15180</v>
      </c>
      <c r="X17080">
        <v>8</v>
      </c>
      <c r="Y17080" t="s">
        <v>16868</v>
      </c>
      <c r="Z17080">
        <v>8202</v>
      </c>
      <c r="AA17080" t="s">
        <v>16873</v>
      </c>
      <c r="AB17080">
        <v>7</v>
      </c>
      <c r="AC17080" t="s">
        <v>16822</v>
      </c>
      <c r="AD17080" t="s">
        <v>16807</v>
      </c>
    </row>
    <row r="17081" spans="21:30">
      <c r="U17081">
        <v>41198</v>
      </c>
      <c r="V17081">
        <v>1</v>
      </c>
      <c r="W17081" t="s">
        <v>15181</v>
      </c>
      <c r="X17081">
        <v>13</v>
      </c>
      <c r="Y17081" t="s">
        <v>16834</v>
      </c>
      <c r="Z17081">
        <v>13301</v>
      </c>
      <c r="AA17081" t="s">
        <v>16874</v>
      </c>
      <c r="AB17081">
        <v>4</v>
      </c>
      <c r="AC17081" t="s">
        <v>16816</v>
      </c>
      <c r="AD17081" t="s">
        <v>16809</v>
      </c>
    </row>
    <row r="17082" spans="21:30">
      <c r="U17082">
        <v>41200</v>
      </c>
      <c r="V17082">
        <v>7</v>
      </c>
      <c r="W17082" t="s">
        <v>15182</v>
      </c>
      <c r="X17082">
        <v>8</v>
      </c>
      <c r="Y17082" t="s">
        <v>16868</v>
      </c>
      <c r="Z17082">
        <v>8203</v>
      </c>
      <c r="AA17082" t="s">
        <v>16875</v>
      </c>
      <c r="AB17082">
        <v>8</v>
      </c>
      <c r="AC17082" t="s">
        <v>16812</v>
      </c>
      <c r="AD17082" t="s">
        <v>16807</v>
      </c>
    </row>
    <row r="17083" spans="21:30">
      <c r="U17083">
        <v>41201</v>
      </c>
      <c r="V17083">
        <v>5</v>
      </c>
      <c r="W17083" t="s">
        <v>15183</v>
      </c>
      <c r="X17083">
        <v>8</v>
      </c>
      <c r="Y17083" t="s">
        <v>16868</v>
      </c>
      <c r="Z17083">
        <v>8202</v>
      </c>
      <c r="AA17083" t="s">
        <v>16873</v>
      </c>
      <c r="AB17083">
        <v>7</v>
      </c>
      <c r="AC17083" t="s">
        <v>16822</v>
      </c>
      <c r="AD17083" t="s">
        <v>16807</v>
      </c>
    </row>
    <row r="17084" spans="21:30">
      <c r="U17084">
        <v>41202</v>
      </c>
      <c r="V17084">
        <v>3</v>
      </c>
      <c r="W17084" t="s">
        <v>15184</v>
      </c>
      <c r="X17084">
        <v>14</v>
      </c>
      <c r="Y17084" t="s">
        <v>16810</v>
      </c>
      <c r="Z17084">
        <v>14101</v>
      </c>
      <c r="AA17084" t="s">
        <v>16876</v>
      </c>
      <c r="AB17084">
        <v>4</v>
      </c>
      <c r="AC17084" t="s">
        <v>16816</v>
      </c>
      <c r="AD17084" t="s">
        <v>16809</v>
      </c>
    </row>
    <row r="17085" spans="21:30">
      <c r="U17085">
        <v>41203</v>
      </c>
      <c r="V17085">
        <v>1</v>
      </c>
      <c r="W17085" t="s">
        <v>16877</v>
      </c>
      <c r="X17085">
        <v>14</v>
      </c>
      <c r="Y17085" t="s">
        <v>16810</v>
      </c>
      <c r="Z17085">
        <v>14105</v>
      </c>
      <c r="AA17085" t="s">
        <v>16878</v>
      </c>
      <c r="AB17085">
        <v>8</v>
      </c>
      <c r="AC17085" t="s">
        <v>16812</v>
      </c>
      <c r="AD17085" t="s">
        <v>16809</v>
      </c>
    </row>
    <row r="17086" spans="21:30">
      <c r="U17086">
        <v>41205</v>
      </c>
      <c r="V17086">
        <v>8</v>
      </c>
      <c r="W17086" t="s">
        <v>15186</v>
      </c>
      <c r="X17086">
        <v>9</v>
      </c>
      <c r="Y17086" t="s">
        <v>16839</v>
      </c>
      <c r="Z17086">
        <v>9105</v>
      </c>
      <c r="AA17086" t="s">
        <v>16879</v>
      </c>
      <c r="AB17086">
        <v>7</v>
      </c>
      <c r="AC17086" t="s">
        <v>16822</v>
      </c>
      <c r="AD17086" t="s">
        <v>16809</v>
      </c>
    </row>
    <row r="17087" spans="21:30">
      <c r="U17087">
        <v>41206</v>
      </c>
      <c r="V17087">
        <v>6</v>
      </c>
      <c r="W17087" t="s">
        <v>15187</v>
      </c>
      <c r="X17087">
        <v>13</v>
      </c>
      <c r="Y17087" t="s">
        <v>16834</v>
      </c>
      <c r="Z17087">
        <v>13123</v>
      </c>
      <c r="AA17087" t="s">
        <v>16854</v>
      </c>
      <c r="AB17087">
        <v>4</v>
      </c>
      <c r="AC17087" t="s">
        <v>16816</v>
      </c>
      <c r="AD17087" t="s">
        <v>16807</v>
      </c>
    </row>
    <row r="17088" spans="21:30">
      <c r="U17088">
        <v>41207</v>
      </c>
      <c r="V17088">
        <v>4</v>
      </c>
      <c r="W17088" t="s">
        <v>15188</v>
      </c>
      <c r="X17088">
        <v>13</v>
      </c>
      <c r="Y17088" t="s">
        <v>16834</v>
      </c>
      <c r="Z17088">
        <v>13301</v>
      </c>
      <c r="AA17088" t="s">
        <v>16874</v>
      </c>
      <c r="AB17088">
        <v>4</v>
      </c>
      <c r="AC17088" t="s">
        <v>16816</v>
      </c>
      <c r="AD17088" t="s">
        <v>16807</v>
      </c>
    </row>
    <row r="17089" spans="21:30">
      <c r="U17089">
        <v>41208</v>
      </c>
      <c r="V17089">
        <v>2</v>
      </c>
      <c r="W17089" t="s">
        <v>15189</v>
      </c>
      <c r="X17089">
        <v>2</v>
      </c>
      <c r="Y17089" t="s">
        <v>16829</v>
      </c>
      <c r="Z17089">
        <v>2101</v>
      </c>
      <c r="AA17089" t="s">
        <v>16880</v>
      </c>
      <c r="AB17089">
        <v>4</v>
      </c>
      <c r="AC17089" t="s">
        <v>16816</v>
      </c>
      <c r="AD17089" t="s">
        <v>16809</v>
      </c>
    </row>
    <row r="17090" spans="21:30">
      <c r="U17090">
        <v>41209</v>
      </c>
      <c r="V17090">
        <v>0</v>
      </c>
      <c r="W17090" t="s">
        <v>16881</v>
      </c>
      <c r="X17090">
        <v>9</v>
      </c>
      <c r="Y17090" t="s">
        <v>16839</v>
      </c>
      <c r="Z17090">
        <v>9120</v>
      </c>
      <c r="AA17090" t="s">
        <v>16882</v>
      </c>
      <c r="AB17090">
        <v>7</v>
      </c>
      <c r="AC17090" t="s">
        <v>16822</v>
      </c>
      <c r="AD17090" t="s">
        <v>16809</v>
      </c>
    </row>
    <row r="17091" spans="21:30">
      <c r="U17091">
        <v>41210</v>
      </c>
      <c r="V17091">
        <v>4</v>
      </c>
      <c r="W17091" t="s">
        <v>15191</v>
      </c>
      <c r="X17091">
        <v>8</v>
      </c>
      <c r="Y17091" t="s">
        <v>16868</v>
      </c>
      <c r="Z17091">
        <v>8203</v>
      </c>
      <c r="AA17091" t="s">
        <v>16875</v>
      </c>
      <c r="AB17091">
        <v>7</v>
      </c>
      <c r="AC17091" t="s">
        <v>16822</v>
      </c>
      <c r="AD17091" t="s">
        <v>16807</v>
      </c>
    </row>
    <row r="17092" spans="21:30">
      <c r="U17092">
        <v>41211</v>
      </c>
      <c r="V17092">
        <v>2</v>
      </c>
      <c r="W17092" t="s">
        <v>15192</v>
      </c>
      <c r="X17092">
        <v>13</v>
      </c>
      <c r="Y17092" t="s">
        <v>16834</v>
      </c>
      <c r="Z17092">
        <v>13122</v>
      </c>
      <c r="AA17092" t="s">
        <v>16872</v>
      </c>
      <c r="AB17092">
        <v>8</v>
      </c>
      <c r="AC17092" t="s">
        <v>16812</v>
      </c>
      <c r="AD17092" t="s">
        <v>16809</v>
      </c>
    </row>
    <row r="17093" spans="21:30">
      <c r="U17093">
        <v>41212</v>
      </c>
      <c r="V17093">
        <v>0</v>
      </c>
      <c r="W17093" t="s">
        <v>15193</v>
      </c>
      <c r="X17093">
        <v>13</v>
      </c>
      <c r="Y17093" t="s">
        <v>16834</v>
      </c>
      <c r="Z17093">
        <v>13101</v>
      </c>
      <c r="AA17093" t="s">
        <v>16835</v>
      </c>
      <c r="AB17093">
        <v>4</v>
      </c>
      <c r="AC17093" t="s">
        <v>16816</v>
      </c>
      <c r="AD17093" t="s">
        <v>16809</v>
      </c>
    </row>
    <row r="17094" spans="21:30">
      <c r="U17094">
        <v>41228</v>
      </c>
      <c r="V17094">
        <v>7</v>
      </c>
      <c r="W17094" t="s">
        <v>15195</v>
      </c>
      <c r="X17094">
        <v>13</v>
      </c>
      <c r="Y17094" t="s">
        <v>16834</v>
      </c>
      <c r="Z17094">
        <v>13123</v>
      </c>
      <c r="AA17094" t="s">
        <v>16854</v>
      </c>
      <c r="AB17094">
        <v>4</v>
      </c>
      <c r="AC17094" t="s">
        <v>16816</v>
      </c>
      <c r="AD17094" t="s">
        <v>16809</v>
      </c>
    </row>
    <row r="17095" spans="21:30">
      <c r="U17095">
        <v>41237</v>
      </c>
      <c r="V17095">
        <v>6</v>
      </c>
      <c r="W17095" t="s">
        <v>15196</v>
      </c>
      <c r="X17095">
        <v>1</v>
      </c>
      <c r="Y17095" t="s">
        <v>16883</v>
      </c>
      <c r="Z17095">
        <v>1101</v>
      </c>
      <c r="AA17095" t="s">
        <v>16884</v>
      </c>
      <c r="AB17095">
        <v>4</v>
      </c>
      <c r="AC17095" t="s">
        <v>16816</v>
      </c>
      <c r="AD17095" t="s">
        <v>16807</v>
      </c>
    </row>
    <row r="17096" spans="21:30">
      <c r="U17096">
        <v>41238</v>
      </c>
      <c r="V17096">
        <v>4</v>
      </c>
      <c r="W17096" t="s">
        <v>15197</v>
      </c>
      <c r="X17096">
        <v>9</v>
      </c>
      <c r="Y17096" t="s">
        <v>16839</v>
      </c>
      <c r="Z17096">
        <v>9101</v>
      </c>
      <c r="AA17096" t="s">
        <v>16885</v>
      </c>
      <c r="AB17096">
        <v>7</v>
      </c>
      <c r="AC17096" t="s">
        <v>16822</v>
      </c>
      <c r="AD17096" t="s">
        <v>16809</v>
      </c>
    </row>
    <row r="17097" spans="21:30">
      <c r="U17097">
        <v>41239</v>
      </c>
      <c r="V17097">
        <v>2</v>
      </c>
      <c r="W17097" t="s">
        <v>15198</v>
      </c>
      <c r="X17097">
        <v>6</v>
      </c>
      <c r="Y17097" t="s">
        <v>16886</v>
      </c>
      <c r="Z17097">
        <v>6101</v>
      </c>
      <c r="AA17097" t="s">
        <v>16887</v>
      </c>
      <c r="AB17097">
        <v>3</v>
      </c>
      <c r="AC17097" t="s">
        <v>16832</v>
      </c>
      <c r="AD17097" t="s">
        <v>16809</v>
      </c>
    </row>
    <row r="17098" spans="21:30">
      <c r="U17098">
        <v>41240</v>
      </c>
      <c r="V17098">
        <v>6</v>
      </c>
      <c r="W17098" t="s">
        <v>15199</v>
      </c>
      <c r="X17098">
        <v>13</v>
      </c>
      <c r="Y17098" t="s">
        <v>16834</v>
      </c>
      <c r="Z17098">
        <v>13120</v>
      </c>
      <c r="AA17098" t="s">
        <v>16864</v>
      </c>
      <c r="AB17098">
        <v>4</v>
      </c>
      <c r="AC17098" t="s">
        <v>16816</v>
      </c>
      <c r="AD17098" t="s">
        <v>16809</v>
      </c>
    </row>
    <row r="17099" spans="21:30">
      <c r="U17099">
        <v>41241</v>
      </c>
      <c r="V17099">
        <v>4</v>
      </c>
      <c r="W17099" t="s">
        <v>15200</v>
      </c>
      <c r="X17099">
        <v>13</v>
      </c>
      <c r="Y17099" t="s">
        <v>16834</v>
      </c>
      <c r="Z17099">
        <v>13124</v>
      </c>
      <c r="AA17099" t="s">
        <v>16888</v>
      </c>
      <c r="AB17099">
        <v>4</v>
      </c>
      <c r="AC17099" t="s">
        <v>16816</v>
      </c>
      <c r="AD17099" t="s">
        <v>16809</v>
      </c>
    </row>
    <row r="17100" spans="21:30">
      <c r="U17100">
        <v>41242</v>
      </c>
      <c r="V17100">
        <v>2</v>
      </c>
      <c r="W17100" t="s">
        <v>15201</v>
      </c>
      <c r="X17100">
        <v>13</v>
      </c>
      <c r="Y17100" t="s">
        <v>16834</v>
      </c>
      <c r="Z17100">
        <v>13602</v>
      </c>
      <c r="AA17100" t="s">
        <v>16889</v>
      </c>
      <c r="AB17100">
        <v>8</v>
      </c>
      <c r="AC17100" t="s">
        <v>16812</v>
      </c>
      <c r="AD17100" t="s">
        <v>16809</v>
      </c>
    </row>
    <row r="17101" spans="21:30">
      <c r="U17101">
        <v>41244</v>
      </c>
      <c r="V17101">
        <v>9</v>
      </c>
      <c r="W17101" t="s">
        <v>15203</v>
      </c>
      <c r="X17101">
        <v>14</v>
      </c>
      <c r="Y17101" t="s">
        <v>16810</v>
      </c>
      <c r="Z17101">
        <v>14106</v>
      </c>
      <c r="AA17101" t="s">
        <v>16811</v>
      </c>
      <c r="AB17101">
        <v>7</v>
      </c>
      <c r="AC17101" t="s">
        <v>16822</v>
      </c>
      <c r="AD17101" t="s">
        <v>16809</v>
      </c>
    </row>
    <row r="17102" spans="21:30">
      <c r="U17102">
        <v>41245</v>
      </c>
      <c r="V17102">
        <v>7</v>
      </c>
      <c r="W17102" t="s">
        <v>15204</v>
      </c>
      <c r="X17102">
        <v>13</v>
      </c>
      <c r="Y17102" t="s">
        <v>16834</v>
      </c>
      <c r="Z17102">
        <v>13302</v>
      </c>
      <c r="AA17102" t="s">
        <v>16890</v>
      </c>
      <c r="AB17102">
        <v>4</v>
      </c>
      <c r="AC17102" t="s">
        <v>16816</v>
      </c>
      <c r="AD17102" t="s">
        <v>16809</v>
      </c>
    </row>
    <row r="17103" spans="21:30">
      <c r="U17103">
        <v>41246</v>
      </c>
      <c r="V17103">
        <v>5</v>
      </c>
      <c r="W17103" t="s">
        <v>15205</v>
      </c>
      <c r="X17103">
        <v>8</v>
      </c>
      <c r="Y17103" t="s">
        <v>16868</v>
      </c>
      <c r="Z17103">
        <v>8203</v>
      </c>
      <c r="AA17103" t="s">
        <v>16875</v>
      </c>
      <c r="AB17103">
        <v>8</v>
      </c>
      <c r="AC17103" t="s">
        <v>16812</v>
      </c>
      <c r="AD17103" t="s">
        <v>16807</v>
      </c>
    </row>
    <row r="17104" spans="21:30">
      <c r="U17104">
        <v>41247</v>
      </c>
      <c r="V17104">
        <v>3</v>
      </c>
      <c r="W17104" t="s">
        <v>15206</v>
      </c>
      <c r="X17104">
        <v>3</v>
      </c>
      <c r="Y17104" t="s">
        <v>16891</v>
      </c>
      <c r="Z17104">
        <v>3102</v>
      </c>
      <c r="AA17104" t="s">
        <v>16892</v>
      </c>
      <c r="AB17104">
        <v>7</v>
      </c>
      <c r="AC17104" t="s">
        <v>16822</v>
      </c>
      <c r="AD17104" t="s">
        <v>16807</v>
      </c>
    </row>
    <row r="17105" spans="21:30">
      <c r="U17105">
        <v>41248</v>
      </c>
      <c r="V17105">
        <v>1</v>
      </c>
      <c r="W17105" t="s">
        <v>15207</v>
      </c>
      <c r="X17105">
        <v>8</v>
      </c>
      <c r="Y17105" t="s">
        <v>16868</v>
      </c>
      <c r="Z17105">
        <v>8301</v>
      </c>
      <c r="AA17105" t="s">
        <v>16893</v>
      </c>
      <c r="AB17105">
        <v>4</v>
      </c>
      <c r="AC17105" t="s">
        <v>16816</v>
      </c>
      <c r="AD17105" t="s">
        <v>16807</v>
      </c>
    </row>
    <row r="17106" spans="21:30">
      <c r="U17106">
        <v>41250</v>
      </c>
      <c r="V17106">
        <v>3</v>
      </c>
      <c r="W17106" t="s">
        <v>15208</v>
      </c>
      <c r="X17106">
        <v>12</v>
      </c>
      <c r="Y17106" t="s">
        <v>16894</v>
      </c>
      <c r="Z17106">
        <v>12101</v>
      </c>
      <c r="AA17106" t="s">
        <v>16895</v>
      </c>
      <c r="AB17106">
        <v>7</v>
      </c>
      <c r="AC17106" t="s">
        <v>16822</v>
      </c>
      <c r="AD17106" t="s">
        <v>16807</v>
      </c>
    </row>
    <row r="17107" spans="21:30">
      <c r="U17107">
        <v>41251</v>
      </c>
      <c r="V17107">
        <v>1</v>
      </c>
      <c r="W17107" t="s">
        <v>15209</v>
      </c>
      <c r="X17107">
        <v>14</v>
      </c>
      <c r="Y17107" t="s">
        <v>16810</v>
      </c>
      <c r="Z17107">
        <v>14101</v>
      </c>
      <c r="AA17107" t="s">
        <v>16876</v>
      </c>
      <c r="AB17107">
        <v>4</v>
      </c>
      <c r="AC17107" t="s">
        <v>16816</v>
      </c>
      <c r="AD17107" t="s">
        <v>16809</v>
      </c>
    </row>
    <row r="17108" spans="21:30">
      <c r="U17108">
        <v>41254</v>
      </c>
      <c r="V17108">
        <v>6</v>
      </c>
      <c r="W17108" t="s">
        <v>15210</v>
      </c>
      <c r="X17108">
        <v>4</v>
      </c>
      <c r="Y17108" t="s">
        <v>16819</v>
      </c>
      <c r="Z17108">
        <v>4101</v>
      </c>
      <c r="AA17108" t="s">
        <v>16823</v>
      </c>
      <c r="AB17108">
        <v>4</v>
      </c>
      <c r="AC17108" t="s">
        <v>16816</v>
      </c>
      <c r="AD17108" t="s">
        <v>16809</v>
      </c>
    </row>
    <row r="17109" spans="21:30">
      <c r="U17109">
        <v>41255</v>
      </c>
      <c r="V17109">
        <v>4</v>
      </c>
      <c r="W17109" t="s">
        <v>15211</v>
      </c>
      <c r="X17109">
        <v>6</v>
      </c>
      <c r="Y17109" t="s">
        <v>16886</v>
      </c>
      <c r="Z17109">
        <v>6114</v>
      </c>
      <c r="AA17109" t="s">
        <v>16896</v>
      </c>
      <c r="AB17109">
        <v>7</v>
      </c>
      <c r="AC17109" t="s">
        <v>16822</v>
      </c>
      <c r="AD17109" t="s">
        <v>16809</v>
      </c>
    </row>
    <row r="17110" spans="21:30">
      <c r="U17110">
        <v>41256</v>
      </c>
      <c r="V17110">
        <v>2</v>
      </c>
      <c r="W17110" t="s">
        <v>16788</v>
      </c>
      <c r="X17110">
        <v>11</v>
      </c>
      <c r="Y17110" t="s">
        <v>16814</v>
      </c>
      <c r="Z17110">
        <v>11201</v>
      </c>
      <c r="AA17110" t="s">
        <v>16897</v>
      </c>
      <c r="AB17110">
        <v>9</v>
      </c>
      <c r="AC17110" t="s">
        <v>10720</v>
      </c>
      <c r="AD17110" t="s">
        <v>16809</v>
      </c>
    </row>
    <row r="17111" spans="21:30">
      <c r="U17111">
        <v>41257</v>
      </c>
      <c r="V17111">
        <v>0</v>
      </c>
      <c r="W17111" t="s">
        <v>15212</v>
      </c>
      <c r="X17111">
        <v>13</v>
      </c>
      <c r="Y17111" t="s">
        <v>16834</v>
      </c>
      <c r="Z17111">
        <v>13120</v>
      </c>
      <c r="AA17111" t="s">
        <v>16864</v>
      </c>
      <c r="AB17111">
        <v>4</v>
      </c>
      <c r="AC17111" t="s">
        <v>16816</v>
      </c>
      <c r="AD17111" t="s">
        <v>16809</v>
      </c>
    </row>
    <row r="17112" spans="21:30">
      <c r="U17112">
        <v>41261</v>
      </c>
      <c r="V17112">
        <v>9</v>
      </c>
      <c r="W17112" t="s">
        <v>15216</v>
      </c>
      <c r="X17112">
        <v>13</v>
      </c>
      <c r="Y17112" t="s">
        <v>16834</v>
      </c>
      <c r="Z17112">
        <v>13115</v>
      </c>
      <c r="AA17112" t="s">
        <v>16898</v>
      </c>
      <c r="AB17112">
        <v>4</v>
      </c>
      <c r="AC17112" t="s">
        <v>16816</v>
      </c>
      <c r="AD17112" t="s">
        <v>16809</v>
      </c>
    </row>
    <row r="17113" spans="21:30">
      <c r="U17113">
        <v>41262</v>
      </c>
      <c r="V17113">
        <v>7</v>
      </c>
      <c r="W17113" t="s">
        <v>15217</v>
      </c>
      <c r="X17113">
        <v>10</v>
      </c>
      <c r="Y17113" t="s">
        <v>16846</v>
      </c>
      <c r="Z17113">
        <v>10301</v>
      </c>
      <c r="AA17113" t="s">
        <v>16848</v>
      </c>
      <c r="AB17113">
        <v>4</v>
      </c>
      <c r="AC17113" t="s">
        <v>16816</v>
      </c>
      <c r="AD17113" t="s">
        <v>16809</v>
      </c>
    </row>
    <row r="17114" spans="21:30">
      <c r="U17114">
        <v>41263</v>
      </c>
      <c r="V17114">
        <v>5</v>
      </c>
      <c r="W17114" t="s">
        <v>15218</v>
      </c>
      <c r="X17114">
        <v>9</v>
      </c>
      <c r="Y17114" t="s">
        <v>16839</v>
      </c>
      <c r="Z17114">
        <v>9201</v>
      </c>
      <c r="AA17114" t="s">
        <v>16899</v>
      </c>
      <c r="AB17114">
        <v>8</v>
      </c>
      <c r="AC17114" t="s">
        <v>16812</v>
      </c>
      <c r="AD17114" t="s">
        <v>16809</v>
      </c>
    </row>
    <row r="17115" spans="21:30">
      <c r="U17115">
        <v>41264</v>
      </c>
      <c r="V17115">
        <v>3</v>
      </c>
      <c r="W17115" t="s">
        <v>11993</v>
      </c>
      <c r="X17115">
        <v>13</v>
      </c>
      <c r="Y17115" t="s">
        <v>16834</v>
      </c>
      <c r="Z17115">
        <v>13120</v>
      </c>
      <c r="AA17115" t="s">
        <v>16864</v>
      </c>
      <c r="AB17115">
        <v>4</v>
      </c>
      <c r="AC17115" t="s">
        <v>16816</v>
      </c>
      <c r="AD17115" t="s">
        <v>16809</v>
      </c>
    </row>
    <row r="17116" spans="21:30">
      <c r="U17116">
        <v>41272</v>
      </c>
      <c r="V17116">
        <v>4</v>
      </c>
      <c r="W17116" t="s">
        <v>15224</v>
      </c>
      <c r="X17116">
        <v>13</v>
      </c>
      <c r="Y17116" t="s">
        <v>16834</v>
      </c>
      <c r="Z17116">
        <v>13404</v>
      </c>
      <c r="AA17116" t="s">
        <v>16900</v>
      </c>
      <c r="AB17116">
        <v>4</v>
      </c>
      <c r="AC17116" t="s">
        <v>16816</v>
      </c>
      <c r="AD17116" t="s">
        <v>16809</v>
      </c>
    </row>
    <row r="17117" spans="21:30">
      <c r="U17117">
        <v>41273</v>
      </c>
      <c r="V17117">
        <v>2</v>
      </c>
      <c r="W17117" t="s">
        <v>15225</v>
      </c>
      <c r="X17117">
        <v>13</v>
      </c>
      <c r="Y17117" t="s">
        <v>16834</v>
      </c>
      <c r="Z17117">
        <v>13114</v>
      </c>
      <c r="AA17117" t="s">
        <v>16865</v>
      </c>
      <c r="AB17117">
        <v>4</v>
      </c>
      <c r="AC17117" t="s">
        <v>16816</v>
      </c>
      <c r="AD17117" t="s">
        <v>16809</v>
      </c>
    </row>
    <row r="17118" spans="21:30">
      <c r="U17118">
        <v>41274</v>
      </c>
      <c r="V17118">
        <v>0</v>
      </c>
      <c r="W17118" t="s">
        <v>15226</v>
      </c>
      <c r="X17118">
        <v>9</v>
      </c>
      <c r="Y17118" t="s">
        <v>16839</v>
      </c>
      <c r="Z17118">
        <v>9202</v>
      </c>
      <c r="AA17118" t="s">
        <v>16901</v>
      </c>
      <c r="AB17118">
        <v>2</v>
      </c>
      <c r="AC17118" t="s">
        <v>16902</v>
      </c>
      <c r="AD17118" t="s">
        <v>16809</v>
      </c>
    </row>
    <row r="17119" spans="21:30">
      <c r="U17119">
        <v>41276</v>
      </c>
      <c r="V17119">
        <v>7</v>
      </c>
      <c r="W17119" t="s">
        <v>15228</v>
      </c>
      <c r="X17119">
        <v>1</v>
      </c>
      <c r="Y17119" t="s">
        <v>16883</v>
      </c>
      <c r="Z17119">
        <v>1101</v>
      </c>
      <c r="AA17119" t="s">
        <v>16884</v>
      </c>
      <c r="AB17119">
        <v>4</v>
      </c>
      <c r="AC17119" t="s">
        <v>16816</v>
      </c>
      <c r="AD17119" t="s">
        <v>16809</v>
      </c>
    </row>
    <row r="17120" spans="21:30">
      <c r="U17120">
        <v>41278</v>
      </c>
      <c r="V17120">
        <v>3</v>
      </c>
      <c r="W17120" t="s">
        <v>15230</v>
      </c>
      <c r="X17120">
        <v>8</v>
      </c>
      <c r="Y17120" t="s">
        <v>16868</v>
      </c>
      <c r="Z17120">
        <v>8101</v>
      </c>
      <c r="AA17120" t="s">
        <v>16869</v>
      </c>
      <c r="AB17120">
        <v>4</v>
      </c>
      <c r="AC17120" t="s">
        <v>16816</v>
      </c>
      <c r="AD17120" t="s">
        <v>16807</v>
      </c>
    </row>
    <row r="17121" spans="21:30">
      <c r="U17121">
        <v>41280</v>
      </c>
      <c r="V17121">
        <v>5</v>
      </c>
      <c r="W17121" t="s">
        <v>15232</v>
      </c>
      <c r="X17121">
        <v>8</v>
      </c>
      <c r="Y17121" t="s">
        <v>16868</v>
      </c>
      <c r="Z17121">
        <v>8301</v>
      </c>
      <c r="AA17121" t="s">
        <v>16893</v>
      </c>
      <c r="AB17121">
        <v>3</v>
      </c>
      <c r="AC17121" t="s">
        <v>16832</v>
      </c>
      <c r="AD17121" t="s">
        <v>16809</v>
      </c>
    </row>
    <row r="17122" spans="21:30">
      <c r="U17122">
        <v>41281</v>
      </c>
      <c r="V17122">
        <v>3</v>
      </c>
      <c r="W17122" t="s">
        <v>15233</v>
      </c>
      <c r="X17122">
        <v>5</v>
      </c>
      <c r="Y17122" t="s">
        <v>16817</v>
      </c>
      <c r="Z17122">
        <v>5102</v>
      </c>
      <c r="AA17122" t="s">
        <v>16903</v>
      </c>
      <c r="AB17122">
        <v>4</v>
      </c>
      <c r="AC17122" t="s">
        <v>16816</v>
      </c>
      <c r="AD17122" t="s">
        <v>16809</v>
      </c>
    </row>
    <row r="17123" spans="21:30">
      <c r="U17123">
        <v>41282</v>
      </c>
      <c r="V17123">
        <v>1</v>
      </c>
      <c r="W17123" t="s">
        <v>15234</v>
      </c>
      <c r="X17123">
        <v>10</v>
      </c>
      <c r="Y17123" t="s">
        <v>16846</v>
      </c>
      <c r="Z17123">
        <v>10101</v>
      </c>
      <c r="AA17123" t="s">
        <v>16851</v>
      </c>
      <c r="AB17123">
        <v>4</v>
      </c>
      <c r="AC17123" t="s">
        <v>16816</v>
      </c>
      <c r="AD17123" t="s">
        <v>16809</v>
      </c>
    </row>
    <row r="17124" spans="21:30">
      <c r="U17124">
        <v>41284</v>
      </c>
      <c r="V17124">
        <v>8</v>
      </c>
      <c r="W17124" t="s">
        <v>15235</v>
      </c>
      <c r="X17124">
        <v>10</v>
      </c>
      <c r="Y17124" t="s">
        <v>16846</v>
      </c>
      <c r="Z17124">
        <v>10109</v>
      </c>
      <c r="AA17124" t="s">
        <v>16904</v>
      </c>
      <c r="AB17124">
        <v>4</v>
      </c>
      <c r="AC17124" t="s">
        <v>16816</v>
      </c>
      <c r="AD17124" t="s">
        <v>16809</v>
      </c>
    </row>
    <row r="17125" spans="21:30">
      <c r="U17125">
        <v>41285</v>
      </c>
      <c r="V17125">
        <v>6</v>
      </c>
      <c r="W17125" t="s">
        <v>15236</v>
      </c>
      <c r="X17125">
        <v>6</v>
      </c>
      <c r="Y17125" t="s">
        <v>16886</v>
      </c>
      <c r="Z17125">
        <v>6101</v>
      </c>
      <c r="AA17125" t="s">
        <v>16887</v>
      </c>
      <c r="AB17125">
        <v>4</v>
      </c>
      <c r="AC17125" t="s">
        <v>16816</v>
      </c>
      <c r="AD17125" t="s">
        <v>16809</v>
      </c>
    </row>
    <row r="17126" spans="21:30">
      <c r="U17126">
        <v>41286</v>
      </c>
      <c r="V17126">
        <v>4</v>
      </c>
      <c r="W17126" t="s">
        <v>12917</v>
      </c>
      <c r="X17126">
        <v>2</v>
      </c>
      <c r="Y17126" t="s">
        <v>16829</v>
      </c>
      <c r="Z17126">
        <v>2301</v>
      </c>
      <c r="AA17126" t="s">
        <v>16905</v>
      </c>
      <c r="AB17126">
        <v>7</v>
      </c>
      <c r="AC17126" t="s">
        <v>16822</v>
      </c>
      <c r="AD17126" t="s">
        <v>16809</v>
      </c>
    </row>
    <row r="17127" spans="21:30">
      <c r="U17127">
        <v>41287</v>
      </c>
      <c r="V17127">
        <v>2</v>
      </c>
      <c r="W17127" t="s">
        <v>15237</v>
      </c>
      <c r="X17127">
        <v>6</v>
      </c>
      <c r="Y17127" t="s">
        <v>16886</v>
      </c>
      <c r="Z17127">
        <v>6101</v>
      </c>
      <c r="AA17127" t="s">
        <v>16887</v>
      </c>
      <c r="AB17127">
        <v>4</v>
      </c>
      <c r="AC17127" t="s">
        <v>16816</v>
      </c>
      <c r="AD17127" t="s">
        <v>16807</v>
      </c>
    </row>
    <row r="17128" spans="21:30">
      <c r="U17128">
        <v>41288</v>
      </c>
      <c r="V17128">
        <v>0</v>
      </c>
      <c r="W17128" t="s">
        <v>15238</v>
      </c>
      <c r="X17128">
        <v>7</v>
      </c>
      <c r="Y17128" t="s">
        <v>16805</v>
      </c>
      <c r="Z17128">
        <v>7301</v>
      </c>
      <c r="AA17128" t="s">
        <v>16827</v>
      </c>
      <c r="AB17128">
        <v>4</v>
      </c>
      <c r="AC17128" t="s">
        <v>16816</v>
      </c>
      <c r="AD17128" t="s">
        <v>16807</v>
      </c>
    </row>
    <row r="17129" spans="21:30">
      <c r="U17129">
        <v>41289</v>
      </c>
      <c r="V17129">
        <v>9</v>
      </c>
      <c r="W17129" t="s">
        <v>15239</v>
      </c>
      <c r="X17129">
        <v>7</v>
      </c>
      <c r="Y17129" t="s">
        <v>16805</v>
      </c>
      <c r="Z17129">
        <v>7101</v>
      </c>
      <c r="AA17129" t="s">
        <v>16831</v>
      </c>
      <c r="AB17129">
        <v>4</v>
      </c>
      <c r="AC17129" t="s">
        <v>16816</v>
      </c>
      <c r="AD17129" t="s">
        <v>16807</v>
      </c>
    </row>
    <row r="17130" spans="21:30">
      <c r="U17130">
        <v>41291</v>
      </c>
      <c r="V17130">
        <v>0</v>
      </c>
      <c r="W17130" t="s">
        <v>15241</v>
      </c>
      <c r="X17130">
        <v>13</v>
      </c>
      <c r="Y17130" t="s">
        <v>16834</v>
      </c>
      <c r="Z17130">
        <v>13102</v>
      </c>
      <c r="AA17130" t="s">
        <v>16906</v>
      </c>
      <c r="AB17130">
        <v>4</v>
      </c>
      <c r="AC17130" t="s">
        <v>16816</v>
      </c>
      <c r="AD17130" t="s">
        <v>16809</v>
      </c>
    </row>
    <row r="17131" spans="21:30">
      <c r="U17131">
        <v>41292</v>
      </c>
      <c r="V17131">
        <v>9</v>
      </c>
      <c r="W17131" t="s">
        <v>15242</v>
      </c>
      <c r="X17131">
        <v>7</v>
      </c>
      <c r="Y17131" t="s">
        <v>16805</v>
      </c>
      <c r="Z17131">
        <v>7101</v>
      </c>
      <c r="AA17131" t="s">
        <v>16831</v>
      </c>
      <c r="AB17131">
        <v>4</v>
      </c>
      <c r="AC17131" t="s">
        <v>16816</v>
      </c>
      <c r="AD17131" t="s">
        <v>16807</v>
      </c>
    </row>
    <row r="17132" spans="21:30">
      <c r="U17132">
        <v>41293</v>
      </c>
      <c r="V17132">
        <v>7</v>
      </c>
      <c r="W17132" t="s">
        <v>15243</v>
      </c>
      <c r="X17132">
        <v>13</v>
      </c>
      <c r="Y17132" t="s">
        <v>16834</v>
      </c>
      <c r="Z17132">
        <v>13111</v>
      </c>
      <c r="AA17132" t="s">
        <v>16907</v>
      </c>
      <c r="AB17132">
        <v>4</v>
      </c>
      <c r="AC17132" t="s">
        <v>16816</v>
      </c>
      <c r="AD17132" t="s">
        <v>16809</v>
      </c>
    </row>
    <row r="17133" spans="21:30">
      <c r="U17133">
        <v>41294</v>
      </c>
      <c r="V17133">
        <v>5</v>
      </c>
      <c r="W17133" t="s">
        <v>15241</v>
      </c>
      <c r="X17133">
        <v>13</v>
      </c>
      <c r="Y17133" t="s">
        <v>16834</v>
      </c>
      <c r="Z17133">
        <v>13102</v>
      </c>
      <c r="AA17133" t="s">
        <v>16906</v>
      </c>
      <c r="AB17133">
        <v>4</v>
      </c>
      <c r="AC17133" t="s">
        <v>16816</v>
      </c>
      <c r="AD17133" t="s">
        <v>16807</v>
      </c>
    </row>
    <row r="17134" spans="21:30">
      <c r="U17134">
        <v>41295</v>
      </c>
      <c r="V17134">
        <v>3</v>
      </c>
      <c r="W17134" t="s">
        <v>15244</v>
      </c>
      <c r="X17134">
        <v>13</v>
      </c>
      <c r="Y17134" t="s">
        <v>16834</v>
      </c>
      <c r="Z17134">
        <v>13130</v>
      </c>
      <c r="AA17134" t="s">
        <v>16857</v>
      </c>
      <c r="AB17134">
        <v>3</v>
      </c>
      <c r="AC17134" t="s">
        <v>16832</v>
      </c>
      <c r="AD17134" t="s">
        <v>16809</v>
      </c>
    </row>
    <row r="17135" spans="21:30">
      <c r="U17135">
        <v>41296</v>
      </c>
      <c r="V17135">
        <v>1</v>
      </c>
      <c r="W17135" t="s">
        <v>15245</v>
      </c>
      <c r="X17135">
        <v>13</v>
      </c>
      <c r="Y17135" t="s">
        <v>16834</v>
      </c>
      <c r="Z17135">
        <v>13125</v>
      </c>
      <c r="AA17135" t="s">
        <v>16845</v>
      </c>
      <c r="AB17135">
        <v>4</v>
      </c>
      <c r="AC17135" t="s">
        <v>16816</v>
      </c>
      <c r="AD17135" t="s">
        <v>16809</v>
      </c>
    </row>
    <row r="17136" spans="21:30">
      <c r="U17136">
        <v>41298</v>
      </c>
      <c r="V17136">
        <v>8</v>
      </c>
      <c r="W17136" t="s">
        <v>15246</v>
      </c>
      <c r="X17136">
        <v>13</v>
      </c>
      <c r="Y17136" t="s">
        <v>16834</v>
      </c>
      <c r="Z17136">
        <v>13124</v>
      </c>
      <c r="AA17136" t="s">
        <v>16888</v>
      </c>
      <c r="AB17136">
        <v>4</v>
      </c>
      <c r="AC17136" t="s">
        <v>16816</v>
      </c>
      <c r="AD17136" t="s">
        <v>16809</v>
      </c>
    </row>
    <row r="17137" spans="21:30">
      <c r="U17137">
        <v>41299</v>
      </c>
      <c r="V17137">
        <v>6</v>
      </c>
      <c r="W17137" t="s">
        <v>16908</v>
      </c>
      <c r="X17137">
        <v>13</v>
      </c>
      <c r="Y17137" t="s">
        <v>16834</v>
      </c>
      <c r="Z17137">
        <v>13124</v>
      </c>
      <c r="AA17137" t="s">
        <v>16888</v>
      </c>
      <c r="AB17137">
        <v>3</v>
      </c>
      <c r="AC17137" t="s">
        <v>16832</v>
      </c>
      <c r="AD17137" t="s">
        <v>16809</v>
      </c>
    </row>
    <row r="17138" spans="21:30">
      <c r="U17138">
        <v>41300</v>
      </c>
      <c r="V17138">
        <v>3</v>
      </c>
      <c r="W17138" t="s">
        <v>16909</v>
      </c>
      <c r="X17138">
        <v>13</v>
      </c>
      <c r="Y17138" t="s">
        <v>16834</v>
      </c>
      <c r="Z17138">
        <v>13201</v>
      </c>
      <c r="AA17138" t="s">
        <v>16853</v>
      </c>
      <c r="AB17138">
        <v>4</v>
      </c>
      <c r="AC17138" t="s">
        <v>16816</v>
      </c>
      <c r="AD17138" t="s">
        <v>16809</v>
      </c>
    </row>
    <row r="17139" spans="21:30">
      <c r="U17139">
        <v>41301</v>
      </c>
      <c r="V17139">
        <v>1</v>
      </c>
      <c r="W17139" t="s">
        <v>8803</v>
      </c>
      <c r="X17139">
        <v>13</v>
      </c>
      <c r="Y17139" t="s">
        <v>16834</v>
      </c>
      <c r="Z17139">
        <v>13117</v>
      </c>
      <c r="AA17139" t="s">
        <v>16910</v>
      </c>
      <c r="AB17139">
        <v>4</v>
      </c>
      <c r="AC17139" t="s">
        <v>16816</v>
      </c>
      <c r="AD17139" t="s">
        <v>16809</v>
      </c>
    </row>
    <row r="17140" spans="21:30">
      <c r="U17140">
        <v>41303</v>
      </c>
      <c r="V17140">
        <v>8</v>
      </c>
      <c r="W17140" t="s">
        <v>15247</v>
      </c>
      <c r="X17140">
        <v>13</v>
      </c>
      <c r="Y17140" t="s">
        <v>16834</v>
      </c>
      <c r="Z17140">
        <v>13117</v>
      </c>
      <c r="AA17140" t="s">
        <v>16910</v>
      </c>
      <c r="AB17140">
        <v>4</v>
      </c>
      <c r="AC17140" t="s">
        <v>16816</v>
      </c>
      <c r="AD17140" t="s">
        <v>16809</v>
      </c>
    </row>
    <row r="17141" spans="21:30">
      <c r="U17141">
        <v>41305</v>
      </c>
      <c r="V17141">
        <v>4</v>
      </c>
      <c r="W17141" t="s">
        <v>15248</v>
      </c>
      <c r="X17141">
        <v>8</v>
      </c>
      <c r="Y17141" t="s">
        <v>16868</v>
      </c>
      <c r="Z17141">
        <v>8108</v>
      </c>
      <c r="AA17141" t="s">
        <v>16911</v>
      </c>
      <c r="AB17141">
        <v>7</v>
      </c>
      <c r="AC17141" t="s">
        <v>16822</v>
      </c>
      <c r="AD17141" t="s">
        <v>16807</v>
      </c>
    </row>
    <row r="17142" spans="21:30">
      <c r="U17142">
        <v>41306</v>
      </c>
      <c r="V17142">
        <v>2</v>
      </c>
      <c r="W17142" t="s">
        <v>15249</v>
      </c>
      <c r="X17142">
        <v>10</v>
      </c>
      <c r="Y17142" t="s">
        <v>16846</v>
      </c>
      <c r="Z17142">
        <v>10301</v>
      </c>
      <c r="AA17142" t="s">
        <v>16848</v>
      </c>
      <c r="AB17142">
        <v>4</v>
      </c>
      <c r="AC17142" t="s">
        <v>16816</v>
      </c>
      <c r="AD17142" t="s">
        <v>16809</v>
      </c>
    </row>
    <row r="17143" spans="21:30">
      <c r="U17143">
        <v>41307</v>
      </c>
      <c r="V17143">
        <v>0</v>
      </c>
      <c r="W17143" t="s">
        <v>15250</v>
      </c>
      <c r="X17143">
        <v>13</v>
      </c>
      <c r="Y17143" t="s">
        <v>16834</v>
      </c>
      <c r="Z17143">
        <v>13501</v>
      </c>
      <c r="AA17143" t="s">
        <v>16912</v>
      </c>
      <c r="AB17143">
        <v>4</v>
      </c>
      <c r="AC17143" t="s">
        <v>16816</v>
      </c>
      <c r="AD17143" t="s">
        <v>16809</v>
      </c>
    </row>
    <row r="17144" spans="21:30">
      <c r="U17144">
        <v>41308</v>
      </c>
      <c r="V17144">
        <v>9</v>
      </c>
      <c r="W17144" t="s">
        <v>15251</v>
      </c>
      <c r="X17144">
        <v>13</v>
      </c>
      <c r="Y17144" t="s">
        <v>16834</v>
      </c>
      <c r="Z17144">
        <v>13604</v>
      </c>
      <c r="AA17144" t="s">
        <v>16913</v>
      </c>
      <c r="AB17144">
        <v>4</v>
      </c>
      <c r="AC17144" t="s">
        <v>16816</v>
      </c>
      <c r="AD17144" t="s">
        <v>16809</v>
      </c>
    </row>
    <row r="17145" spans="21:30">
      <c r="U17145">
        <v>41311</v>
      </c>
      <c r="V17145">
        <v>9</v>
      </c>
      <c r="W17145" t="s">
        <v>16205</v>
      </c>
      <c r="X17145">
        <v>13</v>
      </c>
      <c r="Y17145" t="s">
        <v>16834</v>
      </c>
      <c r="Z17145">
        <v>13114</v>
      </c>
      <c r="AA17145" t="s">
        <v>16865</v>
      </c>
      <c r="AB17145">
        <v>4</v>
      </c>
      <c r="AC17145" t="s">
        <v>16816</v>
      </c>
      <c r="AD17145" t="s">
        <v>16809</v>
      </c>
    </row>
    <row r="17146" spans="21:30">
      <c r="U17146">
        <v>41312</v>
      </c>
      <c r="V17146">
        <v>7</v>
      </c>
      <c r="W17146" t="s">
        <v>15254</v>
      </c>
      <c r="X17146">
        <v>7</v>
      </c>
      <c r="Y17146" t="s">
        <v>16805</v>
      </c>
      <c r="Z17146">
        <v>7301</v>
      </c>
      <c r="AA17146" t="s">
        <v>16827</v>
      </c>
      <c r="AB17146">
        <v>3</v>
      </c>
      <c r="AC17146" t="s">
        <v>16832</v>
      </c>
      <c r="AD17146" t="s">
        <v>16809</v>
      </c>
    </row>
    <row r="17147" spans="21:30">
      <c r="U17147">
        <v>41313</v>
      </c>
      <c r="V17147">
        <v>5</v>
      </c>
      <c r="W17147" t="s">
        <v>15255</v>
      </c>
      <c r="X17147">
        <v>13</v>
      </c>
      <c r="Y17147" t="s">
        <v>16834</v>
      </c>
      <c r="Z17147">
        <v>13114</v>
      </c>
      <c r="AA17147" t="s">
        <v>16865</v>
      </c>
      <c r="AB17147">
        <v>4</v>
      </c>
      <c r="AC17147" t="s">
        <v>16816</v>
      </c>
      <c r="AD17147" t="s">
        <v>16809</v>
      </c>
    </row>
    <row r="17148" spans="21:30">
      <c r="U17148">
        <v>41314</v>
      </c>
      <c r="V17148">
        <v>3</v>
      </c>
      <c r="W17148" t="s">
        <v>15256</v>
      </c>
      <c r="X17148">
        <v>15</v>
      </c>
      <c r="Y17148" t="s">
        <v>16914</v>
      </c>
      <c r="Z17148">
        <v>15101</v>
      </c>
      <c r="AA17148" t="s">
        <v>16915</v>
      </c>
      <c r="AB17148">
        <v>7</v>
      </c>
      <c r="AC17148" t="s">
        <v>16822</v>
      </c>
      <c r="AD17148" t="s">
        <v>16809</v>
      </c>
    </row>
    <row r="17149" spans="21:30">
      <c r="U17149">
        <v>41315</v>
      </c>
      <c r="V17149">
        <v>1</v>
      </c>
      <c r="W17149" t="s">
        <v>16916</v>
      </c>
      <c r="X17149">
        <v>7</v>
      </c>
      <c r="Y17149" t="s">
        <v>16805</v>
      </c>
      <c r="Z17149">
        <v>7101</v>
      </c>
      <c r="AA17149" t="s">
        <v>16831</v>
      </c>
      <c r="AB17149">
        <v>4</v>
      </c>
      <c r="AC17149" t="s">
        <v>16816</v>
      </c>
      <c r="AD17149" t="s">
        <v>16807</v>
      </c>
    </row>
    <row r="17150" spans="21:30">
      <c r="U17150">
        <v>41317</v>
      </c>
      <c r="V17150">
        <v>8</v>
      </c>
      <c r="W17150" t="s">
        <v>15258</v>
      </c>
      <c r="X17150">
        <v>9</v>
      </c>
      <c r="Y17150" t="s">
        <v>16839</v>
      </c>
      <c r="Z17150">
        <v>9101</v>
      </c>
      <c r="AA17150" t="s">
        <v>16885</v>
      </c>
      <c r="AB17150">
        <v>4</v>
      </c>
      <c r="AC17150" t="s">
        <v>16816</v>
      </c>
      <c r="AD17150" t="s">
        <v>16809</v>
      </c>
    </row>
    <row r="17151" spans="21:30">
      <c r="U17151">
        <v>41318</v>
      </c>
      <c r="V17151">
        <v>6</v>
      </c>
      <c r="W17151" t="s">
        <v>15259</v>
      </c>
      <c r="X17151">
        <v>14</v>
      </c>
      <c r="Y17151" t="s">
        <v>16810</v>
      </c>
      <c r="Z17151">
        <v>14106</v>
      </c>
      <c r="AA17151" t="s">
        <v>16811</v>
      </c>
      <c r="AB17151">
        <v>7</v>
      </c>
      <c r="AC17151" t="s">
        <v>16822</v>
      </c>
      <c r="AD17151" t="s">
        <v>16809</v>
      </c>
    </row>
    <row r="17152" spans="21:30">
      <c r="U17152">
        <v>41319</v>
      </c>
      <c r="V17152">
        <v>4</v>
      </c>
      <c r="W17152" t="s">
        <v>15260</v>
      </c>
      <c r="X17152">
        <v>13</v>
      </c>
      <c r="Y17152" t="s">
        <v>16834</v>
      </c>
      <c r="Z17152">
        <v>13110</v>
      </c>
      <c r="AA17152" t="s">
        <v>16856</v>
      </c>
      <c r="AB17152">
        <v>4</v>
      </c>
      <c r="AC17152" t="s">
        <v>16816</v>
      </c>
      <c r="AD17152" t="s">
        <v>16807</v>
      </c>
    </row>
    <row r="17153" spans="21:30">
      <c r="U17153">
        <v>41320</v>
      </c>
      <c r="V17153">
        <v>8</v>
      </c>
      <c r="W17153" t="s">
        <v>15261</v>
      </c>
      <c r="X17153">
        <v>9</v>
      </c>
      <c r="Y17153" t="s">
        <v>16839</v>
      </c>
      <c r="Z17153">
        <v>9102</v>
      </c>
      <c r="AA17153" t="s">
        <v>16858</v>
      </c>
      <c r="AB17153">
        <v>7</v>
      </c>
      <c r="AC17153" t="s">
        <v>16822</v>
      </c>
      <c r="AD17153" t="s">
        <v>16809</v>
      </c>
    </row>
    <row r="17154" spans="21:30">
      <c r="U17154">
        <v>41321</v>
      </c>
      <c r="V17154">
        <v>6</v>
      </c>
      <c r="W17154" t="s">
        <v>15262</v>
      </c>
      <c r="X17154">
        <v>9</v>
      </c>
      <c r="Y17154" t="s">
        <v>16839</v>
      </c>
      <c r="Z17154">
        <v>9202</v>
      </c>
      <c r="AA17154" t="s">
        <v>16901</v>
      </c>
      <c r="AB17154">
        <v>7</v>
      </c>
      <c r="AC17154" t="s">
        <v>16822</v>
      </c>
      <c r="AD17154" t="s">
        <v>16809</v>
      </c>
    </row>
    <row r="17155" spans="21:30">
      <c r="U17155">
        <v>41322</v>
      </c>
      <c r="V17155">
        <v>4</v>
      </c>
      <c r="W17155" t="s">
        <v>15263</v>
      </c>
      <c r="X17155">
        <v>7</v>
      </c>
      <c r="Y17155" t="s">
        <v>16805</v>
      </c>
      <c r="Z17155">
        <v>7102</v>
      </c>
      <c r="AA17155" t="s">
        <v>16825</v>
      </c>
      <c r="AB17155">
        <v>7</v>
      </c>
      <c r="AC17155" t="s">
        <v>16822</v>
      </c>
      <c r="AD17155" t="s">
        <v>16807</v>
      </c>
    </row>
    <row r="17156" spans="21:30">
      <c r="U17156">
        <v>41323</v>
      </c>
      <c r="V17156">
        <v>2</v>
      </c>
      <c r="W17156" t="s">
        <v>15264</v>
      </c>
      <c r="X17156">
        <v>7</v>
      </c>
      <c r="Y17156" t="s">
        <v>16805</v>
      </c>
      <c r="Z17156">
        <v>7404</v>
      </c>
      <c r="AA17156" t="s">
        <v>16917</v>
      </c>
      <c r="AB17156">
        <v>7</v>
      </c>
      <c r="AC17156" t="s">
        <v>16822</v>
      </c>
      <c r="AD17156" t="s">
        <v>16807</v>
      </c>
    </row>
    <row r="17157" spans="21:30">
      <c r="U17157">
        <v>41324</v>
      </c>
      <c r="V17157">
        <v>0</v>
      </c>
      <c r="W17157" t="s">
        <v>15265</v>
      </c>
      <c r="X17157">
        <v>9</v>
      </c>
      <c r="Y17157" t="s">
        <v>16839</v>
      </c>
      <c r="Z17157">
        <v>9111</v>
      </c>
      <c r="AA17157" t="s">
        <v>16842</v>
      </c>
      <c r="AB17157">
        <v>7</v>
      </c>
      <c r="AC17157" t="s">
        <v>16822</v>
      </c>
      <c r="AD17157" t="s">
        <v>16809</v>
      </c>
    </row>
    <row r="17158" spans="21:30">
      <c r="U17158">
        <v>41326</v>
      </c>
      <c r="V17158">
        <v>7</v>
      </c>
      <c r="W17158" t="s">
        <v>15267</v>
      </c>
      <c r="X17158">
        <v>7</v>
      </c>
      <c r="Y17158" t="s">
        <v>16805</v>
      </c>
      <c r="Z17158">
        <v>7406</v>
      </c>
      <c r="AA17158" t="s">
        <v>16918</v>
      </c>
      <c r="AB17158">
        <v>7</v>
      </c>
      <c r="AC17158" t="s">
        <v>16822</v>
      </c>
      <c r="AD17158" t="s">
        <v>16807</v>
      </c>
    </row>
    <row r="17159" spans="21:30">
      <c r="U17159">
        <v>41327</v>
      </c>
      <c r="V17159">
        <v>5</v>
      </c>
      <c r="W17159" t="s">
        <v>15268</v>
      </c>
      <c r="X17159">
        <v>7</v>
      </c>
      <c r="Y17159" t="s">
        <v>16805</v>
      </c>
      <c r="Z17159">
        <v>7101</v>
      </c>
      <c r="AA17159" t="s">
        <v>16831</v>
      </c>
      <c r="AB17159">
        <v>4</v>
      </c>
      <c r="AC17159" t="s">
        <v>16816</v>
      </c>
      <c r="AD17159" t="s">
        <v>16807</v>
      </c>
    </row>
    <row r="17160" spans="21:30">
      <c r="U17160">
        <v>41328</v>
      </c>
      <c r="V17160">
        <v>3</v>
      </c>
      <c r="W17160" t="s">
        <v>15269</v>
      </c>
      <c r="X17160">
        <v>15</v>
      </c>
      <c r="Y17160" t="s">
        <v>16914</v>
      </c>
      <c r="Z17160">
        <v>15101</v>
      </c>
      <c r="AA17160" t="s">
        <v>16915</v>
      </c>
      <c r="AB17160">
        <v>7</v>
      </c>
      <c r="AC17160" t="s">
        <v>16822</v>
      </c>
      <c r="AD17160" t="s">
        <v>16809</v>
      </c>
    </row>
    <row r="17161" spans="21:30">
      <c r="U17161">
        <v>41330</v>
      </c>
      <c r="V17161">
        <v>5</v>
      </c>
      <c r="W17161" t="s">
        <v>15271</v>
      </c>
      <c r="X17161">
        <v>15</v>
      </c>
      <c r="Y17161" t="s">
        <v>16914</v>
      </c>
      <c r="Z17161">
        <v>15101</v>
      </c>
      <c r="AA17161" t="s">
        <v>16915</v>
      </c>
      <c r="AB17161">
        <v>7</v>
      </c>
      <c r="AC17161" t="s">
        <v>16822</v>
      </c>
      <c r="AD17161" t="s">
        <v>16809</v>
      </c>
    </row>
    <row r="17162" spans="21:30">
      <c r="U17162">
        <v>41331</v>
      </c>
      <c r="V17162">
        <v>3</v>
      </c>
      <c r="W17162" t="s">
        <v>15272</v>
      </c>
      <c r="X17162">
        <v>13</v>
      </c>
      <c r="Y17162" t="s">
        <v>16834</v>
      </c>
      <c r="Z17162">
        <v>13114</v>
      </c>
      <c r="AA17162" t="s">
        <v>16865</v>
      </c>
      <c r="AB17162">
        <v>4</v>
      </c>
      <c r="AC17162" t="s">
        <v>16816</v>
      </c>
      <c r="AD17162" t="s">
        <v>16809</v>
      </c>
    </row>
    <row r="17163" spans="21:30">
      <c r="U17163">
        <v>41335</v>
      </c>
      <c r="V17163">
        <v>6</v>
      </c>
      <c r="W17163" t="s">
        <v>15274</v>
      </c>
      <c r="X17163">
        <v>13</v>
      </c>
      <c r="Y17163" t="s">
        <v>16834</v>
      </c>
      <c r="Z17163">
        <v>13130</v>
      </c>
      <c r="AA17163" t="s">
        <v>16857</v>
      </c>
      <c r="AB17163">
        <v>4</v>
      </c>
      <c r="AC17163" t="s">
        <v>16816</v>
      </c>
      <c r="AD17163" t="s">
        <v>16809</v>
      </c>
    </row>
    <row r="17164" spans="21:30">
      <c r="U17164">
        <v>41338</v>
      </c>
      <c r="V17164">
        <v>0</v>
      </c>
      <c r="W17164" t="s">
        <v>15276</v>
      </c>
      <c r="X17164">
        <v>5</v>
      </c>
      <c r="Y17164" t="s">
        <v>16817</v>
      </c>
      <c r="Z17164">
        <v>5109</v>
      </c>
      <c r="AA17164" t="s">
        <v>16818</v>
      </c>
      <c r="AB17164">
        <v>4</v>
      </c>
      <c r="AC17164" t="s">
        <v>16816</v>
      </c>
      <c r="AD17164" t="s">
        <v>16809</v>
      </c>
    </row>
    <row r="17165" spans="21:30">
      <c r="U17165">
        <v>41339</v>
      </c>
      <c r="V17165">
        <v>9</v>
      </c>
      <c r="W17165" t="s">
        <v>15277</v>
      </c>
      <c r="X17165">
        <v>14</v>
      </c>
      <c r="Y17165" t="s">
        <v>16810</v>
      </c>
      <c r="Z17165">
        <v>14101</v>
      </c>
      <c r="AA17165" t="s">
        <v>16876</v>
      </c>
      <c r="AB17165">
        <v>4</v>
      </c>
      <c r="AC17165" t="s">
        <v>16816</v>
      </c>
      <c r="AD17165" t="s">
        <v>16809</v>
      </c>
    </row>
    <row r="17166" spans="21:30">
      <c r="U17166">
        <v>41341</v>
      </c>
      <c r="V17166">
        <v>0</v>
      </c>
      <c r="W17166" t="s">
        <v>15278</v>
      </c>
      <c r="X17166">
        <v>7</v>
      </c>
      <c r="Y17166" t="s">
        <v>16805</v>
      </c>
      <c r="Z17166">
        <v>7406</v>
      </c>
      <c r="AA17166" t="s">
        <v>16918</v>
      </c>
      <c r="AB17166">
        <v>4</v>
      </c>
      <c r="AC17166" t="s">
        <v>16816</v>
      </c>
      <c r="AD17166" t="s">
        <v>16807</v>
      </c>
    </row>
    <row r="17167" spans="21:30">
      <c r="U17167">
        <v>41342</v>
      </c>
      <c r="V17167">
        <v>9</v>
      </c>
      <c r="W17167" t="s">
        <v>15279</v>
      </c>
      <c r="X17167">
        <v>1</v>
      </c>
      <c r="Y17167" t="s">
        <v>16883</v>
      </c>
      <c r="Z17167">
        <v>1101</v>
      </c>
      <c r="AA17167" t="s">
        <v>16884</v>
      </c>
      <c r="AB17167">
        <v>4</v>
      </c>
      <c r="AC17167" t="s">
        <v>16816</v>
      </c>
      <c r="AD17167" t="s">
        <v>16809</v>
      </c>
    </row>
    <row r="17168" spans="21:30">
      <c r="U17168">
        <v>41343</v>
      </c>
      <c r="V17168">
        <v>7</v>
      </c>
      <c r="W17168" t="s">
        <v>15280</v>
      </c>
      <c r="X17168">
        <v>13</v>
      </c>
      <c r="Y17168" t="s">
        <v>16834</v>
      </c>
      <c r="Z17168">
        <v>13119</v>
      </c>
      <c r="AA17168" t="s">
        <v>16855</v>
      </c>
      <c r="AB17168">
        <v>7</v>
      </c>
      <c r="AC17168" t="s">
        <v>16822</v>
      </c>
      <c r="AD17168" t="s">
        <v>16809</v>
      </c>
    </row>
    <row r="17169" spans="21:30">
      <c r="U17169">
        <v>41344</v>
      </c>
      <c r="V17169">
        <v>5</v>
      </c>
      <c r="W17169" t="s">
        <v>15281</v>
      </c>
      <c r="X17169">
        <v>13</v>
      </c>
      <c r="Y17169" t="s">
        <v>16834</v>
      </c>
      <c r="Z17169">
        <v>13127</v>
      </c>
      <c r="AA17169" t="s">
        <v>16844</v>
      </c>
      <c r="AB17169">
        <v>4</v>
      </c>
      <c r="AC17169" t="s">
        <v>16816</v>
      </c>
      <c r="AD17169" t="s">
        <v>16809</v>
      </c>
    </row>
    <row r="17170" spans="21:30">
      <c r="U17170">
        <v>41345</v>
      </c>
      <c r="V17170">
        <v>3</v>
      </c>
      <c r="W17170" t="s">
        <v>15282</v>
      </c>
      <c r="X17170">
        <v>13</v>
      </c>
      <c r="Y17170" t="s">
        <v>16834</v>
      </c>
      <c r="Z17170">
        <v>13119</v>
      </c>
      <c r="AA17170" t="s">
        <v>16855</v>
      </c>
      <c r="AB17170">
        <v>7</v>
      </c>
      <c r="AC17170" t="s">
        <v>16822</v>
      </c>
      <c r="AD17170" t="s">
        <v>16809</v>
      </c>
    </row>
    <row r="17171" spans="21:30">
      <c r="U17171">
        <v>41346</v>
      </c>
      <c r="V17171">
        <v>1</v>
      </c>
      <c r="W17171" t="s">
        <v>16919</v>
      </c>
      <c r="X17171">
        <v>10</v>
      </c>
      <c r="Y17171" t="s">
        <v>16846</v>
      </c>
      <c r="Z17171">
        <v>10301</v>
      </c>
      <c r="AA17171" t="s">
        <v>16848</v>
      </c>
      <c r="AB17171">
        <v>4</v>
      </c>
      <c r="AC17171" t="s">
        <v>16816</v>
      </c>
      <c r="AD17171" t="s">
        <v>16809</v>
      </c>
    </row>
    <row r="17172" spans="21:30">
      <c r="U17172">
        <v>41348</v>
      </c>
      <c r="V17172">
        <v>8</v>
      </c>
      <c r="W17172" t="s">
        <v>15284</v>
      </c>
      <c r="X17172">
        <v>10</v>
      </c>
      <c r="Y17172" t="s">
        <v>16846</v>
      </c>
      <c r="Z17172">
        <v>10101</v>
      </c>
      <c r="AA17172" t="s">
        <v>16851</v>
      </c>
      <c r="AB17172">
        <v>4</v>
      </c>
      <c r="AC17172" t="s">
        <v>16816</v>
      </c>
      <c r="AD17172" t="s">
        <v>16809</v>
      </c>
    </row>
    <row r="17173" spans="21:30">
      <c r="U17173">
        <v>41349</v>
      </c>
      <c r="V17173">
        <v>6</v>
      </c>
      <c r="W17173" t="s">
        <v>15285</v>
      </c>
      <c r="X17173">
        <v>6</v>
      </c>
      <c r="Y17173" t="s">
        <v>16886</v>
      </c>
      <c r="Z17173">
        <v>6101</v>
      </c>
      <c r="AA17173" t="s">
        <v>16887</v>
      </c>
      <c r="AB17173">
        <v>3</v>
      </c>
      <c r="AC17173" t="s">
        <v>16832</v>
      </c>
      <c r="AD17173" t="s">
        <v>16809</v>
      </c>
    </row>
    <row r="17174" spans="21:30">
      <c r="U17174">
        <v>41351</v>
      </c>
      <c r="V17174">
        <v>8</v>
      </c>
      <c r="W17174" t="s">
        <v>15286</v>
      </c>
      <c r="X17174">
        <v>7</v>
      </c>
      <c r="Y17174" t="s">
        <v>16805</v>
      </c>
      <c r="Z17174">
        <v>7301</v>
      </c>
      <c r="AA17174" t="s">
        <v>16827</v>
      </c>
      <c r="AB17174">
        <v>7</v>
      </c>
      <c r="AC17174" t="s">
        <v>16822</v>
      </c>
      <c r="AD17174" t="s">
        <v>16807</v>
      </c>
    </row>
    <row r="17175" spans="21:30">
      <c r="U17175">
        <v>41352</v>
      </c>
      <c r="V17175">
        <v>6</v>
      </c>
      <c r="W17175" t="s">
        <v>15287</v>
      </c>
      <c r="X17175">
        <v>13</v>
      </c>
      <c r="Y17175" t="s">
        <v>16834</v>
      </c>
      <c r="Z17175">
        <v>13101</v>
      </c>
      <c r="AA17175" t="s">
        <v>16835</v>
      </c>
      <c r="AB17175">
        <v>4</v>
      </c>
      <c r="AC17175" t="s">
        <v>16816</v>
      </c>
      <c r="AD17175" t="s">
        <v>16809</v>
      </c>
    </row>
    <row r="17176" spans="21:30">
      <c r="U17176">
        <v>41353</v>
      </c>
      <c r="V17176">
        <v>4</v>
      </c>
      <c r="W17176" t="s">
        <v>15288</v>
      </c>
      <c r="X17176">
        <v>6</v>
      </c>
      <c r="Y17176" t="s">
        <v>16886</v>
      </c>
      <c r="Z17176">
        <v>6115</v>
      </c>
      <c r="AA17176" t="s">
        <v>16920</v>
      </c>
      <c r="AB17176">
        <v>7</v>
      </c>
      <c r="AC17176" t="s">
        <v>16822</v>
      </c>
      <c r="AD17176" t="s">
        <v>16809</v>
      </c>
    </row>
    <row r="17177" spans="21:30">
      <c r="U17177">
        <v>41355</v>
      </c>
      <c r="V17177">
        <v>0</v>
      </c>
      <c r="W17177" t="s">
        <v>15290</v>
      </c>
      <c r="X17177">
        <v>13</v>
      </c>
      <c r="Y17177" t="s">
        <v>16834</v>
      </c>
      <c r="Z17177">
        <v>13114</v>
      </c>
      <c r="AA17177" t="s">
        <v>16865</v>
      </c>
      <c r="AB17177">
        <v>4</v>
      </c>
      <c r="AC17177" t="s">
        <v>16816</v>
      </c>
      <c r="AD17177" t="s">
        <v>16809</v>
      </c>
    </row>
    <row r="17178" spans="21:30">
      <c r="U17178">
        <v>41356</v>
      </c>
      <c r="V17178">
        <v>9</v>
      </c>
      <c r="W17178" t="s">
        <v>15291</v>
      </c>
      <c r="X17178">
        <v>5</v>
      </c>
      <c r="Y17178" t="s">
        <v>16817</v>
      </c>
      <c r="Z17178">
        <v>5109</v>
      </c>
      <c r="AA17178" t="s">
        <v>16818</v>
      </c>
      <c r="AB17178">
        <v>4</v>
      </c>
      <c r="AC17178" t="s">
        <v>16816</v>
      </c>
      <c r="AD17178" t="s">
        <v>16809</v>
      </c>
    </row>
    <row r="17179" spans="21:30">
      <c r="U17179">
        <v>41357</v>
      </c>
      <c r="V17179">
        <v>7</v>
      </c>
      <c r="W17179" t="s">
        <v>15292</v>
      </c>
      <c r="X17179">
        <v>14</v>
      </c>
      <c r="Y17179" t="s">
        <v>16810</v>
      </c>
      <c r="Z17179">
        <v>14201</v>
      </c>
      <c r="AA17179" t="s">
        <v>16921</v>
      </c>
      <c r="AB17179">
        <v>4</v>
      </c>
      <c r="AC17179" t="s">
        <v>16816</v>
      </c>
      <c r="AD17179" t="s">
        <v>16809</v>
      </c>
    </row>
    <row r="17180" spans="21:30">
      <c r="U17180">
        <v>41358</v>
      </c>
      <c r="V17180">
        <v>5</v>
      </c>
      <c r="W17180" t="s">
        <v>15293</v>
      </c>
      <c r="X17180">
        <v>12</v>
      </c>
      <c r="Y17180" t="s">
        <v>16894</v>
      </c>
      <c r="Z17180">
        <v>12101</v>
      </c>
      <c r="AA17180" t="s">
        <v>16895</v>
      </c>
      <c r="AB17180">
        <v>4</v>
      </c>
      <c r="AC17180" t="s">
        <v>16816</v>
      </c>
      <c r="AD17180" t="s">
        <v>16809</v>
      </c>
    </row>
    <row r="17181" spans="21:30">
      <c r="U17181">
        <v>41359</v>
      </c>
      <c r="V17181">
        <v>3</v>
      </c>
      <c r="W17181" t="s">
        <v>15294</v>
      </c>
      <c r="X17181">
        <v>4</v>
      </c>
      <c r="Y17181" t="s">
        <v>16819</v>
      </c>
      <c r="Z17181">
        <v>4101</v>
      </c>
      <c r="AA17181" t="s">
        <v>16823</v>
      </c>
      <c r="AB17181">
        <v>4</v>
      </c>
      <c r="AC17181" t="s">
        <v>16816</v>
      </c>
      <c r="AD17181" t="s">
        <v>16809</v>
      </c>
    </row>
    <row r="17182" spans="21:30">
      <c r="U17182">
        <v>41360</v>
      </c>
      <c r="V17182">
        <v>7</v>
      </c>
      <c r="W17182" t="s">
        <v>15295</v>
      </c>
      <c r="X17182">
        <v>13</v>
      </c>
      <c r="Y17182" t="s">
        <v>16834</v>
      </c>
      <c r="Z17182">
        <v>13118</v>
      </c>
      <c r="AA17182" t="s">
        <v>16922</v>
      </c>
      <c r="AB17182">
        <v>4</v>
      </c>
      <c r="AC17182" t="s">
        <v>16816</v>
      </c>
      <c r="AD17182" t="s">
        <v>16809</v>
      </c>
    </row>
    <row r="17183" spans="21:30">
      <c r="U17183">
        <v>41362</v>
      </c>
      <c r="V17183">
        <v>3</v>
      </c>
      <c r="W17183" t="s">
        <v>15297</v>
      </c>
      <c r="X17183">
        <v>4</v>
      </c>
      <c r="Y17183" t="s">
        <v>16819</v>
      </c>
      <c r="Z17183">
        <v>4101</v>
      </c>
      <c r="AA17183" t="s">
        <v>16823</v>
      </c>
      <c r="AB17183">
        <v>4</v>
      </c>
      <c r="AC17183" t="s">
        <v>16816</v>
      </c>
      <c r="AD17183" t="s">
        <v>16809</v>
      </c>
    </row>
    <row r="17184" spans="21:30">
      <c r="U17184">
        <v>41363</v>
      </c>
      <c r="V17184">
        <v>1</v>
      </c>
      <c r="W17184" t="s">
        <v>15298</v>
      </c>
      <c r="X17184">
        <v>4</v>
      </c>
      <c r="Y17184" t="s">
        <v>16819</v>
      </c>
      <c r="Z17184">
        <v>4101</v>
      </c>
      <c r="AA17184" t="s">
        <v>16823</v>
      </c>
      <c r="AB17184">
        <v>7</v>
      </c>
      <c r="AC17184" t="s">
        <v>16822</v>
      </c>
      <c r="AD17184" t="s">
        <v>16809</v>
      </c>
    </row>
    <row r="17185" spans="21:30">
      <c r="U17185">
        <v>41365</v>
      </c>
      <c r="V17185">
        <v>8</v>
      </c>
      <c r="W17185" t="s">
        <v>15299</v>
      </c>
      <c r="X17185">
        <v>4</v>
      </c>
      <c r="Y17185" t="s">
        <v>16819</v>
      </c>
      <c r="Z17185">
        <v>4301</v>
      </c>
      <c r="AA17185" t="s">
        <v>16820</v>
      </c>
      <c r="AB17185">
        <v>7</v>
      </c>
      <c r="AC17185" t="s">
        <v>16822</v>
      </c>
      <c r="AD17185" t="s">
        <v>16809</v>
      </c>
    </row>
    <row r="17186" spans="21:30">
      <c r="U17186">
        <v>41366</v>
      </c>
      <c r="V17186">
        <v>6</v>
      </c>
      <c r="W17186" t="s">
        <v>15300</v>
      </c>
      <c r="X17186">
        <v>13</v>
      </c>
      <c r="Y17186" t="s">
        <v>16834</v>
      </c>
      <c r="Z17186">
        <v>13114</v>
      </c>
      <c r="AA17186" t="s">
        <v>16865</v>
      </c>
      <c r="AB17186">
        <v>4</v>
      </c>
      <c r="AC17186" t="s">
        <v>16816</v>
      </c>
      <c r="AD17186" t="s">
        <v>16809</v>
      </c>
    </row>
    <row r="17187" spans="21:30">
      <c r="U17187">
        <v>41367</v>
      </c>
      <c r="V17187">
        <v>4</v>
      </c>
      <c r="W17187" t="s">
        <v>15301</v>
      </c>
      <c r="X17187">
        <v>13</v>
      </c>
      <c r="Y17187" t="s">
        <v>16834</v>
      </c>
      <c r="Z17187">
        <v>13120</v>
      </c>
      <c r="AA17187" t="s">
        <v>16864</v>
      </c>
      <c r="AB17187">
        <v>4</v>
      </c>
      <c r="AC17187" t="s">
        <v>16816</v>
      </c>
      <c r="AD17187" t="s">
        <v>16809</v>
      </c>
    </row>
    <row r="17188" spans="21:30">
      <c r="U17188">
        <v>41368</v>
      </c>
      <c r="V17188">
        <v>2</v>
      </c>
      <c r="W17188" t="s">
        <v>15302</v>
      </c>
      <c r="X17188">
        <v>4</v>
      </c>
      <c r="Y17188" t="s">
        <v>16819</v>
      </c>
      <c r="Z17188">
        <v>4101</v>
      </c>
      <c r="AA17188" t="s">
        <v>16823</v>
      </c>
      <c r="AB17188">
        <v>7</v>
      </c>
      <c r="AC17188" t="s">
        <v>16822</v>
      </c>
      <c r="AD17188" t="s">
        <v>16809</v>
      </c>
    </row>
    <row r="17189" spans="21:30">
      <c r="U17189">
        <v>41369</v>
      </c>
      <c r="V17189">
        <v>0</v>
      </c>
      <c r="W17189" t="s">
        <v>15303</v>
      </c>
      <c r="X17189">
        <v>10</v>
      </c>
      <c r="Y17189" t="s">
        <v>16846</v>
      </c>
      <c r="Z17189">
        <v>10101</v>
      </c>
      <c r="AA17189" t="s">
        <v>16851</v>
      </c>
      <c r="AB17189">
        <v>7</v>
      </c>
      <c r="AC17189" t="s">
        <v>16822</v>
      </c>
      <c r="AD17189" t="s">
        <v>16809</v>
      </c>
    </row>
    <row r="17190" spans="21:30">
      <c r="U17190">
        <v>41370</v>
      </c>
      <c r="V17190">
        <v>4</v>
      </c>
      <c r="W17190" t="s">
        <v>15304</v>
      </c>
      <c r="X17190">
        <v>6</v>
      </c>
      <c r="Y17190" t="s">
        <v>16886</v>
      </c>
      <c r="Z17190">
        <v>6107</v>
      </c>
      <c r="AA17190" t="s">
        <v>16923</v>
      </c>
      <c r="AB17190">
        <v>7</v>
      </c>
      <c r="AC17190" t="s">
        <v>16822</v>
      </c>
      <c r="AD17190" t="s">
        <v>16809</v>
      </c>
    </row>
    <row r="17191" spans="21:30">
      <c r="U17191">
        <v>41372</v>
      </c>
      <c r="V17191">
        <v>0</v>
      </c>
      <c r="W17191" t="s">
        <v>15306</v>
      </c>
      <c r="X17191">
        <v>5</v>
      </c>
      <c r="Y17191" t="s">
        <v>16817</v>
      </c>
      <c r="Z17191">
        <v>5405</v>
      </c>
      <c r="AA17191" t="s">
        <v>16924</v>
      </c>
      <c r="AB17191">
        <v>7</v>
      </c>
      <c r="AC17191" t="s">
        <v>16822</v>
      </c>
      <c r="AD17191" t="s">
        <v>16809</v>
      </c>
    </row>
    <row r="17192" spans="21:30">
      <c r="U17192">
        <v>41374</v>
      </c>
      <c r="V17192">
        <v>7</v>
      </c>
      <c r="W17192" t="s">
        <v>15307</v>
      </c>
      <c r="X17192">
        <v>6</v>
      </c>
      <c r="Y17192" t="s">
        <v>16886</v>
      </c>
      <c r="Z17192">
        <v>6113</v>
      </c>
      <c r="AA17192" t="s">
        <v>16925</v>
      </c>
      <c r="AB17192">
        <v>3</v>
      </c>
      <c r="AC17192" t="s">
        <v>16832</v>
      </c>
      <c r="AD17192" t="s">
        <v>16809</v>
      </c>
    </row>
    <row r="17193" spans="21:30">
      <c r="U17193">
        <v>41375</v>
      </c>
      <c r="V17193">
        <v>5</v>
      </c>
      <c r="W17193" t="s">
        <v>15308</v>
      </c>
      <c r="X17193">
        <v>11</v>
      </c>
      <c r="Y17193" t="s">
        <v>16814</v>
      </c>
      <c r="Z17193">
        <v>11101</v>
      </c>
      <c r="AA17193" t="s">
        <v>16815</v>
      </c>
      <c r="AB17193">
        <v>3</v>
      </c>
      <c r="AC17193" t="s">
        <v>16832</v>
      </c>
      <c r="AD17193" t="s">
        <v>16809</v>
      </c>
    </row>
    <row r="17194" spans="21:30">
      <c r="U17194">
        <v>41376</v>
      </c>
      <c r="V17194">
        <v>3</v>
      </c>
      <c r="W17194" t="s">
        <v>15309</v>
      </c>
      <c r="X17194">
        <v>12</v>
      </c>
      <c r="Y17194" t="s">
        <v>16894</v>
      </c>
      <c r="Z17194">
        <v>12101</v>
      </c>
      <c r="AA17194" t="s">
        <v>16895</v>
      </c>
      <c r="AB17194">
        <v>4</v>
      </c>
      <c r="AC17194" t="s">
        <v>16816</v>
      </c>
      <c r="AD17194" t="s">
        <v>16807</v>
      </c>
    </row>
    <row r="17195" spans="21:30">
      <c r="U17195">
        <v>41377</v>
      </c>
      <c r="V17195">
        <v>1</v>
      </c>
      <c r="W17195" t="s">
        <v>15310</v>
      </c>
      <c r="X17195">
        <v>12</v>
      </c>
      <c r="Y17195" t="s">
        <v>16894</v>
      </c>
      <c r="Z17195">
        <v>12201</v>
      </c>
      <c r="AA17195" t="s">
        <v>16926</v>
      </c>
      <c r="AB17195">
        <v>4</v>
      </c>
      <c r="AC17195" t="s">
        <v>16816</v>
      </c>
      <c r="AD17195" t="s">
        <v>16809</v>
      </c>
    </row>
    <row r="17196" spans="21:30">
      <c r="U17196">
        <v>41379</v>
      </c>
      <c r="V17196">
        <v>8</v>
      </c>
      <c r="W17196" t="s">
        <v>15121</v>
      </c>
      <c r="X17196">
        <v>15</v>
      </c>
      <c r="Y17196" t="s">
        <v>16914</v>
      </c>
      <c r="Z17196">
        <v>15101</v>
      </c>
      <c r="AA17196" t="s">
        <v>16915</v>
      </c>
      <c r="AB17196">
        <v>4</v>
      </c>
      <c r="AC17196" t="s">
        <v>16816</v>
      </c>
      <c r="AD17196" t="s">
        <v>16809</v>
      </c>
    </row>
    <row r="17197" spans="21:30">
      <c r="U17197">
        <v>41382</v>
      </c>
      <c r="V17197">
        <v>8</v>
      </c>
      <c r="W17197" t="s">
        <v>15312</v>
      </c>
      <c r="X17197">
        <v>1</v>
      </c>
      <c r="Y17197" t="s">
        <v>16883</v>
      </c>
      <c r="Z17197">
        <v>1101</v>
      </c>
      <c r="AA17197" t="s">
        <v>16884</v>
      </c>
      <c r="AB17197">
        <v>4</v>
      </c>
      <c r="AC17197" t="s">
        <v>16816</v>
      </c>
      <c r="AD17197" t="s">
        <v>16809</v>
      </c>
    </row>
    <row r="17198" spans="21:30">
      <c r="U17198">
        <v>41383</v>
      </c>
      <c r="V17198">
        <v>6</v>
      </c>
      <c r="W17198" t="s">
        <v>15313</v>
      </c>
      <c r="X17198">
        <v>5</v>
      </c>
      <c r="Y17198" t="s">
        <v>16817</v>
      </c>
      <c r="Z17198">
        <v>5101</v>
      </c>
      <c r="AA17198" t="s">
        <v>16927</v>
      </c>
      <c r="AB17198">
        <v>4</v>
      </c>
      <c r="AC17198" t="s">
        <v>16816</v>
      </c>
      <c r="AD17198" t="s">
        <v>16809</v>
      </c>
    </row>
    <row r="17199" spans="21:30">
      <c r="U17199">
        <v>41384</v>
      </c>
      <c r="V17199">
        <v>4</v>
      </c>
      <c r="W17199" t="s">
        <v>15314</v>
      </c>
      <c r="X17199">
        <v>6</v>
      </c>
      <c r="Y17199" t="s">
        <v>16886</v>
      </c>
      <c r="Z17199">
        <v>6101</v>
      </c>
      <c r="AA17199" t="s">
        <v>16887</v>
      </c>
      <c r="AB17199">
        <v>4</v>
      </c>
      <c r="AC17199" t="s">
        <v>16816</v>
      </c>
      <c r="AD17199" t="s">
        <v>16807</v>
      </c>
    </row>
    <row r="17200" spans="21:30">
      <c r="U17200">
        <v>41385</v>
      </c>
      <c r="V17200">
        <v>2</v>
      </c>
      <c r="W17200" t="s">
        <v>15315</v>
      </c>
      <c r="X17200">
        <v>16</v>
      </c>
      <c r="Y17200" t="s">
        <v>16928</v>
      </c>
      <c r="Z17200">
        <v>16101</v>
      </c>
      <c r="AA17200" t="s">
        <v>16929</v>
      </c>
      <c r="AB17200">
        <v>3</v>
      </c>
      <c r="AC17200" t="s">
        <v>16832</v>
      </c>
      <c r="AD17200" t="s">
        <v>16809</v>
      </c>
    </row>
    <row r="17201" spans="21:30">
      <c r="U17201">
        <v>41386</v>
      </c>
      <c r="V17201">
        <v>0</v>
      </c>
      <c r="W17201" t="s">
        <v>15316</v>
      </c>
      <c r="X17201">
        <v>9</v>
      </c>
      <c r="Y17201" t="s">
        <v>16839</v>
      </c>
      <c r="Z17201">
        <v>9101</v>
      </c>
      <c r="AA17201" t="s">
        <v>16885</v>
      </c>
      <c r="AB17201">
        <v>4</v>
      </c>
      <c r="AC17201" t="s">
        <v>16816</v>
      </c>
      <c r="AD17201" t="s">
        <v>16809</v>
      </c>
    </row>
    <row r="17202" spans="21:30">
      <c r="U17202">
        <v>41387</v>
      </c>
      <c r="V17202">
        <v>9</v>
      </c>
      <c r="W17202" t="s">
        <v>15317</v>
      </c>
      <c r="X17202">
        <v>9</v>
      </c>
      <c r="Y17202" t="s">
        <v>16839</v>
      </c>
      <c r="Z17202">
        <v>9109</v>
      </c>
      <c r="AA17202" t="s">
        <v>16930</v>
      </c>
      <c r="AB17202">
        <v>7</v>
      </c>
      <c r="AC17202" t="s">
        <v>16822</v>
      </c>
      <c r="AD17202" t="s">
        <v>16809</v>
      </c>
    </row>
    <row r="17203" spans="21:30">
      <c r="U17203">
        <v>41389</v>
      </c>
      <c r="V17203">
        <v>5</v>
      </c>
      <c r="W17203" t="s">
        <v>15319</v>
      </c>
      <c r="X17203">
        <v>7</v>
      </c>
      <c r="Y17203" t="s">
        <v>16805</v>
      </c>
      <c r="Z17203">
        <v>7406</v>
      </c>
      <c r="AA17203" t="s">
        <v>16918</v>
      </c>
      <c r="AB17203">
        <v>7</v>
      </c>
      <c r="AC17203" t="s">
        <v>16822</v>
      </c>
      <c r="AD17203" t="s">
        <v>16807</v>
      </c>
    </row>
    <row r="17204" spans="21:30">
      <c r="U17204">
        <v>41390</v>
      </c>
      <c r="V17204">
        <v>9</v>
      </c>
      <c r="W17204" t="s">
        <v>13753</v>
      </c>
      <c r="X17204">
        <v>6</v>
      </c>
      <c r="Y17204" t="s">
        <v>16886</v>
      </c>
      <c r="Z17204">
        <v>6106</v>
      </c>
      <c r="AA17204" t="s">
        <v>16931</v>
      </c>
      <c r="AB17204">
        <v>7</v>
      </c>
      <c r="AC17204" t="s">
        <v>16822</v>
      </c>
      <c r="AD17204" t="s">
        <v>16809</v>
      </c>
    </row>
    <row r="17205" spans="21:30">
      <c r="U17205">
        <v>41392</v>
      </c>
      <c r="V17205">
        <v>5</v>
      </c>
      <c r="W17205" t="s">
        <v>12499</v>
      </c>
      <c r="X17205">
        <v>3</v>
      </c>
      <c r="Y17205" t="s">
        <v>16891</v>
      </c>
      <c r="Z17205">
        <v>3101</v>
      </c>
      <c r="AA17205" t="s">
        <v>16932</v>
      </c>
      <c r="AB17205">
        <v>7</v>
      </c>
      <c r="AC17205" t="s">
        <v>16822</v>
      </c>
      <c r="AD17205" t="s">
        <v>16807</v>
      </c>
    </row>
    <row r="17206" spans="21:30">
      <c r="U17206">
        <v>41394</v>
      </c>
      <c r="V17206">
        <v>1</v>
      </c>
      <c r="W17206" t="s">
        <v>15322</v>
      </c>
      <c r="X17206">
        <v>7</v>
      </c>
      <c r="Y17206" t="s">
        <v>16805</v>
      </c>
      <c r="Z17206">
        <v>7304</v>
      </c>
      <c r="AA17206" t="s">
        <v>16933</v>
      </c>
      <c r="AB17206">
        <v>7</v>
      </c>
      <c r="AC17206" t="s">
        <v>16822</v>
      </c>
      <c r="AD17206" t="s">
        <v>16807</v>
      </c>
    </row>
    <row r="17207" spans="21:30">
      <c r="U17207">
        <v>41396</v>
      </c>
      <c r="V17207">
        <v>8</v>
      </c>
      <c r="W17207" t="s">
        <v>15323</v>
      </c>
      <c r="X17207">
        <v>13</v>
      </c>
      <c r="Y17207" t="s">
        <v>16834</v>
      </c>
      <c r="Z17207">
        <v>13114</v>
      </c>
      <c r="AA17207" t="s">
        <v>16865</v>
      </c>
      <c r="AB17207">
        <v>4</v>
      </c>
      <c r="AC17207" t="s">
        <v>16816</v>
      </c>
      <c r="AD17207" t="s">
        <v>16809</v>
      </c>
    </row>
    <row r="17208" spans="21:30">
      <c r="U17208">
        <v>41397</v>
      </c>
      <c r="V17208">
        <v>6</v>
      </c>
      <c r="W17208" t="s">
        <v>15324</v>
      </c>
      <c r="X17208">
        <v>7</v>
      </c>
      <c r="Y17208" t="s">
        <v>16805</v>
      </c>
      <c r="Z17208">
        <v>7108</v>
      </c>
      <c r="AA17208" t="s">
        <v>16934</v>
      </c>
      <c r="AB17208">
        <v>7</v>
      </c>
      <c r="AC17208" t="s">
        <v>16822</v>
      </c>
      <c r="AD17208" t="s">
        <v>16807</v>
      </c>
    </row>
    <row r="17209" spans="21:30">
      <c r="U17209">
        <v>41399</v>
      </c>
      <c r="V17209">
        <v>2</v>
      </c>
      <c r="W17209" t="s">
        <v>15326</v>
      </c>
      <c r="X17209">
        <v>5</v>
      </c>
      <c r="Y17209" t="s">
        <v>16817</v>
      </c>
      <c r="Z17209">
        <v>5101</v>
      </c>
      <c r="AA17209" t="s">
        <v>16927</v>
      </c>
      <c r="AB17209">
        <v>7</v>
      </c>
      <c r="AC17209" t="s">
        <v>16822</v>
      </c>
      <c r="AD17209" t="s">
        <v>16809</v>
      </c>
    </row>
    <row r="17210" spans="21:30">
      <c r="U17210">
        <v>41401</v>
      </c>
      <c r="V17210">
        <v>8</v>
      </c>
      <c r="W17210" t="s">
        <v>15327</v>
      </c>
      <c r="X17210">
        <v>5</v>
      </c>
      <c r="Y17210" t="s">
        <v>16817</v>
      </c>
      <c r="Z17210">
        <v>5109</v>
      </c>
      <c r="AA17210" t="s">
        <v>16818</v>
      </c>
      <c r="AB17210">
        <v>4</v>
      </c>
      <c r="AC17210" t="s">
        <v>16816</v>
      </c>
      <c r="AD17210" t="s">
        <v>16809</v>
      </c>
    </row>
    <row r="17211" spans="21:30">
      <c r="U17211">
        <v>41404</v>
      </c>
      <c r="V17211">
        <v>2</v>
      </c>
      <c r="W17211" t="s">
        <v>15329</v>
      </c>
      <c r="X17211">
        <v>1</v>
      </c>
      <c r="Y17211" t="s">
        <v>16883</v>
      </c>
      <c r="Z17211">
        <v>1101</v>
      </c>
      <c r="AA17211" t="s">
        <v>16884</v>
      </c>
      <c r="AB17211">
        <v>4</v>
      </c>
      <c r="AC17211" t="s">
        <v>16816</v>
      </c>
      <c r="AD17211" t="s">
        <v>16809</v>
      </c>
    </row>
    <row r="17212" spans="21:30">
      <c r="U17212">
        <v>41405</v>
      </c>
      <c r="V17212">
        <v>0</v>
      </c>
      <c r="W17212" t="s">
        <v>16935</v>
      </c>
      <c r="X17212">
        <v>5</v>
      </c>
      <c r="Y17212" t="s">
        <v>16817</v>
      </c>
      <c r="Z17212">
        <v>5401</v>
      </c>
      <c r="AA17212" t="s">
        <v>16936</v>
      </c>
      <c r="AB17212">
        <v>7</v>
      </c>
      <c r="AC17212" t="s">
        <v>16822</v>
      </c>
      <c r="AD17212" t="s">
        <v>16809</v>
      </c>
    </row>
    <row r="17213" spans="21:30">
      <c r="U17213">
        <v>41407</v>
      </c>
      <c r="V17213">
        <v>7</v>
      </c>
      <c r="W17213" t="s">
        <v>15331</v>
      </c>
      <c r="X17213">
        <v>5</v>
      </c>
      <c r="Y17213" t="s">
        <v>16817</v>
      </c>
      <c r="Z17213">
        <v>5804</v>
      </c>
      <c r="AA17213" t="s">
        <v>16937</v>
      </c>
      <c r="AB17213">
        <v>4</v>
      </c>
      <c r="AC17213" t="s">
        <v>16816</v>
      </c>
      <c r="AD17213" t="s">
        <v>16809</v>
      </c>
    </row>
    <row r="17214" spans="21:30">
      <c r="U17214">
        <v>41408</v>
      </c>
      <c r="V17214">
        <v>5</v>
      </c>
      <c r="W17214" t="s">
        <v>15332</v>
      </c>
      <c r="X17214">
        <v>9</v>
      </c>
      <c r="Y17214" t="s">
        <v>16839</v>
      </c>
      <c r="Z17214">
        <v>9120</v>
      </c>
      <c r="AA17214" t="s">
        <v>16882</v>
      </c>
      <c r="AB17214">
        <v>7</v>
      </c>
      <c r="AC17214" t="s">
        <v>16822</v>
      </c>
      <c r="AD17214" t="s">
        <v>16807</v>
      </c>
    </row>
    <row r="17215" spans="21:30">
      <c r="U17215">
        <v>41411</v>
      </c>
      <c r="V17215">
        <v>5</v>
      </c>
      <c r="W17215" t="s">
        <v>15335</v>
      </c>
      <c r="X17215">
        <v>7</v>
      </c>
      <c r="Y17215" t="s">
        <v>16805</v>
      </c>
      <c r="Z17215">
        <v>7301</v>
      </c>
      <c r="AA17215" t="s">
        <v>16827</v>
      </c>
      <c r="AB17215">
        <v>7</v>
      </c>
      <c r="AC17215" t="s">
        <v>16822</v>
      </c>
      <c r="AD17215" t="s">
        <v>16807</v>
      </c>
    </row>
    <row r="17216" spans="21:30">
      <c r="U17216">
        <v>41416</v>
      </c>
      <c r="V17216">
        <v>6</v>
      </c>
      <c r="W17216" t="s">
        <v>15337</v>
      </c>
      <c r="X17216">
        <v>13</v>
      </c>
      <c r="Y17216" t="s">
        <v>16834</v>
      </c>
      <c r="Z17216">
        <v>13120</v>
      </c>
      <c r="AA17216" t="s">
        <v>16864</v>
      </c>
      <c r="AB17216">
        <v>4</v>
      </c>
      <c r="AC17216" t="s">
        <v>16816</v>
      </c>
      <c r="AD17216" t="s">
        <v>16809</v>
      </c>
    </row>
    <row r="17217" spans="21:30">
      <c r="U17217">
        <v>41417</v>
      </c>
      <c r="V17217">
        <v>4</v>
      </c>
      <c r="W17217" t="s">
        <v>15338</v>
      </c>
      <c r="X17217">
        <v>9</v>
      </c>
      <c r="Y17217" t="s">
        <v>16839</v>
      </c>
      <c r="Z17217">
        <v>9201</v>
      </c>
      <c r="AA17217" t="s">
        <v>16899</v>
      </c>
      <c r="AB17217">
        <v>3</v>
      </c>
      <c r="AC17217" t="s">
        <v>16832</v>
      </c>
      <c r="AD17217" t="s">
        <v>16809</v>
      </c>
    </row>
    <row r="17218" spans="21:30">
      <c r="U17218">
        <v>41418</v>
      </c>
      <c r="V17218">
        <v>2</v>
      </c>
      <c r="W17218" t="s">
        <v>15339</v>
      </c>
      <c r="X17218">
        <v>9</v>
      </c>
      <c r="Y17218" t="s">
        <v>16839</v>
      </c>
      <c r="Z17218">
        <v>9211</v>
      </c>
      <c r="AA17218" t="s">
        <v>16841</v>
      </c>
      <c r="AB17218">
        <v>3</v>
      </c>
      <c r="AC17218" t="s">
        <v>16832</v>
      </c>
      <c r="AD17218" t="s">
        <v>16809</v>
      </c>
    </row>
    <row r="17219" spans="21:30">
      <c r="U17219">
        <v>41419</v>
      </c>
      <c r="V17219">
        <v>0</v>
      </c>
      <c r="W17219" t="s">
        <v>15340</v>
      </c>
      <c r="X17219">
        <v>5</v>
      </c>
      <c r="Y17219" t="s">
        <v>16817</v>
      </c>
      <c r="Z17219">
        <v>5603</v>
      </c>
      <c r="AA17219" t="s">
        <v>16938</v>
      </c>
      <c r="AB17219">
        <v>7</v>
      </c>
      <c r="AC17219" t="s">
        <v>16822</v>
      </c>
      <c r="AD17219" t="s">
        <v>16809</v>
      </c>
    </row>
    <row r="17220" spans="21:30">
      <c r="U17220">
        <v>41421</v>
      </c>
      <c r="V17220">
        <v>2</v>
      </c>
      <c r="W17220" t="s">
        <v>15342</v>
      </c>
      <c r="X17220">
        <v>13</v>
      </c>
      <c r="Y17220" t="s">
        <v>16834</v>
      </c>
      <c r="Z17220">
        <v>13604</v>
      </c>
      <c r="AA17220" t="s">
        <v>16913</v>
      </c>
      <c r="AB17220">
        <v>4</v>
      </c>
      <c r="AC17220" t="s">
        <v>16816</v>
      </c>
      <c r="AD17220" t="s">
        <v>16809</v>
      </c>
    </row>
    <row r="17221" spans="21:30">
      <c r="U17221">
        <v>41422</v>
      </c>
      <c r="V17221">
        <v>0</v>
      </c>
      <c r="W17221" t="s">
        <v>15343</v>
      </c>
      <c r="X17221">
        <v>7</v>
      </c>
      <c r="Y17221" t="s">
        <v>16805</v>
      </c>
      <c r="Z17221">
        <v>7301</v>
      </c>
      <c r="AA17221" t="s">
        <v>16827</v>
      </c>
      <c r="AB17221">
        <v>4</v>
      </c>
      <c r="AC17221" t="s">
        <v>16816</v>
      </c>
      <c r="AD17221" t="s">
        <v>16807</v>
      </c>
    </row>
    <row r="17222" spans="21:30">
      <c r="U17222">
        <v>41423</v>
      </c>
      <c r="V17222">
        <v>9</v>
      </c>
      <c r="W17222" t="s">
        <v>15344</v>
      </c>
      <c r="X17222">
        <v>14</v>
      </c>
      <c r="Y17222" t="s">
        <v>16810</v>
      </c>
      <c r="Z17222">
        <v>14101</v>
      </c>
      <c r="AA17222" t="s">
        <v>16876</v>
      </c>
      <c r="AB17222">
        <v>7</v>
      </c>
      <c r="AC17222" t="s">
        <v>16822</v>
      </c>
      <c r="AD17222" t="s">
        <v>16809</v>
      </c>
    </row>
    <row r="17223" spans="21:30">
      <c r="U17223">
        <v>41424</v>
      </c>
      <c r="V17223">
        <v>7</v>
      </c>
      <c r="W17223" t="s">
        <v>15345</v>
      </c>
      <c r="X17223">
        <v>8</v>
      </c>
      <c r="Y17223" t="s">
        <v>16868</v>
      </c>
      <c r="Z17223">
        <v>8101</v>
      </c>
      <c r="AA17223" t="s">
        <v>16869</v>
      </c>
      <c r="AB17223">
        <v>4</v>
      </c>
      <c r="AC17223" t="s">
        <v>16816</v>
      </c>
      <c r="AD17223" t="s">
        <v>16809</v>
      </c>
    </row>
    <row r="17224" spans="21:30">
      <c r="U17224">
        <v>41425</v>
      </c>
      <c r="V17224">
        <v>5</v>
      </c>
      <c r="W17224" t="s">
        <v>15346</v>
      </c>
      <c r="X17224">
        <v>7</v>
      </c>
      <c r="Y17224" t="s">
        <v>16805</v>
      </c>
      <c r="Z17224">
        <v>7109</v>
      </c>
      <c r="AA17224" t="s">
        <v>16939</v>
      </c>
      <c r="AB17224">
        <v>7</v>
      </c>
      <c r="AC17224" t="s">
        <v>16822</v>
      </c>
      <c r="AD17224" t="s">
        <v>16807</v>
      </c>
    </row>
    <row r="17225" spans="21:30">
      <c r="U17225">
        <v>41426</v>
      </c>
      <c r="V17225">
        <v>3</v>
      </c>
      <c r="W17225" t="s">
        <v>16940</v>
      </c>
      <c r="X17225">
        <v>11</v>
      </c>
      <c r="Y17225" t="s">
        <v>16814</v>
      </c>
      <c r="Z17225">
        <v>11101</v>
      </c>
      <c r="AA17225" t="s">
        <v>16815</v>
      </c>
      <c r="AB17225">
        <v>7</v>
      </c>
      <c r="AC17225" t="s">
        <v>16822</v>
      </c>
      <c r="AD17225" t="s">
        <v>16809</v>
      </c>
    </row>
    <row r="17226" spans="21:30">
      <c r="U17226">
        <v>41427</v>
      </c>
      <c r="V17226">
        <v>1</v>
      </c>
      <c r="W17226" t="s">
        <v>15348</v>
      </c>
      <c r="X17226">
        <v>8</v>
      </c>
      <c r="Y17226" t="s">
        <v>16868</v>
      </c>
      <c r="Z17226">
        <v>8101</v>
      </c>
      <c r="AA17226" t="s">
        <v>16869</v>
      </c>
      <c r="AB17226">
        <v>7</v>
      </c>
      <c r="AC17226" t="s">
        <v>16822</v>
      </c>
      <c r="AD17226" t="s">
        <v>16809</v>
      </c>
    </row>
    <row r="17227" spans="21:30">
      <c r="U17227">
        <v>41429</v>
      </c>
      <c r="V17227">
        <v>8</v>
      </c>
      <c r="W17227" t="s">
        <v>15349</v>
      </c>
      <c r="X17227">
        <v>8</v>
      </c>
      <c r="Y17227" t="s">
        <v>16868</v>
      </c>
      <c r="Z17227">
        <v>8102</v>
      </c>
      <c r="AA17227" t="s">
        <v>16871</v>
      </c>
      <c r="AB17227">
        <v>7</v>
      </c>
      <c r="AC17227" t="s">
        <v>16822</v>
      </c>
      <c r="AD17227" t="s">
        <v>16807</v>
      </c>
    </row>
    <row r="17228" spans="21:30">
      <c r="U17228">
        <v>41430</v>
      </c>
      <c r="V17228">
        <v>1</v>
      </c>
      <c r="W17228" t="s">
        <v>15350</v>
      </c>
      <c r="X17228">
        <v>7</v>
      </c>
      <c r="Y17228" t="s">
        <v>16805</v>
      </c>
      <c r="Z17228">
        <v>7307</v>
      </c>
      <c r="AA17228" t="s">
        <v>16806</v>
      </c>
      <c r="AB17228">
        <v>7</v>
      </c>
      <c r="AC17228" t="s">
        <v>16822</v>
      </c>
      <c r="AD17228" t="s">
        <v>16807</v>
      </c>
    </row>
    <row r="17229" spans="21:30">
      <c r="U17229">
        <v>41432</v>
      </c>
      <c r="V17229">
        <v>8</v>
      </c>
      <c r="W17229" t="s">
        <v>15351</v>
      </c>
      <c r="X17229">
        <v>5</v>
      </c>
      <c r="Y17229" t="s">
        <v>16817</v>
      </c>
      <c r="Z17229">
        <v>5303</v>
      </c>
      <c r="AA17229" t="s">
        <v>16941</v>
      </c>
      <c r="AB17229">
        <v>4</v>
      </c>
      <c r="AC17229" t="s">
        <v>16816</v>
      </c>
      <c r="AD17229" t="s">
        <v>16809</v>
      </c>
    </row>
    <row r="17230" spans="21:30">
      <c r="U17230">
        <v>41433</v>
      </c>
      <c r="V17230">
        <v>6</v>
      </c>
      <c r="W17230" t="s">
        <v>15352</v>
      </c>
      <c r="X17230">
        <v>5</v>
      </c>
      <c r="Y17230" t="s">
        <v>16817</v>
      </c>
      <c r="Z17230">
        <v>5602</v>
      </c>
      <c r="AA17230" t="s">
        <v>16942</v>
      </c>
      <c r="AB17230">
        <v>4</v>
      </c>
      <c r="AC17230" t="s">
        <v>16816</v>
      </c>
      <c r="AD17230" t="s">
        <v>16809</v>
      </c>
    </row>
    <row r="17231" spans="21:30">
      <c r="U17231">
        <v>41434</v>
      </c>
      <c r="V17231">
        <v>4</v>
      </c>
      <c r="W17231" t="s">
        <v>15353</v>
      </c>
      <c r="X17231">
        <v>13</v>
      </c>
      <c r="Y17231" t="s">
        <v>16834</v>
      </c>
      <c r="Z17231">
        <v>13106</v>
      </c>
      <c r="AA17231" t="s">
        <v>16943</v>
      </c>
      <c r="AB17231">
        <v>7</v>
      </c>
      <c r="AC17231" t="s">
        <v>16822</v>
      </c>
      <c r="AD17231" t="s">
        <v>16809</v>
      </c>
    </row>
    <row r="17232" spans="21:30">
      <c r="U17232">
        <v>41435</v>
      </c>
      <c r="V17232">
        <v>2</v>
      </c>
      <c r="W17232" t="s">
        <v>15354</v>
      </c>
      <c r="X17232">
        <v>13</v>
      </c>
      <c r="Y17232" t="s">
        <v>16834</v>
      </c>
      <c r="Z17232">
        <v>13118</v>
      </c>
      <c r="AA17232" t="s">
        <v>16922</v>
      </c>
      <c r="AB17232">
        <v>4</v>
      </c>
      <c r="AC17232" t="s">
        <v>16816</v>
      </c>
      <c r="AD17232" t="s">
        <v>16809</v>
      </c>
    </row>
    <row r="17233" spans="21:30">
      <c r="U17233">
        <v>41436</v>
      </c>
      <c r="V17233">
        <v>0</v>
      </c>
      <c r="W17233" t="s">
        <v>16944</v>
      </c>
      <c r="X17233">
        <v>5</v>
      </c>
      <c r="Y17233" t="s">
        <v>16817</v>
      </c>
      <c r="Z17233">
        <v>5801</v>
      </c>
      <c r="AA17233" t="s">
        <v>16945</v>
      </c>
      <c r="AB17233">
        <v>4</v>
      </c>
      <c r="AC17233" t="s">
        <v>16816</v>
      </c>
      <c r="AD17233" t="s">
        <v>16809</v>
      </c>
    </row>
    <row r="17234" spans="21:30">
      <c r="U17234">
        <v>41437</v>
      </c>
      <c r="V17234">
        <v>9</v>
      </c>
      <c r="W17234" t="s">
        <v>16946</v>
      </c>
      <c r="X17234">
        <v>5</v>
      </c>
      <c r="Y17234" t="s">
        <v>16817</v>
      </c>
      <c r="Z17234">
        <v>5706</v>
      </c>
      <c r="AA17234" t="s">
        <v>16947</v>
      </c>
      <c r="AB17234">
        <v>7</v>
      </c>
      <c r="AC17234" t="s">
        <v>16822</v>
      </c>
      <c r="AD17234" t="s">
        <v>16809</v>
      </c>
    </row>
    <row r="17235" spans="21:30">
      <c r="U17235">
        <v>41438</v>
      </c>
      <c r="V17235">
        <v>7</v>
      </c>
      <c r="W17235" t="s">
        <v>15356</v>
      </c>
      <c r="X17235">
        <v>6</v>
      </c>
      <c r="Y17235" t="s">
        <v>16886</v>
      </c>
      <c r="Z17235">
        <v>6305</v>
      </c>
      <c r="AA17235" t="s">
        <v>16948</v>
      </c>
      <c r="AB17235">
        <v>7</v>
      </c>
      <c r="AC17235" t="s">
        <v>16822</v>
      </c>
      <c r="AD17235" t="s">
        <v>16809</v>
      </c>
    </row>
    <row r="17236" spans="21:30">
      <c r="U17236">
        <v>41439</v>
      </c>
      <c r="V17236">
        <v>5</v>
      </c>
      <c r="W17236" t="s">
        <v>15357</v>
      </c>
      <c r="X17236">
        <v>10</v>
      </c>
      <c r="Y17236" t="s">
        <v>16846</v>
      </c>
      <c r="Z17236">
        <v>10109</v>
      </c>
      <c r="AA17236" t="s">
        <v>16904</v>
      </c>
      <c r="AB17236">
        <v>4</v>
      </c>
      <c r="AC17236" t="s">
        <v>16816</v>
      </c>
      <c r="AD17236" t="s">
        <v>16809</v>
      </c>
    </row>
    <row r="17237" spans="21:30">
      <c r="U17237">
        <v>41440</v>
      </c>
      <c r="V17237">
        <v>9</v>
      </c>
      <c r="W17237" t="s">
        <v>16949</v>
      </c>
      <c r="X17237">
        <v>13</v>
      </c>
      <c r="Y17237" t="s">
        <v>16834</v>
      </c>
      <c r="Z17237">
        <v>13118</v>
      </c>
      <c r="AA17237" t="s">
        <v>16922</v>
      </c>
      <c r="AB17237">
        <v>7</v>
      </c>
      <c r="AC17237" t="s">
        <v>16822</v>
      </c>
      <c r="AD17237" t="s">
        <v>16809</v>
      </c>
    </row>
    <row r="17238" spans="21:30">
      <c r="U17238">
        <v>41441</v>
      </c>
      <c r="V17238">
        <v>7</v>
      </c>
      <c r="W17238" t="s">
        <v>15359</v>
      </c>
      <c r="X17238">
        <v>13</v>
      </c>
      <c r="Y17238" t="s">
        <v>16834</v>
      </c>
      <c r="Z17238">
        <v>13110</v>
      </c>
      <c r="AA17238" t="s">
        <v>16856</v>
      </c>
      <c r="AB17238">
        <v>7</v>
      </c>
      <c r="AC17238" t="s">
        <v>16822</v>
      </c>
      <c r="AD17238" t="s">
        <v>16809</v>
      </c>
    </row>
    <row r="17239" spans="21:30">
      <c r="U17239">
        <v>41442</v>
      </c>
      <c r="V17239">
        <v>5</v>
      </c>
      <c r="W17239" t="s">
        <v>15360</v>
      </c>
      <c r="X17239">
        <v>5</v>
      </c>
      <c r="Y17239" t="s">
        <v>16817</v>
      </c>
      <c r="Z17239">
        <v>5101</v>
      </c>
      <c r="AA17239" t="s">
        <v>16927</v>
      </c>
      <c r="AB17239">
        <v>4</v>
      </c>
      <c r="AC17239" t="s">
        <v>16816</v>
      </c>
      <c r="AD17239" t="s">
        <v>16809</v>
      </c>
    </row>
    <row r="17240" spans="21:30">
      <c r="U17240">
        <v>41443</v>
      </c>
      <c r="V17240">
        <v>3</v>
      </c>
      <c r="W17240" t="s">
        <v>15361</v>
      </c>
      <c r="X17240">
        <v>13</v>
      </c>
      <c r="Y17240" t="s">
        <v>16834</v>
      </c>
      <c r="Z17240">
        <v>13114</v>
      </c>
      <c r="AA17240" t="s">
        <v>16865</v>
      </c>
      <c r="AB17240">
        <v>4</v>
      </c>
      <c r="AC17240" t="s">
        <v>16816</v>
      </c>
      <c r="AD17240" t="s">
        <v>16809</v>
      </c>
    </row>
    <row r="17241" spans="21:30">
      <c r="U17241">
        <v>41444</v>
      </c>
      <c r="V17241">
        <v>1</v>
      </c>
      <c r="W17241" t="s">
        <v>15362</v>
      </c>
      <c r="X17241">
        <v>4</v>
      </c>
      <c r="Y17241" t="s">
        <v>16819</v>
      </c>
      <c r="Z17241">
        <v>4301</v>
      </c>
      <c r="AA17241" t="s">
        <v>16820</v>
      </c>
      <c r="AB17241">
        <v>3</v>
      </c>
      <c r="AC17241" t="s">
        <v>16832</v>
      </c>
      <c r="AD17241" t="s">
        <v>16809</v>
      </c>
    </row>
    <row r="17242" spans="21:30">
      <c r="U17242">
        <v>41446</v>
      </c>
      <c r="V17242">
        <v>8</v>
      </c>
      <c r="W17242" t="s">
        <v>15363</v>
      </c>
      <c r="X17242">
        <v>11</v>
      </c>
      <c r="Y17242" t="s">
        <v>16814</v>
      </c>
      <c r="Z17242">
        <v>11101</v>
      </c>
      <c r="AA17242" t="s">
        <v>16815</v>
      </c>
      <c r="AB17242">
        <v>7</v>
      </c>
      <c r="AC17242" t="s">
        <v>16822</v>
      </c>
      <c r="AD17242" t="s">
        <v>16809</v>
      </c>
    </row>
    <row r="17243" spans="21:30">
      <c r="U17243">
        <v>41447</v>
      </c>
      <c r="V17243">
        <v>6</v>
      </c>
      <c r="W17243" t="s">
        <v>15364</v>
      </c>
      <c r="X17243">
        <v>7</v>
      </c>
      <c r="Y17243" t="s">
        <v>16805</v>
      </c>
      <c r="Z17243">
        <v>7301</v>
      </c>
      <c r="AA17243" t="s">
        <v>16827</v>
      </c>
      <c r="AB17243">
        <v>7</v>
      </c>
      <c r="AC17243" t="s">
        <v>16822</v>
      </c>
      <c r="AD17243" t="s">
        <v>16807</v>
      </c>
    </row>
    <row r="17244" spans="21:30">
      <c r="U17244">
        <v>41448</v>
      </c>
      <c r="V17244">
        <v>4</v>
      </c>
      <c r="W17244" t="s">
        <v>15365</v>
      </c>
      <c r="X17244">
        <v>6</v>
      </c>
      <c r="Y17244" t="s">
        <v>16886</v>
      </c>
      <c r="Z17244">
        <v>6101</v>
      </c>
      <c r="AA17244" t="s">
        <v>16887</v>
      </c>
      <c r="AB17244">
        <v>4</v>
      </c>
      <c r="AC17244" t="s">
        <v>16816</v>
      </c>
      <c r="AD17244" t="s">
        <v>16809</v>
      </c>
    </row>
    <row r="17245" spans="21:30">
      <c r="U17245">
        <v>41449</v>
      </c>
      <c r="V17245">
        <v>2</v>
      </c>
      <c r="W17245" t="s">
        <v>15366</v>
      </c>
      <c r="X17245">
        <v>13</v>
      </c>
      <c r="Y17245" t="s">
        <v>16834</v>
      </c>
      <c r="Z17245">
        <v>13301</v>
      </c>
      <c r="AA17245" t="s">
        <v>16874</v>
      </c>
      <c r="AB17245">
        <v>7</v>
      </c>
      <c r="AC17245" t="s">
        <v>16822</v>
      </c>
      <c r="AD17245" t="s">
        <v>16809</v>
      </c>
    </row>
    <row r="17246" spans="21:30">
      <c r="U17246">
        <v>41450</v>
      </c>
      <c r="V17246">
        <v>6</v>
      </c>
      <c r="W17246" t="s">
        <v>15367</v>
      </c>
      <c r="X17246">
        <v>8</v>
      </c>
      <c r="Y17246" t="s">
        <v>16868</v>
      </c>
      <c r="Z17246">
        <v>8110</v>
      </c>
      <c r="AA17246" t="s">
        <v>16870</v>
      </c>
      <c r="AB17246">
        <v>7</v>
      </c>
      <c r="AC17246" t="s">
        <v>16822</v>
      </c>
      <c r="AD17246" t="s">
        <v>16807</v>
      </c>
    </row>
    <row r="17247" spans="21:30">
      <c r="U17247">
        <v>41451</v>
      </c>
      <c r="V17247">
        <v>4</v>
      </c>
      <c r="W17247" t="s">
        <v>15368</v>
      </c>
      <c r="X17247">
        <v>12</v>
      </c>
      <c r="Y17247" t="s">
        <v>16894</v>
      </c>
      <c r="Z17247">
        <v>12101</v>
      </c>
      <c r="AA17247" t="s">
        <v>16895</v>
      </c>
      <c r="AB17247">
        <v>4</v>
      </c>
      <c r="AC17247" t="s">
        <v>16816</v>
      </c>
      <c r="AD17247" t="s">
        <v>16809</v>
      </c>
    </row>
    <row r="17248" spans="21:30">
      <c r="U17248">
        <v>41452</v>
      </c>
      <c r="V17248">
        <v>2</v>
      </c>
      <c r="W17248" t="s">
        <v>15369</v>
      </c>
      <c r="X17248">
        <v>12</v>
      </c>
      <c r="Y17248" t="s">
        <v>16894</v>
      </c>
      <c r="Z17248">
        <v>12401</v>
      </c>
      <c r="AA17248" t="s">
        <v>16950</v>
      </c>
      <c r="AB17248">
        <v>4</v>
      </c>
      <c r="AC17248" t="s">
        <v>16816</v>
      </c>
      <c r="AD17248" t="s">
        <v>16809</v>
      </c>
    </row>
    <row r="17249" spans="21:30">
      <c r="U17249">
        <v>41453</v>
      </c>
      <c r="V17249">
        <v>0</v>
      </c>
      <c r="W17249" t="s">
        <v>15370</v>
      </c>
      <c r="X17249">
        <v>12</v>
      </c>
      <c r="Y17249" t="s">
        <v>16894</v>
      </c>
      <c r="Z17249">
        <v>12101</v>
      </c>
      <c r="AA17249" t="s">
        <v>16895</v>
      </c>
      <c r="AB17249">
        <v>4</v>
      </c>
      <c r="AC17249" t="s">
        <v>16816</v>
      </c>
      <c r="AD17249" t="s">
        <v>16809</v>
      </c>
    </row>
    <row r="17250" spans="21:30">
      <c r="U17250">
        <v>41454</v>
      </c>
      <c r="V17250">
        <v>9</v>
      </c>
      <c r="W17250" t="s">
        <v>15371</v>
      </c>
      <c r="X17250">
        <v>12</v>
      </c>
      <c r="Y17250" t="s">
        <v>16894</v>
      </c>
      <c r="Z17250">
        <v>12101</v>
      </c>
      <c r="AA17250" t="s">
        <v>16895</v>
      </c>
      <c r="AB17250">
        <v>4</v>
      </c>
      <c r="AC17250" t="s">
        <v>16816</v>
      </c>
      <c r="AD17250" t="s">
        <v>16809</v>
      </c>
    </row>
    <row r="17251" spans="21:30">
      <c r="U17251">
        <v>41455</v>
      </c>
      <c r="V17251">
        <v>7</v>
      </c>
      <c r="W17251" t="s">
        <v>15372</v>
      </c>
      <c r="X17251">
        <v>13</v>
      </c>
      <c r="Y17251" t="s">
        <v>16834</v>
      </c>
      <c r="Z17251">
        <v>13121</v>
      </c>
      <c r="AA17251" t="s">
        <v>16951</v>
      </c>
      <c r="AB17251">
        <v>7</v>
      </c>
      <c r="AC17251" t="s">
        <v>16822</v>
      </c>
      <c r="AD17251" t="s">
        <v>16809</v>
      </c>
    </row>
    <row r="17252" spans="21:30">
      <c r="U17252">
        <v>41456</v>
      </c>
      <c r="V17252">
        <v>5</v>
      </c>
      <c r="W17252" t="s">
        <v>15373</v>
      </c>
      <c r="X17252">
        <v>13</v>
      </c>
      <c r="Y17252" t="s">
        <v>16834</v>
      </c>
      <c r="Z17252">
        <v>13130</v>
      </c>
      <c r="AA17252" t="s">
        <v>16857</v>
      </c>
      <c r="AB17252">
        <v>4</v>
      </c>
      <c r="AC17252" t="s">
        <v>16816</v>
      </c>
      <c r="AD17252" t="s">
        <v>16809</v>
      </c>
    </row>
    <row r="17253" spans="21:30">
      <c r="U17253">
        <v>41457</v>
      </c>
      <c r="V17253">
        <v>3</v>
      </c>
      <c r="W17253" t="s">
        <v>16793</v>
      </c>
      <c r="X17253">
        <v>13</v>
      </c>
      <c r="Y17253" t="s">
        <v>16834</v>
      </c>
      <c r="Z17253">
        <v>13604</v>
      </c>
      <c r="AA17253" t="s">
        <v>16913</v>
      </c>
      <c r="AB17253">
        <v>9</v>
      </c>
      <c r="AC17253" t="s">
        <v>10720</v>
      </c>
      <c r="AD17253" t="s">
        <v>16807</v>
      </c>
    </row>
    <row r="17254" spans="21:30">
      <c r="U17254">
        <v>41458</v>
      </c>
      <c r="V17254">
        <v>1</v>
      </c>
      <c r="W17254" t="s">
        <v>15160</v>
      </c>
      <c r="X17254">
        <v>13</v>
      </c>
      <c r="Y17254" t="s">
        <v>16834</v>
      </c>
      <c r="Z17254">
        <v>13120</v>
      </c>
      <c r="AA17254" t="s">
        <v>16864</v>
      </c>
      <c r="AB17254">
        <v>4</v>
      </c>
      <c r="AC17254" t="s">
        <v>16816</v>
      </c>
      <c r="AD17254" t="s">
        <v>16809</v>
      </c>
    </row>
    <row r="17255" spans="21:30">
      <c r="U17255">
        <v>41460</v>
      </c>
      <c r="V17255">
        <v>3</v>
      </c>
      <c r="W17255" t="s">
        <v>15374</v>
      </c>
      <c r="X17255">
        <v>13</v>
      </c>
      <c r="Y17255" t="s">
        <v>16834</v>
      </c>
      <c r="Z17255">
        <v>13201</v>
      </c>
      <c r="AA17255" t="s">
        <v>16853</v>
      </c>
      <c r="AB17255">
        <v>4</v>
      </c>
      <c r="AC17255" t="s">
        <v>16816</v>
      </c>
      <c r="AD17255" t="s">
        <v>16809</v>
      </c>
    </row>
    <row r="17256" spans="21:30">
      <c r="U17256">
        <v>41461</v>
      </c>
      <c r="V17256">
        <v>1</v>
      </c>
      <c r="W17256" t="s">
        <v>15375</v>
      </c>
      <c r="X17256">
        <v>12</v>
      </c>
      <c r="Y17256" t="s">
        <v>16894</v>
      </c>
      <c r="Z17256">
        <v>12101</v>
      </c>
      <c r="AA17256" t="s">
        <v>16895</v>
      </c>
      <c r="AB17256">
        <v>4</v>
      </c>
      <c r="AC17256" t="s">
        <v>16816</v>
      </c>
      <c r="AD17256" t="s">
        <v>16809</v>
      </c>
    </row>
    <row r="17257" spans="21:30">
      <c r="U17257">
        <v>41463</v>
      </c>
      <c r="V17257">
        <v>8</v>
      </c>
      <c r="W17257" t="s">
        <v>16952</v>
      </c>
      <c r="X17257">
        <v>5</v>
      </c>
      <c r="Y17257" t="s">
        <v>16817</v>
      </c>
      <c r="Z17257">
        <v>5801</v>
      </c>
      <c r="AA17257" t="s">
        <v>16945</v>
      </c>
      <c r="AB17257">
        <v>7</v>
      </c>
      <c r="AC17257" t="s">
        <v>16822</v>
      </c>
      <c r="AD17257" t="s">
        <v>16809</v>
      </c>
    </row>
    <row r="17258" spans="21:30">
      <c r="U17258">
        <v>41464</v>
      </c>
      <c r="V17258">
        <v>6</v>
      </c>
      <c r="W17258" t="s">
        <v>15377</v>
      </c>
      <c r="X17258">
        <v>10</v>
      </c>
      <c r="Y17258" t="s">
        <v>16846</v>
      </c>
      <c r="Z17258">
        <v>10101</v>
      </c>
      <c r="AA17258" t="s">
        <v>16851</v>
      </c>
      <c r="AB17258">
        <v>8</v>
      </c>
      <c r="AC17258" t="s">
        <v>16812</v>
      </c>
      <c r="AD17258" t="s">
        <v>16809</v>
      </c>
    </row>
    <row r="17259" spans="21:30">
      <c r="U17259">
        <v>41465</v>
      </c>
      <c r="V17259">
        <v>4</v>
      </c>
      <c r="W17259" t="s">
        <v>15378</v>
      </c>
      <c r="X17259">
        <v>5</v>
      </c>
      <c r="Y17259" t="s">
        <v>16817</v>
      </c>
      <c r="Z17259">
        <v>5301</v>
      </c>
      <c r="AA17259" t="s">
        <v>16953</v>
      </c>
      <c r="AB17259">
        <v>4</v>
      </c>
      <c r="AC17259" t="s">
        <v>16816</v>
      </c>
      <c r="AD17259" t="s">
        <v>16809</v>
      </c>
    </row>
    <row r="17260" spans="21:30">
      <c r="U17260">
        <v>41467</v>
      </c>
      <c r="V17260">
        <v>0</v>
      </c>
      <c r="W17260" t="s">
        <v>15380</v>
      </c>
      <c r="X17260">
        <v>8</v>
      </c>
      <c r="Y17260" t="s">
        <v>16868</v>
      </c>
      <c r="Z17260">
        <v>8201</v>
      </c>
      <c r="AA17260" t="s">
        <v>16954</v>
      </c>
      <c r="AB17260">
        <v>7</v>
      </c>
      <c r="AC17260" t="s">
        <v>16822</v>
      </c>
      <c r="AD17260" t="s">
        <v>16807</v>
      </c>
    </row>
    <row r="17261" spans="21:30">
      <c r="U17261">
        <v>41470</v>
      </c>
      <c r="V17261">
        <v>0</v>
      </c>
      <c r="W17261" t="s">
        <v>15382</v>
      </c>
      <c r="X17261">
        <v>7</v>
      </c>
      <c r="Y17261" t="s">
        <v>16805</v>
      </c>
      <c r="Z17261">
        <v>7403</v>
      </c>
      <c r="AA17261" t="s">
        <v>16955</v>
      </c>
      <c r="AB17261">
        <v>7</v>
      </c>
      <c r="AC17261" t="s">
        <v>16822</v>
      </c>
      <c r="AD17261" t="s">
        <v>16807</v>
      </c>
    </row>
    <row r="17262" spans="21:30">
      <c r="U17262">
        <v>41471</v>
      </c>
      <c r="V17262">
        <v>9</v>
      </c>
      <c r="W17262" t="s">
        <v>15383</v>
      </c>
      <c r="X17262">
        <v>9</v>
      </c>
      <c r="Y17262" t="s">
        <v>16839</v>
      </c>
      <c r="Z17262">
        <v>9207</v>
      </c>
      <c r="AA17262" t="s">
        <v>16956</v>
      </c>
      <c r="AB17262">
        <v>7</v>
      </c>
      <c r="AC17262" t="s">
        <v>16822</v>
      </c>
      <c r="AD17262" t="s">
        <v>16807</v>
      </c>
    </row>
    <row r="17263" spans="21:30">
      <c r="U17263">
        <v>41472</v>
      </c>
      <c r="V17263">
        <v>7</v>
      </c>
      <c r="W17263" t="s">
        <v>15384</v>
      </c>
      <c r="X17263">
        <v>10</v>
      </c>
      <c r="Y17263" t="s">
        <v>16846</v>
      </c>
      <c r="Z17263">
        <v>10307</v>
      </c>
      <c r="AA17263" t="s">
        <v>16957</v>
      </c>
      <c r="AB17263">
        <v>3</v>
      </c>
      <c r="AC17263" t="s">
        <v>16832</v>
      </c>
      <c r="AD17263" t="s">
        <v>16809</v>
      </c>
    </row>
    <row r="17264" spans="21:30">
      <c r="U17264">
        <v>41473</v>
      </c>
      <c r="V17264">
        <v>5</v>
      </c>
      <c r="W17264" t="s">
        <v>15385</v>
      </c>
      <c r="X17264">
        <v>5</v>
      </c>
      <c r="Y17264" t="s">
        <v>16817</v>
      </c>
      <c r="Z17264">
        <v>5804</v>
      </c>
      <c r="AA17264" t="s">
        <v>16937</v>
      </c>
      <c r="AB17264">
        <v>4</v>
      </c>
      <c r="AC17264" t="s">
        <v>16816</v>
      </c>
      <c r="AD17264" t="s">
        <v>16809</v>
      </c>
    </row>
    <row r="17265" spans="21:30">
      <c r="U17265">
        <v>41474</v>
      </c>
      <c r="V17265">
        <v>3</v>
      </c>
      <c r="W17265" t="s">
        <v>16958</v>
      </c>
      <c r="X17265">
        <v>5</v>
      </c>
      <c r="Y17265" t="s">
        <v>16817</v>
      </c>
      <c r="Z17265">
        <v>5802</v>
      </c>
      <c r="AA17265" t="s">
        <v>16959</v>
      </c>
      <c r="AB17265">
        <v>7</v>
      </c>
      <c r="AC17265" t="s">
        <v>16822</v>
      </c>
      <c r="AD17265" t="s">
        <v>16809</v>
      </c>
    </row>
    <row r="17266" spans="21:30">
      <c r="U17266">
        <v>41475</v>
      </c>
      <c r="V17266">
        <v>1</v>
      </c>
      <c r="W17266" t="s">
        <v>16960</v>
      </c>
      <c r="X17266">
        <v>5</v>
      </c>
      <c r="Y17266" t="s">
        <v>16817</v>
      </c>
      <c r="Z17266">
        <v>5802</v>
      </c>
      <c r="AA17266" t="s">
        <v>16959</v>
      </c>
      <c r="AB17266">
        <v>7</v>
      </c>
      <c r="AC17266" t="s">
        <v>16822</v>
      </c>
      <c r="AD17266" t="s">
        <v>16809</v>
      </c>
    </row>
    <row r="17267" spans="21:30">
      <c r="U17267">
        <v>41477</v>
      </c>
      <c r="V17267">
        <v>8</v>
      </c>
      <c r="W17267" t="s">
        <v>16961</v>
      </c>
      <c r="X17267">
        <v>3</v>
      </c>
      <c r="Y17267" t="s">
        <v>16891</v>
      </c>
      <c r="Z17267">
        <v>3301</v>
      </c>
      <c r="AA17267" t="s">
        <v>16962</v>
      </c>
      <c r="AB17267">
        <v>4</v>
      </c>
      <c r="AC17267" t="s">
        <v>16816</v>
      </c>
      <c r="AD17267" t="s">
        <v>16807</v>
      </c>
    </row>
    <row r="17268" spans="21:30">
      <c r="U17268">
        <v>41478</v>
      </c>
      <c r="V17268">
        <v>6</v>
      </c>
      <c r="W17268" t="s">
        <v>15389</v>
      </c>
      <c r="X17268">
        <v>5</v>
      </c>
      <c r="Y17268" t="s">
        <v>16817</v>
      </c>
      <c r="Z17268">
        <v>5701</v>
      </c>
      <c r="AA17268" t="s">
        <v>16963</v>
      </c>
      <c r="AB17268">
        <v>7</v>
      </c>
      <c r="AC17268" t="s">
        <v>16822</v>
      </c>
      <c r="AD17268" t="s">
        <v>16809</v>
      </c>
    </row>
    <row r="17269" spans="21:30">
      <c r="U17269">
        <v>41479</v>
      </c>
      <c r="V17269">
        <v>4</v>
      </c>
      <c r="W17269" t="s">
        <v>14282</v>
      </c>
      <c r="X17269">
        <v>5</v>
      </c>
      <c r="Y17269" t="s">
        <v>16817</v>
      </c>
      <c r="Z17269">
        <v>5101</v>
      </c>
      <c r="AA17269" t="s">
        <v>16927</v>
      </c>
      <c r="AB17269">
        <v>4</v>
      </c>
      <c r="AC17269" t="s">
        <v>16816</v>
      </c>
      <c r="AD17269" t="s">
        <v>16809</v>
      </c>
    </row>
    <row r="17270" spans="21:30">
      <c r="U17270">
        <v>41480</v>
      </c>
      <c r="V17270">
        <v>8</v>
      </c>
      <c r="W17270" t="s">
        <v>15390</v>
      </c>
      <c r="X17270">
        <v>7</v>
      </c>
      <c r="Y17270" t="s">
        <v>16805</v>
      </c>
      <c r="Z17270">
        <v>7101</v>
      </c>
      <c r="AA17270" t="s">
        <v>16831</v>
      </c>
      <c r="AB17270">
        <v>4</v>
      </c>
      <c r="AC17270" t="s">
        <v>16816</v>
      </c>
      <c r="AD17270" t="s">
        <v>16807</v>
      </c>
    </row>
    <row r="17271" spans="21:30">
      <c r="U17271">
        <v>41481</v>
      </c>
      <c r="V17271">
        <v>6</v>
      </c>
      <c r="W17271" t="s">
        <v>15391</v>
      </c>
      <c r="X17271">
        <v>1</v>
      </c>
      <c r="Y17271" t="s">
        <v>16883</v>
      </c>
      <c r="Z17271">
        <v>1101</v>
      </c>
      <c r="AA17271" t="s">
        <v>16884</v>
      </c>
      <c r="AB17271">
        <v>7</v>
      </c>
      <c r="AC17271" t="s">
        <v>16822</v>
      </c>
      <c r="AD17271" t="s">
        <v>16807</v>
      </c>
    </row>
    <row r="17272" spans="21:30">
      <c r="U17272">
        <v>41482</v>
      </c>
      <c r="V17272">
        <v>4</v>
      </c>
      <c r="W17272" t="s">
        <v>16964</v>
      </c>
      <c r="X17272">
        <v>7</v>
      </c>
      <c r="Y17272" t="s">
        <v>16805</v>
      </c>
      <c r="Z17272">
        <v>7301</v>
      </c>
      <c r="AA17272" t="s">
        <v>16827</v>
      </c>
      <c r="AB17272">
        <v>7</v>
      </c>
      <c r="AC17272" t="s">
        <v>16822</v>
      </c>
      <c r="AD17272" t="s">
        <v>16807</v>
      </c>
    </row>
    <row r="17273" spans="21:30">
      <c r="U17273">
        <v>41483</v>
      </c>
      <c r="V17273">
        <v>2</v>
      </c>
      <c r="W17273" t="s">
        <v>15393</v>
      </c>
      <c r="X17273">
        <v>5</v>
      </c>
      <c r="Y17273" t="s">
        <v>16817</v>
      </c>
      <c r="Z17273">
        <v>5604</v>
      </c>
      <c r="AA17273" t="s">
        <v>16965</v>
      </c>
      <c r="AB17273">
        <v>7</v>
      </c>
      <c r="AC17273" t="s">
        <v>16822</v>
      </c>
      <c r="AD17273" t="s">
        <v>16809</v>
      </c>
    </row>
    <row r="17274" spans="21:30">
      <c r="U17274">
        <v>41484</v>
      </c>
      <c r="V17274">
        <v>0</v>
      </c>
      <c r="W17274" t="s">
        <v>15394</v>
      </c>
      <c r="X17274">
        <v>13</v>
      </c>
      <c r="Y17274" t="s">
        <v>16834</v>
      </c>
      <c r="Z17274">
        <v>13122</v>
      </c>
      <c r="AA17274" t="s">
        <v>16872</v>
      </c>
      <c r="AB17274">
        <v>4</v>
      </c>
      <c r="AC17274" t="s">
        <v>16816</v>
      </c>
      <c r="AD17274" t="s">
        <v>16809</v>
      </c>
    </row>
    <row r="17275" spans="21:30">
      <c r="U17275">
        <v>41485</v>
      </c>
      <c r="V17275">
        <v>9</v>
      </c>
      <c r="W17275" t="s">
        <v>15395</v>
      </c>
      <c r="X17275">
        <v>13</v>
      </c>
      <c r="Y17275" t="s">
        <v>16834</v>
      </c>
      <c r="Z17275">
        <v>13107</v>
      </c>
      <c r="AA17275" t="s">
        <v>16966</v>
      </c>
      <c r="AB17275">
        <v>4</v>
      </c>
      <c r="AC17275" t="s">
        <v>16816</v>
      </c>
      <c r="AD17275" t="s">
        <v>16809</v>
      </c>
    </row>
    <row r="17276" spans="21:30">
      <c r="U17276">
        <v>41486</v>
      </c>
      <c r="V17276">
        <v>7</v>
      </c>
      <c r="W17276" t="s">
        <v>15396</v>
      </c>
      <c r="X17276">
        <v>13</v>
      </c>
      <c r="Y17276" t="s">
        <v>16834</v>
      </c>
      <c r="Z17276">
        <v>13119</v>
      </c>
      <c r="AA17276" t="s">
        <v>16855</v>
      </c>
      <c r="AB17276">
        <v>4</v>
      </c>
      <c r="AC17276" t="s">
        <v>16816</v>
      </c>
      <c r="AD17276" t="s">
        <v>16809</v>
      </c>
    </row>
    <row r="17277" spans="21:30">
      <c r="U17277">
        <v>41487</v>
      </c>
      <c r="V17277">
        <v>5</v>
      </c>
      <c r="W17277" t="s">
        <v>15397</v>
      </c>
      <c r="X17277">
        <v>13</v>
      </c>
      <c r="Y17277" t="s">
        <v>16834</v>
      </c>
      <c r="Z17277">
        <v>13119</v>
      </c>
      <c r="AA17277" t="s">
        <v>16855</v>
      </c>
      <c r="AB17277">
        <v>4</v>
      </c>
      <c r="AC17277" t="s">
        <v>16816</v>
      </c>
      <c r="AD17277" t="s">
        <v>16809</v>
      </c>
    </row>
    <row r="17278" spans="21:30">
      <c r="U17278">
        <v>41488</v>
      </c>
      <c r="V17278">
        <v>3</v>
      </c>
      <c r="W17278" t="s">
        <v>15398</v>
      </c>
      <c r="X17278">
        <v>13</v>
      </c>
      <c r="Y17278" t="s">
        <v>16834</v>
      </c>
      <c r="Z17278">
        <v>13302</v>
      </c>
      <c r="AA17278" t="s">
        <v>16890</v>
      </c>
      <c r="AB17278">
        <v>3</v>
      </c>
      <c r="AC17278" t="s">
        <v>16832</v>
      </c>
      <c r="AD17278" t="s">
        <v>16809</v>
      </c>
    </row>
    <row r="17279" spans="21:30">
      <c r="U17279">
        <v>41489</v>
      </c>
      <c r="V17279">
        <v>1</v>
      </c>
      <c r="W17279" t="s">
        <v>15399</v>
      </c>
      <c r="X17279">
        <v>16</v>
      </c>
      <c r="Y17279" t="s">
        <v>16928</v>
      </c>
      <c r="Z17279">
        <v>16108</v>
      </c>
      <c r="AA17279" t="s">
        <v>16967</v>
      </c>
      <c r="AB17279">
        <v>7</v>
      </c>
      <c r="AC17279" t="s">
        <v>16822</v>
      </c>
      <c r="AD17279" t="s">
        <v>16809</v>
      </c>
    </row>
    <row r="17280" spans="21:30">
      <c r="U17280">
        <v>41490</v>
      </c>
      <c r="V17280">
        <v>5</v>
      </c>
      <c r="W17280" t="s">
        <v>16968</v>
      </c>
      <c r="X17280">
        <v>5</v>
      </c>
      <c r="Y17280" t="s">
        <v>16817</v>
      </c>
      <c r="Z17280">
        <v>5801</v>
      </c>
      <c r="AA17280" t="s">
        <v>16945</v>
      </c>
      <c r="AB17280">
        <v>7</v>
      </c>
      <c r="AC17280" t="s">
        <v>16822</v>
      </c>
      <c r="AD17280" t="s">
        <v>16809</v>
      </c>
    </row>
    <row r="17281" spans="21:30">
      <c r="U17281">
        <v>41491</v>
      </c>
      <c r="V17281">
        <v>3</v>
      </c>
      <c r="W17281" t="s">
        <v>15401</v>
      </c>
      <c r="X17281">
        <v>8</v>
      </c>
      <c r="Y17281" t="s">
        <v>16868</v>
      </c>
      <c r="Z17281">
        <v>8201</v>
      </c>
      <c r="AA17281" t="s">
        <v>16954</v>
      </c>
      <c r="AB17281">
        <v>7</v>
      </c>
      <c r="AC17281" t="s">
        <v>16822</v>
      </c>
      <c r="AD17281" t="s">
        <v>16809</v>
      </c>
    </row>
    <row r="17282" spans="21:30">
      <c r="U17282">
        <v>41492</v>
      </c>
      <c r="V17282">
        <v>1</v>
      </c>
      <c r="W17282" t="s">
        <v>15401</v>
      </c>
      <c r="X17282">
        <v>8</v>
      </c>
      <c r="Y17282" t="s">
        <v>16868</v>
      </c>
      <c r="Z17282">
        <v>8201</v>
      </c>
      <c r="AA17282" t="s">
        <v>16954</v>
      </c>
      <c r="AB17282">
        <v>7</v>
      </c>
      <c r="AC17282" t="s">
        <v>16822</v>
      </c>
      <c r="AD17282" t="s">
        <v>16809</v>
      </c>
    </row>
    <row r="17283" spans="21:30">
      <c r="U17283">
        <v>41494</v>
      </c>
      <c r="V17283">
        <v>8</v>
      </c>
      <c r="W17283" t="s">
        <v>16794</v>
      </c>
      <c r="X17283">
        <v>13</v>
      </c>
      <c r="Y17283" t="s">
        <v>16834</v>
      </c>
      <c r="Z17283">
        <v>13108</v>
      </c>
      <c r="AA17283" t="s">
        <v>16969</v>
      </c>
      <c r="AB17283">
        <v>9</v>
      </c>
      <c r="AC17283" t="s">
        <v>10720</v>
      </c>
      <c r="AD17283" t="s">
        <v>16809</v>
      </c>
    </row>
    <row r="17284" spans="21:30">
      <c r="U17284">
        <v>41495</v>
      </c>
      <c r="V17284">
        <v>6</v>
      </c>
      <c r="W17284" t="s">
        <v>15402</v>
      </c>
      <c r="X17284">
        <v>5</v>
      </c>
      <c r="Y17284" t="s">
        <v>16817</v>
      </c>
      <c r="Z17284">
        <v>5801</v>
      </c>
      <c r="AA17284" t="s">
        <v>16945</v>
      </c>
      <c r="AB17284">
        <v>4</v>
      </c>
      <c r="AC17284" t="s">
        <v>16816</v>
      </c>
      <c r="AD17284" t="s">
        <v>16809</v>
      </c>
    </row>
    <row r="17285" spans="21:30">
      <c r="U17285">
        <v>41496</v>
      </c>
      <c r="V17285">
        <v>4</v>
      </c>
      <c r="W17285" t="s">
        <v>16970</v>
      </c>
      <c r="X17285">
        <v>5</v>
      </c>
      <c r="Y17285" t="s">
        <v>16817</v>
      </c>
      <c r="Z17285">
        <v>5301</v>
      </c>
      <c r="AA17285" t="s">
        <v>16953</v>
      </c>
      <c r="AB17285">
        <v>4</v>
      </c>
      <c r="AC17285" t="s">
        <v>16816</v>
      </c>
      <c r="AD17285" t="s">
        <v>16809</v>
      </c>
    </row>
    <row r="17286" spans="21:30">
      <c r="U17286">
        <v>41497</v>
      </c>
      <c r="V17286">
        <v>2</v>
      </c>
      <c r="W17286" t="s">
        <v>15403</v>
      </c>
      <c r="X17286">
        <v>13</v>
      </c>
      <c r="Y17286" t="s">
        <v>16834</v>
      </c>
      <c r="Z17286">
        <v>13123</v>
      </c>
      <c r="AA17286" t="s">
        <v>16854</v>
      </c>
      <c r="AB17286">
        <v>4</v>
      </c>
      <c r="AC17286" t="s">
        <v>16816</v>
      </c>
      <c r="AD17286" t="s">
        <v>16809</v>
      </c>
    </row>
    <row r="17287" spans="21:30">
      <c r="U17287">
        <v>41498</v>
      </c>
      <c r="V17287">
        <v>0</v>
      </c>
      <c r="W17287" t="s">
        <v>15404</v>
      </c>
      <c r="X17287">
        <v>10</v>
      </c>
      <c r="Y17287" t="s">
        <v>16846</v>
      </c>
      <c r="Z17287">
        <v>10301</v>
      </c>
      <c r="AA17287" t="s">
        <v>16848</v>
      </c>
      <c r="AB17287">
        <v>4</v>
      </c>
      <c r="AC17287" t="s">
        <v>16816</v>
      </c>
      <c r="AD17287" t="s">
        <v>16809</v>
      </c>
    </row>
    <row r="17288" spans="21:30">
      <c r="U17288">
        <v>41499</v>
      </c>
      <c r="V17288">
        <v>9</v>
      </c>
      <c r="W17288" t="s">
        <v>15405</v>
      </c>
      <c r="X17288">
        <v>10</v>
      </c>
      <c r="Y17288" t="s">
        <v>16846</v>
      </c>
      <c r="Z17288">
        <v>10101</v>
      </c>
      <c r="AA17288" t="s">
        <v>16851</v>
      </c>
      <c r="AB17288">
        <v>8</v>
      </c>
      <c r="AC17288" t="s">
        <v>16812</v>
      </c>
      <c r="AD17288" t="s">
        <v>16809</v>
      </c>
    </row>
    <row r="17289" spans="21:30">
      <c r="U17289">
        <v>41500</v>
      </c>
      <c r="V17289">
        <v>6</v>
      </c>
      <c r="W17289" t="s">
        <v>12523</v>
      </c>
      <c r="X17289">
        <v>8</v>
      </c>
      <c r="Y17289" t="s">
        <v>16868</v>
      </c>
      <c r="Z17289">
        <v>8205</v>
      </c>
      <c r="AA17289" t="s">
        <v>16971</v>
      </c>
      <c r="AB17289">
        <v>7</v>
      </c>
      <c r="AC17289" t="s">
        <v>16822</v>
      </c>
      <c r="AD17289" t="s">
        <v>16809</v>
      </c>
    </row>
    <row r="17290" spans="21:30">
      <c r="U17290">
        <v>41501</v>
      </c>
      <c r="V17290">
        <v>4</v>
      </c>
      <c r="W17290" t="s">
        <v>12905</v>
      </c>
      <c r="X17290">
        <v>8</v>
      </c>
      <c r="Y17290" t="s">
        <v>16868</v>
      </c>
      <c r="Z17290">
        <v>8102</v>
      </c>
      <c r="AA17290" t="s">
        <v>16871</v>
      </c>
      <c r="AB17290">
        <v>7</v>
      </c>
      <c r="AC17290" t="s">
        <v>16822</v>
      </c>
      <c r="AD17290" t="s">
        <v>16807</v>
      </c>
    </row>
    <row r="17291" spans="21:30">
      <c r="U17291">
        <v>41502</v>
      </c>
      <c r="V17291">
        <v>2</v>
      </c>
      <c r="W17291" t="s">
        <v>15406</v>
      </c>
      <c r="X17291">
        <v>4</v>
      </c>
      <c r="Y17291" t="s">
        <v>16819</v>
      </c>
      <c r="Z17291">
        <v>4301</v>
      </c>
      <c r="AA17291" t="s">
        <v>16820</v>
      </c>
      <c r="AB17291">
        <v>7</v>
      </c>
      <c r="AC17291" t="s">
        <v>16822</v>
      </c>
      <c r="AD17291" t="s">
        <v>16809</v>
      </c>
    </row>
    <row r="17292" spans="21:30">
      <c r="U17292">
        <v>41503</v>
      </c>
      <c r="V17292">
        <v>0</v>
      </c>
      <c r="W17292" t="s">
        <v>15407</v>
      </c>
      <c r="X17292">
        <v>4</v>
      </c>
      <c r="Y17292" t="s">
        <v>16819</v>
      </c>
      <c r="Z17292">
        <v>4102</v>
      </c>
      <c r="AA17292" t="s">
        <v>16833</v>
      </c>
      <c r="AB17292">
        <v>3</v>
      </c>
      <c r="AC17292" t="s">
        <v>16832</v>
      </c>
      <c r="AD17292" t="s">
        <v>16809</v>
      </c>
    </row>
    <row r="17293" spans="21:30">
      <c r="U17293">
        <v>41504</v>
      </c>
      <c r="V17293">
        <v>9</v>
      </c>
      <c r="W17293" t="s">
        <v>15408</v>
      </c>
      <c r="X17293">
        <v>4</v>
      </c>
      <c r="Y17293" t="s">
        <v>16819</v>
      </c>
      <c r="Z17293">
        <v>4102</v>
      </c>
      <c r="AA17293" t="s">
        <v>16833</v>
      </c>
      <c r="AB17293">
        <v>3</v>
      </c>
      <c r="AC17293" t="s">
        <v>16832</v>
      </c>
      <c r="AD17293" t="s">
        <v>16809</v>
      </c>
    </row>
    <row r="17294" spans="21:30">
      <c r="U17294">
        <v>41505</v>
      </c>
      <c r="V17294">
        <v>7</v>
      </c>
      <c r="W17294" t="s">
        <v>15409</v>
      </c>
      <c r="X17294">
        <v>1</v>
      </c>
      <c r="Y17294" t="s">
        <v>16883</v>
      </c>
      <c r="Z17294">
        <v>1101</v>
      </c>
      <c r="AA17294" t="s">
        <v>16884</v>
      </c>
      <c r="AB17294">
        <v>4</v>
      </c>
      <c r="AC17294" t="s">
        <v>16816</v>
      </c>
      <c r="AD17294" t="s">
        <v>16809</v>
      </c>
    </row>
    <row r="17295" spans="21:30">
      <c r="U17295">
        <v>41506</v>
      </c>
      <c r="V17295">
        <v>5</v>
      </c>
      <c r="W17295" t="s">
        <v>15410</v>
      </c>
      <c r="X17295">
        <v>13</v>
      </c>
      <c r="Y17295" t="s">
        <v>16834</v>
      </c>
      <c r="Z17295">
        <v>13111</v>
      </c>
      <c r="AA17295" t="s">
        <v>16907</v>
      </c>
      <c r="AB17295">
        <v>4</v>
      </c>
      <c r="AC17295" t="s">
        <v>16816</v>
      </c>
      <c r="AD17295" t="s">
        <v>16809</v>
      </c>
    </row>
    <row r="17296" spans="21:30">
      <c r="U17296">
        <v>41507</v>
      </c>
      <c r="V17296">
        <v>3</v>
      </c>
      <c r="W17296" t="s">
        <v>15411</v>
      </c>
      <c r="X17296">
        <v>6</v>
      </c>
      <c r="Y17296" t="s">
        <v>16886</v>
      </c>
      <c r="Z17296">
        <v>6101</v>
      </c>
      <c r="AA17296" t="s">
        <v>16887</v>
      </c>
      <c r="AB17296">
        <v>7</v>
      </c>
      <c r="AC17296" t="s">
        <v>16822</v>
      </c>
      <c r="AD17296" t="s">
        <v>16809</v>
      </c>
    </row>
    <row r="17297" spans="21:30">
      <c r="U17297">
        <v>41508</v>
      </c>
      <c r="V17297">
        <v>1</v>
      </c>
      <c r="W17297" t="s">
        <v>16972</v>
      </c>
      <c r="X17297">
        <v>4</v>
      </c>
      <c r="Y17297" t="s">
        <v>16819</v>
      </c>
      <c r="Z17297">
        <v>4101</v>
      </c>
      <c r="AA17297" t="s">
        <v>16823</v>
      </c>
      <c r="AB17297">
        <v>7</v>
      </c>
      <c r="AC17297" t="s">
        <v>16822</v>
      </c>
      <c r="AD17297" t="s">
        <v>16809</v>
      </c>
    </row>
    <row r="17298" spans="21:30">
      <c r="U17298">
        <v>41510</v>
      </c>
      <c r="V17298">
        <v>3</v>
      </c>
      <c r="W17298" t="s">
        <v>15413</v>
      </c>
      <c r="X17298">
        <v>5</v>
      </c>
      <c r="Y17298" t="s">
        <v>16817</v>
      </c>
      <c r="Z17298">
        <v>5401</v>
      </c>
      <c r="AA17298" t="s">
        <v>16936</v>
      </c>
      <c r="AB17298">
        <v>4</v>
      </c>
      <c r="AC17298" t="s">
        <v>16816</v>
      </c>
      <c r="AD17298" t="s">
        <v>16809</v>
      </c>
    </row>
    <row r="17299" spans="21:30">
      <c r="U17299">
        <v>41511</v>
      </c>
      <c r="V17299">
        <v>1</v>
      </c>
      <c r="W17299" t="s">
        <v>15414</v>
      </c>
      <c r="X17299">
        <v>13</v>
      </c>
      <c r="Y17299" t="s">
        <v>16834</v>
      </c>
      <c r="Z17299">
        <v>13120</v>
      </c>
      <c r="AA17299" t="s">
        <v>16864</v>
      </c>
      <c r="AB17299">
        <v>4</v>
      </c>
      <c r="AC17299" t="s">
        <v>16816</v>
      </c>
      <c r="AD17299" t="s">
        <v>16809</v>
      </c>
    </row>
    <row r="17300" spans="21:30">
      <c r="U17300">
        <v>41513</v>
      </c>
      <c r="V17300">
        <v>8</v>
      </c>
      <c r="W17300" t="s">
        <v>15415</v>
      </c>
      <c r="X17300">
        <v>13</v>
      </c>
      <c r="Y17300" t="s">
        <v>16834</v>
      </c>
      <c r="Z17300">
        <v>13107</v>
      </c>
      <c r="AA17300" t="s">
        <v>16966</v>
      </c>
      <c r="AB17300">
        <v>4</v>
      </c>
      <c r="AC17300" t="s">
        <v>16816</v>
      </c>
      <c r="AD17300" t="s">
        <v>16809</v>
      </c>
    </row>
    <row r="17301" spans="21:30">
      <c r="U17301">
        <v>41514</v>
      </c>
      <c r="V17301">
        <v>6</v>
      </c>
      <c r="W17301" t="s">
        <v>15416</v>
      </c>
      <c r="X17301">
        <v>9</v>
      </c>
      <c r="Y17301" t="s">
        <v>16839</v>
      </c>
      <c r="Z17301">
        <v>9101</v>
      </c>
      <c r="AA17301" t="s">
        <v>16885</v>
      </c>
      <c r="AB17301">
        <v>4</v>
      </c>
      <c r="AC17301" t="s">
        <v>16816</v>
      </c>
      <c r="AD17301" t="s">
        <v>16807</v>
      </c>
    </row>
    <row r="17302" spans="21:30">
      <c r="U17302">
        <v>41517</v>
      </c>
      <c r="V17302">
        <v>0</v>
      </c>
      <c r="W17302" t="s">
        <v>16973</v>
      </c>
      <c r="X17302">
        <v>2</v>
      </c>
      <c r="Y17302" t="s">
        <v>16829</v>
      </c>
      <c r="Z17302">
        <v>2101</v>
      </c>
      <c r="AA17302" t="s">
        <v>16880</v>
      </c>
      <c r="AB17302">
        <v>4</v>
      </c>
      <c r="AC17302" t="s">
        <v>16816</v>
      </c>
      <c r="AD17302" t="s">
        <v>16809</v>
      </c>
    </row>
    <row r="17303" spans="21:30">
      <c r="U17303">
        <v>41518</v>
      </c>
      <c r="V17303">
        <v>9</v>
      </c>
      <c r="W17303" t="s">
        <v>15419</v>
      </c>
      <c r="X17303">
        <v>1</v>
      </c>
      <c r="Y17303" t="s">
        <v>16883</v>
      </c>
      <c r="Z17303">
        <v>1101</v>
      </c>
      <c r="AA17303" t="s">
        <v>16884</v>
      </c>
      <c r="AB17303">
        <v>4</v>
      </c>
      <c r="AC17303" t="s">
        <v>16816</v>
      </c>
      <c r="AD17303" t="s">
        <v>16809</v>
      </c>
    </row>
    <row r="17304" spans="21:30">
      <c r="U17304">
        <v>41519</v>
      </c>
      <c r="V17304">
        <v>7</v>
      </c>
      <c r="W17304" t="s">
        <v>15420</v>
      </c>
      <c r="X17304">
        <v>13</v>
      </c>
      <c r="Y17304" t="s">
        <v>16834</v>
      </c>
      <c r="Z17304">
        <v>13201</v>
      </c>
      <c r="AA17304" t="s">
        <v>16853</v>
      </c>
      <c r="AB17304">
        <v>8</v>
      </c>
      <c r="AC17304" t="s">
        <v>16812</v>
      </c>
      <c r="AD17304" t="s">
        <v>16809</v>
      </c>
    </row>
    <row r="17305" spans="21:30">
      <c r="U17305">
        <v>41520</v>
      </c>
      <c r="V17305">
        <v>0</v>
      </c>
      <c r="W17305" t="s">
        <v>15421</v>
      </c>
      <c r="X17305">
        <v>7</v>
      </c>
      <c r="Y17305" t="s">
        <v>16805</v>
      </c>
      <c r="Z17305">
        <v>7401</v>
      </c>
      <c r="AA17305" t="s">
        <v>16974</v>
      </c>
      <c r="AB17305">
        <v>7</v>
      </c>
      <c r="AC17305" t="s">
        <v>16822</v>
      </c>
      <c r="AD17305" t="s">
        <v>16807</v>
      </c>
    </row>
    <row r="17306" spans="21:30">
      <c r="U17306">
        <v>41521</v>
      </c>
      <c r="V17306">
        <v>9</v>
      </c>
      <c r="W17306" t="s">
        <v>15422</v>
      </c>
      <c r="X17306">
        <v>16</v>
      </c>
      <c r="Y17306" t="s">
        <v>16928</v>
      </c>
      <c r="Z17306">
        <v>16103</v>
      </c>
      <c r="AA17306" t="s">
        <v>16975</v>
      </c>
      <c r="AB17306">
        <v>3</v>
      </c>
      <c r="AC17306" t="s">
        <v>16832</v>
      </c>
      <c r="AD17306" t="s">
        <v>16809</v>
      </c>
    </row>
    <row r="17307" spans="21:30">
      <c r="U17307">
        <v>41522</v>
      </c>
      <c r="V17307">
        <v>7</v>
      </c>
      <c r="W17307" t="s">
        <v>15423</v>
      </c>
      <c r="X17307">
        <v>10</v>
      </c>
      <c r="Y17307" t="s">
        <v>16846</v>
      </c>
      <c r="Z17307">
        <v>10207</v>
      </c>
      <c r="AA17307" t="s">
        <v>16976</v>
      </c>
      <c r="AB17307">
        <v>8</v>
      </c>
      <c r="AC17307" t="s">
        <v>16812</v>
      </c>
      <c r="AD17307" t="s">
        <v>16809</v>
      </c>
    </row>
    <row r="17308" spans="21:30">
      <c r="U17308">
        <v>41523</v>
      </c>
      <c r="V17308">
        <v>5</v>
      </c>
      <c r="W17308" t="s">
        <v>16977</v>
      </c>
      <c r="X17308">
        <v>13</v>
      </c>
      <c r="Y17308" t="s">
        <v>16834</v>
      </c>
      <c r="Z17308">
        <v>13122</v>
      </c>
      <c r="AA17308" t="s">
        <v>16872</v>
      </c>
      <c r="AB17308">
        <v>8</v>
      </c>
      <c r="AC17308" t="s">
        <v>16812</v>
      </c>
      <c r="AD17308" t="s">
        <v>16809</v>
      </c>
    </row>
    <row r="17309" spans="21:30">
      <c r="U17309">
        <v>41525</v>
      </c>
      <c r="V17309">
        <v>1</v>
      </c>
      <c r="W17309" t="s">
        <v>15426</v>
      </c>
      <c r="X17309">
        <v>1</v>
      </c>
      <c r="Y17309" t="s">
        <v>16883</v>
      </c>
      <c r="Z17309">
        <v>1101</v>
      </c>
      <c r="AA17309" t="s">
        <v>16884</v>
      </c>
      <c r="AB17309">
        <v>4</v>
      </c>
      <c r="AC17309" t="s">
        <v>16816</v>
      </c>
      <c r="AD17309" t="s">
        <v>16807</v>
      </c>
    </row>
    <row r="17310" spans="21:30">
      <c r="U17310">
        <v>41527</v>
      </c>
      <c r="V17310">
        <v>8</v>
      </c>
      <c r="W17310" t="s">
        <v>15427</v>
      </c>
      <c r="X17310">
        <v>14</v>
      </c>
      <c r="Y17310" t="s">
        <v>16810</v>
      </c>
      <c r="Z17310">
        <v>14201</v>
      </c>
      <c r="AA17310" t="s">
        <v>16921</v>
      </c>
      <c r="AB17310">
        <v>7</v>
      </c>
      <c r="AC17310" t="s">
        <v>16822</v>
      </c>
      <c r="AD17310" t="s">
        <v>16809</v>
      </c>
    </row>
    <row r="17311" spans="21:30">
      <c r="U17311">
        <v>41528</v>
      </c>
      <c r="V17311">
        <v>6</v>
      </c>
      <c r="W17311" t="s">
        <v>15428</v>
      </c>
      <c r="X17311">
        <v>5</v>
      </c>
      <c r="Y17311" t="s">
        <v>16817</v>
      </c>
      <c r="Z17311">
        <v>5103</v>
      </c>
      <c r="AA17311" t="s">
        <v>16867</v>
      </c>
      <c r="AB17311">
        <v>4</v>
      </c>
      <c r="AC17311" t="s">
        <v>16816</v>
      </c>
      <c r="AD17311" t="s">
        <v>16809</v>
      </c>
    </row>
    <row r="17312" spans="21:30">
      <c r="U17312">
        <v>41529</v>
      </c>
      <c r="V17312">
        <v>4</v>
      </c>
      <c r="W17312" t="s">
        <v>8834</v>
      </c>
      <c r="X17312">
        <v>7</v>
      </c>
      <c r="Y17312" t="s">
        <v>16805</v>
      </c>
      <c r="Z17312">
        <v>7101</v>
      </c>
      <c r="AA17312" t="s">
        <v>16831</v>
      </c>
      <c r="AB17312">
        <v>3</v>
      </c>
      <c r="AC17312" t="s">
        <v>16832</v>
      </c>
      <c r="AD17312" t="s">
        <v>16809</v>
      </c>
    </row>
    <row r="17313" spans="21:30">
      <c r="U17313">
        <v>41530</v>
      </c>
      <c r="V17313">
        <v>8</v>
      </c>
      <c r="W17313" t="s">
        <v>15429</v>
      </c>
      <c r="X17313">
        <v>4</v>
      </c>
      <c r="Y17313" t="s">
        <v>16819</v>
      </c>
      <c r="Z17313">
        <v>4101</v>
      </c>
      <c r="AA17313" t="s">
        <v>16823</v>
      </c>
      <c r="AB17313">
        <v>4</v>
      </c>
      <c r="AC17313" t="s">
        <v>16816</v>
      </c>
      <c r="AD17313" t="s">
        <v>16809</v>
      </c>
    </row>
    <row r="17314" spans="21:30">
      <c r="U17314">
        <v>41531</v>
      </c>
      <c r="V17314">
        <v>6</v>
      </c>
      <c r="W17314" t="s">
        <v>15430</v>
      </c>
      <c r="X17314">
        <v>8</v>
      </c>
      <c r="Y17314" t="s">
        <v>16868</v>
      </c>
      <c r="Z17314">
        <v>8110</v>
      </c>
      <c r="AA17314" t="s">
        <v>16870</v>
      </c>
      <c r="AB17314">
        <v>4</v>
      </c>
      <c r="AC17314" t="s">
        <v>16816</v>
      </c>
      <c r="AD17314" t="s">
        <v>16809</v>
      </c>
    </row>
    <row r="17315" spans="21:30">
      <c r="U17315">
        <v>41532</v>
      </c>
      <c r="V17315">
        <v>4</v>
      </c>
      <c r="W17315" t="s">
        <v>15431</v>
      </c>
      <c r="X17315">
        <v>13</v>
      </c>
      <c r="Y17315" t="s">
        <v>16834</v>
      </c>
      <c r="Z17315">
        <v>13101</v>
      </c>
      <c r="AA17315" t="s">
        <v>16835</v>
      </c>
      <c r="AB17315">
        <v>4</v>
      </c>
      <c r="AC17315" t="s">
        <v>16816</v>
      </c>
      <c r="AD17315" t="s">
        <v>16809</v>
      </c>
    </row>
    <row r="17316" spans="21:30">
      <c r="U17316">
        <v>41533</v>
      </c>
      <c r="V17316">
        <v>2</v>
      </c>
      <c r="W17316" t="s">
        <v>15432</v>
      </c>
      <c r="X17316">
        <v>14</v>
      </c>
      <c r="Y17316" t="s">
        <v>16810</v>
      </c>
      <c r="Z17316">
        <v>14203</v>
      </c>
      <c r="AA17316" t="s">
        <v>16978</v>
      </c>
      <c r="AB17316">
        <v>3</v>
      </c>
      <c r="AC17316" t="s">
        <v>16832</v>
      </c>
      <c r="AD17316" t="s">
        <v>16809</v>
      </c>
    </row>
    <row r="17317" spans="21:30">
      <c r="U17317">
        <v>41534</v>
      </c>
      <c r="V17317">
        <v>0</v>
      </c>
      <c r="W17317" t="s">
        <v>15433</v>
      </c>
      <c r="X17317">
        <v>13</v>
      </c>
      <c r="Y17317" t="s">
        <v>16834</v>
      </c>
      <c r="Z17317">
        <v>13114</v>
      </c>
      <c r="AA17317" t="s">
        <v>16865</v>
      </c>
      <c r="AB17317">
        <v>4</v>
      </c>
      <c r="AC17317" t="s">
        <v>16816</v>
      </c>
      <c r="AD17317" t="s">
        <v>16809</v>
      </c>
    </row>
    <row r="17318" spans="21:30">
      <c r="U17318">
        <v>41535</v>
      </c>
      <c r="V17318">
        <v>9</v>
      </c>
      <c r="W17318" t="s">
        <v>15434</v>
      </c>
      <c r="X17318">
        <v>13</v>
      </c>
      <c r="Y17318" t="s">
        <v>16834</v>
      </c>
      <c r="Z17318">
        <v>13115</v>
      </c>
      <c r="AA17318" t="s">
        <v>16898</v>
      </c>
      <c r="AB17318">
        <v>4</v>
      </c>
      <c r="AC17318" t="s">
        <v>16816</v>
      </c>
      <c r="AD17318" t="s">
        <v>16809</v>
      </c>
    </row>
    <row r="17319" spans="21:30">
      <c r="U17319">
        <v>41536</v>
      </c>
      <c r="V17319">
        <v>7</v>
      </c>
      <c r="W17319" t="s">
        <v>15435</v>
      </c>
      <c r="X17319">
        <v>13</v>
      </c>
      <c r="Y17319" t="s">
        <v>16834</v>
      </c>
      <c r="Z17319">
        <v>13106</v>
      </c>
      <c r="AA17319" t="s">
        <v>16943</v>
      </c>
      <c r="AB17319">
        <v>4</v>
      </c>
      <c r="AC17319" t="s">
        <v>16816</v>
      </c>
      <c r="AD17319" t="s">
        <v>16809</v>
      </c>
    </row>
    <row r="17320" spans="21:30">
      <c r="U17320">
        <v>41537</v>
      </c>
      <c r="V17320">
        <v>5</v>
      </c>
      <c r="W17320" t="s">
        <v>15436</v>
      </c>
      <c r="X17320">
        <v>4</v>
      </c>
      <c r="Y17320" t="s">
        <v>16819</v>
      </c>
      <c r="Z17320">
        <v>4101</v>
      </c>
      <c r="AA17320" t="s">
        <v>16823</v>
      </c>
      <c r="AB17320">
        <v>3</v>
      </c>
      <c r="AC17320" t="s">
        <v>16832</v>
      </c>
      <c r="AD17320" t="s">
        <v>16809</v>
      </c>
    </row>
    <row r="17321" spans="21:30">
      <c r="U17321">
        <v>41538</v>
      </c>
      <c r="V17321">
        <v>3</v>
      </c>
      <c r="W17321" t="s">
        <v>15437</v>
      </c>
      <c r="X17321">
        <v>13</v>
      </c>
      <c r="Y17321" t="s">
        <v>16834</v>
      </c>
      <c r="Z17321">
        <v>13104</v>
      </c>
      <c r="AA17321" t="s">
        <v>16979</v>
      </c>
      <c r="AB17321">
        <v>3</v>
      </c>
      <c r="AC17321" t="s">
        <v>16832</v>
      </c>
      <c r="AD17321" t="s">
        <v>16809</v>
      </c>
    </row>
    <row r="17322" spans="21:30">
      <c r="U17322">
        <v>41539</v>
      </c>
      <c r="V17322">
        <v>1</v>
      </c>
      <c r="W17322" t="s">
        <v>15438</v>
      </c>
      <c r="X17322">
        <v>16</v>
      </c>
      <c r="Y17322" t="s">
        <v>16928</v>
      </c>
      <c r="Z17322">
        <v>16101</v>
      </c>
      <c r="AA17322" t="s">
        <v>16929</v>
      </c>
      <c r="AB17322">
        <v>4</v>
      </c>
      <c r="AC17322" t="s">
        <v>16816</v>
      </c>
      <c r="AD17322" t="s">
        <v>16807</v>
      </c>
    </row>
    <row r="17323" spans="21:30">
      <c r="U17323">
        <v>41540</v>
      </c>
      <c r="V17323">
        <v>5</v>
      </c>
      <c r="W17323" t="s">
        <v>16980</v>
      </c>
      <c r="X17323">
        <v>14</v>
      </c>
      <c r="Y17323" t="s">
        <v>16810</v>
      </c>
      <c r="Z17323">
        <v>14204</v>
      </c>
      <c r="AA17323" t="s">
        <v>16981</v>
      </c>
      <c r="AB17323">
        <v>8</v>
      </c>
      <c r="AC17323" t="s">
        <v>16812</v>
      </c>
      <c r="AD17323" t="s">
        <v>16809</v>
      </c>
    </row>
    <row r="17324" spans="21:30">
      <c r="U17324">
        <v>41541</v>
      </c>
      <c r="V17324">
        <v>3</v>
      </c>
      <c r="W17324" t="s">
        <v>15439</v>
      </c>
      <c r="X17324">
        <v>4</v>
      </c>
      <c r="Y17324" t="s">
        <v>16819</v>
      </c>
      <c r="Z17324">
        <v>4102</v>
      </c>
      <c r="AA17324" t="s">
        <v>16833</v>
      </c>
      <c r="AB17324">
        <v>4</v>
      </c>
      <c r="AC17324" t="s">
        <v>16816</v>
      </c>
      <c r="AD17324" t="s">
        <v>16809</v>
      </c>
    </row>
    <row r="17325" spans="21:30">
      <c r="U17325">
        <v>41542</v>
      </c>
      <c r="V17325">
        <v>1</v>
      </c>
      <c r="W17325" t="s">
        <v>15440</v>
      </c>
      <c r="X17325">
        <v>13</v>
      </c>
      <c r="Y17325" t="s">
        <v>16834</v>
      </c>
      <c r="Z17325">
        <v>13126</v>
      </c>
      <c r="AA17325" t="s">
        <v>16861</v>
      </c>
      <c r="AB17325">
        <v>8</v>
      </c>
      <c r="AC17325" t="s">
        <v>16812</v>
      </c>
      <c r="AD17325" t="s">
        <v>16809</v>
      </c>
    </row>
    <row r="17326" spans="21:30">
      <c r="U17326">
        <v>41544</v>
      </c>
      <c r="V17326">
        <v>8</v>
      </c>
      <c r="W17326" t="s">
        <v>15441</v>
      </c>
      <c r="X17326">
        <v>13</v>
      </c>
      <c r="Y17326" t="s">
        <v>16834</v>
      </c>
      <c r="Z17326">
        <v>13301</v>
      </c>
      <c r="AA17326" t="s">
        <v>16874</v>
      </c>
      <c r="AB17326">
        <v>3</v>
      </c>
      <c r="AC17326" t="s">
        <v>16832</v>
      </c>
      <c r="AD17326" t="s">
        <v>16809</v>
      </c>
    </row>
    <row r="17327" spans="21:30">
      <c r="U17327">
        <v>41545</v>
      </c>
      <c r="V17327">
        <v>6</v>
      </c>
      <c r="W17327" t="s">
        <v>16795</v>
      </c>
      <c r="X17327">
        <v>13</v>
      </c>
      <c r="Y17327" t="s">
        <v>16834</v>
      </c>
      <c r="Z17327">
        <v>13131</v>
      </c>
      <c r="AA17327" t="s">
        <v>16982</v>
      </c>
      <c r="AB17327">
        <v>9</v>
      </c>
      <c r="AC17327" t="s">
        <v>10720</v>
      </c>
      <c r="AD17327" t="s">
        <v>16809</v>
      </c>
    </row>
    <row r="17328" spans="21:30">
      <c r="U17328">
        <v>41546</v>
      </c>
      <c r="V17328">
        <v>4</v>
      </c>
      <c r="W17328" t="s">
        <v>15442</v>
      </c>
      <c r="X17328">
        <v>14</v>
      </c>
      <c r="Y17328" t="s">
        <v>16810</v>
      </c>
      <c r="Z17328">
        <v>14203</v>
      </c>
      <c r="AA17328" t="s">
        <v>16978</v>
      </c>
      <c r="AB17328">
        <v>7</v>
      </c>
      <c r="AC17328" t="s">
        <v>16822</v>
      </c>
      <c r="AD17328" t="s">
        <v>16809</v>
      </c>
    </row>
    <row r="17329" spans="21:30">
      <c r="U17329">
        <v>41547</v>
      </c>
      <c r="V17329">
        <v>2</v>
      </c>
      <c r="W17329" t="s">
        <v>15443</v>
      </c>
      <c r="X17329">
        <v>5</v>
      </c>
      <c r="Y17329" t="s">
        <v>16817</v>
      </c>
      <c r="Z17329">
        <v>5109</v>
      </c>
      <c r="AA17329" t="s">
        <v>16818</v>
      </c>
      <c r="AB17329">
        <v>4</v>
      </c>
      <c r="AC17329" t="s">
        <v>16816</v>
      </c>
      <c r="AD17329" t="s">
        <v>16809</v>
      </c>
    </row>
    <row r="17330" spans="21:30">
      <c r="U17330">
        <v>41548</v>
      </c>
      <c r="V17330">
        <v>0</v>
      </c>
      <c r="W17330" t="s">
        <v>15444</v>
      </c>
      <c r="X17330">
        <v>13</v>
      </c>
      <c r="Y17330" t="s">
        <v>16834</v>
      </c>
      <c r="Z17330">
        <v>13130</v>
      </c>
      <c r="AA17330" t="s">
        <v>16857</v>
      </c>
      <c r="AB17330">
        <v>7</v>
      </c>
      <c r="AC17330" t="s">
        <v>16822</v>
      </c>
      <c r="AD17330" t="s">
        <v>16809</v>
      </c>
    </row>
    <row r="17331" spans="21:30">
      <c r="U17331">
        <v>41549</v>
      </c>
      <c r="V17331">
        <v>9</v>
      </c>
      <c r="W17331" t="s">
        <v>15445</v>
      </c>
      <c r="X17331">
        <v>5</v>
      </c>
      <c r="Y17331" t="s">
        <v>16817</v>
      </c>
      <c r="Z17331">
        <v>5103</v>
      </c>
      <c r="AA17331" t="s">
        <v>16867</v>
      </c>
      <c r="AB17331">
        <v>4</v>
      </c>
      <c r="AC17331" t="s">
        <v>16816</v>
      </c>
      <c r="AD17331" t="s">
        <v>16809</v>
      </c>
    </row>
    <row r="17332" spans="21:30">
      <c r="U17332">
        <v>41550</v>
      </c>
      <c r="V17332">
        <v>2</v>
      </c>
      <c r="W17332" t="s">
        <v>15446</v>
      </c>
      <c r="X17332">
        <v>13</v>
      </c>
      <c r="Y17332" t="s">
        <v>16834</v>
      </c>
      <c r="Z17332">
        <v>13123</v>
      </c>
      <c r="AA17332" t="s">
        <v>16854</v>
      </c>
      <c r="AB17332">
        <v>4</v>
      </c>
      <c r="AC17332" t="s">
        <v>16816</v>
      </c>
      <c r="AD17332" t="s">
        <v>16809</v>
      </c>
    </row>
    <row r="17333" spans="21:30">
      <c r="U17333">
        <v>41551</v>
      </c>
      <c r="V17333">
        <v>0</v>
      </c>
      <c r="W17333" t="s">
        <v>15447</v>
      </c>
      <c r="X17333">
        <v>8</v>
      </c>
      <c r="Y17333" t="s">
        <v>16868</v>
      </c>
      <c r="Z17333">
        <v>8207</v>
      </c>
      <c r="AA17333" t="s">
        <v>16983</v>
      </c>
      <c r="AB17333">
        <v>3</v>
      </c>
      <c r="AC17333" t="s">
        <v>16832</v>
      </c>
      <c r="AD17333" t="s">
        <v>16809</v>
      </c>
    </row>
    <row r="17334" spans="21:30">
      <c r="U17334">
        <v>41552</v>
      </c>
      <c r="V17334">
        <v>9</v>
      </c>
      <c r="W17334" t="s">
        <v>15448</v>
      </c>
      <c r="X17334">
        <v>10</v>
      </c>
      <c r="Y17334" t="s">
        <v>16846</v>
      </c>
      <c r="Z17334">
        <v>10203</v>
      </c>
      <c r="AA17334" t="s">
        <v>16984</v>
      </c>
      <c r="AB17334">
        <v>7</v>
      </c>
      <c r="AC17334" t="s">
        <v>16822</v>
      </c>
      <c r="AD17334" t="s">
        <v>16807</v>
      </c>
    </row>
    <row r="17335" spans="21:30">
      <c r="U17335">
        <v>41553</v>
      </c>
      <c r="V17335">
        <v>7</v>
      </c>
      <c r="W17335" t="s">
        <v>15449</v>
      </c>
      <c r="X17335">
        <v>13</v>
      </c>
      <c r="Y17335" t="s">
        <v>16834</v>
      </c>
      <c r="Z17335">
        <v>13119</v>
      </c>
      <c r="AA17335" t="s">
        <v>16855</v>
      </c>
      <c r="AB17335">
        <v>4</v>
      </c>
      <c r="AC17335" t="s">
        <v>16816</v>
      </c>
      <c r="AD17335" t="s">
        <v>16809</v>
      </c>
    </row>
    <row r="17336" spans="21:30">
      <c r="U17336">
        <v>41554</v>
      </c>
      <c r="V17336">
        <v>5</v>
      </c>
      <c r="W17336" t="s">
        <v>15450</v>
      </c>
      <c r="X17336">
        <v>13</v>
      </c>
      <c r="Y17336" t="s">
        <v>16834</v>
      </c>
      <c r="Z17336">
        <v>13119</v>
      </c>
      <c r="AA17336" t="s">
        <v>16855</v>
      </c>
      <c r="AB17336">
        <v>4</v>
      </c>
      <c r="AC17336" t="s">
        <v>16816</v>
      </c>
      <c r="AD17336" t="s">
        <v>16809</v>
      </c>
    </row>
    <row r="17337" spans="21:30">
      <c r="U17337">
        <v>41555</v>
      </c>
      <c r="V17337">
        <v>3</v>
      </c>
      <c r="W17337" t="s">
        <v>16985</v>
      </c>
      <c r="X17337">
        <v>10</v>
      </c>
      <c r="Y17337" t="s">
        <v>16846</v>
      </c>
      <c r="Z17337">
        <v>10202</v>
      </c>
      <c r="AA17337" t="s">
        <v>16986</v>
      </c>
      <c r="AB17337">
        <v>7</v>
      </c>
      <c r="AC17337" t="s">
        <v>16822</v>
      </c>
      <c r="AD17337" t="s">
        <v>16807</v>
      </c>
    </row>
    <row r="17338" spans="21:30">
      <c r="U17338">
        <v>41556</v>
      </c>
      <c r="V17338">
        <v>1</v>
      </c>
      <c r="W17338" t="s">
        <v>15452</v>
      </c>
      <c r="X17338">
        <v>5</v>
      </c>
      <c r="Y17338" t="s">
        <v>16817</v>
      </c>
      <c r="Z17338">
        <v>5109</v>
      </c>
      <c r="AA17338" t="s">
        <v>16818</v>
      </c>
      <c r="AB17338">
        <v>4</v>
      </c>
      <c r="AC17338" t="s">
        <v>16816</v>
      </c>
      <c r="AD17338" t="s">
        <v>16809</v>
      </c>
    </row>
    <row r="17339" spans="21:30">
      <c r="U17339">
        <v>41558</v>
      </c>
      <c r="V17339">
        <v>8</v>
      </c>
      <c r="W17339" t="s">
        <v>15453</v>
      </c>
      <c r="X17339">
        <v>13</v>
      </c>
      <c r="Y17339" t="s">
        <v>16834</v>
      </c>
      <c r="Z17339">
        <v>13127</v>
      </c>
      <c r="AA17339" t="s">
        <v>16844</v>
      </c>
      <c r="AB17339">
        <v>4</v>
      </c>
      <c r="AC17339" t="s">
        <v>16816</v>
      </c>
      <c r="AD17339" t="s">
        <v>16809</v>
      </c>
    </row>
    <row r="17340" spans="21:30">
      <c r="U17340">
        <v>41559</v>
      </c>
      <c r="V17340">
        <v>6</v>
      </c>
      <c r="W17340" t="s">
        <v>15454</v>
      </c>
      <c r="X17340">
        <v>14</v>
      </c>
      <c r="Y17340" t="s">
        <v>16810</v>
      </c>
      <c r="Z17340">
        <v>14101</v>
      </c>
      <c r="AA17340" t="s">
        <v>16876</v>
      </c>
      <c r="AB17340">
        <v>4</v>
      </c>
      <c r="AC17340" t="s">
        <v>16816</v>
      </c>
      <c r="AD17340" t="s">
        <v>16807</v>
      </c>
    </row>
    <row r="17341" spans="21:30">
      <c r="U17341">
        <v>41561</v>
      </c>
      <c r="V17341">
        <v>8</v>
      </c>
      <c r="W17341" t="s">
        <v>15455</v>
      </c>
      <c r="X17341">
        <v>13</v>
      </c>
      <c r="Y17341" t="s">
        <v>16834</v>
      </c>
      <c r="Z17341">
        <v>13115</v>
      </c>
      <c r="AA17341" t="s">
        <v>16898</v>
      </c>
      <c r="AB17341">
        <v>4</v>
      </c>
      <c r="AC17341" t="s">
        <v>16816</v>
      </c>
      <c r="AD17341" t="s">
        <v>16809</v>
      </c>
    </row>
    <row r="17342" spans="21:30">
      <c r="U17342">
        <v>41586</v>
      </c>
      <c r="V17342">
        <v>3</v>
      </c>
      <c r="W17342" t="s">
        <v>15456</v>
      </c>
      <c r="X17342">
        <v>13</v>
      </c>
      <c r="Y17342" t="s">
        <v>16834</v>
      </c>
      <c r="Z17342">
        <v>13114</v>
      </c>
      <c r="AA17342" t="s">
        <v>16865</v>
      </c>
      <c r="AB17342">
        <v>4</v>
      </c>
      <c r="AC17342" t="s">
        <v>16816</v>
      </c>
      <c r="AD17342" t="s">
        <v>16809</v>
      </c>
    </row>
    <row r="17343" spans="21:30">
      <c r="U17343">
        <v>41587</v>
      </c>
      <c r="V17343">
        <v>1</v>
      </c>
      <c r="W17343" t="s">
        <v>15457</v>
      </c>
      <c r="X17343">
        <v>8</v>
      </c>
      <c r="Y17343" t="s">
        <v>16868</v>
      </c>
      <c r="Z17343">
        <v>8108</v>
      </c>
      <c r="AA17343" t="s">
        <v>16911</v>
      </c>
      <c r="AB17343">
        <v>4</v>
      </c>
      <c r="AC17343" t="s">
        <v>16816</v>
      </c>
      <c r="AD17343" t="s">
        <v>16809</v>
      </c>
    </row>
    <row r="17344" spans="21:30">
      <c r="U17344">
        <v>41589</v>
      </c>
      <c r="V17344">
        <v>8</v>
      </c>
      <c r="W17344" t="s">
        <v>15458</v>
      </c>
      <c r="X17344">
        <v>9</v>
      </c>
      <c r="Y17344" t="s">
        <v>16839</v>
      </c>
      <c r="Z17344">
        <v>9115</v>
      </c>
      <c r="AA17344" t="s">
        <v>16987</v>
      </c>
      <c r="AB17344">
        <v>7</v>
      </c>
      <c r="AC17344" t="s">
        <v>16822</v>
      </c>
      <c r="AD17344" t="s">
        <v>16807</v>
      </c>
    </row>
    <row r="17345" spans="21:30">
      <c r="U17345">
        <v>41590</v>
      </c>
      <c r="V17345">
        <v>1</v>
      </c>
      <c r="W17345" t="s">
        <v>15459</v>
      </c>
      <c r="X17345">
        <v>8</v>
      </c>
      <c r="Y17345" t="s">
        <v>16868</v>
      </c>
      <c r="Z17345">
        <v>8111</v>
      </c>
      <c r="AA17345" t="s">
        <v>16988</v>
      </c>
      <c r="AB17345">
        <v>4</v>
      </c>
      <c r="AC17345" t="s">
        <v>16816</v>
      </c>
      <c r="AD17345" t="s">
        <v>16809</v>
      </c>
    </row>
    <row r="17346" spans="21:30">
      <c r="U17346">
        <v>41592</v>
      </c>
      <c r="V17346">
        <v>8</v>
      </c>
      <c r="W17346" t="s">
        <v>15460</v>
      </c>
      <c r="X17346">
        <v>9</v>
      </c>
      <c r="Y17346" t="s">
        <v>16839</v>
      </c>
      <c r="Z17346">
        <v>9202</v>
      </c>
      <c r="AA17346" t="s">
        <v>16901</v>
      </c>
      <c r="AB17346">
        <v>8</v>
      </c>
      <c r="AC17346" t="s">
        <v>16812</v>
      </c>
      <c r="AD17346" t="s">
        <v>16809</v>
      </c>
    </row>
    <row r="17347" spans="21:30">
      <c r="U17347">
        <v>41593</v>
      </c>
      <c r="V17347">
        <v>6</v>
      </c>
      <c r="W17347" t="s">
        <v>10264</v>
      </c>
      <c r="X17347">
        <v>9</v>
      </c>
      <c r="Y17347" t="s">
        <v>16839</v>
      </c>
      <c r="Z17347">
        <v>9101</v>
      </c>
      <c r="AA17347" t="s">
        <v>16885</v>
      </c>
      <c r="AB17347">
        <v>7</v>
      </c>
      <c r="AC17347" t="s">
        <v>16822</v>
      </c>
      <c r="AD17347" t="s">
        <v>16807</v>
      </c>
    </row>
    <row r="17348" spans="21:30">
      <c r="U17348">
        <v>41594</v>
      </c>
      <c r="V17348">
        <v>4</v>
      </c>
      <c r="W17348" t="s">
        <v>15461</v>
      </c>
      <c r="X17348">
        <v>9</v>
      </c>
      <c r="Y17348" t="s">
        <v>16839</v>
      </c>
      <c r="Z17348">
        <v>9108</v>
      </c>
      <c r="AA17348" t="s">
        <v>16843</v>
      </c>
      <c r="AB17348">
        <v>7</v>
      </c>
      <c r="AC17348" t="s">
        <v>16822</v>
      </c>
      <c r="AD17348" t="s">
        <v>16807</v>
      </c>
    </row>
    <row r="17349" spans="21:30">
      <c r="U17349">
        <v>41596</v>
      </c>
      <c r="V17349">
        <v>0</v>
      </c>
      <c r="W17349" t="s">
        <v>15462</v>
      </c>
      <c r="X17349">
        <v>13</v>
      </c>
      <c r="Y17349" t="s">
        <v>16834</v>
      </c>
      <c r="Z17349">
        <v>13113</v>
      </c>
      <c r="AA17349" t="s">
        <v>16863</v>
      </c>
      <c r="AB17349">
        <v>4</v>
      </c>
      <c r="AC17349" t="s">
        <v>16816</v>
      </c>
      <c r="AD17349" t="s">
        <v>16809</v>
      </c>
    </row>
    <row r="17350" spans="21:30">
      <c r="U17350">
        <v>41597</v>
      </c>
      <c r="V17350">
        <v>9</v>
      </c>
      <c r="W17350" t="s">
        <v>15463</v>
      </c>
      <c r="X17350">
        <v>13</v>
      </c>
      <c r="Y17350" t="s">
        <v>16834</v>
      </c>
      <c r="Z17350">
        <v>13302</v>
      </c>
      <c r="AA17350" t="s">
        <v>16890</v>
      </c>
      <c r="AB17350">
        <v>3</v>
      </c>
      <c r="AC17350" t="s">
        <v>16832</v>
      </c>
      <c r="AD17350" t="s">
        <v>16809</v>
      </c>
    </row>
    <row r="17351" spans="21:30">
      <c r="U17351">
        <v>41600</v>
      </c>
      <c r="V17351">
        <v>2</v>
      </c>
      <c r="W17351" t="s">
        <v>15464</v>
      </c>
      <c r="X17351">
        <v>13</v>
      </c>
      <c r="Y17351" t="s">
        <v>16834</v>
      </c>
      <c r="Z17351">
        <v>13123</v>
      </c>
      <c r="AA17351" t="s">
        <v>16854</v>
      </c>
      <c r="AB17351">
        <v>4</v>
      </c>
      <c r="AC17351" t="s">
        <v>16816</v>
      </c>
      <c r="AD17351" t="s">
        <v>16809</v>
      </c>
    </row>
    <row r="17352" spans="21:30">
      <c r="U17352">
        <v>41601</v>
      </c>
      <c r="V17352">
        <v>0</v>
      </c>
      <c r="W17352" t="s">
        <v>15465</v>
      </c>
      <c r="X17352">
        <v>13</v>
      </c>
      <c r="Y17352" t="s">
        <v>16834</v>
      </c>
      <c r="Z17352">
        <v>13123</v>
      </c>
      <c r="AA17352" t="s">
        <v>16854</v>
      </c>
      <c r="AB17352">
        <v>4</v>
      </c>
      <c r="AC17352" t="s">
        <v>16816</v>
      </c>
      <c r="AD17352" t="s">
        <v>16809</v>
      </c>
    </row>
    <row r="17353" spans="21:30">
      <c r="U17353">
        <v>41602</v>
      </c>
      <c r="V17353">
        <v>9</v>
      </c>
      <c r="W17353" t="s">
        <v>15466</v>
      </c>
      <c r="X17353">
        <v>15</v>
      </c>
      <c r="Y17353" t="s">
        <v>16914</v>
      </c>
      <c r="Z17353">
        <v>15101</v>
      </c>
      <c r="AA17353" t="s">
        <v>16915</v>
      </c>
      <c r="AB17353">
        <v>7</v>
      </c>
      <c r="AC17353" t="s">
        <v>16822</v>
      </c>
      <c r="AD17353" t="s">
        <v>16809</v>
      </c>
    </row>
    <row r="17354" spans="21:30">
      <c r="U17354">
        <v>41603</v>
      </c>
      <c r="V17354">
        <v>7</v>
      </c>
      <c r="W17354" t="s">
        <v>15467</v>
      </c>
      <c r="X17354">
        <v>10</v>
      </c>
      <c r="Y17354" t="s">
        <v>16846</v>
      </c>
      <c r="Z17354">
        <v>10403</v>
      </c>
      <c r="AA17354" t="s">
        <v>16989</v>
      </c>
      <c r="AB17354">
        <v>8</v>
      </c>
      <c r="AC17354" t="s">
        <v>16812</v>
      </c>
      <c r="AD17354" t="s">
        <v>16809</v>
      </c>
    </row>
    <row r="17355" spans="21:30">
      <c r="U17355">
        <v>41604</v>
      </c>
      <c r="V17355">
        <v>5</v>
      </c>
      <c r="W17355" t="s">
        <v>16990</v>
      </c>
      <c r="X17355">
        <v>6</v>
      </c>
      <c r="Y17355" t="s">
        <v>16886</v>
      </c>
      <c r="Z17355">
        <v>6106</v>
      </c>
      <c r="AA17355" t="s">
        <v>16931</v>
      </c>
      <c r="AB17355">
        <v>4</v>
      </c>
      <c r="AC17355" t="s">
        <v>16816</v>
      </c>
      <c r="AD17355" t="s">
        <v>16809</v>
      </c>
    </row>
    <row r="17356" spans="21:30">
      <c r="U17356">
        <v>41605</v>
      </c>
      <c r="V17356">
        <v>3</v>
      </c>
      <c r="W17356" t="s">
        <v>15468</v>
      </c>
      <c r="X17356">
        <v>13</v>
      </c>
      <c r="Y17356" t="s">
        <v>16834</v>
      </c>
      <c r="Z17356">
        <v>13601</v>
      </c>
      <c r="AA17356" t="s">
        <v>16838</v>
      </c>
      <c r="AB17356">
        <v>4</v>
      </c>
      <c r="AC17356" t="s">
        <v>16816</v>
      </c>
      <c r="AD17356" t="s">
        <v>16809</v>
      </c>
    </row>
    <row r="17357" spans="21:30">
      <c r="U17357">
        <v>41606</v>
      </c>
      <c r="V17357">
        <v>1</v>
      </c>
      <c r="W17357" t="s">
        <v>15469</v>
      </c>
      <c r="X17357">
        <v>15</v>
      </c>
      <c r="Y17357" t="s">
        <v>16914</v>
      </c>
      <c r="Z17357">
        <v>15101</v>
      </c>
      <c r="AA17357" t="s">
        <v>16915</v>
      </c>
      <c r="AB17357">
        <v>7</v>
      </c>
      <c r="AC17357" t="s">
        <v>16822</v>
      </c>
      <c r="AD17357" t="s">
        <v>16809</v>
      </c>
    </row>
    <row r="17358" spans="21:30">
      <c r="U17358">
        <v>41608</v>
      </c>
      <c r="V17358">
        <v>8</v>
      </c>
      <c r="W17358" t="s">
        <v>15470</v>
      </c>
      <c r="X17358">
        <v>12</v>
      </c>
      <c r="Y17358" t="s">
        <v>16894</v>
      </c>
      <c r="Z17358">
        <v>12301</v>
      </c>
      <c r="AA17358" t="s">
        <v>16991</v>
      </c>
      <c r="AB17358">
        <v>7</v>
      </c>
      <c r="AC17358" t="s">
        <v>16822</v>
      </c>
      <c r="AD17358" t="s">
        <v>16809</v>
      </c>
    </row>
    <row r="17359" spans="21:30">
      <c r="U17359">
        <v>41609</v>
      </c>
      <c r="V17359">
        <v>6</v>
      </c>
      <c r="W17359" t="s">
        <v>15471</v>
      </c>
      <c r="X17359">
        <v>9</v>
      </c>
      <c r="Y17359" t="s">
        <v>16839</v>
      </c>
      <c r="Z17359">
        <v>9201</v>
      </c>
      <c r="AA17359" t="s">
        <v>16899</v>
      </c>
      <c r="AB17359">
        <v>7</v>
      </c>
      <c r="AC17359" t="s">
        <v>16822</v>
      </c>
      <c r="AD17359" t="s">
        <v>16807</v>
      </c>
    </row>
    <row r="17360" spans="21:30">
      <c r="U17360">
        <v>41611</v>
      </c>
      <c r="V17360">
        <v>8</v>
      </c>
      <c r="W17360" t="s">
        <v>15472</v>
      </c>
      <c r="X17360">
        <v>8</v>
      </c>
      <c r="Y17360" t="s">
        <v>16868</v>
      </c>
      <c r="Z17360">
        <v>8301</v>
      </c>
      <c r="AA17360" t="s">
        <v>16893</v>
      </c>
      <c r="AB17360">
        <v>3</v>
      </c>
      <c r="AC17360" t="s">
        <v>16832</v>
      </c>
      <c r="AD17360" t="s">
        <v>16809</v>
      </c>
    </row>
    <row r="17361" spans="21:30">
      <c r="U17361">
        <v>41612</v>
      </c>
      <c r="V17361">
        <v>6</v>
      </c>
      <c r="W17361" t="s">
        <v>15473</v>
      </c>
      <c r="X17361">
        <v>5</v>
      </c>
      <c r="Y17361" t="s">
        <v>16817</v>
      </c>
      <c r="Z17361">
        <v>5601</v>
      </c>
      <c r="AA17361" t="s">
        <v>16992</v>
      </c>
      <c r="AB17361">
        <v>3</v>
      </c>
      <c r="AC17361" t="s">
        <v>16832</v>
      </c>
      <c r="AD17361" t="s">
        <v>16809</v>
      </c>
    </row>
    <row r="17362" spans="21:30">
      <c r="U17362">
        <v>41614</v>
      </c>
      <c r="V17362">
        <v>2</v>
      </c>
      <c r="W17362" t="s">
        <v>15475</v>
      </c>
      <c r="X17362">
        <v>7</v>
      </c>
      <c r="Y17362" t="s">
        <v>16805</v>
      </c>
      <c r="Z17362">
        <v>7101</v>
      </c>
      <c r="AA17362" t="s">
        <v>16831</v>
      </c>
      <c r="AB17362">
        <v>7</v>
      </c>
      <c r="AC17362" t="s">
        <v>16822</v>
      </c>
      <c r="AD17362" t="s">
        <v>16807</v>
      </c>
    </row>
    <row r="17363" spans="21:30">
      <c r="U17363">
        <v>41615</v>
      </c>
      <c r="V17363">
        <v>0</v>
      </c>
      <c r="W17363" t="s">
        <v>15476</v>
      </c>
      <c r="X17363">
        <v>5</v>
      </c>
      <c r="Y17363" t="s">
        <v>16817</v>
      </c>
      <c r="Z17363">
        <v>5101</v>
      </c>
      <c r="AA17363" t="s">
        <v>16927</v>
      </c>
      <c r="AB17363">
        <v>4</v>
      </c>
      <c r="AC17363" t="s">
        <v>16816</v>
      </c>
      <c r="AD17363" t="s">
        <v>16809</v>
      </c>
    </row>
    <row r="17364" spans="21:30">
      <c r="U17364">
        <v>41616</v>
      </c>
      <c r="V17364">
        <v>9</v>
      </c>
      <c r="W17364" t="s">
        <v>15477</v>
      </c>
      <c r="X17364">
        <v>8</v>
      </c>
      <c r="Y17364" t="s">
        <v>16868</v>
      </c>
      <c r="Z17364">
        <v>8102</v>
      </c>
      <c r="AA17364" t="s">
        <v>16871</v>
      </c>
      <c r="AB17364">
        <v>3</v>
      </c>
      <c r="AC17364" t="s">
        <v>16832</v>
      </c>
      <c r="AD17364" t="s">
        <v>16809</v>
      </c>
    </row>
    <row r="17365" spans="21:30">
      <c r="U17365">
        <v>41617</v>
      </c>
      <c r="V17365">
        <v>7</v>
      </c>
      <c r="W17365" t="s">
        <v>15478</v>
      </c>
      <c r="X17365">
        <v>13</v>
      </c>
      <c r="Y17365" t="s">
        <v>16834</v>
      </c>
      <c r="Z17365">
        <v>13114</v>
      </c>
      <c r="AA17365" t="s">
        <v>16865</v>
      </c>
      <c r="AB17365">
        <v>1</v>
      </c>
      <c r="AC17365" t="s">
        <v>16993</v>
      </c>
      <c r="AD17365" t="s">
        <v>16809</v>
      </c>
    </row>
    <row r="17366" spans="21:30">
      <c r="U17366">
        <v>41618</v>
      </c>
      <c r="V17366">
        <v>5</v>
      </c>
      <c r="W17366" t="s">
        <v>13144</v>
      </c>
      <c r="X17366">
        <v>5</v>
      </c>
      <c r="Y17366" t="s">
        <v>16817</v>
      </c>
      <c r="Z17366">
        <v>5802</v>
      </c>
      <c r="AA17366" t="s">
        <v>16959</v>
      </c>
      <c r="AB17366">
        <v>4</v>
      </c>
      <c r="AC17366" t="s">
        <v>16816</v>
      </c>
      <c r="AD17366" t="s">
        <v>16809</v>
      </c>
    </row>
    <row r="17367" spans="21:30">
      <c r="U17367">
        <v>41619</v>
      </c>
      <c r="V17367">
        <v>3</v>
      </c>
      <c r="W17367" t="s">
        <v>8742</v>
      </c>
      <c r="X17367">
        <v>7</v>
      </c>
      <c r="Y17367" t="s">
        <v>16805</v>
      </c>
      <c r="Z17367">
        <v>7405</v>
      </c>
      <c r="AA17367" t="s">
        <v>16994</v>
      </c>
      <c r="AB17367">
        <v>3</v>
      </c>
      <c r="AC17367" t="s">
        <v>16832</v>
      </c>
      <c r="AD17367" t="s">
        <v>16809</v>
      </c>
    </row>
    <row r="17368" spans="21:30">
      <c r="U17368">
        <v>41620</v>
      </c>
      <c r="V17368">
        <v>7</v>
      </c>
      <c r="W17368" t="s">
        <v>15479</v>
      </c>
      <c r="X17368">
        <v>13</v>
      </c>
      <c r="Y17368" t="s">
        <v>16834</v>
      </c>
      <c r="Z17368">
        <v>13114</v>
      </c>
      <c r="AA17368" t="s">
        <v>16865</v>
      </c>
      <c r="AB17368">
        <v>4</v>
      </c>
      <c r="AC17368" t="s">
        <v>16816</v>
      </c>
      <c r="AD17368" t="s">
        <v>16809</v>
      </c>
    </row>
    <row r="17369" spans="21:30">
      <c r="U17369">
        <v>41621</v>
      </c>
      <c r="V17369">
        <v>5</v>
      </c>
      <c r="W17369" t="s">
        <v>15480</v>
      </c>
      <c r="X17369">
        <v>6</v>
      </c>
      <c r="Y17369" t="s">
        <v>16886</v>
      </c>
      <c r="Z17369">
        <v>6310</v>
      </c>
      <c r="AA17369" t="s">
        <v>16995</v>
      </c>
      <c r="AB17369">
        <v>4</v>
      </c>
      <c r="AC17369" t="s">
        <v>16816</v>
      </c>
      <c r="AD17369" t="s">
        <v>16809</v>
      </c>
    </row>
    <row r="17370" spans="21:30">
      <c r="U17370">
        <v>41622</v>
      </c>
      <c r="V17370">
        <v>3</v>
      </c>
      <c r="W17370" t="s">
        <v>15480</v>
      </c>
      <c r="X17370">
        <v>6</v>
      </c>
      <c r="Y17370" t="s">
        <v>16886</v>
      </c>
      <c r="Z17370">
        <v>6310</v>
      </c>
      <c r="AA17370" t="s">
        <v>16995</v>
      </c>
      <c r="AB17370">
        <v>4</v>
      </c>
      <c r="AC17370" t="s">
        <v>16816</v>
      </c>
      <c r="AD17370" t="s">
        <v>16807</v>
      </c>
    </row>
    <row r="17371" spans="21:30">
      <c r="U17371">
        <v>41623</v>
      </c>
      <c r="V17371">
        <v>1</v>
      </c>
      <c r="W17371" t="s">
        <v>15481</v>
      </c>
      <c r="X17371">
        <v>10</v>
      </c>
      <c r="Y17371" t="s">
        <v>16846</v>
      </c>
      <c r="Z17371">
        <v>10210</v>
      </c>
      <c r="AA17371" t="s">
        <v>16996</v>
      </c>
      <c r="AB17371">
        <v>3</v>
      </c>
      <c r="AC17371" t="s">
        <v>16832</v>
      </c>
      <c r="AD17371" t="s">
        <v>16809</v>
      </c>
    </row>
    <row r="17372" spans="21:30">
      <c r="U17372">
        <v>41625</v>
      </c>
      <c r="V17372">
        <v>8</v>
      </c>
      <c r="W17372" t="s">
        <v>15482</v>
      </c>
      <c r="X17372">
        <v>13</v>
      </c>
      <c r="Y17372" t="s">
        <v>16834</v>
      </c>
      <c r="Z17372">
        <v>13113</v>
      </c>
      <c r="AA17372" t="s">
        <v>16863</v>
      </c>
      <c r="AB17372">
        <v>4</v>
      </c>
      <c r="AC17372" t="s">
        <v>16816</v>
      </c>
      <c r="AD17372" t="s">
        <v>16809</v>
      </c>
    </row>
    <row r="17373" spans="21:30">
      <c r="U17373">
        <v>41626</v>
      </c>
      <c r="V17373">
        <v>6</v>
      </c>
      <c r="W17373" t="s">
        <v>15483</v>
      </c>
      <c r="X17373">
        <v>4</v>
      </c>
      <c r="Y17373" t="s">
        <v>16819</v>
      </c>
      <c r="Z17373">
        <v>4103</v>
      </c>
      <c r="AA17373" t="s">
        <v>16997</v>
      </c>
      <c r="AB17373">
        <v>7</v>
      </c>
      <c r="AC17373" t="s">
        <v>16822</v>
      </c>
      <c r="AD17373" t="s">
        <v>16809</v>
      </c>
    </row>
    <row r="17374" spans="21:30">
      <c r="U17374">
        <v>41627</v>
      </c>
      <c r="V17374">
        <v>4</v>
      </c>
      <c r="W17374" t="s">
        <v>15484</v>
      </c>
      <c r="X17374">
        <v>6</v>
      </c>
      <c r="Y17374" t="s">
        <v>16886</v>
      </c>
      <c r="Z17374">
        <v>6115</v>
      </c>
      <c r="AA17374" t="s">
        <v>16920</v>
      </c>
      <c r="AB17374">
        <v>7</v>
      </c>
      <c r="AC17374" t="s">
        <v>16822</v>
      </c>
      <c r="AD17374" t="s">
        <v>16809</v>
      </c>
    </row>
    <row r="17375" spans="21:30">
      <c r="U17375">
        <v>41628</v>
      </c>
      <c r="V17375">
        <v>2</v>
      </c>
      <c r="W17375" t="s">
        <v>15485</v>
      </c>
      <c r="X17375">
        <v>16</v>
      </c>
      <c r="Y17375" t="s">
        <v>16928</v>
      </c>
      <c r="Z17375">
        <v>16102</v>
      </c>
      <c r="AA17375" t="s">
        <v>16998</v>
      </c>
      <c r="AB17375">
        <v>7</v>
      </c>
      <c r="AC17375" t="s">
        <v>16822</v>
      </c>
      <c r="AD17375" t="s">
        <v>16807</v>
      </c>
    </row>
    <row r="17376" spans="21:30">
      <c r="U17376">
        <v>41629</v>
      </c>
      <c r="V17376">
        <v>0</v>
      </c>
      <c r="W17376" t="s">
        <v>15486</v>
      </c>
      <c r="X17376">
        <v>16</v>
      </c>
      <c r="Y17376" t="s">
        <v>16928</v>
      </c>
      <c r="Z17376">
        <v>16101</v>
      </c>
      <c r="AA17376" t="s">
        <v>16929</v>
      </c>
      <c r="AB17376">
        <v>7</v>
      </c>
      <c r="AC17376" t="s">
        <v>16822</v>
      </c>
      <c r="AD17376" t="s">
        <v>16807</v>
      </c>
    </row>
    <row r="17377" spans="21:30">
      <c r="U17377">
        <v>41631</v>
      </c>
      <c r="V17377">
        <v>2</v>
      </c>
      <c r="W17377" t="s">
        <v>15488</v>
      </c>
      <c r="X17377">
        <v>7</v>
      </c>
      <c r="Y17377" t="s">
        <v>16805</v>
      </c>
      <c r="Z17377">
        <v>7101</v>
      </c>
      <c r="AA17377" t="s">
        <v>16831</v>
      </c>
      <c r="AB17377">
        <v>4</v>
      </c>
      <c r="AC17377" t="s">
        <v>16816</v>
      </c>
      <c r="AD17377" t="s">
        <v>16807</v>
      </c>
    </row>
    <row r="17378" spans="21:30">
      <c r="U17378">
        <v>41632</v>
      </c>
      <c r="V17378">
        <v>0</v>
      </c>
      <c r="W17378" t="s">
        <v>15489</v>
      </c>
      <c r="X17378">
        <v>13</v>
      </c>
      <c r="Y17378" t="s">
        <v>16834</v>
      </c>
      <c r="Z17378">
        <v>13302</v>
      </c>
      <c r="AA17378" t="s">
        <v>16890</v>
      </c>
      <c r="AB17378">
        <v>8</v>
      </c>
      <c r="AC17378" t="s">
        <v>16812</v>
      </c>
      <c r="AD17378" t="s">
        <v>16809</v>
      </c>
    </row>
    <row r="17379" spans="21:30">
      <c r="U17379">
        <v>41633</v>
      </c>
      <c r="V17379">
        <v>9</v>
      </c>
      <c r="W17379" t="s">
        <v>15490</v>
      </c>
      <c r="X17379">
        <v>4</v>
      </c>
      <c r="Y17379" t="s">
        <v>16819</v>
      </c>
      <c r="Z17379">
        <v>4101</v>
      </c>
      <c r="AA17379" t="s">
        <v>16823</v>
      </c>
      <c r="AB17379">
        <v>4</v>
      </c>
      <c r="AC17379" t="s">
        <v>16816</v>
      </c>
      <c r="AD17379" t="s">
        <v>16809</v>
      </c>
    </row>
    <row r="17380" spans="21:30">
      <c r="U17380">
        <v>41634</v>
      </c>
      <c r="V17380">
        <v>7</v>
      </c>
      <c r="W17380" t="s">
        <v>15491</v>
      </c>
      <c r="X17380">
        <v>6</v>
      </c>
      <c r="Y17380" t="s">
        <v>16886</v>
      </c>
      <c r="Z17380">
        <v>6301</v>
      </c>
      <c r="AA17380" t="s">
        <v>16999</v>
      </c>
      <c r="AB17380">
        <v>7</v>
      </c>
      <c r="AC17380" t="s">
        <v>16822</v>
      </c>
      <c r="AD17380" t="s">
        <v>16809</v>
      </c>
    </row>
    <row r="17381" spans="21:30">
      <c r="U17381">
        <v>41635</v>
      </c>
      <c r="V17381">
        <v>5</v>
      </c>
      <c r="W17381" t="s">
        <v>15492</v>
      </c>
      <c r="X17381">
        <v>7</v>
      </c>
      <c r="Y17381" t="s">
        <v>16805</v>
      </c>
      <c r="Z17381">
        <v>7101</v>
      </c>
      <c r="AA17381" t="s">
        <v>16831</v>
      </c>
      <c r="AB17381">
        <v>3</v>
      </c>
      <c r="AC17381" t="s">
        <v>16832</v>
      </c>
      <c r="AD17381" t="s">
        <v>16809</v>
      </c>
    </row>
    <row r="17382" spans="21:30">
      <c r="U17382">
        <v>41636</v>
      </c>
      <c r="V17382">
        <v>3</v>
      </c>
      <c r="W17382" t="s">
        <v>15493</v>
      </c>
      <c r="X17382">
        <v>13</v>
      </c>
      <c r="Y17382" t="s">
        <v>16834</v>
      </c>
      <c r="Z17382">
        <v>13119</v>
      </c>
      <c r="AA17382" t="s">
        <v>16855</v>
      </c>
      <c r="AB17382">
        <v>7</v>
      </c>
      <c r="AC17382" t="s">
        <v>16822</v>
      </c>
      <c r="AD17382" t="s">
        <v>16809</v>
      </c>
    </row>
    <row r="17383" spans="21:30">
      <c r="U17383">
        <v>41637</v>
      </c>
      <c r="V17383">
        <v>1</v>
      </c>
      <c r="W17383" t="s">
        <v>15494</v>
      </c>
      <c r="X17383">
        <v>13</v>
      </c>
      <c r="Y17383" t="s">
        <v>16834</v>
      </c>
      <c r="Z17383">
        <v>13102</v>
      </c>
      <c r="AA17383" t="s">
        <v>16906</v>
      </c>
      <c r="AB17383">
        <v>7</v>
      </c>
      <c r="AC17383" t="s">
        <v>16822</v>
      </c>
      <c r="AD17383" t="s">
        <v>16809</v>
      </c>
    </row>
    <row r="17384" spans="21:30">
      <c r="U17384">
        <v>41639</v>
      </c>
      <c r="V17384">
        <v>8</v>
      </c>
      <c r="W17384" t="s">
        <v>15495</v>
      </c>
      <c r="X17384">
        <v>5</v>
      </c>
      <c r="Y17384" t="s">
        <v>16817</v>
      </c>
      <c r="Z17384">
        <v>5501</v>
      </c>
      <c r="AA17384" t="s">
        <v>17000</v>
      </c>
      <c r="AB17384">
        <v>4</v>
      </c>
      <c r="AC17384" t="s">
        <v>16816</v>
      </c>
      <c r="AD17384" t="s">
        <v>16809</v>
      </c>
    </row>
    <row r="17385" spans="21:30">
      <c r="U17385">
        <v>41640</v>
      </c>
      <c r="V17385">
        <v>1</v>
      </c>
      <c r="W17385" t="s">
        <v>15496</v>
      </c>
      <c r="X17385">
        <v>13</v>
      </c>
      <c r="Y17385" t="s">
        <v>16834</v>
      </c>
      <c r="Z17385">
        <v>13106</v>
      </c>
      <c r="AA17385" t="s">
        <v>16943</v>
      </c>
      <c r="AB17385">
        <v>7</v>
      </c>
      <c r="AC17385" t="s">
        <v>16822</v>
      </c>
      <c r="AD17385" t="s">
        <v>16809</v>
      </c>
    </row>
    <row r="17386" spans="21:30">
      <c r="U17386">
        <v>41642</v>
      </c>
      <c r="V17386">
        <v>8</v>
      </c>
      <c r="W17386" t="s">
        <v>15497</v>
      </c>
      <c r="X17386">
        <v>5</v>
      </c>
      <c r="Y17386" t="s">
        <v>16817</v>
      </c>
      <c r="Z17386">
        <v>5801</v>
      </c>
      <c r="AA17386" t="s">
        <v>16945</v>
      </c>
      <c r="AB17386">
        <v>4</v>
      </c>
      <c r="AC17386" t="s">
        <v>16816</v>
      </c>
      <c r="AD17386" t="s">
        <v>16809</v>
      </c>
    </row>
    <row r="17387" spans="21:30">
      <c r="U17387">
        <v>41643</v>
      </c>
      <c r="V17387">
        <v>6</v>
      </c>
      <c r="W17387" t="s">
        <v>15498</v>
      </c>
      <c r="X17387">
        <v>10</v>
      </c>
      <c r="Y17387" t="s">
        <v>16846</v>
      </c>
      <c r="Z17387">
        <v>10301</v>
      </c>
      <c r="AA17387" t="s">
        <v>16848</v>
      </c>
      <c r="AB17387">
        <v>7</v>
      </c>
      <c r="AC17387" t="s">
        <v>16822</v>
      </c>
      <c r="AD17387" t="s">
        <v>16807</v>
      </c>
    </row>
    <row r="17388" spans="21:30">
      <c r="U17388">
        <v>41647</v>
      </c>
      <c r="V17388">
        <v>9</v>
      </c>
      <c r="W17388" t="s">
        <v>15502</v>
      </c>
      <c r="X17388">
        <v>9</v>
      </c>
      <c r="Y17388" t="s">
        <v>16839</v>
      </c>
      <c r="Z17388">
        <v>9208</v>
      </c>
      <c r="AA17388" t="s">
        <v>16852</v>
      </c>
      <c r="AB17388">
        <v>3</v>
      </c>
      <c r="AC17388" t="s">
        <v>16832</v>
      </c>
      <c r="AD17388" t="s">
        <v>16809</v>
      </c>
    </row>
    <row r="17389" spans="21:30">
      <c r="U17389">
        <v>41649</v>
      </c>
      <c r="V17389">
        <v>5</v>
      </c>
      <c r="W17389" t="s">
        <v>15504</v>
      </c>
      <c r="X17389">
        <v>9</v>
      </c>
      <c r="Y17389" t="s">
        <v>16839</v>
      </c>
      <c r="Z17389">
        <v>9106</v>
      </c>
      <c r="AA17389" t="s">
        <v>17001</v>
      </c>
      <c r="AB17389">
        <v>3</v>
      </c>
      <c r="AC17389" t="s">
        <v>16832</v>
      </c>
      <c r="AD17389" t="s">
        <v>16809</v>
      </c>
    </row>
    <row r="17390" spans="21:30">
      <c r="U17390">
        <v>41650</v>
      </c>
      <c r="V17390">
        <v>9</v>
      </c>
      <c r="W17390" t="s">
        <v>15505</v>
      </c>
      <c r="X17390">
        <v>13</v>
      </c>
      <c r="Y17390" t="s">
        <v>16834</v>
      </c>
      <c r="Z17390">
        <v>13130</v>
      </c>
      <c r="AA17390" t="s">
        <v>16857</v>
      </c>
      <c r="AB17390">
        <v>4</v>
      </c>
      <c r="AC17390" t="s">
        <v>16816</v>
      </c>
      <c r="AD17390" t="s">
        <v>16809</v>
      </c>
    </row>
    <row r="17391" spans="21:30">
      <c r="U17391">
        <v>41651</v>
      </c>
      <c r="V17391">
        <v>7</v>
      </c>
      <c r="W17391" t="s">
        <v>15506</v>
      </c>
      <c r="X17391">
        <v>9</v>
      </c>
      <c r="Y17391" t="s">
        <v>16839</v>
      </c>
      <c r="Z17391">
        <v>9101</v>
      </c>
      <c r="AA17391" t="s">
        <v>16885</v>
      </c>
      <c r="AB17391">
        <v>7</v>
      </c>
      <c r="AC17391" t="s">
        <v>16822</v>
      </c>
      <c r="AD17391" t="s">
        <v>16807</v>
      </c>
    </row>
    <row r="17392" spans="21:30">
      <c r="U17392">
        <v>41652</v>
      </c>
      <c r="V17392">
        <v>5</v>
      </c>
      <c r="W17392" t="s">
        <v>15507</v>
      </c>
      <c r="X17392">
        <v>5</v>
      </c>
      <c r="Y17392" t="s">
        <v>16817</v>
      </c>
      <c r="Z17392">
        <v>5101</v>
      </c>
      <c r="AA17392" t="s">
        <v>16927</v>
      </c>
      <c r="AB17392">
        <v>4</v>
      </c>
      <c r="AC17392" t="s">
        <v>16816</v>
      </c>
      <c r="AD17392" t="s">
        <v>16809</v>
      </c>
    </row>
    <row r="17393" spans="21:30">
      <c r="U17393">
        <v>41653</v>
      </c>
      <c r="V17393">
        <v>3</v>
      </c>
      <c r="W17393" t="s">
        <v>15508</v>
      </c>
      <c r="X17393">
        <v>6</v>
      </c>
      <c r="Y17393" t="s">
        <v>16886</v>
      </c>
      <c r="Z17393">
        <v>6301</v>
      </c>
      <c r="AA17393" t="s">
        <v>16999</v>
      </c>
      <c r="AB17393">
        <v>4</v>
      </c>
      <c r="AC17393" t="s">
        <v>16816</v>
      </c>
      <c r="AD17393" t="s">
        <v>16809</v>
      </c>
    </row>
    <row r="17394" spans="21:30">
      <c r="U17394">
        <v>41654</v>
      </c>
      <c r="V17394">
        <v>1</v>
      </c>
      <c r="W17394" t="s">
        <v>15509</v>
      </c>
      <c r="X17394">
        <v>12</v>
      </c>
      <c r="Y17394" t="s">
        <v>16894</v>
      </c>
      <c r="Z17394">
        <v>12101</v>
      </c>
      <c r="AA17394" t="s">
        <v>16895</v>
      </c>
      <c r="AB17394">
        <v>3</v>
      </c>
      <c r="AC17394" t="s">
        <v>16832</v>
      </c>
      <c r="AD17394" t="s">
        <v>16809</v>
      </c>
    </row>
    <row r="17395" spans="21:30">
      <c r="U17395">
        <v>41656</v>
      </c>
      <c r="V17395">
        <v>8</v>
      </c>
      <c r="W17395" t="s">
        <v>15510</v>
      </c>
      <c r="X17395">
        <v>13</v>
      </c>
      <c r="Y17395" t="s">
        <v>16834</v>
      </c>
      <c r="Z17395">
        <v>13126</v>
      </c>
      <c r="AA17395" t="s">
        <v>16861</v>
      </c>
      <c r="AB17395">
        <v>8</v>
      </c>
      <c r="AC17395" t="s">
        <v>16812</v>
      </c>
      <c r="AD17395" t="s">
        <v>16807</v>
      </c>
    </row>
    <row r="17396" spans="21:30">
      <c r="U17396">
        <v>41658</v>
      </c>
      <c r="V17396">
        <v>4</v>
      </c>
      <c r="W17396" t="s">
        <v>9507</v>
      </c>
      <c r="X17396">
        <v>8</v>
      </c>
      <c r="Y17396" t="s">
        <v>16868</v>
      </c>
      <c r="Z17396">
        <v>8102</v>
      </c>
      <c r="AA17396" t="s">
        <v>16871</v>
      </c>
      <c r="AB17396">
        <v>3</v>
      </c>
      <c r="AC17396" t="s">
        <v>16832</v>
      </c>
      <c r="AD17396" t="s">
        <v>16809</v>
      </c>
    </row>
    <row r="17397" spans="21:30">
      <c r="U17397">
        <v>41659</v>
      </c>
      <c r="V17397">
        <v>2</v>
      </c>
      <c r="W17397" t="s">
        <v>15511</v>
      </c>
      <c r="X17397">
        <v>7</v>
      </c>
      <c r="Y17397" t="s">
        <v>16805</v>
      </c>
      <c r="Z17397">
        <v>7101</v>
      </c>
      <c r="AA17397" t="s">
        <v>16831</v>
      </c>
      <c r="AB17397">
        <v>4</v>
      </c>
      <c r="AC17397" t="s">
        <v>16816</v>
      </c>
      <c r="AD17397" t="s">
        <v>16807</v>
      </c>
    </row>
    <row r="17398" spans="21:30">
      <c r="U17398">
        <v>41660</v>
      </c>
      <c r="V17398">
        <v>6</v>
      </c>
      <c r="W17398" t="s">
        <v>15512</v>
      </c>
      <c r="X17398">
        <v>13</v>
      </c>
      <c r="Y17398" t="s">
        <v>16834</v>
      </c>
      <c r="Z17398">
        <v>13120</v>
      </c>
      <c r="AA17398" t="s">
        <v>16864</v>
      </c>
      <c r="AB17398">
        <v>7</v>
      </c>
      <c r="AC17398" t="s">
        <v>16822</v>
      </c>
      <c r="AD17398" t="s">
        <v>16809</v>
      </c>
    </row>
    <row r="17399" spans="21:30">
      <c r="U17399">
        <v>41661</v>
      </c>
      <c r="V17399">
        <v>4</v>
      </c>
      <c r="W17399" t="s">
        <v>15513</v>
      </c>
      <c r="X17399">
        <v>5</v>
      </c>
      <c r="Y17399" t="s">
        <v>16817</v>
      </c>
      <c r="Z17399">
        <v>5804</v>
      </c>
      <c r="AA17399" t="s">
        <v>16937</v>
      </c>
      <c r="AB17399">
        <v>4</v>
      </c>
      <c r="AC17399" t="s">
        <v>16816</v>
      </c>
      <c r="AD17399" t="s">
        <v>16809</v>
      </c>
    </row>
    <row r="17400" spans="21:30">
      <c r="U17400">
        <v>41662</v>
      </c>
      <c r="V17400">
        <v>2</v>
      </c>
      <c r="W17400" t="s">
        <v>15514</v>
      </c>
      <c r="X17400">
        <v>13</v>
      </c>
      <c r="Y17400" t="s">
        <v>16834</v>
      </c>
      <c r="Z17400">
        <v>13109</v>
      </c>
      <c r="AA17400" t="s">
        <v>16837</v>
      </c>
      <c r="AB17400">
        <v>4</v>
      </c>
      <c r="AC17400" t="s">
        <v>16816</v>
      </c>
      <c r="AD17400" t="s">
        <v>16809</v>
      </c>
    </row>
    <row r="17401" spans="21:30">
      <c r="U17401">
        <v>41663</v>
      </c>
      <c r="V17401">
        <v>0</v>
      </c>
      <c r="W17401" t="s">
        <v>8488</v>
      </c>
      <c r="X17401">
        <v>13</v>
      </c>
      <c r="Y17401" t="s">
        <v>16834</v>
      </c>
      <c r="Z17401">
        <v>13114</v>
      </c>
      <c r="AA17401" t="s">
        <v>16865</v>
      </c>
      <c r="AB17401">
        <v>4</v>
      </c>
      <c r="AC17401" t="s">
        <v>16816</v>
      </c>
      <c r="AD17401" t="s">
        <v>16809</v>
      </c>
    </row>
    <row r="17402" spans="21:30">
      <c r="U17402">
        <v>41664</v>
      </c>
      <c r="V17402">
        <v>9</v>
      </c>
      <c r="W17402" t="s">
        <v>15515</v>
      </c>
      <c r="X17402">
        <v>4</v>
      </c>
      <c r="Y17402" t="s">
        <v>16819</v>
      </c>
      <c r="Z17402">
        <v>4102</v>
      </c>
      <c r="AA17402" t="s">
        <v>16833</v>
      </c>
      <c r="AB17402">
        <v>4</v>
      </c>
      <c r="AC17402" t="s">
        <v>16816</v>
      </c>
      <c r="AD17402" t="s">
        <v>16809</v>
      </c>
    </row>
    <row r="17403" spans="21:30">
      <c r="U17403">
        <v>41666</v>
      </c>
      <c r="V17403">
        <v>5</v>
      </c>
      <c r="W17403" t="s">
        <v>15517</v>
      </c>
      <c r="X17403">
        <v>10</v>
      </c>
      <c r="Y17403" t="s">
        <v>16846</v>
      </c>
      <c r="Z17403">
        <v>10401</v>
      </c>
      <c r="AA17403" t="s">
        <v>17002</v>
      </c>
      <c r="AB17403">
        <v>7</v>
      </c>
      <c r="AC17403" t="s">
        <v>16822</v>
      </c>
      <c r="AD17403" t="s">
        <v>16809</v>
      </c>
    </row>
    <row r="17404" spans="21:30">
      <c r="U17404">
        <v>41667</v>
      </c>
      <c r="V17404">
        <v>3</v>
      </c>
      <c r="W17404" t="s">
        <v>15518</v>
      </c>
      <c r="X17404">
        <v>13</v>
      </c>
      <c r="Y17404" t="s">
        <v>16834</v>
      </c>
      <c r="Z17404">
        <v>13501</v>
      </c>
      <c r="AA17404" t="s">
        <v>16912</v>
      </c>
      <c r="AB17404">
        <v>4</v>
      </c>
      <c r="AC17404" t="s">
        <v>16816</v>
      </c>
      <c r="AD17404" t="s">
        <v>16809</v>
      </c>
    </row>
    <row r="17405" spans="21:30">
      <c r="U17405">
        <v>41668</v>
      </c>
      <c r="V17405">
        <v>1</v>
      </c>
      <c r="W17405" t="s">
        <v>15519</v>
      </c>
      <c r="X17405">
        <v>13</v>
      </c>
      <c r="Y17405" t="s">
        <v>16834</v>
      </c>
      <c r="Z17405">
        <v>13115</v>
      </c>
      <c r="AA17405" t="s">
        <v>16898</v>
      </c>
      <c r="AB17405">
        <v>4</v>
      </c>
      <c r="AC17405" t="s">
        <v>16816</v>
      </c>
      <c r="AD17405" t="s">
        <v>16809</v>
      </c>
    </row>
    <row r="17406" spans="21:30">
      <c r="U17406">
        <v>41670</v>
      </c>
      <c r="V17406">
        <v>3</v>
      </c>
      <c r="W17406" t="s">
        <v>15520</v>
      </c>
      <c r="X17406">
        <v>13</v>
      </c>
      <c r="Y17406" t="s">
        <v>16834</v>
      </c>
      <c r="Z17406">
        <v>13123</v>
      </c>
      <c r="AA17406" t="s">
        <v>16854</v>
      </c>
      <c r="AB17406">
        <v>4</v>
      </c>
      <c r="AC17406" t="s">
        <v>16816</v>
      </c>
      <c r="AD17406" t="s">
        <v>16809</v>
      </c>
    </row>
    <row r="17407" spans="21:30">
      <c r="U17407">
        <v>41671</v>
      </c>
      <c r="V17407">
        <v>1</v>
      </c>
      <c r="W17407" t="s">
        <v>15521</v>
      </c>
      <c r="X17407">
        <v>4</v>
      </c>
      <c r="Y17407" t="s">
        <v>16819</v>
      </c>
      <c r="Z17407">
        <v>4303</v>
      </c>
      <c r="AA17407" t="s">
        <v>17003</v>
      </c>
      <c r="AB17407">
        <v>7</v>
      </c>
      <c r="AC17407" t="s">
        <v>16822</v>
      </c>
      <c r="AD17407" t="s">
        <v>16809</v>
      </c>
    </row>
    <row r="17408" spans="21:30">
      <c r="U17408">
        <v>41673</v>
      </c>
      <c r="V17408">
        <v>8</v>
      </c>
      <c r="W17408" t="s">
        <v>15522</v>
      </c>
      <c r="X17408">
        <v>5</v>
      </c>
      <c r="Y17408" t="s">
        <v>16817</v>
      </c>
      <c r="Z17408">
        <v>5801</v>
      </c>
      <c r="AA17408" t="s">
        <v>16945</v>
      </c>
      <c r="AB17408">
        <v>4</v>
      </c>
      <c r="AC17408" t="s">
        <v>16816</v>
      </c>
      <c r="AD17408" t="s">
        <v>16809</v>
      </c>
    </row>
    <row r="17409" spans="21:30">
      <c r="U17409">
        <v>41674</v>
      </c>
      <c r="V17409">
        <v>6</v>
      </c>
      <c r="W17409" t="s">
        <v>15523</v>
      </c>
      <c r="X17409">
        <v>5</v>
      </c>
      <c r="Y17409" t="s">
        <v>16817</v>
      </c>
      <c r="Z17409">
        <v>5502</v>
      </c>
      <c r="AA17409" t="s">
        <v>17004</v>
      </c>
      <c r="AB17409">
        <v>4</v>
      </c>
      <c r="AC17409" t="s">
        <v>16816</v>
      </c>
      <c r="AD17409" t="s">
        <v>16809</v>
      </c>
    </row>
    <row r="17410" spans="21:30">
      <c r="U17410">
        <v>41675</v>
      </c>
      <c r="V17410">
        <v>4</v>
      </c>
      <c r="W17410" t="s">
        <v>17005</v>
      </c>
      <c r="X17410">
        <v>10</v>
      </c>
      <c r="Y17410" t="s">
        <v>16846</v>
      </c>
      <c r="Z17410">
        <v>10301</v>
      </c>
      <c r="AA17410" t="s">
        <v>16848</v>
      </c>
      <c r="AB17410">
        <v>7</v>
      </c>
      <c r="AC17410" t="s">
        <v>16822</v>
      </c>
      <c r="AD17410" t="s">
        <v>16807</v>
      </c>
    </row>
    <row r="17411" spans="21:30">
      <c r="U17411">
        <v>41676</v>
      </c>
      <c r="V17411">
        <v>2</v>
      </c>
      <c r="W17411" t="s">
        <v>15525</v>
      </c>
      <c r="X17411">
        <v>8</v>
      </c>
      <c r="Y17411" t="s">
        <v>16868</v>
      </c>
      <c r="Z17411">
        <v>8111</v>
      </c>
      <c r="AA17411" t="s">
        <v>16988</v>
      </c>
      <c r="AB17411">
        <v>7</v>
      </c>
      <c r="AC17411" t="s">
        <v>16822</v>
      </c>
      <c r="AD17411" t="s">
        <v>16809</v>
      </c>
    </row>
    <row r="17412" spans="21:30">
      <c r="U17412">
        <v>41677</v>
      </c>
      <c r="V17412">
        <v>0</v>
      </c>
      <c r="W17412" t="s">
        <v>15526</v>
      </c>
      <c r="X17412">
        <v>4</v>
      </c>
      <c r="Y17412" t="s">
        <v>16819</v>
      </c>
      <c r="Z17412">
        <v>4204</v>
      </c>
      <c r="AA17412" t="s">
        <v>17006</v>
      </c>
      <c r="AB17412">
        <v>7</v>
      </c>
      <c r="AC17412" t="s">
        <v>16822</v>
      </c>
      <c r="AD17412" t="s">
        <v>16809</v>
      </c>
    </row>
    <row r="17413" spans="21:30">
      <c r="U17413">
        <v>41678</v>
      </c>
      <c r="V17413">
        <v>9</v>
      </c>
      <c r="W17413" t="s">
        <v>15527</v>
      </c>
      <c r="X17413">
        <v>13</v>
      </c>
      <c r="Y17413" t="s">
        <v>16834</v>
      </c>
      <c r="Z17413">
        <v>13123</v>
      </c>
      <c r="AA17413" t="s">
        <v>16854</v>
      </c>
      <c r="AB17413">
        <v>4</v>
      </c>
      <c r="AC17413" t="s">
        <v>16816</v>
      </c>
      <c r="AD17413" t="s">
        <v>16809</v>
      </c>
    </row>
    <row r="17414" spans="21:30">
      <c r="U17414">
        <v>41679</v>
      </c>
      <c r="V17414">
        <v>7</v>
      </c>
      <c r="W17414" t="s">
        <v>15528</v>
      </c>
      <c r="X17414">
        <v>13</v>
      </c>
      <c r="Y17414" t="s">
        <v>16834</v>
      </c>
      <c r="Z17414">
        <v>13127</v>
      </c>
      <c r="AA17414" t="s">
        <v>16844</v>
      </c>
      <c r="AB17414">
        <v>7</v>
      </c>
      <c r="AC17414" t="s">
        <v>16822</v>
      </c>
      <c r="AD17414" t="s">
        <v>16809</v>
      </c>
    </row>
    <row r="17415" spans="21:30">
      <c r="U17415">
        <v>41680</v>
      </c>
      <c r="V17415">
        <v>0</v>
      </c>
      <c r="W17415" t="s">
        <v>15529</v>
      </c>
      <c r="X17415">
        <v>13</v>
      </c>
      <c r="Y17415" t="s">
        <v>16834</v>
      </c>
      <c r="Z17415">
        <v>13125</v>
      </c>
      <c r="AA17415" t="s">
        <v>16845</v>
      </c>
      <c r="AB17415">
        <v>4</v>
      </c>
      <c r="AC17415" t="s">
        <v>16816</v>
      </c>
      <c r="AD17415" t="s">
        <v>16809</v>
      </c>
    </row>
    <row r="17416" spans="21:30">
      <c r="U17416">
        <v>41684</v>
      </c>
      <c r="V17416">
        <v>3</v>
      </c>
      <c r="W17416" t="s">
        <v>15532</v>
      </c>
      <c r="X17416">
        <v>6</v>
      </c>
      <c r="Y17416" t="s">
        <v>16886</v>
      </c>
      <c r="Z17416">
        <v>6104</v>
      </c>
      <c r="AA17416" t="s">
        <v>17007</v>
      </c>
      <c r="AB17416">
        <v>7</v>
      </c>
      <c r="AC17416" t="s">
        <v>16822</v>
      </c>
      <c r="AD17416" t="s">
        <v>16809</v>
      </c>
    </row>
    <row r="17417" spans="21:30">
      <c r="U17417">
        <v>41685</v>
      </c>
      <c r="V17417">
        <v>1</v>
      </c>
      <c r="W17417" t="s">
        <v>15533</v>
      </c>
      <c r="X17417">
        <v>6</v>
      </c>
      <c r="Y17417" t="s">
        <v>16886</v>
      </c>
      <c r="Z17417">
        <v>6101</v>
      </c>
      <c r="AA17417" t="s">
        <v>16887</v>
      </c>
      <c r="AB17417">
        <v>7</v>
      </c>
      <c r="AC17417" t="s">
        <v>16822</v>
      </c>
      <c r="AD17417" t="s">
        <v>16809</v>
      </c>
    </row>
    <row r="17418" spans="21:30">
      <c r="U17418">
        <v>41687</v>
      </c>
      <c r="V17418">
        <v>8</v>
      </c>
      <c r="W17418" t="s">
        <v>15534</v>
      </c>
      <c r="X17418">
        <v>13</v>
      </c>
      <c r="Y17418" t="s">
        <v>16834</v>
      </c>
      <c r="Z17418">
        <v>13115</v>
      </c>
      <c r="AA17418" t="s">
        <v>16898</v>
      </c>
      <c r="AB17418">
        <v>4</v>
      </c>
      <c r="AC17418" t="s">
        <v>16816</v>
      </c>
      <c r="AD17418" t="s">
        <v>16809</v>
      </c>
    </row>
    <row r="17419" spans="21:30">
      <c r="U17419">
        <v>41688</v>
      </c>
      <c r="V17419">
        <v>6</v>
      </c>
      <c r="W17419" t="s">
        <v>15535</v>
      </c>
      <c r="X17419">
        <v>13</v>
      </c>
      <c r="Y17419" t="s">
        <v>16834</v>
      </c>
      <c r="Z17419">
        <v>13110</v>
      </c>
      <c r="AA17419" t="s">
        <v>16856</v>
      </c>
      <c r="AB17419">
        <v>4</v>
      </c>
      <c r="AC17419" t="s">
        <v>16816</v>
      </c>
      <c r="AD17419" t="s">
        <v>16809</v>
      </c>
    </row>
    <row r="17420" spans="21:30">
      <c r="U17420">
        <v>41689</v>
      </c>
      <c r="V17420">
        <v>4</v>
      </c>
      <c r="W17420" t="s">
        <v>14559</v>
      </c>
      <c r="X17420">
        <v>13</v>
      </c>
      <c r="Y17420" t="s">
        <v>16834</v>
      </c>
      <c r="Z17420">
        <v>13122</v>
      </c>
      <c r="AA17420" t="s">
        <v>16872</v>
      </c>
      <c r="AB17420">
        <v>8</v>
      </c>
      <c r="AC17420" t="s">
        <v>16812</v>
      </c>
      <c r="AD17420" t="s">
        <v>16809</v>
      </c>
    </row>
    <row r="17421" spans="21:30">
      <c r="U17421">
        <v>41690</v>
      </c>
      <c r="V17421">
        <v>8</v>
      </c>
      <c r="W17421" t="s">
        <v>14550</v>
      </c>
      <c r="X17421">
        <v>13</v>
      </c>
      <c r="Y17421" t="s">
        <v>16834</v>
      </c>
      <c r="Z17421">
        <v>13122</v>
      </c>
      <c r="AA17421" t="s">
        <v>16872</v>
      </c>
      <c r="AB17421">
        <v>8</v>
      </c>
      <c r="AC17421" t="s">
        <v>16812</v>
      </c>
      <c r="AD17421" t="s">
        <v>16809</v>
      </c>
    </row>
    <row r="17422" spans="21:30">
      <c r="U17422">
        <v>41691</v>
      </c>
      <c r="V17422">
        <v>6</v>
      </c>
      <c r="W17422" t="s">
        <v>17008</v>
      </c>
      <c r="X17422">
        <v>14</v>
      </c>
      <c r="Y17422" t="s">
        <v>16810</v>
      </c>
      <c r="Z17422">
        <v>14101</v>
      </c>
      <c r="AA17422" t="s">
        <v>16876</v>
      </c>
      <c r="AB17422">
        <v>4</v>
      </c>
      <c r="AC17422" t="s">
        <v>16816</v>
      </c>
      <c r="AD17422" t="s">
        <v>16809</v>
      </c>
    </row>
    <row r="17423" spans="21:30">
      <c r="U17423">
        <v>41692</v>
      </c>
      <c r="V17423">
        <v>4</v>
      </c>
      <c r="W17423" t="s">
        <v>17009</v>
      </c>
      <c r="X17423">
        <v>13</v>
      </c>
      <c r="Y17423" t="s">
        <v>16834</v>
      </c>
      <c r="Z17423">
        <v>13402</v>
      </c>
      <c r="AA17423" t="s">
        <v>17010</v>
      </c>
      <c r="AB17423">
        <v>7</v>
      </c>
      <c r="AC17423" t="s">
        <v>16822</v>
      </c>
      <c r="AD17423" t="s">
        <v>16809</v>
      </c>
    </row>
    <row r="17424" spans="21:30">
      <c r="U17424">
        <v>41693</v>
      </c>
      <c r="V17424">
        <v>2</v>
      </c>
      <c r="W17424" t="s">
        <v>15538</v>
      </c>
      <c r="X17424">
        <v>13</v>
      </c>
      <c r="Y17424" t="s">
        <v>16834</v>
      </c>
      <c r="Z17424">
        <v>13201</v>
      </c>
      <c r="AA17424" t="s">
        <v>16853</v>
      </c>
      <c r="AB17424">
        <v>7</v>
      </c>
      <c r="AC17424" t="s">
        <v>16822</v>
      </c>
      <c r="AD17424" t="s">
        <v>16809</v>
      </c>
    </row>
    <row r="17425" spans="21:30">
      <c r="U17425">
        <v>41694</v>
      </c>
      <c r="V17425">
        <v>0</v>
      </c>
      <c r="W17425" t="s">
        <v>15539</v>
      </c>
      <c r="X17425">
        <v>13</v>
      </c>
      <c r="Y17425" t="s">
        <v>16834</v>
      </c>
      <c r="Z17425">
        <v>13107</v>
      </c>
      <c r="AA17425" t="s">
        <v>16966</v>
      </c>
      <c r="AB17425">
        <v>4</v>
      </c>
      <c r="AC17425" t="s">
        <v>16816</v>
      </c>
      <c r="AD17425" t="s">
        <v>16809</v>
      </c>
    </row>
    <row r="17426" spans="21:30">
      <c r="U17426">
        <v>41695</v>
      </c>
      <c r="V17426">
        <v>9</v>
      </c>
      <c r="W17426" t="s">
        <v>15540</v>
      </c>
      <c r="X17426">
        <v>11</v>
      </c>
      <c r="Y17426" t="s">
        <v>16814</v>
      </c>
      <c r="Z17426">
        <v>11201</v>
      </c>
      <c r="AA17426" t="s">
        <v>16897</v>
      </c>
      <c r="AB17426">
        <v>2</v>
      </c>
      <c r="AC17426" t="s">
        <v>16902</v>
      </c>
      <c r="AD17426" t="s">
        <v>16809</v>
      </c>
    </row>
    <row r="17427" spans="21:30">
      <c r="U17427">
        <v>41696</v>
      </c>
      <c r="V17427">
        <v>7</v>
      </c>
      <c r="W17427" t="s">
        <v>17011</v>
      </c>
      <c r="X17427">
        <v>13</v>
      </c>
      <c r="Y17427" t="s">
        <v>16834</v>
      </c>
      <c r="Z17427">
        <v>13402</v>
      </c>
      <c r="AA17427" t="s">
        <v>17010</v>
      </c>
      <c r="AB17427">
        <v>7</v>
      </c>
      <c r="AC17427" t="s">
        <v>16822</v>
      </c>
      <c r="AD17427" t="s">
        <v>16809</v>
      </c>
    </row>
    <row r="17428" spans="21:30">
      <c r="U17428">
        <v>41697</v>
      </c>
      <c r="V17428">
        <v>5</v>
      </c>
      <c r="W17428" t="s">
        <v>15542</v>
      </c>
      <c r="X17428">
        <v>4</v>
      </c>
      <c r="Y17428" t="s">
        <v>16819</v>
      </c>
      <c r="Z17428">
        <v>4101</v>
      </c>
      <c r="AA17428" t="s">
        <v>16823</v>
      </c>
      <c r="AB17428">
        <v>4</v>
      </c>
      <c r="AC17428" t="s">
        <v>16816</v>
      </c>
      <c r="AD17428" t="s">
        <v>16809</v>
      </c>
    </row>
    <row r="17429" spans="21:30">
      <c r="U17429">
        <v>41698</v>
      </c>
      <c r="V17429">
        <v>3</v>
      </c>
      <c r="W17429" t="s">
        <v>15543</v>
      </c>
      <c r="X17429">
        <v>13</v>
      </c>
      <c r="Y17429" t="s">
        <v>16834</v>
      </c>
      <c r="Z17429">
        <v>13114</v>
      </c>
      <c r="AA17429" t="s">
        <v>16865</v>
      </c>
      <c r="AB17429">
        <v>4</v>
      </c>
      <c r="AC17429" t="s">
        <v>16816</v>
      </c>
      <c r="AD17429" t="s">
        <v>16809</v>
      </c>
    </row>
    <row r="17430" spans="21:30">
      <c r="U17430">
        <v>41699</v>
      </c>
      <c r="V17430">
        <v>1</v>
      </c>
      <c r="W17430" t="s">
        <v>15544</v>
      </c>
      <c r="X17430">
        <v>13</v>
      </c>
      <c r="Y17430" t="s">
        <v>16834</v>
      </c>
      <c r="Z17430">
        <v>13125</v>
      </c>
      <c r="AA17430" t="s">
        <v>16845</v>
      </c>
      <c r="AB17430">
        <v>4</v>
      </c>
      <c r="AC17430" t="s">
        <v>16816</v>
      </c>
      <c r="AD17430" t="s">
        <v>16809</v>
      </c>
    </row>
    <row r="17431" spans="21:30">
      <c r="U17431">
        <v>41700</v>
      </c>
      <c r="V17431">
        <v>9</v>
      </c>
      <c r="W17431" t="s">
        <v>17012</v>
      </c>
      <c r="X17431">
        <v>5</v>
      </c>
      <c r="Y17431" t="s">
        <v>16817</v>
      </c>
      <c r="Z17431">
        <v>5703</v>
      </c>
      <c r="AA17431" t="s">
        <v>17013</v>
      </c>
      <c r="AB17431">
        <v>7</v>
      </c>
      <c r="AC17431" t="s">
        <v>16822</v>
      </c>
      <c r="AD17431" t="s">
        <v>16809</v>
      </c>
    </row>
    <row r="17432" spans="21:30">
      <c r="U17432">
        <v>41701</v>
      </c>
      <c r="V17432">
        <v>7</v>
      </c>
      <c r="W17432" t="s">
        <v>17014</v>
      </c>
      <c r="X17432">
        <v>11</v>
      </c>
      <c r="Y17432" t="s">
        <v>16814</v>
      </c>
      <c r="Z17432">
        <v>11101</v>
      </c>
      <c r="AA17432" t="s">
        <v>16815</v>
      </c>
      <c r="AB17432">
        <v>4</v>
      </c>
      <c r="AC17432" t="s">
        <v>16816</v>
      </c>
      <c r="AD17432" t="s">
        <v>16809</v>
      </c>
    </row>
    <row r="17433" spans="21:30">
      <c r="U17433">
        <v>41702</v>
      </c>
      <c r="V17433">
        <v>5</v>
      </c>
      <c r="W17433" t="s">
        <v>9764</v>
      </c>
      <c r="X17433">
        <v>8</v>
      </c>
      <c r="Y17433" t="s">
        <v>16868</v>
      </c>
      <c r="Z17433">
        <v>8112</v>
      </c>
      <c r="AA17433" t="s">
        <v>17015</v>
      </c>
      <c r="AB17433">
        <v>4</v>
      </c>
      <c r="AC17433" t="s">
        <v>16816</v>
      </c>
      <c r="AD17433" t="s">
        <v>16809</v>
      </c>
    </row>
    <row r="17434" spans="21:30">
      <c r="U17434">
        <v>41703</v>
      </c>
      <c r="V17434">
        <v>3</v>
      </c>
      <c r="W17434" t="s">
        <v>16796</v>
      </c>
      <c r="X17434">
        <v>13</v>
      </c>
      <c r="Y17434" t="s">
        <v>16834</v>
      </c>
      <c r="Z17434">
        <v>13202</v>
      </c>
      <c r="AA17434" t="s">
        <v>17016</v>
      </c>
      <c r="AB17434">
        <v>9</v>
      </c>
      <c r="AC17434" t="s">
        <v>10720</v>
      </c>
      <c r="AD17434" t="s">
        <v>16809</v>
      </c>
    </row>
    <row r="17435" spans="21:30">
      <c r="U17435">
        <v>41704</v>
      </c>
      <c r="V17435">
        <v>1</v>
      </c>
      <c r="W17435" t="s">
        <v>15547</v>
      </c>
      <c r="X17435">
        <v>13</v>
      </c>
      <c r="Y17435" t="s">
        <v>16834</v>
      </c>
      <c r="Z17435">
        <v>13120</v>
      </c>
      <c r="AA17435" t="s">
        <v>16864</v>
      </c>
      <c r="AB17435">
        <v>4</v>
      </c>
      <c r="AC17435" t="s">
        <v>16816</v>
      </c>
      <c r="AD17435" t="s">
        <v>16809</v>
      </c>
    </row>
    <row r="17436" spans="21:30">
      <c r="U17436">
        <v>41706</v>
      </c>
      <c r="V17436">
        <v>8</v>
      </c>
      <c r="W17436" t="s">
        <v>15548</v>
      </c>
      <c r="X17436">
        <v>5</v>
      </c>
      <c r="Y17436" t="s">
        <v>16817</v>
      </c>
      <c r="Z17436">
        <v>5101</v>
      </c>
      <c r="AA17436" t="s">
        <v>16927</v>
      </c>
      <c r="AB17436">
        <v>4</v>
      </c>
      <c r="AC17436" t="s">
        <v>16816</v>
      </c>
      <c r="AD17436" t="s">
        <v>16809</v>
      </c>
    </row>
    <row r="17437" spans="21:30">
      <c r="U17437">
        <v>41707</v>
      </c>
      <c r="V17437">
        <v>6</v>
      </c>
      <c r="W17437" t="s">
        <v>15549</v>
      </c>
      <c r="X17437">
        <v>5</v>
      </c>
      <c r="Y17437" t="s">
        <v>16817</v>
      </c>
      <c r="Z17437">
        <v>5109</v>
      </c>
      <c r="AA17437" t="s">
        <v>16818</v>
      </c>
      <c r="AB17437">
        <v>4</v>
      </c>
      <c r="AC17437" t="s">
        <v>16816</v>
      </c>
      <c r="AD17437" t="s">
        <v>16809</v>
      </c>
    </row>
    <row r="17438" spans="21:30">
      <c r="U17438">
        <v>41708</v>
      </c>
      <c r="V17438">
        <v>4</v>
      </c>
      <c r="W17438" t="s">
        <v>15550</v>
      </c>
      <c r="X17438">
        <v>5</v>
      </c>
      <c r="Y17438" t="s">
        <v>16817</v>
      </c>
      <c r="Z17438">
        <v>5101</v>
      </c>
      <c r="AA17438" t="s">
        <v>16927</v>
      </c>
      <c r="AB17438">
        <v>4</v>
      </c>
      <c r="AC17438" t="s">
        <v>16816</v>
      </c>
      <c r="AD17438" t="s">
        <v>16809</v>
      </c>
    </row>
    <row r="17439" spans="21:30">
      <c r="U17439">
        <v>41709</v>
      </c>
      <c r="V17439">
        <v>2</v>
      </c>
      <c r="W17439" t="s">
        <v>15551</v>
      </c>
      <c r="X17439">
        <v>8</v>
      </c>
      <c r="Y17439" t="s">
        <v>16868</v>
      </c>
      <c r="Z17439">
        <v>8101</v>
      </c>
      <c r="AA17439" t="s">
        <v>16869</v>
      </c>
      <c r="AB17439">
        <v>7</v>
      </c>
      <c r="AC17439" t="s">
        <v>16822</v>
      </c>
      <c r="AD17439" t="s">
        <v>16809</v>
      </c>
    </row>
    <row r="17440" spans="21:30">
      <c r="U17440">
        <v>41710</v>
      </c>
      <c r="V17440">
        <v>6</v>
      </c>
      <c r="W17440" t="s">
        <v>15552</v>
      </c>
      <c r="X17440">
        <v>8</v>
      </c>
      <c r="Y17440" t="s">
        <v>16868</v>
      </c>
      <c r="Z17440">
        <v>8101</v>
      </c>
      <c r="AA17440" t="s">
        <v>16869</v>
      </c>
      <c r="AB17440">
        <v>4</v>
      </c>
      <c r="AC17440" t="s">
        <v>16816</v>
      </c>
      <c r="AD17440" t="s">
        <v>16809</v>
      </c>
    </row>
    <row r="17441" spans="21:30">
      <c r="U17441">
        <v>41711</v>
      </c>
      <c r="V17441">
        <v>4</v>
      </c>
      <c r="W17441" t="s">
        <v>15553</v>
      </c>
      <c r="X17441">
        <v>12</v>
      </c>
      <c r="Y17441" t="s">
        <v>16894</v>
      </c>
      <c r="Z17441">
        <v>12101</v>
      </c>
      <c r="AA17441" t="s">
        <v>16895</v>
      </c>
      <c r="AB17441">
        <v>4</v>
      </c>
      <c r="AC17441" t="s">
        <v>16816</v>
      </c>
      <c r="AD17441" t="s">
        <v>16809</v>
      </c>
    </row>
    <row r="17442" spans="21:30">
      <c r="U17442">
        <v>41712</v>
      </c>
      <c r="V17442">
        <v>2</v>
      </c>
      <c r="W17442" t="s">
        <v>15554</v>
      </c>
      <c r="X17442">
        <v>14</v>
      </c>
      <c r="Y17442" t="s">
        <v>16810</v>
      </c>
      <c r="Z17442">
        <v>14101</v>
      </c>
      <c r="AA17442" t="s">
        <v>16876</v>
      </c>
      <c r="AB17442">
        <v>3</v>
      </c>
      <c r="AC17442" t="s">
        <v>16832</v>
      </c>
      <c r="AD17442" t="s">
        <v>16809</v>
      </c>
    </row>
    <row r="17443" spans="21:30">
      <c r="U17443">
        <v>41714</v>
      </c>
      <c r="V17443">
        <v>9</v>
      </c>
      <c r="W17443" t="s">
        <v>15556</v>
      </c>
      <c r="X17443">
        <v>5</v>
      </c>
      <c r="Y17443" t="s">
        <v>16817</v>
      </c>
      <c r="Z17443">
        <v>5301</v>
      </c>
      <c r="AA17443" t="s">
        <v>16953</v>
      </c>
      <c r="AB17443">
        <v>4</v>
      </c>
      <c r="AC17443" t="s">
        <v>16816</v>
      </c>
      <c r="AD17443" t="s">
        <v>16809</v>
      </c>
    </row>
    <row r="17444" spans="21:30">
      <c r="U17444">
        <v>41715</v>
      </c>
      <c r="V17444">
        <v>7</v>
      </c>
      <c r="W17444" t="s">
        <v>15557</v>
      </c>
      <c r="X17444">
        <v>16</v>
      </c>
      <c r="Y17444" t="s">
        <v>16928</v>
      </c>
      <c r="Z17444">
        <v>16101</v>
      </c>
      <c r="AA17444" t="s">
        <v>16929</v>
      </c>
      <c r="AB17444">
        <v>7</v>
      </c>
      <c r="AC17444" t="s">
        <v>16822</v>
      </c>
      <c r="AD17444" t="s">
        <v>16807</v>
      </c>
    </row>
    <row r="17445" spans="21:30">
      <c r="U17445">
        <v>41716</v>
      </c>
      <c r="V17445">
        <v>5</v>
      </c>
      <c r="W17445" t="s">
        <v>15558</v>
      </c>
      <c r="X17445">
        <v>8</v>
      </c>
      <c r="Y17445" t="s">
        <v>16868</v>
      </c>
      <c r="Z17445">
        <v>8305</v>
      </c>
      <c r="AA17445" t="s">
        <v>17017</v>
      </c>
      <c r="AB17445">
        <v>3</v>
      </c>
      <c r="AC17445" t="s">
        <v>16832</v>
      </c>
      <c r="AD17445" t="s">
        <v>16809</v>
      </c>
    </row>
    <row r="17446" spans="21:30">
      <c r="U17446">
        <v>41717</v>
      </c>
      <c r="V17446">
        <v>3</v>
      </c>
      <c r="W17446" t="s">
        <v>15559</v>
      </c>
      <c r="X17446">
        <v>1</v>
      </c>
      <c r="Y17446" t="s">
        <v>16883</v>
      </c>
      <c r="Z17446">
        <v>1101</v>
      </c>
      <c r="AA17446" t="s">
        <v>16884</v>
      </c>
      <c r="AB17446">
        <v>4</v>
      </c>
      <c r="AC17446" t="s">
        <v>16816</v>
      </c>
      <c r="AD17446" t="s">
        <v>16809</v>
      </c>
    </row>
    <row r="17447" spans="21:30">
      <c r="U17447">
        <v>41718</v>
      </c>
      <c r="V17447">
        <v>1</v>
      </c>
      <c r="W17447" t="s">
        <v>15560</v>
      </c>
      <c r="X17447">
        <v>16</v>
      </c>
      <c r="Y17447" t="s">
        <v>16928</v>
      </c>
      <c r="Z17447">
        <v>16102</v>
      </c>
      <c r="AA17447" t="s">
        <v>16998</v>
      </c>
      <c r="AB17447">
        <v>7</v>
      </c>
      <c r="AC17447" t="s">
        <v>16822</v>
      </c>
      <c r="AD17447" t="s">
        <v>16807</v>
      </c>
    </row>
    <row r="17448" spans="21:30">
      <c r="U17448">
        <v>41720</v>
      </c>
      <c r="V17448">
        <v>3</v>
      </c>
      <c r="W17448" t="s">
        <v>15561</v>
      </c>
      <c r="X17448">
        <v>12</v>
      </c>
      <c r="Y17448" t="s">
        <v>16894</v>
      </c>
      <c r="Z17448">
        <v>12201</v>
      </c>
      <c r="AA17448" t="s">
        <v>16926</v>
      </c>
      <c r="AB17448">
        <v>7</v>
      </c>
      <c r="AC17448" t="s">
        <v>16822</v>
      </c>
      <c r="AD17448" t="s">
        <v>16809</v>
      </c>
    </row>
    <row r="17449" spans="21:30">
      <c r="U17449">
        <v>41721</v>
      </c>
      <c r="V17449">
        <v>1</v>
      </c>
      <c r="W17449" t="s">
        <v>15562</v>
      </c>
      <c r="X17449">
        <v>7</v>
      </c>
      <c r="Y17449" t="s">
        <v>16805</v>
      </c>
      <c r="Z17449">
        <v>7401</v>
      </c>
      <c r="AA17449" t="s">
        <v>16974</v>
      </c>
      <c r="AB17449">
        <v>7</v>
      </c>
      <c r="AC17449" t="s">
        <v>16822</v>
      </c>
      <c r="AD17449" t="s">
        <v>16807</v>
      </c>
    </row>
    <row r="17450" spans="21:30">
      <c r="U17450">
        <v>41723</v>
      </c>
      <c r="V17450">
        <v>8</v>
      </c>
      <c r="W17450" t="s">
        <v>15563</v>
      </c>
      <c r="X17450">
        <v>9</v>
      </c>
      <c r="Y17450" t="s">
        <v>16839</v>
      </c>
      <c r="Z17450">
        <v>9206</v>
      </c>
      <c r="AA17450" t="s">
        <v>17018</v>
      </c>
      <c r="AB17450">
        <v>8</v>
      </c>
      <c r="AC17450" t="s">
        <v>16812</v>
      </c>
      <c r="AD17450" t="s">
        <v>16809</v>
      </c>
    </row>
    <row r="17451" spans="21:30">
      <c r="U17451">
        <v>41724</v>
      </c>
      <c r="V17451">
        <v>6</v>
      </c>
      <c r="W17451" t="s">
        <v>15564</v>
      </c>
      <c r="X17451">
        <v>13</v>
      </c>
      <c r="Y17451" t="s">
        <v>16834</v>
      </c>
      <c r="Z17451">
        <v>13114</v>
      </c>
      <c r="AA17451" t="s">
        <v>16865</v>
      </c>
      <c r="AB17451">
        <v>4</v>
      </c>
      <c r="AC17451" t="s">
        <v>16816</v>
      </c>
      <c r="AD17451" t="s">
        <v>16809</v>
      </c>
    </row>
    <row r="17452" spans="21:30">
      <c r="U17452">
        <v>41725</v>
      </c>
      <c r="V17452">
        <v>4</v>
      </c>
      <c r="W17452" t="s">
        <v>15564</v>
      </c>
      <c r="X17452">
        <v>13</v>
      </c>
      <c r="Y17452" t="s">
        <v>16834</v>
      </c>
      <c r="Z17452">
        <v>13114</v>
      </c>
      <c r="AA17452" t="s">
        <v>16865</v>
      </c>
      <c r="AB17452">
        <v>4</v>
      </c>
      <c r="AC17452" t="s">
        <v>16816</v>
      </c>
      <c r="AD17452" t="s">
        <v>16807</v>
      </c>
    </row>
    <row r="17453" spans="21:30">
      <c r="U17453">
        <v>41726</v>
      </c>
      <c r="V17453">
        <v>2</v>
      </c>
      <c r="W17453" t="s">
        <v>15564</v>
      </c>
      <c r="X17453">
        <v>13</v>
      </c>
      <c r="Y17453" t="s">
        <v>16834</v>
      </c>
      <c r="Z17453">
        <v>13114</v>
      </c>
      <c r="AA17453" t="s">
        <v>16865</v>
      </c>
      <c r="AB17453">
        <v>4</v>
      </c>
      <c r="AC17453" t="s">
        <v>16816</v>
      </c>
      <c r="AD17453" t="s">
        <v>16807</v>
      </c>
    </row>
    <row r="17454" spans="21:30">
      <c r="U17454">
        <v>41727</v>
      </c>
      <c r="V17454">
        <v>0</v>
      </c>
      <c r="W17454" t="s">
        <v>15564</v>
      </c>
      <c r="X17454">
        <v>13</v>
      </c>
      <c r="Y17454" t="s">
        <v>16834</v>
      </c>
      <c r="Z17454">
        <v>13114</v>
      </c>
      <c r="AA17454" t="s">
        <v>16865</v>
      </c>
      <c r="AB17454">
        <v>4</v>
      </c>
      <c r="AC17454" t="s">
        <v>16816</v>
      </c>
      <c r="AD17454" t="s">
        <v>16807</v>
      </c>
    </row>
    <row r="17455" spans="21:30">
      <c r="U17455">
        <v>41728</v>
      </c>
      <c r="V17455">
        <v>9</v>
      </c>
      <c r="W17455" t="s">
        <v>15564</v>
      </c>
      <c r="X17455">
        <v>13</v>
      </c>
      <c r="Y17455" t="s">
        <v>16834</v>
      </c>
      <c r="Z17455">
        <v>13114</v>
      </c>
      <c r="AA17455" t="s">
        <v>16865</v>
      </c>
      <c r="AB17455">
        <v>4</v>
      </c>
      <c r="AC17455" t="s">
        <v>16816</v>
      </c>
      <c r="AD17455" t="s">
        <v>16807</v>
      </c>
    </row>
    <row r="17456" spans="21:30">
      <c r="U17456">
        <v>41729</v>
      </c>
      <c r="V17456">
        <v>7</v>
      </c>
      <c r="W17456" t="s">
        <v>15564</v>
      </c>
      <c r="X17456">
        <v>13</v>
      </c>
      <c r="Y17456" t="s">
        <v>16834</v>
      </c>
      <c r="Z17456">
        <v>13114</v>
      </c>
      <c r="AA17456" t="s">
        <v>16865</v>
      </c>
      <c r="AB17456">
        <v>4</v>
      </c>
      <c r="AC17456" t="s">
        <v>16816</v>
      </c>
      <c r="AD17456" t="s">
        <v>16807</v>
      </c>
    </row>
    <row r="17457" spans="21:30">
      <c r="U17457">
        <v>41730</v>
      </c>
      <c r="V17457">
        <v>0</v>
      </c>
      <c r="W17457" t="s">
        <v>15564</v>
      </c>
      <c r="X17457">
        <v>13</v>
      </c>
      <c r="Y17457" t="s">
        <v>16834</v>
      </c>
      <c r="Z17457">
        <v>13114</v>
      </c>
      <c r="AA17457" t="s">
        <v>16865</v>
      </c>
      <c r="AB17457">
        <v>4</v>
      </c>
      <c r="AC17457" t="s">
        <v>16816</v>
      </c>
      <c r="AD17457" t="s">
        <v>16807</v>
      </c>
    </row>
    <row r="17458" spans="21:30">
      <c r="U17458">
        <v>41731</v>
      </c>
      <c r="V17458">
        <v>9</v>
      </c>
      <c r="W17458" t="s">
        <v>15564</v>
      </c>
      <c r="X17458">
        <v>13</v>
      </c>
      <c r="Y17458" t="s">
        <v>16834</v>
      </c>
      <c r="Z17458">
        <v>13114</v>
      </c>
      <c r="AA17458" t="s">
        <v>16865</v>
      </c>
      <c r="AB17458">
        <v>4</v>
      </c>
      <c r="AC17458" t="s">
        <v>16816</v>
      </c>
      <c r="AD17458" t="s">
        <v>16807</v>
      </c>
    </row>
    <row r="17459" spans="21:30">
      <c r="U17459">
        <v>41732</v>
      </c>
      <c r="V17459">
        <v>7</v>
      </c>
      <c r="W17459" t="s">
        <v>15564</v>
      </c>
      <c r="X17459">
        <v>13</v>
      </c>
      <c r="Y17459" t="s">
        <v>16834</v>
      </c>
      <c r="Z17459">
        <v>13114</v>
      </c>
      <c r="AA17459" t="s">
        <v>16865</v>
      </c>
      <c r="AB17459">
        <v>4</v>
      </c>
      <c r="AC17459" t="s">
        <v>16816</v>
      </c>
      <c r="AD17459" t="s">
        <v>16807</v>
      </c>
    </row>
    <row r="17460" spans="21:30">
      <c r="U17460">
        <v>41733</v>
      </c>
      <c r="V17460">
        <v>5</v>
      </c>
      <c r="W17460" t="s">
        <v>15564</v>
      </c>
      <c r="X17460">
        <v>13</v>
      </c>
      <c r="Y17460" t="s">
        <v>16834</v>
      </c>
      <c r="Z17460">
        <v>13114</v>
      </c>
      <c r="AA17460" t="s">
        <v>16865</v>
      </c>
      <c r="AB17460">
        <v>4</v>
      </c>
      <c r="AC17460" t="s">
        <v>16816</v>
      </c>
      <c r="AD17460" t="s">
        <v>16807</v>
      </c>
    </row>
    <row r="17461" spans="21:30">
      <c r="U17461">
        <v>41734</v>
      </c>
      <c r="V17461">
        <v>3</v>
      </c>
      <c r="W17461" t="s">
        <v>15564</v>
      </c>
      <c r="X17461">
        <v>13</v>
      </c>
      <c r="Y17461" t="s">
        <v>16834</v>
      </c>
      <c r="Z17461">
        <v>13114</v>
      </c>
      <c r="AA17461" t="s">
        <v>16865</v>
      </c>
      <c r="AB17461">
        <v>4</v>
      </c>
      <c r="AC17461" t="s">
        <v>16816</v>
      </c>
      <c r="AD17461" t="s">
        <v>16807</v>
      </c>
    </row>
    <row r="17462" spans="21:30">
      <c r="U17462">
        <v>41735</v>
      </c>
      <c r="V17462">
        <v>1</v>
      </c>
      <c r="W17462" t="s">
        <v>15564</v>
      </c>
      <c r="X17462">
        <v>13</v>
      </c>
      <c r="Y17462" t="s">
        <v>16834</v>
      </c>
      <c r="Z17462">
        <v>13114</v>
      </c>
      <c r="AA17462" t="s">
        <v>16865</v>
      </c>
      <c r="AB17462">
        <v>4</v>
      </c>
      <c r="AC17462" t="s">
        <v>16816</v>
      </c>
      <c r="AD17462" t="s">
        <v>16807</v>
      </c>
    </row>
    <row r="17463" spans="21:30">
      <c r="U17463">
        <v>41737</v>
      </c>
      <c r="V17463">
        <v>8</v>
      </c>
      <c r="W17463" t="s">
        <v>15564</v>
      </c>
      <c r="X17463">
        <v>13</v>
      </c>
      <c r="Y17463" t="s">
        <v>16834</v>
      </c>
      <c r="Z17463">
        <v>13114</v>
      </c>
      <c r="AA17463" t="s">
        <v>16865</v>
      </c>
      <c r="AB17463">
        <v>4</v>
      </c>
      <c r="AC17463" t="s">
        <v>16816</v>
      </c>
      <c r="AD17463" t="s">
        <v>16807</v>
      </c>
    </row>
    <row r="17464" spans="21:30">
      <c r="U17464">
        <v>41738</v>
      </c>
      <c r="V17464">
        <v>6</v>
      </c>
      <c r="W17464" t="s">
        <v>15564</v>
      </c>
      <c r="X17464">
        <v>13</v>
      </c>
      <c r="Y17464" t="s">
        <v>16834</v>
      </c>
      <c r="Z17464">
        <v>13114</v>
      </c>
      <c r="AA17464" t="s">
        <v>16865</v>
      </c>
      <c r="AB17464">
        <v>4</v>
      </c>
      <c r="AC17464" t="s">
        <v>16816</v>
      </c>
      <c r="AD17464" t="s">
        <v>16807</v>
      </c>
    </row>
    <row r="17465" spans="21:30">
      <c r="U17465">
        <v>41739</v>
      </c>
      <c r="V17465">
        <v>4</v>
      </c>
      <c r="W17465" t="s">
        <v>15564</v>
      </c>
      <c r="X17465">
        <v>13</v>
      </c>
      <c r="Y17465" t="s">
        <v>16834</v>
      </c>
      <c r="Z17465">
        <v>13114</v>
      </c>
      <c r="AA17465" t="s">
        <v>16865</v>
      </c>
      <c r="AB17465">
        <v>4</v>
      </c>
      <c r="AC17465" t="s">
        <v>16816</v>
      </c>
      <c r="AD17465" t="s">
        <v>16807</v>
      </c>
    </row>
    <row r="17466" spans="21:30">
      <c r="U17466">
        <v>41740</v>
      </c>
      <c r="V17466">
        <v>8</v>
      </c>
      <c r="W17466" t="s">
        <v>15564</v>
      </c>
      <c r="X17466">
        <v>13</v>
      </c>
      <c r="Y17466" t="s">
        <v>16834</v>
      </c>
      <c r="Z17466">
        <v>13114</v>
      </c>
      <c r="AA17466" t="s">
        <v>16865</v>
      </c>
      <c r="AB17466">
        <v>4</v>
      </c>
      <c r="AC17466" t="s">
        <v>16816</v>
      </c>
      <c r="AD17466" t="s">
        <v>16807</v>
      </c>
    </row>
    <row r="17467" spans="21:30">
      <c r="U17467">
        <v>41741</v>
      </c>
      <c r="V17467">
        <v>6</v>
      </c>
      <c r="W17467" t="s">
        <v>15565</v>
      </c>
      <c r="X17467">
        <v>13</v>
      </c>
      <c r="Y17467" t="s">
        <v>16834</v>
      </c>
      <c r="Z17467">
        <v>13108</v>
      </c>
      <c r="AA17467" t="s">
        <v>16969</v>
      </c>
      <c r="AB17467">
        <v>4</v>
      </c>
      <c r="AC17467" t="s">
        <v>16816</v>
      </c>
      <c r="AD17467" t="s">
        <v>16809</v>
      </c>
    </row>
    <row r="17468" spans="21:30">
      <c r="U17468">
        <v>41742</v>
      </c>
      <c r="V17468">
        <v>4</v>
      </c>
      <c r="W17468" t="s">
        <v>15565</v>
      </c>
      <c r="X17468">
        <v>13</v>
      </c>
      <c r="Y17468" t="s">
        <v>16834</v>
      </c>
      <c r="Z17468">
        <v>13108</v>
      </c>
      <c r="AA17468" t="s">
        <v>16969</v>
      </c>
      <c r="AB17468">
        <v>4</v>
      </c>
      <c r="AC17468" t="s">
        <v>16816</v>
      </c>
      <c r="AD17468" t="s">
        <v>16807</v>
      </c>
    </row>
    <row r="17469" spans="21:30">
      <c r="U17469">
        <v>41743</v>
      </c>
      <c r="V17469">
        <v>2</v>
      </c>
      <c r="W17469" t="s">
        <v>15565</v>
      </c>
      <c r="X17469">
        <v>13</v>
      </c>
      <c r="Y17469" t="s">
        <v>16834</v>
      </c>
      <c r="Z17469">
        <v>13108</v>
      </c>
      <c r="AA17469" t="s">
        <v>16969</v>
      </c>
      <c r="AB17469">
        <v>4</v>
      </c>
      <c r="AC17469" t="s">
        <v>16816</v>
      </c>
      <c r="AD17469" t="s">
        <v>16807</v>
      </c>
    </row>
    <row r="17470" spans="21:30">
      <c r="U17470">
        <v>41744</v>
      </c>
      <c r="V17470">
        <v>0</v>
      </c>
      <c r="W17470" t="s">
        <v>15565</v>
      </c>
      <c r="X17470">
        <v>13</v>
      </c>
      <c r="Y17470" t="s">
        <v>16834</v>
      </c>
      <c r="Z17470">
        <v>13108</v>
      </c>
      <c r="AA17470" t="s">
        <v>16969</v>
      </c>
      <c r="AB17470">
        <v>4</v>
      </c>
      <c r="AC17470" t="s">
        <v>16816</v>
      </c>
      <c r="AD17470" t="s">
        <v>16807</v>
      </c>
    </row>
    <row r="17471" spans="21:30">
      <c r="U17471">
        <v>41745</v>
      </c>
      <c r="V17471">
        <v>9</v>
      </c>
      <c r="W17471" t="s">
        <v>15566</v>
      </c>
      <c r="X17471">
        <v>11</v>
      </c>
      <c r="Y17471" t="s">
        <v>16814</v>
      </c>
      <c r="Z17471">
        <v>11101</v>
      </c>
      <c r="AA17471" t="s">
        <v>16815</v>
      </c>
      <c r="AB17471">
        <v>4</v>
      </c>
      <c r="AC17471" t="s">
        <v>16816</v>
      </c>
      <c r="AD17471" t="s">
        <v>16809</v>
      </c>
    </row>
    <row r="17472" spans="21:30">
      <c r="U17472">
        <v>41746</v>
      </c>
      <c r="V17472">
        <v>7</v>
      </c>
      <c r="W17472" t="s">
        <v>15567</v>
      </c>
      <c r="X17472">
        <v>6</v>
      </c>
      <c r="Y17472" t="s">
        <v>16886</v>
      </c>
      <c r="Z17472">
        <v>6310</v>
      </c>
      <c r="AA17472" t="s">
        <v>16995</v>
      </c>
      <c r="AB17472">
        <v>4</v>
      </c>
      <c r="AC17472" t="s">
        <v>16816</v>
      </c>
      <c r="AD17472" t="s">
        <v>16809</v>
      </c>
    </row>
    <row r="17473" spans="21:30">
      <c r="U17473">
        <v>41747</v>
      </c>
      <c r="V17473">
        <v>5</v>
      </c>
      <c r="W17473" t="s">
        <v>15568</v>
      </c>
      <c r="X17473">
        <v>6</v>
      </c>
      <c r="Y17473" t="s">
        <v>16886</v>
      </c>
      <c r="Z17473">
        <v>6303</v>
      </c>
      <c r="AA17473" t="s">
        <v>17019</v>
      </c>
      <c r="AB17473">
        <v>4</v>
      </c>
      <c r="AC17473" t="s">
        <v>16816</v>
      </c>
      <c r="AD17473" t="s">
        <v>16809</v>
      </c>
    </row>
    <row r="17474" spans="21:30">
      <c r="U17474">
        <v>41748</v>
      </c>
      <c r="V17474">
        <v>3</v>
      </c>
      <c r="W17474" t="s">
        <v>15569</v>
      </c>
      <c r="X17474">
        <v>11</v>
      </c>
      <c r="Y17474" t="s">
        <v>16814</v>
      </c>
      <c r="Z17474">
        <v>11101</v>
      </c>
      <c r="AA17474" t="s">
        <v>16815</v>
      </c>
      <c r="AB17474">
        <v>4</v>
      </c>
      <c r="AC17474" t="s">
        <v>16816</v>
      </c>
      <c r="AD17474" t="s">
        <v>16809</v>
      </c>
    </row>
    <row r="17475" spans="21:30">
      <c r="U17475">
        <v>41749</v>
      </c>
      <c r="V17475">
        <v>1</v>
      </c>
      <c r="W17475" t="s">
        <v>15570</v>
      </c>
      <c r="X17475">
        <v>13</v>
      </c>
      <c r="Y17475" t="s">
        <v>16834</v>
      </c>
      <c r="Z17475">
        <v>13125</v>
      </c>
      <c r="AA17475" t="s">
        <v>16845</v>
      </c>
      <c r="AB17475">
        <v>4</v>
      </c>
      <c r="AC17475" t="s">
        <v>16816</v>
      </c>
      <c r="AD17475" t="s">
        <v>16809</v>
      </c>
    </row>
    <row r="17476" spans="21:30">
      <c r="U17476">
        <v>41750</v>
      </c>
      <c r="V17476">
        <v>5</v>
      </c>
      <c r="W17476" t="s">
        <v>15571</v>
      </c>
      <c r="X17476">
        <v>13</v>
      </c>
      <c r="Y17476" t="s">
        <v>16834</v>
      </c>
      <c r="Z17476">
        <v>13123</v>
      </c>
      <c r="AA17476" t="s">
        <v>16854</v>
      </c>
      <c r="AB17476">
        <v>4</v>
      </c>
      <c r="AC17476" t="s">
        <v>16816</v>
      </c>
      <c r="AD17476" t="s">
        <v>16809</v>
      </c>
    </row>
    <row r="17477" spans="21:30">
      <c r="U17477">
        <v>41751</v>
      </c>
      <c r="V17477">
        <v>3</v>
      </c>
      <c r="W17477" t="s">
        <v>15572</v>
      </c>
      <c r="X17477">
        <v>13</v>
      </c>
      <c r="Y17477" t="s">
        <v>16834</v>
      </c>
      <c r="Z17477">
        <v>13114</v>
      </c>
      <c r="AA17477" t="s">
        <v>16865</v>
      </c>
      <c r="AB17477">
        <v>4</v>
      </c>
      <c r="AC17477" t="s">
        <v>16816</v>
      </c>
      <c r="AD17477" t="s">
        <v>16809</v>
      </c>
    </row>
    <row r="17478" spans="21:30">
      <c r="U17478">
        <v>41752</v>
      </c>
      <c r="V17478">
        <v>1</v>
      </c>
      <c r="W17478" t="s">
        <v>15573</v>
      </c>
      <c r="X17478">
        <v>6</v>
      </c>
      <c r="Y17478" t="s">
        <v>16886</v>
      </c>
      <c r="Z17478">
        <v>6110</v>
      </c>
      <c r="AA17478" t="s">
        <v>17020</v>
      </c>
      <c r="AB17478">
        <v>4</v>
      </c>
      <c r="AC17478" t="s">
        <v>16816</v>
      </c>
      <c r="AD17478" t="s">
        <v>16809</v>
      </c>
    </row>
    <row r="17479" spans="21:30">
      <c r="U17479">
        <v>41754</v>
      </c>
      <c r="V17479">
        <v>8</v>
      </c>
      <c r="W17479" t="s">
        <v>15574</v>
      </c>
      <c r="X17479">
        <v>8</v>
      </c>
      <c r="Y17479" t="s">
        <v>16868</v>
      </c>
      <c r="Z17479">
        <v>8312</v>
      </c>
      <c r="AA17479" t="s">
        <v>17021</v>
      </c>
      <c r="AB17479">
        <v>7</v>
      </c>
      <c r="AC17479" t="s">
        <v>16822</v>
      </c>
      <c r="AD17479" t="s">
        <v>16809</v>
      </c>
    </row>
    <row r="17480" spans="21:30">
      <c r="U17480">
        <v>41755</v>
      </c>
      <c r="V17480">
        <v>6</v>
      </c>
      <c r="W17480" t="s">
        <v>15575</v>
      </c>
      <c r="X17480">
        <v>12</v>
      </c>
      <c r="Y17480" t="s">
        <v>16894</v>
      </c>
      <c r="Z17480">
        <v>12101</v>
      </c>
      <c r="AA17480" t="s">
        <v>16895</v>
      </c>
      <c r="AB17480">
        <v>4</v>
      </c>
      <c r="AC17480" t="s">
        <v>16816</v>
      </c>
      <c r="AD17480" t="s">
        <v>16809</v>
      </c>
    </row>
    <row r="17481" spans="21:30">
      <c r="U17481">
        <v>41756</v>
      </c>
      <c r="V17481">
        <v>4</v>
      </c>
      <c r="W17481" t="s">
        <v>15576</v>
      </c>
      <c r="X17481">
        <v>13</v>
      </c>
      <c r="Y17481" t="s">
        <v>16834</v>
      </c>
      <c r="Z17481">
        <v>13132</v>
      </c>
      <c r="AA17481" t="s">
        <v>16862</v>
      </c>
      <c r="AB17481">
        <v>4</v>
      </c>
      <c r="AC17481" t="s">
        <v>16816</v>
      </c>
      <c r="AD17481" t="s">
        <v>16809</v>
      </c>
    </row>
    <row r="17482" spans="21:30">
      <c r="U17482">
        <v>41757</v>
      </c>
      <c r="V17482">
        <v>2</v>
      </c>
      <c r="W17482" t="s">
        <v>15577</v>
      </c>
      <c r="X17482">
        <v>7</v>
      </c>
      <c r="Y17482" t="s">
        <v>16805</v>
      </c>
      <c r="Z17482">
        <v>7407</v>
      </c>
      <c r="AA17482" t="s">
        <v>17022</v>
      </c>
      <c r="AB17482">
        <v>7</v>
      </c>
      <c r="AC17482" t="s">
        <v>16822</v>
      </c>
      <c r="AD17482" t="s">
        <v>16807</v>
      </c>
    </row>
    <row r="17483" spans="21:30">
      <c r="U17483">
        <v>41758</v>
      </c>
      <c r="V17483">
        <v>0</v>
      </c>
      <c r="W17483" t="s">
        <v>15578</v>
      </c>
      <c r="X17483">
        <v>13</v>
      </c>
      <c r="Y17483" t="s">
        <v>16834</v>
      </c>
      <c r="Z17483">
        <v>13123</v>
      </c>
      <c r="AA17483" t="s">
        <v>16854</v>
      </c>
      <c r="AB17483">
        <v>4</v>
      </c>
      <c r="AC17483" t="s">
        <v>16816</v>
      </c>
      <c r="AD17483" t="s">
        <v>16809</v>
      </c>
    </row>
    <row r="17484" spans="21:30">
      <c r="U17484">
        <v>41759</v>
      </c>
      <c r="V17484">
        <v>9</v>
      </c>
      <c r="W17484" t="s">
        <v>15031</v>
      </c>
      <c r="X17484">
        <v>13</v>
      </c>
      <c r="Y17484" t="s">
        <v>16834</v>
      </c>
      <c r="Z17484">
        <v>13123</v>
      </c>
      <c r="AA17484" t="s">
        <v>16854</v>
      </c>
      <c r="AB17484">
        <v>4</v>
      </c>
      <c r="AC17484" t="s">
        <v>16816</v>
      </c>
      <c r="AD17484" t="s">
        <v>16809</v>
      </c>
    </row>
    <row r="17485" spans="21:30">
      <c r="U17485">
        <v>41760</v>
      </c>
      <c r="V17485">
        <v>2</v>
      </c>
      <c r="W17485" t="s">
        <v>15579</v>
      </c>
      <c r="X17485">
        <v>2</v>
      </c>
      <c r="Y17485" t="s">
        <v>16829</v>
      </c>
      <c r="Z17485">
        <v>2101</v>
      </c>
      <c r="AA17485" t="s">
        <v>16880</v>
      </c>
      <c r="AB17485">
        <v>7</v>
      </c>
      <c r="AC17485" t="s">
        <v>16822</v>
      </c>
      <c r="AD17485" t="s">
        <v>16809</v>
      </c>
    </row>
    <row r="17486" spans="21:30">
      <c r="U17486">
        <v>41761</v>
      </c>
      <c r="V17486">
        <v>0</v>
      </c>
      <c r="W17486" t="s">
        <v>15580</v>
      </c>
      <c r="X17486">
        <v>2</v>
      </c>
      <c r="Y17486" t="s">
        <v>16829</v>
      </c>
      <c r="Z17486">
        <v>2101</v>
      </c>
      <c r="AA17486" t="s">
        <v>16880</v>
      </c>
      <c r="AB17486">
        <v>7</v>
      </c>
      <c r="AC17486" t="s">
        <v>16822</v>
      </c>
      <c r="AD17486" t="s">
        <v>16809</v>
      </c>
    </row>
    <row r="17487" spans="21:30">
      <c r="U17487">
        <v>41762</v>
      </c>
      <c r="V17487">
        <v>9</v>
      </c>
      <c r="W17487" t="s">
        <v>12174</v>
      </c>
      <c r="X17487">
        <v>13</v>
      </c>
      <c r="Y17487" t="s">
        <v>16834</v>
      </c>
      <c r="Z17487">
        <v>13110</v>
      </c>
      <c r="AA17487" t="s">
        <v>16856</v>
      </c>
      <c r="AB17487">
        <v>4</v>
      </c>
      <c r="AC17487" t="s">
        <v>16816</v>
      </c>
      <c r="AD17487" t="s">
        <v>16809</v>
      </c>
    </row>
    <row r="17488" spans="21:30">
      <c r="U17488">
        <v>41763</v>
      </c>
      <c r="V17488">
        <v>7</v>
      </c>
      <c r="W17488" t="s">
        <v>15581</v>
      </c>
      <c r="X17488">
        <v>2</v>
      </c>
      <c r="Y17488" t="s">
        <v>16829</v>
      </c>
      <c r="Z17488">
        <v>2101</v>
      </c>
      <c r="AA17488" t="s">
        <v>16880</v>
      </c>
      <c r="AB17488">
        <v>8</v>
      </c>
      <c r="AC17488" t="s">
        <v>16812</v>
      </c>
      <c r="AD17488" t="s">
        <v>16809</v>
      </c>
    </row>
    <row r="17489" spans="21:30">
      <c r="U17489">
        <v>41764</v>
      </c>
      <c r="V17489">
        <v>5</v>
      </c>
      <c r="W17489" t="s">
        <v>15582</v>
      </c>
      <c r="X17489">
        <v>2</v>
      </c>
      <c r="Y17489" t="s">
        <v>16829</v>
      </c>
      <c r="Z17489">
        <v>2102</v>
      </c>
      <c r="AA17489" t="s">
        <v>17023</v>
      </c>
      <c r="AB17489">
        <v>2</v>
      </c>
      <c r="AC17489" t="s">
        <v>16902</v>
      </c>
      <c r="AD17489" t="s">
        <v>16809</v>
      </c>
    </row>
    <row r="17490" spans="21:30">
      <c r="U17490">
        <v>41765</v>
      </c>
      <c r="V17490">
        <v>3</v>
      </c>
      <c r="W17490" t="s">
        <v>17024</v>
      </c>
      <c r="X17490">
        <v>13</v>
      </c>
      <c r="Y17490" t="s">
        <v>16834</v>
      </c>
      <c r="Z17490">
        <v>13402</v>
      </c>
      <c r="AA17490" t="s">
        <v>17010</v>
      </c>
      <c r="AB17490">
        <v>7</v>
      </c>
      <c r="AC17490" t="s">
        <v>16822</v>
      </c>
      <c r="AD17490" t="s">
        <v>16809</v>
      </c>
    </row>
    <row r="17491" spans="21:30">
      <c r="U17491">
        <v>41766</v>
      </c>
      <c r="V17491">
        <v>1</v>
      </c>
      <c r="W17491" t="s">
        <v>17025</v>
      </c>
      <c r="X17491">
        <v>13</v>
      </c>
      <c r="Y17491" t="s">
        <v>16834</v>
      </c>
      <c r="Z17491">
        <v>13601</v>
      </c>
      <c r="AA17491" t="s">
        <v>16838</v>
      </c>
      <c r="AB17491">
        <v>7</v>
      </c>
      <c r="AC17491" t="s">
        <v>16822</v>
      </c>
      <c r="AD17491" t="s">
        <v>16809</v>
      </c>
    </row>
    <row r="17492" spans="21:30">
      <c r="U17492">
        <v>41768</v>
      </c>
      <c r="V17492">
        <v>8</v>
      </c>
      <c r="W17492" t="s">
        <v>15585</v>
      </c>
      <c r="X17492">
        <v>5</v>
      </c>
      <c r="Y17492" t="s">
        <v>16817</v>
      </c>
      <c r="Z17492">
        <v>5504</v>
      </c>
      <c r="AA17492" t="s">
        <v>17026</v>
      </c>
      <c r="AB17492">
        <v>4</v>
      </c>
      <c r="AC17492" t="s">
        <v>16816</v>
      </c>
      <c r="AD17492" t="s">
        <v>16809</v>
      </c>
    </row>
    <row r="17493" spans="21:30">
      <c r="U17493">
        <v>41769</v>
      </c>
      <c r="V17493">
        <v>6</v>
      </c>
      <c r="W17493" t="s">
        <v>17027</v>
      </c>
      <c r="X17493">
        <v>13</v>
      </c>
      <c r="Y17493" t="s">
        <v>16834</v>
      </c>
      <c r="Z17493">
        <v>13120</v>
      </c>
      <c r="AA17493" t="s">
        <v>16864</v>
      </c>
      <c r="AB17493">
        <v>4</v>
      </c>
      <c r="AC17493" t="s">
        <v>16816</v>
      </c>
      <c r="AD17493" t="s">
        <v>16809</v>
      </c>
    </row>
    <row r="17494" spans="21:30">
      <c r="U17494">
        <v>41771</v>
      </c>
      <c r="V17494">
        <v>8</v>
      </c>
      <c r="W17494" t="s">
        <v>15587</v>
      </c>
      <c r="X17494">
        <v>9</v>
      </c>
      <c r="Y17494" t="s">
        <v>16839</v>
      </c>
      <c r="Z17494">
        <v>9101</v>
      </c>
      <c r="AA17494" t="s">
        <v>16885</v>
      </c>
      <c r="AB17494">
        <v>7</v>
      </c>
      <c r="AC17494" t="s">
        <v>16822</v>
      </c>
      <c r="AD17494" t="s">
        <v>16807</v>
      </c>
    </row>
    <row r="17495" spans="21:30">
      <c r="U17495">
        <v>41772</v>
      </c>
      <c r="V17495">
        <v>6</v>
      </c>
      <c r="W17495" t="s">
        <v>15588</v>
      </c>
      <c r="X17495">
        <v>13</v>
      </c>
      <c r="Y17495" t="s">
        <v>16834</v>
      </c>
      <c r="Z17495">
        <v>13301</v>
      </c>
      <c r="AA17495" t="s">
        <v>16874</v>
      </c>
      <c r="AB17495">
        <v>4</v>
      </c>
      <c r="AC17495" t="s">
        <v>16816</v>
      </c>
      <c r="AD17495" t="s">
        <v>16809</v>
      </c>
    </row>
    <row r="17496" spans="21:30">
      <c r="U17496">
        <v>41773</v>
      </c>
      <c r="V17496">
        <v>4</v>
      </c>
      <c r="W17496" t="s">
        <v>17028</v>
      </c>
      <c r="X17496">
        <v>13</v>
      </c>
      <c r="Y17496" t="s">
        <v>16834</v>
      </c>
      <c r="Z17496">
        <v>13402</v>
      </c>
      <c r="AA17496" t="s">
        <v>17010</v>
      </c>
      <c r="AB17496">
        <v>4</v>
      </c>
      <c r="AC17496" t="s">
        <v>16816</v>
      </c>
      <c r="AD17496" t="s">
        <v>16809</v>
      </c>
    </row>
    <row r="17497" spans="21:30">
      <c r="U17497">
        <v>41774</v>
      </c>
      <c r="V17497">
        <v>2</v>
      </c>
      <c r="W17497" t="s">
        <v>15590</v>
      </c>
      <c r="X17497">
        <v>13</v>
      </c>
      <c r="Y17497" t="s">
        <v>16834</v>
      </c>
      <c r="Z17497">
        <v>13114</v>
      </c>
      <c r="AA17497" t="s">
        <v>16865</v>
      </c>
      <c r="AB17497">
        <v>4</v>
      </c>
      <c r="AC17497" t="s">
        <v>16816</v>
      </c>
      <c r="AD17497" t="s">
        <v>16809</v>
      </c>
    </row>
    <row r="17498" spans="21:30">
      <c r="U17498">
        <v>41775</v>
      </c>
      <c r="V17498">
        <v>0</v>
      </c>
      <c r="W17498" t="s">
        <v>15591</v>
      </c>
      <c r="X17498">
        <v>13</v>
      </c>
      <c r="Y17498" t="s">
        <v>16834</v>
      </c>
      <c r="Z17498">
        <v>13123</v>
      </c>
      <c r="AA17498" t="s">
        <v>16854</v>
      </c>
      <c r="AB17498">
        <v>4</v>
      </c>
      <c r="AC17498" t="s">
        <v>16816</v>
      </c>
      <c r="AD17498" t="s">
        <v>16809</v>
      </c>
    </row>
    <row r="17499" spans="21:30">
      <c r="U17499">
        <v>41776</v>
      </c>
      <c r="V17499">
        <v>9</v>
      </c>
      <c r="W17499" t="s">
        <v>17029</v>
      </c>
      <c r="X17499">
        <v>13</v>
      </c>
      <c r="Y17499" t="s">
        <v>16834</v>
      </c>
      <c r="Z17499">
        <v>13125</v>
      </c>
      <c r="AA17499" t="s">
        <v>16845</v>
      </c>
      <c r="AB17499">
        <v>9</v>
      </c>
      <c r="AC17499" t="s">
        <v>10720</v>
      </c>
      <c r="AD17499" t="s">
        <v>16809</v>
      </c>
    </row>
    <row r="17500" spans="21:30">
      <c r="U17500">
        <v>41777</v>
      </c>
      <c r="V17500">
        <v>7</v>
      </c>
      <c r="W17500" t="s">
        <v>15592</v>
      </c>
      <c r="X17500">
        <v>8</v>
      </c>
      <c r="Y17500" t="s">
        <v>16868</v>
      </c>
      <c r="Z17500">
        <v>8112</v>
      </c>
      <c r="AA17500" t="s">
        <v>17015</v>
      </c>
      <c r="AB17500">
        <v>7</v>
      </c>
      <c r="AC17500" t="s">
        <v>16822</v>
      </c>
      <c r="AD17500" t="s">
        <v>16809</v>
      </c>
    </row>
    <row r="17501" spans="21:30">
      <c r="U17501">
        <v>41778</v>
      </c>
      <c r="V17501">
        <v>5</v>
      </c>
      <c r="W17501" t="s">
        <v>15555</v>
      </c>
      <c r="X17501">
        <v>2</v>
      </c>
      <c r="Y17501" t="s">
        <v>16829</v>
      </c>
      <c r="Z17501">
        <v>2201</v>
      </c>
      <c r="AA17501" t="s">
        <v>16830</v>
      </c>
      <c r="AB17501">
        <v>4</v>
      </c>
      <c r="AC17501" t="s">
        <v>16816</v>
      </c>
      <c r="AD17501" t="s">
        <v>16809</v>
      </c>
    </row>
    <row r="17502" spans="21:30">
      <c r="U17502">
        <v>41779</v>
      </c>
      <c r="V17502">
        <v>3</v>
      </c>
      <c r="W17502" t="s">
        <v>15593</v>
      </c>
      <c r="X17502">
        <v>4</v>
      </c>
      <c r="Y17502" t="s">
        <v>16819</v>
      </c>
      <c r="Z17502">
        <v>4302</v>
      </c>
      <c r="AA17502" t="s">
        <v>17030</v>
      </c>
      <c r="AB17502">
        <v>7</v>
      </c>
      <c r="AC17502" t="s">
        <v>16822</v>
      </c>
      <c r="AD17502" t="s">
        <v>16809</v>
      </c>
    </row>
    <row r="17503" spans="21:30">
      <c r="U17503">
        <v>41780</v>
      </c>
      <c r="V17503">
        <v>7</v>
      </c>
      <c r="W17503" t="s">
        <v>15594</v>
      </c>
      <c r="X17503">
        <v>3</v>
      </c>
      <c r="Y17503" t="s">
        <v>16891</v>
      </c>
      <c r="Z17503">
        <v>3101</v>
      </c>
      <c r="AA17503" t="s">
        <v>16932</v>
      </c>
      <c r="AB17503">
        <v>4</v>
      </c>
      <c r="AC17503" t="s">
        <v>16816</v>
      </c>
      <c r="AD17503" t="s">
        <v>16809</v>
      </c>
    </row>
    <row r="17504" spans="21:30">
      <c r="U17504">
        <v>41781</v>
      </c>
      <c r="V17504">
        <v>5</v>
      </c>
      <c r="W17504" t="s">
        <v>15595</v>
      </c>
      <c r="X17504">
        <v>13</v>
      </c>
      <c r="Y17504" t="s">
        <v>16834</v>
      </c>
      <c r="Z17504">
        <v>13604</v>
      </c>
      <c r="AA17504" t="s">
        <v>16913</v>
      </c>
      <c r="AB17504">
        <v>4</v>
      </c>
      <c r="AC17504" t="s">
        <v>16816</v>
      </c>
      <c r="AD17504" t="s">
        <v>16809</v>
      </c>
    </row>
    <row r="17505" spans="21:30">
      <c r="U17505">
        <v>41782</v>
      </c>
      <c r="V17505">
        <v>3</v>
      </c>
      <c r="W17505" t="s">
        <v>15596</v>
      </c>
      <c r="X17505">
        <v>16</v>
      </c>
      <c r="Y17505" t="s">
        <v>16928</v>
      </c>
      <c r="Z17505">
        <v>16101</v>
      </c>
      <c r="AA17505" t="s">
        <v>16929</v>
      </c>
      <c r="AB17505">
        <v>7</v>
      </c>
      <c r="AC17505" t="s">
        <v>16822</v>
      </c>
      <c r="AD17505" t="s">
        <v>16807</v>
      </c>
    </row>
    <row r="17506" spans="21:30">
      <c r="U17506">
        <v>41783</v>
      </c>
      <c r="V17506">
        <v>1</v>
      </c>
      <c r="W17506" t="s">
        <v>15597</v>
      </c>
      <c r="X17506">
        <v>2</v>
      </c>
      <c r="Y17506" t="s">
        <v>16829</v>
      </c>
      <c r="Z17506">
        <v>2201</v>
      </c>
      <c r="AA17506" t="s">
        <v>16830</v>
      </c>
      <c r="AB17506">
        <v>8</v>
      </c>
      <c r="AC17506" t="s">
        <v>16812</v>
      </c>
      <c r="AD17506" t="s">
        <v>16809</v>
      </c>
    </row>
    <row r="17507" spans="21:30">
      <c r="U17507">
        <v>41785</v>
      </c>
      <c r="V17507">
        <v>8</v>
      </c>
      <c r="W17507" t="s">
        <v>17031</v>
      </c>
      <c r="X17507">
        <v>13</v>
      </c>
      <c r="Y17507" t="s">
        <v>16834</v>
      </c>
      <c r="Z17507">
        <v>13124</v>
      </c>
      <c r="AA17507" t="s">
        <v>16888</v>
      </c>
      <c r="AB17507">
        <v>7</v>
      </c>
      <c r="AC17507" t="s">
        <v>16822</v>
      </c>
      <c r="AD17507" t="s">
        <v>16809</v>
      </c>
    </row>
    <row r="17508" spans="21:30">
      <c r="U17508">
        <v>41786</v>
      </c>
      <c r="V17508">
        <v>6</v>
      </c>
      <c r="W17508" t="s">
        <v>15599</v>
      </c>
      <c r="X17508">
        <v>13</v>
      </c>
      <c r="Y17508" t="s">
        <v>16834</v>
      </c>
      <c r="Z17508">
        <v>13124</v>
      </c>
      <c r="AA17508" t="s">
        <v>16888</v>
      </c>
      <c r="AB17508">
        <v>4</v>
      </c>
      <c r="AC17508" t="s">
        <v>16816</v>
      </c>
      <c r="AD17508" t="s">
        <v>16809</v>
      </c>
    </row>
    <row r="17509" spans="21:30">
      <c r="U17509">
        <v>41787</v>
      </c>
      <c r="V17509">
        <v>4</v>
      </c>
      <c r="W17509" t="s">
        <v>15600</v>
      </c>
      <c r="X17509">
        <v>8</v>
      </c>
      <c r="Y17509" t="s">
        <v>16868</v>
      </c>
      <c r="Z17509">
        <v>8206</v>
      </c>
      <c r="AA17509" t="s">
        <v>17032</v>
      </c>
      <c r="AB17509">
        <v>7</v>
      </c>
      <c r="AC17509" t="s">
        <v>16822</v>
      </c>
      <c r="AD17509" t="s">
        <v>16809</v>
      </c>
    </row>
    <row r="17510" spans="21:30">
      <c r="U17510">
        <v>41788</v>
      </c>
      <c r="V17510">
        <v>2</v>
      </c>
      <c r="W17510" t="s">
        <v>16798</v>
      </c>
      <c r="X17510">
        <v>9</v>
      </c>
      <c r="Y17510" t="s">
        <v>16839</v>
      </c>
      <c r="Z17510">
        <v>9112</v>
      </c>
      <c r="AA17510" t="s">
        <v>17033</v>
      </c>
      <c r="AB17510">
        <v>9</v>
      </c>
      <c r="AC17510" t="s">
        <v>10720</v>
      </c>
      <c r="AD17510" t="s">
        <v>16809</v>
      </c>
    </row>
    <row r="17511" spans="21:30">
      <c r="U17511">
        <v>41789</v>
      </c>
      <c r="V17511">
        <v>0</v>
      </c>
      <c r="W17511" t="s">
        <v>17034</v>
      </c>
      <c r="X17511">
        <v>9</v>
      </c>
      <c r="Y17511" t="s">
        <v>16839</v>
      </c>
      <c r="Z17511">
        <v>9115</v>
      </c>
      <c r="AA17511" t="s">
        <v>16987</v>
      </c>
      <c r="AB17511">
        <v>4</v>
      </c>
      <c r="AC17511" t="s">
        <v>16816</v>
      </c>
      <c r="AD17511" t="s">
        <v>16809</v>
      </c>
    </row>
    <row r="17512" spans="21:30">
      <c r="U17512">
        <v>41790</v>
      </c>
      <c r="V17512">
        <v>4</v>
      </c>
      <c r="W17512" t="s">
        <v>15602</v>
      </c>
      <c r="X17512">
        <v>4</v>
      </c>
      <c r="Y17512" t="s">
        <v>16819</v>
      </c>
      <c r="Z17512">
        <v>4102</v>
      </c>
      <c r="AA17512" t="s">
        <v>16833</v>
      </c>
      <c r="AB17512">
        <v>4</v>
      </c>
      <c r="AC17512" t="s">
        <v>16816</v>
      </c>
      <c r="AD17512" t="s">
        <v>16809</v>
      </c>
    </row>
    <row r="17513" spans="21:30">
      <c r="U17513">
        <v>41791</v>
      </c>
      <c r="V17513">
        <v>2</v>
      </c>
      <c r="W17513" t="s">
        <v>15603</v>
      </c>
      <c r="X17513">
        <v>8</v>
      </c>
      <c r="Y17513" t="s">
        <v>16868</v>
      </c>
      <c r="Z17513">
        <v>8101</v>
      </c>
      <c r="AA17513" t="s">
        <v>16869</v>
      </c>
      <c r="AB17513">
        <v>4</v>
      </c>
      <c r="AC17513" t="s">
        <v>16816</v>
      </c>
      <c r="AD17513" t="s">
        <v>16809</v>
      </c>
    </row>
    <row r="17514" spans="21:30">
      <c r="U17514">
        <v>41792</v>
      </c>
      <c r="V17514">
        <v>0</v>
      </c>
      <c r="W17514" t="s">
        <v>15604</v>
      </c>
      <c r="X17514">
        <v>6</v>
      </c>
      <c r="Y17514" t="s">
        <v>16886</v>
      </c>
      <c r="Z17514">
        <v>6101</v>
      </c>
      <c r="AA17514" t="s">
        <v>16887</v>
      </c>
      <c r="AB17514">
        <v>4</v>
      </c>
      <c r="AC17514" t="s">
        <v>16816</v>
      </c>
      <c r="AD17514" t="s">
        <v>16807</v>
      </c>
    </row>
    <row r="17515" spans="21:30">
      <c r="U17515">
        <v>41793</v>
      </c>
      <c r="V17515">
        <v>9</v>
      </c>
      <c r="W17515" t="s">
        <v>17035</v>
      </c>
      <c r="X17515">
        <v>4</v>
      </c>
      <c r="Y17515" t="s">
        <v>16819</v>
      </c>
      <c r="Z17515">
        <v>4102</v>
      </c>
      <c r="AA17515" t="s">
        <v>16833</v>
      </c>
      <c r="AB17515">
        <v>3</v>
      </c>
      <c r="AC17515" t="s">
        <v>16832</v>
      </c>
      <c r="AD17515" t="s">
        <v>16809</v>
      </c>
    </row>
    <row r="17516" spans="21:30">
      <c r="U17516">
        <v>41794</v>
      </c>
      <c r="V17516">
        <v>7</v>
      </c>
      <c r="W17516" t="s">
        <v>15605</v>
      </c>
      <c r="X17516">
        <v>13</v>
      </c>
      <c r="Y17516" t="s">
        <v>16834</v>
      </c>
      <c r="Z17516">
        <v>13130</v>
      </c>
      <c r="AA17516" t="s">
        <v>16857</v>
      </c>
      <c r="AB17516">
        <v>3</v>
      </c>
      <c r="AC17516" t="s">
        <v>16832</v>
      </c>
      <c r="AD17516" t="s">
        <v>16809</v>
      </c>
    </row>
    <row r="17517" spans="21:30">
      <c r="U17517">
        <v>41795</v>
      </c>
      <c r="V17517">
        <v>5</v>
      </c>
      <c r="W17517" t="s">
        <v>15606</v>
      </c>
      <c r="X17517">
        <v>9</v>
      </c>
      <c r="Y17517" t="s">
        <v>16839</v>
      </c>
      <c r="Z17517">
        <v>9120</v>
      </c>
      <c r="AA17517" t="s">
        <v>16882</v>
      </c>
      <c r="AB17517">
        <v>4</v>
      </c>
      <c r="AC17517" t="s">
        <v>16816</v>
      </c>
      <c r="AD17517" t="s">
        <v>16809</v>
      </c>
    </row>
    <row r="17518" spans="21:30">
      <c r="U17518">
        <v>41796</v>
      </c>
      <c r="V17518">
        <v>3</v>
      </c>
      <c r="W17518" t="s">
        <v>15607</v>
      </c>
      <c r="X17518">
        <v>11</v>
      </c>
      <c r="Y17518" t="s">
        <v>16814</v>
      </c>
      <c r="Z17518">
        <v>11401</v>
      </c>
      <c r="AA17518" t="s">
        <v>17036</v>
      </c>
      <c r="AB17518">
        <v>7</v>
      </c>
      <c r="AC17518" t="s">
        <v>16822</v>
      </c>
      <c r="AD17518" t="s">
        <v>16809</v>
      </c>
    </row>
    <row r="17519" spans="21:30">
      <c r="U17519">
        <v>41797</v>
      </c>
      <c r="V17519">
        <v>1</v>
      </c>
      <c r="W17519" t="s">
        <v>15608</v>
      </c>
      <c r="X17519">
        <v>13</v>
      </c>
      <c r="Y17519" t="s">
        <v>16834</v>
      </c>
      <c r="Z17519">
        <v>13111</v>
      </c>
      <c r="AA17519" t="s">
        <v>16907</v>
      </c>
      <c r="AB17519">
        <v>4</v>
      </c>
      <c r="AC17519" t="s">
        <v>16816</v>
      </c>
      <c r="AD17519" t="s">
        <v>16809</v>
      </c>
    </row>
    <row r="17520" spans="21:30">
      <c r="U17520">
        <v>41799</v>
      </c>
      <c r="V17520">
        <v>8</v>
      </c>
      <c r="W17520" t="s">
        <v>17037</v>
      </c>
      <c r="X17520">
        <v>4</v>
      </c>
      <c r="Y17520" t="s">
        <v>16819</v>
      </c>
      <c r="Z17520">
        <v>4102</v>
      </c>
      <c r="AA17520" t="s">
        <v>16833</v>
      </c>
      <c r="AB17520">
        <v>6</v>
      </c>
      <c r="AC17520" t="s">
        <v>17038</v>
      </c>
      <c r="AD17520" t="s">
        <v>16809</v>
      </c>
    </row>
    <row r="17521" spans="21:30">
      <c r="U17521">
        <v>41800</v>
      </c>
      <c r="V17521">
        <v>5</v>
      </c>
      <c r="W17521" t="s">
        <v>15609</v>
      </c>
      <c r="X17521">
        <v>7</v>
      </c>
      <c r="Y17521" t="s">
        <v>16805</v>
      </c>
      <c r="Z17521">
        <v>7301</v>
      </c>
      <c r="AA17521" t="s">
        <v>16827</v>
      </c>
      <c r="AB17521">
        <v>2</v>
      </c>
      <c r="AC17521" t="s">
        <v>16902</v>
      </c>
      <c r="AD17521" t="s">
        <v>16807</v>
      </c>
    </row>
    <row r="17522" spans="21:30">
      <c r="U17522">
        <v>41801</v>
      </c>
      <c r="V17522">
        <v>3</v>
      </c>
      <c r="W17522" t="s">
        <v>15610</v>
      </c>
      <c r="X17522">
        <v>6</v>
      </c>
      <c r="Y17522" t="s">
        <v>16886</v>
      </c>
      <c r="Z17522">
        <v>6301</v>
      </c>
      <c r="AA17522" t="s">
        <v>16999</v>
      </c>
      <c r="AB17522">
        <v>8</v>
      </c>
      <c r="AC17522" t="s">
        <v>16812</v>
      </c>
      <c r="AD17522" t="s">
        <v>16809</v>
      </c>
    </row>
    <row r="17523" spans="21:30">
      <c r="U17523">
        <v>41802</v>
      </c>
      <c r="V17523">
        <v>1</v>
      </c>
      <c r="W17523" t="s">
        <v>15611</v>
      </c>
      <c r="X17523">
        <v>5</v>
      </c>
      <c r="Y17523" t="s">
        <v>16817</v>
      </c>
      <c r="Z17523">
        <v>5601</v>
      </c>
      <c r="AA17523" t="s">
        <v>16992</v>
      </c>
      <c r="AB17523">
        <v>7</v>
      </c>
      <c r="AC17523" t="s">
        <v>16822</v>
      </c>
      <c r="AD17523" t="s">
        <v>16809</v>
      </c>
    </row>
    <row r="17524" spans="21:30">
      <c r="U17524">
        <v>41804</v>
      </c>
      <c r="V17524">
        <v>8</v>
      </c>
      <c r="W17524" t="s">
        <v>15612</v>
      </c>
      <c r="X17524">
        <v>6</v>
      </c>
      <c r="Y17524" t="s">
        <v>16886</v>
      </c>
      <c r="Z17524">
        <v>6301</v>
      </c>
      <c r="AA17524" t="s">
        <v>16999</v>
      </c>
      <c r="AB17524">
        <v>8</v>
      </c>
      <c r="AC17524" t="s">
        <v>16812</v>
      </c>
      <c r="AD17524" t="s">
        <v>16809</v>
      </c>
    </row>
    <row r="17525" spans="21:30">
      <c r="U17525">
        <v>41805</v>
      </c>
      <c r="V17525">
        <v>6</v>
      </c>
      <c r="W17525" t="s">
        <v>15613</v>
      </c>
      <c r="X17525">
        <v>6</v>
      </c>
      <c r="Y17525" t="s">
        <v>16886</v>
      </c>
      <c r="Z17525">
        <v>6115</v>
      </c>
      <c r="AA17525" t="s">
        <v>16920</v>
      </c>
      <c r="AB17525">
        <v>8</v>
      </c>
      <c r="AC17525" t="s">
        <v>16812</v>
      </c>
      <c r="AD17525" t="s">
        <v>16809</v>
      </c>
    </row>
    <row r="17526" spans="21:30">
      <c r="U17526">
        <v>41806</v>
      </c>
      <c r="V17526">
        <v>4</v>
      </c>
      <c r="W17526" t="s">
        <v>15614</v>
      </c>
      <c r="X17526">
        <v>13</v>
      </c>
      <c r="Y17526" t="s">
        <v>16834</v>
      </c>
      <c r="Z17526">
        <v>13122</v>
      </c>
      <c r="AA17526" t="s">
        <v>16872</v>
      </c>
      <c r="AB17526">
        <v>7</v>
      </c>
      <c r="AC17526" t="s">
        <v>16822</v>
      </c>
      <c r="AD17526" t="s">
        <v>16809</v>
      </c>
    </row>
    <row r="17527" spans="21:30">
      <c r="U17527">
        <v>41807</v>
      </c>
      <c r="V17527">
        <v>2</v>
      </c>
      <c r="W17527" t="s">
        <v>15615</v>
      </c>
      <c r="X17527">
        <v>13</v>
      </c>
      <c r="Y17527" t="s">
        <v>16834</v>
      </c>
      <c r="Z17527">
        <v>13130</v>
      </c>
      <c r="AA17527" t="s">
        <v>16857</v>
      </c>
      <c r="AB17527">
        <v>4</v>
      </c>
      <c r="AC17527" t="s">
        <v>16816</v>
      </c>
      <c r="AD17527" t="s">
        <v>16809</v>
      </c>
    </row>
    <row r="17528" spans="21:30">
      <c r="U17528">
        <v>41808</v>
      </c>
      <c r="V17528">
        <v>0</v>
      </c>
      <c r="W17528" t="s">
        <v>17039</v>
      </c>
      <c r="X17528">
        <v>9</v>
      </c>
      <c r="Y17528" t="s">
        <v>16839</v>
      </c>
      <c r="Z17528">
        <v>9112</v>
      </c>
      <c r="AA17528" t="s">
        <v>17033</v>
      </c>
      <c r="AB17528">
        <v>7</v>
      </c>
      <c r="AC17528" t="s">
        <v>16822</v>
      </c>
      <c r="AD17528" t="s">
        <v>16807</v>
      </c>
    </row>
    <row r="17529" spans="21:30">
      <c r="U17529">
        <v>41809</v>
      </c>
      <c r="V17529">
        <v>9</v>
      </c>
      <c r="W17529" t="s">
        <v>15617</v>
      </c>
      <c r="X17529">
        <v>5</v>
      </c>
      <c r="Y17529" t="s">
        <v>16817</v>
      </c>
      <c r="Z17529">
        <v>5109</v>
      </c>
      <c r="AA17529" t="s">
        <v>16818</v>
      </c>
      <c r="AB17529">
        <v>4</v>
      </c>
      <c r="AC17529" t="s">
        <v>16816</v>
      </c>
      <c r="AD17529" t="s">
        <v>16809</v>
      </c>
    </row>
    <row r="17530" spans="21:30">
      <c r="U17530">
        <v>41810</v>
      </c>
      <c r="V17530">
        <v>2</v>
      </c>
      <c r="W17530" t="s">
        <v>15618</v>
      </c>
      <c r="X17530">
        <v>6</v>
      </c>
      <c r="Y17530" t="s">
        <v>16886</v>
      </c>
      <c r="Z17530">
        <v>6115</v>
      </c>
      <c r="AA17530" t="s">
        <v>16920</v>
      </c>
      <c r="AB17530">
        <v>7</v>
      </c>
      <c r="AC17530" t="s">
        <v>16822</v>
      </c>
      <c r="AD17530" t="s">
        <v>16807</v>
      </c>
    </row>
    <row r="17531" spans="21:30">
      <c r="U17531">
        <v>41811</v>
      </c>
      <c r="V17531">
        <v>0</v>
      </c>
      <c r="W17531" t="s">
        <v>15619</v>
      </c>
      <c r="X17531">
        <v>13</v>
      </c>
      <c r="Y17531" t="s">
        <v>16834</v>
      </c>
      <c r="Z17531">
        <v>13120</v>
      </c>
      <c r="AA17531" t="s">
        <v>16864</v>
      </c>
      <c r="AB17531">
        <v>7</v>
      </c>
      <c r="AC17531" t="s">
        <v>16822</v>
      </c>
      <c r="AD17531" t="s">
        <v>16809</v>
      </c>
    </row>
    <row r="17532" spans="21:30">
      <c r="U17532">
        <v>41812</v>
      </c>
      <c r="V17532">
        <v>9</v>
      </c>
      <c r="W17532" t="s">
        <v>15620</v>
      </c>
      <c r="X17532">
        <v>4</v>
      </c>
      <c r="Y17532" t="s">
        <v>16819</v>
      </c>
      <c r="Z17532">
        <v>4101</v>
      </c>
      <c r="AA17532" t="s">
        <v>16823</v>
      </c>
      <c r="AB17532">
        <v>3</v>
      </c>
      <c r="AC17532" t="s">
        <v>16832</v>
      </c>
      <c r="AD17532" t="s">
        <v>16809</v>
      </c>
    </row>
    <row r="17533" spans="21:30">
      <c r="U17533">
        <v>41813</v>
      </c>
      <c r="V17533">
        <v>7</v>
      </c>
      <c r="W17533" t="s">
        <v>17040</v>
      </c>
      <c r="X17533">
        <v>13</v>
      </c>
      <c r="Y17533" t="s">
        <v>16834</v>
      </c>
      <c r="Z17533">
        <v>13301</v>
      </c>
      <c r="AA17533" t="s">
        <v>16874</v>
      </c>
      <c r="AB17533">
        <v>3</v>
      </c>
      <c r="AC17533" t="s">
        <v>16832</v>
      </c>
      <c r="AD17533" t="s">
        <v>16809</v>
      </c>
    </row>
    <row r="17534" spans="21:30">
      <c r="U17534">
        <v>41814</v>
      </c>
      <c r="V17534">
        <v>5</v>
      </c>
      <c r="W17534" t="s">
        <v>15622</v>
      </c>
      <c r="X17534">
        <v>7</v>
      </c>
      <c r="Y17534" t="s">
        <v>16805</v>
      </c>
      <c r="Z17534">
        <v>7101</v>
      </c>
      <c r="AA17534" t="s">
        <v>16831</v>
      </c>
      <c r="AB17534">
        <v>4</v>
      </c>
      <c r="AC17534" t="s">
        <v>16816</v>
      </c>
      <c r="AD17534" t="s">
        <v>16807</v>
      </c>
    </row>
    <row r="17535" spans="21:30">
      <c r="U17535">
        <v>41815</v>
      </c>
      <c r="V17535">
        <v>3</v>
      </c>
      <c r="W17535" t="s">
        <v>15623</v>
      </c>
      <c r="X17535">
        <v>13</v>
      </c>
      <c r="Y17535" t="s">
        <v>16834</v>
      </c>
      <c r="Z17535">
        <v>13114</v>
      </c>
      <c r="AA17535" t="s">
        <v>16865</v>
      </c>
      <c r="AB17535">
        <v>4</v>
      </c>
      <c r="AC17535" t="s">
        <v>16816</v>
      </c>
      <c r="AD17535" t="s">
        <v>16809</v>
      </c>
    </row>
    <row r="17536" spans="21:30">
      <c r="U17536">
        <v>41816</v>
      </c>
      <c r="V17536">
        <v>1</v>
      </c>
      <c r="W17536" t="s">
        <v>15624</v>
      </c>
      <c r="X17536">
        <v>4</v>
      </c>
      <c r="Y17536" t="s">
        <v>16819</v>
      </c>
      <c r="Z17536">
        <v>4102</v>
      </c>
      <c r="AA17536" t="s">
        <v>16833</v>
      </c>
      <c r="AB17536">
        <v>3</v>
      </c>
      <c r="AC17536" t="s">
        <v>16832</v>
      </c>
      <c r="AD17536" t="s">
        <v>16809</v>
      </c>
    </row>
    <row r="17537" spans="21:30">
      <c r="U17537">
        <v>41818</v>
      </c>
      <c r="V17537">
        <v>8</v>
      </c>
      <c r="W17537" t="s">
        <v>15625</v>
      </c>
      <c r="X17537">
        <v>13</v>
      </c>
      <c r="Y17537" t="s">
        <v>16834</v>
      </c>
      <c r="Z17537">
        <v>13130</v>
      </c>
      <c r="AA17537" t="s">
        <v>16857</v>
      </c>
      <c r="AB17537">
        <v>4</v>
      </c>
      <c r="AC17537" t="s">
        <v>16816</v>
      </c>
      <c r="AD17537" t="s">
        <v>16809</v>
      </c>
    </row>
    <row r="17538" spans="21:30">
      <c r="U17538">
        <v>41819</v>
      </c>
      <c r="V17538">
        <v>6</v>
      </c>
      <c r="W17538" t="s">
        <v>15626</v>
      </c>
      <c r="X17538">
        <v>13</v>
      </c>
      <c r="Y17538" t="s">
        <v>16834</v>
      </c>
      <c r="Z17538">
        <v>13101</v>
      </c>
      <c r="AA17538" t="s">
        <v>16835</v>
      </c>
      <c r="AB17538">
        <v>4</v>
      </c>
      <c r="AC17538" t="s">
        <v>16816</v>
      </c>
      <c r="AD17538" t="s">
        <v>16809</v>
      </c>
    </row>
    <row r="17539" spans="21:30">
      <c r="U17539">
        <v>41821</v>
      </c>
      <c r="V17539">
        <v>8</v>
      </c>
      <c r="W17539" t="s">
        <v>15627</v>
      </c>
      <c r="X17539">
        <v>13</v>
      </c>
      <c r="Y17539" t="s">
        <v>16834</v>
      </c>
      <c r="Z17539">
        <v>13130</v>
      </c>
      <c r="AA17539" t="s">
        <v>16857</v>
      </c>
      <c r="AB17539">
        <v>3</v>
      </c>
      <c r="AC17539" t="s">
        <v>16832</v>
      </c>
      <c r="AD17539" t="s">
        <v>16809</v>
      </c>
    </row>
    <row r="17540" spans="21:30">
      <c r="U17540">
        <v>41822</v>
      </c>
      <c r="V17540">
        <v>6</v>
      </c>
      <c r="W17540" t="s">
        <v>15628</v>
      </c>
      <c r="X17540">
        <v>13</v>
      </c>
      <c r="Y17540" t="s">
        <v>16834</v>
      </c>
      <c r="Z17540">
        <v>13103</v>
      </c>
      <c r="AA17540" t="s">
        <v>17041</v>
      </c>
      <c r="AB17540">
        <v>3</v>
      </c>
      <c r="AC17540" t="s">
        <v>16832</v>
      </c>
      <c r="AD17540" t="s">
        <v>16809</v>
      </c>
    </row>
    <row r="17541" spans="21:30">
      <c r="U17541">
        <v>41823</v>
      </c>
      <c r="V17541">
        <v>4</v>
      </c>
      <c r="W17541" t="s">
        <v>15629</v>
      </c>
      <c r="X17541">
        <v>13</v>
      </c>
      <c r="Y17541" t="s">
        <v>16834</v>
      </c>
      <c r="Z17541">
        <v>13125</v>
      </c>
      <c r="AA17541" t="s">
        <v>16845</v>
      </c>
      <c r="AB17541">
        <v>3</v>
      </c>
      <c r="AC17541" t="s">
        <v>16832</v>
      </c>
      <c r="AD17541" t="s">
        <v>16809</v>
      </c>
    </row>
    <row r="17542" spans="21:30">
      <c r="U17542">
        <v>41824</v>
      </c>
      <c r="V17542">
        <v>2</v>
      </c>
      <c r="W17542" t="s">
        <v>9222</v>
      </c>
      <c r="X17542">
        <v>13</v>
      </c>
      <c r="Y17542" t="s">
        <v>16834</v>
      </c>
      <c r="Z17542">
        <v>13402</v>
      </c>
      <c r="AA17542" t="s">
        <v>17010</v>
      </c>
      <c r="AB17542">
        <v>4</v>
      </c>
      <c r="AC17542" t="s">
        <v>16816</v>
      </c>
      <c r="AD17542" t="s">
        <v>16809</v>
      </c>
    </row>
    <row r="17543" spans="21:30">
      <c r="U17543">
        <v>41825</v>
      </c>
      <c r="V17543">
        <v>0</v>
      </c>
      <c r="W17543" t="s">
        <v>15630</v>
      </c>
      <c r="X17543">
        <v>13</v>
      </c>
      <c r="Y17543" t="s">
        <v>16834</v>
      </c>
      <c r="Z17543">
        <v>13123</v>
      </c>
      <c r="AA17543" t="s">
        <v>16854</v>
      </c>
      <c r="AB17543">
        <v>4</v>
      </c>
      <c r="AC17543" t="s">
        <v>16816</v>
      </c>
      <c r="AD17543" t="s">
        <v>16809</v>
      </c>
    </row>
    <row r="17544" spans="21:30">
      <c r="U17544">
        <v>41826</v>
      </c>
      <c r="V17544">
        <v>9</v>
      </c>
      <c r="W17544" t="s">
        <v>15631</v>
      </c>
      <c r="X17544">
        <v>4</v>
      </c>
      <c r="Y17544" t="s">
        <v>16819</v>
      </c>
      <c r="Z17544">
        <v>4301</v>
      </c>
      <c r="AA17544" t="s">
        <v>16820</v>
      </c>
      <c r="AB17544">
        <v>4</v>
      </c>
      <c r="AC17544" t="s">
        <v>16816</v>
      </c>
      <c r="AD17544" t="s">
        <v>16809</v>
      </c>
    </row>
    <row r="17545" spans="21:30">
      <c r="U17545">
        <v>41827</v>
      </c>
      <c r="V17545">
        <v>7</v>
      </c>
      <c r="W17545" t="s">
        <v>15632</v>
      </c>
      <c r="X17545">
        <v>13</v>
      </c>
      <c r="Y17545" t="s">
        <v>16834</v>
      </c>
      <c r="Z17545">
        <v>13123</v>
      </c>
      <c r="AA17545" t="s">
        <v>16854</v>
      </c>
      <c r="AB17545">
        <v>4</v>
      </c>
      <c r="AC17545" t="s">
        <v>16816</v>
      </c>
      <c r="AD17545" t="s">
        <v>16809</v>
      </c>
    </row>
    <row r="17546" spans="21:30">
      <c r="U17546">
        <v>41828</v>
      </c>
      <c r="V17546">
        <v>5</v>
      </c>
      <c r="W17546" t="s">
        <v>15633</v>
      </c>
      <c r="X17546">
        <v>1</v>
      </c>
      <c r="Y17546" t="s">
        <v>16883</v>
      </c>
      <c r="Z17546">
        <v>1101</v>
      </c>
      <c r="AA17546" t="s">
        <v>16884</v>
      </c>
      <c r="AB17546">
        <v>4</v>
      </c>
      <c r="AC17546" t="s">
        <v>16816</v>
      </c>
      <c r="AD17546" t="s">
        <v>16807</v>
      </c>
    </row>
    <row r="17547" spans="21:30">
      <c r="U17547">
        <v>41829</v>
      </c>
      <c r="V17547">
        <v>3</v>
      </c>
      <c r="W17547" t="s">
        <v>17042</v>
      </c>
      <c r="X17547">
        <v>4</v>
      </c>
      <c r="Y17547" t="s">
        <v>16819</v>
      </c>
      <c r="Z17547">
        <v>4101</v>
      </c>
      <c r="AA17547" t="s">
        <v>16823</v>
      </c>
      <c r="AB17547">
        <v>4</v>
      </c>
      <c r="AC17547" t="s">
        <v>16816</v>
      </c>
      <c r="AD17547" t="s">
        <v>16809</v>
      </c>
    </row>
    <row r="17548" spans="21:30">
      <c r="U17548">
        <v>41830</v>
      </c>
      <c r="V17548">
        <v>7</v>
      </c>
      <c r="W17548" t="s">
        <v>15635</v>
      </c>
      <c r="X17548">
        <v>9</v>
      </c>
      <c r="Y17548" t="s">
        <v>16839</v>
      </c>
      <c r="Z17548">
        <v>9115</v>
      </c>
      <c r="AA17548" t="s">
        <v>16987</v>
      </c>
      <c r="AB17548">
        <v>7</v>
      </c>
      <c r="AC17548" t="s">
        <v>16822</v>
      </c>
      <c r="AD17548" t="s">
        <v>16807</v>
      </c>
    </row>
    <row r="17549" spans="21:30">
      <c r="U17549">
        <v>41831</v>
      </c>
      <c r="V17549">
        <v>5</v>
      </c>
      <c r="W17549" t="s">
        <v>17043</v>
      </c>
      <c r="X17549">
        <v>13</v>
      </c>
      <c r="Y17549" t="s">
        <v>16834</v>
      </c>
      <c r="Z17549">
        <v>13120</v>
      </c>
      <c r="AA17549" t="s">
        <v>16864</v>
      </c>
      <c r="AB17549">
        <v>4</v>
      </c>
      <c r="AC17549" t="s">
        <v>16816</v>
      </c>
      <c r="AD17549" t="s">
        <v>16809</v>
      </c>
    </row>
    <row r="17550" spans="21:30">
      <c r="U17550">
        <v>41832</v>
      </c>
      <c r="V17550">
        <v>3</v>
      </c>
      <c r="W17550" t="s">
        <v>15637</v>
      </c>
      <c r="X17550">
        <v>9</v>
      </c>
      <c r="Y17550" t="s">
        <v>16839</v>
      </c>
      <c r="Z17550">
        <v>9101</v>
      </c>
      <c r="AA17550" t="s">
        <v>16885</v>
      </c>
      <c r="AB17550">
        <v>7</v>
      </c>
      <c r="AC17550" t="s">
        <v>16822</v>
      </c>
      <c r="AD17550" t="s">
        <v>16807</v>
      </c>
    </row>
    <row r="17551" spans="21:30">
      <c r="U17551">
        <v>41833</v>
      </c>
      <c r="V17551">
        <v>1</v>
      </c>
      <c r="W17551" t="s">
        <v>15638</v>
      </c>
      <c r="X17551">
        <v>4</v>
      </c>
      <c r="Y17551" t="s">
        <v>16819</v>
      </c>
      <c r="Z17551">
        <v>4101</v>
      </c>
      <c r="AA17551" t="s">
        <v>16823</v>
      </c>
      <c r="AB17551">
        <v>3</v>
      </c>
      <c r="AC17551" t="s">
        <v>16832</v>
      </c>
      <c r="AD17551" t="s">
        <v>16809</v>
      </c>
    </row>
    <row r="17552" spans="21:30">
      <c r="U17552">
        <v>41835</v>
      </c>
      <c r="V17552">
        <v>8</v>
      </c>
      <c r="W17552" t="s">
        <v>17044</v>
      </c>
      <c r="X17552">
        <v>5</v>
      </c>
      <c r="Y17552" t="s">
        <v>16817</v>
      </c>
      <c r="Z17552">
        <v>5109</v>
      </c>
      <c r="AA17552" t="s">
        <v>16818</v>
      </c>
      <c r="AB17552">
        <v>4</v>
      </c>
      <c r="AC17552" t="s">
        <v>16816</v>
      </c>
      <c r="AD17552" t="s">
        <v>16809</v>
      </c>
    </row>
    <row r="17553" spans="21:30">
      <c r="U17553">
        <v>41836</v>
      </c>
      <c r="V17553">
        <v>6</v>
      </c>
      <c r="W17553" t="s">
        <v>15640</v>
      </c>
      <c r="X17553">
        <v>5</v>
      </c>
      <c r="Y17553" t="s">
        <v>16817</v>
      </c>
      <c r="Z17553">
        <v>5103</v>
      </c>
      <c r="AA17553" t="s">
        <v>16867</v>
      </c>
      <c r="AB17553">
        <v>4</v>
      </c>
      <c r="AC17553" t="s">
        <v>16816</v>
      </c>
      <c r="AD17553" t="s">
        <v>16809</v>
      </c>
    </row>
    <row r="17554" spans="21:30">
      <c r="U17554">
        <v>41837</v>
      </c>
      <c r="V17554">
        <v>4</v>
      </c>
      <c r="W17554" t="s">
        <v>14663</v>
      </c>
      <c r="X17554">
        <v>13</v>
      </c>
      <c r="Y17554" t="s">
        <v>16834</v>
      </c>
      <c r="Z17554">
        <v>13125</v>
      </c>
      <c r="AA17554" t="s">
        <v>16845</v>
      </c>
      <c r="AB17554">
        <v>8</v>
      </c>
      <c r="AC17554" t="s">
        <v>16812</v>
      </c>
      <c r="AD17554" t="s">
        <v>16809</v>
      </c>
    </row>
    <row r="17555" spans="21:30">
      <c r="U17555">
        <v>41838</v>
      </c>
      <c r="V17555">
        <v>2</v>
      </c>
      <c r="W17555" t="s">
        <v>15641</v>
      </c>
      <c r="X17555">
        <v>13</v>
      </c>
      <c r="Y17555" t="s">
        <v>16834</v>
      </c>
      <c r="Z17555">
        <v>13124</v>
      </c>
      <c r="AA17555" t="s">
        <v>16888</v>
      </c>
      <c r="AB17555">
        <v>4</v>
      </c>
      <c r="AC17555" t="s">
        <v>16816</v>
      </c>
      <c r="AD17555" t="s">
        <v>16807</v>
      </c>
    </row>
    <row r="17556" spans="21:30">
      <c r="U17556">
        <v>41839</v>
      </c>
      <c r="V17556">
        <v>0</v>
      </c>
      <c r="W17556" t="s">
        <v>15642</v>
      </c>
      <c r="X17556">
        <v>13</v>
      </c>
      <c r="Y17556" t="s">
        <v>16834</v>
      </c>
      <c r="Z17556">
        <v>13101</v>
      </c>
      <c r="AA17556" t="s">
        <v>16835</v>
      </c>
      <c r="AB17556">
        <v>4</v>
      </c>
      <c r="AC17556" t="s">
        <v>16816</v>
      </c>
      <c r="AD17556" t="s">
        <v>16807</v>
      </c>
    </row>
    <row r="17557" spans="21:30">
      <c r="U17557">
        <v>41840</v>
      </c>
      <c r="V17557">
        <v>4</v>
      </c>
      <c r="W17557" t="s">
        <v>15643</v>
      </c>
      <c r="X17557">
        <v>4</v>
      </c>
      <c r="Y17557" t="s">
        <v>16819</v>
      </c>
      <c r="Z17557">
        <v>4301</v>
      </c>
      <c r="AA17557" t="s">
        <v>16820</v>
      </c>
      <c r="AB17557">
        <v>4</v>
      </c>
      <c r="AC17557" t="s">
        <v>16816</v>
      </c>
      <c r="AD17557" t="s">
        <v>16809</v>
      </c>
    </row>
    <row r="17558" spans="21:30">
      <c r="U17558" s="24" t="s">
        <v>17045</v>
      </c>
      <c r="V17558">
        <v>0</v>
      </c>
      <c r="W17558" t="s">
        <v>17046</v>
      </c>
    </row>
    <row r="17559" spans="21:30">
      <c r="U17559" s="24" t="s">
        <v>449</v>
      </c>
      <c r="V17559">
        <v>0</v>
      </c>
      <c r="W17559" t="s">
        <v>17047</v>
      </c>
    </row>
    <row r="17560" spans="21:30">
      <c r="U17560" s="24" t="s">
        <v>17048</v>
      </c>
      <c r="V17560">
        <v>0</v>
      </c>
      <c r="W17560" t="s">
        <v>17048</v>
      </c>
    </row>
    <row r="17561" spans="21:30">
      <c r="U17561" s="24" t="s">
        <v>401</v>
      </c>
      <c r="V17561">
        <v>0</v>
      </c>
      <c r="W17561" t="s">
        <v>401</v>
      </c>
    </row>
  </sheetData>
  <sheetProtection algorithmName="SHA-512" hashValue="QQLnbkIC8heiLuWyIOs4rwipguEx8MuBSbvYOIn21KG7AZxJ2l6cErMoDwx8dmrFtIdkJ+C9tn7f34deL6RLRg==" saltValue="MEVm930vGtnMXo1TBKhP2A==" spinCount="100000" sheet="1" objects="1" scenarios="1"/>
  <autoFilter ref="U2:AD2" xr:uid="{8CA4CD16-E7AF-42D3-9AA2-381C563AA952}"/>
  <sortState xmlns:xlrd2="http://schemas.microsoft.com/office/spreadsheetml/2017/richdata2" ref="AG2:AI1678">
    <sortCondition ref="AG2:AG1678"/>
  </sortState>
  <phoneticPr fontId="12" type="noConversion"/>
  <conditionalFormatting sqref="AG2:AG988">
    <cfRule type="duplicateValues" dxfId="16" priority="4"/>
  </conditionalFormatting>
  <conditionalFormatting sqref="AG989:AG995">
    <cfRule type="duplicateValues" dxfId="15" priority="3"/>
  </conditionalFormatting>
  <conditionalFormatting sqref="AG996:AG1014">
    <cfRule type="duplicateValues" dxfId="14" priority="2"/>
  </conditionalFormatting>
  <conditionalFormatting sqref="AG1015:AG1722">
    <cfRule type="duplicateValues" dxfId="13" priority="1"/>
  </conditionalFormatting>
  <pageMargins left="0.7" right="0.7" top="0.75" bottom="0.75" header="0.3" footer="0.3"/>
  <pageSetup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3092-D315-4C85-8CC8-FAA1B7258043}">
  <sheetPr codeName="Hoja14"/>
  <dimension ref="A1:W41"/>
  <sheetViews>
    <sheetView workbookViewId="0">
      <selection activeCell="C2" sqref="C2"/>
    </sheetView>
  </sheetViews>
  <sheetFormatPr defaultColWidth="10.85546875" defaultRowHeight="15"/>
  <cols>
    <col min="1" max="1" width="10.85546875" style="56"/>
    <col min="3" max="3" width="17.85546875" customWidth="1"/>
    <col min="6" max="6" width="18.28515625" customWidth="1"/>
    <col min="7" max="7" width="17.28515625" customWidth="1"/>
    <col min="11" max="11" width="18.42578125" customWidth="1"/>
    <col min="12" max="12" width="15.5703125" customWidth="1"/>
    <col min="16" max="16" width="13.5703125" customWidth="1"/>
    <col min="17" max="17" width="14.28515625" customWidth="1"/>
    <col min="18" max="18" width="20.42578125" customWidth="1"/>
    <col min="19" max="19" width="17.5703125" customWidth="1"/>
  </cols>
  <sheetData>
    <row r="1" spans="1:23">
      <c r="A1" s="56" t="s">
        <v>175</v>
      </c>
      <c r="B1" t="s">
        <v>17049</v>
      </c>
      <c r="C1" t="s">
        <v>67</v>
      </c>
      <c r="D1" t="s">
        <v>209</v>
      </c>
      <c r="E1" t="s">
        <v>17050</v>
      </c>
      <c r="F1" t="s">
        <v>17051</v>
      </c>
      <c r="G1" t="s">
        <v>17052</v>
      </c>
      <c r="H1" t="s">
        <v>72</v>
      </c>
      <c r="I1" t="s">
        <v>17053</v>
      </c>
      <c r="J1" t="s">
        <v>17054</v>
      </c>
      <c r="K1" t="s">
        <v>17055</v>
      </c>
      <c r="L1" t="s">
        <v>17056</v>
      </c>
      <c r="M1" t="s">
        <v>213</v>
      </c>
      <c r="N1" t="s">
        <v>17057</v>
      </c>
      <c r="O1" t="s">
        <v>17058</v>
      </c>
      <c r="P1" t="s">
        <v>17059</v>
      </c>
      <c r="Q1" t="s">
        <v>17060</v>
      </c>
      <c r="R1" t="s">
        <v>17061</v>
      </c>
      <c r="S1" t="s">
        <v>17062</v>
      </c>
      <c r="T1" t="s">
        <v>17063</v>
      </c>
      <c r="U1" t="s">
        <v>17064</v>
      </c>
      <c r="V1" t="s">
        <v>17065</v>
      </c>
      <c r="W1" t="s">
        <v>17066</v>
      </c>
    </row>
    <row r="2" spans="1:23">
      <c r="A2" s="56">
        <f ca="1">+'Ficha Solicitud Recursos'!$U$3</f>
        <v>46233</v>
      </c>
      <c r="B2" t="s">
        <v>17067</v>
      </c>
      <c r="C2" t="e">
        <f>+VLOOKUP('Ficha Solicitud Recursos'!$E$8,TablaSostenedores[[#All],[NombreCortoSostenedor]:[Sostenedor]],3,0)</f>
        <v>#N/A</v>
      </c>
      <c r="D2" s="54">
        <f>+'Ficha Solicitud Recursos'!E27</f>
        <v>0</v>
      </c>
      <c r="E2" t="str">
        <f>+'Ficha Solicitud Recursos'!F27</f>
        <v/>
      </c>
      <c r="F2" t="str">
        <f>+'Ficha Solicitud Recursos'!G27</f>
        <v/>
      </c>
      <c r="G2" t="str">
        <f>+'Ficha Solicitud Recursos'!H27</f>
        <v/>
      </c>
      <c r="H2" t="str">
        <f>+'Ficha Solicitud Recursos'!I27</f>
        <v/>
      </c>
      <c r="I2" t="str">
        <f>+'Ficha Solicitud Recursos'!J27</f>
        <v/>
      </c>
      <c r="J2" s="45" t="str">
        <f>+'Ficha Solicitud Recursos'!K27</f>
        <v/>
      </c>
      <c r="K2" s="57" t="str">
        <f>+'Ficha Solicitud Recursos'!L27</f>
        <v/>
      </c>
      <c r="L2" s="57" t="str">
        <f>+'Ficha Solicitud Recursos'!M27</f>
        <v/>
      </c>
      <c r="M2" s="57" t="str">
        <f>+'Ficha Solicitud Recursos'!N27</f>
        <v/>
      </c>
      <c r="N2" s="57">
        <f>+'Ficha Solicitud Recursos'!O27</f>
        <v>0</v>
      </c>
      <c r="O2" s="45">
        <f>+'Ficha Solicitud Recursos'!P27</f>
        <v>0</v>
      </c>
      <c r="P2" s="54">
        <f>+'Ficha Solicitud Recursos'!Q27</f>
        <v>0</v>
      </c>
      <c r="Q2" s="57">
        <f>+'Ficha Solicitud Recursos'!R27</f>
        <v>0</v>
      </c>
      <c r="R2" s="58">
        <f>+'Ficha Solicitud Recursos'!S27</f>
        <v>0</v>
      </c>
      <c r="S2" s="58">
        <f>+'Ficha Solicitud Recursos'!T27</f>
        <v>0</v>
      </c>
      <c r="T2" s="58">
        <f>+'Ficha Solicitud Recursos'!U27</f>
        <v>0</v>
      </c>
      <c r="U2" s="54">
        <f>+'Ficha Solicitud Recursos'!V27</f>
        <v>0</v>
      </c>
      <c r="V2" s="58">
        <f>+'Ficha Solicitud Recursos'!X27</f>
        <v>0</v>
      </c>
      <c r="W2" s="58">
        <f>+'Ficha Solicitud Recursos'!Y27</f>
        <v>0</v>
      </c>
    </row>
    <row r="3" spans="1:23">
      <c r="A3" s="56">
        <f ca="1">+'Ficha Solicitud Recursos'!$U$3</f>
        <v>46233</v>
      </c>
      <c r="B3" t="s">
        <v>17067</v>
      </c>
      <c r="C3" t="e">
        <f>+VLOOKUP('Ficha Solicitud Recursos'!$E$8,TablaSostenedores[[#All],[NombreCortoSostenedor]:[Sostenedor]],3,0)</f>
        <v>#N/A</v>
      </c>
      <c r="D3" s="54">
        <f>+'Ficha Solicitud Recursos'!E28</f>
        <v>0</v>
      </c>
      <c r="E3" t="str">
        <f>+'Ficha Solicitud Recursos'!F28</f>
        <v/>
      </c>
      <c r="F3" t="str">
        <f>+'Ficha Solicitud Recursos'!G28</f>
        <v/>
      </c>
      <c r="G3" t="str">
        <f>+'Ficha Solicitud Recursos'!H28</f>
        <v/>
      </c>
      <c r="H3" t="str">
        <f>+'Ficha Solicitud Recursos'!I28</f>
        <v/>
      </c>
      <c r="I3" t="str">
        <f>+'Ficha Solicitud Recursos'!J28</f>
        <v/>
      </c>
      <c r="J3" s="45" t="str">
        <f>+'Ficha Solicitud Recursos'!K28</f>
        <v/>
      </c>
      <c r="K3" s="57" t="str">
        <f>+'Ficha Solicitud Recursos'!L28</f>
        <v/>
      </c>
      <c r="L3" s="57" t="str">
        <f>+'Ficha Solicitud Recursos'!M28</f>
        <v/>
      </c>
      <c r="M3" s="57" t="str">
        <f>+'Ficha Solicitud Recursos'!N28</f>
        <v/>
      </c>
      <c r="N3" s="57">
        <f>+'Ficha Solicitud Recursos'!O28</f>
        <v>0</v>
      </c>
      <c r="O3" s="45">
        <f>+'Ficha Solicitud Recursos'!P28</f>
        <v>0</v>
      </c>
      <c r="P3" s="54">
        <f>+'Ficha Solicitud Recursos'!Q28</f>
        <v>0</v>
      </c>
      <c r="Q3" s="57">
        <f>+'Ficha Solicitud Recursos'!R28</f>
        <v>0</v>
      </c>
      <c r="R3" s="58">
        <f>+'Ficha Solicitud Recursos'!S28</f>
        <v>0</v>
      </c>
      <c r="S3" s="58">
        <f>+'Ficha Solicitud Recursos'!T28</f>
        <v>0</v>
      </c>
      <c r="T3" s="58">
        <f>+'Ficha Solicitud Recursos'!U28</f>
        <v>0</v>
      </c>
      <c r="U3" s="54">
        <f>+'Ficha Solicitud Recursos'!V28</f>
        <v>0</v>
      </c>
      <c r="V3" s="58">
        <f>+'Ficha Solicitud Recursos'!X28</f>
        <v>0</v>
      </c>
      <c r="W3" s="58">
        <f>+'Ficha Solicitud Recursos'!Y28</f>
        <v>0</v>
      </c>
    </row>
    <row r="4" spans="1:23">
      <c r="A4" s="56">
        <f ca="1">+'Ficha Solicitud Recursos'!$U$3</f>
        <v>46233</v>
      </c>
      <c r="B4" t="s">
        <v>17067</v>
      </c>
      <c r="C4" t="e">
        <f>+VLOOKUP('Ficha Solicitud Recursos'!$E$8,TablaSostenedores[[#All],[NombreCortoSostenedor]:[Sostenedor]],3,0)</f>
        <v>#N/A</v>
      </c>
      <c r="D4" s="54">
        <f>+'Ficha Solicitud Recursos'!E29</f>
        <v>0</v>
      </c>
      <c r="E4" t="str">
        <f>+'Ficha Solicitud Recursos'!F29</f>
        <v/>
      </c>
      <c r="F4" t="str">
        <f>+'Ficha Solicitud Recursos'!G29</f>
        <v/>
      </c>
      <c r="G4" t="str">
        <f>+'Ficha Solicitud Recursos'!H29</f>
        <v/>
      </c>
      <c r="H4" t="str">
        <f>+'Ficha Solicitud Recursos'!I29</f>
        <v/>
      </c>
      <c r="I4" t="str">
        <f>+'Ficha Solicitud Recursos'!J29</f>
        <v/>
      </c>
      <c r="J4" s="45" t="str">
        <f>+'Ficha Solicitud Recursos'!K29</f>
        <v/>
      </c>
      <c r="K4" s="57" t="str">
        <f>+'Ficha Solicitud Recursos'!L29</f>
        <v/>
      </c>
      <c r="L4" s="57" t="str">
        <f>+'Ficha Solicitud Recursos'!M29</f>
        <v/>
      </c>
      <c r="M4" s="57" t="str">
        <f>+'Ficha Solicitud Recursos'!N29</f>
        <v/>
      </c>
      <c r="N4" s="57">
        <f>+'Ficha Solicitud Recursos'!O29</f>
        <v>0</v>
      </c>
      <c r="O4" s="45">
        <f>+'Ficha Solicitud Recursos'!P29</f>
        <v>0</v>
      </c>
      <c r="P4" s="54">
        <f>+'Ficha Solicitud Recursos'!Q29</f>
        <v>0</v>
      </c>
      <c r="Q4" s="57">
        <f>+'Ficha Solicitud Recursos'!R29</f>
        <v>0</v>
      </c>
      <c r="R4" s="58">
        <f>+'Ficha Solicitud Recursos'!S29</f>
        <v>0</v>
      </c>
      <c r="S4" s="58">
        <f>+'Ficha Solicitud Recursos'!T29</f>
        <v>0</v>
      </c>
      <c r="T4" s="58">
        <f>+'Ficha Solicitud Recursos'!U29</f>
        <v>0</v>
      </c>
      <c r="U4" s="54">
        <f>+'Ficha Solicitud Recursos'!V29</f>
        <v>0</v>
      </c>
      <c r="V4" s="58">
        <f>+'Ficha Solicitud Recursos'!X29</f>
        <v>0</v>
      </c>
      <c r="W4" s="58">
        <f>+'Ficha Solicitud Recursos'!Y29</f>
        <v>0</v>
      </c>
    </row>
    <row r="5" spans="1:23">
      <c r="A5" s="56">
        <f ca="1">+'Ficha Solicitud Recursos'!$U$3</f>
        <v>46233</v>
      </c>
      <c r="B5" t="s">
        <v>17067</v>
      </c>
      <c r="C5" t="e">
        <f>+VLOOKUP('Ficha Solicitud Recursos'!$E$8,TablaSostenedores[[#All],[NombreCortoSostenedor]:[Sostenedor]],3,0)</f>
        <v>#N/A</v>
      </c>
      <c r="D5" s="54">
        <f>+'Ficha Solicitud Recursos'!E30</f>
        <v>0</v>
      </c>
      <c r="E5" t="str">
        <f>+'Ficha Solicitud Recursos'!F30</f>
        <v/>
      </c>
      <c r="F5" t="str">
        <f>+'Ficha Solicitud Recursos'!G30</f>
        <v/>
      </c>
      <c r="G5" t="str">
        <f>+'Ficha Solicitud Recursos'!H30</f>
        <v/>
      </c>
      <c r="H5" t="str">
        <f>+'Ficha Solicitud Recursos'!I30</f>
        <v/>
      </c>
      <c r="I5" t="str">
        <f>+'Ficha Solicitud Recursos'!J30</f>
        <v/>
      </c>
      <c r="J5" s="45" t="str">
        <f>+'Ficha Solicitud Recursos'!K30</f>
        <v/>
      </c>
      <c r="K5" s="57" t="str">
        <f>+'Ficha Solicitud Recursos'!L30</f>
        <v/>
      </c>
      <c r="L5" s="57" t="str">
        <f>+'Ficha Solicitud Recursos'!M30</f>
        <v/>
      </c>
      <c r="M5" s="57" t="str">
        <f>+'Ficha Solicitud Recursos'!N30</f>
        <v/>
      </c>
      <c r="N5" s="57">
        <f>+'Ficha Solicitud Recursos'!O30</f>
        <v>0</v>
      </c>
      <c r="O5" s="45">
        <f>+'Ficha Solicitud Recursos'!P30</f>
        <v>0</v>
      </c>
      <c r="P5" s="54">
        <f>+'Ficha Solicitud Recursos'!Q30</f>
        <v>0</v>
      </c>
      <c r="Q5" s="57">
        <f>+'Ficha Solicitud Recursos'!R30</f>
        <v>0</v>
      </c>
      <c r="R5" s="58">
        <f>+'Ficha Solicitud Recursos'!S30</f>
        <v>0</v>
      </c>
      <c r="S5" s="58">
        <f>+'Ficha Solicitud Recursos'!T30</f>
        <v>0</v>
      </c>
      <c r="T5" s="58">
        <f>+'Ficha Solicitud Recursos'!U30</f>
        <v>0</v>
      </c>
      <c r="U5" s="54">
        <f>+'Ficha Solicitud Recursos'!V30</f>
        <v>0</v>
      </c>
      <c r="V5" s="58">
        <f>+'Ficha Solicitud Recursos'!X30</f>
        <v>0</v>
      </c>
      <c r="W5" s="58">
        <f>+'Ficha Solicitud Recursos'!Y30</f>
        <v>0</v>
      </c>
    </row>
    <row r="6" spans="1:23">
      <c r="A6" s="56">
        <f ca="1">+'Ficha Solicitud Recursos'!$U$3</f>
        <v>46233</v>
      </c>
      <c r="B6" t="s">
        <v>17067</v>
      </c>
      <c r="C6" t="e">
        <f>+VLOOKUP('Ficha Solicitud Recursos'!$E$8,TablaSostenedores[[#All],[NombreCortoSostenedor]:[Sostenedor]],3,0)</f>
        <v>#N/A</v>
      </c>
      <c r="D6" s="54">
        <f>+'Ficha Solicitud Recursos'!E31</f>
        <v>0</v>
      </c>
      <c r="E6" t="str">
        <f>+'Ficha Solicitud Recursos'!F31</f>
        <v/>
      </c>
      <c r="F6" t="str">
        <f>+'Ficha Solicitud Recursos'!G31</f>
        <v/>
      </c>
      <c r="G6" t="str">
        <f>+'Ficha Solicitud Recursos'!H31</f>
        <v/>
      </c>
      <c r="H6" t="str">
        <f>+'Ficha Solicitud Recursos'!I31</f>
        <v/>
      </c>
      <c r="I6" t="str">
        <f>+'Ficha Solicitud Recursos'!J31</f>
        <v/>
      </c>
      <c r="J6" s="45" t="str">
        <f>+'Ficha Solicitud Recursos'!K31</f>
        <v/>
      </c>
      <c r="K6" s="57" t="str">
        <f>+'Ficha Solicitud Recursos'!L31</f>
        <v/>
      </c>
      <c r="L6" s="57" t="str">
        <f>+'Ficha Solicitud Recursos'!M31</f>
        <v/>
      </c>
      <c r="M6" s="57" t="str">
        <f>+'Ficha Solicitud Recursos'!N31</f>
        <v/>
      </c>
      <c r="N6" s="57">
        <f>+'Ficha Solicitud Recursos'!O31</f>
        <v>0</v>
      </c>
      <c r="O6" s="45">
        <f>+'Ficha Solicitud Recursos'!P31</f>
        <v>0</v>
      </c>
      <c r="P6" s="54">
        <f>+'Ficha Solicitud Recursos'!Q31</f>
        <v>0</v>
      </c>
      <c r="Q6" s="57">
        <f>+'Ficha Solicitud Recursos'!R31</f>
        <v>0</v>
      </c>
      <c r="R6" s="58">
        <f>+'Ficha Solicitud Recursos'!S31</f>
        <v>0</v>
      </c>
      <c r="S6" s="58">
        <f>+'Ficha Solicitud Recursos'!T31</f>
        <v>0</v>
      </c>
      <c r="T6" s="58">
        <f>+'Ficha Solicitud Recursos'!U31</f>
        <v>0</v>
      </c>
      <c r="U6" s="54">
        <f>+'Ficha Solicitud Recursos'!V31</f>
        <v>0</v>
      </c>
      <c r="V6" s="58">
        <f>+'Ficha Solicitud Recursos'!X31</f>
        <v>0</v>
      </c>
      <c r="W6" s="58">
        <f>+'Ficha Solicitud Recursos'!Y31</f>
        <v>0</v>
      </c>
    </row>
    <row r="7" spans="1:23">
      <c r="A7" s="56">
        <f ca="1">+'Ficha Solicitud Recursos'!$U$3</f>
        <v>46233</v>
      </c>
      <c r="B7" t="s">
        <v>17067</v>
      </c>
      <c r="C7" t="e">
        <f>+VLOOKUP('Ficha Solicitud Recursos'!$E$8,TablaSostenedores[[#All],[NombreCortoSostenedor]:[Sostenedor]],3,0)</f>
        <v>#N/A</v>
      </c>
      <c r="D7" s="54">
        <f>+'Ficha Solicitud Recursos'!E32</f>
        <v>0</v>
      </c>
      <c r="E7" t="str">
        <f>+'Ficha Solicitud Recursos'!F32</f>
        <v/>
      </c>
      <c r="F7" t="str">
        <f>+'Ficha Solicitud Recursos'!G32</f>
        <v/>
      </c>
      <c r="G7" t="str">
        <f>+'Ficha Solicitud Recursos'!H32</f>
        <v/>
      </c>
      <c r="H7" t="str">
        <f>+'Ficha Solicitud Recursos'!I32</f>
        <v/>
      </c>
      <c r="I7" t="str">
        <f>+'Ficha Solicitud Recursos'!J32</f>
        <v/>
      </c>
      <c r="J7" s="45" t="str">
        <f>+'Ficha Solicitud Recursos'!K32</f>
        <v/>
      </c>
      <c r="K7" s="57" t="str">
        <f>+'Ficha Solicitud Recursos'!L32</f>
        <v/>
      </c>
      <c r="L7" s="57" t="str">
        <f>+'Ficha Solicitud Recursos'!M32</f>
        <v/>
      </c>
      <c r="M7" s="57" t="str">
        <f>+'Ficha Solicitud Recursos'!N32</f>
        <v/>
      </c>
      <c r="N7" s="57">
        <f>+'Ficha Solicitud Recursos'!O32</f>
        <v>0</v>
      </c>
      <c r="O7" s="45">
        <f>+'Ficha Solicitud Recursos'!P32</f>
        <v>0</v>
      </c>
      <c r="P7" s="54">
        <f>+'Ficha Solicitud Recursos'!Q32</f>
        <v>0</v>
      </c>
      <c r="Q7" s="57">
        <f>+'Ficha Solicitud Recursos'!R32</f>
        <v>0</v>
      </c>
      <c r="R7" s="58">
        <f>+'Ficha Solicitud Recursos'!S32</f>
        <v>0</v>
      </c>
      <c r="S7" s="58">
        <f>+'Ficha Solicitud Recursos'!T32</f>
        <v>0</v>
      </c>
      <c r="T7" s="58">
        <f>+'Ficha Solicitud Recursos'!U32</f>
        <v>0</v>
      </c>
      <c r="U7" s="54">
        <f>+'Ficha Solicitud Recursos'!V32</f>
        <v>0</v>
      </c>
      <c r="V7" s="58">
        <f>+'Ficha Solicitud Recursos'!X32</f>
        <v>0</v>
      </c>
      <c r="W7" s="58">
        <f>+'Ficha Solicitud Recursos'!Y32</f>
        <v>0</v>
      </c>
    </row>
    <row r="8" spans="1:23">
      <c r="A8" s="56">
        <f ca="1">+'Ficha Solicitud Recursos'!$U$3</f>
        <v>46233</v>
      </c>
      <c r="B8" t="s">
        <v>17067</v>
      </c>
      <c r="C8" t="e">
        <f>+VLOOKUP('Ficha Solicitud Recursos'!$E$8,TablaSostenedores[[#All],[NombreCortoSostenedor]:[Sostenedor]],3,0)</f>
        <v>#N/A</v>
      </c>
      <c r="D8" s="54">
        <f>+'Ficha Solicitud Recursos'!E33</f>
        <v>0</v>
      </c>
      <c r="E8" t="str">
        <f>+'Ficha Solicitud Recursos'!F33</f>
        <v/>
      </c>
      <c r="F8" t="str">
        <f>+'Ficha Solicitud Recursos'!G33</f>
        <v/>
      </c>
      <c r="G8" t="str">
        <f>+'Ficha Solicitud Recursos'!H33</f>
        <v/>
      </c>
      <c r="H8" t="str">
        <f>+'Ficha Solicitud Recursos'!I33</f>
        <v/>
      </c>
      <c r="I8" t="str">
        <f>+'Ficha Solicitud Recursos'!J33</f>
        <v/>
      </c>
      <c r="J8" s="45" t="str">
        <f>+'Ficha Solicitud Recursos'!K33</f>
        <v/>
      </c>
      <c r="K8" s="57" t="str">
        <f>+'Ficha Solicitud Recursos'!L33</f>
        <v/>
      </c>
      <c r="L8" s="57" t="str">
        <f>+'Ficha Solicitud Recursos'!M33</f>
        <v/>
      </c>
      <c r="M8" s="57" t="str">
        <f>+'Ficha Solicitud Recursos'!N33</f>
        <v/>
      </c>
      <c r="N8" s="57">
        <f>+'Ficha Solicitud Recursos'!O33</f>
        <v>0</v>
      </c>
      <c r="O8" s="45">
        <f>+'Ficha Solicitud Recursos'!P33</f>
        <v>0</v>
      </c>
      <c r="P8" s="54">
        <f>+'Ficha Solicitud Recursos'!Q33</f>
        <v>0</v>
      </c>
      <c r="Q8" s="57">
        <f>+'Ficha Solicitud Recursos'!R33</f>
        <v>0</v>
      </c>
      <c r="R8" s="58">
        <f>+'Ficha Solicitud Recursos'!S33</f>
        <v>0</v>
      </c>
      <c r="S8" s="58">
        <f>+'Ficha Solicitud Recursos'!T33</f>
        <v>0</v>
      </c>
      <c r="T8" s="58">
        <f>+'Ficha Solicitud Recursos'!U33</f>
        <v>0</v>
      </c>
      <c r="U8" s="54">
        <f>+'Ficha Solicitud Recursos'!V33</f>
        <v>0</v>
      </c>
      <c r="V8" s="58">
        <f>+'Ficha Solicitud Recursos'!X33</f>
        <v>0</v>
      </c>
      <c r="W8" s="58">
        <f>+'Ficha Solicitud Recursos'!Y33</f>
        <v>0</v>
      </c>
    </row>
    <row r="9" spans="1:23">
      <c r="A9" s="56">
        <f ca="1">+'Ficha Solicitud Recursos'!$U$3</f>
        <v>46233</v>
      </c>
      <c r="B9" t="s">
        <v>17067</v>
      </c>
      <c r="C9" t="e">
        <f>+VLOOKUP('Ficha Solicitud Recursos'!$E$8,TablaSostenedores[[#All],[NombreCortoSostenedor]:[Sostenedor]],3,0)</f>
        <v>#N/A</v>
      </c>
      <c r="D9" s="54">
        <f>+'Ficha Solicitud Recursos'!E34</f>
        <v>0</v>
      </c>
      <c r="E9" t="str">
        <f>+'Ficha Solicitud Recursos'!F34</f>
        <v/>
      </c>
      <c r="F9" t="str">
        <f>+'Ficha Solicitud Recursos'!G34</f>
        <v/>
      </c>
      <c r="G9" t="str">
        <f>+'Ficha Solicitud Recursos'!H34</f>
        <v/>
      </c>
      <c r="H9" t="str">
        <f>+'Ficha Solicitud Recursos'!I34</f>
        <v/>
      </c>
      <c r="I9" t="str">
        <f>+'Ficha Solicitud Recursos'!J34</f>
        <v/>
      </c>
      <c r="J9" s="45" t="str">
        <f>+'Ficha Solicitud Recursos'!K34</f>
        <v/>
      </c>
      <c r="K9" s="57" t="str">
        <f>+'Ficha Solicitud Recursos'!L34</f>
        <v/>
      </c>
      <c r="L9" s="57" t="str">
        <f>+'Ficha Solicitud Recursos'!M34</f>
        <v/>
      </c>
      <c r="M9" s="57" t="str">
        <f>+'Ficha Solicitud Recursos'!N34</f>
        <v/>
      </c>
      <c r="N9" s="57">
        <f>+'Ficha Solicitud Recursos'!O34</f>
        <v>0</v>
      </c>
      <c r="O9" s="45">
        <f>+'Ficha Solicitud Recursos'!P34</f>
        <v>0</v>
      </c>
      <c r="P9" s="54">
        <f>+'Ficha Solicitud Recursos'!Q34</f>
        <v>0</v>
      </c>
      <c r="Q9" s="57">
        <f>+'Ficha Solicitud Recursos'!R34</f>
        <v>0</v>
      </c>
      <c r="R9" s="58">
        <f>+'Ficha Solicitud Recursos'!S34</f>
        <v>0</v>
      </c>
      <c r="S9" s="58">
        <f>+'Ficha Solicitud Recursos'!T34</f>
        <v>0</v>
      </c>
      <c r="T9" s="58">
        <f>+'Ficha Solicitud Recursos'!U34</f>
        <v>0</v>
      </c>
      <c r="U9" s="54">
        <f>+'Ficha Solicitud Recursos'!V34</f>
        <v>0</v>
      </c>
      <c r="V9" s="58">
        <f>+'Ficha Solicitud Recursos'!X34</f>
        <v>0</v>
      </c>
      <c r="W9" s="58">
        <f>+'Ficha Solicitud Recursos'!Y34</f>
        <v>0</v>
      </c>
    </row>
    <row r="10" spans="1:23">
      <c r="A10" s="56">
        <f ca="1">+'Ficha Solicitud Recursos'!$U$3</f>
        <v>46233</v>
      </c>
      <c r="B10" t="s">
        <v>17067</v>
      </c>
      <c r="C10" t="e">
        <f>+VLOOKUP('Ficha Solicitud Recursos'!$E$8,TablaSostenedores[[#All],[NombreCortoSostenedor]:[Sostenedor]],3,0)</f>
        <v>#N/A</v>
      </c>
      <c r="D10" s="54">
        <f>+'Ficha Solicitud Recursos'!E35</f>
        <v>0</v>
      </c>
      <c r="E10" t="str">
        <f>+'Ficha Solicitud Recursos'!F35</f>
        <v/>
      </c>
      <c r="F10" t="str">
        <f>+'Ficha Solicitud Recursos'!G35</f>
        <v/>
      </c>
      <c r="G10" t="str">
        <f>+'Ficha Solicitud Recursos'!H35</f>
        <v/>
      </c>
      <c r="H10" t="str">
        <f>+'Ficha Solicitud Recursos'!I35</f>
        <v/>
      </c>
      <c r="I10" t="str">
        <f>+'Ficha Solicitud Recursos'!J35</f>
        <v/>
      </c>
      <c r="J10" s="45" t="str">
        <f>+'Ficha Solicitud Recursos'!K35</f>
        <v/>
      </c>
      <c r="K10" s="57" t="str">
        <f>+'Ficha Solicitud Recursos'!L35</f>
        <v/>
      </c>
      <c r="L10" s="57" t="str">
        <f>+'Ficha Solicitud Recursos'!M35</f>
        <v/>
      </c>
      <c r="M10" s="57" t="str">
        <f>+'Ficha Solicitud Recursos'!N35</f>
        <v/>
      </c>
      <c r="N10" s="57">
        <f>+'Ficha Solicitud Recursos'!O35</f>
        <v>0</v>
      </c>
      <c r="O10" s="45">
        <f>+'Ficha Solicitud Recursos'!P35</f>
        <v>0</v>
      </c>
      <c r="P10" s="54">
        <f>+'Ficha Solicitud Recursos'!Q35</f>
        <v>0</v>
      </c>
      <c r="Q10" s="57">
        <f>+'Ficha Solicitud Recursos'!R35</f>
        <v>0</v>
      </c>
      <c r="R10" s="58">
        <f>+'Ficha Solicitud Recursos'!S35</f>
        <v>0</v>
      </c>
      <c r="S10" s="58">
        <f>+'Ficha Solicitud Recursos'!T35</f>
        <v>0</v>
      </c>
      <c r="T10" s="58">
        <f>+'Ficha Solicitud Recursos'!U35</f>
        <v>0</v>
      </c>
      <c r="U10" s="54">
        <f>+'Ficha Solicitud Recursos'!V35</f>
        <v>0</v>
      </c>
      <c r="V10" s="58">
        <f>+'Ficha Solicitud Recursos'!X35</f>
        <v>0</v>
      </c>
      <c r="W10" s="58">
        <f>+'Ficha Solicitud Recursos'!Y35</f>
        <v>0</v>
      </c>
    </row>
    <row r="11" spans="1:23">
      <c r="A11" s="56">
        <f ca="1">+'Ficha Solicitud Recursos'!$U$3</f>
        <v>46233</v>
      </c>
      <c r="B11" t="s">
        <v>17067</v>
      </c>
      <c r="C11" t="e">
        <f>+VLOOKUP('Ficha Solicitud Recursos'!$E$8,TablaSostenedores[[#All],[NombreCortoSostenedor]:[Sostenedor]],3,0)</f>
        <v>#N/A</v>
      </c>
      <c r="D11" s="54">
        <f>+'Ficha Solicitud Recursos'!E36</f>
        <v>0</v>
      </c>
      <c r="E11" t="str">
        <f>+'Ficha Solicitud Recursos'!F36</f>
        <v/>
      </c>
      <c r="F11" t="str">
        <f>+'Ficha Solicitud Recursos'!G36</f>
        <v/>
      </c>
      <c r="G11" t="str">
        <f>+'Ficha Solicitud Recursos'!H36</f>
        <v/>
      </c>
      <c r="H11" t="str">
        <f>+'Ficha Solicitud Recursos'!I36</f>
        <v/>
      </c>
      <c r="I11" t="str">
        <f>+'Ficha Solicitud Recursos'!J36</f>
        <v/>
      </c>
      <c r="J11" s="45" t="str">
        <f>+'Ficha Solicitud Recursos'!K36</f>
        <v/>
      </c>
      <c r="K11" s="57" t="str">
        <f>+'Ficha Solicitud Recursos'!L36</f>
        <v/>
      </c>
      <c r="L11" s="57" t="str">
        <f>+'Ficha Solicitud Recursos'!M36</f>
        <v/>
      </c>
      <c r="M11" s="57" t="str">
        <f>+'Ficha Solicitud Recursos'!N36</f>
        <v/>
      </c>
      <c r="N11" s="57">
        <f>+'Ficha Solicitud Recursos'!O36</f>
        <v>0</v>
      </c>
      <c r="O11" s="45">
        <f>+'Ficha Solicitud Recursos'!P36</f>
        <v>0</v>
      </c>
      <c r="P11" s="54">
        <f>+'Ficha Solicitud Recursos'!Q36</f>
        <v>0</v>
      </c>
      <c r="Q11" s="57">
        <f>+'Ficha Solicitud Recursos'!R36</f>
        <v>0</v>
      </c>
      <c r="R11" s="58">
        <f>+'Ficha Solicitud Recursos'!S36</f>
        <v>0</v>
      </c>
      <c r="S11" s="58">
        <f>+'Ficha Solicitud Recursos'!T36</f>
        <v>0</v>
      </c>
      <c r="T11" s="58">
        <f>+'Ficha Solicitud Recursos'!U36</f>
        <v>0</v>
      </c>
      <c r="U11" s="54">
        <f>+'Ficha Solicitud Recursos'!V36</f>
        <v>0</v>
      </c>
      <c r="V11" s="58">
        <f>+'Ficha Solicitud Recursos'!X36</f>
        <v>0</v>
      </c>
      <c r="W11" s="58">
        <f>+'Ficha Solicitud Recursos'!Y36</f>
        <v>0</v>
      </c>
    </row>
    <row r="12" spans="1:23">
      <c r="A12" s="56">
        <f ca="1">+'Ficha Solicitud Recursos'!$U$3</f>
        <v>46233</v>
      </c>
      <c r="B12" t="s">
        <v>17067</v>
      </c>
      <c r="C12" t="e">
        <f>+VLOOKUP('Ficha Solicitud Recursos'!$E$8,TablaSostenedores[[#All],[NombreCortoSostenedor]:[Sostenedor]],3,0)</f>
        <v>#N/A</v>
      </c>
      <c r="D12" s="54">
        <f>+'Ficha Solicitud Recursos'!E37</f>
        <v>0</v>
      </c>
      <c r="E12" t="str">
        <f>+'Ficha Solicitud Recursos'!F37</f>
        <v/>
      </c>
      <c r="F12" t="str">
        <f>+'Ficha Solicitud Recursos'!G37</f>
        <v/>
      </c>
      <c r="G12" t="str">
        <f>+'Ficha Solicitud Recursos'!H37</f>
        <v/>
      </c>
      <c r="H12" t="str">
        <f>+'Ficha Solicitud Recursos'!I37</f>
        <v/>
      </c>
      <c r="I12" t="str">
        <f>+'Ficha Solicitud Recursos'!J37</f>
        <v/>
      </c>
      <c r="J12" s="45" t="str">
        <f>+'Ficha Solicitud Recursos'!K37</f>
        <v/>
      </c>
      <c r="K12" s="57" t="str">
        <f>+'Ficha Solicitud Recursos'!L37</f>
        <v/>
      </c>
      <c r="L12" s="57" t="str">
        <f>+'Ficha Solicitud Recursos'!M37</f>
        <v/>
      </c>
      <c r="M12" s="57" t="str">
        <f>+'Ficha Solicitud Recursos'!N37</f>
        <v/>
      </c>
      <c r="N12" s="57">
        <f>+'Ficha Solicitud Recursos'!O37</f>
        <v>0</v>
      </c>
      <c r="O12" s="45">
        <f>+'Ficha Solicitud Recursos'!P37</f>
        <v>0</v>
      </c>
      <c r="P12" s="54">
        <f>+'Ficha Solicitud Recursos'!Q37</f>
        <v>0</v>
      </c>
      <c r="Q12" s="57">
        <f>+'Ficha Solicitud Recursos'!R37</f>
        <v>0</v>
      </c>
      <c r="R12" s="58">
        <f>+'Ficha Solicitud Recursos'!S37</f>
        <v>0</v>
      </c>
      <c r="S12" s="58">
        <f>+'Ficha Solicitud Recursos'!T37</f>
        <v>0</v>
      </c>
      <c r="T12" s="58">
        <f>+'Ficha Solicitud Recursos'!U37</f>
        <v>0</v>
      </c>
      <c r="U12" s="54">
        <f>+'Ficha Solicitud Recursos'!V37</f>
        <v>0</v>
      </c>
      <c r="V12" s="58">
        <f>+'Ficha Solicitud Recursos'!X37</f>
        <v>0</v>
      </c>
      <c r="W12" s="58">
        <f>+'Ficha Solicitud Recursos'!Y37</f>
        <v>0</v>
      </c>
    </row>
    <row r="13" spans="1:23">
      <c r="A13" s="56">
        <f ca="1">+'Ficha Solicitud Recursos'!$U$3</f>
        <v>46233</v>
      </c>
      <c r="B13" t="s">
        <v>17067</v>
      </c>
      <c r="C13" t="e">
        <f>+VLOOKUP('Ficha Solicitud Recursos'!$E$8,TablaSostenedores[[#All],[NombreCortoSostenedor]:[Sostenedor]],3,0)</f>
        <v>#N/A</v>
      </c>
      <c r="D13" s="54">
        <f>+'Ficha Solicitud Recursos'!E38</f>
        <v>0</v>
      </c>
      <c r="E13" t="str">
        <f>+'Ficha Solicitud Recursos'!F38</f>
        <v/>
      </c>
      <c r="F13" t="str">
        <f>+'Ficha Solicitud Recursos'!G38</f>
        <v/>
      </c>
      <c r="G13" t="str">
        <f>+'Ficha Solicitud Recursos'!H38</f>
        <v/>
      </c>
      <c r="H13" t="str">
        <f>+'Ficha Solicitud Recursos'!I38</f>
        <v/>
      </c>
      <c r="I13" t="str">
        <f>+'Ficha Solicitud Recursos'!J38</f>
        <v/>
      </c>
      <c r="J13" s="45" t="str">
        <f>+'Ficha Solicitud Recursos'!K38</f>
        <v/>
      </c>
      <c r="K13" s="57" t="str">
        <f>+'Ficha Solicitud Recursos'!L38</f>
        <v/>
      </c>
      <c r="L13" s="57" t="str">
        <f>+'Ficha Solicitud Recursos'!M38</f>
        <v/>
      </c>
      <c r="M13" s="57" t="str">
        <f>+'Ficha Solicitud Recursos'!N38</f>
        <v/>
      </c>
      <c r="N13" s="57">
        <f>+'Ficha Solicitud Recursos'!O38</f>
        <v>0</v>
      </c>
      <c r="O13" s="45">
        <f>+'Ficha Solicitud Recursos'!P38</f>
        <v>0</v>
      </c>
      <c r="P13" s="54">
        <f>+'Ficha Solicitud Recursos'!Q38</f>
        <v>0</v>
      </c>
      <c r="Q13" s="57">
        <f>+'Ficha Solicitud Recursos'!R38</f>
        <v>0</v>
      </c>
      <c r="R13" s="58">
        <f>+'Ficha Solicitud Recursos'!S38</f>
        <v>0</v>
      </c>
      <c r="S13" s="58">
        <f>+'Ficha Solicitud Recursos'!T38</f>
        <v>0</v>
      </c>
      <c r="T13" s="58">
        <f>+'Ficha Solicitud Recursos'!U38</f>
        <v>0</v>
      </c>
      <c r="U13" s="54">
        <f>+'Ficha Solicitud Recursos'!V38</f>
        <v>0</v>
      </c>
      <c r="V13" s="58">
        <f>+'Ficha Solicitud Recursos'!X38</f>
        <v>0</v>
      </c>
      <c r="W13" s="58">
        <f>+'Ficha Solicitud Recursos'!Y38</f>
        <v>0</v>
      </c>
    </row>
    <row r="14" spans="1:23">
      <c r="A14" s="56">
        <f ca="1">+'Ficha Solicitud Recursos'!$U$3</f>
        <v>46233</v>
      </c>
      <c r="B14" t="s">
        <v>17067</v>
      </c>
      <c r="C14" t="e">
        <f>+VLOOKUP('Ficha Solicitud Recursos'!$E$8,TablaSostenedores[[#All],[NombreCortoSostenedor]:[Sostenedor]],3,0)</f>
        <v>#N/A</v>
      </c>
      <c r="D14" s="54">
        <f>+'Ficha Solicitud Recursos'!E39</f>
        <v>0</v>
      </c>
      <c r="E14" t="str">
        <f>+'Ficha Solicitud Recursos'!F39</f>
        <v/>
      </c>
      <c r="F14" t="str">
        <f>+'Ficha Solicitud Recursos'!G39</f>
        <v/>
      </c>
      <c r="G14" t="str">
        <f>+'Ficha Solicitud Recursos'!H39</f>
        <v/>
      </c>
      <c r="H14" t="str">
        <f>+'Ficha Solicitud Recursos'!I39</f>
        <v/>
      </c>
      <c r="I14" t="str">
        <f>+'Ficha Solicitud Recursos'!J39</f>
        <v/>
      </c>
      <c r="J14" s="45" t="str">
        <f>+'Ficha Solicitud Recursos'!K39</f>
        <v/>
      </c>
      <c r="K14" s="57" t="str">
        <f>+'Ficha Solicitud Recursos'!L39</f>
        <v/>
      </c>
      <c r="L14" s="57" t="str">
        <f>+'Ficha Solicitud Recursos'!M39</f>
        <v/>
      </c>
      <c r="M14" s="57" t="str">
        <f>+'Ficha Solicitud Recursos'!N39</f>
        <v/>
      </c>
      <c r="N14" s="57">
        <f>+'Ficha Solicitud Recursos'!O39</f>
        <v>0</v>
      </c>
      <c r="O14" s="45">
        <f>+'Ficha Solicitud Recursos'!P39</f>
        <v>0</v>
      </c>
      <c r="P14" s="54">
        <f>+'Ficha Solicitud Recursos'!Q39</f>
        <v>0</v>
      </c>
      <c r="Q14" s="57">
        <f>+'Ficha Solicitud Recursos'!R39</f>
        <v>0</v>
      </c>
      <c r="R14" s="58">
        <f>+'Ficha Solicitud Recursos'!S39</f>
        <v>0</v>
      </c>
      <c r="S14" s="58">
        <f>+'Ficha Solicitud Recursos'!T39</f>
        <v>0</v>
      </c>
      <c r="T14" s="58">
        <f>+'Ficha Solicitud Recursos'!U39</f>
        <v>0</v>
      </c>
      <c r="U14" s="54">
        <f>+'Ficha Solicitud Recursos'!V39</f>
        <v>0</v>
      </c>
      <c r="V14" s="58">
        <f>+'Ficha Solicitud Recursos'!X39</f>
        <v>0</v>
      </c>
      <c r="W14" s="58">
        <f>+'Ficha Solicitud Recursos'!Y39</f>
        <v>0</v>
      </c>
    </row>
    <row r="15" spans="1:23">
      <c r="A15" s="56">
        <f ca="1">+'Ficha Solicitud Recursos'!$U$3</f>
        <v>46233</v>
      </c>
      <c r="B15" t="s">
        <v>17067</v>
      </c>
      <c r="C15" t="e">
        <f>+VLOOKUP('Ficha Solicitud Recursos'!$E$8,TablaSostenedores[[#All],[NombreCortoSostenedor]:[Sostenedor]],3,0)</f>
        <v>#N/A</v>
      </c>
      <c r="D15" s="54">
        <f>+'Ficha Solicitud Recursos'!E40</f>
        <v>0</v>
      </c>
      <c r="E15" t="str">
        <f>+'Ficha Solicitud Recursos'!F40</f>
        <v/>
      </c>
      <c r="F15" t="str">
        <f>+'Ficha Solicitud Recursos'!G40</f>
        <v/>
      </c>
      <c r="G15" t="str">
        <f>+'Ficha Solicitud Recursos'!H40</f>
        <v/>
      </c>
      <c r="H15" t="str">
        <f>+'Ficha Solicitud Recursos'!I40</f>
        <v/>
      </c>
      <c r="I15" t="str">
        <f>+'Ficha Solicitud Recursos'!J40</f>
        <v/>
      </c>
      <c r="J15" s="45" t="str">
        <f>+'Ficha Solicitud Recursos'!K40</f>
        <v/>
      </c>
      <c r="K15" s="57" t="str">
        <f>+'Ficha Solicitud Recursos'!L40</f>
        <v/>
      </c>
      <c r="L15" s="57" t="str">
        <f>+'Ficha Solicitud Recursos'!M40</f>
        <v/>
      </c>
      <c r="M15" s="57" t="str">
        <f>+'Ficha Solicitud Recursos'!N40</f>
        <v/>
      </c>
      <c r="N15" s="57">
        <f>+'Ficha Solicitud Recursos'!O40</f>
        <v>0</v>
      </c>
      <c r="O15" s="45">
        <f>+'Ficha Solicitud Recursos'!P40</f>
        <v>0</v>
      </c>
      <c r="P15" s="54">
        <f>+'Ficha Solicitud Recursos'!Q40</f>
        <v>0</v>
      </c>
      <c r="Q15" s="57">
        <f>+'Ficha Solicitud Recursos'!R40</f>
        <v>0</v>
      </c>
      <c r="R15" s="58">
        <f>+'Ficha Solicitud Recursos'!S40</f>
        <v>0</v>
      </c>
      <c r="S15" s="58">
        <f>+'Ficha Solicitud Recursos'!T40</f>
        <v>0</v>
      </c>
      <c r="T15" s="58">
        <f>+'Ficha Solicitud Recursos'!U40</f>
        <v>0</v>
      </c>
      <c r="U15" s="54">
        <f>+'Ficha Solicitud Recursos'!V40</f>
        <v>0</v>
      </c>
      <c r="V15" s="58">
        <f>+'Ficha Solicitud Recursos'!X40</f>
        <v>0</v>
      </c>
      <c r="W15" s="58">
        <f>+'Ficha Solicitud Recursos'!Y40</f>
        <v>0</v>
      </c>
    </row>
    <row r="16" spans="1:23">
      <c r="A16" s="56">
        <f ca="1">+'Ficha Solicitud Recursos'!$U$3</f>
        <v>46233</v>
      </c>
      <c r="B16" t="s">
        <v>17067</v>
      </c>
      <c r="C16" t="e">
        <f>+VLOOKUP('Ficha Solicitud Recursos'!$E$8,TablaSostenedores[[#All],[NombreCortoSostenedor]:[Sostenedor]],3,0)</f>
        <v>#N/A</v>
      </c>
      <c r="D16" s="54">
        <f>+'Ficha Solicitud Recursos'!E41</f>
        <v>0</v>
      </c>
      <c r="E16" t="str">
        <f>+'Ficha Solicitud Recursos'!F41</f>
        <v/>
      </c>
      <c r="F16" t="str">
        <f>+'Ficha Solicitud Recursos'!G41</f>
        <v/>
      </c>
      <c r="G16" t="str">
        <f>+'Ficha Solicitud Recursos'!H41</f>
        <v/>
      </c>
      <c r="H16" t="str">
        <f>+'Ficha Solicitud Recursos'!I41</f>
        <v/>
      </c>
      <c r="I16" t="str">
        <f>+'Ficha Solicitud Recursos'!J41</f>
        <v/>
      </c>
      <c r="J16" s="45" t="str">
        <f>+'Ficha Solicitud Recursos'!K41</f>
        <v/>
      </c>
      <c r="K16" s="57" t="str">
        <f>+'Ficha Solicitud Recursos'!L41</f>
        <v/>
      </c>
      <c r="L16" s="57" t="str">
        <f>+'Ficha Solicitud Recursos'!M41</f>
        <v/>
      </c>
      <c r="M16" s="57" t="str">
        <f>+'Ficha Solicitud Recursos'!N41</f>
        <v/>
      </c>
      <c r="N16" s="57">
        <f>+'Ficha Solicitud Recursos'!O41</f>
        <v>0</v>
      </c>
      <c r="O16" s="45">
        <f>+'Ficha Solicitud Recursos'!P41</f>
        <v>0</v>
      </c>
      <c r="P16" s="54">
        <f>+'Ficha Solicitud Recursos'!Q41</f>
        <v>0</v>
      </c>
      <c r="Q16" s="57">
        <f>+'Ficha Solicitud Recursos'!R41</f>
        <v>0</v>
      </c>
      <c r="R16" s="58">
        <f>+'Ficha Solicitud Recursos'!S41</f>
        <v>0</v>
      </c>
      <c r="S16" s="58">
        <f>+'Ficha Solicitud Recursos'!T41</f>
        <v>0</v>
      </c>
      <c r="T16" s="58">
        <f>+'Ficha Solicitud Recursos'!U41</f>
        <v>0</v>
      </c>
      <c r="U16" s="54">
        <f>+'Ficha Solicitud Recursos'!V41</f>
        <v>0</v>
      </c>
      <c r="V16" s="58">
        <f>+'Ficha Solicitud Recursos'!X41</f>
        <v>0</v>
      </c>
      <c r="W16" s="58">
        <f>+'Ficha Solicitud Recursos'!Y41</f>
        <v>0</v>
      </c>
    </row>
    <row r="17" spans="1:23">
      <c r="A17" s="56">
        <f ca="1">+'Ficha Solicitud Recursos'!$U$3</f>
        <v>46233</v>
      </c>
      <c r="B17" t="s">
        <v>17067</v>
      </c>
      <c r="C17" t="e">
        <f>+VLOOKUP('Ficha Solicitud Recursos'!$E$8,TablaSostenedores[[#All],[NombreCortoSostenedor]:[Sostenedor]],3,0)</f>
        <v>#N/A</v>
      </c>
      <c r="D17" s="54">
        <f>+'Ficha Solicitud Recursos'!E42</f>
        <v>0</v>
      </c>
      <c r="E17" t="str">
        <f>+'Ficha Solicitud Recursos'!F42</f>
        <v/>
      </c>
      <c r="F17" t="str">
        <f>+'Ficha Solicitud Recursos'!G42</f>
        <v/>
      </c>
      <c r="G17" t="str">
        <f>+'Ficha Solicitud Recursos'!H42</f>
        <v/>
      </c>
      <c r="H17" t="str">
        <f>+'Ficha Solicitud Recursos'!I42</f>
        <v/>
      </c>
      <c r="I17" t="str">
        <f>+'Ficha Solicitud Recursos'!J42</f>
        <v/>
      </c>
      <c r="J17" s="45" t="str">
        <f>+'Ficha Solicitud Recursos'!K42</f>
        <v/>
      </c>
      <c r="K17" s="57" t="str">
        <f>+'Ficha Solicitud Recursos'!L42</f>
        <v/>
      </c>
      <c r="L17" s="57" t="str">
        <f>+'Ficha Solicitud Recursos'!M42</f>
        <v/>
      </c>
      <c r="M17" s="57" t="str">
        <f>+'Ficha Solicitud Recursos'!N42</f>
        <v/>
      </c>
      <c r="N17" s="57">
        <f>+'Ficha Solicitud Recursos'!O42</f>
        <v>0</v>
      </c>
      <c r="O17" s="45">
        <f>+'Ficha Solicitud Recursos'!P42</f>
        <v>0</v>
      </c>
      <c r="P17" s="54">
        <f>+'Ficha Solicitud Recursos'!Q42</f>
        <v>0</v>
      </c>
      <c r="Q17" s="57">
        <f>+'Ficha Solicitud Recursos'!R42</f>
        <v>0</v>
      </c>
      <c r="R17" s="58">
        <f>+'Ficha Solicitud Recursos'!S42</f>
        <v>0</v>
      </c>
      <c r="S17" s="58">
        <f>+'Ficha Solicitud Recursos'!T42</f>
        <v>0</v>
      </c>
      <c r="T17" s="58">
        <f>+'Ficha Solicitud Recursos'!U42</f>
        <v>0</v>
      </c>
      <c r="U17" s="54">
        <f>+'Ficha Solicitud Recursos'!V42</f>
        <v>0</v>
      </c>
      <c r="V17" s="58">
        <f>+'Ficha Solicitud Recursos'!X42</f>
        <v>0</v>
      </c>
      <c r="W17" s="58">
        <f>+'Ficha Solicitud Recursos'!Y42</f>
        <v>0</v>
      </c>
    </row>
    <row r="18" spans="1:23">
      <c r="A18" s="56">
        <f ca="1">+'Ficha Solicitud Recursos'!$U$3</f>
        <v>46233</v>
      </c>
      <c r="B18" t="s">
        <v>17067</v>
      </c>
      <c r="C18" t="e">
        <f>+VLOOKUP('Ficha Solicitud Recursos'!$E$8,TablaSostenedores[[#All],[NombreCortoSostenedor]:[Sostenedor]],3,0)</f>
        <v>#N/A</v>
      </c>
      <c r="D18" s="54">
        <f>+'Ficha Solicitud Recursos'!E43</f>
        <v>0</v>
      </c>
      <c r="E18" t="str">
        <f>+'Ficha Solicitud Recursos'!F43</f>
        <v/>
      </c>
      <c r="F18" t="str">
        <f>+'Ficha Solicitud Recursos'!G43</f>
        <v/>
      </c>
      <c r="G18" t="str">
        <f>+'Ficha Solicitud Recursos'!H43</f>
        <v/>
      </c>
      <c r="H18" t="str">
        <f>+'Ficha Solicitud Recursos'!I43</f>
        <v/>
      </c>
      <c r="I18" t="str">
        <f>+'Ficha Solicitud Recursos'!J43</f>
        <v/>
      </c>
      <c r="J18" s="45" t="str">
        <f>+'Ficha Solicitud Recursos'!K43</f>
        <v/>
      </c>
      <c r="K18" s="57" t="str">
        <f>+'Ficha Solicitud Recursos'!L43</f>
        <v/>
      </c>
      <c r="L18" s="57" t="str">
        <f>+'Ficha Solicitud Recursos'!M43</f>
        <v/>
      </c>
      <c r="M18" s="57" t="str">
        <f>+'Ficha Solicitud Recursos'!N43</f>
        <v/>
      </c>
      <c r="N18" s="57">
        <f>+'Ficha Solicitud Recursos'!O43</f>
        <v>0</v>
      </c>
      <c r="O18" s="45">
        <f>+'Ficha Solicitud Recursos'!P43</f>
        <v>0</v>
      </c>
      <c r="P18" s="54">
        <f>+'Ficha Solicitud Recursos'!Q43</f>
        <v>0</v>
      </c>
      <c r="Q18" s="57">
        <f>+'Ficha Solicitud Recursos'!R43</f>
        <v>0</v>
      </c>
      <c r="R18" s="58">
        <f>+'Ficha Solicitud Recursos'!S43</f>
        <v>0</v>
      </c>
      <c r="S18" s="58">
        <f>+'Ficha Solicitud Recursos'!T43</f>
        <v>0</v>
      </c>
      <c r="T18" s="58">
        <f>+'Ficha Solicitud Recursos'!U43</f>
        <v>0</v>
      </c>
      <c r="U18" s="54">
        <f>+'Ficha Solicitud Recursos'!V43</f>
        <v>0</v>
      </c>
      <c r="V18" s="58">
        <f>+'Ficha Solicitud Recursos'!X43</f>
        <v>0</v>
      </c>
      <c r="W18" s="58">
        <f>+'Ficha Solicitud Recursos'!Y43</f>
        <v>0</v>
      </c>
    </row>
    <row r="19" spans="1:23">
      <c r="A19" s="56">
        <f ca="1">+'Ficha Solicitud Recursos'!$U$3</f>
        <v>46233</v>
      </c>
      <c r="B19" t="s">
        <v>17067</v>
      </c>
      <c r="C19" t="e">
        <f>+VLOOKUP('Ficha Solicitud Recursos'!$E$8,TablaSostenedores[[#All],[NombreCortoSostenedor]:[Sostenedor]],3,0)</f>
        <v>#N/A</v>
      </c>
      <c r="D19" s="54">
        <f>+'Ficha Solicitud Recursos'!E44</f>
        <v>0</v>
      </c>
      <c r="E19" t="str">
        <f>+'Ficha Solicitud Recursos'!F44</f>
        <v/>
      </c>
      <c r="F19" t="str">
        <f>+'Ficha Solicitud Recursos'!G44</f>
        <v/>
      </c>
      <c r="G19" t="str">
        <f>+'Ficha Solicitud Recursos'!H44</f>
        <v/>
      </c>
      <c r="H19" t="str">
        <f>+'Ficha Solicitud Recursos'!I44</f>
        <v/>
      </c>
      <c r="I19" t="str">
        <f>+'Ficha Solicitud Recursos'!J44</f>
        <v/>
      </c>
      <c r="J19" s="45" t="str">
        <f>+'Ficha Solicitud Recursos'!K44</f>
        <v/>
      </c>
      <c r="K19" s="57" t="str">
        <f>+'Ficha Solicitud Recursos'!L44</f>
        <v/>
      </c>
      <c r="L19" s="57" t="str">
        <f>+'Ficha Solicitud Recursos'!M44</f>
        <v/>
      </c>
      <c r="M19" s="57" t="str">
        <f>+'Ficha Solicitud Recursos'!N44</f>
        <v/>
      </c>
      <c r="N19" s="57">
        <f>+'Ficha Solicitud Recursos'!O44</f>
        <v>0</v>
      </c>
      <c r="O19" s="45">
        <f>+'Ficha Solicitud Recursos'!P44</f>
        <v>0</v>
      </c>
      <c r="P19" s="54">
        <f>+'Ficha Solicitud Recursos'!Q44</f>
        <v>0</v>
      </c>
      <c r="Q19" s="57">
        <f>+'Ficha Solicitud Recursos'!R44</f>
        <v>0</v>
      </c>
      <c r="R19" s="58">
        <f>+'Ficha Solicitud Recursos'!S44</f>
        <v>0</v>
      </c>
      <c r="S19" s="58">
        <f>+'Ficha Solicitud Recursos'!T44</f>
        <v>0</v>
      </c>
      <c r="T19" s="58">
        <f>+'Ficha Solicitud Recursos'!U44</f>
        <v>0</v>
      </c>
      <c r="U19" s="54">
        <f>+'Ficha Solicitud Recursos'!V44</f>
        <v>0</v>
      </c>
      <c r="V19" s="58">
        <f>+'Ficha Solicitud Recursos'!X44</f>
        <v>0</v>
      </c>
      <c r="W19" s="58">
        <f>+'Ficha Solicitud Recursos'!Y44</f>
        <v>0</v>
      </c>
    </row>
    <row r="20" spans="1:23">
      <c r="A20" s="56">
        <f ca="1">+'Ficha Solicitud Recursos'!$U$3</f>
        <v>46233</v>
      </c>
      <c r="B20" t="s">
        <v>17067</v>
      </c>
      <c r="C20" t="e">
        <f>+VLOOKUP('Ficha Solicitud Recursos'!$E$8,TablaSostenedores[[#All],[NombreCortoSostenedor]:[Sostenedor]],3,0)</f>
        <v>#N/A</v>
      </c>
      <c r="D20" s="54">
        <f>+'Ficha Solicitud Recursos'!E45</f>
        <v>0</v>
      </c>
      <c r="E20" t="str">
        <f>+'Ficha Solicitud Recursos'!F45</f>
        <v/>
      </c>
      <c r="F20" t="str">
        <f>+'Ficha Solicitud Recursos'!G45</f>
        <v/>
      </c>
      <c r="G20" t="str">
        <f>+'Ficha Solicitud Recursos'!H45</f>
        <v/>
      </c>
      <c r="H20" t="str">
        <f>+'Ficha Solicitud Recursos'!I45</f>
        <v/>
      </c>
      <c r="I20" t="str">
        <f>+'Ficha Solicitud Recursos'!J45</f>
        <v/>
      </c>
      <c r="J20" s="45" t="str">
        <f>+'Ficha Solicitud Recursos'!K45</f>
        <v/>
      </c>
      <c r="K20" s="57" t="str">
        <f>+'Ficha Solicitud Recursos'!L45</f>
        <v/>
      </c>
      <c r="L20" s="57" t="str">
        <f>+'Ficha Solicitud Recursos'!M45</f>
        <v/>
      </c>
      <c r="M20" s="57" t="str">
        <f>+'Ficha Solicitud Recursos'!N45</f>
        <v/>
      </c>
      <c r="N20" s="57">
        <f>+'Ficha Solicitud Recursos'!O45</f>
        <v>0</v>
      </c>
      <c r="O20" s="45">
        <f>+'Ficha Solicitud Recursos'!P45</f>
        <v>0</v>
      </c>
      <c r="P20" s="54">
        <f>+'Ficha Solicitud Recursos'!Q45</f>
        <v>0</v>
      </c>
      <c r="Q20" s="57">
        <f>+'Ficha Solicitud Recursos'!R45</f>
        <v>0</v>
      </c>
      <c r="R20" s="58">
        <f>+'Ficha Solicitud Recursos'!S45</f>
        <v>0</v>
      </c>
      <c r="S20" s="58">
        <f>+'Ficha Solicitud Recursos'!T45</f>
        <v>0</v>
      </c>
      <c r="T20" s="58">
        <f>+'Ficha Solicitud Recursos'!U45</f>
        <v>0</v>
      </c>
      <c r="U20" s="54">
        <f>+'Ficha Solicitud Recursos'!V45</f>
        <v>0</v>
      </c>
      <c r="V20" s="58">
        <f>+'Ficha Solicitud Recursos'!X45</f>
        <v>0</v>
      </c>
      <c r="W20" s="58">
        <f>+'Ficha Solicitud Recursos'!Y45</f>
        <v>0</v>
      </c>
    </row>
    <row r="21" spans="1:23">
      <c r="A21" s="56">
        <f ca="1">+'Ficha Solicitud Recursos'!$U$3</f>
        <v>46233</v>
      </c>
      <c r="B21" t="s">
        <v>17067</v>
      </c>
      <c r="C21" t="e">
        <f>+VLOOKUP('Ficha Solicitud Recursos'!$E$8,TablaSostenedores[[#All],[NombreCortoSostenedor]:[Sostenedor]],3,0)</f>
        <v>#N/A</v>
      </c>
      <c r="D21" s="54">
        <f>+'Ficha Solicitud Recursos'!E46</f>
        <v>0</v>
      </c>
      <c r="E21" t="str">
        <f>+'Ficha Solicitud Recursos'!F46</f>
        <v/>
      </c>
      <c r="F21" t="str">
        <f>+'Ficha Solicitud Recursos'!G46</f>
        <v/>
      </c>
      <c r="G21" t="str">
        <f>+'Ficha Solicitud Recursos'!H46</f>
        <v/>
      </c>
      <c r="H21" t="str">
        <f>+'Ficha Solicitud Recursos'!I46</f>
        <v/>
      </c>
      <c r="I21" t="str">
        <f>+'Ficha Solicitud Recursos'!J46</f>
        <v/>
      </c>
      <c r="J21" s="45" t="str">
        <f>+'Ficha Solicitud Recursos'!K46</f>
        <v/>
      </c>
      <c r="K21" s="57" t="str">
        <f>+'Ficha Solicitud Recursos'!L46</f>
        <v/>
      </c>
      <c r="L21" s="57" t="str">
        <f>+'Ficha Solicitud Recursos'!M46</f>
        <v/>
      </c>
      <c r="M21" s="57" t="str">
        <f>+'Ficha Solicitud Recursos'!N46</f>
        <v/>
      </c>
      <c r="N21" s="57">
        <f>+'Ficha Solicitud Recursos'!O46</f>
        <v>0</v>
      </c>
      <c r="O21" s="45">
        <f>+'Ficha Solicitud Recursos'!P46</f>
        <v>0</v>
      </c>
      <c r="P21" s="54">
        <f>+'Ficha Solicitud Recursos'!Q46</f>
        <v>0</v>
      </c>
      <c r="Q21" s="57">
        <f>+'Ficha Solicitud Recursos'!R46</f>
        <v>0</v>
      </c>
      <c r="R21" s="58">
        <f>+'Ficha Solicitud Recursos'!S46</f>
        <v>0</v>
      </c>
      <c r="S21" s="58">
        <f>+'Ficha Solicitud Recursos'!T46</f>
        <v>0</v>
      </c>
      <c r="T21" s="58">
        <f>+'Ficha Solicitud Recursos'!U46</f>
        <v>0</v>
      </c>
      <c r="U21" s="54">
        <f>+'Ficha Solicitud Recursos'!V46</f>
        <v>0</v>
      </c>
      <c r="V21" s="58">
        <f>+'Ficha Solicitud Recursos'!X46</f>
        <v>0</v>
      </c>
      <c r="W21" s="58">
        <f>+'Ficha Solicitud Recursos'!Y46</f>
        <v>0</v>
      </c>
    </row>
    <row r="22" spans="1:23">
      <c r="A22" s="56">
        <f ca="1">+'Ficha Solicitud Recursos'!$U$3</f>
        <v>46233</v>
      </c>
      <c r="B22" t="s">
        <v>17067</v>
      </c>
      <c r="C22" t="e">
        <f>+VLOOKUP('Ficha Solicitud Recursos'!$E$8,TablaSostenedores[[#All],[NombreCortoSostenedor]:[Sostenedor]],3,0)</f>
        <v>#N/A</v>
      </c>
      <c r="D22" s="54">
        <f>+'Ficha Solicitud Recursos'!E47</f>
        <v>0</v>
      </c>
      <c r="E22" t="str">
        <f>+'Ficha Solicitud Recursos'!F47</f>
        <v/>
      </c>
      <c r="F22" t="str">
        <f>+'Ficha Solicitud Recursos'!G47</f>
        <v/>
      </c>
      <c r="G22" t="str">
        <f>+'Ficha Solicitud Recursos'!H47</f>
        <v/>
      </c>
      <c r="H22" t="str">
        <f>+'Ficha Solicitud Recursos'!I47</f>
        <v/>
      </c>
      <c r="I22" t="str">
        <f>+'Ficha Solicitud Recursos'!J47</f>
        <v/>
      </c>
      <c r="J22" s="45" t="str">
        <f>+'Ficha Solicitud Recursos'!K47</f>
        <v/>
      </c>
      <c r="K22" s="57" t="str">
        <f>+'Ficha Solicitud Recursos'!L47</f>
        <v/>
      </c>
      <c r="L22" s="57" t="str">
        <f>+'Ficha Solicitud Recursos'!M47</f>
        <v/>
      </c>
      <c r="M22" s="57" t="str">
        <f>+'Ficha Solicitud Recursos'!N47</f>
        <v/>
      </c>
      <c r="N22" s="57">
        <f>+'Ficha Solicitud Recursos'!O47</f>
        <v>0</v>
      </c>
      <c r="O22" s="45">
        <f>+'Ficha Solicitud Recursos'!P47</f>
        <v>0</v>
      </c>
      <c r="P22" s="54">
        <f>+'Ficha Solicitud Recursos'!Q47</f>
        <v>0</v>
      </c>
      <c r="Q22" s="57">
        <f>+'Ficha Solicitud Recursos'!R47</f>
        <v>0</v>
      </c>
      <c r="R22" s="58">
        <f>+'Ficha Solicitud Recursos'!S47</f>
        <v>0</v>
      </c>
      <c r="S22" s="58">
        <f>+'Ficha Solicitud Recursos'!T47</f>
        <v>0</v>
      </c>
      <c r="T22" s="58">
        <f>+'Ficha Solicitud Recursos'!U47</f>
        <v>0</v>
      </c>
      <c r="U22" s="54">
        <f>+'Ficha Solicitud Recursos'!V47</f>
        <v>0</v>
      </c>
      <c r="V22" s="58">
        <f>+'Ficha Solicitud Recursos'!X47</f>
        <v>0</v>
      </c>
      <c r="W22" s="58">
        <f>+'Ficha Solicitud Recursos'!Y47</f>
        <v>0</v>
      </c>
    </row>
    <row r="23" spans="1:23">
      <c r="A23" s="56">
        <f ca="1">+'Ficha Solicitud Recursos'!$U$3</f>
        <v>46233</v>
      </c>
      <c r="B23" t="s">
        <v>17067</v>
      </c>
      <c r="C23" t="e">
        <f>+VLOOKUP('Ficha Solicitud Recursos'!$E$8,TablaSostenedores[[#All],[NombreCortoSostenedor]:[Sostenedor]],3,0)</f>
        <v>#N/A</v>
      </c>
      <c r="D23" s="54">
        <f>+'Ficha Solicitud Recursos'!E48</f>
        <v>0</v>
      </c>
      <c r="E23" t="str">
        <f>+'Ficha Solicitud Recursos'!F48</f>
        <v/>
      </c>
      <c r="F23" t="str">
        <f>+'Ficha Solicitud Recursos'!G48</f>
        <v/>
      </c>
      <c r="G23" t="str">
        <f>+'Ficha Solicitud Recursos'!H48</f>
        <v/>
      </c>
      <c r="H23" t="str">
        <f>+'Ficha Solicitud Recursos'!I48</f>
        <v/>
      </c>
      <c r="I23" t="str">
        <f>+'Ficha Solicitud Recursos'!J48</f>
        <v/>
      </c>
      <c r="J23" s="45" t="str">
        <f>+'Ficha Solicitud Recursos'!K48</f>
        <v/>
      </c>
      <c r="K23" s="57" t="str">
        <f>+'Ficha Solicitud Recursos'!L48</f>
        <v/>
      </c>
      <c r="L23" s="57" t="str">
        <f>+'Ficha Solicitud Recursos'!M48</f>
        <v/>
      </c>
      <c r="M23" s="57" t="str">
        <f>+'Ficha Solicitud Recursos'!N48</f>
        <v/>
      </c>
      <c r="N23" s="57">
        <f>+'Ficha Solicitud Recursos'!O48</f>
        <v>0</v>
      </c>
      <c r="O23" s="45">
        <f>+'Ficha Solicitud Recursos'!P48</f>
        <v>0</v>
      </c>
      <c r="P23" s="54">
        <f>+'Ficha Solicitud Recursos'!Q48</f>
        <v>0</v>
      </c>
      <c r="Q23" s="57">
        <f>+'Ficha Solicitud Recursos'!R48</f>
        <v>0</v>
      </c>
      <c r="R23" s="58">
        <f>+'Ficha Solicitud Recursos'!S48</f>
        <v>0</v>
      </c>
      <c r="S23" s="58">
        <f>+'Ficha Solicitud Recursos'!T48</f>
        <v>0</v>
      </c>
      <c r="T23" s="58">
        <f>+'Ficha Solicitud Recursos'!U48</f>
        <v>0</v>
      </c>
      <c r="U23" s="54">
        <f>+'Ficha Solicitud Recursos'!V48</f>
        <v>0</v>
      </c>
      <c r="V23" s="58">
        <f>+'Ficha Solicitud Recursos'!X48</f>
        <v>0</v>
      </c>
      <c r="W23" s="58">
        <f>+'Ficha Solicitud Recursos'!Y48</f>
        <v>0</v>
      </c>
    </row>
    <row r="24" spans="1:23">
      <c r="A24" s="56">
        <f ca="1">+'Ficha Solicitud Recursos'!$U$3</f>
        <v>46233</v>
      </c>
      <c r="B24" t="s">
        <v>17067</v>
      </c>
      <c r="C24" t="e">
        <f>+VLOOKUP('Ficha Solicitud Recursos'!$E$8,TablaSostenedores[[#All],[NombreCortoSostenedor]:[Sostenedor]],3,0)</f>
        <v>#N/A</v>
      </c>
      <c r="D24" s="54">
        <f>+'Ficha Solicitud Recursos'!E49</f>
        <v>0</v>
      </c>
      <c r="E24" t="str">
        <f>+'Ficha Solicitud Recursos'!F49</f>
        <v/>
      </c>
      <c r="F24" t="str">
        <f>+'Ficha Solicitud Recursos'!G49</f>
        <v/>
      </c>
      <c r="G24" t="str">
        <f>+'Ficha Solicitud Recursos'!H49</f>
        <v/>
      </c>
      <c r="H24" t="str">
        <f>+'Ficha Solicitud Recursos'!I49</f>
        <v/>
      </c>
      <c r="I24" t="str">
        <f>+'Ficha Solicitud Recursos'!J49</f>
        <v/>
      </c>
      <c r="J24" s="45" t="str">
        <f>+'Ficha Solicitud Recursos'!K49</f>
        <v/>
      </c>
      <c r="K24" s="57" t="str">
        <f>+'Ficha Solicitud Recursos'!L49</f>
        <v/>
      </c>
      <c r="L24" s="57" t="str">
        <f>+'Ficha Solicitud Recursos'!M49</f>
        <v/>
      </c>
      <c r="M24" s="57" t="str">
        <f>+'Ficha Solicitud Recursos'!N49</f>
        <v/>
      </c>
      <c r="N24" s="57">
        <f>+'Ficha Solicitud Recursos'!O49</f>
        <v>0</v>
      </c>
      <c r="O24" s="45">
        <f>+'Ficha Solicitud Recursos'!P49</f>
        <v>0</v>
      </c>
      <c r="P24" s="54">
        <f>+'Ficha Solicitud Recursos'!Q49</f>
        <v>0</v>
      </c>
      <c r="Q24" s="57">
        <f>+'Ficha Solicitud Recursos'!R49</f>
        <v>0</v>
      </c>
      <c r="R24" s="58">
        <f>+'Ficha Solicitud Recursos'!S49</f>
        <v>0</v>
      </c>
      <c r="S24" s="58">
        <f>+'Ficha Solicitud Recursos'!T49</f>
        <v>0</v>
      </c>
      <c r="T24" s="58">
        <f>+'Ficha Solicitud Recursos'!U49</f>
        <v>0</v>
      </c>
      <c r="U24" s="54">
        <f>+'Ficha Solicitud Recursos'!V49</f>
        <v>0</v>
      </c>
      <c r="V24" s="58">
        <f>+'Ficha Solicitud Recursos'!X49</f>
        <v>0</v>
      </c>
      <c r="W24" s="58">
        <f>+'Ficha Solicitud Recursos'!Y49</f>
        <v>0</v>
      </c>
    </row>
    <row r="25" spans="1:23">
      <c r="A25" s="56">
        <f ca="1">+'Ficha Solicitud Recursos'!$U$3</f>
        <v>46233</v>
      </c>
      <c r="B25" t="s">
        <v>17067</v>
      </c>
      <c r="C25" t="e">
        <f>+VLOOKUP('Ficha Solicitud Recursos'!$E$8,TablaSostenedores[[#All],[NombreCortoSostenedor]:[Sostenedor]],3,0)</f>
        <v>#N/A</v>
      </c>
      <c r="D25" s="54">
        <f>+'Ficha Solicitud Recursos'!E50</f>
        <v>0</v>
      </c>
      <c r="E25" t="str">
        <f>+'Ficha Solicitud Recursos'!F50</f>
        <v/>
      </c>
      <c r="F25" t="str">
        <f>+'Ficha Solicitud Recursos'!G50</f>
        <v/>
      </c>
      <c r="G25" t="str">
        <f>+'Ficha Solicitud Recursos'!H50</f>
        <v/>
      </c>
      <c r="H25" t="str">
        <f>+'Ficha Solicitud Recursos'!I50</f>
        <v/>
      </c>
      <c r="I25" t="str">
        <f>+'Ficha Solicitud Recursos'!J50</f>
        <v/>
      </c>
      <c r="J25" s="45" t="str">
        <f>+'Ficha Solicitud Recursos'!K50</f>
        <v/>
      </c>
      <c r="K25" s="57" t="str">
        <f>+'Ficha Solicitud Recursos'!L50</f>
        <v/>
      </c>
      <c r="L25" s="57" t="str">
        <f>+'Ficha Solicitud Recursos'!M50</f>
        <v/>
      </c>
      <c r="M25" s="57" t="str">
        <f>+'Ficha Solicitud Recursos'!N50</f>
        <v/>
      </c>
      <c r="N25" s="57">
        <f>+'Ficha Solicitud Recursos'!O50</f>
        <v>0</v>
      </c>
      <c r="O25" s="45">
        <f>+'Ficha Solicitud Recursos'!P50</f>
        <v>0</v>
      </c>
      <c r="P25" s="54">
        <f>+'Ficha Solicitud Recursos'!Q50</f>
        <v>0</v>
      </c>
      <c r="Q25" s="57">
        <f>+'Ficha Solicitud Recursos'!R50</f>
        <v>0</v>
      </c>
      <c r="R25" s="58">
        <f>+'Ficha Solicitud Recursos'!S50</f>
        <v>0</v>
      </c>
      <c r="S25" s="58">
        <f>+'Ficha Solicitud Recursos'!T50</f>
        <v>0</v>
      </c>
      <c r="T25" s="58">
        <f>+'Ficha Solicitud Recursos'!U50</f>
        <v>0</v>
      </c>
      <c r="U25" s="54">
        <f>+'Ficha Solicitud Recursos'!V50</f>
        <v>0</v>
      </c>
      <c r="V25" s="58">
        <f>+'Ficha Solicitud Recursos'!X50</f>
        <v>0</v>
      </c>
      <c r="W25" s="58">
        <f>+'Ficha Solicitud Recursos'!Y50</f>
        <v>0</v>
      </c>
    </row>
    <row r="26" spans="1:23">
      <c r="A26" s="56">
        <f ca="1">+'Ficha Solicitud Recursos'!$U$3</f>
        <v>46233</v>
      </c>
      <c r="B26" t="s">
        <v>17067</v>
      </c>
      <c r="C26" t="e">
        <f>+VLOOKUP('Ficha Solicitud Recursos'!$E$8,TablaSostenedores[[#All],[NombreCortoSostenedor]:[Sostenedor]],3,0)</f>
        <v>#N/A</v>
      </c>
      <c r="D26" s="54">
        <f>+'Ficha Solicitud Recursos'!E51</f>
        <v>0</v>
      </c>
      <c r="E26" t="str">
        <f>+'Ficha Solicitud Recursos'!F51</f>
        <v/>
      </c>
      <c r="F26" t="str">
        <f>+'Ficha Solicitud Recursos'!G51</f>
        <v/>
      </c>
      <c r="G26" t="str">
        <f>+'Ficha Solicitud Recursos'!H51</f>
        <v/>
      </c>
      <c r="H26" t="str">
        <f>+'Ficha Solicitud Recursos'!I51</f>
        <v/>
      </c>
      <c r="I26" t="str">
        <f>+'Ficha Solicitud Recursos'!J51</f>
        <v/>
      </c>
      <c r="J26" s="45" t="str">
        <f>+'Ficha Solicitud Recursos'!K51</f>
        <v/>
      </c>
      <c r="K26" s="57" t="str">
        <f>+'Ficha Solicitud Recursos'!L51</f>
        <v/>
      </c>
      <c r="L26" s="57" t="str">
        <f>+'Ficha Solicitud Recursos'!M51</f>
        <v/>
      </c>
      <c r="M26" s="57" t="str">
        <f>+'Ficha Solicitud Recursos'!N51</f>
        <v/>
      </c>
      <c r="N26" s="57">
        <f>+'Ficha Solicitud Recursos'!O51</f>
        <v>0</v>
      </c>
      <c r="O26" s="45">
        <f>+'Ficha Solicitud Recursos'!P51</f>
        <v>0</v>
      </c>
      <c r="P26" s="54">
        <f>+'Ficha Solicitud Recursos'!Q51</f>
        <v>0</v>
      </c>
      <c r="Q26" s="57">
        <f>+'Ficha Solicitud Recursos'!R51</f>
        <v>0</v>
      </c>
      <c r="R26" s="58">
        <f>+'Ficha Solicitud Recursos'!S51</f>
        <v>0</v>
      </c>
      <c r="S26" s="58">
        <f>+'Ficha Solicitud Recursos'!T51</f>
        <v>0</v>
      </c>
      <c r="T26" s="58">
        <f>+'Ficha Solicitud Recursos'!U51</f>
        <v>0</v>
      </c>
      <c r="U26" s="54">
        <f>+'Ficha Solicitud Recursos'!V51</f>
        <v>0</v>
      </c>
      <c r="V26" s="58">
        <f>+'Ficha Solicitud Recursos'!X51</f>
        <v>0</v>
      </c>
      <c r="W26" s="58">
        <f>+'Ficha Solicitud Recursos'!Y51</f>
        <v>0</v>
      </c>
    </row>
    <row r="27" spans="1:23">
      <c r="A27" s="56">
        <f ca="1">+'Ficha Solicitud Recursos'!$U$3</f>
        <v>46233</v>
      </c>
      <c r="B27" t="s">
        <v>17067</v>
      </c>
      <c r="C27" t="e">
        <f>+VLOOKUP('Ficha Solicitud Recursos'!$E$8,TablaSostenedores[[#All],[NombreCortoSostenedor]:[Sostenedor]],3,0)</f>
        <v>#N/A</v>
      </c>
      <c r="D27" s="54">
        <f>+'Ficha Solicitud Recursos'!E52</f>
        <v>0</v>
      </c>
      <c r="E27" t="str">
        <f>+'Ficha Solicitud Recursos'!F52</f>
        <v/>
      </c>
      <c r="F27" t="str">
        <f>+'Ficha Solicitud Recursos'!G52</f>
        <v/>
      </c>
      <c r="G27" t="str">
        <f>+'Ficha Solicitud Recursos'!H52</f>
        <v/>
      </c>
      <c r="H27" t="str">
        <f>+'Ficha Solicitud Recursos'!I52</f>
        <v/>
      </c>
      <c r="I27" t="str">
        <f>+'Ficha Solicitud Recursos'!J52</f>
        <v/>
      </c>
      <c r="J27" s="45" t="str">
        <f>+'Ficha Solicitud Recursos'!K52</f>
        <v/>
      </c>
      <c r="K27" s="57" t="str">
        <f>+'Ficha Solicitud Recursos'!L52</f>
        <v/>
      </c>
      <c r="L27" s="57" t="str">
        <f>+'Ficha Solicitud Recursos'!M52</f>
        <v/>
      </c>
      <c r="M27" s="57" t="str">
        <f>+'Ficha Solicitud Recursos'!N52</f>
        <v/>
      </c>
      <c r="N27" s="57">
        <f>+'Ficha Solicitud Recursos'!O52</f>
        <v>0</v>
      </c>
      <c r="O27" s="45">
        <f>+'Ficha Solicitud Recursos'!P52</f>
        <v>0</v>
      </c>
      <c r="P27" s="54">
        <f>+'Ficha Solicitud Recursos'!Q52</f>
        <v>0</v>
      </c>
      <c r="Q27" s="57">
        <f>+'Ficha Solicitud Recursos'!R52</f>
        <v>0</v>
      </c>
      <c r="R27" s="58">
        <f>+'Ficha Solicitud Recursos'!S52</f>
        <v>0</v>
      </c>
      <c r="S27" s="58">
        <f>+'Ficha Solicitud Recursos'!T52</f>
        <v>0</v>
      </c>
      <c r="T27" s="58">
        <f>+'Ficha Solicitud Recursos'!U52</f>
        <v>0</v>
      </c>
      <c r="U27" s="54">
        <f>+'Ficha Solicitud Recursos'!V52</f>
        <v>0</v>
      </c>
      <c r="V27" s="58">
        <f>+'Ficha Solicitud Recursos'!X52</f>
        <v>0</v>
      </c>
      <c r="W27" s="58">
        <f>+'Ficha Solicitud Recursos'!Y52</f>
        <v>0</v>
      </c>
    </row>
    <row r="28" spans="1:23">
      <c r="A28" s="56">
        <f ca="1">+'Ficha Solicitud Recursos'!$U$3</f>
        <v>46233</v>
      </c>
      <c r="B28" t="s">
        <v>17067</v>
      </c>
      <c r="C28" t="e">
        <f>+VLOOKUP('Ficha Solicitud Recursos'!$E$8,TablaSostenedores[[#All],[NombreCortoSostenedor]:[Sostenedor]],3,0)</f>
        <v>#N/A</v>
      </c>
      <c r="D28" s="54">
        <f>+'Ficha Solicitud Recursos'!E53</f>
        <v>0</v>
      </c>
      <c r="E28" t="str">
        <f>+'Ficha Solicitud Recursos'!F53</f>
        <v/>
      </c>
      <c r="F28" t="str">
        <f>+'Ficha Solicitud Recursos'!G53</f>
        <v/>
      </c>
      <c r="G28" t="str">
        <f>+'Ficha Solicitud Recursos'!H53</f>
        <v/>
      </c>
      <c r="H28" t="str">
        <f>+'Ficha Solicitud Recursos'!I53</f>
        <v/>
      </c>
      <c r="I28" t="str">
        <f>+'Ficha Solicitud Recursos'!J53</f>
        <v/>
      </c>
      <c r="J28" s="45" t="str">
        <f>+'Ficha Solicitud Recursos'!K53</f>
        <v/>
      </c>
      <c r="K28" s="57" t="str">
        <f>+'Ficha Solicitud Recursos'!L53</f>
        <v/>
      </c>
      <c r="L28" s="57" t="str">
        <f>+'Ficha Solicitud Recursos'!M53</f>
        <v/>
      </c>
      <c r="M28" s="57" t="str">
        <f>+'Ficha Solicitud Recursos'!N53</f>
        <v/>
      </c>
      <c r="N28" s="57">
        <f>+'Ficha Solicitud Recursos'!O53</f>
        <v>0</v>
      </c>
      <c r="O28" s="45">
        <f>+'Ficha Solicitud Recursos'!P53</f>
        <v>0</v>
      </c>
      <c r="P28" s="54">
        <f>+'Ficha Solicitud Recursos'!Q53</f>
        <v>0</v>
      </c>
      <c r="Q28" s="57">
        <f>+'Ficha Solicitud Recursos'!R53</f>
        <v>0</v>
      </c>
      <c r="R28" s="58">
        <f>+'Ficha Solicitud Recursos'!S53</f>
        <v>0</v>
      </c>
      <c r="S28" s="58">
        <f>+'Ficha Solicitud Recursos'!T53</f>
        <v>0</v>
      </c>
      <c r="T28" s="58">
        <f>+'Ficha Solicitud Recursos'!U53</f>
        <v>0</v>
      </c>
      <c r="U28" s="54">
        <f>+'Ficha Solicitud Recursos'!V53</f>
        <v>0</v>
      </c>
      <c r="V28" s="58">
        <f>+'Ficha Solicitud Recursos'!X53</f>
        <v>0</v>
      </c>
      <c r="W28" s="58">
        <f>+'Ficha Solicitud Recursos'!Y53</f>
        <v>0</v>
      </c>
    </row>
    <row r="29" spans="1:23">
      <c r="A29" s="56">
        <f ca="1">+'Ficha Solicitud Recursos'!$U$3</f>
        <v>46233</v>
      </c>
      <c r="B29" t="s">
        <v>17067</v>
      </c>
      <c r="C29" t="e">
        <f>+VLOOKUP('Ficha Solicitud Recursos'!$E$8,TablaSostenedores[[#All],[NombreCortoSostenedor]:[Sostenedor]],3,0)</f>
        <v>#N/A</v>
      </c>
      <c r="D29" s="54">
        <f>+'Ficha Solicitud Recursos'!E54</f>
        <v>0</v>
      </c>
      <c r="E29" t="str">
        <f>+'Ficha Solicitud Recursos'!F54</f>
        <v/>
      </c>
      <c r="F29" t="str">
        <f>+'Ficha Solicitud Recursos'!G54</f>
        <v/>
      </c>
      <c r="G29" t="str">
        <f>+'Ficha Solicitud Recursos'!H54</f>
        <v/>
      </c>
      <c r="H29" t="str">
        <f>+'Ficha Solicitud Recursos'!I54</f>
        <v/>
      </c>
      <c r="I29" t="str">
        <f>+'Ficha Solicitud Recursos'!J54</f>
        <v/>
      </c>
      <c r="J29" s="45" t="str">
        <f>+'Ficha Solicitud Recursos'!K54</f>
        <v/>
      </c>
      <c r="K29" s="57" t="str">
        <f>+'Ficha Solicitud Recursos'!L54</f>
        <v/>
      </c>
      <c r="L29" s="57" t="str">
        <f>+'Ficha Solicitud Recursos'!M54</f>
        <v/>
      </c>
      <c r="M29" s="57" t="str">
        <f>+'Ficha Solicitud Recursos'!N54</f>
        <v/>
      </c>
      <c r="N29" s="57">
        <f>+'Ficha Solicitud Recursos'!O54</f>
        <v>0</v>
      </c>
      <c r="O29" s="45">
        <f>+'Ficha Solicitud Recursos'!P54</f>
        <v>0</v>
      </c>
      <c r="P29" s="54">
        <f>+'Ficha Solicitud Recursos'!Q54</f>
        <v>0</v>
      </c>
      <c r="Q29" s="57">
        <f>+'Ficha Solicitud Recursos'!R54</f>
        <v>0</v>
      </c>
      <c r="R29" s="58">
        <f>+'Ficha Solicitud Recursos'!S54</f>
        <v>0</v>
      </c>
      <c r="S29" s="58">
        <f>+'Ficha Solicitud Recursos'!T54</f>
        <v>0</v>
      </c>
      <c r="T29" s="58">
        <f>+'Ficha Solicitud Recursos'!U54</f>
        <v>0</v>
      </c>
      <c r="U29" s="54">
        <f>+'Ficha Solicitud Recursos'!V54</f>
        <v>0</v>
      </c>
      <c r="V29" s="58">
        <f>+'Ficha Solicitud Recursos'!X54</f>
        <v>0</v>
      </c>
      <c r="W29" s="58">
        <f>+'Ficha Solicitud Recursos'!Y54</f>
        <v>0</v>
      </c>
    </row>
    <row r="30" spans="1:23">
      <c r="A30" s="56">
        <f ca="1">+'Ficha Solicitud Recursos'!$U$3</f>
        <v>46233</v>
      </c>
      <c r="B30" t="s">
        <v>17067</v>
      </c>
      <c r="C30" t="e">
        <f>+VLOOKUP('Ficha Solicitud Recursos'!$E$8,TablaSostenedores[[#All],[NombreCortoSostenedor]:[Sostenedor]],3,0)</f>
        <v>#N/A</v>
      </c>
      <c r="D30" s="54">
        <f>+'Ficha Solicitud Recursos'!E55</f>
        <v>0</v>
      </c>
      <c r="E30" t="str">
        <f>+'Ficha Solicitud Recursos'!F55</f>
        <v/>
      </c>
      <c r="F30" t="str">
        <f>+'Ficha Solicitud Recursos'!G55</f>
        <v/>
      </c>
      <c r="G30" t="str">
        <f>+'Ficha Solicitud Recursos'!H55</f>
        <v/>
      </c>
      <c r="H30" t="str">
        <f>+'Ficha Solicitud Recursos'!I55</f>
        <v/>
      </c>
      <c r="I30" t="str">
        <f>+'Ficha Solicitud Recursos'!J55</f>
        <v/>
      </c>
      <c r="J30" s="45" t="str">
        <f>+'Ficha Solicitud Recursos'!K55</f>
        <v/>
      </c>
      <c r="K30" s="57" t="str">
        <f>+'Ficha Solicitud Recursos'!L55</f>
        <v/>
      </c>
      <c r="L30" s="57" t="str">
        <f>+'Ficha Solicitud Recursos'!M55</f>
        <v/>
      </c>
      <c r="M30" s="57" t="str">
        <f>+'Ficha Solicitud Recursos'!N55</f>
        <v/>
      </c>
      <c r="N30" s="57">
        <f>+'Ficha Solicitud Recursos'!O55</f>
        <v>0</v>
      </c>
      <c r="O30" s="45">
        <f>+'Ficha Solicitud Recursos'!P55</f>
        <v>0</v>
      </c>
      <c r="P30" s="54">
        <f>+'Ficha Solicitud Recursos'!Q55</f>
        <v>0</v>
      </c>
      <c r="Q30" s="57">
        <f>+'Ficha Solicitud Recursos'!R55</f>
        <v>0</v>
      </c>
      <c r="R30" s="58">
        <f>+'Ficha Solicitud Recursos'!S55</f>
        <v>0</v>
      </c>
      <c r="S30" s="58">
        <f>+'Ficha Solicitud Recursos'!T55</f>
        <v>0</v>
      </c>
      <c r="T30" s="58">
        <f>+'Ficha Solicitud Recursos'!U55</f>
        <v>0</v>
      </c>
      <c r="U30" s="54">
        <f>+'Ficha Solicitud Recursos'!V55</f>
        <v>0</v>
      </c>
      <c r="V30" s="58">
        <f>+'Ficha Solicitud Recursos'!X55</f>
        <v>0</v>
      </c>
      <c r="W30" s="58">
        <f>+'Ficha Solicitud Recursos'!Y55</f>
        <v>0</v>
      </c>
    </row>
    <row r="31" spans="1:23">
      <c r="A31" s="56">
        <f ca="1">+'Ficha Solicitud Recursos'!$U$3</f>
        <v>46233</v>
      </c>
      <c r="B31" t="s">
        <v>17067</v>
      </c>
      <c r="C31" t="e">
        <f>+VLOOKUP('Ficha Solicitud Recursos'!$E$8,TablaSostenedores[[#All],[NombreCortoSostenedor]:[Sostenedor]],3,0)</f>
        <v>#N/A</v>
      </c>
      <c r="D31" s="54">
        <f>+'Ficha Solicitud Recursos'!E56</f>
        <v>0</v>
      </c>
      <c r="E31" t="str">
        <f>+'Ficha Solicitud Recursos'!F56</f>
        <v/>
      </c>
      <c r="F31" t="str">
        <f>+'Ficha Solicitud Recursos'!G56</f>
        <v/>
      </c>
      <c r="G31" t="str">
        <f>+'Ficha Solicitud Recursos'!H56</f>
        <v/>
      </c>
      <c r="H31" t="str">
        <f>+'Ficha Solicitud Recursos'!I56</f>
        <v/>
      </c>
      <c r="I31" t="str">
        <f>+'Ficha Solicitud Recursos'!J56</f>
        <v/>
      </c>
      <c r="J31" s="45" t="str">
        <f>+'Ficha Solicitud Recursos'!K56</f>
        <v/>
      </c>
      <c r="K31" s="57" t="str">
        <f>+'Ficha Solicitud Recursos'!L56</f>
        <v/>
      </c>
      <c r="L31" s="57" t="str">
        <f>+'Ficha Solicitud Recursos'!M56</f>
        <v/>
      </c>
      <c r="M31" s="57" t="str">
        <f>+'Ficha Solicitud Recursos'!N56</f>
        <v/>
      </c>
      <c r="N31" s="57">
        <f>+'Ficha Solicitud Recursos'!O56</f>
        <v>0</v>
      </c>
      <c r="O31" s="45">
        <f>+'Ficha Solicitud Recursos'!P56</f>
        <v>0</v>
      </c>
      <c r="P31" s="54">
        <f>+'Ficha Solicitud Recursos'!Q56</f>
        <v>0</v>
      </c>
      <c r="Q31" s="57">
        <f>+'Ficha Solicitud Recursos'!R56</f>
        <v>0</v>
      </c>
      <c r="R31" s="58">
        <f>+'Ficha Solicitud Recursos'!S56</f>
        <v>0</v>
      </c>
      <c r="S31" s="58">
        <f>+'Ficha Solicitud Recursos'!T56</f>
        <v>0</v>
      </c>
      <c r="T31" s="58">
        <f>+'Ficha Solicitud Recursos'!U56</f>
        <v>0</v>
      </c>
      <c r="U31" s="54">
        <f>+'Ficha Solicitud Recursos'!V56</f>
        <v>0</v>
      </c>
      <c r="V31" s="58">
        <f>+'Ficha Solicitud Recursos'!X56</f>
        <v>0</v>
      </c>
      <c r="W31" s="58">
        <f>+'Ficha Solicitud Recursos'!Y56</f>
        <v>0</v>
      </c>
    </row>
    <row r="32" spans="1:23">
      <c r="A32" s="56">
        <f ca="1">+'Ficha Solicitud Recursos'!$U$3</f>
        <v>46233</v>
      </c>
      <c r="B32" t="s">
        <v>17067</v>
      </c>
      <c r="C32" t="e">
        <f>+VLOOKUP('Ficha Solicitud Recursos'!$E$8,TablaSostenedores[[#All],[NombreCortoSostenedor]:[Sostenedor]],3,0)</f>
        <v>#N/A</v>
      </c>
      <c r="D32" s="54">
        <f>+'Ficha Solicitud Recursos'!E57</f>
        <v>0</v>
      </c>
      <c r="E32" t="str">
        <f>+'Ficha Solicitud Recursos'!F57</f>
        <v/>
      </c>
      <c r="F32" t="str">
        <f>+'Ficha Solicitud Recursos'!G57</f>
        <v/>
      </c>
      <c r="G32" t="str">
        <f>+'Ficha Solicitud Recursos'!H57</f>
        <v/>
      </c>
      <c r="H32" t="str">
        <f>+'Ficha Solicitud Recursos'!I57</f>
        <v/>
      </c>
      <c r="I32" t="str">
        <f>+'Ficha Solicitud Recursos'!J57</f>
        <v/>
      </c>
      <c r="J32" s="45" t="str">
        <f>+'Ficha Solicitud Recursos'!K57</f>
        <v/>
      </c>
      <c r="K32" s="57" t="str">
        <f>+'Ficha Solicitud Recursos'!L57</f>
        <v/>
      </c>
      <c r="L32" s="57" t="str">
        <f>+'Ficha Solicitud Recursos'!M57</f>
        <v/>
      </c>
      <c r="M32" s="57" t="str">
        <f>+'Ficha Solicitud Recursos'!N57</f>
        <v/>
      </c>
      <c r="N32" s="57">
        <f>+'Ficha Solicitud Recursos'!O57</f>
        <v>0</v>
      </c>
      <c r="O32" s="45">
        <f>+'Ficha Solicitud Recursos'!P57</f>
        <v>0</v>
      </c>
      <c r="P32" s="54">
        <f>+'Ficha Solicitud Recursos'!Q57</f>
        <v>0</v>
      </c>
      <c r="Q32" s="57">
        <f>+'Ficha Solicitud Recursos'!R57</f>
        <v>0</v>
      </c>
      <c r="R32" s="58">
        <f>+'Ficha Solicitud Recursos'!S57</f>
        <v>0</v>
      </c>
      <c r="S32" s="58">
        <f>+'Ficha Solicitud Recursos'!T57</f>
        <v>0</v>
      </c>
      <c r="T32" s="58">
        <f>+'Ficha Solicitud Recursos'!U57</f>
        <v>0</v>
      </c>
      <c r="U32" s="54">
        <f>+'Ficha Solicitud Recursos'!V57</f>
        <v>0</v>
      </c>
      <c r="V32" s="58">
        <f>+'Ficha Solicitud Recursos'!X57</f>
        <v>0</v>
      </c>
      <c r="W32" s="58">
        <f>+'Ficha Solicitud Recursos'!Y57</f>
        <v>0</v>
      </c>
    </row>
    <row r="33" spans="1:23">
      <c r="A33" s="56">
        <f ca="1">+'Ficha Solicitud Recursos'!$U$3</f>
        <v>46233</v>
      </c>
      <c r="B33" t="s">
        <v>17067</v>
      </c>
      <c r="C33" t="e">
        <f>+VLOOKUP('Ficha Solicitud Recursos'!$E$8,TablaSostenedores[[#All],[NombreCortoSostenedor]:[Sostenedor]],3,0)</f>
        <v>#N/A</v>
      </c>
      <c r="D33" s="54">
        <f>+'Ficha Solicitud Recursos'!E58</f>
        <v>0</v>
      </c>
      <c r="E33" t="str">
        <f>+'Ficha Solicitud Recursos'!F58</f>
        <v/>
      </c>
      <c r="F33" t="str">
        <f>+'Ficha Solicitud Recursos'!G58</f>
        <v/>
      </c>
      <c r="G33" t="str">
        <f>+'Ficha Solicitud Recursos'!H58</f>
        <v/>
      </c>
      <c r="H33" t="str">
        <f>+'Ficha Solicitud Recursos'!I58</f>
        <v/>
      </c>
      <c r="I33" t="str">
        <f>+'Ficha Solicitud Recursos'!J58</f>
        <v/>
      </c>
      <c r="J33" s="45" t="str">
        <f>+'Ficha Solicitud Recursos'!K58</f>
        <v/>
      </c>
      <c r="K33" s="57" t="str">
        <f>+'Ficha Solicitud Recursos'!L58</f>
        <v/>
      </c>
      <c r="L33" s="57" t="str">
        <f>+'Ficha Solicitud Recursos'!M58</f>
        <v/>
      </c>
      <c r="M33" s="57" t="str">
        <f>+'Ficha Solicitud Recursos'!N58</f>
        <v/>
      </c>
      <c r="N33" s="57">
        <f>+'Ficha Solicitud Recursos'!O58</f>
        <v>0</v>
      </c>
      <c r="O33" s="45">
        <f>+'Ficha Solicitud Recursos'!P58</f>
        <v>0</v>
      </c>
      <c r="P33" s="54">
        <f>+'Ficha Solicitud Recursos'!Q58</f>
        <v>0</v>
      </c>
      <c r="Q33" s="57">
        <f>+'Ficha Solicitud Recursos'!R58</f>
        <v>0</v>
      </c>
      <c r="R33" s="58">
        <f>+'Ficha Solicitud Recursos'!S58</f>
        <v>0</v>
      </c>
      <c r="S33" s="58">
        <f>+'Ficha Solicitud Recursos'!T58</f>
        <v>0</v>
      </c>
      <c r="T33" s="58">
        <f>+'Ficha Solicitud Recursos'!U58</f>
        <v>0</v>
      </c>
      <c r="U33" s="54">
        <f>+'Ficha Solicitud Recursos'!V58</f>
        <v>0</v>
      </c>
      <c r="V33" s="58">
        <f>+'Ficha Solicitud Recursos'!X58</f>
        <v>0</v>
      </c>
      <c r="W33" s="58">
        <f>+'Ficha Solicitud Recursos'!Y58</f>
        <v>0</v>
      </c>
    </row>
    <row r="34" spans="1:23">
      <c r="A34" s="56">
        <f ca="1">+'Ficha Solicitud Recursos'!$U$3</f>
        <v>46233</v>
      </c>
      <c r="B34" t="s">
        <v>17067</v>
      </c>
      <c r="C34" t="e">
        <f>+VLOOKUP('Ficha Solicitud Recursos'!$E$8,TablaSostenedores[[#All],[NombreCortoSostenedor]:[Sostenedor]],3,0)</f>
        <v>#N/A</v>
      </c>
      <c r="D34" s="54">
        <f>+'Ficha Solicitud Recursos'!E59</f>
        <v>0</v>
      </c>
      <c r="E34" t="str">
        <f>+'Ficha Solicitud Recursos'!F59</f>
        <v/>
      </c>
      <c r="F34" t="str">
        <f>+'Ficha Solicitud Recursos'!G59</f>
        <v/>
      </c>
      <c r="G34" t="str">
        <f>+'Ficha Solicitud Recursos'!H59</f>
        <v/>
      </c>
      <c r="H34" t="str">
        <f>+'Ficha Solicitud Recursos'!I59</f>
        <v/>
      </c>
      <c r="I34" t="str">
        <f>+'Ficha Solicitud Recursos'!J59</f>
        <v/>
      </c>
      <c r="J34" s="45" t="str">
        <f>+'Ficha Solicitud Recursos'!K59</f>
        <v/>
      </c>
      <c r="K34" s="57" t="str">
        <f>+'Ficha Solicitud Recursos'!L59</f>
        <v/>
      </c>
      <c r="L34" s="57" t="str">
        <f>+'Ficha Solicitud Recursos'!M59</f>
        <v/>
      </c>
      <c r="M34" s="57" t="str">
        <f>+'Ficha Solicitud Recursos'!N59</f>
        <v/>
      </c>
      <c r="N34" s="57">
        <f>+'Ficha Solicitud Recursos'!O59</f>
        <v>0</v>
      </c>
      <c r="O34" s="45">
        <f>+'Ficha Solicitud Recursos'!P59</f>
        <v>0</v>
      </c>
      <c r="P34" s="54">
        <f>+'Ficha Solicitud Recursos'!Q59</f>
        <v>0</v>
      </c>
      <c r="Q34" s="57">
        <f>+'Ficha Solicitud Recursos'!R59</f>
        <v>0</v>
      </c>
      <c r="R34" s="58">
        <f>+'Ficha Solicitud Recursos'!S59</f>
        <v>0</v>
      </c>
      <c r="S34" s="58">
        <f>+'Ficha Solicitud Recursos'!T59</f>
        <v>0</v>
      </c>
      <c r="T34" s="58">
        <f>+'Ficha Solicitud Recursos'!U59</f>
        <v>0</v>
      </c>
      <c r="U34" s="54">
        <f>+'Ficha Solicitud Recursos'!V59</f>
        <v>0</v>
      </c>
      <c r="V34" s="58">
        <f>+'Ficha Solicitud Recursos'!X59</f>
        <v>0</v>
      </c>
      <c r="W34" s="58">
        <f>+'Ficha Solicitud Recursos'!Y59</f>
        <v>0</v>
      </c>
    </row>
    <row r="35" spans="1:23">
      <c r="A35" s="56">
        <f ca="1">+'Ficha Solicitud Recursos'!$U$3</f>
        <v>46233</v>
      </c>
      <c r="B35" t="s">
        <v>17067</v>
      </c>
      <c r="C35" t="e">
        <f>+VLOOKUP('Ficha Solicitud Recursos'!$E$8,TablaSostenedores[[#All],[NombreCortoSostenedor]:[Sostenedor]],3,0)</f>
        <v>#N/A</v>
      </c>
      <c r="D35" s="54">
        <f>+'Ficha Solicitud Recursos'!E60</f>
        <v>0</v>
      </c>
      <c r="E35" t="str">
        <f>+'Ficha Solicitud Recursos'!F60</f>
        <v/>
      </c>
      <c r="F35" t="str">
        <f>+'Ficha Solicitud Recursos'!G60</f>
        <v/>
      </c>
      <c r="G35" t="str">
        <f>+'Ficha Solicitud Recursos'!H60</f>
        <v/>
      </c>
      <c r="H35" t="str">
        <f>+'Ficha Solicitud Recursos'!I60</f>
        <v/>
      </c>
      <c r="I35" t="str">
        <f>+'Ficha Solicitud Recursos'!J60</f>
        <v/>
      </c>
      <c r="J35" s="45" t="str">
        <f>+'Ficha Solicitud Recursos'!K60</f>
        <v/>
      </c>
      <c r="K35" s="57" t="str">
        <f>+'Ficha Solicitud Recursos'!L60</f>
        <v/>
      </c>
      <c r="L35" s="57" t="str">
        <f>+'Ficha Solicitud Recursos'!M60</f>
        <v/>
      </c>
      <c r="M35" s="57" t="str">
        <f>+'Ficha Solicitud Recursos'!N60</f>
        <v/>
      </c>
      <c r="N35" s="57">
        <f>+'Ficha Solicitud Recursos'!O60</f>
        <v>0</v>
      </c>
      <c r="O35" s="45">
        <f>+'Ficha Solicitud Recursos'!P60</f>
        <v>0</v>
      </c>
      <c r="P35" s="54">
        <f>+'Ficha Solicitud Recursos'!Q60</f>
        <v>0</v>
      </c>
      <c r="Q35" s="57">
        <f>+'Ficha Solicitud Recursos'!R60</f>
        <v>0</v>
      </c>
      <c r="R35" s="58">
        <f>+'Ficha Solicitud Recursos'!S60</f>
        <v>0</v>
      </c>
      <c r="S35" s="58">
        <f>+'Ficha Solicitud Recursos'!T60</f>
        <v>0</v>
      </c>
      <c r="T35" s="58">
        <f>+'Ficha Solicitud Recursos'!U60</f>
        <v>0</v>
      </c>
      <c r="U35" s="54">
        <f>+'Ficha Solicitud Recursos'!V60</f>
        <v>0</v>
      </c>
      <c r="V35" s="58">
        <f>+'Ficha Solicitud Recursos'!X60</f>
        <v>0</v>
      </c>
      <c r="W35" s="58">
        <f>+'Ficha Solicitud Recursos'!Y60</f>
        <v>0</v>
      </c>
    </row>
    <row r="36" spans="1:23">
      <c r="A36" s="56">
        <f ca="1">+'Ficha Solicitud Recursos'!$U$3</f>
        <v>46233</v>
      </c>
      <c r="B36" t="s">
        <v>17067</v>
      </c>
      <c r="C36" t="e">
        <f>+VLOOKUP('Ficha Solicitud Recursos'!$E$8,TablaSostenedores[[#All],[NombreCortoSostenedor]:[Sostenedor]],3,0)</f>
        <v>#N/A</v>
      </c>
      <c r="D36" s="54">
        <f>+'Ficha Solicitud Recursos'!E61</f>
        <v>0</v>
      </c>
      <c r="E36" t="str">
        <f>+'Ficha Solicitud Recursos'!F61</f>
        <v/>
      </c>
      <c r="F36" t="str">
        <f>+'Ficha Solicitud Recursos'!G61</f>
        <v/>
      </c>
      <c r="G36" t="str">
        <f>+'Ficha Solicitud Recursos'!H61</f>
        <v/>
      </c>
      <c r="H36" t="str">
        <f>+'Ficha Solicitud Recursos'!I61</f>
        <v/>
      </c>
      <c r="I36" t="str">
        <f>+'Ficha Solicitud Recursos'!J61</f>
        <v/>
      </c>
      <c r="J36" s="45" t="str">
        <f>+'Ficha Solicitud Recursos'!K61</f>
        <v/>
      </c>
      <c r="K36" s="57" t="str">
        <f>+'Ficha Solicitud Recursos'!L61</f>
        <v/>
      </c>
      <c r="L36" s="57" t="str">
        <f>+'Ficha Solicitud Recursos'!M61</f>
        <v/>
      </c>
      <c r="M36" s="57" t="str">
        <f>+'Ficha Solicitud Recursos'!N61</f>
        <v/>
      </c>
      <c r="N36" s="57">
        <f>+'Ficha Solicitud Recursos'!O61</f>
        <v>0</v>
      </c>
      <c r="O36" s="45">
        <f>+'Ficha Solicitud Recursos'!P61</f>
        <v>0</v>
      </c>
      <c r="P36" s="54">
        <f>+'Ficha Solicitud Recursos'!Q61</f>
        <v>0</v>
      </c>
      <c r="Q36" s="57">
        <f>+'Ficha Solicitud Recursos'!R61</f>
        <v>0</v>
      </c>
      <c r="R36" s="58">
        <f>+'Ficha Solicitud Recursos'!S61</f>
        <v>0</v>
      </c>
      <c r="S36" s="58">
        <f>+'Ficha Solicitud Recursos'!T61</f>
        <v>0</v>
      </c>
      <c r="T36" s="58">
        <f>+'Ficha Solicitud Recursos'!U61</f>
        <v>0</v>
      </c>
      <c r="U36" s="54">
        <f>+'Ficha Solicitud Recursos'!V61</f>
        <v>0</v>
      </c>
      <c r="V36" s="58">
        <f>+'Ficha Solicitud Recursos'!X61</f>
        <v>0</v>
      </c>
      <c r="W36" s="58">
        <f>+'Ficha Solicitud Recursos'!Y61</f>
        <v>0</v>
      </c>
    </row>
    <row r="37" spans="1:23">
      <c r="A37" s="56">
        <f ca="1">+'Ficha Solicitud Recursos'!$U$3</f>
        <v>46233</v>
      </c>
      <c r="B37" t="s">
        <v>17067</v>
      </c>
      <c r="C37" t="e">
        <f>+VLOOKUP('Ficha Solicitud Recursos'!$E$8,TablaSostenedores[[#All],[NombreCortoSostenedor]:[Sostenedor]],3,0)</f>
        <v>#N/A</v>
      </c>
      <c r="D37" s="54">
        <f>+'Ficha Solicitud Recursos'!E62</f>
        <v>0</v>
      </c>
      <c r="E37" t="str">
        <f>+'Ficha Solicitud Recursos'!F62</f>
        <v/>
      </c>
      <c r="F37" t="str">
        <f>+'Ficha Solicitud Recursos'!G62</f>
        <v/>
      </c>
      <c r="G37" t="str">
        <f>+'Ficha Solicitud Recursos'!H62</f>
        <v/>
      </c>
      <c r="H37" t="str">
        <f>+'Ficha Solicitud Recursos'!I62</f>
        <v/>
      </c>
      <c r="I37" t="str">
        <f>+'Ficha Solicitud Recursos'!J62</f>
        <v/>
      </c>
      <c r="J37" s="45" t="str">
        <f>+'Ficha Solicitud Recursos'!K62</f>
        <v/>
      </c>
      <c r="K37" s="57" t="str">
        <f>+'Ficha Solicitud Recursos'!L62</f>
        <v/>
      </c>
      <c r="L37" s="57" t="str">
        <f>+'Ficha Solicitud Recursos'!M62</f>
        <v/>
      </c>
      <c r="M37" s="57" t="str">
        <f>+'Ficha Solicitud Recursos'!N62</f>
        <v/>
      </c>
      <c r="N37" s="57">
        <f>+'Ficha Solicitud Recursos'!O62</f>
        <v>0</v>
      </c>
      <c r="O37" s="45">
        <f>+'Ficha Solicitud Recursos'!P62</f>
        <v>0</v>
      </c>
      <c r="P37" s="54">
        <f>+'Ficha Solicitud Recursos'!Q62</f>
        <v>0</v>
      </c>
      <c r="Q37" s="57">
        <f>+'Ficha Solicitud Recursos'!R62</f>
        <v>0</v>
      </c>
      <c r="R37" s="58">
        <f>+'Ficha Solicitud Recursos'!S62</f>
        <v>0</v>
      </c>
      <c r="S37" s="58">
        <f>+'Ficha Solicitud Recursos'!T62</f>
        <v>0</v>
      </c>
      <c r="T37" s="58">
        <f>+'Ficha Solicitud Recursos'!U62</f>
        <v>0</v>
      </c>
      <c r="U37" s="54">
        <f>+'Ficha Solicitud Recursos'!V62</f>
        <v>0</v>
      </c>
      <c r="V37" s="58">
        <f>+'Ficha Solicitud Recursos'!X62</f>
        <v>0</v>
      </c>
      <c r="W37" s="58">
        <f>+'Ficha Solicitud Recursos'!Y62</f>
        <v>0</v>
      </c>
    </row>
    <row r="38" spans="1:23">
      <c r="A38" s="56">
        <f ca="1">+'Ficha Solicitud Recursos'!$U$3</f>
        <v>46233</v>
      </c>
      <c r="B38" t="s">
        <v>17067</v>
      </c>
      <c r="C38" t="e">
        <f>+VLOOKUP('Ficha Solicitud Recursos'!$E$8,TablaSostenedores[[#All],[NombreCortoSostenedor]:[Sostenedor]],3,0)</f>
        <v>#N/A</v>
      </c>
      <c r="D38" s="54">
        <f>+'Ficha Solicitud Recursos'!E63</f>
        <v>0</v>
      </c>
      <c r="E38" t="str">
        <f>+'Ficha Solicitud Recursos'!F63</f>
        <v/>
      </c>
      <c r="F38" t="str">
        <f>+'Ficha Solicitud Recursos'!G63</f>
        <v/>
      </c>
      <c r="G38" t="str">
        <f>+'Ficha Solicitud Recursos'!H63</f>
        <v/>
      </c>
      <c r="H38" t="str">
        <f>+'Ficha Solicitud Recursos'!I63</f>
        <v/>
      </c>
      <c r="I38" t="str">
        <f>+'Ficha Solicitud Recursos'!J63</f>
        <v/>
      </c>
      <c r="J38" s="45" t="str">
        <f>+'Ficha Solicitud Recursos'!K63</f>
        <v/>
      </c>
      <c r="K38" s="57" t="str">
        <f>+'Ficha Solicitud Recursos'!L63</f>
        <v/>
      </c>
      <c r="L38" s="57" t="str">
        <f>+'Ficha Solicitud Recursos'!M63</f>
        <v/>
      </c>
      <c r="M38" s="57" t="str">
        <f>+'Ficha Solicitud Recursos'!N63</f>
        <v/>
      </c>
      <c r="N38" s="57">
        <f>+'Ficha Solicitud Recursos'!O63</f>
        <v>0</v>
      </c>
      <c r="O38" s="45">
        <f>+'Ficha Solicitud Recursos'!P63</f>
        <v>0</v>
      </c>
      <c r="P38" s="54">
        <f>+'Ficha Solicitud Recursos'!Q63</f>
        <v>0</v>
      </c>
      <c r="Q38" s="57">
        <f>+'Ficha Solicitud Recursos'!R63</f>
        <v>0</v>
      </c>
      <c r="R38" s="58">
        <f>+'Ficha Solicitud Recursos'!S63</f>
        <v>0</v>
      </c>
      <c r="S38" s="58">
        <f>+'Ficha Solicitud Recursos'!T63</f>
        <v>0</v>
      </c>
      <c r="T38" s="58">
        <f>+'Ficha Solicitud Recursos'!U63</f>
        <v>0</v>
      </c>
      <c r="U38" s="54">
        <f>+'Ficha Solicitud Recursos'!V63</f>
        <v>0</v>
      </c>
      <c r="V38" s="58">
        <f>+'Ficha Solicitud Recursos'!X63</f>
        <v>0</v>
      </c>
      <c r="W38" s="58">
        <f>+'Ficha Solicitud Recursos'!Y63</f>
        <v>0</v>
      </c>
    </row>
    <row r="39" spans="1:23">
      <c r="A39" s="56">
        <f ca="1">+'Ficha Solicitud Recursos'!$U$3</f>
        <v>46233</v>
      </c>
      <c r="B39" t="s">
        <v>17067</v>
      </c>
      <c r="C39" t="e">
        <f>+VLOOKUP('Ficha Solicitud Recursos'!$E$8,TablaSostenedores[[#All],[NombreCortoSostenedor]:[Sostenedor]],3,0)</f>
        <v>#N/A</v>
      </c>
      <c r="D39" s="54">
        <f>+'Ficha Solicitud Recursos'!E64</f>
        <v>0</v>
      </c>
      <c r="E39" t="str">
        <f>+'Ficha Solicitud Recursos'!F64</f>
        <v/>
      </c>
      <c r="F39" t="str">
        <f>+'Ficha Solicitud Recursos'!G64</f>
        <v/>
      </c>
      <c r="G39" t="str">
        <f>+'Ficha Solicitud Recursos'!H64</f>
        <v/>
      </c>
      <c r="H39" t="str">
        <f>+'Ficha Solicitud Recursos'!I64</f>
        <v/>
      </c>
      <c r="I39" t="str">
        <f>+'Ficha Solicitud Recursos'!J64</f>
        <v/>
      </c>
      <c r="J39" s="45" t="str">
        <f>+'Ficha Solicitud Recursos'!K64</f>
        <v/>
      </c>
      <c r="K39" s="57" t="str">
        <f>+'Ficha Solicitud Recursos'!L64</f>
        <v/>
      </c>
      <c r="L39" s="57" t="str">
        <f>+'Ficha Solicitud Recursos'!M64</f>
        <v/>
      </c>
      <c r="M39" s="57" t="str">
        <f>+'Ficha Solicitud Recursos'!N64</f>
        <v/>
      </c>
      <c r="N39" s="57">
        <f>+'Ficha Solicitud Recursos'!O64</f>
        <v>0</v>
      </c>
      <c r="O39" s="45">
        <f>+'Ficha Solicitud Recursos'!P64</f>
        <v>0</v>
      </c>
      <c r="P39" s="54">
        <f>+'Ficha Solicitud Recursos'!Q64</f>
        <v>0</v>
      </c>
      <c r="Q39" s="57">
        <f>+'Ficha Solicitud Recursos'!R64</f>
        <v>0</v>
      </c>
      <c r="R39" s="58">
        <f>+'Ficha Solicitud Recursos'!S64</f>
        <v>0</v>
      </c>
      <c r="S39" s="58">
        <f>+'Ficha Solicitud Recursos'!T64</f>
        <v>0</v>
      </c>
      <c r="T39" s="58">
        <f>+'Ficha Solicitud Recursos'!U64</f>
        <v>0</v>
      </c>
      <c r="U39" s="54">
        <f>+'Ficha Solicitud Recursos'!V64</f>
        <v>0</v>
      </c>
      <c r="V39" s="58">
        <f>+'Ficha Solicitud Recursos'!X64</f>
        <v>0</v>
      </c>
      <c r="W39" s="58">
        <f>+'Ficha Solicitud Recursos'!Y64</f>
        <v>0</v>
      </c>
    </row>
    <row r="40" spans="1:23">
      <c r="A40" s="56">
        <f ca="1">+'Ficha Solicitud Recursos'!$U$3</f>
        <v>46233</v>
      </c>
      <c r="B40" t="s">
        <v>17067</v>
      </c>
      <c r="C40" t="e">
        <f>+VLOOKUP('Ficha Solicitud Recursos'!$E$8,TablaSostenedores[[#All],[NombreCortoSostenedor]:[Sostenedor]],3,0)</f>
        <v>#N/A</v>
      </c>
      <c r="D40" s="54">
        <f>+'Ficha Solicitud Recursos'!E65</f>
        <v>0</v>
      </c>
      <c r="E40" t="str">
        <f>+'Ficha Solicitud Recursos'!F65</f>
        <v/>
      </c>
      <c r="F40" t="str">
        <f>+'Ficha Solicitud Recursos'!G65</f>
        <v/>
      </c>
      <c r="G40" t="str">
        <f>+'Ficha Solicitud Recursos'!H65</f>
        <v/>
      </c>
      <c r="H40" t="str">
        <f>+'Ficha Solicitud Recursos'!I65</f>
        <v/>
      </c>
      <c r="I40" t="str">
        <f>+'Ficha Solicitud Recursos'!J65</f>
        <v/>
      </c>
      <c r="J40" s="45" t="str">
        <f>+'Ficha Solicitud Recursos'!K65</f>
        <v/>
      </c>
      <c r="K40" s="57" t="str">
        <f>+'Ficha Solicitud Recursos'!L65</f>
        <v/>
      </c>
      <c r="L40" s="57" t="str">
        <f>+'Ficha Solicitud Recursos'!M65</f>
        <v/>
      </c>
      <c r="M40" s="57" t="str">
        <f>+'Ficha Solicitud Recursos'!N65</f>
        <v/>
      </c>
      <c r="N40" s="57">
        <f>+'Ficha Solicitud Recursos'!O65</f>
        <v>0</v>
      </c>
      <c r="O40" s="45">
        <f>+'Ficha Solicitud Recursos'!P65</f>
        <v>0</v>
      </c>
      <c r="P40" s="54">
        <f>+'Ficha Solicitud Recursos'!Q65</f>
        <v>0</v>
      </c>
      <c r="Q40" s="57">
        <f>+'Ficha Solicitud Recursos'!R65</f>
        <v>0</v>
      </c>
      <c r="R40" s="58">
        <f>+'Ficha Solicitud Recursos'!S65</f>
        <v>0</v>
      </c>
      <c r="S40" s="58">
        <f>+'Ficha Solicitud Recursos'!T65</f>
        <v>0</v>
      </c>
      <c r="T40" s="58">
        <f>+'Ficha Solicitud Recursos'!U65</f>
        <v>0</v>
      </c>
      <c r="U40" s="54">
        <f>+'Ficha Solicitud Recursos'!V65</f>
        <v>0</v>
      </c>
      <c r="V40" s="58">
        <f>+'Ficha Solicitud Recursos'!X65</f>
        <v>0</v>
      </c>
      <c r="W40" s="58">
        <f>+'Ficha Solicitud Recursos'!Y65</f>
        <v>0</v>
      </c>
    </row>
    <row r="41" spans="1:23">
      <c r="A41" s="56">
        <f ca="1">+'Ficha Solicitud Recursos'!$U$3</f>
        <v>46233</v>
      </c>
      <c r="B41" t="s">
        <v>17067</v>
      </c>
      <c r="C41" t="e">
        <f>+VLOOKUP('Ficha Solicitud Recursos'!$E$8,TablaSostenedores[[#All],[NombreCortoSostenedor]:[Sostenedor]],3,0)</f>
        <v>#N/A</v>
      </c>
      <c r="D41" s="54">
        <f>+'Ficha Solicitud Recursos'!E66</f>
        <v>0</v>
      </c>
      <c r="E41" t="str">
        <f>+'Ficha Solicitud Recursos'!F66</f>
        <v/>
      </c>
      <c r="F41" t="str">
        <f>+'Ficha Solicitud Recursos'!G66</f>
        <v/>
      </c>
      <c r="G41" t="str">
        <f>+'Ficha Solicitud Recursos'!H66</f>
        <v/>
      </c>
      <c r="H41" t="str">
        <f>+'Ficha Solicitud Recursos'!I66</f>
        <v/>
      </c>
      <c r="I41" t="str">
        <f>+'Ficha Solicitud Recursos'!J66</f>
        <v/>
      </c>
      <c r="J41" s="45" t="str">
        <f>+'Ficha Solicitud Recursos'!K66</f>
        <v/>
      </c>
      <c r="K41" s="57" t="str">
        <f>+'Ficha Solicitud Recursos'!L66</f>
        <v/>
      </c>
      <c r="L41" s="57" t="str">
        <f>+'Ficha Solicitud Recursos'!M66</f>
        <v/>
      </c>
      <c r="M41" s="57" t="str">
        <f>+'Ficha Solicitud Recursos'!N66</f>
        <v/>
      </c>
      <c r="N41" s="57">
        <f>+'Ficha Solicitud Recursos'!O66</f>
        <v>0</v>
      </c>
      <c r="O41" s="45">
        <f>+'Ficha Solicitud Recursos'!P66</f>
        <v>0</v>
      </c>
      <c r="P41" s="54">
        <f>+'Ficha Solicitud Recursos'!Q66</f>
        <v>0</v>
      </c>
      <c r="Q41" s="57">
        <f>+'Ficha Solicitud Recursos'!R66</f>
        <v>0</v>
      </c>
      <c r="R41" s="58">
        <f>+'Ficha Solicitud Recursos'!S66</f>
        <v>0</v>
      </c>
      <c r="S41" s="58">
        <f>+'Ficha Solicitud Recursos'!T66</f>
        <v>0</v>
      </c>
      <c r="T41" s="58">
        <f>+'Ficha Solicitud Recursos'!U66</f>
        <v>0</v>
      </c>
      <c r="U41" s="54">
        <f>+'Ficha Solicitud Recursos'!V66</f>
        <v>0</v>
      </c>
      <c r="V41" s="58">
        <f>+'Ficha Solicitud Recursos'!X66</f>
        <v>0</v>
      </c>
      <c r="W41" s="58">
        <f>+'Ficha Solicitud Recursos'!Y66</f>
        <v>0</v>
      </c>
    </row>
  </sheetData>
  <sheetProtection algorithmName="SHA-512" hashValue="w7yOkHtkmWS3yt/CnmCIh49fWTU7zCni8idkaGATD5wtnZDcOkB7PN8wIZWrIJ7lyjpSCGhxMPi1RC6mM4y5jg==" saltValue="3GpYZVq6Q8X3cTDSqwN+n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2BB9-F3AA-40CE-B9B7-D1BC396FA546}">
  <sheetPr codeName="Hoja3"/>
  <dimension ref="A1:AC52"/>
  <sheetViews>
    <sheetView topLeftCell="D1" workbookViewId="0">
      <selection activeCell="M2" sqref="M2"/>
    </sheetView>
  </sheetViews>
  <sheetFormatPr defaultColWidth="11.42578125" defaultRowHeight="15"/>
  <cols>
    <col min="1" max="1" width="6.28515625" bestFit="1" customWidth="1"/>
    <col min="29" max="29" width="6.28515625" bestFit="1" customWidth="1"/>
  </cols>
  <sheetData>
    <row r="1" spans="2:29">
      <c r="B1" s="1" t="s">
        <v>17068</v>
      </c>
      <c r="L1" s="24" t="s">
        <v>17069</v>
      </c>
      <c r="M1" s="26">
        <v>46112</v>
      </c>
      <c r="N1" s="249">
        <v>39841.72</v>
      </c>
      <c r="O1" s="43"/>
      <c r="P1" s="31"/>
      <c r="Q1" s="31"/>
      <c r="R1" s="32"/>
    </row>
    <row r="2" spans="2:29" ht="15.75" thickBot="1">
      <c r="B2" s="1" t="s">
        <v>17070</v>
      </c>
    </row>
    <row r="3" spans="2:29">
      <c r="B3" s="15" t="s">
        <v>17071</v>
      </c>
      <c r="C3" s="16"/>
      <c r="D3" s="16" t="s">
        <v>17072</v>
      </c>
      <c r="E3" s="16"/>
      <c r="F3" s="16"/>
      <c r="G3" s="29"/>
      <c r="H3" s="16"/>
      <c r="I3" s="30" t="s">
        <v>17073</v>
      </c>
      <c r="J3" s="16"/>
      <c r="K3" s="16"/>
      <c r="L3" s="29"/>
      <c r="M3" s="17"/>
      <c r="N3" s="17"/>
      <c r="O3" s="17"/>
      <c r="P3" s="17"/>
      <c r="Q3" s="18" t="s">
        <v>17074</v>
      </c>
      <c r="R3" s="19" t="s">
        <v>17075</v>
      </c>
      <c r="S3" s="20" t="s">
        <v>17076</v>
      </c>
      <c r="T3" s="16"/>
      <c r="U3" s="16"/>
      <c r="V3" s="21"/>
      <c r="W3" s="21"/>
      <c r="X3" s="21"/>
      <c r="Y3" s="21"/>
      <c r="Z3" s="21"/>
      <c r="AA3" s="21"/>
      <c r="AB3" s="22"/>
    </row>
    <row r="4" spans="2:29" ht="15.75" thickBot="1">
      <c r="B4" s="3" t="s">
        <v>17077</v>
      </c>
      <c r="C4" s="4">
        <v>10</v>
      </c>
      <c r="D4" s="4">
        <v>11</v>
      </c>
      <c r="E4" s="4">
        <v>12</v>
      </c>
      <c r="F4" s="4">
        <v>13</v>
      </c>
      <c r="G4" s="4">
        <v>14</v>
      </c>
      <c r="H4" s="5">
        <v>15</v>
      </c>
      <c r="I4" s="5">
        <v>16</v>
      </c>
      <c r="J4" s="5">
        <v>17</v>
      </c>
      <c r="K4" s="5">
        <v>18</v>
      </c>
      <c r="L4" s="5">
        <v>19</v>
      </c>
      <c r="M4" s="5">
        <v>20</v>
      </c>
      <c r="N4" s="5">
        <v>21</v>
      </c>
      <c r="O4" s="5">
        <v>22</v>
      </c>
      <c r="P4" s="5">
        <v>23</v>
      </c>
      <c r="Q4" s="5">
        <v>24</v>
      </c>
      <c r="R4" s="5">
        <v>25</v>
      </c>
      <c r="S4" s="5">
        <v>26</v>
      </c>
      <c r="T4" s="5">
        <v>27</v>
      </c>
      <c r="U4" s="5">
        <v>28</v>
      </c>
      <c r="V4" s="6">
        <v>29</v>
      </c>
      <c r="W4" s="6">
        <v>30</v>
      </c>
      <c r="X4" s="6">
        <v>31</v>
      </c>
      <c r="Y4" s="6">
        <v>32</v>
      </c>
      <c r="Z4" s="6">
        <v>33</v>
      </c>
      <c r="AA4" s="6">
        <v>34</v>
      </c>
      <c r="AB4" s="7">
        <v>35</v>
      </c>
      <c r="AC4" s="23" t="s">
        <v>17078</v>
      </c>
    </row>
    <row r="5" spans="2:29">
      <c r="B5" s="33">
        <v>45</v>
      </c>
      <c r="C5" s="34">
        <f>ROUND($N$1*'Tabla en UF'!C5,0)</f>
        <v>3187338</v>
      </c>
      <c r="D5" s="34">
        <f>ROUND($N$1*'Tabla en UF'!D5,0)</f>
        <v>3187338</v>
      </c>
      <c r="E5" s="34">
        <f>ROUND($N$1*'Tabla en UF'!E5,0)</f>
        <v>3187338</v>
      </c>
      <c r="F5" s="34">
        <f>ROUND($N$1*'Tabla en UF'!F5,0)</f>
        <v>3187338</v>
      </c>
      <c r="G5" s="34">
        <f>ROUND($N$1*'Tabla en UF'!G5,0)</f>
        <v>3187338</v>
      </c>
      <c r="H5" s="35">
        <f>ROUND($N$1*'Tabla en UF'!H5,0)</f>
        <v>5378632</v>
      </c>
      <c r="I5" s="35">
        <f>ROUND($N$1*'Tabla en UF'!I5,0)</f>
        <v>5378632</v>
      </c>
      <c r="J5" s="35">
        <f>ROUND($N$1*'Tabla en UF'!J5,0)</f>
        <v>5378632</v>
      </c>
      <c r="K5" s="35">
        <f>ROUND($N$1*'Tabla en UF'!K5,0)</f>
        <v>5378632</v>
      </c>
      <c r="L5" s="35">
        <f>ROUND($N$1*'Tabla en UF'!L5,0)</f>
        <v>5378632</v>
      </c>
      <c r="M5" s="35">
        <f>ROUND($N$1*'Tabla en UF'!M5,0)</f>
        <v>6573884</v>
      </c>
      <c r="N5" s="35">
        <f>ROUND($N$1*'Tabla en UF'!N5,0)</f>
        <v>7171510</v>
      </c>
      <c r="O5" s="35">
        <f>ROUND($N$1*'Tabla en UF'!O5,0)</f>
        <v>7769135</v>
      </c>
      <c r="P5" s="35">
        <f>ROUND($N$1*'Tabla en UF'!P5,0)</f>
        <v>8366761</v>
      </c>
      <c r="Q5" s="35">
        <f>ROUND($N$1*'Tabla en UF'!Q5,0)</f>
        <v>8964387</v>
      </c>
      <c r="R5" s="35">
        <f>ROUND($N$1*'Tabla en UF'!R5,0)</f>
        <v>10159639</v>
      </c>
      <c r="S5" s="35">
        <f>ROUND($N$1*'Tabla en UF'!S5,0)</f>
        <v>11554099</v>
      </c>
      <c r="T5" s="35">
        <f>ROUND($N$1*'Tabla en UF'!T5,0)</f>
        <v>12749350</v>
      </c>
      <c r="U5" s="35">
        <f>ROUND($N$1*'Tabla en UF'!U5,0)</f>
        <v>13944602</v>
      </c>
      <c r="V5" s="36">
        <f>ROUND($N$1*'Tabla en UF'!V5,0)</f>
        <v>15139854</v>
      </c>
      <c r="W5" s="36">
        <f>ROUND($N$1*'Tabla en UF'!W5,0)</f>
        <v>15538271</v>
      </c>
      <c r="X5" s="36">
        <f>ROUND($N$1*'Tabla en UF'!X5,0)</f>
        <v>16733522</v>
      </c>
      <c r="Y5" s="36">
        <f>ROUND($N$1*'Tabla en UF'!Y5,0)</f>
        <v>17928774</v>
      </c>
      <c r="Z5" s="36">
        <f>ROUND($N$1*'Tabla en UF'!Z5,0)</f>
        <v>19124026</v>
      </c>
      <c r="AA5" s="36">
        <f>ROUND($N$1*'Tabla en UF'!AA5,0)</f>
        <v>20319277</v>
      </c>
      <c r="AB5" s="37">
        <f>ROUND($N$1*'Tabla en UF'!AB5,0)</f>
        <v>22311363</v>
      </c>
      <c r="AC5" s="23"/>
    </row>
    <row r="6" spans="2:29">
      <c r="B6" s="8">
        <v>44</v>
      </c>
      <c r="C6" s="9">
        <f>ROUND($N$1*'Tabla en UF'!C6,0)</f>
        <v>3187338</v>
      </c>
      <c r="D6" s="9">
        <f>ROUND($N$1*'Tabla en UF'!D6,0)</f>
        <v>3187338</v>
      </c>
      <c r="E6" s="9">
        <f>ROUND($N$1*'Tabla en UF'!E6,0)</f>
        <v>3187338</v>
      </c>
      <c r="F6" s="9">
        <f>ROUND($N$1*'Tabla en UF'!F6,0)</f>
        <v>3187338</v>
      </c>
      <c r="G6" s="9">
        <f>ROUND($N$1*'Tabla en UF'!G6,0)</f>
        <v>3187338</v>
      </c>
      <c r="H6" s="10">
        <f>ROUND($N$1*'Tabla en UF'!H6,0)</f>
        <v>5378632</v>
      </c>
      <c r="I6" s="10">
        <f>ROUND($N$1*'Tabla en UF'!I6,0)</f>
        <v>5378632</v>
      </c>
      <c r="J6" s="10">
        <f>ROUND($N$1*'Tabla en UF'!J6,0)</f>
        <v>5378632</v>
      </c>
      <c r="K6" s="10">
        <f>ROUND($N$1*'Tabla en UF'!K6,0)</f>
        <v>5378632</v>
      </c>
      <c r="L6" s="10">
        <f>ROUND($N$1*'Tabla en UF'!L6,0)</f>
        <v>5378632</v>
      </c>
      <c r="M6" s="10">
        <f>ROUND($N$1*'Tabla en UF'!M6,0)</f>
        <v>6573884</v>
      </c>
      <c r="N6" s="10">
        <f>ROUND($N$1*'Tabla en UF'!N6,0)</f>
        <v>7171510</v>
      </c>
      <c r="O6" s="10">
        <f>ROUND($N$1*'Tabla en UF'!O6,0)</f>
        <v>7769135</v>
      </c>
      <c r="P6" s="10">
        <f>ROUND($N$1*'Tabla en UF'!P6,0)</f>
        <v>8366761</v>
      </c>
      <c r="Q6" s="10">
        <f>ROUND($N$1*'Tabla en UF'!Q6,0)</f>
        <v>8964387</v>
      </c>
      <c r="R6" s="10">
        <f>ROUND($N$1*'Tabla en UF'!R6,0)</f>
        <v>10159639</v>
      </c>
      <c r="S6" s="10">
        <f>ROUND($N$1*'Tabla en UF'!S6,0)</f>
        <v>11554099</v>
      </c>
      <c r="T6" s="10">
        <f>ROUND($N$1*'Tabla en UF'!T6,0)</f>
        <v>12749350</v>
      </c>
      <c r="U6" s="10">
        <f>ROUND($N$1*'Tabla en UF'!U6,0)</f>
        <v>13944602</v>
      </c>
      <c r="V6" s="27">
        <f>ROUND($N$1*'Tabla en UF'!V6,0)</f>
        <v>15139854</v>
      </c>
      <c r="W6" s="27">
        <f>ROUND($N$1*'Tabla en UF'!W6,0)</f>
        <v>15538271</v>
      </c>
      <c r="X6" s="27">
        <f>ROUND($N$1*'Tabla en UF'!X6,0)</f>
        <v>16733522</v>
      </c>
      <c r="Y6" s="27">
        <f>ROUND($N$1*'Tabla en UF'!Y6,0)</f>
        <v>17928774</v>
      </c>
      <c r="Z6" s="27">
        <f>ROUND($N$1*'Tabla en UF'!Z6,0)</f>
        <v>19124026</v>
      </c>
      <c r="AA6" s="27">
        <f>ROUND($N$1*'Tabla en UF'!AA6,0)</f>
        <v>20319277</v>
      </c>
      <c r="AB6" s="28">
        <f>ROUND($N$1*'Tabla en UF'!AB6,0)</f>
        <v>22311363</v>
      </c>
    </row>
    <row r="7" spans="2:29">
      <c r="B7" s="11">
        <v>43</v>
      </c>
      <c r="C7" s="9">
        <f>ROUND($N$1*'Tabla en UF'!C7,0)</f>
        <v>3114905</v>
      </c>
      <c r="D7" s="9">
        <f>ROUND($N$1*'Tabla en UF'!D7,0)</f>
        <v>3114905</v>
      </c>
      <c r="E7" s="9">
        <f>ROUND($N$1*'Tabla en UF'!E7,0)</f>
        <v>3114905</v>
      </c>
      <c r="F7" s="9">
        <f>ROUND($N$1*'Tabla en UF'!F7,0)</f>
        <v>3114905</v>
      </c>
      <c r="G7" s="9">
        <f>ROUND($N$1*'Tabla en UF'!G7,0)</f>
        <v>3114905</v>
      </c>
      <c r="H7" s="10">
        <f>ROUND($N$1*'Tabla en UF'!H7,0)</f>
        <v>5256398</v>
      </c>
      <c r="I7" s="10">
        <f>ROUND($N$1*'Tabla en UF'!I7,0)</f>
        <v>5256398</v>
      </c>
      <c r="J7" s="10">
        <f>ROUND($N$1*'Tabla en UF'!J7,0)</f>
        <v>5256398</v>
      </c>
      <c r="K7" s="10">
        <f>ROUND($N$1*'Tabla en UF'!K7,0)</f>
        <v>5256398</v>
      </c>
      <c r="L7" s="10">
        <f>ROUND($N$1*'Tabla en UF'!L7,0)</f>
        <v>5256398</v>
      </c>
      <c r="M7" s="10">
        <f>ROUND($N$1*'Tabla en UF'!M7,0)</f>
        <v>6424477</v>
      </c>
      <c r="N7" s="10">
        <f>ROUND($N$1*'Tabla en UF'!N7,0)</f>
        <v>7008517</v>
      </c>
      <c r="O7" s="10">
        <f>ROUND($N$1*'Tabla en UF'!O7,0)</f>
        <v>7592557</v>
      </c>
      <c r="P7" s="10">
        <f>ROUND($N$1*'Tabla en UF'!P7,0)</f>
        <v>8176597</v>
      </c>
      <c r="Q7" s="10">
        <f>ROUND($N$1*'Tabla en UF'!Q7,0)</f>
        <v>8760636</v>
      </c>
      <c r="R7" s="10">
        <f>ROUND($N$1*'Tabla en UF'!R7,0)</f>
        <v>9928756</v>
      </c>
      <c r="S7" s="10">
        <f>ROUND($N$1*'Tabla en UF'!S7,0)</f>
        <v>11291502</v>
      </c>
      <c r="T7" s="10">
        <f>ROUND($N$1*'Tabla en UF'!T7,0)</f>
        <v>12459582</v>
      </c>
      <c r="U7" s="10">
        <f>ROUND($N$1*'Tabla en UF'!U7,0)</f>
        <v>13627661</v>
      </c>
      <c r="V7" s="27">
        <f>ROUND($N$1*'Tabla en UF'!V7,0)</f>
        <v>14795781</v>
      </c>
      <c r="W7" s="27">
        <f>ROUND($N$1*'Tabla en UF'!W7,0)</f>
        <v>15185114</v>
      </c>
      <c r="X7" s="27">
        <f>ROUND($N$1*'Tabla en UF'!X7,0)</f>
        <v>16353233</v>
      </c>
      <c r="Y7" s="27">
        <f>ROUND($N$1*'Tabla en UF'!Y7,0)</f>
        <v>17521313</v>
      </c>
      <c r="Z7" s="27">
        <f>ROUND($N$1*'Tabla en UF'!Z7,0)</f>
        <v>18689392</v>
      </c>
      <c r="AA7" s="27">
        <f>ROUND($N$1*'Tabla en UF'!AA7,0)</f>
        <v>19857472</v>
      </c>
      <c r="AB7" s="28">
        <f>ROUND($N$1*'Tabla en UF'!AB7,0)</f>
        <v>21804298</v>
      </c>
    </row>
    <row r="8" spans="2:29">
      <c r="B8" s="11">
        <v>42</v>
      </c>
      <c r="C8" s="9">
        <f>ROUND($N$1*'Tabla en UF'!C8,0)</f>
        <v>3042473</v>
      </c>
      <c r="D8" s="9">
        <f>ROUND($N$1*'Tabla en UF'!D8,0)</f>
        <v>3042473</v>
      </c>
      <c r="E8" s="9">
        <f>ROUND($N$1*'Tabla en UF'!E8,0)</f>
        <v>3042473</v>
      </c>
      <c r="F8" s="9">
        <f>ROUND($N$1*'Tabla en UF'!F8,0)</f>
        <v>3042473</v>
      </c>
      <c r="G8" s="9">
        <f>ROUND($N$1*'Tabla en UF'!G8,0)</f>
        <v>3042473</v>
      </c>
      <c r="H8" s="10">
        <f>ROUND($N$1*'Tabla en UF'!H8,0)</f>
        <v>5134163</v>
      </c>
      <c r="I8" s="10">
        <f>ROUND($N$1*'Tabla en UF'!I8,0)</f>
        <v>5134163</v>
      </c>
      <c r="J8" s="10">
        <f>ROUND($N$1*'Tabla en UF'!J8,0)</f>
        <v>5134163</v>
      </c>
      <c r="K8" s="10">
        <f>ROUND($N$1*'Tabla en UF'!K8,0)</f>
        <v>5134163</v>
      </c>
      <c r="L8" s="10">
        <f>ROUND($N$1*'Tabla en UF'!L8,0)</f>
        <v>5134163</v>
      </c>
      <c r="M8" s="10">
        <f>ROUND($N$1*'Tabla en UF'!M8,0)</f>
        <v>6275071</v>
      </c>
      <c r="N8" s="10">
        <f>ROUND($N$1*'Tabla en UF'!N8,0)</f>
        <v>6845525</v>
      </c>
      <c r="O8" s="10">
        <f>ROUND($N$1*'Tabla en UF'!O8,0)</f>
        <v>7415978</v>
      </c>
      <c r="P8" s="10">
        <f>ROUND($N$1*'Tabla en UF'!P8,0)</f>
        <v>7986472</v>
      </c>
      <c r="Q8" s="10">
        <f>ROUND($N$1*'Tabla en UF'!Q8,0)</f>
        <v>8556926</v>
      </c>
      <c r="R8" s="10">
        <f>ROUND($N$1*'Tabla en UF'!R8,0)</f>
        <v>9697833</v>
      </c>
      <c r="S8" s="10">
        <f>ROUND($N$1*'Tabla en UF'!S8,0)</f>
        <v>11028905</v>
      </c>
      <c r="T8" s="10">
        <f>ROUND($N$1*'Tabla en UF'!T8,0)</f>
        <v>12169853</v>
      </c>
      <c r="U8" s="10">
        <f>ROUND($N$1*'Tabla en UF'!U8,0)</f>
        <v>13310760</v>
      </c>
      <c r="V8" s="27">
        <f>ROUND($N$1*'Tabla en UF'!V8,0)</f>
        <v>14451668</v>
      </c>
      <c r="W8" s="27">
        <f>ROUND($N$1*'Tabla en UF'!W8,0)</f>
        <v>14831997</v>
      </c>
      <c r="X8" s="27">
        <f>ROUND($N$1*'Tabla en UF'!X8,0)</f>
        <v>15972904</v>
      </c>
      <c r="Y8" s="27">
        <f>ROUND($N$1*'Tabla en UF'!Y8,0)</f>
        <v>17113812</v>
      </c>
      <c r="Z8" s="27">
        <f>ROUND($N$1*'Tabla en UF'!Z8,0)</f>
        <v>18254759</v>
      </c>
      <c r="AA8" s="27">
        <f>ROUND($N$1*'Tabla en UF'!AA8,0)</f>
        <v>19395666</v>
      </c>
      <c r="AB8" s="28">
        <f>ROUND($N$1*'Tabla en UF'!AB8,0)</f>
        <v>21297192</v>
      </c>
    </row>
    <row r="9" spans="2:29">
      <c r="B9" s="11">
        <v>41</v>
      </c>
      <c r="C9" s="9">
        <f>ROUND($N$1*'Tabla en UF'!C9,0)</f>
        <v>2970001</v>
      </c>
      <c r="D9" s="9">
        <f>ROUND($N$1*'Tabla en UF'!D9,0)</f>
        <v>2970001</v>
      </c>
      <c r="E9" s="9">
        <f>ROUND($N$1*'Tabla en UF'!E9,0)</f>
        <v>2970001</v>
      </c>
      <c r="F9" s="9">
        <f>ROUND($N$1*'Tabla en UF'!F9,0)</f>
        <v>2970001</v>
      </c>
      <c r="G9" s="9">
        <f>ROUND($N$1*'Tabla en UF'!G9,0)</f>
        <v>2970001</v>
      </c>
      <c r="H9" s="10">
        <f>ROUND($N$1*'Tabla en UF'!H9,0)</f>
        <v>5011889</v>
      </c>
      <c r="I9" s="10">
        <f>ROUND($N$1*'Tabla en UF'!I9,0)</f>
        <v>5011889</v>
      </c>
      <c r="J9" s="10">
        <f>ROUND($N$1*'Tabla en UF'!J9,0)</f>
        <v>5011889</v>
      </c>
      <c r="K9" s="10">
        <f>ROUND($N$1*'Tabla en UF'!K9,0)</f>
        <v>5011889</v>
      </c>
      <c r="L9" s="10">
        <f>ROUND($N$1*'Tabla en UF'!L9,0)</f>
        <v>5011889</v>
      </c>
      <c r="M9" s="10">
        <f>ROUND($N$1*'Tabla en UF'!M9,0)</f>
        <v>6125664</v>
      </c>
      <c r="N9" s="10">
        <f>ROUND($N$1*'Tabla en UF'!N9,0)</f>
        <v>6682532</v>
      </c>
      <c r="O9" s="10">
        <f>ROUND($N$1*'Tabla en UF'!O9,0)</f>
        <v>7239440</v>
      </c>
      <c r="P9" s="10">
        <f>ROUND($N$1*'Tabla en UF'!P9,0)</f>
        <v>7796307</v>
      </c>
      <c r="Q9" s="10">
        <f>ROUND($N$1*'Tabla en UF'!Q9,0)</f>
        <v>8353175</v>
      </c>
      <c r="R9" s="10">
        <f>ROUND($N$1*'Tabla en UF'!R9,0)</f>
        <v>9466950</v>
      </c>
      <c r="S9" s="10">
        <f>ROUND($N$1*'Tabla en UF'!S9,0)</f>
        <v>10766308</v>
      </c>
      <c r="T9" s="10">
        <f>ROUND($N$1*'Tabla en UF'!T9,0)</f>
        <v>11880084</v>
      </c>
      <c r="U9" s="10">
        <f>ROUND($N$1*'Tabla en UF'!U9,0)</f>
        <v>12993819</v>
      </c>
      <c r="V9" s="27">
        <f>ROUND($N$1*'Tabla en UF'!V9,0)</f>
        <v>14107594</v>
      </c>
      <c r="W9" s="27">
        <f>ROUND($N$1*'Tabla en UF'!W9,0)</f>
        <v>14478840</v>
      </c>
      <c r="X9" s="27">
        <f>ROUND($N$1*'Tabla en UF'!X9,0)</f>
        <v>15592615</v>
      </c>
      <c r="Y9" s="27">
        <f>ROUND($N$1*'Tabla en UF'!Y9,0)</f>
        <v>16706350</v>
      </c>
      <c r="Z9" s="27">
        <f>ROUND($N$1*'Tabla en UF'!Z9,0)</f>
        <v>17820126</v>
      </c>
      <c r="AA9" s="27">
        <f>ROUND($N$1*'Tabla en UF'!AA9,0)</f>
        <v>18933861</v>
      </c>
      <c r="AB9" s="28">
        <f>ROUND($N$1*'Tabla en UF'!AB9,0)</f>
        <v>20790127</v>
      </c>
    </row>
    <row r="10" spans="2:29">
      <c r="B10" s="11">
        <v>40</v>
      </c>
      <c r="C10" s="9">
        <f>ROUND($N$1*'Tabla en UF'!C10,0)</f>
        <v>2897569</v>
      </c>
      <c r="D10" s="9">
        <f>ROUND($N$1*'Tabla en UF'!D10,0)</f>
        <v>2897569</v>
      </c>
      <c r="E10" s="9">
        <f>ROUND($N$1*'Tabla en UF'!E10,0)</f>
        <v>2897569</v>
      </c>
      <c r="F10" s="9">
        <f>ROUND($N$1*'Tabla en UF'!F10,0)</f>
        <v>2897569</v>
      </c>
      <c r="G10" s="9">
        <f>ROUND($N$1*'Tabla en UF'!G10,0)</f>
        <v>2897569</v>
      </c>
      <c r="H10" s="10">
        <f>ROUND($N$1*'Tabla en UF'!H10,0)</f>
        <v>4889655</v>
      </c>
      <c r="I10" s="10">
        <f>ROUND($N$1*'Tabla en UF'!I10,0)</f>
        <v>4889655</v>
      </c>
      <c r="J10" s="10">
        <f>ROUND($N$1*'Tabla en UF'!J10,0)</f>
        <v>4889655</v>
      </c>
      <c r="K10" s="10">
        <f>ROUND($N$1*'Tabla en UF'!K10,0)</f>
        <v>4889655</v>
      </c>
      <c r="L10" s="10">
        <f>ROUND($N$1*'Tabla en UF'!L10,0)</f>
        <v>4889655</v>
      </c>
      <c r="M10" s="10">
        <f>ROUND($N$1*'Tabla en UF'!M10,0)</f>
        <v>5976258</v>
      </c>
      <c r="N10" s="10">
        <f>ROUND($N$1*'Tabla en UF'!N10,0)</f>
        <v>6519540</v>
      </c>
      <c r="O10" s="10">
        <f>ROUND($N$1*'Tabla en UF'!O10,0)</f>
        <v>7062861</v>
      </c>
      <c r="P10" s="10">
        <f>ROUND($N$1*'Tabla en UF'!P10,0)</f>
        <v>7606143</v>
      </c>
      <c r="Q10" s="10">
        <f>ROUND($N$1*'Tabla en UF'!Q10,0)</f>
        <v>8149425</v>
      </c>
      <c r="R10" s="10">
        <f>ROUND($N$1*'Tabla en UF'!R10,0)</f>
        <v>9236028</v>
      </c>
      <c r="S10" s="10">
        <f>ROUND($N$1*'Tabla en UF'!S10,0)</f>
        <v>10503712</v>
      </c>
      <c r="T10" s="10">
        <f>ROUND($N$1*'Tabla en UF'!T10,0)</f>
        <v>11590315</v>
      </c>
      <c r="U10" s="10">
        <f>ROUND($N$1*'Tabla en UF'!U10,0)</f>
        <v>12676918</v>
      </c>
      <c r="V10" s="27">
        <f>ROUND($N$1*'Tabla en UF'!V10,0)</f>
        <v>13763521</v>
      </c>
      <c r="W10" s="27">
        <f>ROUND($N$1*'Tabla en UF'!W10,0)</f>
        <v>14125683</v>
      </c>
      <c r="X10" s="27">
        <f>ROUND($N$1*'Tabla en UF'!X10,0)</f>
        <v>15212286</v>
      </c>
      <c r="Y10" s="27">
        <f>ROUND($N$1*'Tabla en UF'!Y10,0)</f>
        <v>16298889</v>
      </c>
      <c r="Z10" s="27">
        <f>ROUND($N$1*'Tabla en UF'!Z10,0)</f>
        <v>17385492</v>
      </c>
      <c r="AA10" s="27">
        <f>ROUND($N$1*'Tabla en UF'!AA10,0)</f>
        <v>18472056</v>
      </c>
      <c r="AB10" s="28">
        <f>ROUND($N$1*'Tabla en UF'!AB10,0)</f>
        <v>20283061</v>
      </c>
    </row>
    <row r="11" spans="2:29">
      <c r="B11" s="11">
        <v>39</v>
      </c>
      <c r="C11" s="9">
        <f>ROUND($N$1*'Tabla en UF'!C11,0)</f>
        <v>2825137</v>
      </c>
      <c r="D11" s="9">
        <f>ROUND($N$1*'Tabla en UF'!D11,0)</f>
        <v>2825137</v>
      </c>
      <c r="E11" s="9">
        <f>ROUND($N$1*'Tabla en UF'!E11,0)</f>
        <v>2825137</v>
      </c>
      <c r="F11" s="9">
        <f>ROUND($N$1*'Tabla en UF'!F11,0)</f>
        <v>2825137</v>
      </c>
      <c r="G11" s="9">
        <f>ROUND($N$1*'Tabla en UF'!G11,0)</f>
        <v>2825137</v>
      </c>
      <c r="H11" s="10">
        <f>ROUND($N$1*'Tabla en UF'!H11,0)</f>
        <v>4767420</v>
      </c>
      <c r="I11" s="10">
        <f>ROUND($N$1*'Tabla en UF'!I11,0)</f>
        <v>4767420</v>
      </c>
      <c r="J11" s="10">
        <f>ROUND($N$1*'Tabla en UF'!J11,0)</f>
        <v>4767420</v>
      </c>
      <c r="K11" s="10">
        <f>ROUND($N$1*'Tabla en UF'!K11,0)</f>
        <v>4767420</v>
      </c>
      <c r="L11" s="10">
        <f>ROUND($N$1*'Tabla en UF'!L11,0)</f>
        <v>4767420</v>
      </c>
      <c r="M11" s="10">
        <f>ROUND($N$1*'Tabla en UF'!M11,0)</f>
        <v>5826852</v>
      </c>
      <c r="N11" s="10">
        <f>ROUND($N$1*'Tabla en UF'!N11,0)</f>
        <v>6356547</v>
      </c>
      <c r="O11" s="10">
        <f>ROUND($N$1*'Tabla en UF'!O11,0)</f>
        <v>6886283</v>
      </c>
      <c r="P11" s="10">
        <f>ROUND($N$1*'Tabla en UF'!P11,0)</f>
        <v>7415978</v>
      </c>
      <c r="Q11" s="10">
        <f>ROUND($N$1*'Tabla en UF'!Q11,0)</f>
        <v>7945714</v>
      </c>
      <c r="R11" s="10">
        <f>ROUND($N$1*'Tabla en UF'!R11,0)</f>
        <v>9005145</v>
      </c>
      <c r="S11" s="10">
        <f>ROUND($N$1*'Tabla en UF'!S11,0)</f>
        <v>10241115</v>
      </c>
      <c r="T11" s="10">
        <f>ROUND($N$1*'Tabla en UF'!T11,0)</f>
        <v>11300546</v>
      </c>
      <c r="U11" s="10">
        <f>ROUND($N$1*'Tabla en UF'!U11,0)</f>
        <v>12359977</v>
      </c>
      <c r="V11" s="27">
        <f>ROUND($N$1*'Tabla en UF'!V11,0)</f>
        <v>13419408</v>
      </c>
      <c r="W11" s="27">
        <f>ROUND($N$1*'Tabla en UF'!W11,0)</f>
        <v>13772565</v>
      </c>
      <c r="X11" s="27">
        <f>ROUND($N$1*'Tabla en UF'!X11,0)</f>
        <v>14831997</v>
      </c>
      <c r="Y11" s="27">
        <f>ROUND($N$1*'Tabla en UF'!Y11,0)</f>
        <v>15891428</v>
      </c>
      <c r="Z11" s="27">
        <f>ROUND($N$1*'Tabla en UF'!Z11,0)</f>
        <v>16950859</v>
      </c>
      <c r="AA11" s="27">
        <f>ROUND($N$1*'Tabla en UF'!AA11,0)</f>
        <v>18010250</v>
      </c>
      <c r="AB11" s="28">
        <f>ROUND($N$1*'Tabla en UF'!AB11,0)</f>
        <v>19775996</v>
      </c>
    </row>
    <row r="12" spans="2:29">
      <c r="B12" s="11">
        <v>38</v>
      </c>
      <c r="C12" s="9">
        <f>ROUND($N$1*'Tabla en UF'!C12,0)</f>
        <v>2752704</v>
      </c>
      <c r="D12" s="9">
        <f>ROUND($N$1*'Tabla en UF'!D12,0)</f>
        <v>2752704</v>
      </c>
      <c r="E12" s="9">
        <f>ROUND($N$1*'Tabla en UF'!E12,0)</f>
        <v>2752704</v>
      </c>
      <c r="F12" s="9">
        <f>ROUND($N$1*'Tabla en UF'!F12,0)</f>
        <v>2752704</v>
      </c>
      <c r="G12" s="9">
        <f>ROUND($N$1*'Tabla en UF'!G12,0)</f>
        <v>2752704</v>
      </c>
      <c r="H12" s="10">
        <f>ROUND($N$1*'Tabla en UF'!H12,0)</f>
        <v>4645186</v>
      </c>
      <c r="I12" s="10">
        <f>ROUND($N$1*'Tabla en UF'!I12,0)</f>
        <v>4645186</v>
      </c>
      <c r="J12" s="10">
        <f>ROUND($N$1*'Tabla en UF'!J12,0)</f>
        <v>4645186</v>
      </c>
      <c r="K12" s="10">
        <f>ROUND($N$1*'Tabla en UF'!K12,0)</f>
        <v>4645186</v>
      </c>
      <c r="L12" s="10">
        <f>ROUND($N$1*'Tabla en UF'!L12,0)</f>
        <v>4645186</v>
      </c>
      <c r="M12" s="10">
        <f>ROUND($N$1*'Tabla en UF'!M12,0)</f>
        <v>5677445</v>
      </c>
      <c r="N12" s="10">
        <f>ROUND($N$1*'Tabla en UF'!N12,0)</f>
        <v>6193595</v>
      </c>
      <c r="O12" s="10">
        <f>ROUND($N$1*'Tabla en UF'!O12,0)</f>
        <v>6709704</v>
      </c>
      <c r="P12" s="10">
        <f>ROUND($N$1*'Tabla en UF'!P12,0)</f>
        <v>7225854</v>
      </c>
      <c r="Q12" s="10">
        <f>ROUND($N$1*'Tabla en UF'!Q12,0)</f>
        <v>7741963</v>
      </c>
      <c r="R12" s="10">
        <f>ROUND($N$1*'Tabla en UF'!R12,0)</f>
        <v>8774222</v>
      </c>
      <c r="S12" s="10">
        <f>ROUND($N$1*'Tabla en UF'!S12,0)</f>
        <v>9978558</v>
      </c>
      <c r="T12" s="10">
        <f>ROUND($N$1*'Tabla en UF'!T12,0)</f>
        <v>11010817</v>
      </c>
      <c r="U12" s="10">
        <f>ROUND($N$1*'Tabla en UF'!U12,0)</f>
        <v>12043076</v>
      </c>
      <c r="V12" s="27">
        <f>ROUND($N$1*'Tabla en UF'!V12,0)</f>
        <v>13075335</v>
      </c>
      <c r="W12" s="27">
        <f>ROUND($N$1*'Tabla en UF'!W12,0)</f>
        <v>13419408</v>
      </c>
      <c r="X12" s="27">
        <f>ROUND($N$1*'Tabla en UF'!X12,0)</f>
        <v>14451668</v>
      </c>
      <c r="Y12" s="27">
        <f>ROUND($N$1*'Tabla en UF'!Y12,0)</f>
        <v>15483927</v>
      </c>
      <c r="Z12" s="27">
        <f>ROUND($N$1*'Tabla en UF'!Z12,0)</f>
        <v>16516186</v>
      </c>
      <c r="AA12" s="27">
        <f>ROUND($N$1*'Tabla en UF'!AA12,0)</f>
        <v>17548485</v>
      </c>
      <c r="AB12" s="28">
        <f>ROUND($N$1*'Tabla en UF'!AB12,0)</f>
        <v>19268890</v>
      </c>
    </row>
    <row r="13" spans="2:29">
      <c r="B13" s="11">
        <v>37</v>
      </c>
      <c r="C13" s="9">
        <f>ROUND($N$1*'Tabla en UF'!C13,0)</f>
        <v>2680272</v>
      </c>
      <c r="D13" s="9">
        <f>ROUND($N$1*'Tabla en UF'!D13,0)</f>
        <v>2680272</v>
      </c>
      <c r="E13" s="9">
        <f>ROUND($N$1*'Tabla en UF'!E13,0)</f>
        <v>2680272</v>
      </c>
      <c r="F13" s="9">
        <f>ROUND($N$1*'Tabla en UF'!F13,0)</f>
        <v>2680272</v>
      </c>
      <c r="G13" s="9">
        <f>ROUND($N$1*'Tabla en UF'!G13,0)</f>
        <v>2680272</v>
      </c>
      <c r="H13" s="10">
        <f>ROUND($N$1*'Tabla en UF'!H13,0)</f>
        <v>4522952</v>
      </c>
      <c r="I13" s="10">
        <f>ROUND($N$1*'Tabla en UF'!I13,0)</f>
        <v>4522952</v>
      </c>
      <c r="J13" s="10">
        <f>ROUND($N$1*'Tabla en UF'!J13,0)</f>
        <v>4522952</v>
      </c>
      <c r="K13" s="10">
        <f>ROUND($N$1*'Tabla en UF'!K13,0)</f>
        <v>4522952</v>
      </c>
      <c r="L13" s="10">
        <f>ROUND($N$1*'Tabla en UF'!L13,0)</f>
        <v>4522952</v>
      </c>
      <c r="M13" s="10">
        <f>ROUND($N$1*'Tabla en UF'!M13,0)</f>
        <v>5528039</v>
      </c>
      <c r="N13" s="10">
        <f>ROUND($N$1*'Tabla en UF'!N13,0)</f>
        <v>6030602</v>
      </c>
      <c r="O13" s="10">
        <f>ROUND($N$1*'Tabla en UF'!O13,0)</f>
        <v>6533126</v>
      </c>
      <c r="P13" s="10">
        <f>ROUND($N$1*'Tabla en UF'!P13,0)</f>
        <v>7035689</v>
      </c>
      <c r="Q13" s="10">
        <f>ROUND($N$1*'Tabla en UF'!Q13,0)</f>
        <v>7538253</v>
      </c>
      <c r="R13" s="10">
        <f>ROUND($N$1*'Tabla en UF'!R13,0)</f>
        <v>8543340</v>
      </c>
      <c r="S13" s="10">
        <f>ROUND($N$1*'Tabla en UF'!S13,0)</f>
        <v>9715961</v>
      </c>
      <c r="T13" s="10">
        <f>ROUND($N$1*'Tabla en UF'!T13,0)</f>
        <v>10721048</v>
      </c>
      <c r="U13" s="10">
        <f>ROUND($N$1*'Tabla en UF'!U13,0)</f>
        <v>11726135</v>
      </c>
      <c r="V13" s="27">
        <f>ROUND($N$1*'Tabla en UF'!V13,0)</f>
        <v>12731222</v>
      </c>
      <c r="W13" s="27">
        <f>ROUND($N$1*'Tabla en UF'!W13,0)</f>
        <v>13066291</v>
      </c>
      <c r="X13" s="27">
        <f>ROUND($N$1*'Tabla en UF'!X13,0)</f>
        <v>14071378</v>
      </c>
      <c r="Y13" s="27">
        <f>ROUND($N$1*'Tabla en UF'!Y13,0)</f>
        <v>15076465</v>
      </c>
      <c r="Z13" s="27">
        <f>ROUND($N$1*'Tabla en UF'!Z13,0)</f>
        <v>16081552</v>
      </c>
      <c r="AA13" s="27">
        <f>ROUND($N$1*'Tabla en UF'!AA13,0)</f>
        <v>17086679</v>
      </c>
      <c r="AB13" s="28">
        <f>ROUND($N$1*'Tabla en UF'!AB13,0)</f>
        <v>18761825</v>
      </c>
    </row>
    <row r="14" spans="2:29">
      <c r="B14" s="11">
        <v>36</v>
      </c>
      <c r="C14" s="9">
        <f>ROUND($N$1*'Tabla en UF'!C14,0)</f>
        <v>2607840</v>
      </c>
      <c r="D14" s="9">
        <f>ROUND($N$1*'Tabla en UF'!D14,0)</f>
        <v>2607840</v>
      </c>
      <c r="E14" s="9">
        <f>ROUND($N$1*'Tabla en UF'!E14,0)</f>
        <v>2607840</v>
      </c>
      <c r="F14" s="9">
        <f>ROUND($N$1*'Tabla en UF'!F14,0)</f>
        <v>2607840</v>
      </c>
      <c r="G14" s="9">
        <f>ROUND($N$1*'Tabla en UF'!G14,0)</f>
        <v>2607840</v>
      </c>
      <c r="H14" s="10">
        <f>ROUND($N$1*'Tabla en UF'!H14,0)</f>
        <v>4400717</v>
      </c>
      <c r="I14" s="10">
        <f>ROUND($N$1*'Tabla en UF'!I14,0)</f>
        <v>4400717</v>
      </c>
      <c r="J14" s="10">
        <f>ROUND($N$1*'Tabla en UF'!J14,0)</f>
        <v>4400717</v>
      </c>
      <c r="K14" s="10">
        <f>ROUND($N$1*'Tabla en UF'!K14,0)</f>
        <v>4400717</v>
      </c>
      <c r="L14" s="10">
        <f>ROUND($N$1*'Tabla en UF'!L14,0)</f>
        <v>4400717</v>
      </c>
      <c r="M14" s="10">
        <f>ROUND($N$1*'Tabla en UF'!M14,0)</f>
        <v>5378632</v>
      </c>
      <c r="N14" s="10">
        <f>ROUND($N$1*'Tabla en UF'!N14,0)</f>
        <v>5867610</v>
      </c>
      <c r="O14" s="10">
        <f>ROUND($N$1*'Tabla en UF'!O14,0)</f>
        <v>6356547</v>
      </c>
      <c r="P14" s="10">
        <f>ROUND($N$1*'Tabla en UF'!P14,0)</f>
        <v>6845525</v>
      </c>
      <c r="Q14" s="10">
        <f>ROUND($N$1*'Tabla en UF'!Q14,0)</f>
        <v>7334502</v>
      </c>
      <c r="R14" s="10">
        <f>ROUND($N$1*'Tabla en UF'!R14,0)</f>
        <v>8312417</v>
      </c>
      <c r="S14" s="10">
        <f>ROUND($N$1*'Tabla en UF'!S14,0)</f>
        <v>9453364</v>
      </c>
      <c r="T14" s="10">
        <f>ROUND($N$1*'Tabla en UF'!T14,0)</f>
        <v>10431279</v>
      </c>
      <c r="U14" s="10">
        <f>ROUND($N$1*'Tabla en UF'!U14,0)</f>
        <v>11409234</v>
      </c>
      <c r="V14" s="27">
        <f>ROUND($N$1*'Tabla en UF'!V14,0)</f>
        <v>12387149</v>
      </c>
      <c r="W14" s="27">
        <f>ROUND($N$1*'Tabla en UF'!W14,0)</f>
        <v>12713134</v>
      </c>
      <c r="X14" s="27">
        <f>ROUND($N$1*'Tabla en UF'!X14,0)</f>
        <v>13691049</v>
      </c>
      <c r="Y14" s="27">
        <f>ROUND($N$1*'Tabla en UF'!Y14,0)</f>
        <v>14669004</v>
      </c>
      <c r="Z14" s="27">
        <f>ROUND($N$1*'Tabla en UF'!Z14,0)</f>
        <v>15646919</v>
      </c>
      <c r="AA14" s="27">
        <f>ROUND($N$1*'Tabla en UF'!AA14,0)</f>
        <v>16624874</v>
      </c>
      <c r="AB14" s="28">
        <f>ROUND($N$1*'Tabla en UF'!AB14,0)</f>
        <v>18254759</v>
      </c>
    </row>
    <row r="15" spans="2:29">
      <c r="B15" s="11">
        <v>35</v>
      </c>
      <c r="C15" s="9">
        <f>ROUND($N$1*'Tabla en UF'!C15,0)</f>
        <v>2535368</v>
      </c>
      <c r="D15" s="9">
        <f>ROUND($N$1*'Tabla en UF'!D15,0)</f>
        <v>2535368</v>
      </c>
      <c r="E15" s="9">
        <f>ROUND($N$1*'Tabla en UF'!E15,0)</f>
        <v>2535368</v>
      </c>
      <c r="F15" s="9">
        <f>ROUND($N$1*'Tabla en UF'!F15,0)</f>
        <v>2535368</v>
      </c>
      <c r="G15" s="9">
        <f>ROUND($N$1*'Tabla en UF'!G15,0)</f>
        <v>2535368</v>
      </c>
      <c r="H15" s="10">
        <f>ROUND($N$1*'Tabla en UF'!H15,0)</f>
        <v>4278443</v>
      </c>
      <c r="I15" s="10">
        <f>ROUND($N$1*'Tabla en UF'!I15,0)</f>
        <v>4278443</v>
      </c>
      <c r="J15" s="10">
        <f>ROUND($N$1*'Tabla en UF'!J15,0)</f>
        <v>4278443</v>
      </c>
      <c r="K15" s="10">
        <f>ROUND($N$1*'Tabla en UF'!K15,0)</f>
        <v>4278443</v>
      </c>
      <c r="L15" s="10">
        <f>ROUND($N$1*'Tabla en UF'!L15,0)</f>
        <v>4278443</v>
      </c>
      <c r="M15" s="10">
        <f>ROUND($N$1*'Tabla en UF'!M15,0)</f>
        <v>5229226</v>
      </c>
      <c r="N15" s="10">
        <f>ROUND($N$1*'Tabla en UF'!N15,0)</f>
        <v>5704617</v>
      </c>
      <c r="O15" s="10">
        <f>ROUND($N$1*'Tabla en UF'!O15,0)</f>
        <v>6180009</v>
      </c>
      <c r="P15" s="10">
        <f>ROUND($N$1*'Tabla en UF'!P15,0)</f>
        <v>6655360</v>
      </c>
      <c r="Q15" s="10">
        <f>ROUND($N$1*'Tabla en UF'!Q15,0)</f>
        <v>7130752</v>
      </c>
      <c r="R15" s="10">
        <f>ROUND($N$1*'Tabla en UF'!R15,0)</f>
        <v>8081534</v>
      </c>
      <c r="S15" s="10">
        <f>ROUND($N$1*'Tabla en UF'!S15,0)</f>
        <v>9190768</v>
      </c>
      <c r="T15" s="10">
        <f>ROUND($N$1*'Tabla en UF'!T15,0)</f>
        <v>10141511</v>
      </c>
      <c r="U15" s="10">
        <f>ROUND($N$1*'Tabla en UF'!U15,0)</f>
        <v>11092293</v>
      </c>
      <c r="V15" s="27">
        <f>ROUND($N$1*'Tabla en UF'!V15,0)</f>
        <v>12043076</v>
      </c>
      <c r="W15" s="27">
        <f>ROUND($N$1*'Tabla en UF'!W15,0)</f>
        <v>12359977</v>
      </c>
      <c r="X15" s="27">
        <f>ROUND($N$1*'Tabla en UF'!X15,0)</f>
        <v>13310760</v>
      </c>
      <c r="Y15" s="27">
        <f>ROUND($N$1*'Tabla en UF'!Y15,0)</f>
        <v>14261543</v>
      </c>
      <c r="Z15" s="27">
        <f>ROUND($N$1*'Tabla en UF'!Z15,0)</f>
        <v>15212286</v>
      </c>
      <c r="AA15" s="27">
        <f>ROUND($N$1*'Tabla en UF'!AA15,0)</f>
        <v>16163069</v>
      </c>
      <c r="AB15" s="28">
        <f>ROUND($N$1*'Tabla en UF'!AB15,0)</f>
        <v>17747693</v>
      </c>
    </row>
    <row r="16" spans="2:29">
      <c r="B16" s="11">
        <v>34</v>
      </c>
      <c r="C16" s="9">
        <f>ROUND($N$1*'Tabla en UF'!C16,0)</f>
        <v>2462935</v>
      </c>
      <c r="D16" s="9">
        <f>ROUND($N$1*'Tabla en UF'!D16,0)</f>
        <v>2462935</v>
      </c>
      <c r="E16" s="9">
        <f>ROUND($N$1*'Tabla en UF'!E16,0)</f>
        <v>2462935</v>
      </c>
      <c r="F16" s="9">
        <f>ROUND($N$1*'Tabla en UF'!F16,0)</f>
        <v>2462935</v>
      </c>
      <c r="G16" s="9">
        <f>ROUND($N$1*'Tabla en UF'!G16,0)</f>
        <v>2462935</v>
      </c>
      <c r="H16" s="10">
        <f>ROUND($N$1*'Tabla en UF'!H16,0)</f>
        <v>4156209</v>
      </c>
      <c r="I16" s="10">
        <f>ROUND($N$1*'Tabla en UF'!I16,0)</f>
        <v>4156209</v>
      </c>
      <c r="J16" s="10">
        <f>ROUND($N$1*'Tabla en UF'!J16,0)</f>
        <v>4156209</v>
      </c>
      <c r="K16" s="10">
        <f>ROUND($N$1*'Tabla en UF'!K16,0)</f>
        <v>4156209</v>
      </c>
      <c r="L16" s="10">
        <f>ROUND($N$1*'Tabla en UF'!L16,0)</f>
        <v>4156209</v>
      </c>
      <c r="M16" s="10">
        <f>ROUND($N$1*'Tabla en UF'!M16,0)</f>
        <v>5079819</v>
      </c>
      <c r="N16" s="10">
        <f>ROUND($N$1*'Tabla en UF'!N16,0)</f>
        <v>5541625</v>
      </c>
      <c r="O16" s="10">
        <f>ROUND($N$1*'Tabla en UF'!O16,0)</f>
        <v>6003430</v>
      </c>
      <c r="P16" s="10">
        <f>ROUND($N$1*'Tabla en UF'!P16,0)</f>
        <v>6465235</v>
      </c>
      <c r="Q16" s="10">
        <f>ROUND($N$1*'Tabla en UF'!Q16,0)</f>
        <v>6927041</v>
      </c>
      <c r="R16" s="10">
        <f>ROUND($N$1*'Tabla en UF'!R16,0)</f>
        <v>7850612</v>
      </c>
      <c r="S16" s="10">
        <f>ROUND($N$1*'Tabla en UF'!S16,0)</f>
        <v>8928171</v>
      </c>
      <c r="T16" s="10">
        <f>ROUND($N$1*'Tabla en UF'!T16,0)</f>
        <v>9851782</v>
      </c>
      <c r="U16" s="10">
        <f>ROUND($N$1*'Tabla en UF'!U16,0)</f>
        <v>10775392</v>
      </c>
      <c r="V16" s="27">
        <f>ROUND($N$1*'Tabla en UF'!V16,0)</f>
        <v>11698963</v>
      </c>
      <c r="W16" s="27">
        <f>ROUND($N$1*'Tabla en UF'!W16,0)</f>
        <v>12006860</v>
      </c>
      <c r="X16" s="27">
        <f>ROUND($N$1*'Tabla en UF'!X16,0)</f>
        <v>12930431</v>
      </c>
      <c r="Y16" s="27">
        <f>ROUND($N$1*'Tabla en UF'!Y16,0)</f>
        <v>13854042</v>
      </c>
      <c r="Z16" s="27">
        <f>ROUND($N$1*'Tabla en UF'!Z16,0)</f>
        <v>14777653</v>
      </c>
      <c r="AA16" s="27">
        <f>ROUND($N$1*'Tabla en UF'!AA16,0)</f>
        <v>15701263</v>
      </c>
      <c r="AB16" s="28">
        <f>ROUND($N$1*'Tabla en UF'!AB16,0)</f>
        <v>17240588</v>
      </c>
    </row>
    <row r="17" spans="2:28">
      <c r="B17" s="11">
        <v>33</v>
      </c>
      <c r="C17" s="9">
        <f>ROUND($N$1*'Tabla en UF'!C17,0)</f>
        <v>2390503</v>
      </c>
      <c r="D17" s="9">
        <f>ROUND($N$1*'Tabla en UF'!D17,0)</f>
        <v>2390503</v>
      </c>
      <c r="E17" s="9">
        <f>ROUND($N$1*'Tabla en UF'!E17,0)</f>
        <v>2390503</v>
      </c>
      <c r="F17" s="9">
        <f>ROUND($N$1*'Tabla en UF'!F17,0)</f>
        <v>2390503</v>
      </c>
      <c r="G17" s="9">
        <f>ROUND($N$1*'Tabla en UF'!G17,0)</f>
        <v>2390503</v>
      </c>
      <c r="H17" s="10">
        <f>ROUND($N$1*'Tabla en UF'!H17,0)</f>
        <v>4033974</v>
      </c>
      <c r="I17" s="10">
        <f>ROUND($N$1*'Tabla en UF'!I17,0)</f>
        <v>4033974</v>
      </c>
      <c r="J17" s="10">
        <f>ROUND($N$1*'Tabla en UF'!J17,0)</f>
        <v>4033974</v>
      </c>
      <c r="K17" s="10">
        <f>ROUND($N$1*'Tabla en UF'!K17,0)</f>
        <v>4033974</v>
      </c>
      <c r="L17" s="10">
        <f>ROUND($N$1*'Tabla en UF'!L17,0)</f>
        <v>4033974</v>
      </c>
      <c r="M17" s="10">
        <f>ROUND($N$1*'Tabla en UF'!M17,0)</f>
        <v>4930413</v>
      </c>
      <c r="N17" s="10">
        <f>ROUND($N$1*'Tabla en UF'!N17,0)</f>
        <v>5378632</v>
      </c>
      <c r="O17" s="10">
        <f>ROUND($N$1*'Tabla en UF'!O17,0)</f>
        <v>5826852</v>
      </c>
      <c r="P17" s="10">
        <f>ROUND($N$1*'Tabla en UF'!P17,0)</f>
        <v>6275071</v>
      </c>
      <c r="Q17" s="10">
        <f>ROUND($N$1*'Tabla en UF'!Q17,0)</f>
        <v>6723290</v>
      </c>
      <c r="R17" s="10">
        <f>ROUND($N$1*'Tabla en UF'!R17,0)</f>
        <v>7619729</v>
      </c>
      <c r="S17" s="10">
        <f>ROUND($N$1*'Tabla en UF'!S17,0)</f>
        <v>8665574</v>
      </c>
      <c r="T17" s="10">
        <f>ROUND($N$1*'Tabla en UF'!T17,0)</f>
        <v>9562013</v>
      </c>
      <c r="U17" s="10">
        <f>ROUND($N$1*'Tabla en UF'!U17,0)</f>
        <v>10458452</v>
      </c>
      <c r="V17" s="27">
        <f>ROUND($N$1*'Tabla en UF'!V17,0)</f>
        <v>11354890</v>
      </c>
      <c r="W17" s="27">
        <f>ROUND($N$1*'Tabla en UF'!W17,0)</f>
        <v>11653703</v>
      </c>
      <c r="X17" s="27">
        <f>ROUND($N$1*'Tabla en UF'!X17,0)</f>
        <v>12550142</v>
      </c>
      <c r="Y17" s="27">
        <f>ROUND($N$1*'Tabla en UF'!Y17,0)</f>
        <v>13446581</v>
      </c>
      <c r="Z17" s="27">
        <f>ROUND($N$1*'Tabla en UF'!Z17,0)</f>
        <v>14343019</v>
      </c>
      <c r="AA17" s="27">
        <f>ROUND($N$1*'Tabla en UF'!AA17,0)</f>
        <v>15239458</v>
      </c>
      <c r="AB17" s="28">
        <f>ROUND($N$1*'Tabla en UF'!AB17,0)</f>
        <v>16733522</v>
      </c>
    </row>
    <row r="18" spans="2:28">
      <c r="B18" s="11">
        <v>32</v>
      </c>
      <c r="C18" s="9">
        <f>ROUND($N$1*'Tabla en UF'!C18,0)</f>
        <v>2318071</v>
      </c>
      <c r="D18" s="9">
        <f>ROUND($N$1*'Tabla en UF'!D18,0)</f>
        <v>2318071</v>
      </c>
      <c r="E18" s="9">
        <f>ROUND($N$1*'Tabla en UF'!E18,0)</f>
        <v>2318071</v>
      </c>
      <c r="F18" s="9">
        <f>ROUND($N$1*'Tabla en UF'!F18,0)</f>
        <v>2318071</v>
      </c>
      <c r="G18" s="9">
        <f>ROUND($N$1*'Tabla en UF'!G18,0)</f>
        <v>2318071</v>
      </c>
      <c r="H18" s="10">
        <f>ROUND($N$1*'Tabla en UF'!H18,0)</f>
        <v>3911740</v>
      </c>
      <c r="I18" s="10">
        <f>ROUND($N$1*'Tabla en UF'!I18,0)</f>
        <v>3911740</v>
      </c>
      <c r="J18" s="10">
        <f>ROUND($N$1*'Tabla en UF'!J18,0)</f>
        <v>3911740</v>
      </c>
      <c r="K18" s="10">
        <f>ROUND($N$1*'Tabla en UF'!K18,0)</f>
        <v>3911740</v>
      </c>
      <c r="L18" s="10">
        <f>ROUND($N$1*'Tabla en UF'!L18,0)</f>
        <v>3911740</v>
      </c>
      <c r="M18" s="10">
        <f>ROUND($N$1*'Tabla en UF'!M18,0)</f>
        <v>4781006</v>
      </c>
      <c r="N18" s="10">
        <f>ROUND($N$1*'Tabla en UF'!N18,0)</f>
        <v>5215640</v>
      </c>
      <c r="O18" s="10">
        <f>ROUND($N$1*'Tabla en UF'!O18,0)</f>
        <v>5650273</v>
      </c>
      <c r="P18" s="10">
        <f>ROUND($N$1*'Tabla en UF'!P18,0)</f>
        <v>6084906</v>
      </c>
      <c r="Q18" s="10">
        <f>ROUND($N$1*'Tabla en UF'!Q18,0)</f>
        <v>6519540</v>
      </c>
      <c r="R18" s="10">
        <f>ROUND($N$1*'Tabla en UF'!R18,0)</f>
        <v>7388846</v>
      </c>
      <c r="S18" s="10">
        <f>ROUND($N$1*'Tabla en UF'!S18,0)</f>
        <v>8402977</v>
      </c>
      <c r="T18" s="10">
        <f>ROUND($N$1*'Tabla en UF'!T18,0)</f>
        <v>9272244</v>
      </c>
      <c r="U18" s="10">
        <f>ROUND($N$1*'Tabla en UF'!U18,0)</f>
        <v>10141511</v>
      </c>
      <c r="V18" s="27">
        <f>ROUND($N$1*'Tabla en UF'!V18,0)</f>
        <v>11010817</v>
      </c>
      <c r="W18" s="27">
        <f>ROUND($N$1*'Tabla en UF'!W18,0)</f>
        <v>11300546</v>
      </c>
      <c r="X18" s="27">
        <f>ROUND($N$1*'Tabla en UF'!X18,0)</f>
        <v>12169853</v>
      </c>
      <c r="Y18" s="27">
        <f>ROUND($N$1*'Tabla en UF'!Y18,0)</f>
        <v>13039119</v>
      </c>
      <c r="Z18" s="27">
        <f>ROUND($N$1*'Tabla en UF'!Z18,0)</f>
        <v>13908386</v>
      </c>
      <c r="AA18" s="27">
        <f>ROUND($N$1*'Tabla en UF'!AA18,0)</f>
        <v>14777653</v>
      </c>
      <c r="AB18" s="28">
        <f>ROUND($N$1*'Tabla en UF'!AB18,0)</f>
        <v>16226457</v>
      </c>
    </row>
    <row r="19" spans="2:28">
      <c r="B19" s="11">
        <v>31</v>
      </c>
      <c r="C19" s="9">
        <f>ROUND($N$1*'Tabla en UF'!C19,0)</f>
        <v>2245639</v>
      </c>
      <c r="D19" s="9">
        <f>ROUND($N$1*'Tabla en UF'!D19,0)</f>
        <v>2245639</v>
      </c>
      <c r="E19" s="9">
        <f>ROUND($N$1*'Tabla en UF'!E19,0)</f>
        <v>2245639</v>
      </c>
      <c r="F19" s="9">
        <f>ROUND($N$1*'Tabla en UF'!F19,0)</f>
        <v>2245639</v>
      </c>
      <c r="G19" s="9">
        <f>ROUND($N$1*'Tabla en UF'!G19,0)</f>
        <v>2245639</v>
      </c>
      <c r="H19" s="10">
        <f>ROUND($N$1*'Tabla en UF'!H19,0)</f>
        <v>3789505</v>
      </c>
      <c r="I19" s="10">
        <f>ROUND($N$1*'Tabla en UF'!I19,0)</f>
        <v>3789505</v>
      </c>
      <c r="J19" s="10">
        <f>ROUND($N$1*'Tabla en UF'!J19,0)</f>
        <v>3789505</v>
      </c>
      <c r="K19" s="10">
        <f>ROUND($N$1*'Tabla en UF'!K19,0)</f>
        <v>3789505</v>
      </c>
      <c r="L19" s="10">
        <f>ROUND($N$1*'Tabla en UF'!L19,0)</f>
        <v>3789505</v>
      </c>
      <c r="M19" s="10">
        <f>ROUND($N$1*'Tabla en UF'!M19,0)</f>
        <v>4631600</v>
      </c>
      <c r="N19" s="10">
        <f>ROUND($N$1*'Tabla en UF'!N19,0)</f>
        <v>5052647</v>
      </c>
      <c r="O19" s="10">
        <f>ROUND($N$1*'Tabla en UF'!O19,0)</f>
        <v>5473695</v>
      </c>
      <c r="P19" s="10">
        <f>ROUND($N$1*'Tabla en UF'!P19,0)</f>
        <v>5894782</v>
      </c>
      <c r="Q19" s="10">
        <f>ROUND($N$1*'Tabla en UF'!Q19,0)</f>
        <v>6315829</v>
      </c>
      <c r="R19" s="10">
        <f>ROUND($N$1*'Tabla en UF'!R19,0)</f>
        <v>7157924</v>
      </c>
      <c r="S19" s="10">
        <f>ROUND($N$1*'Tabla en UF'!S19,0)</f>
        <v>8140381</v>
      </c>
      <c r="T19" s="10">
        <f>ROUND($N$1*'Tabla en UF'!T19,0)</f>
        <v>8982515</v>
      </c>
      <c r="U19" s="10">
        <f>ROUND($N$1*'Tabla en UF'!U19,0)</f>
        <v>9824610</v>
      </c>
      <c r="V19" s="27">
        <f>ROUND($N$1*'Tabla en UF'!V19,0)</f>
        <v>10666704</v>
      </c>
      <c r="W19" s="27">
        <f>ROUND($N$1*'Tabla en UF'!W19,0)</f>
        <v>10947429</v>
      </c>
      <c r="X19" s="27">
        <f>ROUND($N$1*'Tabla en UF'!X19,0)</f>
        <v>11789524</v>
      </c>
      <c r="Y19" s="27">
        <f>ROUND($N$1*'Tabla en UF'!Y19,0)</f>
        <v>12631618</v>
      </c>
      <c r="Z19" s="27">
        <f>ROUND($N$1*'Tabla en UF'!Z19,0)</f>
        <v>13473753</v>
      </c>
      <c r="AA19" s="27">
        <f>ROUND($N$1*'Tabla en UF'!AA19,0)</f>
        <v>14315847</v>
      </c>
      <c r="AB19" s="28">
        <f>ROUND($N$1*'Tabla en UF'!AB19,0)</f>
        <v>15719351</v>
      </c>
    </row>
    <row r="20" spans="2:28">
      <c r="B20" s="11">
        <v>30</v>
      </c>
      <c r="C20" s="9">
        <f>ROUND($N$1*'Tabla en UF'!C20,0)</f>
        <v>2173167</v>
      </c>
      <c r="D20" s="9">
        <f>ROUND($N$1*'Tabla en UF'!D20,0)</f>
        <v>2173167</v>
      </c>
      <c r="E20" s="9">
        <f>ROUND($N$1*'Tabla en UF'!E20,0)</f>
        <v>2173167</v>
      </c>
      <c r="F20" s="9">
        <f>ROUND($N$1*'Tabla en UF'!F20,0)</f>
        <v>2173167</v>
      </c>
      <c r="G20" s="9">
        <f>ROUND($N$1*'Tabla en UF'!G20,0)</f>
        <v>2173167</v>
      </c>
      <c r="H20" s="10">
        <f>ROUND($N$1*'Tabla en UF'!H20,0)</f>
        <v>3667231</v>
      </c>
      <c r="I20" s="10">
        <f>ROUND($N$1*'Tabla en UF'!I20,0)</f>
        <v>3667231</v>
      </c>
      <c r="J20" s="10">
        <f>ROUND($N$1*'Tabla en UF'!J20,0)</f>
        <v>3667231</v>
      </c>
      <c r="K20" s="10">
        <f>ROUND($N$1*'Tabla en UF'!K20,0)</f>
        <v>3667231</v>
      </c>
      <c r="L20" s="10">
        <f>ROUND($N$1*'Tabla en UF'!L20,0)</f>
        <v>3667231</v>
      </c>
      <c r="M20" s="10">
        <f>ROUND($N$1*'Tabla en UF'!M20,0)</f>
        <v>4482194</v>
      </c>
      <c r="N20" s="10">
        <f>ROUND($N$1*'Tabla en UF'!N20,0)</f>
        <v>4889655</v>
      </c>
      <c r="O20" s="10">
        <f>ROUND($N$1*'Tabla en UF'!O20,0)</f>
        <v>5297156</v>
      </c>
      <c r="P20" s="10">
        <f>ROUND($N$1*'Tabla en UF'!P20,0)</f>
        <v>5704617</v>
      </c>
      <c r="Q20" s="10">
        <f>ROUND($N$1*'Tabla en UF'!Q20,0)</f>
        <v>6112078</v>
      </c>
      <c r="R20" s="10">
        <f>ROUND($N$1*'Tabla en UF'!R20,0)</f>
        <v>6927041</v>
      </c>
      <c r="S20" s="10">
        <f>ROUND($N$1*'Tabla en UF'!S20,0)</f>
        <v>7877784</v>
      </c>
      <c r="T20" s="10">
        <f>ROUND($N$1*'Tabla en UF'!T20,0)</f>
        <v>8692746</v>
      </c>
      <c r="U20" s="10">
        <f>ROUND($N$1*'Tabla en UF'!U20,0)</f>
        <v>9507669</v>
      </c>
      <c r="V20" s="27">
        <f>ROUND($N$1*'Tabla en UF'!V20,0)</f>
        <v>10322631</v>
      </c>
      <c r="W20" s="27">
        <f>ROUND($N$1*'Tabla en UF'!W20,0)</f>
        <v>10594272</v>
      </c>
      <c r="X20" s="27">
        <f>ROUND($N$1*'Tabla en UF'!X20,0)</f>
        <v>11409234</v>
      </c>
      <c r="Y20" s="27">
        <f>ROUND($N$1*'Tabla en UF'!Y20,0)</f>
        <v>12224157</v>
      </c>
      <c r="Z20" s="27">
        <f>ROUND($N$1*'Tabla en UF'!Z20,0)</f>
        <v>13039119</v>
      </c>
      <c r="AA20" s="27">
        <f>ROUND($N$1*'Tabla en UF'!AA20,0)</f>
        <v>13854042</v>
      </c>
      <c r="AB20" s="28">
        <f>ROUND($N$1*'Tabla en UF'!AB20,0)</f>
        <v>15212286</v>
      </c>
    </row>
    <row r="21" spans="2:28">
      <c r="B21" s="11">
        <v>29</v>
      </c>
      <c r="C21" s="9">
        <f>ROUND($N$1*'Tabla en UF'!C21,0)</f>
        <v>2100734</v>
      </c>
      <c r="D21" s="9">
        <f>ROUND($N$1*'Tabla en UF'!D21,0)</f>
        <v>2100734</v>
      </c>
      <c r="E21" s="9">
        <f>ROUND($N$1*'Tabla en UF'!E21,0)</f>
        <v>2100734</v>
      </c>
      <c r="F21" s="9">
        <f>ROUND($N$1*'Tabla en UF'!F21,0)</f>
        <v>2100734</v>
      </c>
      <c r="G21" s="9">
        <f>ROUND($N$1*'Tabla en UF'!G21,0)</f>
        <v>2100734</v>
      </c>
      <c r="H21" s="10">
        <f>ROUND($N$1*'Tabla en UF'!H21,0)</f>
        <v>3544997</v>
      </c>
      <c r="I21" s="10">
        <f>ROUND($N$1*'Tabla en UF'!I21,0)</f>
        <v>3544997</v>
      </c>
      <c r="J21" s="10">
        <f>ROUND($N$1*'Tabla en UF'!J21,0)</f>
        <v>3544997</v>
      </c>
      <c r="K21" s="10">
        <f>ROUND($N$1*'Tabla en UF'!K21,0)</f>
        <v>3544997</v>
      </c>
      <c r="L21" s="10">
        <f>ROUND($N$1*'Tabla en UF'!L21,0)</f>
        <v>3544997</v>
      </c>
      <c r="M21" s="10">
        <f>ROUND($N$1*'Tabla en UF'!M21,0)</f>
        <v>4332787</v>
      </c>
      <c r="N21" s="10">
        <f>ROUND($N$1*'Tabla en UF'!N21,0)</f>
        <v>4726662</v>
      </c>
      <c r="O21" s="10">
        <f>ROUND($N$1*'Tabla en UF'!O21,0)</f>
        <v>5120577</v>
      </c>
      <c r="P21" s="10">
        <f>ROUND($N$1*'Tabla en UF'!P21,0)</f>
        <v>5514453</v>
      </c>
      <c r="Q21" s="10">
        <f>ROUND($N$1*'Tabla en UF'!Q21,0)</f>
        <v>5908328</v>
      </c>
      <c r="R21" s="10">
        <f>ROUND($N$1*'Tabla en UF'!R21,0)</f>
        <v>6696118</v>
      </c>
      <c r="S21" s="10">
        <f>ROUND($N$1*'Tabla en UF'!S21,0)</f>
        <v>7615187</v>
      </c>
      <c r="T21" s="10">
        <f>ROUND($N$1*'Tabla en UF'!T21,0)</f>
        <v>8402977</v>
      </c>
      <c r="U21" s="10">
        <f>ROUND($N$1*'Tabla en UF'!U21,0)</f>
        <v>9190768</v>
      </c>
      <c r="V21" s="27">
        <f>ROUND($N$1*'Tabla en UF'!V21,0)</f>
        <v>9978558</v>
      </c>
      <c r="W21" s="27">
        <f>ROUND($N$1*'Tabla en UF'!W21,0)</f>
        <v>10241115</v>
      </c>
      <c r="X21" s="27">
        <f>ROUND($N$1*'Tabla en UF'!X21,0)</f>
        <v>11028905</v>
      </c>
      <c r="Y21" s="27">
        <f>ROUND($N$1*'Tabla en UF'!Y21,0)</f>
        <v>11816696</v>
      </c>
      <c r="Z21" s="27">
        <f>ROUND($N$1*'Tabla en UF'!Z21,0)</f>
        <v>12604486</v>
      </c>
      <c r="AA21" s="27">
        <f>ROUND($N$1*'Tabla en UF'!AA21,0)</f>
        <v>13392236</v>
      </c>
      <c r="AB21" s="28">
        <f>ROUND($N$1*'Tabla en UF'!AB21,0)</f>
        <v>14705220</v>
      </c>
    </row>
    <row r="22" spans="2:28">
      <c r="B22" s="11">
        <v>28</v>
      </c>
      <c r="C22" s="9">
        <f>ROUND($N$1*'Tabla en UF'!C22,0)</f>
        <v>2028302</v>
      </c>
      <c r="D22" s="9">
        <f>ROUND($N$1*'Tabla en UF'!D22,0)</f>
        <v>2028302</v>
      </c>
      <c r="E22" s="9">
        <f>ROUND($N$1*'Tabla en UF'!E22,0)</f>
        <v>2028302</v>
      </c>
      <c r="F22" s="9">
        <f>ROUND($N$1*'Tabla en UF'!F22,0)</f>
        <v>2028302</v>
      </c>
      <c r="G22" s="9">
        <f>ROUND($N$1*'Tabla en UF'!G22,0)</f>
        <v>2028302</v>
      </c>
      <c r="H22" s="10">
        <f>ROUND($N$1*'Tabla en UF'!H22,0)</f>
        <v>3422762</v>
      </c>
      <c r="I22" s="10">
        <f>ROUND($N$1*'Tabla en UF'!I22,0)</f>
        <v>3422762</v>
      </c>
      <c r="J22" s="10">
        <f>ROUND($N$1*'Tabla en UF'!J22,0)</f>
        <v>3422762</v>
      </c>
      <c r="K22" s="10">
        <f>ROUND($N$1*'Tabla en UF'!K22,0)</f>
        <v>3422762</v>
      </c>
      <c r="L22" s="10">
        <f>ROUND($N$1*'Tabla en UF'!L22,0)</f>
        <v>3422762</v>
      </c>
      <c r="M22" s="10">
        <f>ROUND($N$1*'Tabla en UF'!M22,0)</f>
        <v>4183381</v>
      </c>
      <c r="N22" s="10">
        <f>ROUND($N$1*'Tabla en UF'!N22,0)</f>
        <v>4563670</v>
      </c>
      <c r="O22" s="10">
        <f>ROUND($N$1*'Tabla en UF'!O22,0)</f>
        <v>4943999</v>
      </c>
      <c r="P22" s="10">
        <f>ROUND($N$1*'Tabla en UF'!P22,0)</f>
        <v>5324288</v>
      </c>
      <c r="Q22" s="10">
        <f>ROUND($N$1*'Tabla en UF'!Q22,0)</f>
        <v>5704617</v>
      </c>
      <c r="R22" s="10">
        <f>ROUND($N$1*'Tabla en UF'!R22,0)</f>
        <v>6465235</v>
      </c>
      <c r="S22" s="10">
        <f>ROUND($N$1*'Tabla en UF'!S22,0)</f>
        <v>7352590</v>
      </c>
      <c r="T22" s="10">
        <f>ROUND($N$1*'Tabla en UF'!T22,0)</f>
        <v>8113208</v>
      </c>
      <c r="U22" s="10">
        <f>ROUND($N$1*'Tabla en UF'!U22,0)</f>
        <v>8873827</v>
      </c>
      <c r="V22" s="27">
        <f>ROUND($N$1*'Tabla en UF'!V22,0)</f>
        <v>9634445</v>
      </c>
      <c r="W22" s="27">
        <f>ROUND($N$1*'Tabla en UF'!W22,0)</f>
        <v>9887998</v>
      </c>
      <c r="X22" s="27">
        <f>ROUND($N$1*'Tabla en UF'!X22,0)</f>
        <v>10648616</v>
      </c>
      <c r="Y22" s="27">
        <f>ROUND($N$1*'Tabla en UF'!Y22,0)</f>
        <v>11409234</v>
      </c>
      <c r="Z22" s="27">
        <f>ROUND($N$1*'Tabla en UF'!Z22,0)</f>
        <v>12169853</v>
      </c>
      <c r="AA22" s="27">
        <f>ROUND($N$1*'Tabla en UF'!AA22,0)</f>
        <v>12930431</v>
      </c>
      <c r="AB22" s="28">
        <f>ROUND($N$1*'Tabla en UF'!AB22,0)</f>
        <v>14198155</v>
      </c>
    </row>
    <row r="23" spans="2:28">
      <c r="B23" s="11">
        <v>27</v>
      </c>
      <c r="C23" s="9">
        <f>ROUND($N$1*'Tabla en UF'!C23,0)</f>
        <v>1955870</v>
      </c>
      <c r="D23" s="9">
        <f>ROUND($N$1*'Tabla en UF'!D23,0)</f>
        <v>1955870</v>
      </c>
      <c r="E23" s="9">
        <f>ROUND($N$1*'Tabla en UF'!E23,0)</f>
        <v>1955870</v>
      </c>
      <c r="F23" s="9">
        <f>ROUND($N$1*'Tabla en UF'!F23,0)</f>
        <v>1955870</v>
      </c>
      <c r="G23" s="9">
        <f>ROUND($N$1*'Tabla en UF'!G23,0)</f>
        <v>1955870</v>
      </c>
      <c r="H23" s="10">
        <f>ROUND($N$1*'Tabla en UF'!H23,0)</f>
        <v>3300528</v>
      </c>
      <c r="I23" s="10">
        <f>ROUND($N$1*'Tabla en UF'!I23,0)</f>
        <v>3300528</v>
      </c>
      <c r="J23" s="10">
        <f>ROUND($N$1*'Tabla en UF'!J23,0)</f>
        <v>3300528</v>
      </c>
      <c r="K23" s="10">
        <f>ROUND($N$1*'Tabla en UF'!K23,0)</f>
        <v>3300528</v>
      </c>
      <c r="L23" s="10">
        <f>ROUND($N$1*'Tabla en UF'!L23,0)</f>
        <v>3300528</v>
      </c>
      <c r="M23" s="10">
        <f>ROUND($N$1*'Tabla en UF'!M23,0)</f>
        <v>4033974</v>
      </c>
      <c r="N23" s="10">
        <f>ROUND($N$1*'Tabla en UF'!N23,0)</f>
        <v>4400717</v>
      </c>
      <c r="O23" s="10">
        <f>ROUND($N$1*'Tabla en UF'!O23,0)</f>
        <v>4767420</v>
      </c>
      <c r="P23" s="10">
        <f>ROUND($N$1*'Tabla en UF'!P23,0)</f>
        <v>5134163</v>
      </c>
      <c r="Q23" s="10">
        <f>ROUND($N$1*'Tabla en UF'!Q23,0)</f>
        <v>5500867</v>
      </c>
      <c r="R23" s="10">
        <f>ROUND($N$1*'Tabla en UF'!R23,0)</f>
        <v>6234313</v>
      </c>
      <c r="S23" s="10">
        <f>ROUND($N$1*'Tabla en UF'!S23,0)</f>
        <v>7090033</v>
      </c>
      <c r="T23" s="10">
        <f>ROUND($N$1*'Tabla en UF'!T23,0)</f>
        <v>7823480</v>
      </c>
      <c r="U23" s="10">
        <f>ROUND($N$1*'Tabla en UF'!U23,0)</f>
        <v>8556926</v>
      </c>
      <c r="V23" s="27">
        <f>ROUND($N$1*'Tabla en UF'!V23,0)</f>
        <v>9290372</v>
      </c>
      <c r="W23" s="27">
        <f>ROUND($N$1*'Tabla en UF'!W23,0)</f>
        <v>9534841</v>
      </c>
      <c r="X23" s="27">
        <f>ROUND($N$1*'Tabla en UF'!X23,0)</f>
        <v>10268287</v>
      </c>
      <c r="Y23" s="27">
        <f>ROUND($N$1*'Tabla en UF'!Y23,0)</f>
        <v>11001733</v>
      </c>
      <c r="Z23" s="27">
        <f>ROUND($N$1*'Tabla en UF'!Z23,0)</f>
        <v>11735179</v>
      </c>
      <c r="AA23" s="27">
        <f>ROUND($N$1*'Tabla en UF'!AA23,0)</f>
        <v>12468665</v>
      </c>
      <c r="AB23" s="28">
        <f>ROUND($N$1*'Tabla en UF'!AB23,0)</f>
        <v>13691049</v>
      </c>
    </row>
    <row r="24" spans="2:28">
      <c r="B24" s="11">
        <v>26</v>
      </c>
      <c r="C24" s="9">
        <f>ROUND($N$1*'Tabla en UF'!C24,0)</f>
        <v>1883438</v>
      </c>
      <c r="D24" s="9">
        <f>ROUND($N$1*'Tabla en UF'!D24,0)</f>
        <v>1883438</v>
      </c>
      <c r="E24" s="9">
        <f>ROUND($N$1*'Tabla en UF'!E24,0)</f>
        <v>1883438</v>
      </c>
      <c r="F24" s="9">
        <f>ROUND($N$1*'Tabla en UF'!F24,0)</f>
        <v>1883438</v>
      </c>
      <c r="G24" s="9">
        <f>ROUND($N$1*'Tabla en UF'!G24,0)</f>
        <v>1883438</v>
      </c>
      <c r="H24" s="10">
        <f>ROUND($N$1*'Tabla en UF'!H24,0)</f>
        <v>3178294</v>
      </c>
      <c r="I24" s="10">
        <f>ROUND($N$1*'Tabla en UF'!I24,0)</f>
        <v>3178294</v>
      </c>
      <c r="J24" s="10">
        <f>ROUND($N$1*'Tabla en UF'!J24,0)</f>
        <v>3178294</v>
      </c>
      <c r="K24" s="10">
        <f>ROUND($N$1*'Tabla en UF'!K24,0)</f>
        <v>3178294</v>
      </c>
      <c r="L24" s="10">
        <f>ROUND($N$1*'Tabla en UF'!L24,0)</f>
        <v>3178294</v>
      </c>
      <c r="M24" s="10">
        <f>ROUND($N$1*'Tabla en UF'!M24,0)</f>
        <v>3884568</v>
      </c>
      <c r="N24" s="10">
        <f>ROUND($N$1*'Tabla en UF'!N24,0)</f>
        <v>4237725</v>
      </c>
      <c r="O24" s="10">
        <f>ROUND($N$1*'Tabla en UF'!O24,0)</f>
        <v>4590842</v>
      </c>
      <c r="P24" s="10">
        <f>ROUND($N$1*'Tabla en UF'!P24,0)</f>
        <v>4943999</v>
      </c>
      <c r="Q24" s="10">
        <f>ROUND($N$1*'Tabla en UF'!Q24,0)</f>
        <v>5297156</v>
      </c>
      <c r="R24" s="10">
        <f>ROUND($N$1*'Tabla en UF'!R24,0)</f>
        <v>6003430</v>
      </c>
      <c r="S24" s="10">
        <f>ROUND($N$1*'Tabla en UF'!S24,0)</f>
        <v>6827437</v>
      </c>
      <c r="T24" s="10">
        <f>ROUND($N$1*'Tabla en UF'!T24,0)</f>
        <v>7533711</v>
      </c>
      <c r="U24" s="10">
        <f>ROUND($N$1*'Tabla en UF'!U24,0)</f>
        <v>8239985</v>
      </c>
      <c r="V24" s="27">
        <f>ROUND($N$1*'Tabla en UF'!V24,0)</f>
        <v>8946259</v>
      </c>
      <c r="W24" s="27">
        <f>ROUND($N$1*'Tabla en UF'!W24,0)</f>
        <v>9181724</v>
      </c>
      <c r="X24" s="27">
        <f>ROUND($N$1*'Tabla en UF'!X24,0)</f>
        <v>9887998</v>
      </c>
      <c r="Y24" s="27">
        <f>ROUND($N$1*'Tabla en UF'!Y24,0)</f>
        <v>10594272</v>
      </c>
      <c r="Z24" s="27">
        <f>ROUND($N$1*'Tabla en UF'!Z24,0)</f>
        <v>11300546</v>
      </c>
      <c r="AA24" s="27">
        <f>ROUND($N$1*'Tabla en UF'!AA24,0)</f>
        <v>12006860</v>
      </c>
      <c r="AB24" s="28">
        <f>ROUND($N$1*'Tabla en UF'!AB24,0)</f>
        <v>13183984</v>
      </c>
    </row>
    <row r="25" spans="2:28">
      <c r="B25" s="11">
        <v>25</v>
      </c>
      <c r="C25" s="9">
        <f>ROUND($N$1*'Tabla en UF'!C25,0)</f>
        <v>1811005</v>
      </c>
      <c r="D25" s="9">
        <f>ROUND($N$1*'Tabla en UF'!D25,0)</f>
        <v>1811005</v>
      </c>
      <c r="E25" s="9">
        <f>ROUND($N$1*'Tabla en UF'!E25,0)</f>
        <v>1811005</v>
      </c>
      <c r="F25" s="9">
        <f>ROUND($N$1*'Tabla en UF'!F25,0)</f>
        <v>1811005</v>
      </c>
      <c r="G25" s="9">
        <f>ROUND($N$1*'Tabla en UF'!G25,0)</f>
        <v>1811005</v>
      </c>
      <c r="H25" s="10">
        <f>ROUND($N$1*'Tabla en UF'!H25,0)</f>
        <v>3056059</v>
      </c>
      <c r="I25" s="10">
        <f>ROUND($N$1*'Tabla en UF'!I25,0)</f>
        <v>3056059</v>
      </c>
      <c r="J25" s="10">
        <f>ROUND($N$1*'Tabla en UF'!J25,0)</f>
        <v>3056059</v>
      </c>
      <c r="K25" s="10">
        <f>ROUND($N$1*'Tabla en UF'!K25,0)</f>
        <v>3056059</v>
      </c>
      <c r="L25" s="10">
        <f>ROUND($N$1*'Tabla en UF'!L25,0)</f>
        <v>3056059</v>
      </c>
      <c r="M25" s="10">
        <f>ROUND($N$1*'Tabla en UF'!M25,0)</f>
        <v>3735161</v>
      </c>
      <c r="N25" s="10">
        <f>ROUND($N$1*'Tabla en UF'!N25,0)</f>
        <v>4074732</v>
      </c>
      <c r="O25" s="10">
        <f>ROUND($N$1*'Tabla en UF'!O25,0)</f>
        <v>4414263</v>
      </c>
      <c r="P25" s="10">
        <f>ROUND($N$1*'Tabla en UF'!P25,0)</f>
        <v>4753834</v>
      </c>
      <c r="Q25" s="10">
        <f>ROUND($N$1*'Tabla en UF'!Q25,0)</f>
        <v>5093405</v>
      </c>
      <c r="R25" s="10">
        <f>ROUND($N$1*'Tabla en UF'!R25,0)</f>
        <v>5772507</v>
      </c>
      <c r="S25" s="10">
        <f>ROUND($N$1*'Tabla en UF'!S25,0)</f>
        <v>6564840</v>
      </c>
      <c r="T25" s="10">
        <f>ROUND($N$1*'Tabla en UF'!T25,0)</f>
        <v>7243942</v>
      </c>
      <c r="U25" s="10">
        <f>ROUND($N$1*'Tabla en UF'!U25,0)</f>
        <v>7923084</v>
      </c>
      <c r="V25" s="27">
        <f>ROUND($N$1*'Tabla en UF'!V25,0)</f>
        <v>8602186</v>
      </c>
      <c r="W25" s="27">
        <f>ROUND($N$1*'Tabla en UF'!W25,0)</f>
        <v>8828567</v>
      </c>
      <c r="X25" s="27">
        <f>ROUND($N$1*'Tabla en UF'!X25,0)</f>
        <v>9507669</v>
      </c>
      <c r="Y25" s="27">
        <f>ROUND($N$1*'Tabla en UF'!Y25,0)</f>
        <v>10186811</v>
      </c>
      <c r="Z25" s="27">
        <f>ROUND($N$1*'Tabla en UF'!Z25,0)</f>
        <v>10865913</v>
      </c>
      <c r="AA25" s="27">
        <f>ROUND($N$1*'Tabla en UF'!AA25,0)</f>
        <v>11545055</v>
      </c>
      <c r="AB25" s="28">
        <f>ROUND($N$1*'Tabla en UF'!AB25,0)</f>
        <v>12676918</v>
      </c>
    </row>
    <row r="26" spans="2:28">
      <c r="B26" s="11">
        <v>24</v>
      </c>
      <c r="C26" s="9">
        <f>ROUND($N$1*'Tabla en UF'!C26,0)</f>
        <v>1738533</v>
      </c>
      <c r="D26" s="9">
        <f>ROUND($N$1*'Tabla en UF'!D26,0)</f>
        <v>1738533</v>
      </c>
      <c r="E26" s="9">
        <f>ROUND($N$1*'Tabla en UF'!E26,0)</f>
        <v>1738533</v>
      </c>
      <c r="F26" s="9">
        <f>ROUND($N$1*'Tabla en UF'!F26,0)</f>
        <v>1738533</v>
      </c>
      <c r="G26" s="9">
        <f>ROUND($N$1*'Tabla en UF'!G26,0)</f>
        <v>1738533</v>
      </c>
      <c r="H26" s="10">
        <f>ROUND($N$1*'Tabla en UF'!H26,0)</f>
        <v>2933785</v>
      </c>
      <c r="I26" s="10">
        <f>ROUND($N$1*'Tabla en UF'!I26,0)</f>
        <v>2933785</v>
      </c>
      <c r="J26" s="10">
        <f>ROUND($N$1*'Tabla en UF'!J26,0)</f>
        <v>2933785</v>
      </c>
      <c r="K26" s="10">
        <f>ROUND($N$1*'Tabla en UF'!K26,0)</f>
        <v>2933785</v>
      </c>
      <c r="L26" s="10">
        <f>ROUND($N$1*'Tabla en UF'!L26,0)</f>
        <v>2933785</v>
      </c>
      <c r="M26" s="10">
        <f>ROUND($N$1*'Tabla en UF'!M26,0)</f>
        <v>3585755</v>
      </c>
      <c r="N26" s="10">
        <f>ROUND($N$1*'Tabla en UF'!N26,0)</f>
        <v>3911740</v>
      </c>
      <c r="O26" s="10">
        <f>ROUND($N$1*'Tabla en UF'!O26,0)</f>
        <v>4237725</v>
      </c>
      <c r="P26" s="10">
        <f>ROUND($N$1*'Tabla en UF'!P26,0)</f>
        <v>4563670</v>
      </c>
      <c r="Q26" s="10">
        <f>ROUND($N$1*'Tabla en UF'!Q26,0)</f>
        <v>4889655</v>
      </c>
      <c r="R26" s="10">
        <f>ROUND($N$1*'Tabla en UF'!R26,0)</f>
        <v>5541625</v>
      </c>
      <c r="S26" s="10">
        <f>ROUND($N$1*'Tabla en UF'!S26,0)</f>
        <v>6302243</v>
      </c>
      <c r="T26" s="10">
        <f>ROUND($N$1*'Tabla en UF'!T26,0)</f>
        <v>6954173</v>
      </c>
      <c r="U26" s="10">
        <f>ROUND($N$1*'Tabla en UF'!U26,0)</f>
        <v>7606143</v>
      </c>
      <c r="V26" s="27">
        <f>ROUND($N$1*'Tabla en UF'!V26,0)</f>
        <v>8258113</v>
      </c>
      <c r="W26" s="27">
        <f>ROUND($N$1*'Tabla en UF'!W26,0)</f>
        <v>8475410</v>
      </c>
      <c r="X26" s="27">
        <f>ROUND($N$1*'Tabla en UF'!X26,0)</f>
        <v>9127379</v>
      </c>
      <c r="Y26" s="27">
        <f>ROUND($N$1*'Tabla en UF'!Y26,0)</f>
        <v>9779349</v>
      </c>
      <c r="Z26" s="27">
        <f>ROUND($N$1*'Tabla en UF'!Z26,0)</f>
        <v>10431279</v>
      </c>
      <c r="AA26" s="27">
        <f>ROUND($N$1*'Tabla en UF'!AA26,0)</f>
        <v>11083249</v>
      </c>
      <c r="AB26" s="28">
        <f>ROUND($N$1*'Tabla en UF'!AB26,0)</f>
        <v>12169853</v>
      </c>
    </row>
    <row r="27" spans="2:28">
      <c r="B27" s="11">
        <v>23</v>
      </c>
      <c r="C27" s="9">
        <f>ROUND($N$1*'Tabla en UF'!C27,0)</f>
        <v>1666101</v>
      </c>
      <c r="D27" s="9">
        <f>ROUND($N$1*'Tabla en UF'!D27,0)</f>
        <v>1666101</v>
      </c>
      <c r="E27" s="9">
        <f>ROUND($N$1*'Tabla en UF'!E27,0)</f>
        <v>1666101</v>
      </c>
      <c r="F27" s="9">
        <f>ROUND($N$1*'Tabla en UF'!F27,0)</f>
        <v>1666101</v>
      </c>
      <c r="G27" s="9">
        <f>ROUND($N$1*'Tabla en UF'!G27,0)</f>
        <v>1666101</v>
      </c>
      <c r="H27" s="10">
        <f>ROUND($N$1*'Tabla en UF'!H27,0)</f>
        <v>2811550</v>
      </c>
      <c r="I27" s="10">
        <f>ROUND($N$1*'Tabla en UF'!I27,0)</f>
        <v>2811550</v>
      </c>
      <c r="J27" s="10">
        <f>ROUND($N$1*'Tabla en UF'!J27,0)</f>
        <v>2811550</v>
      </c>
      <c r="K27" s="10">
        <f>ROUND($N$1*'Tabla en UF'!K27,0)</f>
        <v>2811550</v>
      </c>
      <c r="L27" s="10">
        <f>ROUND($N$1*'Tabla en UF'!L27,0)</f>
        <v>2811550</v>
      </c>
      <c r="M27" s="10">
        <f>ROUND($N$1*'Tabla en UF'!M27,0)</f>
        <v>3436348</v>
      </c>
      <c r="N27" s="10">
        <f>ROUND($N$1*'Tabla en UF'!N27,0)</f>
        <v>3748747</v>
      </c>
      <c r="O27" s="10">
        <f>ROUND($N$1*'Tabla en UF'!O27,0)</f>
        <v>4061146</v>
      </c>
      <c r="P27" s="10">
        <f>ROUND($N$1*'Tabla en UF'!P27,0)</f>
        <v>4373545</v>
      </c>
      <c r="Q27" s="10">
        <f>ROUND($N$1*'Tabla en UF'!Q27,0)</f>
        <v>4685944</v>
      </c>
      <c r="R27" s="10">
        <f>ROUND($N$1*'Tabla en UF'!R27,0)</f>
        <v>5310702</v>
      </c>
      <c r="S27" s="10">
        <f>ROUND($N$1*'Tabla en UF'!S27,0)</f>
        <v>6039646</v>
      </c>
      <c r="T27" s="10">
        <f>ROUND($N$1*'Tabla en UF'!T27,0)</f>
        <v>6664444</v>
      </c>
      <c r="U27" s="10">
        <f>ROUND($N$1*'Tabla en UF'!U27,0)</f>
        <v>7289242</v>
      </c>
      <c r="V27" s="27">
        <f>ROUND($N$1*'Tabla en UF'!V27,0)</f>
        <v>7914000</v>
      </c>
      <c r="W27" s="27">
        <f>ROUND($N$1*'Tabla en UF'!W27,0)</f>
        <v>8122292</v>
      </c>
      <c r="X27" s="27">
        <f>ROUND($N$1*'Tabla en UF'!X27,0)</f>
        <v>8747050</v>
      </c>
      <c r="Y27" s="27">
        <f>ROUND($N$1*'Tabla en UF'!Y27,0)</f>
        <v>9371848</v>
      </c>
      <c r="Z27" s="27">
        <f>ROUND($N$1*'Tabla en UF'!Z27,0)</f>
        <v>9996646</v>
      </c>
      <c r="AA27" s="27">
        <f>ROUND($N$1*'Tabla en UF'!AA27,0)</f>
        <v>10621444</v>
      </c>
      <c r="AB27" s="28">
        <f>ROUND($N$1*'Tabla en UF'!AB27,0)</f>
        <v>11662747</v>
      </c>
    </row>
    <row r="28" spans="2:28">
      <c r="B28" s="11">
        <v>22</v>
      </c>
      <c r="C28" s="9">
        <f>ROUND($N$1*'Tabla en UF'!C28,0)</f>
        <v>1593669</v>
      </c>
      <c r="D28" s="9">
        <f>ROUND($N$1*'Tabla en UF'!D28,0)</f>
        <v>1593669</v>
      </c>
      <c r="E28" s="9">
        <f>ROUND($N$1*'Tabla en UF'!E28,0)</f>
        <v>1593669</v>
      </c>
      <c r="F28" s="9">
        <f>ROUND($N$1*'Tabla en UF'!F28,0)</f>
        <v>1593669</v>
      </c>
      <c r="G28" s="9">
        <f>ROUND($N$1*'Tabla en UF'!G28,0)</f>
        <v>1593669</v>
      </c>
      <c r="H28" s="10">
        <f>ROUND($N$1*'Tabla en UF'!H28,0)</f>
        <v>2689316</v>
      </c>
      <c r="I28" s="10">
        <f>ROUND($N$1*'Tabla en UF'!I28,0)</f>
        <v>2689316</v>
      </c>
      <c r="J28" s="10">
        <f>ROUND($N$1*'Tabla en UF'!J28,0)</f>
        <v>2689316</v>
      </c>
      <c r="K28" s="10">
        <f>ROUND($N$1*'Tabla en UF'!K28,0)</f>
        <v>2689316</v>
      </c>
      <c r="L28" s="10">
        <f>ROUND($N$1*'Tabla en UF'!L28,0)</f>
        <v>2689316</v>
      </c>
      <c r="M28" s="10">
        <f>ROUND($N$1*'Tabla en UF'!M28,0)</f>
        <v>3286942</v>
      </c>
      <c r="N28" s="10">
        <f>ROUND($N$1*'Tabla en UF'!N28,0)</f>
        <v>3585755</v>
      </c>
      <c r="O28" s="10">
        <f>ROUND($N$1*'Tabla en UF'!O28,0)</f>
        <v>3884568</v>
      </c>
      <c r="P28" s="10">
        <f>ROUND($N$1*'Tabla en UF'!P28,0)</f>
        <v>4183381</v>
      </c>
      <c r="Q28" s="10">
        <f>ROUND($N$1*'Tabla en UF'!Q28,0)</f>
        <v>4482194</v>
      </c>
      <c r="R28" s="10">
        <f>ROUND($N$1*'Tabla en UF'!R28,0)</f>
        <v>5079819</v>
      </c>
      <c r="S28" s="10">
        <f>ROUND($N$1*'Tabla en UF'!S28,0)</f>
        <v>5777049</v>
      </c>
      <c r="T28" s="10">
        <f>ROUND($N$1*'Tabla en UF'!T28,0)</f>
        <v>6374675</v>
      </c>
      <c r="U28" s="10">
        <f>ROUND($N$1*'Tabla en UF'!U28,0)</f>
        <v>6972301</v>
      </c>
      <c r="V28" s="27">
        <f>ROUND($N$1*'Tabla en UF'!V28,0)</f>
        <v>7569927</v>
      </c>
      <c r="W28" s="27">
        <f>ROUND($N$1*'Tabla en UF'!W28,0)</f>
        <v>7769135</v>
      </c>
      <c r="X28" s="27">
        <f>ROUND($N$1*'Tabla en UF'!X28,0)</f>
        <v>8366761</v>
      </c>
      <c r="Y28" s="27">
        <f>ROUND($N$1*'Tabla en UF'!Y28,0)</f>
        <v>8964387</v>
      </c>
      <c r="Z28" s="27">
        <f>ROUND($N$1*'Tabla en UF'!Z28,0)</f>
        <v>9562013</v>
      </c>
      <c r="AA28" s="27">
        <f>ROUND($N$1*'Tabla en UF'!AA28,0)</f>
        <v>10159639</v>
      </c>
      <c r="AB28" s="28">
        <f>ROUND($N$1*'Tabla en UF'!AB28,0)</f>
        <v>11155682</v>
      </c>
    </row>
    <row r="29" spans="2:28">
      <c r="B29" s="11">
        <v>21</v>
      </c>
      <c r="C29" s="9">
        <f>ROUND($N$1*'Tabla en UF'!C29,0)</f>
        <v>1521237</v>
      </c>
      <c r="D29" s="9">
        <f>ROUND($N$1*'Tabla en UF'!D29,0)</f>
        <v>1521237</v>
      </c>
      <c r="E29" s="9">
        <f>ROUND($N$1*'Tabla en UF'!E29,0)</f>
        <v>1521237</v>
      </c>
      <c r="F29" s="9">
        <f>ROUND($N$1*'Tabla en UF'!F29,0)</f>
        <v>1521237</v>
      </c>
      <c r="G29" s="9">
        <f>ROUND($N$1*'Tabla en UF'!G29,0)</f>
        <v>1521237</v>
      </c>
      <c r="H29" s="10">
        <f>ROUND($N$1*'Tabla en UF'!H29,0)</f>
        <v>2567082</v>
      </c>
      <c r="I29" s="10">
        <f>ROUND($N$1*'Tabla en UF'!I29,0)</f>
        <v>2567082</v>
      </c>
      <c r="J29" s="10">
        <f>ROUND($N$1*'Tabla en UF'!J29,0)</f>
        <v>2567082</v>
      </c>
      <c r="K29" s="10">
        <f>ROUND($N$1*'Tabla en UF'!K29,0)</f>
        <v>2567082</v>
      </c>
      <c r="L29" s="10">
        <f>ROUND($N$1*'Tabla en UF'!L29,0)</f>
        <v>2567082</v>
      </c>
      <c r="M29" s="10">
        <f>ROUND($N$1*'Tabla en UF'!M29,0)</f>
        <v>3137535</v>
      </c>
      <c r="N29" s="10">
        <f>ROUND($N$1*'Tabla en UF'!N29,0)</f>
        <v>3422762</v>
      </c>
      <c r="O29" s="10">
        <f>ROUND($N$1*'Tabla en UF'!O29,0)</f>
        <v>3707989</v>
      </c>
      <c r="P29" s="10">
        <f>ROUND($N$1*'Tabla en UF'!P29,0)</f>
        <v>3993216</v>
      </c>
      <c r="Q29" s="10">
        <f>ROUND($N$1*'Tabla en UF'!Q29,0)</f>
        <v>4278443</v>
      </c>
      <c r="R29" s="10">
        <f>ROUND($N$1*'Tabla en UF'!R29,0)</f>
        <v>4848937</v>
      </c>
      <c r="S29" s="10">
        <f>ROUND($N$1*'Tabla en UF'!S29,0)</f>
        <v>5514453</v>
      </c>
      <c r="T29" s="10">
        <f>ROUND($N$1*'Tabla en UF'!T29,0)</f>
        <v>6084906</v>
      </c>
      <c r="U29" s="10">
        <f>ROUND($N$1*'Tabla en UF'!U29,0)</f>
        <v>6655360</v>
      </c>
      <c r="V29" s="27">
        <f>ROUND($N$1*'Tabla en UF'!V29,0)</f>
        <v>7225854</v>
      </c>
      <c r="W29" s="27">
        <f>ROUND($N$1*'Tabla en UF'!W29,0)</f>
        <v>7415978</v>
      </c>
      <c r="X29" s="27">
        <f>ROUND($N$1*'Tabla en UF'!X29,0)</f>
        <v>7986472</v>
      </c>
      <c r="Y29" s="27">
        <f>ROUND($N$1*'Tabla en UF'!Y29,0)</f>
        <v>8556926</v>
      </c>
      <c r="Z29" s="27">
        <f>ROUND($N$1*'Tabla en UF'!Z29,0)</f>
        <v>9127379</v>
      </c>
      <c r="AA29" s="27">
        <f>ROUND($N$1*'Tabla en UF'!AA29,0)</f>
        <v>9697833</v>
      </c>
      <c r="AB29" s="28">
        <f>ROUND($N$1*'Tabla en UF'!AB29,0)</f>
        <v>10648616</v>
      </c>
    </row>
    <row r="30" spans="2:28">
      <c r="B30" s="11">
        <v>20</v>
      </c>
      <c r="C30" s="9">
        <f>ROUND($N$1*'Tabla en UF'!C30,0)</f>
        <v>1448804</v>
      </c>
      <c r="D30" s="9">
        <f>ROUND($N$1*'Tabla en UF'!D30,0)</f>
        <v>1448804</v>
      </c>
      <c r="E30" s="9">
        <f>ROUND($N$1*'Tabla en UF'!E30,0)</f>
        <v>1448804</v>
      </c>
      <c r="F30" s="9">
        <f>ROUND($N$1*'Tabla en UF'!F30,0)</f>
        <v>1448804</v>
      </c>
      <c r="G30" s="9">
        <f>ROUND($N$1*'Tabla en UF'!G30,0)</f>
        <v>1448804</v>
      </c>
      <c r="H30" s="10">
        <f>ROUND($N$1*'Tabla en UF'!H30,0)</f>
        <v>2444847</v>
      </c>
      <c r="I30" s="10">
        <f>ROUND($N$1*'Tabla en UF'!I30,0)</f>
        <v>2444847</v>
      </c>
      <c r="J30" s="10">
        <f>ROUND($N$1*'Tabla en UF'!J30,0)</f>
        <v>2444847</v>
      </c>
      <c r="K30" s="10">
        <f>ROUND($N$1*'Tabla en UF'!K30,0)</f>
        <v>2444847</v>
      </c>
      <c r="L30" s="10">
        <f>ROUND($N$1*'Tabla en UF'!L30,0)</f>
        <v>2444847</v>
      </c>
      <c r="M30" s="10">
        <f>ROUND($N$1*'Tabla en UF'!M30,0)</f>
        <v>2988129</v>
      </c>
      <c r="N30" s="10">
        <f>ROUND($N$1*'Tabla en UF'!N30,0)</f>
        <v>3259770</v>
      </c>
      <c r="O30" s="10">
        <f>ROUND($N$1*'Tabla en UF'!O30,0)</f>
        <v>3531411</v>
      </c>
      <c r="P30" s="10">
        <f>ROUND($N$1*'Tabla en UF'!P30,0)</f>
        <v>3803091</v>
      </c>
      <c r="Q30" s="10">
        <f>ROUND($N$1*'Tabla en UF'!Q30,0)</f>
        <v>4074732</v>
      </c>
      <c r="R30" s="10">
        <f>ROUND($N$1*'Tabla en UF'!R30,0)</f>
        <v>4618014</v>
      </c>
      <c r="S30" s="10">
        <f>ROUND($N$1*'Tabla en UF'!S30,0)</f>
        <v>5251856</v>
      </c>
      <c r="T30" s="10">
        <f>ROUND($N$1*'Tabla en UF'!T30,0)</f>
        <v>5795177</v>
      </c>
      <c r="U30" s="10">
        <f>ROUND($N$1*'Tabla en UF'!U30,0)</f>
        <v>6338459</v>
      </c>
      <c r="V30" s="27">
        <f>ROUND($N$1*'Tabla en UF'!V30,0)</f>
        <v>6881741</v>
      </c>
      <c r="W30" s="27">
        <f>ROUND($N$1*'Tabla en UF'!W30,0)</f>
        <v>7062861</v>
      </c>
      <c r="X30" s="27">
        <f>ROUND($N$1*'Tabla en UF'!X30,0)</f>
        <v>7606143</v>
      </c>
      <c r="Y30" s="27">
        <f>ROUND($N$1*'Tabla en UF'!Y30,0)</f>
        <v>8149425</v>
      </c>
      <c r="Z30" s="27">
        <f>ROUND($N$1*'Tabla en UF'!Z30,0)</f>
        <v>8692746</v>
      </c>
      <c r="AA30" s="27">
        <f>ROUND($N$1*'Tabla en UF'!AA30,0)</f>
        <v>9236028</v>
      </c>
      <c r="AB30" s="28">
        <f>ROUND($N$1*'Tabla en UF'!AB30,0)</f>
        <v>10141511</v>
      </c>
    </row>
    <row r="31" spans="2:28">
      <c r="B31" s="11">
        <v>19</v>
      </c>
      <c r="C31" s="9">
        <f>ROUND($N$1*'Tabla en UF'!C31,0)</f>
        <v>1376332</v>
      </c>
      <c r="D31" s="9">
        <f>ROUND($N$1*'Tabla en UF'!D31,0)</f>
        <v>1376332</v>
      </c>
      <c r="E31" s="9">
        <f>ROUND($N$1*'Tabla en UF'!E31,0)</f>
        <v>1376332</v>
      </c>
      <c r="F31" s="9">
        <f>ROUND($N$1*'Tabla en UF'!F31,0)</f>
        <v>1376332</v>
      </c>
      <c r="G31" s="9">
        <f>ROUND($N$1*'Tabla en UF'!G31,0)</f>
        <v>1376332</v>
      </c>
      <c r="H31" s="10">
        <f>ROUND($N$1*'Tabla en UF'!H31,0)</f>
        <v>2322573</v>
      </c>
      <c r="I31" s="10">
        <f>ROUND($N$1*'Tabla en UF'!I31,0)</f>
        <v>2322573</v>
      </c>
      <c r="J31" s="10">
        <f>ROUND($N$1*'Tabla en UF'!J31,0)</f>
        <v>2322573</v>
      </c>
      <c r="K31" s="10">
        <f>ROUND($N$1*'Tabla en UF'!K31,0)</f>
        <v>2322573</v>
      </c>
      <c r="L31" s="10">
        <f>ROUND($N$1*'Tabla en UF'!L31,0)</f>
        <v>2322573</v>
      </c>
      <c r="M31" s="10">
        <f>ROUND($N$1*'Tabla en UF'!M31,0)</f>
        <v>2838723</v>
      </c>
      <c r="N31" s="10">
        <f>ROUND($N$1*'Tabla en UF'!N31,0)</f>
        <v>3096777</v>
      </c>
      <c r="O31" s="10">
        <f>ROUND($N$1*'Tabla en UF'!O31,0)</f>
        <v>3354872</v>
      </c>
      <c r="P31" s="10">
        <f>ROUND($N$1*'Tabla en UF'!P31,0)</f>
        <v>3612927</v>
      </c>
      <c r="Q31" s="10">
        <f>ROUND($N$1*'Tabla en UF'!Q31,0)</f>
        <v>3870982</v>
      </c>
      <c r="R31" s="10">
        <f>ROUND($N$1*'Tabla en UF'!R31,0)</f>
        <v>4387131</v>
      </c>
      <c r="S31" s="10">
        <f>ROUND($N$1*'Tabla en UF'!S31,0)</f>
        <v>4989259</v>
      </c>
      <c r="T31" s="10">
        <f>ROUND($N$1*'Tabla en UF'!T31,0)</f>
        <v>5505409</v>
      </c>
      <c r="U31" s="10">
        <f>ROUND($N$1*'Tabla en UF'!U31,0)</f>
        <v>6021518</v>
      </c>
      <c r="V31" s="27">
        <f>ROUND($N$1*'Tabla en UF'!V31,0)</f>
        <v>6537668</v>
      </c>
      <c r="W31" s="27">
        <f>ROUND($N$1*'Tabla en UF'!W31,0)</f>
        <v>6709704</v>
      </c>
      <c r="X31" s="27">
        <f>ROUND($N$1*'Tabla en UF'!X31,0)</f>
        <v>7225854</v>
      </c>
      <c r="Y31" s="27">
        <f>ROUND($N$1*'Tabla en UF'!Y31,0)</f>
        <v>7741963</v>
      </c>
      <c r="Z31" s="27">
        <f>ROUND($N$1*'Tabla en UF'!Z31,0)</f>
        <v>8258113</v>
      </c>
      <c r="AA31" s="27">
        <f>ROUND($N$1*'Tabla en UF'!AA31,0)</f>
        <v>8774222</v>
      </c>
      <c r="AB31" s="28">
        <f>ROUND($N$1*'Tabla en UF'!AB31,0)</f>
        <v>9634445</v>
      </c>
    </row>
    <row r="32" spans="2:28">
      <c r="B32" s="11">
        <v>18</v>
      </c>
      <c r="C32" s="9">
        <f>ROUND($N$1*'Tabla en UF'!C32,0)</f>
        <v>1303900</v>
      </c>
      <c r="D32" s="9">
        <f>ROUND($N$1*'Tabla en UF'!D32,0)</f>
        <v>1303900</v>
      </c>
      <c r="E32" s="9">
        <f>ROUND($N$1*'Tabla en UF'!E32,0)</f>
        <v>1303900</v>
      </c>
      <c r="F32" s="9">
        <f>ROUND($N$1*'Tabla en UF'!F32,0)</f>
        <v>1303900</v>
      </c>
      <c r="G32" s="9">
        <f>ROUND($N$1*'Tabla en UF'!G32,0)</f>
        <v>1303900</v>
      </c>
      <c r="H32" s="10">
        <f>ROUND($N$1*'Tabla en UF'!H32,0)</f>
        <v>2200339</v>
      </c>
      <c r="I32" s="10">
        <f>ROUND($N$1*'Tabla en UF'!I32,0)</f>
        <v>2200339</v>
      </c>
      <c r="J32" s="10">
        <f>ROUND($N$1*'Tabla en UF'!J32,0)</f>
        <v>2200339</v>
      </c>
      <c r="K32" s="10">
        <f>ROUND($N$1*'Tabla en UF'!K32,0)</f>
        <v>2200339</v>
      </c>
      <c r="L32" s="10">
        <f>ROUND($N$1*'Tabla en UF'!L32,0)</f>
        <v>2200339</v>
      </c>
      <c r="M32" s="10">
        <f>ROUND($N$1*'Tabla en UF'!M32,0)</f>
        <v>2689316</v>
      </c>
      <c r="N32" s="10">
        <f>ROUND($N$1*'Tabla en UF'!N32,0)</f>
        <v>2933785</v>
      </c>
      <c r="O32" s="10">
        <f>ROUND($N$1*'Tabla en UF'!O32,0)</f>
        <v>3178294</v>
      </c>
      <c r="P32" s="10">
        <f>ROUND($N$1*'Tabla en UF'!P32,0)</f>
        <v>3422762</v>
      </c>
      <c r="Q32" s="10">
        <f>ROUND($N$1*'Tabla en UF'!Q32,0)</f>
        <v>3667231</v>
      </c>
      <c r="R32" s="10">
        <f>ROUND($N$1*'Tabla en UF'!R32,0)</f>
        <v>4156209</v>
      </c>
      <c r="S32" s="10">
        <f>ROUND($N$1*'Tabla en UF'!S32,0)</f>
        <v>4726662</v>
      </c>
      <c r="T32" s="10">
        <f>ROUND($N$1*'Tabla en UF'!T32,0)</f>
        <v>5215640</v>
      </c>
      <c r="U32" s="10">
        <f>ROUND($N$1*'Tabla en UF'!U32,0)</f>
        <v>5704617</v>
      </c>
      <c r="V32" s="27">
        <f>ROUND($N$1*'Tabla en UF'!V32,0)</f>
        <v>6193595</v>
      </c>
      <c r="W32" s="27">
        <f>ROUND($N$1*'Tabla en UF'!W32,0)</f>
        <v>6356547</v>
      </c>
      <c r="X32" s="27">
        <f>ROUND($N$1*'Tabla en UF'!X32,0)</f>
        <v>6845525</v>
      </c>
      <c r="Y32" s="27">
        <f>ROUND($N$1*'Tabla en UF'!Y32,0)</f>
        <v>7334502</v>
      </c>
      <c r="Z32" s="27">
        <f>ROUND($N$1*'Tabla en UF'!Z32,0)</f>
        <v>7823480</v>
      </c>
      <c r="AA32" s="27">
        <f>ROUND($N$1*'Tabla en UF'!AA32,0)</f>
        <v>8312417</v>
      </c>
      <c r="AB32" s="28">
        <f>ROUND($N$1*'Tabla en UF'!AB32,0)</f>
        <v>9127379</v>
      </c>
    </row>
    <row r="33" spans="2:28">
      <c r="B33" s="11">
        <v>17</v>
      </c>
      <c r="C33" s="9">
        <f>ROUND($N$1*'Tabla en UF'!C33,0)</f>
        <v>1231468</v>
      </c>
      <c r="D33" s="9">
        <f>ROUND($N$1*'Tabla en UF'!D33,0)</f>
        <v>1231468</v>
      </c>
      <c r="E33" s="9">
        <f>ROUND($N$1*'Tabla en UF'!E33,0)</f>
        <v>1231468</v>
      </c>
      <c r="F33" s="9">
        <f>ROUND($N$1*'Tabla en UF'!F33,0)</f>
        <v>1231468</v>
      </c>
      <c r="G33" s="9">
        <f>ROUND($N$1*'Tabla en UF'!G33,0)</f>
        <v>1231468</v>
      </c>
      <c r="H33" s="10">
        <f>ROUND($N$1*'Tabla en UF'!H33,0)</f>
        <v>2078104</v>
      </c>
      <c r="I33" s="10">
        <f>ROUND($N$1*'Tabla en UF'!I33,0)</f>
        <v>2078104</v>
      </c>
      <c r="J33" s="10">
        <f>ROUND($N$1*'Tabla en UF'!J33,0)</f>
        <v>2078104</v>
      </c>
      <c r="K33" s="10">
        <f>ROUND($N$1*'Tabla en UF'!K33,0)</f>
        <v>2078104</v>
      </c>
      <c r="L33" s="10">
        <f>ROUND($N$1*'Tabla en UF'!L33,0)</f>
        <v>2078104</v>
      </c>
      <c r="M33" s="10">
        <f>ROUND($N$1*'Tabla en UF'!M33,0)</f>
        <v>2539910</v>
      </c>
      <c r="N33" s="10">
        <f>ROUND($N$1*'Tabla en UF'!N33,0)</f>
        <v>2770792</v>
      </c>
      <c r="O33" s="10">
        <f>ROUND($N$1*'Tabla en UF'!O33,0)</f>
        <v>3001715</v>
      </c>
      <c r="P33" s="10">
        <f>ROUND($N$1*'Tabla en UF'!P33,0)</f>
        <v>3232598</v>
      </c>
      <c r="Q33" s="10">
        <f>ROUND($N$1*'Tabla en UF'!Q33,0)</f>
        <v>3463520</v>
      </c>
      <c r="R33" s="10">
        <f>ROUND($N$1*'Tabla en UF'!R33,0)</f>
        <v>3925326</v>
      </c>
      <c r="S33" s="10">
        <f>ROUND($N$1*'Tabla en UF'!S33,0)</f>
        <v>4464066</v>
      </c>
      <c r="T33" s="10">
        <f>ROUND($N$1*'Tabla en UF'!T33,0)</f>
        <v>4925871</v>
      </c>
      <c r="U33" s="10">
        <f>ROUND($N$1*'Tabla en UF'!U33,0)</f>
        <v>5387676</v>
      </c>
      <c r="V33" s="27">
        <f>ROUND($N$1*'Tabla en UF'!V33,0)</f>
        <v>5849482</v>
      </c>
      <c r="W33" s="27">
        <f>ROUND($N$1*'Tabla en UF'!W33,0)</f>
        <v>6003430</v>
      </c>
      <c r="X33" s="27">
        <f>ROUND($N$1*'Tabla en UF'!X33,0)</f>
        <v>6465235</v>
      </c>
      <c r="Y33" s="27">
        <f>ROUND($N$1*'Tabla en UF'!Y33,0)</f>
        <v>6927041</v>
      </c>
      <c r="Z33" s="27">
        <f>ROUND($N$1*'Tabla en UF'!Z33,0)</f>
        <v>7388846</v>
      </c>
      <c r="AA33" s="27">
        <f>ROUND($N$1*'Tabla en UF'!AA33,0)</f>
        <v>7850612</v>
      </c>
      <c r="AB33" s="28">
        <f>ROUND($N$1*'Tabla en UF'!AB33,0)</f>
        <v>8620314</v>
      </c>
    </row>
    <row r="34" spans="2:28">
      <c r="B34" s="11">
        <v>16</v>
      </c>
      <c r="C34" s="9">
        <f>ROUND($N$1*'Tabla en UF'!C34,0)</f>
        <v>1159035</v>
      </c>
      <c r="D34" s="9">
        <f>ROUND($N$1*'Tabla en UF'!D34,0)</f>
        <v>1159035</v>
      </c>
      <c r="E34" s="9">
        <f>ROUND($N$1*'Tabla en UF'!E34,0)</f>
        <v>1159035</v>
      </c>
      <c r="F34" s="9">
        <f>ROUND($N$1*'Tabla en UF'!F34,0)</f>
        <v>1159035</v>
      </c>
      <c r="G34" s="9">
        <f>ROUND($N$1*'Tabla en UF'!G34,0)</f>
        <v>1159035</v>
      </c>
      <c r="H34" s="10">
        <f>ROUND($N$1*'Tabla en UF'!H34,0)</f>
        <v>1955870</v>
      </c>
      <c r="I34" s="10">
        <f>ROUND($N$1*'Tabla en UF'!I34,0)</f>
        <v>1955870</v>
      </c>
      <c r="J34" s="10">
        <f>ROUND($N$1*'Tabla en UF'!J34,0)</f>
        <v>1955870</v>
      </c>
      <c r="K34" s="10">
        <f>ROUND($N$1*'Tabla en UF'!K34,0)</f>
        <v>1955870</v>
      </c>
      <c r="L34" s="10">
        <f>ROUND($N$1*'Tabla en UF'!L34,0)</f>
        <v>1955870</v>
      </c>
      <c r="M34" s="10">
        <f>ROUND($N$1*'Tabla en UF'!M34,0)</f>
        <v>2390503</v>
      </c>
      <c r="N34" s="10">
        <f>ROUND($N$1*'Tabla en UF'!N34,0)</f>
        <v>2607840</v>
      </c>
      <c r="O34" s="10">
        <f>ROUND($N$1*'Tabla en UF'!O34,0)</f>
        <v>2825137</v>
      </c>
      <c r="P34" s="10">
        <f>ROUND($N$1*'Tabla en UF'!P34,0)</f>
        <v>3042473</v>
      </c>
      <c r="Q34" s="10">
        <f>ROUND($N$1*'Tabla en UF'!Q34,0)</f>
        <v>3259770</v>
      </c>
      <c r="R34" s="10">
        <f>ROUND($N$1*'Tabla en UF'!R34,0)</f>
        <v>3694403</v>
      </c>
      <c r="S34" s="10">
        <f>ROUND($N$1*'Tabla en UF'!S34,0)</f>
        <v>4201509</v>
      </c>
      <c r="T34" s="10">
        <f>ROUND($N$1*'Tabla en UF'!T34,0)</f>
        <v>4636142</v>
      </c>
      <c r="U34" s="10">
        <f>ROUND($N$1*'Tabla en UF'!U34,0)</f>
        <v>5070775</v>
      </c>
      <c r="V34" s="27">
        <f>ROUND($N$1*'Tabla en UF'!V34,0)</f>
        <v>5505409</v>
      </c>
      <c r="W34" s="27">
        <f>ROUND($N$1*'Tabla en UF'!W34,0)</f>
        <v>5650273</v>
      </c>
      <c r="X34" s="27">
        <f>ROUND($N$1*'Tabla en UF'!X34,0)</f>
        <v>6084906</v>
      </c>
      <c r="Y34" s="27">
        <f>ROUND($N$1*'Tabla en UF'!Y34,0)</f>
        <v>6519540</v>
      </c>
      <c r="Z34" s="27">
        <f>ROUND($N$1*'Tabla en UF'!Z34,0)</f>
        <v>6954173</v>
      </c>
      <c r="AA34" s="27">
        <f>ROUND($N$1*'Tabla en UF'!AA34,0)</f>
        <v>7388846</v>
      </c>
      <c r="AB34" s="28">
        <f>ROUND($N$1*'Tabla en UF'!AB34,0)</f>
        <v>8113208</v>
      </c>
    </row>
    <row r="35" spans="2:28">
      <c r="B35" s="11">
        <v>15</v>
      </c>
      <c r="C35" s="9">
        <f>ROUND($N$1*'Tabla en UF'!C35,0)</f>
        <v>1086603</v>
      </c>
      <c r="D35" s="9">
        <f>ROUND($N$1*'Tabla en UF'!D35,0)</f>
        <v>1086603</v>
      </c>
      <c r="E35" s="9">
        <f>ROUND($N$1*'Tabla en UF'!E35,0)</f>
        <v>1086603</v>
      </c>
      <c r="F35" s="9">
        <f>ROUND($N$1*'Tabla en UF'!F35,0)</f>
        <v>1086603</v>
      </c>
      <c r="G35" s="9">
        <f>ROUND($N$1*'Tabla en UF'!G35,0)</f>
        <v>1086603</v>
      </c>
      <c r="H35" s="10">
        <f>ROUND($N$1*'Tabla en UF'!H35,0)</f>
        <v>1833635</v>
      </c>
      <c r="I35" s="10">
        <f>ROUND($N$1*'Tabla en UF'!I35,0)</f>
        <v>1833635</v>
      </c>
      <c r="J35" s="10">
        <f>ROUND($N$1*'Tabla en UF'!J35,0)</f>
        <v>1833635</v>
      </c>
      <c r="K35" s="10">
        <f>ROUND($N$1*'Tabla en UF'!K35,0)</f>
        <v>1833635</v>
      </c>
      <c r="L35" s="10">
        <f>ROUND($N$1*'Tabla en UF'!L35,0)</f>
        <v>1833635</v>
      </c>
      <c r="M35" s="10">
        <f>ROUND($N$1*'Tabla en UF'!M35,0)</f>
        <v>2241097</v>
      </c>
      <c r="N35" s="10">
        <f>ROUND($N$1*'Tabla en UF'!N35,0)</f>
        <v>2444847</v>
      </c>
      <c r="O35" s="10">
        <f>ROUND($N$1*'Tabla en UF'!O35,0)</f>
        <v>2648558</v>
      </c>
      <c r="P35" s="10">
        <f>ROUND($N$1*'Tabla en UF'!P35,0)</f>
        <v>2852309</v>
      </c>
      <c r="Q35" s="10">
        <f>ROUND($N$1*'Tabla en UF'!Q35,0)</f>
        <v>3056059</v>
      </c>
      <c r="R35" s="10">
        <f>ROUND($N$1*'Tabla en UF'!R35,0)</f>
        <v>3463520</v>
      </c>
      <c r="S35" s="10">
        <f>ROUND($N$1*'Tabla en UF'!S35,0)</f>
        <v>3938912</v>
      </c>
      <c r="T35" s="10">
        <f>ROUND($N$1*'Tabla en UF'!T35,0)</f>
        <v>4346373</v>
      </c>
      <c r="U35" s="10">
        <f>ROUND($N$1*'Tabla en UF'!U35,0)</f>
        <v>4753834</v>
      </c>
      <c r="V35" s="27">
        <f>ROUND($N$1*'Tabla en UF'!V35,0)</f>
        <v>5161296</v>
      </c>
      <c r="W35" s="27">
        <f>ROUND($N$1*'Tabla en UF'!W35,0)</f>
        <v>5297156</v>
      </c>
      <c r="X35" s="27">
        <f>ROUND($N$1*'Tabla en UF'!X35,0)</f>
        <v>5704617</v>
      </c>
      <c r="Y35" s="27">
        <f>ROUND($N$1*'Tabla en UF'!Y35,0)</f>
        <v>6112078</v>
      </c>
      <c r="Z35" s="27">
        <f>ROUND($N$1*'Tabla en UF'!Z35,0)</f>
        <v>6519540</v>
      </c>
      <c r="AA35" s="27">
        <f>ROUND($N$1*'Tabla en UF'!AA35,0)</f>
        <v>6927041</v>
      </c>
      <c r="AB35" s="28">
        <f>ROUND($N$1*'Tabla en UF'!AB35,0)</f>
        <v>7606143</v>
      </c>
    </row>
    <row r="36" spans="2:28">
      <c r="B36" s="11">
        <v>14</v>
      </c>
      <c r="C36" s="9">
        <f>ROUND($N$1*'Tabla en UF'!C36,0)</f>
        <v>1014171</v>
      </c>
      <c r="D36" s="9">
        <f>ROUND($N$1*'Tabla en UF'!D36,0)</f>
        <v>1014171</v>
      </c>
      <c r="E36" s="9">
        <f>ROUND($N$1*'Tabla en UF'!E36,0)</f>
        <v>1014171</v>
      </c>
      <c r="F36" s="9">
        <f>ROUND($N$1*'Tabla en UF'!F36,0)</f>
        <v>1014171</v>
      </c>
      <c r="G36" s="9">
        <f>ROUND($N$1*'Tabla en UF'!G36,0)</f>
        <v>1014171</v>
      </c>
      <c r="H36" s="10">
        <f>ROUND($N$1*'Tabla en UF'!H36,0)</f>
        <v>1711401</v>
      </c>
      <c r="I36" s="10">
        <f>ROUND($N$1*'Tabla en UF'!I36,0)</f>
        <v>1711401</v>
      </c>
      <c r="J36" s="10">
        <f>ROUND($N$1*'Tabla en UF'!J36,0)</f>
        <v>1711401</v>
      </c>
      <c r="K36" s="10">
        <f>ROUND($N$1*'Tabla en UF'!K36,0)</f>
        <v>1711401</v>
      </c>
      <c r="L36" s="10">
        <f>ROUND($N$1*'Tabla en UF'!L36,0)</f>
        <v>1711401</v>
      </c>
      <c r="M36" s="10">
        <f>ROUND($N$1*'Tabla en UF'!M36,0)</f>
        <v>2091690</v>
      </c>
      <c r="N36" s="10">
        <f>ROUND($N$1*'Tabla en UF'!N36,0)</f>
        <v>2281855</v>
      </c>
      <c r="O36" s="10">
        <f>ROUND($N$1*'Tabla en UF'!O36,0)</f>
        <v>2471980</v>
      </c>
      <c r="P36" s="10">
        <f>ROUND($N$1*'Tabla en UF'!P36,0)</f>
        <v>2662144</v>
      </c>
      <c r="Q36" s="10">
        <f>ROUND($N$1*'Tabla en UF'!Q36,0)</f>
        <v>2852309</v>
      </c>
      <c r="R36" s="10">
        <f>ROUND($N$1*'Tabla en UF'!R36,0)</f>
        <v>3232598</v>
      </c>
      <c r="S36" s="10">
        <f>ROUND($N$1*'Tabla en UF'!S36,0)</f>
        <v>3676315</v>
      </c>
      <c r="T36" s="10">
        <f>ROUND($N$1*'Tabla en UF'!T36,0)</f>
        <v>4056604</v>
      </c>
      <c r="U36" s="10">
        <f>ROUND($N$1*'Tabla en UF'!U36,0)</f>
        <v>4436933</v>
      </c>
      <c r="V36" s="27">
        <f>ROUND($N$1*'Tabla en UF'!V36,0)</f>
        <v>4817223</v>
      </c>
      <c r="W36" s="27">
        <f>ROUND($N$1*'Tabla en UF'!W36,0)</f>
        <v>4943999</v>
      </c>
      <c r="X36" s="27">
        <f>ROUND($N$1*'Tabla en UF'!X36,0)</f>
        <v>5324288</v>
      </c>
      <c r="Y36" s="27">
        <f>ROUND($N$1*'Tabla en UF'!Y36,0)</f>
        <v>5704617</v>
      </c>
      <c r="Z36" s="27">
        <f>ROUND($N$1*'Tabla en UF'!Z36,0)</f>
        <v>6084906</v>
      </c>
      <c r="AA36" s="27">
        <f>ROUND($N$1*'Tabla en UF'!AA36,0)</f>
        <v>6465235</v>
      </c>
      <c r="AB36" s="28">
        <f>ROUND($N$1*'Tabla en UF'!AB36,0)</f>
        <v>7099077</v>
      </c>
    </row>
    <row r="37" spans="2:28">
      <c r="B37" s="11">
        <v>13</v>
      </c>
      <c r="C37" s="9">
        <f>ROUND($N$1*'Tabla en UF'!C37,0)</f>
        <v>941699</v>
      </c>
      <c r="D37" s="9">
        <f>ROUND($N$1*'Tabla en UF'!D37,0)</f>
        <v>941699</v>
      </c>
      <c r="E37" s="9">
        <f>ROUND($N$1*'Tabla en UF'!E37,0)</f>
        <v>941699</v>
      </c>
      <c r="F37" s="9">
        <f>ROUND($N$1*'Tabla en UF'!F37,0)</f>
        <v>941699</v>
      </c>
      <c r="G37" s="9">
        <f>ROUND($N$1*'Tabla en UF'!G37,0)</f>
        <v>941699</v>
      </c>
      <c r="H37" s="10">
        <f>ROUND($N$1*'Tabla en UF'!H37,0)</f>
        <v>1589127</v>
      </c>
      <c r="I37" s="10">
        <f>ROUND($N$1*'Tabla en UF'!I37,0)</f>
        <v>1589127</v>
      </c>
      <c r="J37" s="10">
        <f>ROUND($N$1*'Tabla en UF'!J37,0)</f>
        <v>1589127</v>
      </c>
      <c r="K37" s="10">
        <f>ROUND($N$1*'Tabla en UF'!K37,0)</f>
        <v>1589127</v>
      </c>
      <c r="L37" s="10">
        <f>ROUND($N$1*'Tabla en UF'!L37,0)</f>
        <v>1589127</v>
      </c>
      <c r="M37" s="10">
        <f>ROUND($N$1*'Tabla en UF'!M37,0)</f>
        <v>1942284</v>
      </c>
      <c r="N37" s="10">
        <f>ROUND($N$1*'Tabla en UF'!N37,0)</f>
        <v>2118862</v>
      </c>
      <c r="O37" s="10">
        <f>ROUND($N$1*'Tabla en UF'!O37,0)</f>
        <v>2295441</v>
      </c>
      <c r="P37" s="10">
        <f>ROUND($N$1*'Tabla en UF'!P37,0)</f>
        <v>2471980</v>
      </c>
      <c r="Q37" s="10">
        <f>ROUND($N$1*'Tabla en UF'!Q37,0)</f>
        <v>2648558</v>
      </c>
      <c r="R37" s="10">
        <f>ROUND($N$1*'Tabla en UF'!R37,0)</f>
        <v>3001715</v>
      </c>
      <c r="S37" s="10">
        <f>ROUND($N$1*'Tabla en UF'!S37,0)</f>
        <v>3413718</v>
      </c>
      <c r="T37" s="10">
        <f>ROUND($N$1*'Tabla en UF'!T37,0)</f>
        <v>3766835</v>
      </c>
      <c r="U37" s="10">
        <f>ROUND($N$1*'Tabla en UF'!U37,0)</f>
        <v>4119992</v>
      </c>
      <c r="V37" s="27">
        <f>ROUND($N$1*'Tabla en UF'!V37,0)</f>
        <v>4473149</v>
      </c>
      <c r="W37" s="27">
        <f>ROUND($N$1*'Tabla en UF'!W37,0)</f>
        <v>4590842</v>
      </c>
      <c r="X37" s="27">
        <f>ROUND($N$1*'Tabla en UF'!X37,0)</f>
        <v>4943999</v>
      </c>
      <c r="Y37" s="27">
        <f>ROUND($N$1*'Tabla en UF'!Y37,0)</f>
        <v>5297156</v>
      </c>
      <c r="Z37" s="27">
        <f>ROUND($N$1*'Tabla en UF'!Z37,0)</f>
        <v>5650273</v>
      </c>
      <c r="AA37" s="27">
        <f>ROUND($N$1*'Tabla en UF'!AA37,0)</f>
        <v>6003430</v>
      </c>
      <c r="AB37" s="28">
        <f>ROUND($N$1*'Tabla en UF'!AB37,0)</f>
        <v>6592012</v>
      </c>
    </row>
    <row r="38" spans="2:28">
      <c r="B38" s="11">
        <v>12</v>
      </c>
      <c r="C38" s="9">
        <f>ROUND($N$1*'Tabla en UF'!C38,0)</f>
        <v>869267</v>
      </c>
      <c r="D38" s="9">
        <f>ROUND($N$1*'Tabla en UF'!D38,0)</f>
        <v>869267</v>
      </c>
      <c r="E38" s="9">
        <f>ROUND($N$1*'Tabla en UF'!E38,0)</f>
        <v>869267</v>
      </c>
      <c r="F38" s="9">
        <f>ROUND($N$1*'Tabla en UF'!F38,0)</f>
        <v>869267</v>
      </c>
      <c r="G38" s="9">
        <f>ROUND($N$1*'Tabla en UF'!G38,0)</f>
        <v>869267</v>
      </c>
      <c r="H38" s="10">
        <f>ROUND($N$1*'Tabla en UF'!H38,0)</f>
        <v>1466892</v>
      </c>
      <c r="I38" s="10">
        <f>ROUND($N$1*'Tabla en UF'!I38,0)</f>
        <v>1466892</v>
      </c>
      <c r="J38" s="10">
        <f>ROUND($N$1*'Tabla en UF'!J38,0)</f>
        <v>1466892</v>
      </c>
      <c r="K38" s="10">
        <f>ROUND($N$1*'Tabla en UF'!K38,0)</f>
        <v>1466892</v>
      </c>
      <c r="L38" s="10">
        <f>ROUND($N$1*'Tabla en UF'!L38,0)</f>
        <v>1466892</v>
      </c>
      <c r="M38" s="10">
        <f>ROUND($N$1*'Tabla en UF'!M38,0)</f>
        <v>1792877</v>
      </c>
      <c r="N38" s="10">
        <f>ROUND($N$1*'Tabla en UF'!N38,0)</f>
        <v>1955870</v>
      </c>
      <c r="O38" s="10">
        <f>ROUND($N$1*'Tabla en UF'!O38,0)</f>
        <v>2118862</v>
      </c>
      <c r="P38" s="10">
        <f>ROUND($N$1*'Tabla en UF'!P38,0)</f>
        <v>2281855</v>
      </c>
      <c r="Q38" s="10">
        <f>ROUND($N$1*'Tabla en UF'!Q38,0)</f>
        <v>2444847</v>
      </c>
      <c r="R38" s="10">
        <f>ROUND($N$1*'Tabla en UF'!R38,0)</f>
        <v>2770792</v>
      </c>
      <c r="S38" s="10">
        <f>ROUND($N$1*'Tabla en UF'!S38,0)</f>
        <v>3151121</v>
      </c>
      <c r="T38" s="10">
        <f>ROUND($N$1*'Tabla en UF'!T38,0)</f>
        <v>3477106</v>
      </c>
      <c r="U38" s="10">
        <f>ROUND($N$1*'Tabla en UF'!U38,0)</f>
        <v>3803091</v>
      </c>
      <c r="V38" s="27">
        <f>ROUND($N$1*'Tabla en UF'!V38,0)</f>
        <v>4129036</v>
      </c>
      <c r="W38" s="27">
        <f>ROUND($N$1*'Tabla en UF'!W38,0)</f>
        <v>4237725</v>
      </c>
      <c r="X38" s="27">
        <f>ROUND($N$1*'Tabla en UF'!X38,0)</f>
        <v>4563670</v>
      </c>
      <c r="Y38" s="27">
        <f>ROUND($N$1*'Tabla en UF'!Y38,0)</f>
        <v>4889655</v>
      </c>
      <c r="Z38" s="27">
        <f>ROUND($N$1*'Tabla en UF'!Z38,0)</f>
        <v>5215640</v>
      </c>
      <c r="AA38" s="27">
        <f>ROUND($N$1*'Tabla en UF'!AA38,0)</f>
        <v>5541625</v>
      </c>
      <c r="AB38" s="28">
        <f>ROUND($N$1*'Tabla en UF'!AB38,0)</f>
        <v>6084906</v>
      </c>
    </row>
    <row r="39" spans="2:28">
      <c r="B39" s="11">
        <v>11</v>
      </c>
      <c r="C39" s="9">
        <f>ROUND($N$1*'Tabla en UF'!C39,0)</f>
        <v>796834</v>
      </c>
      <c r="D39" s="9">
        <f>ROUND($N$1*'Tabla en UF'!D39,0)</f>
        <v>796834</v>
      </c>
      <c r="E39" s="9">
        <f>ROUND($N$1*'Tabla en UF'!E39,0)</f>
        <v>796834</v>
      </c>
      <c r="F39" s="9">
        <f>ROUND($N$1*'Tabla en UF'!F39,0)</f>
        <v>796834</v>
      </c>
      <c r="G39" s="9">
        <f>ROUND($N$1*'Tabla en UF'!G39,0)</f>
        <v>796834</v>
      </c>
      <c r="H39" s="10">
        <f>ROUND($N$1*'Tabla en UF'!H39,0)</f>
        <v>1344658</v>
      </c>
      <c r="I39" s="10">
        <f>ROUND($N$1*'Tabla en UF'!I39,0)</f>
        <v>1344658</v>
      </c>
      <c r="J39" s="10">
        <f>ROUND($N$1*'Tabla en UF'!J39,0)</f>
        <v>1344658</v>
      </c>
      <c r="K39" s="10">
        <f>ROUND($N$1*'Tabla en UF'!K39,0)</f>
        <v>1344658</v>
      </c>
      <c r="L39" s="10">
        <f>ROUND($N$1*'Tabla en UF'!L39,0)</f>
        <v>1344658</v>
      </c>
      <c r="M39" s="10">
        <f>ROUND($N$1*'Tabla en UF'!M39,0)</f>
        <v>1643471</v>
      </c>
      <c r="N39" s="10">
        <f>ROUND($N$1*'Tabla en UF'!N39,0)</f>
        <v>1792877</v>
      </c>
      <c r="O39" s="10">
        <f>ROUND($N$1*'Tabla en UF'!O39,0)</f>
        <v>1942284</v>
      </c>
      <c r="P39" s="10">
        <f>ROUND($N$1*'Tabla en UF'!P39,0)</f>
        <v>2091690</v>
      </c>
      <c r="Q39" s="10">
        <f>ROUND($N$1*'Tabla en UF'!Q39,0)</f>
        <v>2241097</v>
      </c>
      <c r="R39" s="10">
        <f>ROUND($N$1*'Tabla en UF'!R39,0)</f>
        <v>2539910</v>
      </c>
      <c r="S39" s="10">
        <f>ROUND($N$1*'Tabla en UF'!S39,0)</f>
        <v>2888525</v>
      </c>
      <c r="T39" s="10">
        <f>ROUND($N$1*'Tabla en UF'!T39,0)</f>
        <v>3187338</v>
      </c>
      <c r="U39" s="10">
        <f>ROUND($N$1*'Tabla en UF'!U39,0)</f>
        <v>3486151</v>
      </c>
      <c r="V39" s="27">
        <f>ROUND($N$1*'Tabla en UF'!V39,0)</f>
        <v>3784963</v>
      </c>
      <c r="W39" s="27">
        <f>ROUND($N$1*'Tabla en UF'!W39,0)</f>
        <v>3884568</v>
      </c>
      <c r="X39" s="27">
        <f>ROUND($N$1*'Tabla en UF'!X39,0)</f>
        <v>4183381</v>
      </c>
      <c r="Y39" s="27">
        <f>ROUND($N$1*'Tabla en UF'!Y39,0)</f>
        <v>4482194</v>
      </c>
      <c r="Z39" s="27">
        <f>ROUND($N$1*'Tabla en UF'!Z39,0)</f>
        <v>4781006</v>
      </c>
      <c r="AA39" s="27">
        <f>ROUND($N$1*'Tabla en UF'!AA39,0)</f>
        <v>5079819</v>
      </c>
      <c r="AB39" s="28">
        <f>ROUND($N$1*'Tabla en UF'!AB39,0)</f>
        <v>5577841</v>
      </c>
    </row>
    <row r="40" spans="2:28">
      <c r="B40" s="11">
        <v>10</v>
      </c>
      <c r="C40" s="9">
        <f>ROUND($N$1*'Tabla en UF'!C40,0)</f>
        <v>724402</v>
      </c>
      <c r="D40" s="9">
        <f>ROUND($N$1*'Tabla en UF'!D40,0)</f>
        <v>724402</v>
      </c>
      <c r="E40" s="9">
        <f>ROUND($N$1*'Tabla en UF'!E40,0)</f>
        <v>724402</v>
      </c>
      <c r="F40" s="9">
        <f>ROUND($N$1*'Tabla en UF'!F40,0)</f>
        <v>724402</v>
      </c>
      <c r="G40" s="9">
        <f>ROUND($N$1*'Tabla en UF'!G40,0)</f>
        <v>724402</v>
      </c>
      <c r="H40" s="10">
        <f>ROUND($N$1*'Tabla en UF'!H40,0)</f>
        <v>1222424</v>
      </c>
      <c r="I40" s="10">
        <f>ROUND($N$1*'Tabla en UF'!I40,0)</f>
        <v>1222424</v>
      </c>
      <c r="J40" s="10">
        <f>ROUND($N$1*'Tabla en UF'!J40,0)</f>
        <v>1222424</v>
      </c>
      <c r="K40" s="10">
        <f>ROUND($N$1*'Tabla en UF'!K40,0)</f>
        <v>1222424</v>
      </c>
      <c r="L40" s="10">
        <f>ROUND($N$1*'Tabla en UF'!L40,0)</f>
        <v>1222424</v>
      </c>
      <c r="M40" s="10">
        <f>ROUND($N$1*'Tabla en UF'!M40,0)</f>
        <v>1494065</v>
      </c>
      <c r="N40" s="10">
        <f>ROUND($N$1*'Tabla en UF'!N40,0)</f>
        <v>1629885</v>
      </c>
      <c r="O40" s="10">
        <f>ROUND($N$1*'Tabla en UF'!O40,0)</f>
        <v>1765705</v>
      </c>
      <c r="P40" s="10">
        <f>ROUND($N$1*'Tabla en UF'!P40,0)</f>
        <v>1901526</v>
      </c>
      <c r="Q40" s="10">
        <f>ROUND($N$1*'Tabla en UF'!Q40,0)</f>
        <v>2037346</v>
      </c>
      <c r="R40" s="10">
        <f>ROUND($N$1*'Tabla en UF'!R40,0)</f>
        <v>2309027</v>
      </c>
      <c r="S40" s="10">
        <f>ROUND($N$1*'Tabla en UF'!S40,0)</f>
        <v>2625928</v>
      </c>
      <c r="T40" s="10">
        <f>ROUND($N$1*'Tabla en UF'!T40,0)</f>
        <v>2897569</v>
      </c>
      <c r="U40" s="10">
        <f>ROUND($N$1*'Tabla en UF'!U40,0)</f>
        <v>3169210</v>
      </c>
      <c r="V40" s="27">
        <f>ROUND($N$1*'Tabla en UF'!V40,0)</f>
        <v>3440890</v>
      </c>
      <c r="W40" s="27">
        <f>ROUND($N$1*'Tabla en UF'!W40,0)</f>
        <v>3531411</v>
      </c>
      <c r="X40" s="27">
        <f>ROUND($N$1*'Tabla en UF'!X40,0)</f>
        <v>3803091</v>
      </c>
      <c r="Y40" s="27">
        <f>ROUND($N$1*'Tabla en UF'!Y40,0)</f>
        <v>4074732</v>
      </c>
      <c r="Z40" s="27">
        <f>ROUND($N$1*'Tabla en UF'!Z40,0)</f>
        <v>4346373</v>
      </c>
      <c r="AA40" s="27">
        <f>ROUND($N$1*'Tabla en UF'!AA40,0)</f>
        <v>4618014</v>
      </c>
      <c r="AB40" s="28">
        <f>ROUND($N$1*'Tabla en UF'!AB40,0)</f>
        <v>5070775</v>
      </c>
    </row>
    <row r="41" spans="2:28">
      <c r="B41" s="11">
        <v>9</v>
      </c>
      <c r="C41" s="9">
        <f>ROUND($N$1*'Tabla en UF'!C41,0)</f>
        <v>651970</v>
      </c>
      <c r="D41" s="9">
        <f>ROUND($N$1*'Tabla en UF'!D41,0)</f>
        <v>651970</v>
      </c>
      <c r="E41" s="9">
        <f>ROUND($N$1*'Tabla en UF'!E41,0)</f>
        <v>651970</v>
      </c>
      <c r="F41" s="9">
        <f>ROUND($N$1*'Tabla en UF'!F41,0)</f>
        <v>651970</v>
      </c>
      <c r="G41" s="9">
        <f>ROUND($N$1*'Tabla en UF'!G41,0)</f>
        <v>651970</v>
      </c>
      <c r="H41" s="10">
        <f>ROUND($N$1*'Tabla en UF'!H41,0)</f>
        <v>1100189</v>
      </c>
      <c r="I41" s="10">
        <f>ROUND($N$1*'Tabla en UF'!I41,0)</f>
        <v>1100189</v>
      </c>
      <c r="J41" s="10">
        <f>ROUND($N$1*'Tabla en UF'!J41,0)</f>
        <v>1100189</v>
      </c>
      <c r="K41" s="10">
        <f>ROUND($N$1*'Tabla en UF'!K41,0)</f>
        <v>1100189</v>
      </c>
      <c r="L41" s="10">
        <f>ROUND($N$1*'Tabla en UF'!L41,0)</f>
        <v>1100189</v>
      </c>
      <c r="M41" s="10">
        <f>ROUND($N$1*'Tabla en UF'!M41,0)</f>
        <v>1344658</v>
      </c>
      <c r="N41" s="10">
        <f>ROUND($N$1*'Tabla en UF'!N41,0)</f>
        <v>1466892</v>
      </c>
      <c r="O41" s="10">
        <f>ROUND($N$1*'Tabla en UF'!O41,0)</f>
        <v>1589127</v>
      </c>
      <c r="P41" s="10">
        <f>ROUND($N$1*'Tabla en UF'!P41,0)</f>
        <v>1711401</v>
      </c>
      <c r="Q41" s="10">
        <f>ROUND($N$1*'Tabla en UF'!Q41,0)</f>
        <v>1833635</v>
      </c>
      <c r="R41" s="10">
        <f>ROUND($N$1*'Tabla en UF'!R41,0)</f>
        <v>2078104</v>
      </c>
      <c r="S41" s="10">
        <f>ROUND($N$1*'Tabla en UF'!S41,0)</f>
        <v>2363331</v>
      </c>
      <c r="T41" s="10">
        <f>ROUND($N$1*'Tabla en UF'!T41,0)</f>
        <v>2607840</v>
      </c>
      <c r="U41" s="10">
        <f>ROUND($N$1*'Tabla en UF'!U41,0)</f>
        <v>2852309</v>
      </c>
      <c r="V41" s="27">
        <f>ROUND($N$1*'Tabla en UF'!V41,0)</f>
        <v>3096777</v>
      </c>
      <c r="W41" s="27">
        <f>ROUND($N$1*'Tabla en UF'!W41,0)</f>
        <v>3178294</v>
      </c>
      <c r="X41" s="27">
        <f>ROUND($N$1*'Tabla en UF'!X41,0)</f>
        <v>3422762</v>
      </c>
      <c r="Y41" s="27">
        <f>ROUND($N$1*'Tabla en UF'!Y41,0)</f>
        <v>3667231</v>
      </c>
      <c r="Z41" s="27">
        <f>ROUND($N$1*'Tabla en UF'!Z41,0)</f>
        <v>3911740</v>
      </c>
      <c r="AA41" s="27">
        <f>ROUND($N$1*'Tabla en UF'!AA41,0)</f>
        <v>4156209</v>
      </c>
      <c r="AB41" s="28">
        <f>ROUND($N$1*'Tabla en UF'!AB41,0)</f>
        <v>4563670</v>
      </c>
    </row>
    <row r="42" spans="2:28">
      <c r="B42" s="11">
        <v>8</v>
      </c>
      <c r="C42" s="9">
        <f>ROUND($N$1*'Tabla en UF'!C42,0)</f>
        <v>579498</v>
      </c>
      <c r="D42" s="9">
        <f>ROUND($N$1*'Tabla en UF'!D42,0)</f>
        <v>579498</v>
      </c>
      <c r="E42" s="9">
        <f>ROUND($N$1*'Tabla en UF'!E42,0)</f>
        <v>579498</v>
      </c>
      <c r="F42" s="9">
        <f>ROUND($N$1*'Tabla en UF'!F42,0)</f>
        <v>579498</v>
      </c>
      <c r="G42" s="9">
        <f>ROUND($N$1*'Tabla en UF'!G42,0)</f>
        <v>579498</v>
      </c>
      <c r="H42" s="10">
        <f>ROUND($N$1*'Tabla en UF'!H42,0)</f>
        <v>977915</v>
      </c>
      <c r="I42" s="10">
        <f>ROUND($N$1*'Tabla en UF'!I42,0)</f>
        <v>977915</v>
      </c>
      <c r="J42" s="10">
        <f>ROUND($N$1*'Tabla en UF'!J42,0)</f>
        <v>977915</v>
      </c>
      <c r="K42" s="10">
        <f>ROUND($N$1*'Tabla en UF'!K42,0)</f>
        <v>977915</v>
      </c>
      <c r="L42" s="10">
        <f>ROUND($N$1*'Tabla en UF'!L42,0)</f>
        <v>977915</v>
      </c>
      <c r="M42" s="10">
        <f>ROUND($N$1*'Tabla en UF'!M42,0)</f>
        <v>1195252</v>
      </c>
      <c r="N42" s="10">
        <f>ROUND($N$1*'Tabla en UF'!N42,0)</f>
        <v>1303900</v>
      </c>
      <c r="O42" s="10">
        <f>ROUND($N$1*'Tabla en UF'!O42,0)</f>
        <v>1412588</v>
      </c>
      <c r="P42" s="10">
        <f>ROUND($N$1*'Tabla en UF'!P42,0)</f>
        <v>1521237</v>
      </c>
      <c r="Q42" s="10">
        <f>ROUND($N$1*'Tabla en UF'!Q42,0)</f>
        <v>1629885</v>
      </c>
      <c r="R42" s="10">
        <f>ROUND($N$1*'Tabla en UF'!R42,0)</f>
        <v>1847222</v>
      </c>
      <c r="S42" s="10">
        <f>ROUND($N$1*'Tabla en UF'!S42,0)</f>
        <v>2100734</v>
      </c>
      <c r="T42" s="10">
        <f>ROUND($N$1*'Tabla en UF'!T42,0)</f>
        <v>2318071</v>
      </c>
      <c r="U42" s="10">
        <f>ROUND($N$1*'Tabla en UF'!U42,0)</f>
        <v>2535368</v>
      </c>
      <c r="V42" s="27">
        <f>ROUND($N$1*'Tabla en UF'!V42,0)</f>
        <v>2752704</v>
      </c>
      <c r="W42" s="27">
        <f>ROUND($N$1*'Tabla en UF'!W42,0)</f>
        <v>2825137</v>
      </c>
      <c r="X42" s="27">
        <f>ROUND($N$1*'Tabla en UF'!X42,0)</f>
        <v>3042473</v>
      </c>
      <c r="Y42" s="27">
        <f>ROUND($N$1*'Tabla en UF'!Y42,0)</f>
        <v>3259770</v>
      </c>
      <c r="Z42" s="27">
        <f>ROUND($N$1*'Tabla en UF'!Z42,0)</f>
        <v>3477106</v>
      </c>
      <c r="AA42" s="27">
        <f>ROUND($N$1*'Tabla en UF'!AA42,0)</f>
        <v>3694403</v>
      </c>
      <c r="AB42" s="28">
        <f>ROUND($N$1*'Tabla en UF'!AB42,0)</f>
        <v>4056604</v>
      </c>
    </row>
    <row r="43" spans="2:28">
      <c r="B43" s="11">
        <v>7</v>
      </c>
      <c r="C43" s="9">
        <f>ROUND($N$1*'Tabla en UF'!C43,0)</f>
        <v>507066</v>
      </c>
      <c r="D43" s="9">
        <f>ROUND($N$1*'Tabla en UF'!D43,0)</f>
        <v>507066</v>
      </c>
      <c r="E43" s="9">
        <f>ROUND($N$1*'Tabla en UF'!E43,0)</f>
        <v>507066</v>
      </c>
      <c r="F43" s="9">
        <f>ROUND($N$1*'Tabla en UF'!F43,0)</f>
        <v>507066</v>
      </c>
      <c r="G43" s="9">
        <f>ROUND($N$1*'Tabla en UF'!G43,0)</f>
        <v>507066</v>
      </c>
      <c r="H43" s="10">
        <f>ROUND($N$1*'Tabla en UF'!H43,0)</f>
        <v>855681</v>
      </c>
      <c r="I43" s="10">
        <f>ROUND($N$1*'Tabla en UF'!I43,0)</f>
        <v>855681</v>
      </c>
      <c r="J43" s="10">
        <f>ROUND($N$1*'Tabla en UF'!J43,0)</f>
        <v>855681</v>
      </c>
      <c r="K43" s="10">
        <f>ROUND($N$1*'Tabla en UF'!K43,0)</f>
        <v>855681</v>
      </c>
      <c r="L43" s="10">
        <f>ROUND($N$1*'Tabla en UF'!L43,0)</f>
        <v>855681</v>
      </c>
      <c r="M43" s="10">
        <f>ROUND($N$1*'Tabla en UF'!M43,0)</f>
        <v>1045845</v>
      </c>
      <c r="N43" s="10">
        <f>ROUND($N$1*'Tabla en UF'!N43,0)</f>
        <v>1140907</v>
      </c>
      <c r="O43" s="10">
        <f>ROUND($N$1*'Tabla en UF'!O43,0)</f>
        <v>1236010</v>
      </c>
      <c r="P43" s="10">
        <f>ROUND($N$1*'Tabla en UF'!P43,0)</f>
        <v>1331072</v>
      </c>
      <c r="Q43" s="10">
        <f>ROUND($N$1*'Tabla en UF'!Q43,0)</f>
        <v>1426134</v>
      </c>
      <c r="R43" s="10">
        <f>ROUND($N$1*'Tabla en UF'!R43,0)</f>
        <v>1616299</v>
      </c>
      <c r="S43" s="10">
        <f>ROUND($N$1*'Tabla en UF'!S43,0)</f>
        <v>1838138</v>
      </c>
      <c r="T43" s="10">
        <f>ROUND($N$1*'Tabla en UF'!T43,0)</f>
        <v>2028302</v>
      </c>
      <c r="U43" s="10">
        <f>ROUND($N$1*'Tabla en UF'!U43,0)</f>
        <v>2218467</v>
      </c>
      <c r="V43" s="27">
        <f>ROUND($N$1*'Tabla en UF'!V43,0)</f>
        <v>2408631</v>
      </c>
      <c r="W43" s="27">
        <f>ROUND($N$1*'Tabla en UF'!W43,0)</f>
        <v>2471980</v>
      </c>
      <c r="X43" s="27">
        <f>ROUND($N$1*'Tabla en UF'!X43,0)</f>
        <v>2662144</v>
      </c>
      <c r="Y43" s="27">
        <f>ROUND($N$1*'Tabla en UF'!Y43,0)</f>
        <v>2852309</v>
      </c>
      <c r="Z43" s="27">
        <f>ROUND($N$1*'Tabla en UF'!Z43,0)</f>
        <v>3042473</v>
      </c>
      <c r="AA43" s="27">
        <f>ROUND($N$1*'Tabla en UF'!AA43,0)</f>
        <v>3232598</v>
      </c>
      <c r="AB43" s="28">
        <f>ROUND($N$1*'Tabla en UF'!AB43,0)</f>
        <v>3549539</v>
      </c>
    </row>
    <row r="44" spans="2:28">
      <c r="B44" s="11">
        <v>6</v>
      </c>
      <c r="C44" s="9">
        <f>ROUND($N$1*'Tabla en UF'!C44,0)</f>
        <v>434633</v>
      </c>
      <c r="D44" s="9">
        <f>ROUND($N$1*'Tabla en UF'!D44,0)</f>
        <v>434633</v>
      </c>
      <c r="E44" s="9">
        <f>ROUND($N$1*'Tabla en UF'!E44,0)</f>
        <v>434633</v>
      </c>
      <c r="F44" s="9">
        <f>ROUND($N$1*'Tabla en UF'!F44,0)</f>
        <v>434633</v>
      </c>
      <c r="G44" s="9">
        <f>ROUND($N$1*'Tabla en UF'!G44,0)</f>
        <v>434633</v>
      </c>
      <c r="H44" s="10">
        <f>ROUND($N$1*'Tabla en UF'!H44,0)</f>
        <v>733446</v>
      </c>
      <c r="I44" s="10">
        <f>ROUND($N$1*'Tabla en UF'!I44,0)</f>
        <v>733446</v>
      </c>
      <c r="J44" s="10">
        <f>ROUND($N$1*'Tabla en UF'!J44,0)</f>
        <v>733446</v>
      </c>
      <c r="K44" s="10">
        <f>ROUND($N$1*'Tabla en UF'!K44,0)</f>
        <v>733446</v>
      </c>
      <c r="L44" s="10">
        <f>ROUND($N$1*'Tabla en UF'!L44,0)</f>
        <v>733446</v>
      </c>
      <c r="M44" s="10">
        <f>ROUND($N$1*'Tabla en UF'!M44,0)</f>
        <v>896439</v>
      </c>
      <c r="N44" s="10">
        <f>ROUND($N$1*'Tabla en UF'!N44,0)</f>
        <v>977915</v>
      </c>
      <c r="O44" s="10">
        <f>ROUND($N$1*'Tabla en UF'!O44,0)</f>
        <v>1059431</v>
      </c>
      <c r="P44" s="10">
        <f>ROUND($N$1*'Tabla en UF'!P44,0)</f>
        <v>1140907</v>
      </c>
      <c r="Q44" s="10">
        <f>ROUND($N$1*'Tabla en UF'!Q44,0)</f>
        <v>1222424</v>
      </c>
      <c r="R44" s="10">
        <f>ROUND($N$1*'Tabla en UF'!R44,0)</f>
        <v>1385416</v>
      </c>
      <c r="S44" s="10">
        <f>ROUND($N$1*'Tabla en UF'!S44,0)</f>
        <v>1575541</v>
      </c>
      <c r="T44" s="10">
        <f>ROUND($N$1*'Tabla en UF'!T44,0)</f>
        <v>1738533</v>
      </c>
      <c r="U44" s="10">
        <f>ROUND($N$1*'Tabla en UF'!U44,0)</f>
        <v>1901526</v>
      </c>
      <c r="V44" s="27">
        <f>ROUND($N$1*'Tabla en UF'!V44,0)</f>
        <v>2064518</v>
      </c>
      <c r="W44" s="27">
        <f>ROUND($N$1*'Tabla en UF'!W44,0)</f>
        <v>2118862</v>
      </c>
      <c r="X44" s="27">
        <f>ROUND($N$1*'Tabla en UF'!X44,0)</f>
        <v>2281855</v>
      </c>
      <c r="Y44" s="27">
        <f>ROUND($N$1*'Tabla en UF'!Y44,0)</f>
        <v>2444847</v>
      </c>
      <c r="Z44" s="27">
        <f>ROUND($N$1*'Tabla en UF'!Z44,0)</f>
        <v>2607840</v>
      </c>
      <c r="AA44" s="27">
        <f>ROUND($N$1*'Tabla en UF'!AA44,0)</f>
        <v>2770792</v>
      </c>
      <c r="AB44" s="28">
        <f>ROUND($N$1*'Tabla en UF'!AB44,0)</f>
        <v>3042473</v>
      </c>
    </row>
    <row r="45" spans="2:28">
      <c r="B45" s="11">
        <v>5</v>
      </c>
      <c r="C45" s="9">
        <f>ROUND($N$1*'Tabla en UF'!C45,0)</f>
        <v>362201</v>
      </c>
      <c r="D45" s="9">
        <f>ROUND($N$1*'Tabla en UF'!D45,0)</f>
        <v>362201</v>
      </c>
      <c r="E45" s="9">
        <f>ROUND($N$1*'Tabla en UF'!E45,0)</f>
        <v>362201</v>
      </c>
      <c r="F45" s="9">
        <f>ROUND($N$1*'Tabla en UF'!F45,0)</f>
        <v>362201</v>
      </c>
      <c r="G45" s="9">
        <f>ROUND($N$1*'Tabla en UF'!G45,0)</f>
        <v>362201</v>
      </c>
      <c r="H45" s="10">
        <f>ROUND($N$1*'Tabla en UF'!H45,0)</f>
        <v>611212</v>
      </c>
      <c r="I45" s="10">
        <f>ROUND($N$1*'Tabla en UF'!I45,0)</f>
        <v>611212</v>
      </c>
      <c r="J45" s="10">
        <f>ROUND($N$1*'Tabla en UF'!J45,0)</f>
        <v>611212</v>
      </c>
      <c r="K45" s="10">
        <f>ROUND($N$1*'Tabla en UF'!K45,0)</f>
        <v>611212</v>
      </c>
      <c r="L45" s="10">
        <f>ROUND($N$1*'Tabla en UF'!L45,0)</f>
        <v>611212</v>
      </c>
      <c r="M45" s="10">
        <f>ROUND($N$1*'Tabla en UF'!M45,0)</f>
        <v>747032</v>
      </c>
      <c r="N45" s="10">
        <f>ROUND($N$1*'Tabla en UF'!N45,0)</f>
        <v>814962</v>
      </c>
      <c r="O45" s="10">
        <f>ROUND($N$1*'Tabla en UF'!O45,0)</f>
        <v>882853</v>
      </c>
      <c r="P45" s="10">
        <f>ROUND($N$1*'Tabla en UF'!P45,0)</f>
        <v>950783</v>
      </c>
      <c r="Q45" s="10">
        <f>ROUND($N$1*'Tabla en UF'!Q45,0)</f>
        <v>1018673</v>
      </c>
      <c r="R45" s="10">
        <f>ROUND($N$1*'Tabla en UF'!R45,0)</f>
        <v>1154494</v>
      </c>
      <c r="S45" s="10">
        <f>ROUND($N$1*'Tabla en UF'!S45,0)</f>
        <v>1312984</v>
      </c>
      <c r="T45" s="10">
        <f>ROUND($N$1*'Tabla en UF'!T45,0)</f>
        <v>1448804</v>
      </c>
      <c r="U45" s="10">
        <f>ROUND($N$1*'Tabla en UF'!U45,0)</f>
        <v>1584625</v>
      </c>
      <c r="V45" s="27">
        <f>ROUND($N$1*'Tabla en UF'!V45,0)</f>
        <v>1720445</v>
      </c>
      <c r="W45" s="27">
        <f>ROUND($N$1*'Tabla en UF'!W45,0)</f>
        <v>1765705</v>
      </c>
      <c r="X45" s="27">
        <f>ROUND($N$1*'Tabla en UF'!X45,0)</f>
        <v>1901526</v>
      </c>
      <c r="Y45" s="27">
        <f>ROUND($N$1*'Tabla en UF'!Y45,0)</f>
        <v>2037346</v>
      </c>
      <c r="Z45" s="27">
        <f>ROUND($N$1*'Tabla en UF'!Z45,0)</f>
        <v>2173167</v>
      </c>
      <c r="AA45" s="27">
        <f>ROUND($N$1*'Tabla en UF'!AA45,0)</f>
        <v>2309027</v>
      </c>
      <c r="AB45" s="28">
        <f>ROUND($N$1*'Tabla en UF'!AB45,0)</f>
        <v>2535368</v>
      </c>
    </row>
    <row r="46" spans="2:28">
      <c r="B46" s="11">
        <v>4</v>
      </c>
      <c r="C46" s="9">
        <f>ROUND($N$1*'Tabla en UF'!C46,0)</f>
        <v>289769</v>
      </c>
      <c r="D46" s="9">
        <f>ROUND($N$1*'Tabla en UF'!D46,0)</f>
        <v>289769</v>
      </c>
      <c r="E46" s="9">
        <f>ROUND($N$1*'Tabla en UF'!E46,0)</f>
        <v>289769</v>
      </c>
      <c r="F46" s="9">
        <f>ROUND($N$1*'Tabla en UF'!F46,0)</f>
        <v>289769</v>
      </c>
      <c r="G46" s="9">
        <f>ROUND($N$1*'Tabla en UF'!G46,0)</f>
        <v>289769</v>
      </c>
      <c r="H46" s="10">
        <f>ROUND($N$1*'Tabla en UF'!H46,0)</f>
        <v>488977</v>
      </c>
      <c r="I46" s="10">
        <f>ROUND($N$1*'Tabla en UF'!I46,0)</f>
        <v>488977</v>
      </c>
      <c r="J46" s="10">
        <f>ROUND($N$1*'Tabla en UF'!J46,0)</f>
        <v>488977</v>
      </c>
      <c r="K46" s="10">
        <f>ROUND($N$1*'Tabla en UF'!K46,0)</f>
        <v>488977</v>
      </c>
      <c r="L46" s="10">
        <f>ROUND($N$1*'Tabla en UF'!L46,0)</f>
        <v>488977</v>
      </c>
      <c r="M46" s="10">
        <f>ROUND($N$1*'Tabla en UF'!M46,0)</f>
        <v>597626</v>
      </c>
      <c r="N46" s="10">
        <f>ROUND($N$1*'Tabla en UF'!N46,0)</f>
        <v>651970</v>
      </c>
      <c r="O46" s="10">
        <f>ROUND($N$1*'Tabla en UF'!O46,0)</f>
        <v>706274</v>
      </c>
      <c r="P46" s="10">
        <f>ROUND($N$1*'Tabla en UF'!P46,0)</f>
        <v>760618</v>
      </c>
      <c r="Q46" s="10">
        <f>ROUND($N$1*'Tabla en UF'!Q46,0)</f>
        <v>814962</v>
      </c>
      <c r="R46" s="10">
        <f>ROUND($N$1*'Tabla en UF'!R46,0)</f>
        <v>923611</v>
      </c>
      <c r="S46" s="10">
        <f>ROUND($N$1*'Tabla en UF'!S46,0)</f>
        <v>1050387</v>
      </c>
      <c r="T46" s="10">
        <f>ROUND($N$1*'Tabla en UF'!T46,0)</f>
        <v>1159035</v>
      </c>
      <c r="U46" s="10">
        <f>ROUND($N$1*'Tabla en UF'!U46,0)</f>
        <v>1267684</v>
      </c>
      <c r="V46" s="27">
        <f>ROUND($N$1*'Tabla en UF'!V46,0)</f>
        <v>1376332</v>
      </c>
      <c r="W46" s="27">
        <f>ROUND($N$1*'Tabla en UF'!W46,0)</f>
        <v>1412588</v>
      </c>
      <c r="X46" s="27">
        <f>ROUND($N$1*'Tabla en UF'!X46,0)</f>
        <v>1521237</v>
      </c>
      <c r="Y46" s="27">
        <f>ROUND($N$1*'Tabla en UF'!Y46,0)</f>
        <v>1629885</v>
      </c>
      <c r="Z46" s="27">
        <f>ROUND($N$1*'Tabla en UF'!Z46,0)</f>
        <v>1738533</v>
      </c>
      <c r="AA46" s="27">
        <f>ROUND($N$1*'Tabla en UF'!AA46,0)</f>
        <v>1847222</v>
      </c>
      <c r="AB46" s="28">
        <f>ROUND($N$1*'Tabla en UF'!AB46,0)</f>
        <v>2028302</v>
      </c>
    </row>
    <row r="47" spans="2:28">
      <c r="B47" s="11">
        <v>3</v>
      </c>
      <c r="C47" s="9">
        <f>ROUND($N$1*'Tabla en UF'!C47,0)</f>
        <v>217337</v>
      </c>
      <c r="D47" s="9">
        <f>ROUND($N$1*'Tabla en UF'!D47,0)</f>
        <v>217337</v>
      </c>
      <c r="E47" s="9">
        <f>ROUND($N$1*'Tabla en UF'!E47,0)</f>
        <v>217337</v>
      </c>
      <c r="F47" s="9">
        <f>ROUND($N$1*'Tabla en UF'!F47,0)</f>
        <v>217337</v>
      </c>
      <c r="G47" s="9">
        <f>ROUND($N$1*'Tabla en UF'!G47,0)</f>
        <v>217337</v>
      </c>
      <c r="H47" s="10">
        <f>ROUND($N$1*'Tabla en UF'!H47,0)</f>
        <v>366743</v>
      </c>
      <c r="I47" s="10">
        <f>ROUND($N$1*'Tabla en UF'!I47,0)</f>
        <v>366743</v>
      </c>
      <c r="J47" s="10">
        <f>ROUND($N$1*'Tabla en UF'!J47,0)</f>
        <v>366743</v>
      </c>
      <c r="K47" s="10">
        <f>ROUND($N$1*'Tabla en UF'!K47,0)</f>
        <v>366743</v>
      </c>
      <c r="L47" s="10">
        <f>ROUND($N$1*'Tabla en UF'!L47,0)</f>
        <v>366743</v>
      </c>
      <c r="M47" s="10">
        <f>ROUND($N$1*'Tabla en UF'!M47,0)</f>
        <v>448219</v>
      </c>
      <c r="N47" s="10">
        <f>ROUND($N$1*'Tabla en UF'!N47,0)</f>
        <v>488977</v>
      </c>
      <c r="O47" s="10">
        <f>ROUND($N$1*'Tabla en UF'!O47,0)</f>
        <v>529696</v>
      </c>
      <c r="P47" s="10">
        <f>ROUND($N$1*'Tabla en UF'!P47,0)</f>
        <v>570454</v>
      </c>
      <c r="Q47" s="10">
        <f>ROUND($N$1*'Tabla en UF'!Q47,0)</f>
        <v>611212</v>
      </c>
      <c r="R47" s="10">
        <f>ROUND($N$1*'Tabla en UF'!R47,0)</f>
        <v>692688</v>
      </c>
      <c r="S47" s="10">
        <f>ROUND($N$1*'Tabla en UF'!S47,0)</f>
        <v>787790</v>
      </c>
      <c r="T47" s="10">
        <f>ROUND($N$1*'Tabla en UF'!T47,0)</f>
        <v>869267</v>
      </c>
      <c r="U47" s="10">
        <f>ROUND($N$1*'Tabla en UF'!U47,0)</f>
        <v>950783</v>
      </c>
      <c r="V47" s="27">
        <f>ROUND($N$1*'Tabla en UF'!V47,0)</f>
        <v>1032259</v>
      </c>
      <c r="W47" s="27">
        <f>ROUND($N$1*'Tabla en UF'!W47,0)</f>
        <v>1059431</v>
      </c>
      <c r="X47" s="27">
        <f>ROUND($N$1*'Tabla en UF'!X47,0)</f>
        <v>1140907</v>
      </c>
      <c r="Y47" s="27">
        <f>ROUND($N$1*'Tabla en UF'!Y47,0)</f>
        <v>1222424</v>
      </c>
      <c r="Z47" s="27">
        <f>ROUND($N$1*'Tabla en UF'!Z47,0)</f>
        <v>1303900</v>
      </c>
      <c r="AA47" s="27">
        <f>ROUND($N$1*'Tabla en UF'!AA47,0)</f>
        <v>1385416</v>
      </c>
      <c r="AB47" s="28">
        <f>ROUND($N$1*'Tabla en UF'!AB47,0)</f>
        <v>1521237</v>
      </c>
    </row>
    <row r="48" spans="2:28">
      <c r="B48" s="11">
        <v>2</v>
      </c>
      <c r="C48" s="9">
        <f>ROUND($N$1*'Tabla en UF'!C48,0)</f>
        <v>144864</v>
      </c>
      <c r="D48" s="9">
        <f>ROUND($N$1*'Tabla en UF'!D48,0)</f>
        <v>144864</v>
      </c>
      <c r="E48" s="9">
        <f>ROUND($N$1*'Tabla en UF'!E48,0)</f>
        <v>144864</v>
      </c>
      <c r="F48" s="9">
        <f>ROUND($N$1*'Tabla en UF'!F48,0)</f>
        <v>144864</v>
      </c>
      <c r="G48" s="9">
        <f>ROUND($N$1*'Tabla en UF'!G48,0)</f>
        <v>144864</v>
      </c>
      <c r="H48" s="10">
        <f>ROUND($N$1*'Tabla en UF'!H48,0)</f>
        <v>244469</v>
      </c>
      <c r="I48" s="10">
        <f>ROUND($N$1*'Tabla en UF'!I48,0)</f>
        <v>244469</v>
      </c>
      <c r="J48" s="10">
        <f>ROUND($N$1*'Tabla en UF'!J48,0)</f>
        <v>244469</v>
      </c>
      <c r="K48" s="10">
        <f>ROUND($N$1*'Tabla en UF'!K48,0)</f>
        <v>244469</v>
      </c>
      <c r="L48" s="10">
        <f>ROUND($N$1*'Tabla en UF'!L48,0)</f>
        <v>244469</v>
      </c>
      <c r="M48" s="10">
        <f>ROUND($N$1*'Tabla en UF'!M48,0)</f>
        <v>298813</v>
      </c>
      <c r="N48" s="10">
        <f>ROUND($N$1*'Tabla en UF'!N48,0)</f>
        <v>325985</v>
      </c>
      <c r="O48" s="10">
        <f>ROUND($N$1*'Tabla en UF'!O48,0)</f>
        <v>353157</v>
      </c>
      <c r="P48" s="10">
        <f>ROUND($N$1*'Tabla en UF'!P48,0)</f>
        <v>380289</v>
      </c>
      <c r="Q48" s="10">
        <f>ROUND($N$1*'Tabla en UF'!Q48,0)</f>
        <v>407461</v>
      </c>
      <c r="R48" s="10">
        <f>ROUND($N$1*'Tabla en UF'!R48,0)</f>
        <v>461805</v>
      </c>
      <c r="S48" s="10">
        <f>ROUND($N$1*'Tabla en UF'!S48,0)</f>
        <v>525194</v>
      </c>
      <c r="T48" s="10">
        <f>ROUND($N$1*'Tabla en UF'!T48,0)</f>
        <v>579498</v>
      </c>
      <c r="U48" s="10">
        <f>ROUND($N$1*'Tabla en UF'!U48,0)</f>
        <v>633842</v>
      </c>
      <c r="V48" s="27">
        <f>ROUND($N$1*'Tabla en UF'!V48,0)</f>
        <v>688186</v>
      </c>
      <c r="W48" s="27">
        <f>ROUND($N$1*'Tabla en UF'!W48,0)</f>
        <v>706274</v>
      </c>
      <c r="X48" s="27">
        <f>ROUND($N$1*'Tabla en UF'!X48,0)</f>
        <v>760618</v>
      </c>
      <c r="Y48" s="27">
        <f>ROUND($N$1*'Tabla en UF'!Y48,0)</f>
        <v>814962</v>
      </c>
      <c r="Z48" s="27">
        <f>ROUND($N$1*'Tabla en UF'!Z48,0)</f>
        <v>869267</v>
      </c>
      <c r="AA48" s="27">
        <f>ROUND($N$1*'Tabla en UF'!AA48,0)</f>
        <v>923611</v>
      </c>
      <c r="AB48" s="28">
        <f>ROUND($N$1*'Tabla en UF'!AB48,0)</f>
        <v>1014171</v>
      </c>
    </row>
    <row r="49" spans="1:28" ht="15.75" thickBot="1">
      <c r="B49" s="60">
        <v>1</v>
      </c>
      <c r="C49" s="38">
        <f>ROUND($N$1*'Tabla en UF'!C49,0)</f>
        <v>72432</v>
      </c>
      <c r="D49" s="38">
        <f>ROUND($N$1*'Tabla en UF'!D49,0)</f>
        <v>72432</v>
      </c>
      <c r="E49" s="38">
        <f>ROUND($N$1*'Tabla en UF'!E49,0)</f>
        <v>72432</v>
      </c>
      <c r="F49" s="38">
        <f>ROUND($N$1*'Tabla en UF'!F49,0)</f>
        <v>72432</v>
      </c>
      <c r="G49" s="38">
        <f>ROUND($N$1*'Tabla en UF'!G49,0)</f>
        <v>72432</v>
      </c>
      <c r="H49" s="39">
        <f>ROUND($N$1*'Tabla en UF'!H49,0)</f>
        <v>122234</v>
      </c>
      <c r="I49" s="39">
        <f>ROUND($N$1*'Tabla en UF'!I49,0)</f>
        <v>122234</v>
      </c>
      <c r="J49" s="39">
        <f>ROUND($N$1*'Tabla en UF'!J49,0)</f>
        <v>122234</v>
      </c>
      <c r="K49" s="39">
        <f>ROUND($N$1*'Tabla en UF'!K49,0)</f>
        <v>122234</v>
      </c>
      <c r="L49" s="39">
        <f>ROUND($N$1*'Tabla en UF'!L49,0)</f>
        <v>122234</v>
      </c>
      <c r="M49" s="39">
        <f>ROUND($N$1*'Tabla en UF'!M49,0)</f>
        <v>149406</v>
      </c>
      <c r="N49" s="39">
        <f>ROUND($N$1*'Tabla en UF'!N49,0)</f>
        <v>162992</v>
      </c>
      <c r="O49" s="39">
        <f>ROUND($N$1*'Tabla en UF'!O49,0)</f>
        <v>176579</v>
      </c>
      <c r="P49" s="39">
        <f>ROUND($N$1*'Tabla en UF'!P49,0)</f>
        <v>190165</v>
      </c>
      <c r="Q49" s="39">
        <f>ROUND($N$1*'Tabla en UF'!Q49,0)</f>
        <v>203751</v>
      </c>
      <c r="R49" s="39">
        <f>ROUND($N$1*'Tabla en UF'!R49,0)</f>
        <v>230883</v>
      </c>
      <c r="S49" s="39">
        <f>ROUND($N$1*'Tabla en UF'!S49,0)</f>
        <v>262597</v>
      </c>
      <c r="T49" s="39">
        <f>ROUND($N$1*'Tabla en UF'!T49,0)</f>
        <v>289769</v>
      </c>
      <c r="U49" s="39">
        <f>ROUND($N$1*'Tabla en UF'!U49,0)</f>
        <v>316941</v>
      </c>
      <c r="V49" s="40">
        <f>ROUND($N$1*'Tabla en UF'!V49,0)</f>
        <v>344073</v>
      </c>
      <c r="W49" s="40">
        <f>ROUND($N$1*'Tabla en UF'!W49,0)</f>
        <v>353157</v>
      </c>
      <c r="X49" s="40">
        <f>ROUND($N$1*'Tabla en UF'!X49,0)</f>
        <v>380289</v>
      </c>
      <c r="Y49" s="40">
        <f>ROUND($N$1*'Tabla en UF'!Y49,0)</f>
        <v>407461</v>
      </c>
      <c r="Z49" s="40">
        <f>ROUND($N$1*'Tabla en UF'!Z49,0)</f>
        <v>434633</v>
      </c>
      <c r="AA49" s="40">
        <f>ROUND($N$1*'Tabla en UF'!AA49,0)</f>
        <v>461805</v>
      </c>
      <c r="AB49" s="41">
        <f>ROUND($N$1*'Tabla en UF'!AB49,0)</f>
        <v>507066</v>
      </c>
    </row>
    <row r="52" spans="1:28">
      <c r="A52" s="2"/>
    </row>
  </sheetData>
  <sheetProtection algorithmName="SHA-512" hashValue="cpBem4BIWFZFpZToF5Q4BRNlIf37i2Sc+t6u6AHjtiy9Jj9eXxk0OZJBEcIknFYAqCOu2D0bE35jrGir6e00YQ==" saltValue="6xHVdpbJacH8ITvPsmfj6A==" spinCount="100000" sheet="1" objects="1" scenarios="1"/>
  <pageMargins left="0.7" right="0.7" top="0.75" bottom="0.75" header="0.3" footer="0.3"/>
  <pageSetup orientation="portrait" verticalDpi="0" r:id="rId1"/>
  <ignoredErrors>
    <ignoredError sqref="V5:AB6 V7:AB49"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5E546-7A80-429C-B6CC-06BF928135EB}">
  <sheetPr codeName="Hoja4">
    <pageSetUpPr fitToPage="1"/>
  </sheetPr>
  <dimension ref="A1:AC52"/>
  <sheetViews>
    <sheetView workbookViewId="0">
      <selection activeCell="R37" sqref="R37"/>
    </sheetView>
  </sheetViews>
  <sheetFormatPr defaultColWidth="11.42578125" defaultRowHeight="15"/>
  <cols>
    <col min="1" max="1" width="6.28515625" bestFit="1" customWidth="1"/>
    <col min="29" max="29" width="6.28515625" bestFit="1" customWidth="1"/>
  </cols>
  <sheetData>
    <row r="1" spans="1:29">
      <c r="B1" s="1" t="s">
        <v>17079</v>
      </c>
    </row>
    <row r="2" spans="1:29" ht="15.75" thickBot="1">
      <c r="B2" s="1" t="s">
        <v>17070</v>
      </c>
    </row>
    <row r="3" spans="1:29">
      <c r="B3" s="15" t="s">
        <v>17071</v>
      </c>
      <c r="C3" s="16"/>
      <c r="D3" s="16" t="s">
        <v>17072</v>
      </c>
      <c r="E3" s="16"/>
      <c r="F3" s="16"/>
      <c r="G3" s="29"/>
      <c r="H3" s="16"/>
      <c r="I3" s="30" t="s">
        <v>17073</v>
      </c>
      <c r="J3" s="16"/>
      <c r="K3" s="16"/>
      <c r="L3" s="29"/>
      <c r="M3" s="17"/>
      <c r="N3" s="17"/>
      <c r="O3" s="17"/>
      <c r="P3" s="17"/>
      <c r="Q3" s="18" t="s">
        <v>17074</v>
      </c>
      <c r="R3" s="19" t="s">
        <v>17075</v>
      </c>
      <c r="S3" s="20" t="s">
        <v>17076</v>
      </c>
      <c r="T3" s="16"/>
      <c r="U3" s="16"/>
      <c r="V3" s="21"/>
      <c r="W3" s="21"/>
      <c r="X3" s="21"/>
      <c r="Y3" s="21"/>
      <c r="Z3" s="21"/>
      <c r="AA3" s="21"/>
      <c r="AB3" s="22"/>
    </row>
    <row r="4" spans="1:29" ht="15.75" thickBot="1">
      <c r="B4" s="3" t="s">
        <v>17077</v>
      </c>
      <c r="C4" s="4">
        <v>10</v>
      </c>
      <c r="D4" s="4">
        <v>11</v>
      </c>
      <c r="E4" s="4">
        <v>12</v>
      </c>
      <c r="F4" s="4">
        <v>13</v>
      </c>
      <c r="G4" s="4">
        <v>14</v>
      </c>
      <c r="H4" s="5">
        <v>15</v>
      </c>
      <c r="I4" s="5">
        <v>16</v>
      </c>
      <c r="J4" s="5">
        <v>17</v>
      </c>
      <c r="K4" s="5">
        <v>18</v>
      </c>
      <c r="L4" s="5">
        <v>19</v>
      </c>
      <c r="M4" s="5">
        <v>20</v>
      </c>
      <c r="N4" s="5">
        <v>21</v>
      </c>
      <c r="O4" s="5">
        <v>22</v>
      </c>
      <c r="P4" s="5">
        <v>23</v>
      </c>
      <c r="Q4" s="5">
        <v>24</v>
      </c>
      <c r="R4" s="5">
        <v>25</v>
      </c>
      <c r="S4" s="5">
        <v>26</v>
      </c>
      <c r="T4" s="5">
        <v>27</v>
      </c>
      <c r="U4" s="5">
        <v>28</v>
      </c>
      <c r="V4" s="6">
        <v>29</v>
      </c>
      <c r="W4" s="6">
        <v>30</v>
      </c>
      <c r="X4" s="6">
        <v>31</v>
      </c>
      <c r="Y4" s="6">
        <v>32</v>
      </c>
      <c r="Z4" s="6">
        <v>33</v>
      </c>
      <c r="AA4" s="6">
        <v>34</v>
      </c>
      <c r="AB4" s="7">
        <v>35</v>
      </c>
      <c r="AC4" s="23" t="s">
        <v>17078</v>
      </c>
    </row>
    <row r="5" spans="1:29">
      <c r="A5" t="s">
        <v>17078</v>
      </c>
      <c r="B5" s="8">
        <v>45</v>
      </c>
      <c r="C5" s="9">
        <v>80</v>
      </c>
      <c r="D5" s="9">
        <v>80</v>
      </c>
      <c r="E5" s="9">
        <v>80</v>
      </c>
      <c r="F5" s="9">
        <v>80</v>
      </c>
      <c r="G5" s="9">
        <v>80</v>
      </c>
      <c r="H5" s="10">
        <v>135</v>
      </c>
      <c r="I5" s="10">
        <v>135</v>
      </c>
      <c r="J5" s="10">
        <v>135</v>
      </c>
      <c r="K5" s="10">
        <v>135</v>
      </c>
      <c r="L5" s="10">
        <v>135</v>
      </c>
      <c r="M5" s="10">
        <v>165</v>
      </c>
      <c r="N5" s="10">
        <v>180</v>
      </c>
      <c r="O5" s="10">
        <v>195</v>
      </c>
      <c r="P5" s="10">
        <v>210</v>
      </c>
      <c r="Q5" s="10">
        <v>225</v>
      </c>
      <c r="R5" s="10">
        <v>255</v>
      </c>
      <c r="S5" s="10">
        <v>290</v>
      </c>
      <c r="T5" s="10">
        <v>320</v>
      </c>
      <c r="U5" s="10">
        <v>350</v>
      </c>
      <c r="V5" s="27">
        <v>380</v>
      </c>
      <c r="W5" s="27">
        <v>390</v>
      </c>
      <c r="X5" s="27">
        <v>420</v>
      </c>
      <c r="Y5" s="27">
        <v>450</v>
      </c>
      <c r="Z5" s="27">
        <v>480</v>
      </c>
      <c r="AA5" s="27">
        <v>510</v>
      </c>
      <c r="AB5" s="28">
        <v>560</v>
      </c>
      <c r="AC5" s="23"/>
    </row>
    <row r="6" spans="1:29">
      <c r="B6" s="8">
        <v>44</v>
      </c>
      <c r="C6" s="9">
        <v>80</v>
      </c>
      <c r="D6" s="9">
        <v>80</v>
      </c>
      <c r="E6" s="9">
        <v>80</v>
      </c>
      <c r="F6" s="9">
        <v>80</v>
      </c>
      <c r="G6" s="9">
        <v>80</v>
      </c>
      <c r="H6" s="10">
        <v>135</v>
      </c>
      <c r="I6" s="10">
        <v>135</v>
      </c>
      <c r="J6" s="10">
        <v>135</v>
      </c>
      <c r="K6" s="10">
        <v>135</v>
      </c>
      <c r="L6" s="10">
        <v>135</v>
      </c>
      <c r="M6" s="10">
        <v>165</v>
      </c>
      <c r="N6" s="10">
        <v>180</v>
      </c>
      <c r="O6" s="10">
        <v>195</v>
      </c>
      <c r="P6" s="10">
        <v>210</v>
      </c>
      <c r="Q6" s="10">
        <v>225</v>
      </c>
      <c r="R6" s="10">
        <v>255</v>
      </c>
      <c r="S6" s="10">
        <v>290</v>
      </c>
      <c r="T6" s="10">
        <v>320</v>
      </c>
      <c r="U6" s="10">
        <v>350</v>
      </c>
      <c r="V6" s="27">
        <v>380</v>
      </c>
      <c r="W6" s="27">
        <v>390</v>
      </c>
      <c r="X6" s="27">
        <v>420</v>
      </c>
      <c r="Y6" s="27">
        <v>450</v>
      </c>
      <c r="Z6" s="27">
        <v>480</v>
      </c>
      <c r="AA6" s="27">
        <v>510</v>
      </c>
      <c r="AB6" s="28">
        <v>560</v>
      </c>
    </row>
    <row r="7" spans="1:29">
      <c r="B7" s="11">
        <v>43</v>
      </c>
      <c r="C7" s="12">
        <f>ROUND(C$6*$B7/44,3)</f>
        <v>78.182000000000002</v>
      </c>
      <c r="D7" s="12">
        <f t="shared" ref="D7:AB17" si="0">ROUND(D$6*$B7/44,3)</f>
        <v>78.182000000000002</v>
      </c>
      <c r="E7" s="12">
        <f t="shared" si="0"/>
        <v>78.182000000000002</v>
      </c>
      <c r="F7" s="12">
        <f t="shared" si="0"/>
        <v>78.182000000000002</v>
      </c>
      <c r="G7" s="12">
        <f t="shared" si="0"/>
        <v>78.182000000000002</v>
      </c>
      <c r="H7" s="13">
        <f t="shared" si="0"/>
        <v>131.93199999999999</v>
      </c>
      <c r="I7" s="13">
        <f t="shared" si="0"/>
        <v>131.93199999999999</v>
      </c>
      <c r="J7" s="13">
        <f t="shared" si="0"/>
        <v>131.93199999999999</v>
      </c>
      <c r="K7" s="13">
        <f t="shared" si="0"/>
        <v>131.93199999999999</v>
      </c>
      <c r="L7" s="13">
        <f t="shared" si="0"/>
        <v>131.93199999999999</v>
      </c>
      <c r="M7" s="13">
        <f t="shared" si="0"/>
        <v>161.25</v>
      </c>
      <c r="N7" s="13">
        <f t="shared" si="0"/>
        <v>175.90899999999999</v>
      </c>
      <c r="O7" s="13">
        <f t="shared" si="0"/>
        <v>190.56800000000001</v>
      </c>
      <c r="P7" s="13">
        <f t="shared" si="0"/>
        <v>205.227</v>
      </c>
      <c r="Q7" s="13">
        <f t="shared" si="0"/>
        <v>219.886</v>
      </c>
      <c r="R7" s="13">
        <f t="shared" si="0"/>
        <v>249.20500000000001</v>
      </c>
      <c r="S7" s="13">
        <f t="shared" si="0"/>
        <v>283.40899999999999</v>
      </c>
      <c r="T7" s="13">
        <f t="shared" si="0"/>
        <v>312.72699999999998</v>
      </c>
      <c r="U7" s="13">
        <f t="shared" si="0"/>
        <v>342.04500000000002</v>
      </c>
      <c r="V7" s="13">
        <f t="shared" si="0"/>
        <v>371.36399999999998</v>
      </c>
      <c r="W7" s="13">
        <f t="shared" si="0"/>
        <v>381.13600000000002</v>
      </c>
      <c r="X7" s="13">
        <f t="shared" si="0"/>
        <v>410.45499999999998</v>
      </c>
      <c r="Y7" s="13">
        <f t="shared" si="0"/>
        <v>439.77300000000002</v>
      </c>
      <c r="Z7" s="13">
        <f t="shared" si="0"/>
        <v>469.09100000000001</v>
      </c>
      <c r="AA7" s="13">
        <f t="shared" si="0"/>
        <v>498.40899999999999</v>
      </c>
      <c r="AB7" s="14">
        <f t="shared" si="0"/>
        <v>547.27300000000002</v>
      </c>
    </row>
    <row r="8" spans="1:29">
      <c r="B8" s="11">
        <v>42</v>
      </c>
      <c r="C8" s="12">
        <f t="shared" ref="C8:R33" si="1">ROUND(C$6*$B8/44,3)</f>
        <v>76.364000000000004</v>
      </c>
      <c r="D8" s="12">
        <f t="shared" si="0"/>
        <v>76.364000000000004</v>
      </c>
      <c r="E8" s="12">
        <f t="shared" si="0"/>
        <v>76.364000000000004</v>
      </c>
      <c r="F8" s="12">
        <f t="shared" si="0"/>
        <v>76.364000000000004</v>
      </c>
      <c r="G8" s="12">
        <f t="shared" si="0"/>
        <v>76.364000000000004</v>
      </c>
      <c r="H8" s="13">
        <f t="shared" si="0"/>
        <v>128.864</v>
      </c>
      <c r="I8" s="13">
        <f t="shared" si="0"/>
        <v>128.864</v>
      </c>
      <c r="J8" s="13">
        <f t="shared" si="0"/>
        <v>128.864</v>
      </c>
      <c r="K8" s="13">
        <f t="shared" si="0"/>
        <v>128.864</v>
      </c>
      <c r="L8" s="13">
        <f t="shared" si="0"/>
        <v>128.864</v>
      </c>
      <c r="M8" s="13">
        <f t="shared" si="0"/>
        <v>157.5</v>
      </c>
      <c r="N8" s="13">
        <f t="shared" si="0"/>
        <v>171.81800000000001</v>
      </c>
      <c r="O8" s="13">
        <f t="shared" si="0"/>
        <v>186.136</v>
      </c>
      <c r="P8" s="13">
        <f t="shared" si="0"/>
        <v>200.45500000000001</v>
      </c>
      <c r="Q8" s="13">
        <f t="shared" si="0"/>
        <v>214.773</v>
      </c>
      <c r="R8" s="13">
        <f t="shared" si="0"/>
        <v>243.40899999999999</v>
      </c>
      <c r="S8" s="13">
        <f t="shared" si="0"/>
        <v>276.81799999999998</v>
      </c>
      <c r="T8" s="13">
        <f t="shared" si="0"/>
        <v>305.45499999999998</v>
      </c>
      <c r="U8" s="13">
        <f t="shared" si="0"/>
        <v>334.09100000000001</v>
      </c>
      <c r="V8" s="13">
        <f t="shared" si="0"/>
        <v>362.72699999999998</v>
      </c>
      <c r="W8" s="13">
        <f t="shared" si="0"/>
        <v>372.27300000000002</v>
      </c>
      <c r="X8" s="13">
        <f t="shared" si="0"/>
        <v>400.90899999999999</v>
      </c>
      <c r="Y8" s="13">
        <f t="shared" si="0"/>
        <v>429.54500000000002</v>
      </c>
      <c r="Z8" s="13">
        <f t="shared" si="0"/>
        <v>458.18200000000002</v>
      </c>
      <c r="AA8" s="13">
        <f t="shared" si="0"/>
        <v>486.81799999999998</v>
      </c>
      <c r="AB8" s="14">
        <f t="shared" si="0"/>
        <v>534.54499999999996</v>
      </c>
    </row>
    <row r="9" spans="1:29">
      <c r="B9" s="11">
        <v>41</v>
      </c>
      <c r="C9" s="12">
        <f t="shared" si="1"/>
        <v>74.545000000000002</v>
      </c>
      <c r="D9" s="12">
        <f t="shared" si="0"/>
        <v>74.545000000000002</v>
      </c>
      <c r="E9" s="12">
        <f t="shared" si="0"/>
        <v>74.545000000000002</v>
      </c>
      <c r="F9" s="12">
        <f t="shared" si="0"/>
        <v>74.545000000000002</v>
      </c>
      <c r="G9" s="12">
        <f t="shared" si="0"/>
        <v>74.545000000000002</v>
      </c>
      <c r="H9" s="13">
        <f t="shared" si="0"/>
        <v>125.795</v>
      </c>
      <c r="I9" s="13">
        <f t="shared" si="0"/>
        <v>125.795</v>
      </c>
      <c r="J9" s="13">
        <f t="shared" si="0"/>
        <v>125.795</v>
      </c>
      <c r="K9" s="13">
        <f t="shared" si="0"/>
        <v>125.795</v>
      </c>
      <c r="L9" s="13">
        <f t="shared" si="0"/>
        <v>125.795</v>
      </c>
      <c r="M9" s="13">
        <f t="shared" si="0"/>
        <v>153.75</v>
      </c>
      <c r="N9" s="13">
        <f t="shared" si="0"/>
        <v>167.727</v>
      </c>
      <c r="O9" s="13">
        <f t="shared" si="0"/>
        <v>181.70500000000001</v>
      </c>
      <c r="P9" s="13">
        <f t="shared" si="0"/>
        <v>195.68199999999999</v>
      </c>
      <c r="Q9" s="13">
        <f t="shared" si="0"/>
        <v>209.65899999999999</v>
      </c>
      <c r="R9" s="13">
        <f t="shared" si="0"/>
        <v>237.614</v>
      </c>
      <c r="S9" s="13">
        <f t="shared" si="0"/>
        <v>270.22699999999998</v>
      </c>
      <c r="T9" s="13">
        <f t="shared" si="0"/>
        <v>298.18200000000002</v>
      </c>
      <c r="U9" s="13">
        <f t="shared" si="0"/>
        <v>326.13600000000002</v>
      </c>
      <c r="V9" s="13">
        <f t="shared" si="0"/>
        <v>354.09100000000001</v>
      </c>
      <c r="W9" s="13">
        <f t="shared" si="0"/>
        <v>363.40899999999999</v>
      </c>
      <c r="X9" s="13">
        <f t="shared" si="0"/>
        <v>391.36399999999998</v>
      </c>
      <c r="Y9" s="13">
        <f t="shared" si="0"/>
        <v>419.31799999999998</v>
      </c>
      <c r="Z9" s="13">
        <f t="shared" si="0"/>
        <v>447.27300000000002</v>
      </c>
      <c r="AA9" s="13">
        <f t="shared" si="0"/>
        <v>475.22699999999998</v>
      </c>
      <c r="AB9" s="14">
        <f t="shared" si="0"/>
        <v>521.81799999999998</v>
      </c>
    </row>
    <row r="10" spans="1:29">
      <c r="B10" s="11">
        <v>40</v>
      </c>
      <c r="C10" s="12">
        <f t="shared" si="1"/>
        <v>72.727000000000004</v>
      </c>
      <c r="D10" s="12">
        <f t="shared" si="0"/>
        <v>72.727000000000004</v>
      </c>
      <c r="E10" s="12">
        <f t="shared" si="0"/>
        <v>72.727000000000004</v>
      </c>
      <c r="F10" s="12">
        <f t="shared" si="0"/>
        <v>72.727000000000004</v>
      </c>
      <c r="G10" s="12">
        <f t="shared" si="0"/>
        <v>72.727000000000004</v>
      </c>
      <c r="H10" s="13">
        <f t="shared" si="0"/>
        <v>122.727</v>
      </c>
      <c r="I10" s="13">
        <f t="shared" si="0"/>
        <v>122.727</v>
      </c>
      <c r="J10" s="13">
        <f t="shared" si="0"/>
        <v>122.727</v>
      </c>
      <c r="K10" s="13">
        <f t="shared" si="0"/>
        <v>122.727</v>
      </c>
      <c r="L10" s="13">
        <f t="shared" si="0"/>
        <v>122.727</v>
      </c>
      <c r="M10" s="13">
        <f t="shared" si="0"/>
        <v>150</v>
      </c>
      <c r="N10" s="13">
        <f t="shared" si="0"/>
        <v>163.636</v>
      </c>
      <c r="O10" s="13">
        <f t="shared" si="0"/>
        <v>177.273</v>
      </c>
      <c r="P10" s="13">
        <f t="shared" si="0"/>
        <v>190.90899999999999</v>
      </c>
      <c r="Q10" s="13">
        <f t="shared" si="0"/>
        <v>204.54499999999999</v>
      </c>
      <c r="R10" s="13">
        <f t="shared" si="0"/>
        <v>231.81800000000001</v>
      </c>
      <c r="S10" s="13">
        <f t="shared" si="0"/>
        <v>263.63600000000002</v>
      </c>
      <c r="T10" s="13">
        <f t="shared" si="0"/>
        <v>290.90899999999999</v>
      </c>
      <c r="U10" s="13">
        <f t="shared" si="0"/>
        <v>318.18200000000002</v>
      </c>
      <c r="V10" s="13">
        <f t="shared" si="0"/>
        <v>345.45499999999998</v>
      </c>
      <c r="W10" s="13">
        <f t="shared" si="0"/>
        <v>354.54500000000002</v>
      </c>
      <c r="X10" s="13">
        <f t="shared" si="0"/>
        <v>381.81799999999998</v>
      </c>
      <c r="Y10" s="13">
        <f t="shared" si="0"/>
        <v>409.09100000000001</v>
      </c>
      <c r="Z10" s="13">
        <f t="shared" si="0"/>
        <v>436.36399999999998</v>
      </c>
      <c r="AA10" s="13">
        <f t="shared" si="0"/>
        <v>463.63600000000002</v>
      </c>
      <c r="AB10" s="14">
        <f t="shared" si="0"/>
        <v>509.09100000000001</v>
      </c>
    </row>
    <row r="11" spans="1:29">
      <c r="B11" s="11">
        <v>39</v>
      </c>
      <c r="C11" s="12">
        <f t="shared" si="1"/>
        <v>70.909000000000006</v>
      </c>
      <c r="D11" s="12">
        <f t="shared" si="0"/>
        <v>70.909000000000006</v>
      </c>
      <c r="E11" s="12">
        <f t="shared" si="0"/>
        <v>70.909000000000006</v>
      </c>
      <c r="F11" s="12">
        <f t="shared" si="0"/>
        <v>70.909000000000006</v>
      </c>
      <c r="G11" s="12">
        <f t="shared" si="0"/>
        <v>70.909000000000006</v>
      </c>
      <c r="H11" s="13">
        <f t="shared" si="0"/>
        <v>119.65900000000001</v>
      </c>
      <c r="I11" s="13">
        <f t="shared" si="0"/>
        <v>119.65900000000001</v>
      </c>
      <c r="J11" s="13">
        <f t="shared" si="0"/>
        <v>119.65900000000001</v>
      </c>
      <c r="K11" s="13">
        <f t="shared" si="0"/>
        <v>119.65900000000001</v>
      </c>
      <c r="L11" s="13">
        <f t="shared" si="0"/>
        <v>119.65900000000001</v>
      </c>
      <c r="M11" s="13">
        <f t="shared" si="0"/>
        <v>146.25</v>
      </c>
      <c r="N11" s="13">
        <f t="shared" si="0"/>
        <v>159.54499999999999</v>
      </c>
      <c r="O11" s="13">
        <f t="shared" si="0"/>
        <v>172.84100000000001</v>
      </c>
      <c r="P11" s="13">
        <f t="shared" si="0"/>
        <v>186.136</v>
      </c>
      <c r="Q11" s="13">
        <f t="shared" si="0"/>
        <v>199.43199999999999</v>
      </c>
      <c r="R11" s="13">
        <f t="shared" si="0"/>
        <v>226.023</v>
      </c>
      <c r="S11" s="13">
        <f t="shared" si="0"/>
        <v>257.04500000000002</v>
      </c>
      <c r="T11" s="13">
        <f t="shared" si="0"/>
        <v>283.63600000000002</v>
      </c>
      <c r="U11" s="13">
        <f t="shared" si="0"/>
        <v>310.22699999999998</v>
      </c>
      <c r="V11" s="13">
        <f t="shared" si="0"/>
        <v>336.81799999999998</v>
      </c>
      <c r="W11" s="13">
        <f t="shared" si="0"/>
        <v>345.68200000000002</v>
      </c>
      <c r="X11" s="13">
        <f t="shared" si="0"/>
        <v>372.27300000000002</v>
      </c>
      <c r="Y11" s="13">
        <f t="shared" si="0"/>
        <v>398.86399999999998</v>
      </c>
      <c r="Z11" s="13">
        <f t="shared" si="0"/>
        <v>425.45499999999998</v>
      </c>
      <c r="AA11" s="13">
        <f t="shared" si="0"/>
        <v>452.04500000000002</v>
      </c>
      <c r="AB11" s="14">
        <f t="shared" si="0"/>
        <v>496.36399999999998</v>
      </c>
    </row>
    <row r="12" spans="1:29">
      <c r="B12" s="11">
        <v>38</v>
      </c>
      <c r="C12" s="12">
        <f t="shared" si="1"/>
        <v>69.090999999999994</v>
      </c>
      <c r="D12" s="12">
        <f t="shared" si="0"/>
        <v>69.090999999999994</v>
      </c>
      <c r="E12" s="12">
        <f t="shared" si="0"/>
        <v>69.090999999999994</v>
      </c>
      <c r="F12" s="12">
        <f t="shared" si="0"/>
        <v>69.090999999999994</v>
      </c>
      <c r="G12" s="12">
        <f t="shared" si="0"/>
        <v>69.090999999999994</v>
      </c>
      <c r="H12" s="13">
        <f t="shared" si="0"/>
        <v>116.59099999999999</v>
      </c>
      <c r="I12" s="13">
        <f t="shared" si="0"/>
        <v>116.59099999999999</v>
      </c>
      <c r="J12" s="13">
        <f t="shared" si="0"/>
        <v>116.59099999999999</v>
      </c>
      <c r="K12" s="13">
        <f t="shared" si="0"/>
        <v>116.59099999999999</v>
      </c>
      <c r="L12" s="13">
        <f t="shared" si="0"/>
        <v>116.59099999999999</v>
      </c>
      <c r="M12" s="13">
        <f t="shared" si="0"/>
        <v>142.5</v>
      </c>
      <c r="N12" s="13">
        <f t="shared" si="0"/>
        <v>155.45500000000001</v>
      </c>
      <c r="O12" s="13">
        <f t="shared" si="0"/>
        <v>168.40899999999999</v>
      </c>
      <c r="P12" s="13">
        <f t="shared" si="0"/>
        <v>181.364</v>
      </c>
      <c r="Q12" s="13">
        <f t="shared" si="0"/>
        <v>194.31800000000001</v>
      </c>
      <c r="R12" s="13">
        <f t="shared" si="0"/>
        <v>220.227</v>
      </c>
      <c r="S12" s="13">
        <f t="shared" si="0"/>
        <v>250.45500000000001</v>
      </c>
      <c r="T12" s="13">
        <f t="shared" si="0"/>
        <v>276.36399999999998</v>
      </c>
      <c r="U12" s="13">
        <f t="shared" si="0"/>
        <v>302.27300000000002</v>
      </c>
      <c r="V12" s="13">
        <f t="shared" si="0"/>
        <v>328.18200000000002</v>
      </c>
      <c r="W12" s="13">
        <f t="shared" si="0"/>
        <v>336.81799999999998</v>
      </c>
      <c r="X12" s="13">
        <f t="shared" si="0"/>
        <v>362.72699999999998</v>
      </c>
      <c r="Y12" s="13">
        <f t="shared" si="0"/>
        <v>388.63600000000002</v>
      </c>
      <c r="Z12" s="13">
        <f t="shared" si="0"/>
        <v>414.54500000000002</v>
      </c>
      <c r="AA12" s="13">
        <f t="shared" si="0"/>
        <v>440.45499999999998</v>
      </c>
      <c r="AB12" s="14">
        <f t="shared" si="0"/>
        <v>483.63600000000002</v>
      </c>
    </row>
    <row r="13" spans="1:29">
      <c r="B13" s="11">
        <v>37</v>
      </c>
      <c r="C13" s="12">
        <f t="shared" si="1"/>
        <v>67.272999999999996</v>
      </c>
      <c r="D13" s="12">
        <f t="shared" si="0"/>
        <v>67.272999999999996</v>
      </c>
      <c r="E13" s="12">
        <f t="shared" si="0"/>
        <v>67.272999999999996</v>
      </c>
      <c r="F13" s="12">
        <f t="shared" si="0"/>
        <v>67.272999999999996</v>
      </c>
      <c r="G13" s="12">
        <f t="shared" si="0"/>
        <v>67.272999999999996</v>
      </c>
      <c r="H13" s="13">
        <f t="shared" si="0"/>
        <v>113.523</v>
      </c>
      <c r="I13" s="13">
        <f t="shared" si="0"/>
        <v>113.523</v>
      </c>
      <c r="J13" s="13">
        <f t="shared" si="0"/>
        <v>113.523</v>
      </c>
      <c r="K13" s="13">
        <f t="shared" si="0"/>
        <v>113.523</v>
      </c>
      <c r="L13" s="13">
        <f t="shared" si="0"/>
        <v>113.523</v>
      </c>
      <c r="M13" s="13">
        <f t="shared" si="0"/>
        <v>138.75</v>
      </c>
      <c r="N13" s="13">
        <f t="shared" si="0"/>
        <v>151.364</v>
      </c>
      <c r="O13" s="13">
        <f t="shared" si="0"/>
        <v>163.977</v>
      </c>
      <c r="P13" s="13">
        <f t="shared" si="0"/>
        <v>176.59100000000001</v>
      </c>
      <c r="Q13" s="13">
        <f t="shared" si="0"/>
        <v>189.20500000000001</v>
      </c>
      <c r="R13" s="13">
        <f t="shared" si="0"/>
        <v>214.43199999999999</v>
      </c>
      <c r="S13" s="13">
        <f t="shared" si="0"/>
        <v>243.864</v>
      </c>
      <c r="T13" s="13">
        <f t="shared" si="0"/>
        <v>269.09100000000001</v>
      </c>
      <c r="U13" s="13">
        <f t="shared" si="0"/>
        <v>294.31799999999998</v>
      </c>
      <c r="V13" s="13">
        <f t="shared" si="0"/>
        <v>319.54500000000002</v>
      </c>
      <c r="W13" s="13">
        <f t="shared" si="0"/>
        <v>327.95499999999998</v>
      </c>
      <c r="X13" s="13">
        <f t="shared" si="0"/>
        <v>353.18200000000002</v>
      </c>
      <c r="Y13" s="13">
        <f t="shared" si="0"/>
        <v>378.40899999999999</v>
      </c>
      <c r="Z13" s="13">
        <f t="shared" si="0"/>
        <v>403.63600000000002</v>
      </c>
      <c r="AA13" s="13">
        <f t="shared" si="0"/>
        <v>428.86399999999998</v>
      </c>
      <c r="AB13" s="14">
        <f t="shared" si="0"/>
        <v>470.90899999999999</v>
      </c>
    </row>
    <row r="14" spans="1:29">
      <c r="B14" s="11">
        <v>36</v>
      </c>
      <c r="C14" s="12">
        <f t="shared" si="1"/>
        <v>65.454999999999998</v>
      </c>
      <c r="D14" s="12">
        <f t="shared" si="0"/>
        <v>65.454999999999998</v>
      </c>
      <c r="E14" s="12">
        <f t="shared" si="0"/>
        <v>65.454999999999998</v>
      </c>
      <c r="F14" s="12">
        <f t="shared" si="0"/>
        <v>65.454999999999998</v>
      </c>
      <c r="G14" s="12">
        <f t="shared" si="0"/>
        <v>65.454999999999998</v>
      </c>
      <c r="H14" s="13">
        <f t="shared" si="0"/>
        <v>110.455</v>
      </c>
      <c r="I14" s="13">
        <f t="shared" si="0"/>
        <v>110.455</v>
      </c>
      <c r="J14" s="13">
        <f t="shared" si="0"/>
        <v>110.455</v>
      </c>
      <c r="K14" s="13">
        <f t="shared" si="0"/>
        <v>110.455</v>
      </c>
      <c r="L14" s="13">
        <f t="shared" si="0"/>
        <v>110.455</v>
      </c>
      <c r="M14" s="13">
        <f t="shared" si="0"/>
        <v>135</v>
      </c>
      <c r="N14" s="13">
        <f t="shared" si="0"/>
        <v>147.273</v>
      </c>
      <c r="O14" s="13">
        <f t="shared" si="0"/>
        <v>159.54499999999999</v>
      </c>
      <c r="P14" s="13">
        <f t="shared" si="0"/>
        <v>171.81800000000001</v>
      </c>
      <c r="Q14" s="13">
        <f t="shared" si="0"/>
        <v>184.09100000000001</v>
      </c>
      <c r="R14" s="13">
        <f t="shared" si="0"/>
        <v>208.636</v>
      </c>
      <c r="S14" s="13">
        <f t="shared" si="0"/>
        <v>237.273</v>
      </c>
      <c r="T14" s="13">
        <f t="shared" si="0"/>
        <v>261.81799999999998</v>
      </c>
      <c r="U14" s="13">
        <f t="shared" si="0"/>
        <v>286.36399999999998</v>
      </c>
      <c r="V14" s="13">
        <f t="shared" si="0"/>
        <v>310.90899999999999</v>
      </c>
      <c r="W14" s="13">
        <f t="shared" si="0"/>
        <v>319.09100000000001</v>
      </c>
      <c r="X14" s="13">
        <f t="shared" si="0"/>
        <v>343.63600000000002</v>
      </c>
      <c r="Y14" s="13">
        <f t="shared" si="0"/>
        <v>368.18200000000002</v>
      </c>
      <c r="Z14" s="13">
        <f t="shared" si="0"/>
        <v>392.72699999999998</v>
      </c>
      <c r="AA14" s="13">
        <f t="shared" si="0"/>
        <v>417.27300000000002</v>
      </c>
      <c r="AB14" s="14">
        <f t="shared" si="0"/>
        <v>458.18200000000002</v>
      </c>
    </row>
    <row r="15" spans="1:29">
      <c r="B15" s="11">
        <v>35</v>
      </c>
      <c r="C15" s="12">
        <f t="shared" si="1"/>
        <v>63.636000000000003</v>
      </c>
      <c r="D15" s="12">
        <f t="shared" si="0"/>
        <v>63.636000000000003</v>
      </c>
      <c r="E15" s="12">
        <f t="shared" si="0"/>
        <v>63.636000000000003</v>
      </c>
      <c r="F15" s="12">
        <f t="shared" si="0"/>
        <v>63.636000000000003</v>
      </c>
      <c r="G15" s="12">
        <f t="shared" si="0"/>
        <v>63.636000000000003</v>
      </c>
      <c r="H15" s="13">
        <f t="shared" si="0"/>
        <v>107.386</v>
      </c>
      <c r="I15" s="13">
        <f t="shared" si="0"/>
        <v>107.386</v>
      </c>
      <c r="J15" s="13">
        <f t="shared" si="0"/>
        <v>107.386</v>
      </c>
      <c r="K15" s="13">
        <f t="shared" si="0"/>
        <v>107.386</v>
      </c>
      <c r="L15" s="13">
        <f t="shared" si="0"/>
        <v>107.386</v>
      </c>
      <c r="M15" s="13">
        <f t="shared" si="0"/>
        <v>131.25</v>
      </c>
      <c r="N15" s="13">
        <f t="shared" si="0"/>
        <v>143.18199999999999</v>
      </c>
      <c r="O15" s="13">
        <f t="shared" si="0"/>
        <v>155.114</v>
      </c>
      <c r="P15" s="13">
        <f t="shared" si="0"/>
        <v>167.04499999999999</v>
      </c>
      <c r="Q15" s="13">
        <f t="shared" si="0"/>
        <v>178.977</v>
      </c>
      <c r="R15" s="13">
        <f t="shared" si="0"/>
        <v>202.84100000000001</v>
      </c>
      <c r="S15" s="13">
        <f t="shared" si="0"/>
        <v>230.68199999999999</v>
      </c>
      <c r="T15" s="13">
        <f t="shared" si="0"/>
        <v>254.54499999999999</v>
      </c>
      <c r="U15" s="13">
        <f t="shared" si="0"/>
        <v>278.40899999999999</v>
      </c>
      <c r="V15" s="13">
        <f t="shared" si="0"/>
        <v>302.27300000000002</v>
      </c>
      <c r="W15" s="13">
        <f t="shared" si="0"/>
        <v>310.22699999999998</v>
      </c>
      <c r="X15" s="13">
        <f t="shared" si="0"/>
        <v>334.09100000000001</v>
      </c>
      <c r="Y15" s="13">
        <f t="shared" si="0"/>
        <v>357.95499999999998</v>
      </c>
      <c r="Z15" s="13">
        <f t="shared" si="0"/>
        <v>381.81799999999998</v>
      </c>
      <c r="AA15" s="13">
        <f t="shared" si="0"/>
        <v>405.68200000000002</v>
      </c>
      <c r="AB15" s="14">
        <f t="shared" si="0"/>
        <v>445.45499999999998</v>
      </c>
    </row>
    <row r="16" spans="1:29">
      <c r="B16" s="11">
        <v>34</v>
      </c>
      <c r="C16" s="12">
        <f t="shared" si="1"/>
        <v>61.817999999999998</v>
      </c>
      <c r="D16" s="12">
        <f t="shared" si="0"/>
        <v>61.817999999999998</v>
      </c>
      <c r="E16" s="12">
        <f t="shared" si="0"/>
        <v>61.817999999999998</v>
      </c>
      <c r="F16" s="12">
        <f t="shared" si="0"/>
        <v>61.817999999999998</v>
      </c>
      <c r="G16" s="12">
        <f t="shared" si="0"/>
        <v>61.817999999999998</v>
      </c>
      <c r="H16" s="13">
        <f t="shared" si="0"/>
        <v>104.318</v>
      </c>
      <c r="I16" s="13">
        <f t="shared" si="0"/>
        <v>104.318</v>
      </c>
      <c r="J16" s="13">
        <f t="shared" si="0"/>
        <v>104.318</v>
      </c>
      <c r="K16" s="13">
        <f t="shared" si="0"/>
        <v>104.318</v>
      </c>
      <c r="L16" s="13">
        <f t="shared" si="0"/>
        <v>104.318</v>
      </c>
      <c r="M16" s="13">
        <f t="shared" si="0"/>
        <v>127.5</v>
      </c>
      <c r="N16" s="13">
        <f t="shared" si="0"/>
        <v>139.09100000000001</v>
      </c>
      <c r="O16" s="13">
        <f t="shared" si="0"/>
        <v>150.68199999999999</v>
      </c>
      <c r="P16" s="13">
        <f t="shared" si="0"/>
        <v>162.273</v>
      </c>
      <c r="Q16" s="13">
        <f t="shared" si="0"/>
        <v>173.864</v>
      </c>
      <c r="R16" s="13">
        <f t="shared" si="0"/>
        <v>197.04499999999999</v>
      </c>
      <c r="S16" s="13">
        <f t="shared" si="0"/>
        <v>224.09100000000001</v>
      </c>
      <c r="T16" s="13">
        <f t="shared" si="0"/>
        <v>247.273</v>
      </c>
      <c r="U16" s="13">
        <f t="shared" si="0"/>
        <v>270.45499999999998</v>
      </c>
      <c r="V16" s="13">
        <f t="shared" si="0"/>
        <v>293.63600000000002</v>
      </c>
      <c r="W16" s="13">
        <f t="shared" si="0"/>
        <v>301.36399999999998</v>
      </c>
      <c r="X16" s="13">
        <f t="shared" si="0"/>
        <v>324.54500000000002</v>
      </c>
      <c r="Y16" s="13">
        <f t="shared" si="0"/>
        <v>347.72699999999998</v>
      </c>
      <c r="Z16" s="13">
        <f t="shared" si="0"/>
        <v>370.90899999999999</v>
      </c>
      <c r="AA16" s="13">
        <f t="shared" si="0"/>
        <v>394.09100000000001</v>
      </c>
      <c r="AB16" s="14">
        <f t="shared" si="0"/>
        <v>432.72699999999998</v>
      </c>
    </row>
    <row r="17" spans="2:28">
      <c r="B17" s="11">
        <v>33</v>
      </c>
      <c r="C17" s="12">
        <f t="shared" si="1"/>
        <v>60</v>
      </c>
      <c r="D17" s="12">
        <f t="shared" si="0"/>
        <v>60</v>
      </c>
      <c r="E17" s="12">
        <f t="shared" si="0"/>
        <v>60</v>
      </c>
      <c r="F17" s="12">
        <f t="shared" si="0"/>
        <v>60</v>
      </c>
      <c r="G17" s="12">
        <f t="shared" si="0"/>
        <v>60</v>
      </c>
      <c r="H17" s="13">
        <f t="shared" si="0"/>
        <v>101.25</v>
      </c>
      <c r="I17" s="13">
        <f t="shared" ref="I17:X48" si="2">ROUND(I$6*$B17/44,3)</f>
        <v>101.25</v>
      </c>
      <c r="J17" s="13">
        <f t="shared" si="2"/>
        <v>101.25</v>
      </c>
      <c r="K17" s="13">
        <f t="shared" si="2"/>
        <v>101.25</v>
      </c>
      <c r="L17" s="13">
        <f t="shared" si="2"/>
        <v>101.25</v>
      </c>
      <c r="M17" s="13">
        <f t="shared" si="2"/>
        <v>123.75</v>
      </c>
      <c r="N17" s="13">
        <f t="shared" si="2"/>
        <v>135</v>
      </c>
      <c r="O17" s="13">
        <f t="shared" si="2"/>
        <v>146.25</v>
      </c>
      <c r="P17" s="13">
        <f t="shared" si="2"/>
        <v>157.5</v>
      </c>
      <c r="Q17" s="13">
        <f t="shared" si="2"/>
        <v>168.75</v>
      </c>
      <c r="R17" s="13">
        <f t="shared" si="2"/>
        <v>191.25</v>
      </c>
      <c r="S17" s="13">
        <f t="shared" si="2"/>
        <v>217.5</v>
      </c>
      <c r="T17" s="13">
        <f t="shared" si="2"/>
        <v>240</v>
      </c>
      <c r="U17" s="13">
        <f t="shared" si="2"/>
        <v>262.5</v>
      </c>
      <c r="V17" s="13">
        <f t="shared" si="2"/>
        <v>285</v>
      </c>
      <c r="W17" s="13">
        <f t="shared" si="2"/>
        <v>292.5</v>
      </c>
      <c r="X17" s="13">
        <f t="shared" si="2"/>
        <v>315</v>
      </c>
      <c r="Y17" s="13">
        <f t="shared" ref="Y17:AB48" si="3">ROUND(Y$6*$B17/44,3)</f>
        <v>337.5</v>
      </c>
      <c r="Z17" s="13">
        <f t="shared" si="3"/>
        <v>360</v>
      </c>
      <c r="AA17" s="13">
        <f t="shared" si="3"/>
        <v>382.5</v>
      </c>
      <c r="AB17" s="14">
        <f t="shared" si="3"/>
        <v>420</v>
      </c>
    </row>
    <row r="18" spans="2:28">
      <c r="B18" s="11">
        <v>32</v>
      </c>
      <c r="C18" s="12">
        <f t="shared" si="1"/>
        <v>58.182000000000002</v>
      </c>
      <c r="D18" s="12">
        <f t="shared" si="1"/>
        <v>58.182000000000002</v>
      </c>
      <c r="E18" s="12">
        <f t="shared" si="1"/>
        <v>58.182000000000002</v>
      </c>
      <c r="F18" s="12">
        <f t="shared" si="1"/>
        <v>58.182000000000002</v>
      </c>
      <c r="G18" s="12">
        <f t="shared" si="1"/>
        <v>58.182000000000002</v>
      </c>
      <c r="H18" s="13">
        <f t="shared" si="1"/>
        <v>98.182000000000002</v>
      </c>
      <c r="I18" s="13">
        <f t="shared" si="1"/>
        <v>98.182000000000002</v>
      </c>
      <c r="J18" s="13">
        <f t="shared" si="1"/>
        <v>98.182000000000002</v>
      </c>
      <c r="K18" s="13">
        <f t="shared" si="1"/>
        <v>98.182000000000002</v>
      </c>
      <c r="L18" s="13">
        <f t="shared" si="1"/>
        <v>98.182000000000002</v>
      </c>
      <c r="M18" s="13">
        <f t="shared" si="1"/>
        <v>120</v>
      </c>
      <c r="N18" s="13">
        <f t="shared" si="1"/>
        <v>130.90899999999999</v>
      </c>
      <c r="O18" s="13">
        <f t="shared" si="1"/>
        <v>141.81800000000001</v>
      </c>
      <c r="P18" s="13">
        <f t="shared" si="1"/>
        <v>152.727</v>
      </c>
      <c r="Q18" s="13">
        <f t="shared" si="1"/>
        <v>163.636</v>
      </c>
      <c r="R18" s="13">
        <f t="shared" si="1"/>
        <v>185.45500000000001</v>
      </c>
      <c r="S18" s="13">
        <f t="shared" si="2"/>
        <v>210.90899999999999</v>
      </c>
      <c r="T18" s="13">
        <f t="shared" si="2"/>
        <v>232.727</v>
      </c>
      <c r="U18" s="13">
        <f t="shared" si="2"/>
        <v>254.54499999999999</v>
      </c>
      <c r="V18" s="13">
        <f t="shared" si="2"/>
        <v>276.36399999999998</v>
      </c>
      <c r="W18" s="13">
        <f t="shared" si="2"/>
        <v>283.63600000000002</v>
      </c>
      <c r="X18" s="13">
        <f t="shared" si="2"/>
        <v>305.45499999999998</v>
      </c>
      <c r="Y18" s="13">
        <f t="shared" si="3"/>
        <v>327.27300000000002</v>
      </c>
      <c r="Z18" s="13">
        <f t="shared" si="3"/>
        <v>349.09100000000001</v>
      </c>
      <c r="AA18" s="13">
        <f t="shared" si="3"/>
        <v>370.90899999999999</v>
      </c>
      <c r="AB18" s="14">
        <f t="shared" si="3"/>
        <v>407.27300000000002</v>
      </c>
    </row>
    <row r="19" spans="2:28">
      <c r="B19" s="11">
        <v>31</v>
      </c>
      <c r="C19" s="12">
        <f t="shared" si="1"/>
        <v>56.363999999999997</v>
      </c>
      <c r="D19" s="12">
        <f t="shared" si="1"/>
        <v>56.363999999999997</v>
      </c>
      <c r="E19" s="12">
        <f t="shared" si="1"/>
        <v>56.363999999999997</v>
      </c>
      <c r="F19" s="12">
        <f t="shared" si="1"/>
        <v>56.363999999999997</v>
      </c>
      <c r="G19" s="12">
        <f t="shared" si="1"/>
        <v>56.363999999999997</v>
      </c>
      <c r="H19" s="13">
        <f t="shared" si="1"/>
        <v>95.114000000000004</v>
      </c>
      <c r="I19" s="13">
        <f t="shared" si="1"/>
        <v>95.114000000000004</v>
      </c>
      <c r="J19" s="13">
        <f t="shared" si="1"/>
        <v>95.114000000000004</v>
      </c>
      <c r="K19" s="13">
        <f t="shared" si="1"/>
        <v>95.114000000000004</v>
      </c>
      <c r="L19" s="13">
        <f t="shared" si="1"/>
        <v>95.114000000000004</v>
      </c>
      <c r="M19" s="13">
        <f t="shared" si="1"/>
        <v>116.25</v>
      </c>
      <c r="N19" s="13">
        <f t="shared" si="1"/>
        <v>126.818</v>
      </c>
      <c r="O19" s="13">
        <f t="shared" si="1"/>
        <v>137.386</v>
      </c>
      <c r="P19" s="13">
        <f t="shared" si="1"/>
        <v>147.95500000000001</v>
      </c>
      <c r="Q19" s="13">
        <f t="shared" si="1"/>
        <v>158.523</v>
      </c>
      <c r="R19" s="13">
        <f t="shared" si="1"/>
        <v>179.65899999999999</v>
      </c>
      <c r="S19" s="13">
        <f t="shared" si="2"/>
        <v>204.31800000000001</v>
      </c>
      <c r="T19" s="13">
        <f t="shared" si="2"/>
        <v>225.45500000000001</v>
      </c>
      <c r="U19" s="13">
        <f t="shared" si="2"/>
        <v>246.59100000000001</v>
      </c>
      <c r="V19" s="13">
        <f t="shared" si="2"/>
        <v>267.72699999999998</v>
      </c>
      <c r="W19" s="13">
        <f t="shared" si="2"/>
        <v>274.77300000000002</v>
      </c>
      <c r="X19" s="13">
        <f t="shared" si="2"/>
        <v>295.90899999999999</v>
      </c>
      <c r="Y19" s="13">
        <f t="shared" si="3"/>
        <v>317.04500000000002</v>
      </c>
      <c r="Z19" s="13">
        <f t="shared" si="3"/>
        <v>338.18200000000002</v>
      </c>
      <c r="AA19" s="13">
        <f t="shared" si="3"/>
        <v>359.31799999999998</v>
      </c>
      <c r="AB19" s="14">
        <f t="shared" si="3"/>
        <v>394.54500000000002</v>
      </c>
    </row>
    <row r="20" spans="2:28">
      <c r="B20" s="11">
        <v>30</v>
      </c>
      <c r="C20" s="12">
        <f t="shared" si="1"/>
        <v>54.545000000000002</v>
      </c>
      <c r="D20" s="12">
        <f t="shared" si="1"/>
        <v>54.545000000000002</v>
      </c>
      <c r="E20" s="12">
        <f t="shared" si="1"/>
        <v>54.545000000000002</v>
      </c>
      <c r="F20" s="12">
        <f t="shared" si="1"/>
        <v>54.545000000000002</v>
      </c>
      <c r="G20" s="12">
        <f t="shared" si="1"/>
        <v>54.545000000000002</v>
      </c>
      <c r="H20" s="13">
        <f t="shared" si="1"/>
        <v>92.045000000000002</v>
      </c>
      <c r="I20" s="13">
        <f t="shared" si="1"/>
        <v>92.045000000000002</v>
      </c>
      <c r="J20" s="13">
        <f t="shared" si="1"/>
        <v>92.045000000000002</v>
      </c>
      <c r="K20" s="13">
        <f t="shared" si="1"/>
        <v>92.045000000000002</v>
      </c>
      <c r="L20" s="13">
        <f t="shared" si="1"/>
        <v>92.045000000000002</v>
      </c>
      <c r="M20" s="13">
        <f t="shared" si="1"/>
        <v>112.5</v>
      </c>
      <c r="N20" s="13">
        <f t="shared" si="1"/>
        <v>122.727</v>
      </c>
      <c r="O20" s="13">
        <f t="shared" si="1"/>
        <v>132.95500000000001</v>
      </c>
      <c r="P20" s="13">
        <f t="shared" si="1"/>
        <v>143.18199999999999</v>
      </c>
      <c r="Q20" s="13">
        <f t="shared" si="1"/>
        <v>153.40899999999999</v>
      </c>
      <c r="R20" s="13">
        <f t="shared" si="1"/>
        <v>173.864</v>
      </c>
      <c r="S20" s="13">
        <f t="shared" si="2"/>
        <v>197.727</v>
      </c>
      <c r="T20" s="13">
        <f t="shared" si="2"/>
        <v>218.18199999999999</v>
      </c>
      <c r="U20" s="13">
        <f t="shared" si="2"/>
        <v>238.636</v>
      </c>
      <c r="V20" s="13">
        <f t="shared" si="2"/>
        <v>259.09100000000001</v>
      </c>
      <c r="W20" s="13">
        <f t="shared" si="2"/>
        <v>265.90899999999999</v>
      </c>
      <c r="X20" s="13">
        <f t="shared" si="2"/>
        <v>286.36399999999998</v>
      </c>
      <c r="Y20" s="13">
        <f t="shared" si="3"/>
        <v>306.81799999999998</v>
      </c>
      <c r="Z20" s="13">
        <f t="shared" si="3"/>
        <v>327.27300000000002</v>
      </c>
      <c r="AA20" s="13">
        <f t="shared" si="3"/>
        <v>347.72699999999998</v>
      </c>
      <c r="AB20" s="14">
        <f t="shared" si="3"/>
        <v>381.81799999999998</v>
      </c>
    </row>
    <row r="21" spans="2:28">
      <c r="B21" s="11">
        <v>29</v>
      </c>
      <c r="C21" s="12">
        <f t="shared" si="1"/>
        <v>52.726999999999997</v>
      </c>
      <c r="D21" s="12">
        <f t="shared" si="1"/>
        <v>52.726999999999997</v>
      </c>
      <c r="E21" s="12">
        <f t="shared" si="1"/>
        <v>52.726999999999997</v>
      </c>
      <c r="F21" s="12">
        <f t="shared" si="1"/>
        <v>52.726999999999997</v>
      </c>
      <c r="G21" s="12">
        <f t="shared" si="1"/>
        <v>52.726999999999997</v>
      </c>
      <c r="H21" s="13">
        <f t="shared" si="1"/>
        <v>88.977000000000004</v>
      </c>
      <c r="I21" s="13">
        <f t="shared" si="1"/>
        <v>88.977000000000004</v>
      </c>
      <c r="J21" s="13">
        <f t="shared" si="1"/>
        <v>88.977000000000004</v>
      </c>
      <c r="K21" s="13">
        <f t="shared" si="1"/>
        <v>88.977000000000004</v>
      </c>
      <c r="L21" s="13">
        <f t="shared" si="1"/>
        <v>88.977000000000004</v>
      </c>
      <c r="M21" s="13">
        <f t="shared" si="1"/>
        <v>108.75</v>
      </c>
      <c r="N21" s="13">
        <f t="shared" si="1"/>
        <v>118.636</v>
      </c>
      <c r="O21" s="13">
        <f t="shared" si="1"/>
        <v>128.523</v>
      </c>
      <c r="P21" s="13">
        <f t="shared" si="1"/>
        <v>138.40899999999999</v>
      </c>
      <c r="Q21" s="13">
        <f t="shared" si="1"/>
        <v>148.29499999999999</v>
      </c>
      <c r="R21" s="13">
        <f t="shared" si="1"/>
        <v>168.06800000000001</v>
      </c>
      <c r="S21" s="13">
        <f t="shared" si="2"/>
        <v>191.136</v>
      </c>
      <c r="T21" s="13">
        <f t="shared" si="2"/>
        <v>210.90899999999999</v>
      </c>
      <c r="U21" s="13">
        <f t="shared" si="2"/>
        <v>230.68199999999999</v>
      </c>
      <c r="V21" s="13">
        <f t="shared" si="2"/>
        <v>250.45500000000001</v>
      </c>
      <c r="W21" s="13">
        <f t="shared" si="2"/>
        <v>257.04500000000002</v>
      </c>
      <c r="X21" s="13">
        <f t="shared" si="2"/>
        <v>276.81799999999998</v>
      </c>
      <c r="Y21" s="13">
        <f t="shared" si="3"/>
        <v>296.59100000000001</v>
      </c>
      <c r="Z21" s="13">
        <f t="shared" si="3"/>
        <v>316.36399999999998</v>
      </c>
      <c r="AA21" s="13">
        <f t="shared" si="3"/>
        <v>336.13600000000002</v>
      </c>
      <c r="AB21" s="14">
        <f t="shared" si="3"/>
        <v>369.09100000000001</v>
      </c>
    </row>
    <row r="22" spans="2:28">
      <c r="B22" s="11">
        <v>28</v>
      </c>
      <c r="C22" s="12">
        <f t="shared" si="1"/>
        <v>50.908999999999999</v>
      </c>
      <c r="D22" s="12">
        <f t="shared" si="1"/>
        <v>50.908999999999999</v>
      </c>
      <c r="E22" s="12">
        <f t="shared" si="1"/>
        <v>50.908999999999999</v>
      </c>
      <c r="F22" s="12">
        <f t="shared" si="1"/>
        <v>50.908999999999999</v>
      </c>
      <c r="G22" s="12">
        <f t="shared" si="1"/>
        <v>50.908999999999999</v>
      </c>
      <c r="H22" s="13">
        <f t="shared" si="1"/>
        <v>85.909000000000006</v>
      </c>
      <c r="I22" s="13">
        <f t="shared" si="1"/>
        <v>85.909000000000006</v>
      </c>
      <c r="J22" s="13">
        <f t="shared" si="1"/>
        <v>85.909000000000006</v>
      </c>
      <c r="K22" s="13">
        <f t="shared" si="1"/>
        <v>85.909000000000006</v>
      </c>
      <c r="L22" s="13">
        <f t="shared" si="1"/>
        <v>85.909000000000006</v>
      </c>
      <c r="M22" s="13">
        <f t="shared" si="1"/>
        <v>105</v>
      </c>
      <c r="N22" s="13">
        <f t="shared" si="1"/>
        <v>114.545</v>
      </c>
      <c r="O22" s="13">
        <f t="shared" si="1"/>
        <v>124.09099999999999</v>
      </c>
      <c r="P22" s="13">
        <f t="shared" si="1"/>
        <v>133.636</v>
      </c>
      <c r="Q22" s="13">
        <f t="shared" si="1"/>
        <v>143.18199999999999</v>
      </c>
      <c r="R22" s="13">
        <f t="shared" si="1"/>
        <v>162.273</v>
      </c>
      <c r="S22" s="13">
        <f t="shared" si="2"/>
        <v>184.54499999999999</v>
      </c>
      <c r="T22" s="13">
        <f t="shared" si="2"/>
        <v>203.636</v>
      </c>
      <c r="U22" s="13">
        <f t="shared" si="2"/>
        <v>222.727</v>
      </c>
      <c r="V22" s="13">
        <f t="shared" si="2"/>
        <v>241.81800000000001</v>
      </c>
      <c r="W22" s="13">
        <f t="shared" si="2"/>
        <v>248.18199999999999</v>
      </c>
      <c r="X22" s="13">
        <f t="shared" si="2"/>
        <v>267.27300000000002</v>
      </c>
      <c r="Y22" s="13">
        <f t="shared" si="3"/>
        <v>286.36399999999998</v>
      </c>
      <c r="Z22" s="13">
        <f t="shared" si="3"/>
        <v>305.45499999999998</v>
      </c>
      <c r="AA22" s="13">
        <f t="shared" si="3"/>
        <v>324.54500000000002</v>
      </c>
      <c r="AB22" s="14">
        <f t="shared" si="3"/>
        <v>356.36399999999998</v>
      </c>
    </row>
    <row r="23" spans="2:28">
      <c r="B23" s="11">
        <v>27</v>
      </c>
      <c r="C23" s="12">
        <f t="shared" si="1"/>
        <v>49.091000000000001</v>
      </c>
      <c r="D23" s="12">
        <f t="shared" si="1"/>
        <v>49.091000000000001</v>
      </c>
      <c r="E23" s="12">
        <f t="shared" si="1"/>
        <v>49.091000000000001</v>
      </c>
      <c r="F23" s="12">
        <f t="shared" si="1"/>
        <v>49.091000000000001</v>
      </c>
      <c r="G23" s="12">
        <f t="shared" si="1"/>
        <v>49.091000000000001</v>
      </c>
      <c r="H23" s="13">
        <f t="shared" si="1"/>
        <v>82.840999999999994</v>
      </c>
      <c r="I23" s="13">
        <f t="shared" si="1"/>
        <v>82.840999999999994</v>
      </c>
      <c r="J23" s="13">
        <f t="shared" si="1"/>
        <v>82.840999999999994</v>
      </c>
      <c r="K23" s="13">
        <f t="shared" si="1"/>
        <v>82.840999999999994</v>
      </c>
      <c r="L23" s="13">
        <f t="shared" si="1"/>
        <v>82.840999999999994</v>
      </c>
      <c r="M23" s="13">
        <f t="shared" si="1"/>
        <v>101.25</v>
      </c>
      <c r="N23" s="13">
        <f t="shared" si="1"/>
        <v>110.455</v>
      </c>
      <c r="O23" s="13">
        <f t="shared" si="1"/>
        <v>119.65900000000001</v>
      </c>
      <c r="P23" s="13">
        <f t="shared" si="1"/>
        <v>128.864</v>
      </c>
      <c r="Q23" s="13">
        <f t="shared" si="1"/>
        <v>138.06800000000001</v>
      </c>
      <c r="R23" s="13">
        <f t="shared" si="1"/>
        <v>156.477</v>
      </c>
      <c r="S23" s="13">
        <f t="shared" si="2"/>
        <v>177.95500000000001</v>
      </c>
      <c r="T23" s="13">
        <f t="shared" si="2"/>
        <v>196.364</v>
      </c>
      <c r="U23" s="13">
        <f t="shared" si="2"/>
        <v>214.773</v>
      </c>
      <c r="V23" s="13">
        <f t="shared" si="2"/>
        <v>233.18199999999999</v>
      </c>
      <c r="W23" s="13">
        <f t="shared" si="2"/>
        <v>239.31800000000001</v>
      </c>
      <c r="X23" s="13">
        <f t="shared" si="2"/>
        <v>257.72699999999998</v>
      </c>
      <c r="Y23" s="13">
        <f t="shared" si="3"/>
        <v>276.13600000000002</v>
      </c>
      <c r="Z23" s="13">
        <f t="shared" si="3"/>
        <v>294.54500000000002</v>
      </c>
      <c r="AA23" s="13">
        <f t="shared" si="3"/>
        <v>312.95499999999998</v>
      </c>
      <c r="AB23" s="14">
        <f t="shared" si="3"/>
        <v>343.63600000000002</v>
      </c>
    </row>
    <row r="24" spans="2:28">
      <c r="B24" s="11">
        <v>26</v>
      </c>
      <c r="C24" s="12">
        <f t="shared" si="1"/>
        <v>47.273000000000003</v>
      </c>
      <c r="D24" s="12">
        <f t="shared" si="1"/>
        <v>47.273000000000003</v>
      </c>
      <c r="E24" s="12">
        <f t="shared" si="1"/>
        <v>47.273000000000003</v>
      </c>
      <c r="F24" s="12">
        <f t="shared" si="1"/>
        <v>47.273000000000003</v>
      </c>
      <c r="G24" s="12">
        <f t="shared" si="1"/>
        <v>47.273000000000003</v>
      </c>
      <c r="H24" s="13">
        <f t="shared" si="1"/>
        <v>79.772999999999996</v>
      </c>
      <c r="I24" s="13">
        <f t="shared" si="1"/>
        <v>79.772999999999996</v>
      </c>
      <c r="J24" s="13">
        <f t="shared" si="1"/>
        <v>79.772999999999996</v>
      </c>
      <c r="K24" s="13">
        <f t="shared" si="1"/>
        <v>79.772999999999996</v>
      </c>
      <c r="L24" s="13">
        <f t="shared" si="1"/>
        <v>79.772999999999996</v>
      </c>
      <c r="M24" s="13">
        <f t="shared" si="1"/>
        <v>97.5</v>
      </c>
      <c r="N24" s="13">
        <f t="shared" si="1"/>
        <v>106.364</v>
      </c>
      <c r="O24" s="13">
        <f t="shared" si="1"/>
        <v>115.227</v>
      </c>
      <c r="P24" s="13">
        <f t="shared" si="1"/>
        <v>124.09099999999999</v>
      </c>
      <c r="Q24" s="13">
        <f t="shared" si="1"/>
        <v>132.95500000000001</v>
      </c>
      <c r="R24" s="13">
        <f t="shared" si="1"/>
        <v>150.68199999999999</v>
      </c>
      <c r="S24" s="13">
        <f t="shared" si="2"/>
        <v>171.364</v>
      </c>
      <c r="T24" s="13">
        <f t="shared" si="2"/>
        <v>189.09100000000001</v>
      </c>
      <c r="U24" s="13">
        <f t="shared" si="2"/>
        <v>206.81800000000001</v>
      </c>
      <c r="V24" s="13">
        <f t="shared" si="2"/>
        <v>224.54499999999999</v>
      </c>
      <c r="W24" s="13">
        <f t="shared" si="2"/>
        <v>230.45500000000001</v>
      </c>
      <c r="X24" s="13">
        <f t="shared" si="2"/>
        <v>248.18199999999999</v>
      </c>
      <c r="Y24" s="13">
        <f t="shared" si="3"/>
        <v>265.90899999999999</v>
      </c>
      <c r="Z24" s="13">
        <f t="shared" si="3"/>
        <v>283.63600000000002</v>
      </c>
      <c r="AA24" s="13">
        <f t="shared" si="3"/>
        <v>301.36399999999998</v>
      </c>
      <c r="AB24" s="14">
        <f t="shared" si="3"/>
        <v>330.90899999999999</v>
      </c>
    </row>
    <row r="25" spans="2:28">
      <c r="B25" s="11">
        <v>25</v>
      </c>
      <c r="C25" s="12">
        <f t="shared" si="1"/>
        <v>45.454999999999998</v>
      </c>
      <c r="D25" s="12">
        <f t="shared" si="1"/>
        <v>45.454999999999998</v>
      </c>
      <c r="E25" s="12">
        <f t="shared" si="1"/>
        <v>45.454999999999998</v>
      </c>
      <c r="F25" s="12">
        <f t="shared" si="1"/>
        <v>45.454999999999998</v>
      </c>
      <c r="G25" s="12">
        <f t="shared" si="1"/>
        <v>45.454999999999998</v>
      </c>
      <c r="H25" s="13">
        <f t="shared" si="1"/>
        <v>76.704999999999998</v>
      </c>
      <c r="I25" s="13">
        <f t="shared" si="1"/>
        <v>76.704999999999998</v>
      </c>
      <c r="J25" s="13">
        <f t="shared" si="1"/>
        <v>76.704999999999998</v>
      </c>
      <c r="K25" s="13">
        <f t="shared" si="1"/>
        <v>76.704999999999998</v>
      </c>
      <c r="L25" s="13">
        <f t="shared" si="1"/>
        <v>76.704999999999998</v>
      </c>
      <c r="M25" s="13">
        <f t="shared" si="1"/>
        <v>93.75</v>
      </c>
      <c r="N25" s="13">
        <f t="shared" si="1"/>
        <v>102.273</v>
      </c>
      <c r="O25" s="13">
        <f t="shared" si="1"/>
        <v>110.795</v>
      </c>
      <c r="P25" s="13">
        <f t="shared" si="1"/>
        <v>119.318</v>
      </c>
      <c r="Q25" s="13">
        <f t="shared" si="1"/>
        <v>127.84099999999999</v>
      </c>
      <c r="R25" s="13">
        <f t="shared" si="1"/>
        <v>144.886</v>
      </c>
      <c r="S25" s="13">
        <f t="shared" si="2"/>
        <v>164.773</v>
      </c>
      <c r="T25" s="13">
        <f t="shared" si="2"/>
        <v>181.81800000000001</v>
      </c>
      <c r="U25" s="13">
        <f t="shared" si="2"/>
        <v>198.864</v>
      </c>
      <c r="V25" s="13">
        <f t="shared" si="2"/>
        <v>215.90899999999999</v>
      </c>
      <c r="W25" s="13">
        <f t="shared" si="2"/>
        <v>221.59100000000001</v>
      </c>
      <c r="X25" s="13">
        <f t="shared" si="2"/>
        <v>238.636</v>
      </c>
      <c r="Y25" s="13">
        <f t="shared" si="3"/>
        <v>255.68199999999999</v>
      </c>
      <c r="Z25" s="13">
        <f t="shared" si="3"/>
        <v>272.72699999999998</v>
      </c>
      <c r="AA25" s="13">
        <f t="shared" si="3"/>
        <v>289.77300000000002</v>
      </c>
      <c r="AB25" s="14">
        <f t="shared" si="3"/>
        <v>318.18200000000002</v>
      </c>
    </row>
    <row r="26" spans="2:28">
      <c r="B26" s="11">
        <v>24</v>
      </c>
      <c r="C26" s="12">
        <f t="shared" si="1"/>
        <v>43.636000000000003</v>
      </c>
      <c r="D26" s="12">
        <f t="shared" si="1"/>
        <v>43.636000000000003</v>
      </c>
      <c r="E26" s="12">
        <f t="shared" si="1"/>
        <v>43.636000000000003</v>
      </c>
      <c r="F26" s="12">
        <f t="shared" si="1"/>
        <v>43.636000000000003</v>
      </c>
      <c r="G26" s="12">
        <f t="shared" si="1"/>
        <v>43.636000000000003</v>
      </c>
      <c r="H26" s="13">
        <f t="shared" si="1"/>
        <v>73.635999999999996</v>
      </c>
      <c r="I26" s="13">
        <f t="shared" si="1"/>
        <v>73.635999999999996</v>
      </c>
      <c r="J26" s="13">
        <f t="shared" si="1"/>
        <v>73.635999999999996</v>
      </c>
      <c r="K26" s="13">
        <f t="shared" si="1"/>
        <v>73.635999999999996</v>
      </c>
      <c r="L26" s="13">
        <f t="shared" si="1"/>
        <v>73.635999999999996</v>
      </c>
      <c r="M26" s="13">
        <f t="shared" si="1"/>
        <v>90</v>
      </c>
      <c r="N26" s="13">
        <f t="shared" si="1"/>
        <v>98.182000000000002</v>
      </c>
      <c r="O26" s="13">
        <f t="shared" si="1"/>
        <v>106.364</v>
      </c>
      <c r="P26" s="13">
        <f t="shared" si="1"/>
        <v>114.545</v>
      </c>
      <c r="Q26" s="13">
        <f t="shared" si="1"/>
        <v>122.727</v>
      </c>
      <c r="R26" s="13">
        <f t="shared" si="1"/>
        <v>139.09100000000001</v>
      </c>
      <c r="S26" s="13">
        <f t="shared" si="2"/>
        <v>158.18199999999999</v>
      </c>
      <c r="T26" s="13">
        <f t="shared" si="2"/>
        <v>174.54499999999999</v>
      </c>
      <c r="U26" s="13">
        <f t="shared" si="2"/>
        <v>190.90899999999999</v>
      </c>
      <c r="V26" s="13">
        <f t="shared" si="2"/>
        <v>207.273</v>
      </c>
      <c r="W26" s="13">
        <f t="shared" si="2"/>
        <v>212.727</v>
      </c>
      <c r="X26" s="13">
        <f t="shared" si="2"/>
        <v>229.09100000000001</v>
      </c>
      <c r="Y26" s="13">
        <f t="shared" si="3"/>
        <v>245.45500000000001</v>
      </c>
      <c r="Z26" s="13">
        <f t="shared" si="3"/>
        <v>261.81799999999998</v>
      </c>
      <c r="AA26" s="13">
        <f t="shared" si="3"/>
        <v>278.18200000000002</v>
      </c>
      <c r="AB26" s="14">
        <f t="shared" si="3"/>
        <v>305.45499999999998</v>
      </c>
    </row>
    <row r="27" spans="2:28">
      <c r="B27" s="11">
        <v>23</v>
      </c>
      <c r="C27" s="12">
        <f t="shared" si="1"/>
        <v>41.817999999999998</v>
      </c>
      <c r="D27" s="12">
        <f t="shared" si="1"/>
        <v>41.817999999999998</v>
      </c>
      <c r="E27" s="12">
        <f t="shared" si="1"/>
        <v>41.817999999999998</v>
      </c>
      <c r="F27" s="12">
        <f t="shared" si="1"/>
        <v>41.817999999999998</v>
      </c>
      <c r="G27" s="12">
        <f t="shared" si="1"/>
        <v>41.817999999999998</v>
      </c>
      <c r="H27" s="13">
        <f t="shared" si="1"/>
        <v>70.567999999999998</v>
      </c>
      <c r="I27" s="13">
        <f t="shared" si="1"/>
        <v>70.567999999999998</v>
      </c>
      <c r="J27" s="13">
        <f t="shared" si="1"/>
        <v>70.567999999999998</v>
      </c>
      <c r="K27" s="13">
        <f t="shared" si="1"/>
        <v>70.567999999999998</v>
      </c>
      <c r="L27" s="13">
        <f t="shared" si="1"/>
        <v>70.567999999999998</v>
      </c>
      <c r="M27" s="13">
        <f t="shared" si="1"/>
        <v>86.25</v>
      </c>
      <c r="N27" s="13">
        <f t="shared" si="1"/>
        <v>94.090999999999994</v>
      </c>
      <c r="O27" s="13">
        <f t="shared" si="1"/>
        <v>101.932</v>
      </c>
      <c r="P27" s="13">
        <f t="shared" si="1"/>
        <v>109.773</v>
      </c>
      <c r="Q27" s="13">
        <f t="shared" si="1"/>
        <v>117.614</v>
      </c>
      <c r="R27" s="13">
        <f t="shared" si="1"/>
        <v>133.29499999999999</v>
      </c>
      <c r="S27" s="13">
        <f t="shared" si="2"/>
        <v>151.59100000000001</v>
      </c>
      <c r="T27" s="13">
        <f t="shared" si="2"/>
        <v>167.273</v>
      </c>
      <c r="U27" s="13">
        <f t="shared" si="2"/>
        <v>182.95500000000001</v>
      </c>
      <c r="V27" s="13">
        <f t="shared" si="2"/>
        <v>198.636</v>
      </c>
      <c r="W27" s="13">
        <f t="shared" si="2"/>
        <v>203.864</v>
      </c>
      <c r="X27" s="13">
        <f t="shared" si="2"/>
        <v>219.54499999999999</v>
      </c>
      <c r="Y27" s="13">
        <f t="shared" si="3"/>
        <v>235.227</v>
      </c>
      <c r="Z27" s="13">
        <f t="shared" si="3"/>
        <v>250.90899999999999</v>
      </c>
      <c r="AA27" s="13">
        <f t="shared" si="3"/>
        <v>266.59100000000001</v>
      </c>
      <c r="AB27" s="14">
        <f t="shared" si="3"/>
        <v>292.72699999999998</v>
      </c>
    </row>
    <row r="28" spans="2:28">
      <c r="B28" s="11">
        <v>22</v>
      </c>
      <c r="C28" s="12">
        <f t="shared" si="1"/>
        <v>40</v>
      </c>
      <c r="D28" s="12">
        <f t="shared" si="1"/>
        <v>40</v>
      </c>
      <c r="E28" s="12">
        <f t="shared" si="1"/>
        <v>40</v>
      </c>
      <c r="F28" s="12">
        <f t="shared" si="1"/>
        <v>40</v>
      </c>
      <c r="G28" s="12">
        <f t="shared" si="1"/>
        <v>40</v>
      </c>
      <c r="H28" s="13">
        <f t="shared" si="1"/>
        <v>67.5</v>
      </c>
      <c r="I28" s="13">
        <f t="shared" si="1"/>
        <v>67.5</v>
      </c>
      <c r="J28" s="13">
        <f t="shared" si="1"/>
        <v>67.5</v>
      </c>
      <c r="K28" s="13">
        <f t="shared" si="1"/>
        <v>67.5</v>
      </c>
      <c r="L28" s="13">
        <f t="shared" si="1"/>
        <v>67.5</v>
      </c>
      <c r="M28" s="13">
        <f t="shared" si="1"/>
        <v>82.5</v>
      </c>
      <c r="N28" s="13">
        <f t="shared" si="1"/>
        <v>90</v>
      </c>
      <c r="O28" s="13">
        <f t="shared" si="1"/>
        <v>97.5</v>
      </c>
      <c r="P28" s="13">
        <f t="shared" si="1"/>
        <v>105</v>
      </c>
      <c r="Q28" s="13">
        <f t="shared" si="1"/>
        <v>112.5</v>
      </c>
      <c r="R28" s="13">
        <f t="shared" si="1"/>
        <v>127.5</v>
      </c>
      <c r="S28" s="13">
        <f t="shared" si="2"/>
        <v>145</v>
      </c>
      <c r="T28" s="13">
        <f t="shared" si="2"/>
        <v>160</v>
      </c>
      <c r="U28" s="13">
        <f t="shared" si="2"/>
        <v>175</v>
      </c>
      <c r="V28" s="13">
        <f t="shared" si="2"/>
        <v>190</v>
      </c>
      <c r="W28" s="13">
        <f t="shared" si="2"/>
        <v>195</v>
      </c>
      <c r="X28" s="13">
        <f t="shared" si="2"/>
        <v>210</v>
      </c>
      <c r="Y28" s="13">
        <f t="shared" si="3"/>
        <v>225</v>
      </c>
      <c r="Z28" s="13">
        <f t="shared" si="3"/>
        <v>240</v>
      </c>
      <c r="AA28" s="13">
        <f t="shared" si="3"/>
        <v>255</v>
      </c>
      <c r="AB28" s="14">
        <f t="shared" si="3"/>
        <v>280</v>
      </c>
    </row>
    <row r="29" spans="2:28">
      <c r="B29" s="11">
        <v>21</v>
      </c>
      <c r="C29" s="12">
        <f t="shared" si="1"/>
        <v>38.182000000000002</v>
      </c>
      <c r="D29" s="12">
        <f t="shared" si="1"/>
        <v>38.182000000000002</v>
      </c>
      <c r="E29" s="12">
        <f t="shared" si="1"/>
        <v>38.182000000000002</v>
      </c>
      <c r="F29" s="12">
        <f t="shared" si="1"/>
        <v>38.182000000000002</v>
      </c>
      <c r="G29" s="12">
        <f t="shared" si="1"/>
        <v>38.182000000000002</v>
      </c>
      <c r="H29" s="13">
        <f t="shared" si="1"/>
        <v>64.432000000000002</v>
      </c>
      <c r="I29" s="13">
        <f t="shared" si="1"/>
        <v>64.432000000000002</v>
      </c>
      <c r="J29" s="13">
        <f t="shared" si="1"/>
        <v>64.432000000000002</v>
      </c>
      <c r="K29" s="13">
        <f t="shared" si="1"/>
        <v>64.432000000000002</v>
      </c>
      <c r="L29" s="13">
        <f t="shared" si="1"/>
        <v>64.432000000000002</v>
      </c>
      <c r="M29" s="13">
        <f t="shared" si="1"/>
        <v>78.75</v>
      </c>
      <c r="N29" s="13">
        <f t="shared" si="1"/>
        <v>85.909000000000006</v>
      </c>
      <c r="O29" s="13">
        <f t="shared" si="1"/>
        <v>93.067999999999998</v>
      </c>
      <c r="P29" s="13">
        <f t="shared" si="1"/>
        <v>100.227</v>
      </c>
      <c r="Q29" s="13">
        <f t="shared" si="1"/>
        <v>107.386</v>
      </c>
      <c r="R29" s="13">
        <f t="shared" si="1"/>
        <v>121.705</v>
      </c>
      <c r="S29" s="13">
        <f t="shared" si="2"/>
        <v>138.40899999999999</v>
      </c>
      <c r="T29" s="13">
        <f t="shared" si="2"/>
        <v>152.727</v>
      </c>
      <c r="U29" s="13">
        <f t="shared" si="2"/>
        <v>167.04499999999999</v>
      </c>
      <c r="V29" s="13">
        <f t="shared" si="2"/>
        <v>181.364</v>
      </c>
      <c r="W29" s="13">
        <f t="shared" si="2"/>
        <v>186.136</v>
      </c>
      <c r="X29" s="13">
        <f t="shared" si="2"/>
        <v>200.45500000000001</v>
      </c>
      <c r="Y29" s="13">
        <f t="shared" si="3"/>
        <v>214.773</v>
      </c>
      <c r="Z29" s="13">
        <f t="shared" si="3"/>
        <v>229.09100000000001</v>
      </c>
      <c r="AA29" s="13">
        <f t="shared" si="3"/>
        <v>243.40899999999999</v>
      </c>
      <c r="AB29" s="14">
        <f t="shared" si="3"/>
        <v>267.27300000000002</v>
      </c>
    </row>
    <row r="30" spans="2:28">
      <c r="B30" s="11">
        <v>20</v>
      </c>
      <c r="C30" s="12">
        <f t="shared" si="1"/>
        <v>36.363999999999997</v>
      </c>
      <c r="D30" s="12">
        <f t="shared" si="1"/>
        <v>36.363999999999997</v>
      </c>
      <c r="E30" s="12">
        <f t="shared" si="1"/>
        <v>36.363999999999997</v>
      </c>
      <c r="F30" s="12">
        <f t="shared" si="1"/>
        <v>36.363999999999997</v>
      </c>
      <c r="G30" s="12">
        <f t="shared" si="1"/>
        <v>36.363999999999997</v>
      </c>
      <c r="H30" s="13">
        <f t="shared" si="1"/>
        <v>61.363999999999997</v>
      </c>
      <c r="I30" s="13">
        <f t="shared" si="1"/>
        <v>61.363999999999997</v>
      </c>
      <c r="J30" s="13">
        <f t="shared" si="1"/>
        <v>61.363999999999997</v>
      </c>
      <c r="K30" s="13">
        <f t="shared" si="1"/>
        <v>61.363999999999997</v>
      </c>
      <c r="L30" s="13">
        <f t="shared" si="1"/>
        <v>61.363999999999997</v>
      </c>
      <c r="M30" s="13">
        <f t="shared" si="1"/>
        <v>75</v>
      </c>
      <c r="N30" s="13">
        <f t="shared" si="1"/>
        <v>81.817999999999998</v>
      </c>
      <c r="O30" s="13">
        <f t="shared" si="1"/>
        <v>88.635999999999996</v>
      </c>
      <c r="P30" s="13">
        <f t="shared" si="1"/>
        <v>95.454999999999998</v>
      </c>
      <c r="Q30" s="13">
        <f t="shared" si="1"/>
        <v>102.273</v>
      </c>
      <c r="R30" s="13">
        <f t="shared" si="1"/>
        <v>115.90900000000001</v>
      </c>
      <c r="S30" s="13">
        <f t="shared" si="2"/>
        <v>131.81800000000001</v>
      </c>
      <c r="T30" s="13">
        <f t="shared" si="2"/>
        <v>145.45500000000001</v>
      </c>
      <c r="U30" s="13">
        <f t="shared" si="2"/>
        <v>159.09100000000001</v>
      </c>
      <c r="V30" s="13">
        <f t="shared" si="2"/>
        <v>172.727</v>
      </c>
      <c r="W30" s="13">
        <f t="shared" si="2"/>
        <v>177.273</v>
      </c>
      <c r="X30" s="13">
        <f t="shared" si="2"/>
        <v>190.90899999999999</v>
      </c>
      <c r="Y30" s="13">
        <f t="shared" si="3"/>
        <v>204.54499999999999</v>
      </c>
      <c r="Z30" s="13">
        <f t="shared" si="3"/>
        <v>218.18199999999999</v>
      </c>
      <c r="AA30" s="13">
        <f t="shared" si="3"/>
        <v>231.81800000000001</v>
      </c>
      <c r="AB30" s="14">
        <f t="shared" si="3"/>
        <v>254.54499999999999</v>
      </c>
    </row>
    <row r="31" spans="2:28">
      <c r="B31" s="11">
        <v>19</v>
      </c>
      <c r="C31" s="12">
        <f t="shared" si="1"/>
        <v>34.545000000000002</v>
      </c>
      <c r="D31" s="12">
        <f t="shared" si="1"/>
        <v>34.545000000000002</v>
      </c>
      <c r="E31" s="12">
        <f t="shared" si="1"/>
        <v>34.545000000000002</v>
      </c>
      <c r="F31" s="12">
        <f t="shared" si="1"/>
        <v>34.545000000000002</v>
      </c>
      <c r="G31" s="12">
        <f t="shared" si="1"/>
        <v>34.545000000000002</v>
      </c>
      <c r="H31" s="13">
        <f t="shared" si="1"/>
        <v>58.295000000000002</v>
      </c>
      <c r="I31" s="13">
        <f t="shared" si="1"/>
        <v>58.295000000000002</v>
      </c>
      <c r="J31" s="13">
        <f t="shared" si="1"/>
        <v>58.295000000000002</v>
      </c>
      <c r="K31" s="13">
        <f t="shared" si="1"/>
        <v>58.295000000000002</v>
      </c>
      <c r="L31" s="13">
        <f t="shared" si="1"/>
        <v>58.295000000000002</v>
      </c>
      <c r="M31" s="13">
        <f t="shared" si="1"/>
        <v>71.25</v>
      </c>
      <c r="N31" s="13">
        <f t="shared" si="1"/>
        <v>77.727000000000004</v>
      </c>
      <c r="O31" s="13">
        <f t="shared" si="1"/>
        <v>84.204999999999998</v>
      </c>
      <c r="P31" s="13">
        <f t="shared" si="1"/>
        <v>90.682000000000002</v>
      </c>
      <c r="Q31" s="13">
        <f t="shared" si="1"/>
        <v>97.159000000000006</v>
      </c>
      <c r="R31" s="13">
        <f t="shared" si="1"/>
        <v>110.114</v>
      </c>
      <c r="S31" s="13">
        <f t="shared" si="2"/>
        <v>125.227</v>
      </c>
      <c r="T31" s="13">
        <f t="shared" si="2"/>
        <v>138.18199999999999</v>
      </c>
      <c r="U31" s="13">
        <f t="shared" si="2"/>
        <v>151.136</v>
      </c>
      <c r="V31" s="13">
        <f t="shared" si="2"/>
        <v>164.09100000000001</v>
      </c>
      <c r="W31" s="13">
        <f t="shared" si="2"/>
        <v>168.40899999999999</v>
      </c>
      <c r="X31" s="13">
        <f t="shared" si="2"/>
        <v>181.364</v>
      </c>
      <c r="Y31" s="13">
        <f t="shared" si="3"/>
        <v>194.31800000000001</v>
      </c>
      <c r="Z31" s="13">
        <f t="shared" si="3"/>
        <v>207.273</v>
      </c>
      <c r="AA31" s="13">
        <f t="shared" si="3"/>
        <v>220.227</v>
      </c>
      <c r="AB31" s="14">
        <f t="shared" si="3"/>
        <v>241.81800000000001</v>
      </c>
    </row>
    <row r="32" spans="2:28">
      <c r="B32" s="11">
        <v>18</v>
      </c>
      <c r="C32" s="12">
        <f t="shared" si="1"/>
        <v>32.726999999999997</v>
      </c>
      <c r="D32" s="12">
        <f t="shared" si="1"/>
        <v>32.726999999999997</v>
      </c>
      <c r="E32" s="12">
        <f t="shared" si="1"/>
        <v>32.726999999999997</v>
      </c>
      <c r="F32" s="12">
        <f t="shared" si="1"/>
        <v>32.726999999999997</v>
      </c>
      <c r="G32" s="12">
        <f t="shared" si="1"/>
        <v>32.726999999999997</v>
      </c>
      <c r="H32" s="13">
        <f t="shared" si="1"/>
        <v>55.226999999999997</v>
      </c>
      <c r="I32" s="13">
        <f t="shared" si="1"/>
        <v>55.226999999999997</v>
      </c>
      <c r="J32" s="13">
        <f t="shared" si="1"/>
        <v>55.226999999999997</v>
      </c>
      <c r="K32" s="13">
        <f t="shared" si="1"/>
        <v>55.226999999999997</v>
      </c>
      <c r="L32" s="13">
        <f t="shared" si="1"/>
        <v>55.226999999999997</v>
      </c>
      <c r="M32" s="13">
        <f t="shared" si="1"/>
        <v>67.5</v>
      </c>
      <c r="N32" s="13">
        <f t="shared" si="1"/>
        <v>73.635999999999996</v>
      </c>
      <c r="O32" s="13">
        <f t="shared" si="1"/>
        <v>79.772999999999996</v>
      </c>
      <c r="P32" s="13">
        <f t="shared" si="1"/>
        <v>85.909000000000006</v>
      </c>
      <c r="Q32" s="13">
        <f t="shared" si="1"/>
        <v>92.045000000000002</v>
      </c>
      <c r="R32" s="13">
        <f t="shared" si="1"/>
        <v>104.318</v>
      </c>
      <c r="S32" s="13">
        <f t="shared" si="2"/>
        <v>118.636</v>
      </c>
      <c r="T32" s="13">
        <f t="shared" si="2"/>
        <v>130.90899999999999</v>
      </c>
      <c r="U32" s="13">
        <f t="shared" si="2"/>
        <v>143.18199999999999</v>
      </c>
      <c r="V32" s="13">
        <f t="shared" si="2"/>
        <v>155.45500000000001</v>
      </c>
      <c r="W32" s="13">
        <f t="shared" si="2"/>
        <v>159.54499999999999</v>
      </c>
      <c r="X32" s="13">
        <f t="shared" si="2"/>
        <v>171.81800000000001</v>
      </c>
      <c r="Y32" s="13">
        <f t="shared" si="3"/>
        <v>184.09100000000001</v>
      </c>
      <c r="Z32" s="13">
        <f t="shared" si="3"/>
        <v>196.364</v>
      </c>
      <c r="AA32" s="13">
        <f t="shared" si="3"/>
        <v>208.636</v>
      </c>
      <c r="AB32" s="14">
        <f t="shared" si="3"/>
        <v>229.09100000000001</v>
      </c>
    </row>
    <row r="33" spans="2:28">
      <c r="B33" s="11">
        <v>17</v>
      </c>
      <c r="C33" s="12">
        <f t="shared" si="1"/>
        <v>30.908999999999999</v>
      </c>
      <c r="D33" s="12">
        <f t="shared" si="1"/>
        <v>30.908999999999999</v>
      </c>
      <c r="E33" s="12">
        <f t="shared" si="1"/>
        <v>30.908999999999999</v>
      </c>
      <c r="F33" s="12">
        <f t="shared" si="1"/>
        <v>30.908999999999999</v>
      </c>
      <c r="G33" s="12">
        <f t="shared" si="1"/>
        <v>30.908999999999999</v>
      </c>
      <c r="H33" s="13">
        <f t="shared" ref="H33:W48" si="4">ROUND(H$6*$B33/44,3)</f>
        <v>52.158999999999999</v>
      </c>
      <c r="I33" s="13">
        <f t="shared" si="4"/>
        <v>52.158999999999999</v>
      </c>
      <c r="J33" s="13">
        <f t="shared" si="4"/>
        <v>52.158999999999999</v>
      </c>
      <c r="K33" s="13">
        <f t="shared" si="4"/>
        <v>52.158999999999999</v>
      </c>
      <c r="L33" s="13">
        <f t="shared" si="4"/>
        <v>52.158999999999999</v>
      </c>
      <c r="M33" s="13">
        <f t="shared" si="4"/>
        <v>63.75</v>
      </c>
      <c r="N33" s="13">
        <f t="shared" si="4"/>
        <v>69.545000000000002</v>
      </c>
      <c r="O33" s="13">
        <f t="shared" si="4"/>
        <v>75.340999999999994</v>
      </c>
      <c r="P33" s="13">
        <f t="shared" si="4"/>
        <v>81.135999999999996</v>
      </c>
      <c r="Q33" s="13">
        <f t="shared" si="4"/>
        <v>86.932000000000002</v>
      </c>
      <c r="R33" s="13">
        <f t="shared" si="4"/>
        <v>98.522999999999996</v>
      </c>
      <c r="S33" s="13">
        <f t="shared" si="4"/>
        <v>112.045</v>
      </c>
      <c r="T33" s="13">
        <f t="shared" si="4"/>
        <v>123.636</v>
      </c>
      <c r="U33" s="13">
        <f t="shared" si="4"/>
        <v>135.227</v>
      </c>
      <c r="V33" s="13">
        <f t="shared" si="4"/>
        <v>146.81800000000001</v>
      </c>
      <c r="W33" s="13">
        <f t="shared" si="4"/>
        <v>150.68199999999999</v>
      </c>
      <c r="X33" s="13">
        <f t="shared" si="2"/>
        <v>162.273</v>
      </c>
      <c r="Y33" s="13">
        <f t="shared" si="3"/>
        <v>173.864</v>
      </c>
      <c r="Z33" s="13">
        <f t="shared" si="3"/>
        <v>185.45500000000001</v>
      </c>
      <c r="AA33" s="13">
        <f t="shared" si="3"/>
        <v>197.04499999999999</v>
      </c>
      <c r="AB33" s="14">
        <f t="shared" si="3"/>
        <v>216.364</v>
      </c>
    </row>
    <row r="34" spans="2:28">
      <c r="B34" s="11">
        <v>16</v>
      </c>
      <c r="C34" s="12">
        <f t="shared" ref="C34:R49" si="5">ROUND(C$6*$B34/44,3)</f>
        <v>29.091000000000001</v>
      </c>
      <c r="D34" s="12">
        <f t="shared" si="5"/>
        <v>29.091000000000001</v>
      </c>
      <c r="E34" s="12">
        <f t="shared" si="5"/>
        <v>29.091000000000001</v>
      </c>
      <c r="F34" s="12">
        <f t="shared" si="5"/>
        <v>29.091000000000001</v>
      </c>
      <c r="G34" s="12">
        <f t="shared" si="5"/>
        <v>29.091000000000001</v>
      </c>
      <c r="H34" s="13">
        <f t="shared" si="5"/>
        <v>49.091000000000001</v>
      </c>
      <c r="I34" s="13">
        <f t="shared" si="5"/>
        <v>49.091000000000001</v>
      </c>
      <c r="J34" s="13">
        <f t="shared" si="5"/>
        <v>49.091000000000001</v>
      </c>
      <c r="K34" s="13">
        <f t="shared" si="5"/>
        <v>49.091000000000001</v>
      </c>
      <c r="L34" s="13">
        <f t="shared" si="5"/>
        <v>49.091000000000001</v>
      </c>
      <c r="M34" s="13">
        <f t="shared" si="5"/>
        <v>60</v>
      </c>
      <c r="N34" s="13">
        <f t="shared" si="5"/>
        <v>65.454999999999998</v>
      </c>
      <c r="O34" s="13">
        <f t="shared" si="5"/>
        <v>70.909000000000006</v>
      </c>
      <c r="P34" s="13">
        <f t="shared" si="5"/>
        <v>76.364000000000004</v>
      </c>
      <c r="Q34" s="13">
        <f t="shared" si="5"/>
        <v>81.817999999999998</v>
      </c>
      <c r="R34" s="13">
        <f t="shared" si="5"/>
        <v>92.727000000000004</v>
      </c>
      <c r="S34" s="13">
        <f t="shared" si="4"/>
        <v>105.455</v>
      </c>
      <c r="T34" s="13">
        <f t="shared" si="4"/>
        <v>116.364</v>
      </c>
      <c r="U34" s="13">
        <f t="shared" si="4"/>
        <v>127.273</v>
      </c>
      <c r="V34" s="13">
        <f t="shared" si="4"/>
        <v>138.18199999999999</v>
      </c>
      <c r="W34" s="13">
        <f t="shared" si="4"/>
        <v>141.81800000000001</v>
      </c>
      <c r="X34" s="13">
        <f t="shared" si="2"/>
        <v>152.727</v>
      </c>
      <c r="Y34" s="13">
        <f t="shared" si="3"/>
        <v>163.636</v>
      </c>
      <c r="Z34" s="13">
        <f t="shared" si="3"/>
        <v>174.54499999999999</v>
      </c>
      <c r="AA34" s="13">
        <f t="shared" si="3"/>
        <v>185.45500000000001</v>
      </c>
      <c r="AB34" s="14">
        <f t="shared" si="3"/>
        <v>203.636</v>
      </c>
    </row>
    <row r="35" spans="2:28">
      <c r="B35" s="11">
        <v>15</v>
      </c>
      <c r="C35" s="12">
        <f t="shared" si="5"/>
        <v>27.273</v>
      </c>
      <c r="D35" s="12">
        <f t="shared" si="5"/>
        <v>27.273</v>
      </c>
      <c r="E35" s="12">
        <f t="shared" si="5"/>
        <v>27.273</v>
      </c>
      <c r="F35" s="12">
        <f t="shared" si="5"/>
        <v>27.273</v>
      </c>
      <c r="G35" s="12">
        <f t="shared" si="5"/>
        <v>27.273</v>
      </c>
      <c r="H35" s="13">
        <f t="shared" si="5"/>
        <v>46.023000000000003</v>
      </c>
      <c r="I35" s="13">
        <f t="shared" si="5"/>
        <v>46.023000000000003</v>
      </c>
      <c r="J35" s="13">
        <f t="shared" si="5"/>
        <v>46.023000000000003</v>
      </c>
      <c r="K35" s="13">
        <f t="shared" si="5"/>
        <v>46.023000000000003</v>
      </c>
      <c r="L35" s="13">
        <f t="shared" si="5"/>
        <v>46.023000000000003</v>
      </c>
      <c r="M35" s="13">
        <f t="shared" si="5"/>
        <v>56.25</v>
      </c>
      <c r="N35" s="13">
        <f t="shared" si="5"/>
        <v>61.363999999999997</v>
      </c>
      <c r="O35" s="13">
        <f t="shared" si="5"/>
        <v>66.477000000000004</v>
      </c>
      <c r="P35" s="13">
        <f t="shared" si="5"/>
        <v>71.590999999999994</v>
      </c>
      <c r="Q35" s="13">
        <f t="shared" si="5"/>
        <v>76.704999999999998</v>
      </c>
      <c r="R35" s="13">
        <f t="shared" si="5"/>
        <v>86.932000000000002</v>
      </c>
      <c r="S35" s="13">
        <f t="shared" si="4"/>
        <v>98.864000000000004</v>
      </c>
      <c r="T35" s="13">
        <f t="shared" si="4"/>
        <v>109.09099999999999</v>
      </c>
      <c r="U35" s="13">
        <f t="shared" si="4"/>
        <v>119.318</v>
      </c>
      <c r="V35" s="13">
        <f t="shared" si="4"/>
        <v>129.54499999999999</v>
      </c>
      <c r="W35" s="13">
        <f t="shared" si="4"/>
        <v>132.95500000000001</v>
      </c>
      <c r="X35" s="13">
        <f t="shared" si="2"/>
        <v>143.18199999999999</v>
      </c>
      <c r="Y35" s="13">
        <f t="shared" si="3"/>
        <v>153.40899999999999</v>
      </c>
      <c r="Z35" s="13">
        <f t="shared" si="3"/>
        <v>163.636</v>
      </c>
      <c r="AA35" s="13">
        <f t="shared" si="3"/>
        <v>173.864</v>
      </c>
      <c r="AB35" s="14">
        <f t="shared" si="3"/>
        <v>190.90899999999999</v>
      </c>
    </row>
    <row r="36" spans="2:28">
      <c r="B36" s="11">
        <v>14</v>
      </c>
      <c r="C36" s="12">
        <f t="shared" si="5"/>
        <v>25.454999999999998</v>
      </c>
      <c r="D36" s="12">
        <f t="shared" si="5"/>
        <v>25.454999999999998</v>
      </c>
      <c r="E36" s="12">
        <f t="shared" si="5"/>
        <v>25.454999999999998</v>
      </c>
      <c r="F36" s="12">
        <f t="shared" si="5"/>
        <v>25.454999999999998</v>
      </c>
      <c r="G36" s="12">
        <f t="shared" si="5"/>
        <v>25.454999999999998</v>
      </c>
      <c r="H36" s="13">
        <f t="shared" si="5"/>
        <v>42.954999999999998</v>
      </c>
      <c r="I36" s="13">
        <f t="shared" si="5"/>
        <v>42.954999999999998</v>
      </c>
      <c r="J36" s="13">
        <f t="shared" si="5"/>
        <v>42.954999999999998</v>
      </c>
      <c r="K36" s="13">
        <f t="shared" si="5"/>
        <v>42.954999999999998</v>
      </c>
      <c r="L36" s="13">
        <f t="shared" si="5"/>
        <v>42.954999999999998</v>
      </c>
      <c r="M36" s="13">
        <f t="shared" si="5"/>
        <v>52.5</v>
      </c>
      <c r="N36" s="13">
        <f t="shared" si="5"/>
        <v>57.273000000000003</v>
      </c>
      <c r="O36" s="13">
        <f t="shared" si="5"/>
        <v>62.045000000000002</v>
      </c>
      <c r="P36" s="13">
        <f t="shared" si="5"/>
        <v>66.817999999999998</v>
      </c>
      <c r="Q36" s="13">
        <f t="shared" si="5"/>
        <v>71.590999999999994</v>
      </c>
      <c r="R36" s="13">
        <f t="shared" si="5"/>
        <v>81.135999999999996</v>
      </c>
      <c r="S36" s="13">
        <f t="shared" si="4"/>
        <v>92.272999999999996</v>
      </c>
      <c r="T36" s="13">
        <f t="shared" si="4"/>
        <v>101.818</v>
      </c>
      <c r="U36" s="13">
        <f t="shared" si="4"/>
        <v>111.364</v>
      </c>
      <c r="V36" s="13">
        <f t="shared" si="4"/>
        <v>120.90900000000001</v>
      </c>
      <c r="W36" s="13">
        <f t="shared" si="4"/>
        <v>124.09099999999999</v>
      </c>
      <c r="X36" s="13">
        <f t="shared" si="2"/>
        <v>133.636</v>
      </c>
      <c r="Y36" s="13">
        <f t="shared" si="3"/>
        <v>143.18199999999999</v>
      </c>
      <c r="Z36" s="13">
        <f t="shared" si="3"/>
        <v>152.727</v>
      </c>
      <c r="AA36" s="13">
        <f t="shared" si="3"/>
        <v>162.273</v>
      </c>
      <c r="AB36" s="14">
        <f t="shared" si="3"/>
        <v>178.18199999999999</v>
      </c>
    </row>
    <row r="37" spans="2:28">
      <c r="B37" s="11">
        <v>13</v>
      </c>
      <c r="C37" s="12">
        <f t="shared" si="5"/>
        <v>23.635999999999999</v>
      </c>
      <c r="D37" s="12">
        <f t="shared" si="5"/>
        <v>23.635999999999999</v>
      </c>
      <c r="E37" s="12">
        <f t="shared" si="5"/>
        <v>23.635999999999999</v>
      </c>
      <c r="F37" s="12">
        <f t="shared" si="5"/>
        <v>23.635999999999999</v>
      </c>
      <c r="G37" s="12">
        <f t="shared" si="5"/>
        <v>23.635999999999999</v>
      </c>
      <c r="H37" s="13">
        <f t="shared" si="5"/>
        <v>39.886000000000003</v>
      </c>
      <c r="I37" s="13">
        <f t="shared" si="5"/>
        <v>39.886000000000003</v>
      </c>
      <c r="J37" s="13">
        <f t="shared" si="5"/>
        <v>39.886000000000003</v>
      </c>
      <c r="K37" s="13">
        <f t="shared" si="5"/>
        <v>39.886000000000003</v>
      </c>
      <c r="L37" s="13">
        <f t="shared" si="5"/>
        <v>39.886000000000003</v>
      </c>
      <c r="M37" s="13">
        <f t="shared" si="5"/>
        <v>48.75</v>
      </c>
      <c r="N37" s="13">
        <f t="shared" si="5"/>
        <v>53.182000000000002</v>
      </c>
      <c r="O37" s="13">
        <f t="shared" si="5"/>
        <v>57.613999999999997</v>
      </c>
      <c r="P37" s="13">
        <f t="shared" si="5"/>
        <v>62.045000000000002</v>
      </c>
      <c r="Q37" s="13">
        <f t="shared" si="5"/>
        <v>66.477000000000004</v>
      </c>
      <c r="R37" s="13">
        <f t="shared" si="5"/>
        <v>75.340999999999994</v>
      </c>
      <c r="S37" s="13">
        <f t="shared" si="4"/>
        <v>85.682000000000002</v>
      </c>
      <c r="T37" s="13">
        <f t="shared" si="4"/>
        <v>94.545000000000002</v>
      </c>
      <c r="U37" s="13">
        <f t="shared" si="4"/>
        <v>103.40900000000001</v>
      </c>
      <c r="V37" s="13">
        <f t="shared" si="4"/>
        <v>112.273</v>
      </c>
      <c r="W37" s="13">
        <f t="shared" si="4"/>
        <v>115.227</v>
      </c>
      <c r="X37" s="13">
        <f t="shared" si="2"/>
        <v>124.09099999999999</v>
      </c>
      <c r="Y37" s="13">
        <f t="shared" si="3"/>
        <v>132.95500000000001</v>
      </c>
      <c r="Z37" s="13">
        <f t="shared" si="3"/>
        <v>141.81800000000001</v>
      </c>
      <c r="AA37" s="13">
        <f t="shared" si="3"/>
        <v>150.68199999999999</v>
      </c>
      <c r="AB37" s="14">
        <f t="shared" si="3"/>
        <v>165.45500000000001</v>
      </c>
    </row>
    <row r="38" spans="2:28">
      <c r="B38" s="11">
        <v>12</v>
      </c>
      <c r="C38" s="12">
        <f t="shared" si="5"/>
        <v>21.818000000000001</v>
      </c>
      <c r="D38" s="12">
        <f t="shared" si="5"/>
        <v>21.818000000000001</v>
      </c>
      <c r="E38" s="12">
        <f t="shared" si="5"/>
        <v>21.818000000000001</v>
      </c>
      <c r="F38" s="12">
        <f t="shared" si="5"/>
        <v>21.818000000000001</v>
      </c>
      <c r="G38" s="12">
        <f t="shared" si="5"/>
        <v>21.818000000000001</v>
      </c>
      <c r="H38" s="13">
        <f t="shared" si="5"/>
        <v>36.817999999999998</v>
      </c>
      <c r="I38" s="13">
        <f t="shared" si="5"/>
        <v>36.817999999999998</v>
      </c>
      <c r="J38" s="13">
        <f t="shared" si="5"/>
        <v>36.817999999999998</v>
      </c>
      <c r="K38" s="13">
        <f t="shared" si="5"/>
        <v>36.817999999999998</v>
      </c>
      <c r="L38" s="13">
        <f t="shared" si="5"/>
        <v>36.817999999999998</v>
      </c>
      <c r="M38" s="13">
        <f t="shared" si="5"/>
        <v>45</v>
      </c>
      <c r="N38" s="13">
        <f t="shared" si="5"/>
        <v>49.091000000000001</v>
      </c>
      <c r="O38" s="13">
        <f t="shared" si="5"/>
        <v>53.182000000000002</v>
      </c>
      <c r="P38" s="13">
        <f t="shared" si="5"/>
        <v>57.273000000000003</v>
      </c>
      <c r="Q38" s="13">
        <f t="shared" si="5"/>
        <v>61.363999999999997</v>
      </c>
      <c r="R38" s="13">
        <f t="shared" si="5"/>
        <v>69.545000000000002</v>
      </c>
      <c r="S38" s="13">
        <f t="shared" si="4"/>
        <v>79.090999999999994</v>
      </c>
      <c r="T38" s="13">
        <f t="shared" si="4"/>
        <v>87.272999999999996</v>
      </c>
      <c r="U38" s="13">
        <f t="shared" si="4"/>
        <v>95.454999999999998</v>
      </c>
      <c r="V38" s="13">
        <f t="shared" si="4"/>
        <v>103.636</v>
      </c>
      <c r="W38" s="13">
        <f t="shared" si="4"/>
        <v>106.364</v>
      </c>
      <c r="X38" s="13">
        <f t="shared" si="2"/>
        <v>114.545</v>
      </c>
      <c r="Y38" s="13">
        <f t="shared" si="3"/>
        <v>122.727</v>
      </c>
      <c r="Z38" s="13">
        <f t="shared" si="3"/>
        <v>130.90899999999999</v>
      </c>
      <c r="AA38" s="13">
        <f t="shared" si="3"/>
        <v>139.09100000000001</v>
      </c>
      <c r="AB38" s="14">
        <f t="shared" si="3"/>
        <v>152.727</v>
      </c>
    </row>
    <row r="39" spans="2:28">
      <c r="B39" s="11">
        <v>11</v>
      </c>
      <c r="C39" s="12">
        <f t="shared" si="5"/>
        <v>20</v>
      </c>
      <c r="D39" s="12">
        <f t="shared" si="5"/>
        <v>20</v>
      </c>
      <c r="E39" s="12">
        <f t="shared" si="5"/>
        <v>20</v>
      </c>
      <c r="F39" s="12">
        <f t="shared" si="5"/>
        <v>20</v>
      </c>
      <c r="G39" s="12">
        <f t="shared" si="5"/>
        <v>20</v>
      </c>
      <c r="H39" s="13">
        <f t="shared" si="5"/>
        <v>33.75</v>
      </c>
      <c r="I39" s="13">
        <f t="shared" si="5"/>
        <v>33.75</v>
      </c>
      <c r="J39" s="13">
        <f t="shared" si="5"/>
        <v>33.75</v>
      </c>
      <c r="K39" s="13">
        <f t="shared" si="5"/>
        <v>33.75</v>
      </c>
      <c r="L39" s="13">
        <f t="shared" si="5"/>
        <v>33.75</v>
      </c>
      <c r="M39" s="13">
        <f t="shared" si="5"/>
        <v>41.25</v>
      </c>
      <c r="N39" s="13">
        <f t="shared" si="5"/>
        <v>45</v>
      </c>
      <c r="O39" s="13">
        <f t="shared" si="5"/>
        <v>48.75</v>
      </c>
      <c r="P39" s="13">
        <f t="shared" si="5"/>
        <v>52.5</v>
      </c>
      <c r="Q39" s="13">
        <f t="shared" si="5"/>
        <v>56.25</v>
      </c>
      <c r="R39" s="13">
        <f t="shared" si="5"/>
        <v>63.75</v>
      </c>
      <c r="S39" s="13">
        <f t="shared" si="4"/>
        <v>72.5</v>
      </c>
      <c r="T39" s="13">
        <f t="shared" si="4"/>
        <v>80</v>
      </c>
      <c r="U39" s="13">
        <f t="shared" si="4"/>
        <v>87.5</v>
      </c>
      <c r="V39" s="13">
        <f t="shared" si="4"/>
        <v>95</v>
      </c>
      <c r="W39" s="13">
        <f t="shared" si="4"/>
        <v>97.5</v>
      </c>
      <c r="X39" s="13">
        <f t="shared" si="2"/>
        <v>105</v>
      </c>
      <c r="Y39" s="13">
        <f t="shared" si="3"/>
        <v>112.5</v>
      </c>
      <c r="Z39" s="13">
        <f t="shared" si="3"/>
        <v>120</v>
      </c>
      <c r="AA39" s="13">
        <f t="shared" si="3"/>
        <v>127.5</v>
      </c>
      <c r="AB39" s="14">
        <f t="shared" si="3"/>
        <v>140</v>
      </c>
    </row>
    <row r="40" spans="2:28">
      <c r="B40" s="11">
        <v>10</v>
      </c>
      <c r="C40" s="12">
        <f t="shared" si="5"/>
        <v>18.181999999999999</v>
      </c>
      <c r="D40" s="12">
        <f t="shared" si="5"/>
        <v>18.181999999999999</v>
      </c>
      <c r="E40" s="12">
        <f t="shared" si="5"/>
        <v>18.181999999999999</v>
      </c>
      <c r="F40" s="12">
        <f t="shared" si="5"/>
        <v>18.181999999999999</v>
      </c>
      <c r="G40" s="12">
        <f t="shared" si="5"/>
        <v>18.181999999999999</v>
      </c>
      <c r="H40" s="13">
        <f t="shared" si="5"/>
        <v>30.681999999999999</v>
      </c>
      <c r="I40" s="13">
        <f t="shared" si="5"/>
        <v>30.681999999999999</v>
      </c>
      <c r="J40" s="13">
        <f t="shared" si="5"/>
        <v>30.681999999999999</v>
      </c>
      <c r="K40" s="13">
        <f t="shared" si="5"/>
        <v>30.681999999999999</v>
      </c>
      <c r="L40" s="13">
        <f t="shared" si="5"/>
        <v>30.681999999999999</v>
      </c>
      <c r="M40" s="13">
        <f t="shared" si="5"/>
        <v>37.5</v>
      </c>
      <c r="N40" s="13">
        <f t="shared" si="5"/>
        <v>40.908999999999999</v>
      </c>
      <c r="O40" s="13">
        <f t="shared" si="5"/>
        <v>44.317999999999998</v>
      </c>
      <c r="P40" s="13">
        <f t="shared" si="5"/>
        <v>47.726999999999997</v>
      </c>
      <c r="Q40" s="13">
        <f t="shared" si="5"/>
        <v>51.136000000000003</v>
      </c>
      <c r="R40" s="13">
        <f t="shared" si="5"/>
        <v>57.954999999999998</v>
      </c>
      <c r="S40" s="13">
        <f t="shared" si="4"/>
        <v>65.909000000000006</v>
      </c>
      <c r="T40" s="13">
        <f t="shared" si="4"/>
        <v>72.727000000000004</v>
      </c>
      <c r="U40" s="13">
        <f t="shared" si="4"/>
        <v>79.545000000000002</v>
      </c>
      <c r="V40" s="13">
        <f t="shared" si="4"/>
        <v>86.364000000000004</v>
      </c>
      <c r="W40" s="13">
        <f t="shared" si="4"/>
        <v>88.635999999999996</v>
      </c>
      <c r="X40" s="13">
        <f t="shared" si="2"/>
        <v>95.454999999999998</v>
      </c>
      <c r="Y40" s="13">
        <f t="shared" si="3"/>
        <v>102.273</v>
      </c>
      <c r="Z40" s="13">
        <f t="shared" si="3"/>
        <v>109.09099999999999</v>
      </c>
      <c r="AA40" s="13">
        <f t="shared" si="3"/>
        <v>115.90900000000001</v>
      </c>
      <c r="AB40" s="14">
        <f t="shared" si="3"/>
        <v>127.273</v>
      </c>
    </row>
    <row r="41" spans="2:28">
      <c r="B41" s="11">
        <v>9</v>
      </c>
      <c r="C41" s="12">
        <f t="shared" si="5"/>
        <v>16.364000000000001</v>
      </c>
      <c r="D41" s="12">
        <f t="shared" si="5"/>
        <v>16.364000000000001</v>
      </c>
      <c r="E41" s="12">
        <f t="shared" si="5"/>
        <v>16.364000000000001</v>
      </c>
      <c r="F41" s="12">
        <f t="shared" si="5"/>
        <v>16.364000000000001</v>
      </c>
      <c r="G41" s="12">
        <f t="shared" si="5"/>
        <v>16.364000000000001</v>
      </c>
      <c r="H41" s="13">
        <f t="shared" si="5"/>
        <v>27.614000000000001</v>
      </c>
      <c r="I41" s="13">
        <f t="shared" si="5"/>
        <v>27.614000000000001</v>
      </c>
      <c r="J41" s="13">
        <f t="shared" si="5"/>
        <v>27.614000000000001</v>
      </c>
      <c r="K41" s="13">
        <f t="shared" si="5"/>
        <v>27.614000000000001</v>
      </c>
      <c r="L41" s="13">
        <f t="shared" si="5"/>
        <v>27.614000000000001</v>
      </c>
      <c r="M41" s="13">
        <f t="shared" si="5"/>
        <v>33.75</v>
      </c>
      <c r="N41" s="13">
        <f t="shared" si="5"/>
        <v>36.817999999999998</v>
      </c>
      <c r="O41" s="13">
        <f t="shared" si="5"/>
        <v>39.886000000000003</v>
      </c>
      <c r="P41" s="13">
        <f t="shared" si="5"/>
        <v>42.954999999999998</v>
      </c>
      <c r="Q41" s="13">
        <f t="shared" si="5"/>
        <v>46.023000000000003</v>
      </c>
      <c r="R41" s="13">
        <f t="shared" si="5"/>
        <v>52.158999999999999</v>
      </c>
      <c r="S41" s="13">
        <f t="shared" si="4"/>
        <v>59.317999999999998</v>
      </c>
      <c r="T41" s="13">
        <f t="shared" si="4"/>
        <v>65.454999999999998</v>
      </c>
      <c r="U41" s="13">
        <f t="shared" si="4"/>
        <v>71.590999999999994</v>
      </c>
      <c r="V41" s="13">
        <f t="shared" si="4"/>
        <v>77.727000000000004</v>
      </c>
      <c r="W41" s="13">
        <f t="shared" si="4"/>
        <v>79.772999999999996</v>
      </c>
      <c r="X41" s="13">
        <f t="shared" si="2"/>
        <v>85.909000000000006</v>
      </c>
      <c r="Y41" s="13">
        <f t="shared" si="3"/>
        <v>92.045000000000002</v>
      </c>
      <c r="Z41" s="13">
        <f t="shared" si="3"/>
        <v>98.182000000000002</v>
      </c>
      <c r="AA41" s="13">
        <f t="shared" si="3"/>
        <v>104.318</v>
      </c>
      <c r="AB41" s="14">
        <f t="shared" si="3"/>
        <v>114.545</v>
      </c>
    </row>
    <row r="42" spans="2:28">
      <c r="B42" s="11">
        <v>8</v>
      </c>
      <c r="C42" s="12">
        <f t="shared" si="5"/>
        <v>14.545</v>
      </c>
      <c r="D42" s="12">
        <f t="shared" si="5"/>
        <v>14.545</v>
      </c>
      <c r="E42" s="12">
        <f t="shared" si="5"/>
        <v>14.545</v>
      </c>
      <c r="F42" s="12">
        <f t="shared" si="5"/>
        <v>14.545</v>
      </c>
      <c r="G42" s="12">
        <f t="shared" si="5"/>
        <v>14.545</v>
      </c>
      <c r="H42" s="13">
        <f t="shared" si="5"/>
        <v>24.545000000000002</v>
      </c>
      <c r="I42" s="13">
        <f t="shared" si="5"/>
        <v>24.545000000000002</v>
      </c>
      <c r="J42" s="13">
        <f t="shared" si="5"/>
        <v>24.545000000000002</v>
      </c>
      <c r="K42" s="13">
        <f t="shared" si="5"/>
        <v>24.545000000000002</v>
      </c>
      <c r="L42" s="13">
        <f t="shared" si="5"/>
        <v>24.545000000000002</v>
      </c>
      <c r="M42" s="13">
        <f t="shared" si="5"/>
        <v>30</v>
      </c>
      <c r="N42" s="13">
        <f t="shared" si="5"/>
        <v>32.726999999999997</v>
      </c>
      <c r="O42" s="13">
        <f t="shared" si="5"/>
        <v>35.454999999999998</v>
      </c>
      <c r="P42" s="13">
        <f t="shared" si="5"/>
        <v>38.182000000000002</v>
      </c>
      <c r="Q42" s="13">
        <f t="shared" si="5"/>
        <v>40.908999999999999</v>
      </c>
      <c r="R42" s="13">
        <f t="shared" si="5"/>
        <v>46.363999999999997</v>
      </c>
      <c r="S42" s="13">
        <f t="shared" si="4"/>
        <v>52.726999999999997</v>
      </c>
      <c r="T42" s="13">
        <f t="shared" si="4"/>
        <v>58.182000000000002</v>
      </c>
      <c r="U42" s="13">
        <f t="shared" si="4"/>
        <v>63.636000000000003</v>
      </c>
      <c r="V42" s="13">
        <f t="shared" si="4"/>
        <v>69.090999999999994</v>
      </c>
      <c r="W42" s="13">
        <f t="shared" si="4"/>
        <v>70.909000000000006</v>
      </c>
      <c r="X42" s="13">
        <f t="shared" si="2"/>
        <v>76.364000000000004</v>
      </c>
      <c r="Y42" s="13">
        <f t="shared" si="3"/>
        <v>81.817999999999998</v>
      </c>
      <c r="Z42" s="13">
        <f t="shared" si="3"/>
        <v>87.272999999999996</v>
      </c>
      <c r="AA42" s="13">
        <f t="shared" si="3"/>
        <v>92.727000000000004</v>
      </c>
      <c r="AB42" s="14">
        <f t="shared" si="3"/>
        <v>101.818</v>
      </c>
    </row>
    <row r="43" spans="2:28">
      <c r="B43" s="11">
        <v>7</v>
      </c>
      <c r="C43" s="12">
        <f t="shared" si="5"/>
        <v>12.727</v>
      </c>
      <c r="D43" s="12">
        <f t="shared" si="5"/>
        <v>12.727</v>
      </c>
      <c r="E43" s="12">
        <f t="shared" si="5"/>
        <v>12.727</v>
      </c>
      <c r="F43" s="12">
        <f t="shared" si="5"/>
        <v>12.727</v>
      </c>
      <c r="G43" s="12">
        <f t="shared" si="5"/>
        <v>12.727</v>
      </c>
      <c r="H43" s="13">
        <f t="shared" si="5"/>
        <v>21.477</v>
      </c>
      <c r="I43" s="13">
        <f t="shared" si="5"/>
        <v>21.477</v>
      </c>
      <c r="J43" s="13">
        <f t="shared" si="5"/>
        <v>21.477</v>
      </c>
      <c r="K43" s="13">
        <f t="shared" si="5"/>
        <v>21.477</v>
      </c>
      <c r="L43" s="13">
        <f t="shared" si="5"/>
        <v>21.477</v>
      </c>
      <c r="M43" s="13">
        <f t="shared" si="5"/>
        <v>26.25</v>
      </c>
      <c r="N43" s="13">
        <f t="shared" si="5"/>
        <v>28.635999999999999</v>
      </c>
      <c r="O43" s="13">
        <f t="shared" si="5"/>
        <v>31.023</v>
      </c>
      <c r="P43" s="13">
        <f t="shared" si="5"/>
        <v>33.408999999999999</v>
      </c>
      <c r="Q43" s="13">
        <f t="shared" si="5"/>
        <v>35.795000000000002</v>
      </c>
      <c r="R43" s="13">
        <f t="shared" si="5"/>
        <v>40.567999999999998</v>
      </c>
      <c r="S43" s="13">
        <f t="shared" si="4"/>
        <v>46.136000000000003</v>
      </c>
      <c r="T43" s="13">
        <f t="shared" si="4"/>
        <v>50.908999999999999</v>
      </c>
      <c r="U43" s="13">
        <f t="shared" si="4"/>
        <v>55.682000000000002</v>
      </c>
      <c r="V43" s="13">
        <f t="shared" si="4"/>
        <v>60.454999999999998</v>
      </c>
      <c r="W43" s="13">
        <f t="shared" si="4"/>
        <v>62.045000000000002</v>
      </c>
      <c r="X43" s="13">
        <f t="shared" si="2"/>
        <v>66.817999999999998</v>
      </c>
      <c r="Y43" s="13">
        <f t="shared" si="3"/>
        <v>71.590999999999994</v>
      </c>
      <c r="Z43" s="13">
        <f t="shared" si="3"/>
        <v>76.364000000000004</v>
      </c>
      <c r="AA43" s="13">
        <f t="shared" si="3"/>
        <v>81.135999999999996</v>
      </c>
      <c r="AB43" s="14">
        <f t="shared" si="3"/>
        <v>89.090999999999994</v>
      </c>
    </row>
    <row r="44" spans="2:28">
      <c r="B44" s="11">
        <v>6</v>
      </c>
      <c r="C44" s="12">
        <f t="shared" si="5"/>
        <v>10.909000000000001</v>
      </c>
      <c r="D44" s="12">
        <f t="shared" si="5"/>
        <v>10.909000000000001</v>
      </c>
      <c r="E44" s="12">
        <f t="shared" si="5"/>
        <v>10.909000000000001</v>
      </c>
      <c r="F44" s="12">
        <f t="shared" si="5"/>
        <v>10.909000000000001</v>
      </c>
      <c r="G44" s="12">
        <f t="shared" si="5"/>
        <v>10.909000000000001</v>
      </c>
      <c r="H44" s="13">
        <f t="shared" si="5"/>
        <v>18.408999999999999</v>
      </c>
      <c r="I44" s="13">
        <f t="shared" si="5"/>
        <v>18.408999999999999</v>
      </c>
      <c r="J44" s="13">
        <f t="shared" si="5"/>
        <v>18.408999999999999</v>
      </c>
      <c r="K44" s="13">
        <f t="shared" si="5"/>
        <v>18.408999999999999</v>
      </c>
      <c r="L44" s="13">
        <f t="shared" si="5"/>
        <v>18.408999999999999</v>
      </c>
      <c r="M44" s="13">
        <f t="shared" si="5"/>
        <v>22.5</v>
      </c>
      <c r="N44" s="13">
        <f t="shared" si="5"/>
        <v>24.545000000000002</v>
      </c>
      <c r="O44" s="13">
        <f t="shared" si="5"/>
        <v>26.591000000000001</v>
      </c>
      <c r="P44" s="13">
        <f t="shared" si="5"/>
        <v>28.635999999999999</v>
      </c>
      <c r="Q44" s="13">
        <f t="shared" si="5"/>
        <v>30.681999999999999</v>
      </c>
      <c r="R44" s="13">
        <f t="shared" si="5"/>
        <v>34.773000000000003</v>
      </c>
      <c r="S44" s="13">
        <f t="shared" si="4"/>
        <v>39.545000000000002</v>
      </c>
      <c r="T44" s="13">
        <f t="shared" si="4"/>
        <v>43.636000000000003</v>
      </c>
      <c r="U44" s="13">
        <f t="shared" si="4"/>
        <v>47.726999999999997</v>
      </c>
      <c r="V44" s="13">
        <f t="shared" si="4"/>
        <v>51.817999999999998</v>
      </c>
      <c r="W44" s="13">
        <f t="shared" si="4"/>
        <v>53.182000000000002</v>
      </c>
      <c r="X44" s="13">
        <f t="shared" si="2"/>
        <v>57.273000000000003</v>
      </c>
      <c r="Y44" s="13">
        <f t="shared" si="3"/>
        <v>61.363999999999997</v>
      </c>
      <c r="Z44" s="13">
        <f t="shared" si="3"/>
        <v>65.454999999999998</v>
      </c>
      <c r="AA44" s="13">
        <f t="shared" si="3"/>
        <v>69.545000000000002</v>
      </c>
      <c r="AB44" s="14">
        <f t="shared" si="3"/>
        <v>76.364000000000004</v>
      </c>
    </row>
    <row r="45" spans="2:28">
      <c r="B45" s="11">
        <v>5</v>
      </c>
      <c r="C45" s="12">
        <f t="shared" si="5"/>
        <v>9.0909999999999993</v>
      </c>
      <c r="D45" s="12">
        <f t="shared" si="5"/>
        <v>9.0909999999999993</v>
      </c>
      <c r="E45" s="12">
        <f t="shared" si="5"/>
        <v>9.0909999999999993</v>
      </c>
      <c r="F45" s="12">
        <f t="shared" si="5"/>
        <v>9.0909999999999993</v>
      </c>
      <c r="G45" s="12">
        <f t="shared" si="5"/>
        <v>9.0909999999999993</v>
      </c>
      <c r="H45" s="13">
        <f t="shared" si="5"/>
        <v>15.340999999999999</v>
      </c>
      <c r="I45" s="13">
        <f t="shared" si="5"/>
        <v>15.340999999999999</v>
      </c>
      <c r="J45" s="13">
        <f t="shared" si="5"/>
        <v>15.340999999999999</v>
      </c>
      <c r="K45" s="13">
        <f t="shared" si="5"/>
        <v>15.340999999999999</v>
      </c>
      <c r="L45" s="13">
        <f t="shared" si="5"/>
        <v>15.340999999999999</v>
      </c>
      <c r="M45" s="13">
        <f t="shared" si="5"/>
        <v>18.75</v>
      </c>
      <c r="N45" s="13">
        <f t="shared" si="5"/>
        <v>20.454999999999998</v>
      </c>
      <c r="O45" s="13">
        <f t="shared" si="5"/>
        <v>22.158999999999999</v>
      </c>
      <c r="P45" s="13">
        <f t="shared" si="5"/>
        <v>23.864000000000001</v>
      </c>
      <c r="Q45" s="13">
        <f t="shared" si="5"/>
        <v>25.568000000000001</v>
      </c>
      <c r="R45" s="13">
        <f t="shared" si="5"/>
        <v>28.977</v>
      </c>
      <c r="S45" s="13">
        <f t="shared" si="4"/>
        <v>32.954999999999998</v>
      </c>
      <c r="T45" s="13">
        <f t="shared" si="4"/>
        <v>36.363999999999997</v>
      </c>
      <c r="U45" s="13">
        <f t="shared" si="4"/>
        <v>39.773000000000003</v>
      </c>
      <c r="V45" s="13">
        <f t="shared" si="4"/>
        <v>43.182000000000002</v>
      </c>
      <c r="W45" s="13">
        <f t="shared" si="4"/>
        <v>44.317999999999998</v>
      </c>
      <c r="X45" s="13">
        <f t="shared" si="2"/>
        <v>47.726999999999997</v>
      </c>
      <c r="Y45" s="13">
        <f t="shared" si="3"/>
        <v>51.136000000000003</v>
      </c>
      <c r="Z45" s="13">
        <f t="shared" si="3"/>
        <v>54.545000000000002</v>
      </c>
      <c r="AA45" s="13">
        <f t="shared" si="3"/>
        <v>57.954999999999998</v>
      </c>
      <c r="AB45" s="14">
        <f t="shared" si="3"/>
        <v>63.636000000000003</v>
      </c>
    </row>
    <row r="46" spans="2:28">
      <c r="B46" s="11">
        <v>4</v>
      </c>
      <c r="C46" s="12">
        <f t="shared" si="5"/>
        <v>7.2729999999999997</v>
      </c>
      <c r="D46" s="12">
        <f t="shared" si="5"/>
        <v>7.2729999999999997</v>
      </c>
      <c r="E46" s="12">
        <f t="shared" si="5"/>
        <v>7.2729999999999997</v>
      </c>
      <c r="F46" s="12">
        <f t="shared" si="5"/>
        <v>7.2729999999999997</v>
      </c>
      <c r="G46" s="12">
        <f t="shared" si="5"/>
        <v>7.2729999999999997</v>
      </c>
      <c r="H46" s="13">
        <f t="shared" si="5"/>
        <v>12.273</v>
      </c>
      <c r="I46" s="13">
        <f t="shared" si="5"/>
        <v>12.273</v>
      </c>
      <c r="J46" s="13">
        <f t="shared" si="5"/>
        <v>12.273</v>
      </c>
      <c r="K46" s="13">
        <f t="shared" si="5"/>
        <v>12.273</v>
      </c>
      <c r="L46" s="13">
        <f t="shared" si="5"/>
        <v>12.273</v>
      </c>
      <c r="M46" s="13">
        <f t="shared" si="5"/>
        <v>15</v>
      </c>
      <c r="N46" s="13">
        <f t="shared" si="5"/>
        <v>16.364000000000001</v>
      </c>
      <c r="O46" s="13">
        <f t="shared" si="5"/>
        <v>17.727</v>
      </c>
      <c r="P46" s="13">
        <f t="shared" si="5"/>
        <v>19.091000000000001</v>
      </c>
      <c r="Q46" s="13">
        <f t="shared" si="5"/>
        <v>20.454999999999998</v>
      </c>
      <c r="R46" s="13">
        <f t="shared" si="5"/>
        <v>23.181999999999999</v>
      </c>
      <c r="S46" s="13">
        <f t="shared" si="4"/>
        <v>26.364000000000001</v>
      </c>
      <c r="T46" s="13">
        <f t="shared" si="4"/>
        <v>29.091000000000001</v>
      </c>
      <c r="U46" s="13">
        <f t="shared" si="4"/>
        <v>31.818000000000001</v>
      </c>
      <c r="V46" s="13">
        <f t="shared" si="4"/>
        <v>34.545000000000002</v>
      </c>
      <c r="W46" s="13">
        <f t="shared" si="4"/>
        <v>35.454999999999998</v>
      </c>
      <c r="X46" s="13">
        <f t="shared" si="2"/>
        <v>38.182000000000002</v>
      </c>
      <c r="Y46" s="13">
        <f t="shared" si="3"/>
        <v>40.908999999999999</v>
      </c>
      <c r="Z46" s="13">
        <f t="shared" si="3"/>
        <v>43.636000000000003</v>
      </c>
      <c r="AA46" s="13">
        <f t="shared" si="3"/>
        <v>46.363999999999997</v>
      </c>
      <c r="AB46" s="14">
        <f t="shared" si="3"/>
        <v>50.908999999999999</v>
      </c>
    </row>
    <row r="47" spans="2:28">
      <c r="B47" s="11">
        <v>3</v>
      </c>
      <c r="C47" s="12">
        <f t="shared" si="5"/>
        <v>5.4550000000000001</v>
      </c>
      <c r="D47" s="12">
        <f t="shared" si="5"/>
        <v>5.4550000000000001</v>
      </c>
      <c r="E47" s="12">
        <f t="shared" si="5"/>
        <v>5.4550000000000001</v>
      </c>
      <c r="F47" s="12">
        <f t="shared" si="5"/>
        <v>5.4550000000000001</v>
      </c>
      <c r="G47" s="12">
        <f t="shared" si="5"/>
        <v>5.4550000000000001</v>
      </c>
      <c r="H47" s="13">
        <f t="shared" si="5"/>
        <v>9.2050000000000001</v>
      </c>
      <c r="I47" s="13">
        <f t="shared" si="5"/>
        <v>9.2050000000000001</v>
      </c>
      <c r="J47" s="13">
        <f t="shared" si="5"/>
        <v>9.2050000000000001</v>
      </c>
      <c r="K47" s="13">
        <f t="shared" si="5"/>
        <v>9.2050000000000001</v>
      </c>
      <c r="L47" s="13">
        <f t="shared" si="5"/>
        <v>9.2050000000000001</v>
      </c>
      <c r="M47" s="13">
        <f t="shared" si="5"/>
        <v>11.25</v>
      </c>
      <c r="N47" s="13">
        <f t="shared" si="5"/>
        <v>12.273</v>
      </c>
      <c r="O47" s="13">
        <f t="shared" si="5"/>
        <v>13.295</v>
      </c>
      <c r="P47" s="13">
        <f t="shared" si="5"/>
        <v>14.318</v>
      </c>
      <c r="Q47" s="13">
        <f t="shared" si="5"/>
        <v>15.340999999999999</v>
      </c>
      <c r="R47" s="13">
        <f t="shared" si="5"/>
        <v>17.385999999999999</v>
      </c>
      <c r="S47" s="13">
        <f t="shared" si="4"/>
        <v>19.773</v>
      </c>
      <c r="T47" s="13">
        <f t="shared" si="4"/>
        <v>21.818000000000001</v>
      </c>
      <c r="U47" s="13">
        <f t="shared" si="4"/>
        <v>23.864000000000001</v>
      </c>
      <c r="V47" s="13">
        <f t="shared" si="4"/>
        <v>25.908999999999999</v>
      </c>
      <c r="W47" s="13">
        <f t="shared" si="4"/>
        <v>26.591000000000001</v>
      </c>
      <c r="X47" s="13">
        <f t="shared" si="2"/>
        <v>28.635999999999999</v>
      </c>
      <c r="Y47" s="13">
        <f t="shared" si="3"/>
        <v>30.681999999999999</v>
      </c>
      <c r="Z47" s="13">
        <f t="shared" si="3"/>
        <v>32.726999999999997</v>
      </c>
      <c r="AA47" s="13">
        <f t="shared" si="3"/>
        <v>34.773000000000003</v>
      </c>
      <c r="AB47" s="14">
        <f t="shared" si="3"/>
        <v>38.182000000000002</v>
      </c>
    </row>
    <row r="48" spans="2:28">
      <c r="B48" s="11">
        <v>2</v>
      </c>
      <c r="C48" s="12">
        <f t="shared" si="5"/>
        <v>3.6360000000000001</v>
      </c>
      <c r="D48" s="12">
        <f t="shared" si="5"/>
        <v>3.6360000000000001</v>
      </c>
      <c r="E48" s="12">
        <f t="shared" si="5"/>
        <v>3.6360000000000001</v>
      </c>
      <c r="F48" s="12">
        <f t="shared" si="5"/>
        <v>3.6360000000000001</v>
      </c>
      <c r="G48" s="12">
        <f t="shared" si="5"/>
        <v>3.6360000000000001</v>
      </c>
      <c r="H48" s="13">
        <f t="shared" si="5"/>
        <v>6.1360000000000001</v>
      </c>
      <c r="I48" s="13">
        <f t="shared" si="5"/>
        <v>6.1360000000000001</v>
      </c>
      <c r="J48" s="13">
        <f t="shared" si="5"/>
        <v>6.1360000000000001</v>
      </c>
      <c r="K48" s="13">
        <f t="shared" si="5"/>
        <v>6.1360000000000001</v>
      </c>
      <c r="L48" s="13">
        <f t="shared" si="5"/>
        <v>6.1360000000000001</v>
      </c>
      <c r="M48" s="13">
        <f t="shared" si="5"/>
        <v>7.5</v>
      </c>
      <c r="N48" s="13">
        <f t="shared" si="5"/>
        <v>8.1820000000000004</v>
      </c>
      <c r="O48" s="13">
        <f t="shared" si="5"/>
        <v>8.8640000000000008</v>
      </c>
      <c r="P48" s="13">
        <f t="shared" si="5"/>
        <v>9.5449999999999999</v>
      </c>
      <c r="Q48" s="13">
        <f t="shared" si="5"/>
        <v>10.227</v>
      </c>
      <c r="R48" s="13">
        <f t="shared" si="5"/>
        <v>11.590999999999999</v>
      </c>
      <c r="S48" s="13">
        <f t="shared" si="4"/>
        <v>13.182</v>
      </c>
      <c r="T48" s="13">
        <f t="shared" si="4"/>
        <v>14.545</v>
      </c>
      <c r="U48" s="13">
        <f t="shared" si="4"/>
        <v>15.909000000000001</v>
      </c>
      <c r="V48" s="13">
        <f t="shared" si="4"/>
        <v>17.273</v>
      </c>
      <c r="W48" s="13">
        <f t="shared" si="4"/>
        <v>17.727</v>
      </c>
      <c r="X48" s="13">
        <f t="shared" si="2"/>
        <v>19.091000000000001</v>
      </c>
      <c r="Y48" s="13">
        <f t="shared" si="3"/>
        <v>20.454999999999998</v>
      </c>
      <c r="Z48" s="13">
        <f t="shared" si="3"/>
        <v>21.818000000000001</v>
      </c>
      <c r="AA48" s="13">
        <f t="shared" si="3"/>
        <v>23.181999999999999</v>
      </c>
      <c r="AB48" s="14">
        <f t="shared" si="3"/>
        <v>25.454999999999998</v>
      </c>
    </row>
    <row r="49" spans="1:28" ht="15.75" thickBot="1">
      <c r="B49" s="60">
        <v>1</v>
      </c>
      <c r="C49" s="61">
        <f t="shared" si="5"/>
        <v>1.8180000000000001</v>
      </c>
      <c r="D49" s="61">
        <f t="shared" si="5"/>
        <v>1.8180000000000001</v>
      </c>
      <c r="E49" s="61">
        <f t="shared" si="5"/>
        <v>1.8180000000000001</v>
      </c>
      <c r="F49" s="61">
        <f t="shared" si="5"/>
        <v>1.8180000000000001</v>
      </c>
      <c r="G49" s="61">
        <f t="shared" si="5"/>
        <v>1.8180000000000001</v>
      </c>
      <c r="H49" s="62">
        <f t="shared" si="5"/>
        <v>3.0680000000000001</v>
      </c>
      <c r="I49" s="62">
        <f t="shared" si="5"/>
        <v>3.0680000000000001</v>
      </c>
      <c r="J49" s="62">
        <f t="shared" si="5"/>
        <v>3.0680000000000001</v>
      </c>
      <c r="K49" s="62">
        <f t="shared" si="5"/>
        <v>3.0680000000000001</v>
      </c>
      <c r="L49" s="62">
        <f t="shared" si="5"/>
        <v>3.0680000000000001</v>
      </c>
      <c r="M49" s="62">
        <f t="shared" si="5"/>
        <v>3.75</v>
      </c>
      <c r="N49" s="62">
        <f t="shared" si="5"/>
        <v>4.0910000000000002</v>
      </c>
      <c r="O49" s="62">
        <f t="shared" si="5"/>
        <v>4.4320000000000004</v>
      </c>
      <c r="P49" s="62">
        <f t="shared" si="5"/>
        <v>4.7729999999999997</v>
      </c>
      <c r="Q49" s="62">
        <f t="shared" si="5"/>
        <v>5.1139999999999999</v>
      </c>
      <c r="R49" s="62">
        <f t="shared" ref="R49:AB49" si="6">ROUND(R$6*$B49/44,3)</f>
        <v>5.7949999999999999</v>
      </c>
      <c r="S49" s="62">
        <f t="shared" si="6"/>
        <v>6.5910000000000002</v>
      </c>
      <c r="T49" s="62">
        <f t="shared" si="6"/>
        <v>7.2729999999999997</v>
      </c>
      <c r="U49" s="62">
        <f t="shared" si="6"/>
        <v>7.9550000000000001</v>
      </c>
      <c r="V49" s="62">
        <f t="shared" si="6"/>
        <v>8.6359999999999992</v>
      </c>
      <c r="W49" s="62">
        <f t="shared" si="6"/>
        <v>8.8640000000000008</v>
      </c>
      <c r="X49" s="62">
        <f t="shared" si="6"/>
        <v>9.5449999999999999</v>
      </c>
      <c r="Y49" s="62">
        <f t="shared" si="6"/>
        <v>10.227</v>
      </c>
      <c r="Z49" s="62">
        <f t="shared" si="6"/>
        <v>10.909000000000001</v>
      </c>
      <c r="AA49" s="62">
        <f t="shared" si="6"/>
        <v>11.590999999999999</v>
      </c>
      <c r="AB49" s="63">
        <f t="shared" si="6"/>
        <v>12.727</v>
      </c>
    </row>
    <row r="52" spans="1:28">
      <c r="A52" s="2"/>
    </row>
  </sheetData>
  <sheetProtection algorithmName="SHA-512" hashValue="BNMdDNn3NfZ5HSX4Nuim2ZIupWUoKcxfrQVpxutJriBLdPa+NtfwomvkZ3eocOE2UNbEafKpZ2r5EwBrC//04g==" saltValue="0YXv2ntM9fSonkIH3FcLBQ==" spinCount="100000" sheet="1" objects="1" scenarios="1"/>
  <pageMargins left="0" right="0" top="0" bottom="0" header="0" footer="0"/>
  <pageSetup paperSize="14" scale="82" fitToWidth="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63E5-9E01-4381-A696-9F45745890EB}">
  <sheetPr codeName="Hoja6"/>
  <dimension ref="A2:K55"/>
  <sheetViews>
    <sheetView showGridLines="0" tabSelected="1" view="pageBreakPreview" zoomScaleNormal="70" zoomScaleSheetLayoutView="100" workbookViewId="0">
      <selection activeCell="I50" sqref="I50"/>
    </sheetView>
  </sheetViews>
  <sheetFormatPr defaultColWidth="11.42578125" defaultRowHeight="16.5"/>
  <cols>
    <col min="1" max="11" width="11.42578125" style="65"/>
  </cols>
  <sheetData>
    <row r="2" spans="1:1" ht="18.75">
      <c r="A2" s="77" t="s">
        <v>59</v>
      </c>
    </row>
    <row r="4" spans="1:1" ht="17.25">
      <c r="A4" s="78" t="s">
        <v>60</v>
      </c>
    </row>
    <row r="31" spans="1:1" ht="17.25">
      <c r="A31" s="78" t="s">
        <v>61</v>
      </c>
    </row>
    <row r="52" spans="1:1" ht="17.25">
      <c r="A52" s="78" t="s">
        <v>62</v>
      </c>
    </row>
    <row r="53" spans="1:1" ht="17.25">
      <c r="A53" s="78" t="s">
        <v>63</v>
      </c>
    </row>
    <row r="54" spans="1:1" ht="17.25">
      <c r="A54" s="78" t="s">
        <v>64</v>
      </c>
    </row>
    <row r="55" spans="1:1" ht="17.25">
      <c r="A55" s="78" t="s">
        <v>65</v>
      </c>
    </row>
  </sheetData>
  <sheetProtection algorithmName="SHA-512" hashValue="w8t9gCP2LonvOr7FKEe49091CpwzTB6CZyuRogkcnTbRC4pXTmpqvc4/W2LRCwK6qlTmgrd8tZyd7F6f9felow==" saltValue="m0aOh5bNUj/Cb8ame4ddrQ==" spinCount="100000" sheet="1" objects="1" scenarios="1"/>
  <pageMargins left="0.7" right="0.7" top="0.75" bottom="0.75" header="0.3" footer="0.3"/>
  <pageSetup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8BCF-18AD-47C8-A9FF-3AF8CA014BB5}">
  <sheetPr codeName="Hoja2"/>
  <dimension ref="A1:J1208"/>
  <sheetViews>
    <sheetView showGridLines="0" zoomScaleNormal="100" workbookViewId="0">
      <selection activeCell="G25" sqref="G25"/>
    </sheetView>
  </sheetViews>
  <sheetFormatPr defaultColWidth="11.42578125" defaultRowHeight="15"/>
  <cols>
    <col min="1" max="1" width="26.28515625" customWidth="1"/>
    <col min="2" max="2" width="12.7109375" bestFit="1" customWidth="1"/>
    <col min="3" max="3" width="7.85546875" style="44" bestFit="1" customWidth="1"/>
    <col min="4" max="4" width="16.42578125" customWidth="1"/>
    <col min="5" max="5" width="16.7109375" customWidth="1"/>
    <col min="6" max="6" width="29.7109375" bestFit="1" customWidth="1"/>
    <col min="7" max="7" width="11.28515625" customWidth="1"/>
    <col min="8" max="8" width="17.42578125" hidden="1" customWidth="1"/>
    <col min="9" max="9" width="17.42578125" style="44" customWidth="1"/>
    <col min="10" max="10" width="30.85546875" customWidth="1"/>
  </cols>
  <sheetData>
    <row r="1" spans="1:10" s="84" customFormat="1">
      <c r="A1" s="94" t="str">
        <f>"LA TABLA A CONTINUACIÓN CONTIENE A TODOS LOS ASISTENTES DE LA EDUCACIÓN BENEFICIARIOS DE CUPOS "&amp;AÑO_CUPOS&amp;", LEY 20.964"</f>
        <v>LA TABLA A CONTINUACIÓN CONTIENE A TODOS LOS ASISTENTES DE LA EDUCACIÓN BENEFICIARIOS DE CUPOS 2024, LEY 20.964</v>
      </c>
      <c r="C1" s="85"/>
      <c r="I1" s="85"/>
    </row>
    <row r="2" spans="1:10" s="84" customFormat="1">
      <c r="A2" s="94" t="s">
        <v>66</v>
      </c>
      <c r="C2" s="85"/>
      <c r="I2" s="85"/>
    </row>
    <row r="3" spans="1:10" s="84" customFormat="1" ht="13.5">
      <c r="C3" s="85"/>
      <c r="I3" s="85"/>
    </row>
    <row r="4" spans="1:10" s="84" customFormat="1" ht="27">
      <c r="A4" s="245" t="s">
        <v>67</v>
      </c>
      <c r="B4" s="86" t="s">
        <v>68</v>
      </c>
      <c r="C4" s="87" t="s">
        <v>69</v>
      </c>
      <c r="D4" s="87" t="s">
        <v>70</v>
      </c>
      <c r="E4" s="87" t="s">
        <v>71</v>
      </c>
      <c r="F4" s="87" t="s">
        <v>72</v>
      </c>
      <c r="G4" s="87" t="s">
        <v>73</v>
      </c>
      <c r="H4" s="88" t="s">
        <v>74</v>
      </c>
      <c r="I4" s="88" t="s">
        <v>75</v>
      </c>
      <c r="J4" s="88" t="s">
        <v>76</v>
      </c>
    </row>
    <row r="5" spans="1:10" s="84" customFormat="1" ht="13.5">
      <c r="A5" s="89" t="s">
        <v>77</v>
      </c>
      <c r="B5" s="90">
        <v>9066421</v>
      </c>
      <c r="C5" s="91" t="s">
        <v>78</v>
      </c>
      <c r="D5" s="92" t="s">
        <v>79</v>
      </c>
      <c r="E5" s="92" t="s">
        <v>80</v>
      </c>
      <c r="F5" s="92" t="s">
        <v>81</v>
      </c>
      <c r="G5" s="91" t="s">
        <v>82</v>
      </c>
      <c r="H5" s="93">
        <v>23096</v>
      </c>
      <c r="I5" s="252">
        <v>2024</v>
      </c>
      <c r="J5" s="91" t="s">
        <v>83</v>
      </c>
    </row>
    <row r="6" spans="1:10" s="84" customFormat="1" ht="13.5">
      <c r="A6" s="89" t="s">
        <v>84</v>
      </c>
      <c r="B6" s="90">
        <v>10601404</v>
      </c>
      <c r="C6" s="91" t="s">
        <v>85</v>
      </c>
      <c r="D6" s="92" t="s">
        <v>86</v>
      </c>
      <c r="E6" s="92" t="s">
        <v>87</v>
      </c>
      <c r="F6" s="92" t="s">
        <v>88</v>
      </c>
      <c r="G6" s="91" t="s">
        <v>82</v>
      </c>
      <c r="H6" s="93">
        <v>23219</v>
      </c>
      <c r="I6" s="252">
        <v>2024</v>
      </c>
      <c r="J6" s="91" t="s">
        <v>83</v>
      </c>
    </row>
    <row r="7" spans="1:10" s="84" customFormat="1" ht="13.5">
      <c r="A7" s="89" t="s">
        <v>89</v>
      </c>
      <c r="B7" s="90">
        <v>8624688</v>
      </c>
      <c r="C7" s="91">
        <v>0</v>
      </c>
      <c r="D7" s="92" t="s">
        <v>90</v>
      </c>
      <c r="E7" s="92" t="s">
        <v>91</v>
      </c>
      <c r="F7" s="92" t="s">
        <v>92</v>
      </c>
      <c r="G7" s="91" t="s">
        <v>82</v>
      </c>
      <c r="H7" s="93">
        <v>22070</v>
      </c>
      <c r="I7" s="252">
        <v>2022</v>
      </c>
      <c r="J7" s="91" t="s">
        <v>83</v>
      </c>
    </row>
    <row r="8" spans="1:10" s="84" customFormat="1" ht="13.5">
      <c r="A8" s="89" t="s">
        <v>93</v>
      </c>
      <c r="B8" s="90">
        <v>9514539</v>
      </c>
      <c r="C8" s="91" t="s">
        <v>94</v>
      </c>
      <c r="D8" s="92" t="s">
        <v>95</v>
      </c>
      <c r="E8" s="92" t="s">
        <v>96</v>
      </c>
      <c r="F8" s="92" t="s">
        <v>97</v>
      </c>
      <c r="G8" s="91" t="s">
        <v>82</v>
      </c>
      <c r="H8" s="93">
        <v>22612</v>
      </c>
      <c r="I8" s="252">
        <v>2023</v>
      </c>
      <c r="J8" s="91" t="s">
        <v>83</v>
      </c>
    </row>
    <row r="9" spans="1:10" s="84" customFormat="1" ht="13.5">
      <c r="A9" s="89" t="s">
        <v>98</v>
      </c>
      <c r="B9" s="90">
        <v>9787857</v>
      </c>
      <c r="C9" s="91" t="s">
        <v>99</v>
      </c>
      <c r="D9" s="92" t="s">
        <v>100</v>
      </c>
      <c r="E9" s="92" t="s">
        <v>101</v>
      </c>
      <c r="F9" s="92" t="s">
        <v>102</v>
      </c>
      <c r="G9" s="91" t="s">
        <v>82</v>
      </c>
      <c r="H9" s="93">
        <v>23078</v>
      </c>
      <c r="I9" s="252">
        <v>2024</v>
      </c>
      <c r="J9" s="91" t="s">
        <v>83</v>
      </c>
    </row>
    <row r="10" spans="1:10" s="84" customFormat="1" ht="13.5">
      <c r="A10" s="89" t="s">
        <v>103</v>
      </c>
      <c r="B10" s="90">
        <v>9989273</v>
      </c>
      <c r="C10" s="91" t="s">
        <v>104</v>
      </c>
      <c r="D10" s="92" t="s">
        <v>105</v>
      </c>
      <c r="E10" s="92" t="s">
        <v>106</v>
      </c>
      <c r="F10" s="92" t="s">
        <v>107</v>
      </c>
      <c r="G10" s="91" t="s">
        <v>82</v>
      </c>
      <c r="H10" s="93">
        <v>23122</v>
      </c>
      <c r="I10" s="252">
        <v>2023</v>
      </c>
      <c r="J10" s="91" t="s">
        <v>83</v>
      </c>
    </row>
    <row r="11" spans="1:10" s="84" customFormat="1" ht="13.5">
      <c r="A11" s="89" t="s">
        <v>103</v>
      </c>
      <c r="B11" s="90">
        <v>7550387</v>
      </c>
      <c r="C11" s="91">
        <v>3</v>
      </c>
      <c r="D11" s="92" t="s">
        <v>108</v>
      </c>
      <c r="E11" s="92" t="s">
        <v>109</v>
      </c>
      <c r="F11" s="92" t="s">
        <v>110</v>
      </c>
      <c r="G11" s="91" t="s">
        <v>82</v>
      </c>
      <c r="H11" s="93">
        <v>21878</v>
      </c>
      <c r="I11" s="252">
        <v>2021</v>
      </c>
      <c r="J11" s="91" t="s">
        <v>83</v>
      </c>
    </row>
    <row r="12" spans="1:10" s="84" customFormat="1" ht="13.5">
      <c r="A12" s="89" t="s">
        <v>103</v>
      </c>
      <c r="B12" s="90">
        <v>7032331</v>
      </c>
      <c r="C12" s="91">
        <v>1</v>
      </c>
      <c r="D12" s="92" t="s">
        <v>111</v>
      </c>
      <c r="E12" s="92" t="s">
        <v>112</v>
      </c>
      <c r="F12" s="92" t="s">
        <v>113</v>
      </c>
      <c r="G12" s="91" t="s">
        <v>82</v>
      </c>
      <c r="H12" s="93">
        <v>21430</v>
      </c>
      <c r="I12" s="252">
        <v>2021</v>
      </c>
      <c r="J12" s="91" t="s">
        <v>83</v>
      </c>
    </row>
    <row r="13" spans="1:10" s="84" customFormat="1" ht="13.5">
      <c r="A13" s="89" t="s">
        <v>114</v>
      </c>
      <c r="B13" s="90">
        <v>9612480</v>
      </c>
      <c r="C13" s="91" t="s">
        <v>115</v>
      </c>
      <c r="D13" s="92" t="s">
        <v>116</v>
      </c>
      <c r="E13" s="92" t="s">
        <v>117</v>
      </c>
      <c r="F13" s="92" t="s">
        <v>118</v>
      </c>
      <c r="G13" s="91" t="s">
        <v>82</v>
      </c>
      <c r="H13" s="93">
        <v>22771</v>
      </c>
      <c r="I13" s="252">
        <v>2023</v>
      </c>
      <c r="J13" s="91" t="s">
        <v>83</v>
      </c>
    </row>
    <row r="14" spans="1:10" s="84" customFormat="1" ht="13.5">
      <c r="A14" s="89" t="s">
        <v>114</v>
      </c>
      <c r="B14" s="90">
        <v>7288589</v>
      </c>
      <c r="C14" s="91">
        <v>9</v>
      </c>
      <c r="D14" s="92" t="s">
        <v>119</v>
      </c>
      <c r="E14" s="92" t="s">
        <v>120</v>
      </c>
      <c r="F14" s="92" t="s">
        <v>121</v>
      </c>
      <c r="G14" s="91" t="s">
        <v>82</v>
      </c>
      <c r="H14" s="93">
        <v>20869</v>
      </c>
      <c r="I14" s="252">
        <v>2022</v>
      </c>
      <c r="J14" s="91" t="s">
        <v>83</v>
      </c>
    </row>
    <row r="15" spans="1:10" s="84" customFormat="1" ht="13.5">
      <c r="A15" s="89" t="s">
        <v>114</v>
      </c>
      <c r="B15" s="90">
        <v>8948215</v>
      </c>
      <c r="C15" s="91">
        <v>1</v>
      </c>
      <c r="D15" s="92" t="s">
        <v>122</v>
      </c>
      <c r="E15" s="92" t="s">
        <v>123</v>
      </c>
      <c r="F15" s="92" t="s">
        <v>124</v>
      </c>
      <c r="G15" s="91" t="s">
        <v>82</v>
      </c>
      <c r="H15" s="93">
        <v>22515</v>
      </c>
      <c r="I15" s="252">
        <v>2022</v>
      </c>
      <c r="J15" s="91" t="s">
        <v>83</v>
      </c>
    </row>
    <row r="16" spans="1:10" s="84" customFormat="1" ht="13.5">
      <c r="A16" s="89" t="s">
        <v>114</v>
      </c>
      <c r="B16" s="90">
        <v>6919532</v>
      </c>
      <c r="C16" s="91">
        <v>6</v>
      </c>
      <c r="D16" s="92" t="s">
        <v>125</v>
      </c>
      <c r="E16" s="92" t="s">
        <v>108</v>
      </c>
      <c r="F16" s="92" t="s">
        <v>126</v>
      </c>
      <c r="G16" s="91" t="s">
        <v>82</v>
      </c>
      <c r="H16" s="93">
        <v>20461</v>
      </c>
      <c r="I16" s="252">
        <v>2022</v>
      </c>
      <c r="J16" s="91" t="s">
        <v>83</v>
      </c>
    </row>
    <row r="17" spans="1:10" s="84" customFormat="1" ht="13.5">
      <c r="A17" s="89" t="s">
        <v>114</v>
      </c>
      <c r="B17" s="90">
        <v>9772336</v>
      </c>
      <c r="C17" s="91">
        <v>2</v>
      </c>
      <c r="D17" s="92" t="s">
        <v>109</v>
      </c>
      <c r="E17" s="92" t="s">
        <v>127</v>
      </c>
      <c r="F17" s="92" t="s">
        <v>128</v>
      </c>
      <c r="G17" s="91" t="s">
        <v>82</v>
      </c>
      <c r="H17" s="93">
        <v>20609</v>
      </c>
      <c r="I17" s="252">
        <v>2022</v>
      </c>
      <c r="J17" s="91" t="s">
        <v>83</v>
      </c>
    </row>
    <row r="18" spans="1:10" s="84" customFormat="1" ht="13.5">
      <c r="A18" s="89" t="s">
        <v>129</v>
      </c>
      <c r="B18" s="90">
        <v>7398927</v>
      </c>
      <c r="C18" s="91" t="s">
        <v>78</v>
      </c>
      <c r="D18" s="92" t="s">
        <v>130</v>
      </c>
      <c r="E18" s="92" t="s">
        <v>131</v>
      </c>
      <c r="F18" s="92" t="s">
        <v>132</v>
      </c>
      <c r="G18" s="91" t="s">
        <v>82</v>
      </c>
      <c r="H18" s="93">
        <v>21174</v>
      </c>
      <c r="I18" s="252">
        <v>2023</v>
      </c>
      <c r="J18" s="91" t="s">
        <v>83</v>
      </c>
    </row>
    <row r="19" spans="1:10" s="84" customFormat="1" ht="13.5">
      <c r="A19" s="89" t="s">
        <v>133</v>
      </c>
      <c r="B19" s="90">
        <v>6574116</v>
      </c>
      <c r="C19" s="91" t="s">
        <v>134</v>
      </c>
      <c r="D19" s="92" t="s">
        <v>135</v>
      </c>
      <c r="E19" s="92" t="s">
        <v>136</v>
      </c>
      <c r="F19" s="92" t="s">
        <v>137</v>
      </c>
      <c r="G19" s="91" t="s">
        <v>82</v>
      </c>
      <c r="H19" s="93">
        <v>18446</v>
      </c>
      <c r="I19" s="252">
        <v>2023</v>
      </c>
      <c r="J19" s="91" t="s">
        <v>83</v>
      </c>
    </row>
    <row r="20" spans="1:10" s="84" customFormat="1" ht="13.5">
      <c r="A20" s="89" t="s">
        <v>138</v>
      </c>
      <c r="B20" s="90">
        <v>9407438</v>
      </c>
      <c r="C20" s="91" t="s">
        <v>139</v>
      </c>
      <c r="D20" s="92" t="s">
        <v>140</v>
      </c>
      <c r="E20" s="92" t="s">
        <v>141</v>
      </c>
      <c r="F20" s="92" t="s">
        <v>142</v>
      </c>
      <c r="G20" s="91" t="s">
        <v>82</v>
      </c>
      <c r="H20" s="93">
        <v>22056</v>
      </c>
      <c r="I20" s="252">
        <v>2024</v>
      </c>
      <c r="J20" s="91" t="s">
        <v>83</v>
      </c>
    </row>
    <row r="21" spans="1:10" s="84" customFormat="1">
      <c r="A21"/>
      <c r="B21"/>
      <c r="C21" s="44"/>
      <c r="D21"/>
      <c r="E21"/>
      <c r="F21"/>
      <c r="G21"/>
      <c r="H21"/>
      <c r="I21" s="44"/>
      <c r="J21"/>
    </row>
    <row r="22" spans="1:10" s="84" customFormat="1">
      <c r="A22"/>
      <c r="B22"/>
      <c r="C22" s="44"/>
      <c r="D22"/>
      <c r="E22"/>
      <c r="F22"/>
      <c r="G22"/>
      <c r="H22"/>
      <c r="I22" s="44"/>
      <c r="J22"/>
    </row>
    <row r="23" spans="1:10" s="84" customFormat="1">
      <c r="A23"/>
      <c r="B23"/>
      <c r="C23" s="44"/>
      <c r="D23"/>
      <c r="E23"/>
      <c r="F23"/>
      <c r="G23"/>
      <c r="H23"/>
      <c r="I23" s="44"/>
      <c r="J23"/>
    </row>
    <row r="24" spans="1:10" s="84" customFormat="1">
      <c r="A24"/>
      <c r="B24"/>
      <c r="C24" s="44"/>
      <c r="D24"/>
      <c r="E24"/>
      <c r="F24"/>
      <c r="G24"/>
      <c r="H24"/>
      <c r="I24" s="44"/>
      <c r="J24"/>
    </row>
    <row r="25" spans="1:10" s="84" customFormat="1">
      <c r="A25"/>
      <c r="B25"/>
      <c r="C25" s="44"/>
      <c r="D25"/>
      <c r="E25"/>
      <c r="F25"/>
      <c r="G25"/>
      <c r="H25"/>
      <c r="I25" s="44"/>
      <c r="J25"/>
    </row>
    <row r="26" spans="1:10" s="84" customFormat="1">
      <c r="A26"/>
      <c r="B26"/>
      <c r="C26" s="44"/>
      <c r="D26"/>
      <c r="E26"/>
      <c r="F26"/>
      <c r="G26"/>
      <c r="H26"/>
      <c r="I26" s="44"/>
      <c r="J26"/>
    </row>
    <row r="27" spans="1:10" s="84" customFormat="1">
      <c r="A27"/>
      <c r="B27"/>
      <c r="C27" s="44"/>
      <c r="D27"/>
      <c r="E27"/>
      <c r="F27"/>
      <c r="G27"/>
      <c r="H27"/>
      <c r="I27" s="44"/>
      <c r="J27"/>
    </row>
    <row r="28" spans="1:10" s="84" customFormat="1">
      <c r="A28"/>
      <c r="B28"/>
      <c r="C28" s="44"/>
      <c r="D28"/>
      <c r="E28"/>
      <c r="F28"/>
      <c r="G28"/>
      <c r="H28"/>
      <c r="I28" s="44"/>
      <c r="J28"/>
    </row>
    <row r="29" spans="1:10" s="84" customFormat="1">
      <c r="A29"/>
      <c r="B29"/>
      <c r="C29" s="44"/>
      <c r="D29"/>
      <c r="E29"/>
      <c r="F29"/>
      <c r="G29"/>
      <c r="H29"/>
      <c r="I29" s="44"/>
      <c r="J29"/>
    </row>
    <row r="30" spans="1:10" s="84" customFormat="1">
      <c r="A30"/>
      <c r="B30"/>
      <c r="C30" s="44"/>
      <c r="D30"/>
      <c r="E30"/>
      <c r="F30"/>
      <c r="G30"/>
      <c r="H30"/>
      <c r="I30" s="44"/>
      <c r="J30"/>
    </row>
    <row r="31" spans="1:10" s="84" customFormat="1">
      <c r="A31"/>
      <c r="B31"/>
      <c r="C31" s="44"/>
      <c r="D31"/>
      <c r="E31"/>
      <c r="F31"/>
      <c r="G31"/>
      <c r="H31"/>
      <c r="I31" s="44"/>
      <c r="J31"/>
    </row>
    <row r="32" spans="1:10" s="84" customFormat="1">
      <c r="A32"/>
      <c r="B32"/>
      <c r="C32" s="44"/>
      <c r="D32"/>
      <c r="E32"/>
      <c r="F32"/>
      <c r="G32"/>
      <c r="H32"/>
      <c r="I32" s="44"/>
      <c r="J32"/>
    </row>
    <row r="33" spans="1:10" s="84" customFormat="1">
      <c r="A33"/>
      <c r="B33"/>
      <c r="C33" s="44"/>
      <c r="D33"/>
      <c r="E33"/>
      <c r="F33"/>
      <c r="G33"/>
      <c r="H33"/>
      <c r="I33" s="44"/>
      <c r="J33"/>
    </row>
    <row r="34" spans="1:10" s="84" customFormat="1">
      <c r="A34"/>
      <c r="B34"/>
      <c r="C34" s="44"/>
      <c r="D34"/>
      <c r="E34"/>
      <c r="F34"/>
      <c r="G34"/>
      <c r="H34"/>
      <c r="I34" s="44"/>
      <c r="J34"/>
    </row>
    <row r="35" spans="1:10" s="84" customFormat="1">
      <c r="A35"/>
      <c r="B35"/>
      <c r="C35" s="44"/>
      <c r="D35"/>
      <c r="E35"/>
      <c r="F35"/>
      <c r="G35"/>
      <c r="H35"/>
      <c r="I35" s="44"/>
      <c r="J35"/>
    </row>
    <row r="36" spans="1:10" s="84" customFormat="1">
      <c r="A36"/>
      <c r="B36"/>
      <c r="C36" s="44"/>
      <c r="D36"/>
      <c r="E36"/>
      <c r="F36"/>
      <c r="G36"/>
      <c r="H36"/>
      <c r="I36" s="44"/>
      <c r="J36"/>
    </row>
    <row r="37" spans="1:10" s="84" customFormat="1">
      <c r="A37"/>
      <c r="B37"/>
      <c r="C37" s="44"/>
      <c r="D37"/>
      <c r="E37"/>
      <c r="F37"/>
      <c r="G37"/>
      <c r="H37"/>
      <c r="I37" s="44"/>
      <c r="J37"/>
    </row>
    <row r="38" spans="1:10" s="84" customFormat="1">
      <c r="A38"/>
      <c r="B38"/>
      <c r="C38" s="44"/>
      <c r="D38"/>
      <c r="E38"/>
      <c r="F38"/>
      <c r="G38"/>
      <c r="H38"/>
      <c r="I38" s="44"/>
      <c r="J38"/>
    </row>
    <row r="39" spans="1:10" s="84" customFormat="1">
      <c r="A39"/>
      <c r="B39"/>
      <c r="C39" s="44"/>
      <c r="D39"/>
      <c r="E39"/>
      <c r="F39"/>
      <c r="G39"/>
      <c r="H39"/>
      <c r="I39" s="44"/>
      <c r="J39"/>
    </row>
    <row r="40" spans="1:10" s="84" customFormat="1">
      <c r="A40"/>
      <c r="B40"/>
      <c r="C40" s="44"/>
      <c r="D40"/>
      <c r="E40"/>
      <c r="F40"/>
      <c r="G40"/>
      <c r="H40"/>
      <c r="I40" s="44"/>
      <c r="J40"/>
    </row>
    <row r="41" spans="1:10" s="84" customFormat="1">
      <c r="A41"/>
      <c r="B41"/>
      <c r="C41" s="44"/>
      <c r="D41"/>
      <c r="E41"/>
      <c r="F41"/>
      <c r="G41"/>
      <c r="H41"/>
      <c r="I41" s="44"/>
      <c r="J41"/>
    </row>
    <row r="42" spans="1:10" s="84" customFormat="1">
      <c r="A42"/>
      <c r="B42"/>
      <c r="C42" s="44"/>
      <c r="D42"/>
      <c r="E42"/>
      <c r="F42"/>
      <c r="G42"/>
      <c r="H42"/>
      <c r="I42" s="44"/>
      <c r="J42"/>
    </row>
    <row r="43" spans="1:10" s="84" customFormat="1">
      <c r="A43"/>
      <c r="B43"/>
      <c r="C43" s="44"/>
      <c r="D43"/>
      <c r="E43"/>
      <c r="F43"/>
      <c r="G43"/>
      <c r="H43"/>
      <c r="I43" s="44"/>
      <c r="J43"/>
    </row>
    <row r="44" spans="1:10" s="84" customFormat="1">
      <c r="A44"/>
      <c r="B44"/>
      <c r="C44" s="44"/>
      <c r="D44"/>
      <c r="E44"/>
      <c r="F44"/>
      <c r="G44"/>
      <c r="H44"/>
      <c r="I44" s="44"/>
      <c r="J44"/>
    </row>
    <row r="45" spans="1:10" s="84" customFormat="1">
      <c r="A45"/>
      <c r="B45"/>
      <c r="C45" s="44"/>
      <c r="D45"/>
      <c r="E45"/>
      <c r="F45"/>
      <c r="G45"/>
      <c r="H45"/>
      <c r="I45" s="44"/>
      <c r="J45"/>
    </row>
    <row r="46" spans="1:10" s="84" customFormat="1">
      <c r="A46"/>
      <c r="B46"/>
      <c r="C46" s="44"/>
      <c r="D46"/>
      <c r="E46"/>
      <c r="F46"/>
      <c r="G46"/>
      <c r="H46"/>
      <c r="I46" s="44"/>
      <c r="J46"/>
    </row>
    <row r="47" spans="1:10" s="84" customFormat="1">
      <c r="A47"/>
      <c r="B47"/>
      <c r="C47" s="44"/>
      <c r="D47"/>
      <c r="E47"/>
      <c r="F47"/>
      <c r="G47"/>
      <c r="H47"/>
      <c r="I47" s="44"/>
      <c r="J47"/>
    </row>
    <row r="48" spans="1:10" s="84" customFormat="1">
      <c r="A48"/>
      <c r="B48"/>
      <c r="C48" s="44"/>
      <c r="D48"/>
      <c r="E48"/>
      <c r="F48"/>
      <c r="G48"/>
      <c r="H48"/>
      <c r="I48" s="44"/>
      <c r="J48"/>
    </row>
    <row r="49" spans="1:10" s="84" customFormat="1">
      <c r="A49"/>
      <c r="B49"/>
      <c r="C49" s="44"/>
      <c r="D49"/>
      <c r="E49"/>
      <c r="F49"/>
      <c r="G49"/>
      <c r="H49"/>
      <c r="I49" s="44"/>
      <c r="J49"/>
    </row>
    <row r="50" spans="1:10" s="84" customFormat="1">
      <c r="A50"/>
      <c r="B50"/>
      <c r="C50" s="44"/>
      <c r="D50"/>
      <c r="E50"/>
      <c r="F50"/>
      <c r="G50"/>
      <c r="H50"/>
      <c r="I50" s="44"/>
      <c r="J50"/>
    </row>
    <row r="51" spans="1:10" s="84" customFormat="1">
      <c r="A51"/>
      <c r="B51"/>
      <c r="C51" s="44"/>
      <c r="D51"/>
      <c r="E51"/>
      <c r="F51"/>
      <c r="G51"/>
      <c r="H51"/>
      <c r="I51" s="44"/>
      <c r="J51"/>
    </row>
    <row r="52" spans="1:10" s="84" customFormat="1">
      <c r="A52"/>
      <c r="B52"/>
      <c r="C52" s="44"/>
      <c r="D52"/>
      <c r="E52"/>
      <c r="F52"/>
      <c r="G52"/>
      <c r="H52"/>
      <c r="I52" s="44"/>
      <c r="J52"/>
    </row>
    <row r="53" spans="1:10" s="84" customFormat="1">
      <c r="A53"/>
      <c r="B53"/>
      <c r="C53" s="44"/>
      <c r="D53"/>
      <c r="E53"/>
      <c r="F53"/>
      <c r="G53"/>
      <c r="H53"/>
      <c r="I53" s="44"/>
      <c r="J53"/>
    </row>
    <row r="54" spans="1:10" s="84" customFormat="1">
      <c r="A54"/>
      <c r="B54"/>
      <c r="C54" s="44"/>
      <c r="D54"/>
      <c r="E54"/>
      <c r="F54"/>
      <c r="G54"/>
      <c r="H54"/>
      <c r="I54" s="44"/>
      <c r="J54"/>
    </row>
    <row r="55" spans="1:10" s="84" customFormat="1">
      <c r="A55"/>
      <c r="B55"/>
      <c r="C55" s="44"/>
      <c r="D55"/>
      <c r="E55"/>
      <c r="F55"/>
      <c r="G55"/>
      <c r="H55"/>
      <c r="I55" s="44"/>
      <c r="J55"/>
    </row>
    <row r="56" spans="1:10" s="84" customFormat="1">
      <c r="A56"/>
      <c r="B56"/>
      <c r="C56" s="44"/>
      <c r="D56"/>
      <c r="E56"/>
      <c r="F56"/>
      <c r="G56"/>
      <c r="H56"/>
      <c r="I56" s="44"/>
      <c r="J56"/>
    </row>
    <row r="57" spans="1:10" s="84" customFormat="1">
      <c r="A57"/>
      <c r="B57"/>
      <c r="C57" s="44"/>
      <c r="D57"/>
      <c r="E57"/>
      <c r="F57"/>
      <c r="G57"/>
      <c r="H57"/>
      <c r="I57" s="44"/>
      <c r="J57"/>
    </row>
    <row r="58" spans="1:10" s="84" customFormat="1">
      <c r="A58"/>
      <c r="B58"/>
      <c r="C58" s="44"/>
      <c r="D58"/>
      <c r="E58"/>
      <c r="F58"/>
      <c r="G58"/>
      <c r="H58"/>
      <c r="I58" s="44"/>
      <c r="J58"/>
    </row>
    <row r="59" spans="1:10" s="84" customFormat="1">
      <c r="A59"/>
      <c r="B59"/>
      <c r="C59" s="44"/>
      <c r="D59"/>
      <c r="E59"/>
      <c r="F59"/>
      <c r="G59"/>
      <c r="H59"/>
      <c r="I59" s="44"/>
      <c r="J59"/>
    </row>
    <row r="60" spans="1:10" s="84" customFormat="1">
      <c r="A60"/>
      <c r="B60"/>
      <c r="C60" s="44"/>
      <c r="D60"/>
      <c r="E60"/>
      <c r="F60"/>
      <c r="G60"/>
      <c r="H60"/>
      <c r="I60" s="44"/>
      <c r="J60"/>
    </row>
    <row r="61" spans="1:10" s="84" customFormat="1">
      <c r="A61"/>
      <c r="B61"/>
      <c r="C61" s="44"/>
      <c r="D61"/>
      <c r="E61"/>
      <c r="F61"/>
      <c r="G61"/>
      <c r="H61"/>
      <c r="I61" s="44"/>
      <c r="J61"/>
    </row>
    <row r="62" spans="1:10" s="84" customFormat="1">
      <c r="A62"/>
      <c r="B62"/>
      <c r="C62" s="44"/>
      <c r="D62"/>
      <c r="E62"/>
      <c r="F62"/>
      <c r="G62"/>
      <c r="H62"/>
      <c r="I62" s="44"/>
      <c r="J62"/>
    </row>
    <row r="63" spans="1:10" s="84" customFormat="1">
      <c r="A63"/>
      <c r="B63"/>
      <c r="C63" s="44"/>
      <c r="D63"/>
      <c r="E63"/>
      <c r="F63"/>
      <c r="G63"/>
      <c r="H63"/>
      <c r="I63" s="44"/>
      <c r="J63"/>
    </row>
    <row r="64" spans="1:10" s="84" customFormat="1">
      <c r="A64"/>
      <c r="B64"/>
      <c r="C64" s="44"/>
      <c r="D64"/>
      <c r="E64"/>
      <c r="F64"/>
      <c r="G64"/>
      <c r="H64"/>
      <c r="I64" s="44"/>
      <c r="J64"/>
    </row>
    <row r="65" spans="1:10" s="84" customFormat="1">
      <c r="A65"/>
      <c r="B65"/>
      <c r="C65" s="44"/>
      <c r="D65"/>
      <c r="E65"/>
      <c r="F65"/>
      <c r="G65"/>
      <c r="H65"/>
      <c r="I65" s="44"/>
      <c r="J65"/>
    </row>
    <row r="66" spans="1:10" s="84" customFormat="1">
      <c r="A66"/>
      <c r="B66"/>
      <c r="C66" s="44"/>
      <c r="D66"/>
      <c r="E66"/>
      <c r="F66"/>
      <c r="G66"/>
      <c r="H66"/>
      <c r="I66" s="44"/>
      <c r="J66"/>
    </row>
    <row r="67" spans="1:10" s="84" customFormat="1">
      <c r="A67"/>
      <c r="B67"/>
      <c r="C67" s="44"/>
      <c r="D67"/>
      <c r="E67"/>
      <c r="F67"/>
      <c r="G67"/>
      <c r="H67"/>
      <c r="I67" s="44"/>
      <c r="J67"/>
    </row>
    <row r="68" spans="1:10" s="84" customFormat="1">
      <c r="A68"/>
      <c r="B68"/>
      <c r="C68" s="44"/>
      <c r="D68"/>
      <c r="E68"/>
      <c r="F68"/>
      <c r="G68"/>
      <c r="H68"/>
      <c r="I68" s="44"/>
      <c r="J68"/>
    </row>
    <row r="69" spans="1:10" s="84" customFormat="1">
      <c r="A69"/>
      <c r="B69"/>
      <c r="C69" s="44"/>
      <c r="D69"/>
      <c r="E69"/>
      <c r="F69"/>
      <c r="G69"/>
      <c r="H69"/>
      <c r="I69" s="44"/>
      <c r="J69"/>
    </row>
    <row r="70" spans="1:10" s="84" customFormat="1">
      <c r="A70"/>
      <c r="B70"/>
      <c r="C70" s="44"/>
      <c r="D70"/>
      <c r="E70"/>
      <c r="F70"/>
      <c r="G70"/>
      <c r="H70"/>
      <c r="I70" s="44"/>
      <c r="J70"/>
    </row>
    <row r="71" spans="1:10" s="84" customFormat="1">
      <c r="A71"/>
      <c r="B71"/>
      <c r="C71" s="44"/>
      <c r="D71"/>
      <c r="E71"/>
      <c r="F71"/>
      <c r="G71"/>
      <c r="H71"/>
      <c r="I71" s="44"/>
      <c r="J71"/>
    </row>
    <row r="72" spans="1:10" s="84" customFormat="1">
      <c r="A72"/>
      <c r="B72"/>
      <c r="C72" s="44"/>
      <c r="D72"/>
      <c r="E72"/>
      <c r="F72"/>
      <c r="G72"/>
      <c r="H72"/>
      <c r="I72" s="44"/>
      <c r="J72"/>
    </row>
    <row r="73" spans="1:10" s="84" customFormat="1">
      <c r="A73"/>
      <c r="B73"/>
      <c r="C73" s="44"/>
      <c r="D73"/>
      <c r="E73"/>
      <c r="F73"/>
      <c r="G73"/>
      <c r="H73"/>
      <c r="I73" s="44"/>
      <c r="J73"/>
    </row>
    <row r="74" spans="1:10" s="84" customFormat="1">
      <c r="A74"/>
      <c r="B74"/>
      <c r="C74" s="44"/>
      <c r="D74"/>
      <c r="E74"/>
      <c r="F74"/>
      <c r="G74"/>
      <c r="H74"/>
      <c r="I74" s="44"/>
      <c r="J74"/>
    </row>
    <row r="75" spans="1:10" s="84" customFormat="1">
      <c r="A75"/>
      <c r="B75"/>
      <c r="C75" s="44"/>
      <c r="D75"/>
      <c r="E75"/>
      <c r="F75"/>
      <c r="G75"/>
      <c r="H75"/>
      <c r="I75" s="44"/>
      <c r="J75"/>
    </row>
    <row r="76" spans="1:10" s="84" customFormat="1">
      <c r="A76"/>
      <c r="B76"/>
      <c r="C76" s="44"/>
      <c r="D76"/>
      <c r="E76"/>
      <c r="F76"/>
      <c r="G76"/>
      <c r="H76"/>
      <c r="I76" s="44"/>
      <c r="J76"/>
    </row>
    <row r="77" spans="1:10" s="84" customFormat="1">
      <c r="A77"/>
      <c r="B77"/>
      <c r="C77" s="44"/>
      <c r="D77"/>
      <c r="E77"/>
      <c r="F77"/>
      <c r="G77"/>
      <c r="H77"/>
      <c r="I77" s="44"/>
      <c r="J77"/>
    </row>
    <row r="78" spans="1:10" s="84" customFormat="1">
      <c r="A78"/>
      <c r="B78"/>
      <c r="C78" s="44"/>
      <c r="D78"/>
      <c r="E78"/>
      <c r="F78"/>
      <c r="G78"/>
      <c r="H78"/>
      <c r="I78" s="44"/>
      <c r="J78"/>
    </row>
    <row r="79" spans="1:10" s="84" customFormat="1">
      <c r="A79"/>
      <c r="B79"/>
      <c r="C79" s="44"/>
      <c r="D79"/>
      <c r="E79"/>
      <c r="F79"/>
      <c r="G79"/>
      <c r="H79"/>
      <c r="I79" s="44"/>
      <c r="J79"/>
    </row>
    <row r="80" spans="1:10" s="84" customFormat="1">
      <c r="A80"/>
      <c r="B80"/>
      <c r="C80" s="44"/>
      <c r="D80"/>
      <c r="E80"/>
      <c r="F80"/>
      <c r="G80"/>
      <c r="H80"/>
      <c r="I80" s="44"/>
      <c r="J80"/>
    </row>
    <row r="81" spans="1:10" s="84" customFormat="1">
      <c r="A81"/>
      <c r="B81"/>
      <c r="C81" s="44"/>
      <c r="D81"/>
      <c r="E81"/>
      <c r="F81"/>
      <c r="G81"/>
      <c r="H81"/>
      <c r="I81" s="44"/>
      <c r="J81"/>
    </row>
    <row r="82" spans="1:10" s="84" customFormat="1">
      <c r="A82"/>
      <c r="B82"/>
      <c r="C82" s="44"/>
      <c r="D82"/>
      <c r="E82"/>
      <c r="F82"/>
      <c r="G82"/>
      <c r="H82"/>
      <c r="I82" s="44"/>
      <c r="J82"/>
    </row>
    <row r="83" spans="1:10" s="84" customFormat="1">
      <c r="A83"/>
      <c r="B83"/>
      <c r="C83" s="44"/>
      <c r="D83"/>
      <c r="E83"/>
      <c r="F83"/>
      <c r="G83"/>
      <c r="H83"/>
      <c r="I83" s="44"/>
      <c r="J83"/>
    </row>
    <row r="84" spans="1:10" s="84" customFormat="1">
      <c r="A84"/>
      <c r="B84"/>
      <c r="C84" s="44"/>
      <c r="D84"/>
      <c r="E84"/>
      <c r="F84"/>
      <c r="G84"/>
      <c r="H84"/>
      <c r="I84" s="44"/>
      <c r="J84"/>
    </row>
    <row r="85" spans="1:10" s="84" customFormat="1">
      <c r="A85"/>
      <c r="B85"/>
      <c r="C85" s="44"/>
      <c r="D85"/>
      <c r="E85"/>
      <c r="F85"/>
      <c r="G85"/>
      <c r="H85"/>
      <c r="I85" s="44"/>
      <c r="J85"/>
    </row>
    <row r="86" spans="1:10" s="84" customFormat="1">
      <c r="A86"/>
      <c r="B86"/>
      <c r="C86" s="44"/>
      <c r="D86"/>
      <c r="E86"/>
      <c r="F86"/>
      <c r="G86"/>
      <c r="H86"/>
      <c r="I86" s="44"/>
      <c r="J86"/>
    </row>
    <row r="87" spans="1:10" s="84" customFormat="1">
      <c r="A87"/>
      <c r="B87"/>
      <c r="C87" s="44"/>
      <c r="D87"/>
      <c r="E87"/>
      <c r="F87"/>
      <c r="G87"/>
      <c r="H87"/>
      <c r="I87" s="44"/>
      <c r="J87"/>
    </row>
    <row r="88" spans="1:10" s="84" customFormat="1">
      <c r="A88"/>
      <c r="B88"/>
      <c r="C88" s="44"/>
      <c r="D88"/>
      <c r="E88"/>
      <c r="F88"/>
      <c r="G88"/>
      <c r="H88"/>
      <c r="I88" s="44"/>
      <c r="J88"/>
    </row>
    <row r="89" spans="1:10" s="84" customFormat="1">
      <c r="A89"/>
      <c r="B89"/>
      <c r="C89" s="44"/>
      <c r="D89"/>
      <c r="E89"/>
      <c r="F89"/>
      <c r="G89"/>
      <c r="H89"/>
      <c r="I89" s="44"/>
      <c r="J89"/>
    </row>
    <row r="90" spans="1:10" s="84" customFormat="1">
      <c r="A90"/>
      <c r="B90"/>
      <c r="C90" s="44"/>
      <c r="D90"/>
      <c r="E90"/>
      <c r="F90"/>
      <c r="G90"/>
      <c r="H90"/>
      <c r="I90" s="44"/>
      <c r="J90"/>
    </row>
    <row r="91" spans="1:10" s="84" customFormat="1">
      <c r="A91"/>
      <c r="B91"/>
      <c r="C91" s="44"/>
      <c r="D91"/>
      <c r="E91"/>
      <c r="F91"/>
      <c r="G91"/>
      <c r="H91"/>
      <c r="I91" s="44"/>
      <c r="J91"/>
    </row>
    <row r="92" spans="1:10" s="84" customFormat="1">
      <c r="A92"/>
      <c r="B92"/>
      <c r="C92" s="44"/>
      <c r="D92"/>
      <c r="E92"/>
      <c r="F92"/>
      <c r="G92"/>
      <c r="H92"/>
      <c r="I92" s="44"/>
      <c r="J92"/>
    </row>
    <row r="93" spans="1:10" s="84" customFormat="1">
      <c r="A93"/>
      <c r="B93"/>
      <c r="C93" s="44"/>
      <c r="D93"/>
      <c r="E93"/>
      <c r="F93"/>
      <c r="G93"/>
      <c r="H93"/>
      <c r="I93" s="44"/>
      <c r="J93"/>
    </row>
    <row r="94" spans="1:10" s="84" customFormat="1">
      <c r="A94"/>
      <c r="B94"/>
      <c r="C94" s="44"/>
      <c r="D94"/>
      <c r="E94"/>
      <c r="F94"/>
      <c r="G94"/>
      <c r="H94"/>
      <c r="I94" s="44"/>
      <c r="J94"/>
    </row>
    <row r="95" spans="1:10" s="84" customFormat="1">
      <c r="A95"/>
      <c r="B95"/>
      <c r="C95" s="44"/>
      <c r="D95"/>
      <c r="E95"/>
      <c r="F95"/>
      <c r="G95"/>
      <c r="H95"/>
      <c r="I95" s="44"/>
      <c r="J95"/>
    </row>
    <row r="96" spans="1:10" s="84" customFormat="1">
      <c r="A96"/>
      <c r="B96"/>
      <c r="C96" s="44"/>
      <c r="D96"/>
      <c r="E96"/>
      <c r="F96"/>
      <c r="G96"/>
      <c r="H96"/>
      <c r="I96" s="44"/>
      <c r="J96"/>
    </row>
    <row r="97" spans="1:10" s="84" customFormat="1">
      <c r="A97"/>
      <c r="B97"/>
      <c r="C97" s="44"/>
      <c r="D97"/>
      <c r="E97"/>
      <c r="F97"/>
      <c r="G97"/>
      <c r="H97"/>
      <c r="I97" s="44"/>
      <c r="J97"/>
    </row>
    <row r="98" spans="1:10" s="84" customFormat="1">
      <c r="A98"/>
      <c r="B98"/>
      <c r="C98" s="44"/>
      <c r="D98"/>
      <c r="E98"/>
      <c r="F98"/>
      <c r="G98"/>
      <c r="H98"/>
      <c r="I98" s="44"/>
      <c r="J98"/>
    </row>
    <row r="99" spans="1:10" s="84" customFormat="1">
      <c r="A99"/>
      <c r="B99"/>
      <c r="C99" s="44"/>
      <c r="D99"/>
      <c r="E99"/>
      <c r="F99"/>
      <c r="G99"/>
      <c r="H99"/>
      <c r="I99" s="44"/>
      <c r="J99"/>
    </row>
    <row r="100" spans="1:10" s="84" customFormat="1">
      <c r="A100"/>
      <c r="B100"/>
      <c r="C100" s="44"/>
      <c r="D100"/>
      <c r="E100"/>
      <c r="F100"/>
      <c r="G100"/>
      <c r="H100"/>
      <c r="I100" s="44"/>
      <c r="J100"/>
    </row>
    <row r="101" spans="1:10" s="84" customFormat="1">
      <c r="A101"/>
      <c r="B101"/>
      <c r="C101" s="44"/>
      <c r="D101"/>
      <c r="E101"/>
      <c r="F101"/>
      <c r="G101"/>
      <c r="H101"/>
      <c r="I101" s="44"/>
      <c r="J101"/>
    </row>
    <row r="102" spans="1:10" s="84" customFormat="1">
      <c r="A102"/>
      <c r="B102"/>
      <c r="C102" s="44"/>
      <c r="D102"/>
      <c r="E102"/>
      <c r="F102"/>
      <c r="G102"/>
      <c r="H102"/>
      <c r="I102" s="44"/>
      <c r="J102"/>
    </row>
    <row r="103" spans="1:10" s="84" customFormat="1">
      <c r="A103"/>
      <c r="B103"/>
      <c r="C103" s="44"/>
      <c r="D103"/>
      <c r="E103"/>
      <c r="F103"/>
      <c r="G103"/>
      <c r="H103"/>
      <c r="I103" s="44"/>
      <c r="J103"/>
    </row>
    <row r="104" spans="1:10" s="84" customFormat="1">
      <c r="A104"/>
      <c r="B104"/>
      <c r="C104" s="44"/>
      <c r="D104"/>
      <c r="E104"/>
      <c r="F104"/>
      <c r="G104"/>
      <c r="H104"/>
      <c r="I104" s="44"/>
      <c r="J104"/>
    </row>
    <row r="105" spans="1:10" s="84" customFormat="1">
      <c r="A105"/>
      <c r="B105"/>
      <c r="C105" s="44"/>
      <c r="D105"/>
      <c r="E105"/>
      <c r="F105"/>
      <c r="G105"/>
      <c r="H105"/>
      <c r="I105" s="44"/>
      <c r="J105"/>
    </row>
    <row r="106" spans="1:10" s="84" customFormat="1">
      <c r="A106"/>
      <c r="B106"/>
      <c r="C106" s="44"/>
      <c r="D106"/>
      <c r="E106"/>
      <c r="F106"/>
      <c r="G106"/>
      <c r="H106"/>
      <c r="I106" s="44"/>
      <c r="J106"/>
    </row>
    <row r="107" spans="1:10" s="84" customFormat="1">
      <c r="A107"/>
      <c r="B107"/>
      <c r="C107" s="44"/>
      <c r="D107"/>
      <c r="E107"/>
      <c r="F107"/>
      <c r="G107"/>
      <c r="H107"/>
      <c r="I107" s="44"/>
      <c r="J107"/>
    </row>
    <row r="108" spans="1:10" s="84" customFormat="1">
      <c r="A108"/>
      <c r="B108"/>
      <c r="C108" s="44"/>
      <c r="D108"/>
      <c r="E108"/>
      <c r="F108"/>
      <c r="G108"/>
      <c r="H108"/>
      <c r="I108" s="44"/>
      <c r="J108"/>
    </row>
    <row r="109" spans="1:10" s="84" customFormat="1">
      <c r="A109"/>
      <c r="B109"/>
      <c r="C109" s="44"/>
      <c r="D109"/>
      <c r="E109"/>
      <c r="F109"/>
      <c r="G109"/>
      <c r="H109"/>
      <c r="I109" s="44"/>
      <c r="J109"/>
    </row>
    <row r="110" spans="1:10" s="84" customFormat="1">
      <c r="A110"/>
      <c r="B110"/>
      <c r="C110" s="44"/>
      <c r="D110"/>
      <c r="E110"/>
      <c r="F110"/>
      <c r="G110"/>
      <c r="H110"/>
      <c r="I110" s="44"/>
      <c r="J110"/>
    </row>
    <row r="111" spans="1:10" s="84" customFormat="1">
      <c r="A111"/>
      <c r="B111"/>
      <c r="C111" s="44"/>
      <c r="D111"/>
      <c r="E111"/>
      <c r="F111"/>
      <c r="G111"/>
      <c r="H111"/>
      <c r="I111" s="44"/>
      <c r="J111"/>
    </row>
    <row r="112" spans="1:10" s="84" customFormat="1">
      <c r="A112"/>
      <c r="B112"/>
      <c r="C112" s="44"/>
      <c r="D112"/>
      <c r="E112"/>
      <c r="F112"/>
      <c r="G112"/>
      <c r="H112"/>
      <c r="I112" s="44"/>
      <c r="J112"/>
    </row>
    <row r="113" spans="1:10" s="84" customFormat="1">
      <c r="A113"/>
      <c r="B113"/>
      <c r="C113" s="44"/>
      <c r="D113"/>
      <c r="E113"/>
      <c r="F113"/>
      <c r="G113"/>
      <c r="H113"/>
      <c r="I113" s="44"/>
      <c r="J113"/>
    </row>
    <row r="114" spans="1:10" s="84" customFormat="1">
      <c r="A114"/>
      <c r="B114"/>
      <c r="C114" s="44"/>
      <c r="D114"/>
      <c r="E114"/>
      <c r="F114"/>
      <c r="G114"/>
      <c r="H114"/>
      <c r="I114" s="44"/>
      <c r="J114"/>
    </row>
    <row r="115" spans="1:10" s="84" customFormat="1">
      <c r="A115"/>
      <c r="B115"/>
      <c r="C115" s="44"/>
      <c r="D115"/>
      <c r="E115"/>
      <c r="F115"/>
      <c r="G115"/>
      <c r="H115"/>
      <c r="I115" s="44"/>
      <c r="J115"/>
    </row>
    <row r="116" spans="1:10" s="84" customFormat="1">
      <c r="A116"/>
      <c r="B116"/>
      <c r="C116" s="44"/>
      <c r="D116"/>
      <c r="E116"/>
      <c r="F116"/>
      <c r="G116"/>
      <c r="H116"/>
      <c r="I116" s="44"/>
      <c r="J116"/>
    </row>
    <row r="117" spans="1:10" s="84" customFormat="1">
      <c r="A117"/>
      <c r="B117"/>
      <c r="C117" s="44"/>
      <c r="D117"/>
      <c r="E117"/>
      <c r="F117"/>
      <c r="G117"/>
      <c r="H117"/>
      <c r="I117" s="44"/>
      <c r="J117"/>
    </row>
    <row r="118" spans="1:10" s="84" customFormat="1">
      <c r="A118"/>
      <c r="B118"/>
      <c r="C118" s="44"/>
      <c r="D118"/>
      <c r="E118"/>
      <c r="F118"/>
      <c r="G118"/>
      <c r="H118"/>
      <c r="I118" s="44"/>
      <c r="J118"/>
    </row>
    <row r="119" spans="1:10" s="84" customFormat="1">
      <c r="A119"/>
      <c r="B119"/>
      <c r="C119" s="44"/>
      <c r="D119"/>
      <c r="E119"/>
      <c r="F119"/>
      <c r="G119"/>
      <c r="H119"/>
      <c r="I119" s="44"/>
      <c r="J119"/>
    </row>
    <row r="120" spans="1:10" s="84" customFormat="1">
      <c r="A120"/>
      <c r="B120"/>
      <c r="C120" s="44"/>
      <c r="D120"/>
      <c r="E120"/>
      <c r="F120"/>
      <c r="G120"/>
      <c r="H120"/>
      <c r="I120" s="44"/>
      <c r="J120"/>
    </row>
    <row r="121" spans="1:10" s="84" customFormat="1">
      <c r="A121"/>
      <c r="B121"/>
      <c r="C121" s="44"/>
      <c r="D121"/>
      <c r="E121"/>
      <c r="F121"/>
      <c r="G121"/>
      <c r="H121"/>
      <c r="I121" s="44"/>
      <c r="J121"/>
    </row>
    <row r="122" spans="1:10" s="84" customFormat="1">
      <c r="A122"/>
      <c r="B122"/>
      <c r="C122" s="44"/>
      <c r="D122"/>
      <c r="E122"/>
      <c r="F122"/>
      <c r="G122"/>
      <c r="H122"/>
      <c r="I122" s="44"/>
      <c r="J122"/>
    </row>
    <row r="123" spans="1:10" s="84" customFormat="1">
      <c r="A123"/>
      <c r="B123"/>
      <c r="C123" s="44"/>
      <c r="D123"/>
      <c r="E123"/>
      <c r="F123"/>
      <c r="G123"/>
      <c r="H123"/>
      <c r="I123" s="44"/>
      <c r="J123"/>
    </row>
    <row r="124" spans="1:10" s="84" customFormat="1">
      <c r="A124"/>
      <c r="B124"/>
      <c r="C124" s="44"/>
      <c r="D124"/>
      <c r="E124"/>
      <c r="F124"/>
      <c r="G124"/>
      <c r="H124"/>
      <c r="I124" s="44"/>
      <c r="J124"/>
    </row>
    <row r="125" spans="1:10" s="84" customFormat="1">
      <c r="A125"/>
      <c r="B125"/>
      <c r="C125" s="44"/>
      <c r="D125"/>
      <c r="E125"/>
      <c r="F125"/>
      <c r="G125"/>
      <c r="H125"/>
      <c r="I125" s="44"/>
      <c r="J125"/>
    </row>
    <row r="126" spans="1:10" s="84" customFormat="1">
      <c r="A126"/>
      <c r="B126"/>
      <c r="C126" s="44"/>
      <c r="D126"/>
      <c r="E126"/>
      <c r="F126"/>
      <c r="G126"/>
      <c r="H126"/>
      <c r="I126" s="44"/>
      <c r="J126"/>
    </row>
    <row r="127" spans="1:10" s="84" customFormat="1">
      <c r="A127"/>
      <c r="B127"/>
      <c r="C127" s="44"/>
      <c r="D127"/>
      <c r="E127"/>
      <c r="F127"/>
      <c r="G127"/>
      <c r="H127"/>
      <c r="I127" s="44"/>
      <c r="J127"/>
    </row>
    <row r="128" spans="1:10" s="84" customFormat="1">
      <c r="A128"/>
      <c r="B128"/>
      <c r="C128" s="44"/>
      <c r="D128"/>
      <c r="E128"/>
      <c r="F128"/>
      <c r="G128"/>
      <c r="H128"/>
      <c r="I128" s="44"/>
      <c r="J128"/>
    </row>
    <row r="129" spans="1:10" s="84" customFormat="1">
      <c r="A129"/>
      <c r="B129"/>
      <c r="C129" s="44"/>
      <c r="D129"/>
      <c r="E129"/>
      <c r="F129"/>
      <c r="G129"/>
      <c r="H129"/>
      <c r="I129" s="44"/>
      <c r="J129"/>
    </row>
    <row r="130" spans="1:10" s="84" customFormat="1">
      <c r="A130"/>
      <c r="B130"/>
      <c r="C130" s="44"/>
      <c r="D130"/>
      <c r="E130"/>
      <c r="F130"/>
      <c r="G130"/>
      <c r="H130"/>
      <c r="I130" s="44"/>
      <c r="J130"/>
    </row>
    <row r="131" spans="1:10" s="84" customFormat="1">
      <c r="A131"/>
      <c r="B131"/>
      <c r="C131" s="44"/>
      <c r="D131"/>
      <c r="E131"/>
      <c r="F131"/>
      <c r="G131"/>
      <c r="H131"/>
      <c r="I131" s="44"/>
      <c r="J131"/>
    </row>
    <row r="132" spans="1:10" s="84" customFormat="1">
      <c r="A132"/>
      <c r="B132"/>
      <c r="C132" s="44"/>
      <c r="D132"/>
      <c r="E132"/>
      <c r="F132"/>
      <c r="G132"/>
      <c r="H132"/>
      <c r="I132" s="44"/>
      <c r="J132"/>
    </row>
    <row r="133" spans="1:10" s="84" customFormat="1">
      <c r="A133"/>
      <c r="B133"/>
      <c r="C133" s="44"/>
      <c r="D133"/>
      <c r="E133"/>
      <c r="F133"/>
      <c r="G133"/>
      <c r="H133"/>
      <c r="I133" s="44"/>
      <c r="J133"/>
    </row>
    <row r="134" spans="1:10" s="84" customFormat="1">
      <c r="A134"/>
      <c r="B134"/>
      <c r="C134" s="44"/>
      <c r="D134"/>
      <c r="E134"/>
      <c r="F134"/>
      <c r="G134"/>
      <c r="H134"/>
      <c r="I134" s="44"/>
      <c r="J134"/>
    </row>
    <row r="135" spans="1:10" s="84" customFormat="1">
      <c r="A135"/>
      <c r="B135"/>
      <c r="C135" s="44"/>
      <c r="D135"/>
      <c r="E135"/>
      <c r="F135"/>
      <c r="G135"/>
      <c r="H135"/>
      <c r="I135" s="44"/>
      <c r="J135"/>
    </row>
    <row r="136" spans="1:10" s="84" customFormat="1">
      <c r="A136"/>
      <c r="B136"/>
      <c r="C136" s="44"/>
      <c r="D136"/>
      <c r="E136"/>
      <c r="F136"/>
      <c r="G136"/>
      <c r="H136"/>
      <c r="I136" s="44"/>
      <c r="J136"/>
    </row>
    <row r="137" spans="1:10" s="84" customFormat="1">
      <c r="A137"/>
      <c r="B137"/>
      <c r="C137" s="44"/>
      <c r="D137"/>
      <c r="E137"/>
      <c r="F137"/>
      <c r="G137"/>
      <c r="H137"/>
      <c r="I137" s="44"/>
      <c r="J137"/>
    </row>
    <row r="138" spans="1:10" s="84" customFormat="1">
      <c r="A138"/>
      <c r="B138"/>
      <c r="C138" s="44"/>
      <c r="D138"/>
      <c r="E138"/>
      <c r="F138"/>
      <c r="G138"/>
      <c r="H138"/>
      <c r="I138" s="44"/>
      <c r="J138"/>
    </row>
    <row r="139" spans="1:10" s="84" customFormat="1">
      <c r="A139"/>
      <c r="B139"/>
      <c r="C139" s="44"/>
      <c r="D139"/>
      <c r="E139"/>
      <c r="F139"/>
      <c r="G139"/>
      <c r="H139"/>
      <c r="I139" s="44"/>
      <c r="J139"/>
    </row>
    <row r="140" spans="1:10" s="84" customFormat="1">
      <c r="A140"/>
      <c r="B140"/>
      <c r="C140" s="44"/>
      <c r="D140"/>
      <c r="E140"/>
      <c r="F140"/>
      <c r="G140"/>
      <c r="H140"/>
      <c r="I140" s="44"/>
      <c r="J140"/>
    </row>
    <row r="141" spans="1:10" s="84" customFormat="1">
      <c r="A141"/>
      <c r="B141"/>
      <c r="C141" s="44"/>
      <c r="D141"/>
      <c r="E141"/>
      <c r="F141"/>
      <c r="G141"/>
      <c r="H141"/>
      <c r="I141" s="44"/>
      <c r="J141"/>
    </row>
    <row r="142" spans="1:10" s="84" customFormat="1">
      <c r="A142"/>
      <c r="B142"/>
      <c r="C142" s="44"/>
      <c r="D142"/>
      <c r="E142"/>
      <c r="F142"/>
      <c r="G142"/>
      <c r="H142"/>
      <c r="I142" s="44"/>
      <c r="J142"/>
    </row>
    <row r="143" spans="1:10" s="84" customFormat="1">
      <c r="A143"/>
      <c r="B143"/>
      <c r="C143" s="44"/>
      <c r="D143"/>
      <c r="E143"/>
      <c r="F143"/>
      <c r="G143"/>
      <c r="H143"/>
      <c r="I143" s="44"/>
      <c r="J143"/>
    </row>
    <row r="144" spans="1:10" s="84" customFormat="1">
      <c r="A144"/>
      <c r="B144"/>
      <c r="C144" s="44"/>
      <c r="D144"/>
      <c r="E144"/>
      <c r="F144"/>
      <c r="G144"/>
      <c r="H144"/>
      <c r="I144" s="44"/>
      <c r="J144"/>
    </row>
    <row r="145" spans="1:10" s="84" customFormat="1">
      <c r="A145"/>
      <c r="B145"/>
      <c r="C145" s="44"/>
      <c r="D145"/>
      <c r="E145"/>
      <c r="F145"/>
      <c r="G145"/>
      <c r="H145"/>
      <c r="I145" s="44"/>
      <c r="J145"/>
    </row>
    <row r="146" spans="1:10" s="84" customFormat="1">
      <c r="A146"/>
      <c r="B146"/>
      <c r="C146" s="44"/>
      <c r="D146"/>
      <c r="E146"/>
      <c r="F146"/>
      <c r="G146"/>
      <c r="H146"/>
      <c r="I146" s="44"/>
      <c r="J146"/>
    </row>
    <row r="147" spans="1:10" s="84" customFormat="1">
      <c r="A147"/>
      <c r="B147"/>
      <c r="C147" s="44"/>
      <c r="D147"/>
      <c r="E147"/>
      <c r="F147"/>
      <c r="G147"/>
      <c r="H147"/>
      <c r="I147" s="44"/>
      <c r="J147"/>
    </row>
    <row r="148" spans="1:10" s="84" customFormat="1">
      <c r="A148"/>
      <c r="B148"/>
      <c r="C148" s="44"/>
      <c r="D148"/>
      <c r="E148"/>
      <c r="F148"/>
      <c r="G148"/>
      <c r="H148"/>
      <c r="I148" s="44"/>
      <c r="J148"/>
    </row>
    <row r="149" spans="1:10" s="84" customFormat="1">
      <c r="A149"/>
      <c r="B149"/>
      <c r="C149" s="44"/>
      <c r="D149"/>
      <c r="E149"/>
      <c r="F149"/>
      <c r="G149"/>
      <c r="H149"/>
      <c r="I149" s="44"/>
      <c r="J149"/>
    </row>
    <row r="150" spans="1:10" s="84" customFormat="1">
      <c r="A150"/>
      <c r="B150"/>
      <c r="C150" s="44"/>
      <c r="D150"/>
      <c r="E150"/>
      <c r="F150"/>
      <c r="G150"/>
      <c r="H150"/>
      <c r="I150" s="44"/>
      <c r="J150"/>
    </row>
    <row r="151" spans="1:10" s="84" customFormat="1">
      <c r="A151"/>
      <c r="B151"/>
      <c r="C151" s="44"/>
      <c r="D151"/>
      <c r="E151"/>
      <c r="F151"/>
      <c r="G151"/>
      <c r="H151"/>
      <c r="I151" s="44"/>
      <c r="J151"/>
    </row>
    <row r="152" spans="1:10" s="84" customFormat="1">
      <c r="A152"/>
      <c r="B152"/>
      <c r="C152" s="44"/>
      <c r="D152"/>
      <c r="E152"/>
      <c r="F152"/>
      <c r="G152"/>
      <c r="H152"/>
      <c r="I152" s="44"/>
      <c r="J152"/>
    </row>
    <row r="153" spans="1:10" s="84" customFormat="1">
      <c r="A153"/>
      <c r="B153"/>
      <c r="C153" s="44"/>
      <c r="D153"/>
      <c r="E153"/>
      <c r="F153"/>
      <c r="G153"/>
      <c r="H153"/>
      <c r="I153" s="44"/>
      <c r="J153"/>
    </row>
    <row r="154" spans="1:10" s="84" customFormat="1">
      <c r="A154"/>
      <c r="B154"/>
      <c r="C154" s="44"/>
      <c r="D154"/>
      <c r="E154"/>
      <c r="F154"/>
      <c r="G154"/>
      <c r="H154"/>
      <c r="I154" s="44"/>
      <c r="J154"/>
    </row>
    <row r="155" spans="1:10" s="84" customFormat="1">
      <c r="A155"/>
      <c r="B155"/>
      <c r="C155" s="44"/>
      <c r="D155"/>
      <c r="E155"/>
      <c r="F155"/>
      <c r="G155"/>
      <c r="H155"/>
      <c r="I155" s="44"/>
      <c r="J155"/>
    </row>
    <row r="156" spans="1:10" s="84" customFormat="1">
      <c r="A156"/>
      <c r="B156"/>
      <c r="C156" s="44"/>
      <c r="D156"/>
      <c r="E156"/>
      <c r="F156"/>
      <c r="G156"/>
      <c r="H156"/>
      <c r="I156" s="44"/>
      <c r="J156"/>
    </row>
    <row r="157" spans="1:10" s="84" customFormat="1">
      <c r="A157"/>
      <c r="B157"/>
      <c r="C157" s="44"/>
      <c r="D157"/>
      <c r="E157"/>
      <c r="F157"/>
      <c r="G157"/>
      <c r="H157"/>
      <c r="I157" s="44"/>
      <c r="J157"/>
    </row>
    <row r="158" spans="1:10" s="84" customFormat="1">
      <c r="A158"/>
      <c r="B158"/>
      <c r="C158" s="44"/>
      <c r="D158"/>
      <c r="E158"/>
      <c r="F158"/>
      <c r="G158"/>
      <c r="H158"/>
      <c r="I158" s="44"/>
      <c r="J158"/>
    </row>
    <row r="159" spans="1:10" s="84" customFormat="1">
      <c r="A159"/>
      <c r="B159"/>
      <c r="C159" s="44"/>
      <c r="D159"/>
      <c r="E159"/>
      <c r="F159"/>
      <c r="G159"/>
      <c r="H159"/>
      <c r="I159" s="44"/>
      <c r="J159"/>
    </row>
    <row r="160" spans="1:10" s="84" customFormat="1">
      <c r="A160"/>
      <c r="B160"/>
      <c r="C160" s="44"/>
      <c r="D160"/>
      <c r="E160"/>
      <c r="F160"/>
      <c r="G160"/>
      <c r="H160"/>
      <c r="I160" s="44"/>
      <c r="J160"/>
    </row>
    <row r="161" spans="1:10" s="84" customFormat="1">
      <c r="A161"/>
      <c r="B161"/>
      <c r="C161" s="44"/>
      <c r="D161"/>
      <c r="E161"/>
      <c r="F161"/>
      <c r="G161"/>
      <c r="H161"/>
      <c r="I161" s="44"/>
      <c r="J161"/>
    </row>
    <row r="162" spans="1:10" s="84" customFormat="1">
      <c r="A162"/>
      <c r="B162"/>
      <c r="C162" s="44"/>
      <c r="D162"/>
      <c r="E162"/>
      <c r="F162"/>
      <c r="G162"/>
      <c r="H162"/>
      <c r="I162" s="44"/>
      <c r="J162"/>
    </row>
    <row r="163" spans="1:10" s="84" customFormat="1">
      <c r="A163"/>
      <c r="B163"/>
      <c r="C163" s="44"/>
      <c r="D163"/>
      <c r="E163"/>
      <c r="F163"/>
      <c r="G163"/>
      <c r="H163"/>
      <c r="I163" s="44"/>
      <c r="J163"/>
    </row>
    <row r="164" spans="1:10" s="84" customFormat="1">
      <c r="A164"/>
      <c r="B164"/>
      <c r="C164" s="44"/>
      <c r="D164"/>
      <c r="E164"/>
      <c r="F164"/>
      <c r="G164"/>
      <c r="H164"/>
      <c r="I164" s="44"/>
      <c r="J164"/>
    </row>
    <row r="165" spans="1:10" s="84" customFormat="1">
      <c r="A165"/>
      <c r="B165"/>
      <c r="C165" s="44"/>
      <c r="D165"/>
      <c r="E165"/>
      <c r="F165"/>
      <c r="G165"/>
      <c r="H165"/>
      <c r="I165" s="44"/>
      <c r="J165"/>
    </row>
    <row r="166" spans="1:10" s="84" customFormat="1">
      <c r="A166"/>
      <c r="B166"/>
      <c r="C166" s="44"/>
      <c r="D166"/>
      <c r="E166"/>
      <c r="F166"/>
      <c r="G166"/>
      <c r="H166"/>
      <c r="I166" s="44"/>
      <c r="J166"/>
    </row>
    <row r="167" spans="1:10" s="84" customFormat="1">
      <c r="A167"/>
      <c r="B167"/>
      <c r="C167" s="44"/>
      <c r="D167"/>
      <c r="E167"/>
      <c r="F167"/>
      <c r="G167"/>
      <c r="H167"/>
      <c r="I167" s="44"/>
      <c r="J167"/>
    </row>
    <row r="168" spans="1:10" s="84" customFormat="1">
      <c r="A168"/>
      <c r="B168"/>
      <c r="C168" s="44"/>
      <c r="D168"/>
      <c r="E168"/>
      <c r="F168"/>
      <c r="G168"/>
      <c r="H168"/>
      <c r="I168" s="44"/>
      <c r="J168"/>
    </row>
    <row r="169" spans="1:10" s="84" customFormat="1">
      <c r="A169"/>
      <c r="B169"/>
      <c r="C169" s="44"/>
      <c r="D169"/>
      <c r="E169"/>
      <c r="F169"/>
      <c r="G169"/>
      <c r="H169"/>
      <c r="I169" s="44"/>
      <c r="J169"/>
    </row>
    <row r="170" spans="1:10" s="84" customFormat="1">
      <c r="A170"/>
      <c r="B170"/>
      <c r="C170" s="44"/>
      <c r="D170"/>
      <c r="E170"/>
      <c r="F170"/>
      <c r="G170"/>
      <c r="H170"/>
      <c r="I170" s="44"/>
      <c r="J170"/>
    </row>
    <row r="171" spans="1:10" s="84" customFormat="1">
      <c r="A171"/>
      <c r="B171"/>
      <c r="C171" s="44"/>
      <c r="D171"/>
      <c r="E171"/>
      <c r="F171"/>
      <c r="G171"/>
      <c r="H171"/>
      <c r="I171" s="44"/>
      <c r="J171"/>
    </row>
    <row r="172" spans="1:10" s="84" customFormat="1">
      <c r="A172"/>
      <c r="B172"/>
      <c r="C172" s="44"/>
      <c r="D172"/>
      <c r="E172"/>
      <c r="F172"/>
      <c r="G172"/>
      <c r="H172"/>
      <c r="I172" s="44"/>
      <c r="J172"/>
    </row>
    <row r="173" spans="1:10" s="84" customFormat="1">
      <c r="A173"/>
      <c r="B173"/>
      <c r="C173" s="44"/>
      <c r="D173"/>
      <c r="E173"/>
      <c r="F173"/>
      <c r="G173"/>
      <c r="H173"/>
      <c r="I173" s="44"/>
      <c r="J173"/>
    </row>
    <row r="174" spans="1:10" s="84" customFormat="1">
      <c r="A174"/>
      <c r="B174"/>
      <c r="C174" s="44"/>
      <c r="D174"/>
      <c r="E174"/>
      <c r="F174"/>
      <c r="G174"/>
      <c r="H174"/>
      <c r="I174" s="44"/>
      <c r="J174"/>
    </row>
    <row r="175" spans="1:10" s="84" customFormat="1">
      <c r="A175"/>
      <c r="B175"/>
      <c r="C175" s="44"/>
      <c r="D175"/>
      <c r="E175"/>
      <c r="F175"/>
      <c r="G175"/>
      <c r="H175"/>
      <c r="I175" s="44"/>
      <c r="J175"/>
    </row>
    <row r="176" spans="1:10" s="84" customFormat="1">
      <c r="A176"/>
      <c r="B176"/>
      <c r="C176" s="44"/>
      <c r="D176"/>
      <c r="E176"/>
      <c r="F176"/>
      <c r="G176"/>
      <c r="H176"/>
      <c r="I176" s="44"/>
      <c r="J176"/>
    </row>
    <row r="177" spans="1:10" s="84" customFormat="1">
      <c r="A177"/>
      <c r="B177"/>
      <c r="C177" s="44"/>
      <c r="D177"/>
      <c r="E177"/>
      <c r="F177"/>
      <c r="G177"/>
      <c r="H177"/>
      <c r="I177" s="44"/>
      <c r="J177"/>
    </row>
    <row r="178" spans="1:10" s="84" customFormat="1">
      <c r="A178"/>
      <c r="B178"/>
      <c r="C178" s="44"/>
      <c r="D178"/>
      <c r="E178"/>
      <c r="F178"/>
      <c r="G178"/>
      <c r="H178"/>
      <c r="I178" s="44"/>
      <c r="J178"/>
    </row>
    <row r="179" spans="1:10" s="84" customFormat="1">
      <c r="A179"/>
      <c r="B179"/>
      <c r="C179" s="44"/>
      <c r="D179"/>
      <c r="E179"/>
      <c r="F179"/>
      <c r="G179"/>
      <c r="H179"/>
      <c r="I179" s="44"/>
      <c r="J179"/>
    </row>
    <row r="180" spans="1:10" s="84" customFormat="1">
      <c r="A180"/>
      <c r="B180"/>
      <c r="C180" s="44"/>
      <c r="D180"/>
      <c r="E180"/>
      <c r="F180"/>
      <c r="G180"/>
      <c r="H180"/>
      <c r="I180" s="44"/>
      <c r="J180"/>
    </row>
    <row r="181" spans="1:10" s="84" customFormat="1">
      <c r="A181"/>
      <c r="B181"/>
      <c r="C181" s="44"/>
      <c r="D181"/>
      <c r="E181"/>
      <c r="F181"/>
      <c r="G181"/>
      <c r="H181"/>
      <c r="I181" s="44"/>
      <c r="J181"/>
    </row>
    <row r="182" spans="1:10" s="84" customFormat="1">
      <c r="A182"/>
      <c r="B182"/>
      <c r="C182" s="44"/>
      <c r="D182"/>
      <c r="E182"/>
      <c r="F182"/>
      <c r="G182"/>
      <c r="H182"/>
      <c r="I182" s="44"/>
      <c r="J182"/>
    </row>
    <row r="183" spans="1:10" s="84" customFormat="1">
      <c r="A183"/>
      <c r="B183"/>
      <c r="C183" s="44"/>
      <c r="D183"/>
      <c r="E183"/>
      <c r="F183"/>
      <c r="G183"/>
      <c r="H183"/>
      <c r="I183" s="44"/>
      <c r="J183"/>
    </row>
    <row r="184" spans="1:10" s="84" customFormat="1">
      <c r="A184"/>
      <c r="B184"/>
      <c r="C184" s="44"/>
      <c r="D184"/>
      <c r="E184"/>
      <c r="F184"/>
      <c r="G184"/>
      <c r="H184"/>
      <c r="I184" s="44"/>
      <c r="J184"/>
    </row>
    <row r="185" spans="1:10" s="84" customFormat="1">
      <c r="A185"/>
      <c r="B185"/>
      <c r="C185" s="44"/>
      <c r="D185"/>
      <c r="E185"/>
      <c r="F185"/>
      <c r="G185"/>
      <c r="H185"/>
      <c r="I185" s="44"/>
      <c r="J185"/>
    </row>
    <row r="186" spans="1:10" s="84" customFormat="1">
      <c r="A186"/>
      <c r="B186"/>
      <c r="C186" s="44"/>
      <c r="D186"/>
      <c r="E186"/>
      <c r="F186"/>
      <c r="G186"/>
      <c r="H186"/>
      <c r="I186" s="44"/>
      <c r="J186"/>
    </row>
    <row r="187" spans="1:10" s="84" customFormat="1">
      <c r="A187"/>
      <c r="B187"/>
      <c r="C187" s="44"/>
      <c r="D187"/>
      <c r="E187"/>
      <c r="F187"/>
      <c r="G187"/>
      <c r="H187"/>
      <c r="I187" s="44"/>
      <c r="J187"/>
    </row>
    <row r="188" spans="1:10" s="84" customFormat="1">
      <c r="A188"/>
      <c r="B188"/>
      <c r="C188" s="44"/>
      <c r="D188"/>
      <c r="E188"/>
      <c r="F188"/>
      <c r="G188"/>
      <c r="H188"/>
      <c r="I188" s="44"/>
      <c r="J188"/>
    </row>
    <row r="189" spans="1:10" s="84" customFormat="1">
      <c r="A189"/>
      <c r="B189"/>
      <c r="C189" s="44"/>
      <c r="D189"/>
      <c r="E189"/>
      <c r="F189"/>
      <c r="G189"/>
      <c r="H189"/>
      <c r="I189" s="44"/>
      <c r="J189"/>
    </row>
    <row r="190" spans="1:10" s="84" customFormat="1">
      <c r="A190"/>
      <c r="B190"/>
      <c r="C190" s="44"/>
      <c r="D190"/>
      <c r="E190"/>
      <c r="F190"/>
      <c r="G190"/>
      <c r="H190"/>
      <c r="I190" s="44"/>
      <c r="J190"/>
    </row>
    <row r="191" spans="1:10" s="84" customFormat="1">
      <c r="A191"/>
      <c r="B191"/>
      <c r="C191" s="44"/>
      <c r="D191"/>
      <c r="E191"/>
      <c r="F191"/>
      <c r="G191"/>
      <c r="H191"/>
      <c r="I191" s="44"/>
      <c r="J191"/>
    </row>
    <row r="192" spans="1:10" s="84" customFormat="1">
      <c r="A192"/>
      <c r="B192"/>
      <c r="C192" s="44"/>
      <c r="D192"/>
      <c r="E192"/>
      <c r="F192"/>
      <c r="G192"/>
      <c r="H192"/>
      <c r="I192" s="44"/>
      <c r="J192"/>
    </row>
    <row r="193" spans="1:10" s="84" customFormat="1">
      <c r="A193"/>
      <c r="B193"/>
      <c r="C193" s="44"/>
      <c r="D193"/>
      <c r="E193"/>
      <c r="F193"/>
      <c r="G193"/>
      <c r="H193"/>
      <c r="I193" s="44"/>
      <c r="J193"/>
    </row>
    <row r="194" spans="1:10" s="84" customFormat="1">
      <c r="A194"/>
      <c r="B194"/>
      <c r="C194" s="44"/>
      <c r="D194"/>
      <c r="E194"/>
      <c r="F194"/>
      <c r="G194"/>
      <c r="H194"/>
      <c r="I194" s="44"/>
      <c r="J194"/>
    </row>
    <row r="195" spans="1:10" s="84" customFormat="1">
      <c r="A195"/>
      <c r="B195"/>
      <c r="C195" s="44"/>
      <c r="D195"/>
      <c r="E195"/>
      <c r="F195"/>
      <c r="G195"/>
      <c r="H195"/>
      <c r="I195" s="44"/>
      <c r="J195"/>
    </row>
    <row r="196" spans="1:10" s="84" customFormat="1">
      <c r="A196"/>
      <c r="B196"/>
      <c r="C196" s="44"/>
      <c r="D196"/>
      <c r="E196"/>
      <c r="F196"/>
      <c r="G196"/>
      <c r="H196"/>
      <c r="I196" s="44"/>
      <c r="J196"/>
    </row>
    <row r="197" spans="1:10" s="84" customFormat="1">
      <c r="A197"/>
      <c r="B197"/>
      <c r="C197" s="44"/>
      <c r="D197"/>
      <c r="E197"/>
      <c r="F197"/>
      <c r="G197"/>
      <c r="H197"/>
      <c r="I197" s="44"/>
      <c r="J197"/>
    </row>
    <row r="198" spans="1:10" s="84" customFormat="1">
      <c r="A198"/>
      <c r="B198"/>
      <c r="C198" s="44"/>
      <c r="D198"/>
      <c r="E198"/>
      <c r="F198"/>
      <c r="G198"/>
      <c r="H198"/>
      <c r="I198" s="44"/>
      <c r="J198"/>
    </row>
    <row r="199" spans="1:10" s="84" customFormat="1">
      <c r="A199"/>
      <c r="B199"/>
      <c r="C199" s="44"/>
      <c r="D199"/>
      <c r="E199"/>
      <c r="F199"/>
      <c r="G199"/>
      <c r="H199"/>
      <c r="I199" s="44"/>
      <c r="J199"/>
    </row>
    <row r="200" spans="1:10" s="84" customFormat="1">
      <c r="A200"/>
      <c r="B200"/>
      <c r="C200" s="44"/>
      <c r="D200"/>
      <c r="E200"/>
      <c r="F200"/>
      <c r="G200"/>
      <c r="H200"/>
      <c r="I200" s="44"/>
      <c r="J200"/>
    </row>
    <row r="201" spans="1:10" s="84" customFormat="1">
      <c r="A201"/>
      <c r="B201"/>
      <c r="C201" s="44"/>
      <c r="D201"/>
      <c r="E201"/>
      <c r="F201"/>
      <c r="G201"/>
      <c r="H201"/>
      <c r="I201" s="44"/>
      <c r="J201"/>
    </row>
    <row r="202" spans="1:10" s="84" customFormat="1">
      <c r="A202"/>
      <c r="B202"/>
      <c r="C202" s="44"/>
      <c r="D202"/>
      <c r="E202"/>
      <c r="F202"/>
      <c r="G202"/>
      <c r="H202"/>
      <c r="I202" s="44"/>
      <c r="J202"/>
    </row>
    <row r="203" spans="1:10" s="84" customFormat="1">
      <c r="A203"/>
      <c r="B203"/>
      <c r="C203" s="44"/>
      <c r="D203"/>
      <c r="E203"/>
      <c r="F203"/>
      <c r="G203"/>
      <c r="H203"/>
      <c r="I203" s="44"/>
      <c r="J203"/>
    </row>
    <row r="204" spans="1:10" s="84" customFormat="1">
      <c r="A204"/>
      <c r="B204"/>
      <c r="C204" s="44"/>
      <c r="D204"/>
      <c r="E204"/>
      <c r="F204"/>
      <c r="G204"/>
      <c r="H204"/>
      <c r="I204" s="44"/>
      <c r="J204"/>
    </row>
    <row r="205" spans="1:10" s="84" customFormat="1">
      <c r="A205"/>
      <c r="B205"/>
      <c r="C205" s="44"/>
      <c r="D205"/>
      <c r="E205"/>
      <c r="F205"/>
      <c r="G205"/>
      <c r="H205"/>
      <c r="I205" s="44"/>
      <c r="J205"/>
    </row>
    <row r="206" spans="1:10" s="84" customFormat="1">
      <c r="A206"/>
      <c r="B206"/>
      <c r="C206" s="44"/>
      <c r="D206"/>
      <c r="E206"/>
      <c r="F206"/>
      <c r="G206"/>
      <c r="H206"/>
      <c r="I206" s="44"/>
      <c r="J206"/>
    </row>
    <row r="207" spans="1:10" s="84" customFormat="1">
      <c r="A207"/>
      <c r="B207"/>
      <c r="C207" s="44"/>
      <c r="D207"/>
      <c r="E207"/>
      <c r="F207"/>
      <c r="G207"/>
      <c r="H207"/>
      <c r="I207" s="44"/>
      <c r="J207"/>
    </row>
    <row r="208" spans="1:10" s="84" customFormat="1">
      <c r="A208"/>
      <c r="B208"/>
      <c r="C208" s="44"/>
      <c r="D208"/>
      <c r="E208"/>
      <c r="F208"/>
      <c r="G208"/>
      <c r="H208"/>
      <c r="I208" s="44"/>
      <c r="J208"/>
    </row>
    <row r="209" spans="1:10" s="84" customFormat="1">
      <c r="A209"/>
      <c r="B209"/>
      <c r="C209" s="44"/>
      <c r="D209"/>
      <c r="E209"/>
      <c r="F209"/>
      <c r="G209"/>
      <c r="H209"/>
      <c r="I209" s="44"/>
      <c r="J209"/>
    </row>
    <row r="210" spans="1:10" s="84" customFormat="1">
      <c r="A210"/>
      <c r="B210"/>
      <c r="C210" s="44"/>
      <c r="D210"/>
      <c r="E210"/>
      <c r="F210"/>
      <c r="G210"/>
      <c r="H210"/>
      <c r="I210" s="44"/>
      <c r="J210"/>
    </row>
    <row r="211" spans="1:10" s="84" customFormat="1">
      <c r="A211"/>
      <c r="B211"/>
      <c r="C211" s="44"/>
      <c r="D211"/>
      <c r="E211"/>
      <c r="F211"/>
      <c r="G211"/>
      <c r="H211"/>
      <c r="I211" s="44"/>
      <c r="J211"/>
    </row>
    <row r="212" spans="1:10" s="84" customFormat="1">
      <c r="A212"/>
      <c r="B212"/>
      <c r="C212" s="44"/>
      <c r="D212"/>
      <c r="E212"/>
      <c r="F212"/>
      <c r="G212"/>
      <c r="H212"/>
      <c r="I212" s="44"/>
      <c r="J212"/>
    </row>
    <row r="213" spans="1:10" s="84" customFormat="1">
      <c r="A213"/>
      <c r="B213"/>
      <c r="C213" s="44"/>
      <c r="D213"/>
      <c r="E213"/>
      <c r="F213"/>
      <c r="G213"/>
      <c r="H213"/>
      <c r="I213" s="44"/>
      <c r="J213"/>
    </row>
    <row r="214" spans="1:10" s="84" customFormat="1">
      <c r="A214"/>
      <c r="B214"/>
      <c r="C214" s="44"/>
      <c r="D214"/>
      <c r="E214"/>
      <c r="F214"/>
      <c r="G214"/>
      <c r="H214"/>
      <c r="I214" s="44"/>
      <c r="J214"/>
    </row>
    <row r="215" spans="1:10" s="84" customFormat="1">
      <c r="A215"/>
      <c r="B215"/>
      <c r="C215" s="44"/>
      <c r="D215"/>
      <c r="E215"/>
      <c r="F215"/>
      <c r="G215"/>
      <c r="H215"/>
      <c r="I215" s="44"/>
      <c r="J215"/>
    </row>
    <row r="216" spans="1:10" s="84" customFormat="1">
      <c r="A216"/>
      <c r="B216"/>
      <c r="C216" s="44"/>
      <c r="D216"/>
      <c r="E216"/>
      <c r="F216"/>
      <c r="G216"/>
      <c r="H216"/>
      <c r="I216" s="44"/>
      <c r="J216"/>
    </row>
    <row r="217" spans="1:10" s="84" customFormat="1">
      <c r="A217"/>
      <c r="B217"/>
      <c r="C217" s="44"/>
      <c r="D217"/>
      <c r="E217"/>
      <c r="F217"/>
      <c r="G217"/>
      <c r="H217"/>
      <c r="I217" s="44"/>
      <c r="J217"/>
    </row>
    <row r="218" spans="1:10" s="84" customFormat="1">
      <c r="A218"/>
      <c r="B218"/>
      <c r="C218" s="44"/>
      <c r="D218"/>
      <c r="E218"/>
      <c r="F218"/>
      <c r="G218"/>
      <c r="H218"/>
      <c r="I218" s="44"/>
      <c r="J218"/>
    </row>
    <row r="219" spans="1:10" s="84" customFormat="1">
      <c r="A219"/>
      <c r="B219"/>
      <c r="C219" s="44"/>
      <c r="D219"/>
      <c r="E219"/>
      <c r="F219"/>
      <c r="G219"/>
      <c r="H219"/>
      <c r="I219" s="44"/>
      <c r="J219"/>
    </row>
    <row r="220" spans="1:10" s="84" customFormat="1">
      <c r="A220"/>
      <c r="B220"/>
      <c r="C220" s="44"/>
      <c r="D220"/>
      <c r="E220"/>
      <c r="F220"/>
      <c r="G220"/>
      <c r="H220"/>
      <c r="I220" s="44"/>
      <c r="J220"/>
    </row>
    <row r="221" spans="1:10" s="84" customFormat="1">
      <c r="A221"/>
      <c r="B221"/>
      <c r="C221" s="44"/>
      <c r="D221"/>
      <c r="E221"/>
      <c r="F221"/>
      <c r="G221"/>
      <c r="H221"/>
      <c r="I221" s="44"/>
      <c r="J221"/>
    </row>
    <row r="222" spans="1:10" s="84" customFormat="1">
      <c r="A222"/>
      <c r="B222"/>
      <c r="C222" s="44"/>
      <c r="D222"/>
      <c r="E222"/>
      <c r="F222"/>
      <c r="G222"/>
      <c r="H222"/>
      <c r="I222" s="44"/>
      <c r="J222"/>
    </row>
    <row r="223" spans="1:10" s="84" customFormat="1">
      <c r="A223"/>
      <c r="B223"/>
      <c r="C223" s="44"/>
      <c r="D223"/>
      <c r="E223"/>
      <c r="F223"/>
      <c r="G223"/>
      <c r="H223"/>
      <c r="I223" s="44"/>
      <c r="J223"/>
    </row>
    <row r="224" spans="1:10" s="84" customFormat="1">
      <c r="A224"/>
      <c r="B224"/>
      <c r="C224" s="44"/>
      <c r="D224"/>
      <c r="E224"/>
      <c r="F224"/>
      <c r="G224"/>
      <c r="H224"/>
      <c r="I224" s="44"/>
      <c r="J224"/>
    </row>
    <row r="225" spans="1:10" s="84" customFormat="1">
      <c r="A225"/>
      <c r="B225"/>
      <c r="C225" s="44"/>
      <c r="D225"/>
      <c r="E225"/>
      <c r="F225"/>
      <c r="G225"/>
      <c r="H225"/>
      <c r="I225" s="44"/>
      <c r="J225"/>
    </row>
    <row r="226" spans="1:10" s="84" customFormat="1">
      <c r="A226"/>
      <c r="B226"/>
      <c r="C226" s="44"/>
      <c r="D226"/>
      <c r="E226"/>
      <c r="F226"/>
      <c r="G226"/>
      <c r="H226"/>
      <c r="I226" s="44"/>
      <c r="J226"/>
    </row>
    <row r="227" spans="1:10" s="84" customFormat="1">
      <c r="A227"/>
      <c r="B227"/>
      <c r="C227" s="44"/>
      <c r="D227"/>
      <c r="E227"/>
      <c r="F227"/>
      <c r="G227"/>
      <c r="H227"/>
      <c r="I227" s="44"/>
      <c r="J227"/>
    </row>
    <row r="228" spans="1:10" s="84" customFormat="1">
      <c r="A228"/>
      <c r="B228"/>
      <c r="C228" s="44"/>
      <c r="D228"/>
      <c r="E228"/>
      <c r="F228"/>
      <c r="G228"/>
      <c r="H228"/>
      <c r="I228" s="44"/>
      <c r="J228"/>
    </row>
    <row r="229" spans="1:10" s="84" customFormat="1">
      <c r="A229"/>
      <c r="B229"/>
      <c r="C229" s="44"/>
      <c r="D229"/>
      <c r="E229"/>
      <c r="F229"/>
      <c r="G229"/>
      <c r="H229"/>
      <c r="I229" s="44"/>
      <c r="J229"/>
    </row>
    <row r="230" spans="1:10" s="84" customFormat="1">
      <c r="A230"/>
      <c r="B230"/>
      <c r="C230" s="44"/>
      <c r="D230"/>
      <c r="E230"/>
      <c r="F230"/>
      <c r="G230"/>
      <c r="H230"/>
      <c r="I230" s="44"/>
      <c r="J230"/>
    </row>
    <row r="231" spans="1:10" s="84" customFormat="1">
      <c r="A231"/>
      <c r="B231"/>
      <c r="C231" s="44"/>
      <c r="D231"/>
      <c r="E231"/>
      <c r="F231"/>
      <c r="G231"/>
      <c r="H231"/>
      <c r="I231" s="44"/>
      <c r="J231"/>
    </row>
    <row r="232" spans="1:10" s="84" customFormat="1">
      <c r="A232"/>
      <c r="B232"/>
      <c r="C232" s="44"/>
      <c r="D232"/>
      <c r="E232"/>
      <c r="F232"/>
      <c r="G232"/>
      <c r="H232"/>
      <c r="I232" s="44"/>
      <c r="J232"/>
    </row>
    <row r="233" spans="1:10" s="84" customFormat="1">
      <c r="A233"/>
      <c r="B233"/>
      <c r="C233" s="44"/>
      <c r="D233"/>
      <c r="E233"/>
      <c r="F233"/>
      <c r="G233"/>
      <c r="H233"/>
      <c r="I233" s="44"/>
      <c r="J233"/>
    </row>
    <row r="234" spans="1:10" s="84" customFormat="1">
      <c r="A234"/>
      <c r="B234"/>
      <c r="C234" s="44"/>
      <c r="D234"/>
      <c r="E234"/>
      <c r="F234"/>
      <c r="G234"/>
      <c r="H234"/>
      <c r="I234" s="44"/>
      <c r="J234"/>
    </row>
    <row r="235" spans="1:10" s="84" customFormat="1">
      <c r="A235"/>
      <c r="B235"/>
      <c r="C235" s="44"/>
      <c r="D235"/>
      <c r="E235"/>
      <c r="F235"/>
      <c r="G235"/>
      <c r="H235"/>
      <c r="I235" s="44"/>
      <c r="J235"/>
    </row>
    <row r="236" spans="1:10" s="84" customFormat="1">
      <c r="A236"/>
      <c r="B236"/>
      <c r="C236" s="44"/>
      <c r="D236"/>
      <c r="E236"/>
      <c r="F236"/>
      <c r="G236"/>
      <c r="H236"/>
      <c r="I236" s="44"/>
      <c r="J236"/>
    </row>
    <row r="237" spans="1:10" s="84" customFormat="1">
      <c r="A237"/>
      <c r="B237"/>
      <c r="C237" s="44"/>
      <c r="D237"/>
      <c r="E237"/>
      <c r="F237"/>
      <c r="G237"/>
      <c r="H237"/>
      <c r="I237" s="44"/>
      <c r="J237"/>
    </row>
    <row r="238" spans="1:10" s="84" customFormat="1">
      <c r="A238"/>
      <c r="B238"/>
      <c r="C238" s="44"/>
      <c r="D238"/>
      <c r="E238"/>
      <c r="F238"/>
      <c r="G238"/>
      <c r="H238"/>
      <c r="I238" s="44"/>
      <c r="J238"/>
    </row>
    <row r="239" spans="1:10" s="84" customFormat="1">
      <c r="A239"/>
      <c r="B239"/>
      <c r="C239" s="44"/>
      <c r="D239"/>
      <c r="E239"/>
      <c r="F239"/>
      <c r="G239"/>
      <c r="H239"/>
      <c r="I239" s="44"/>
      <c r="J239"/>
    </row>
    <row r="240" spans="1:10" s="84" customFormat="1">
      <c r="A240"/>
      <c r="B240"/>
      <c r="C240" s="44"/>
      <c r="D240"/>
      <c r="E240"/>
      <c r="F240"/>
      <c r="G240"/>
      <c r="H240"/>
      <c r="I240" s="44"/>
      <c r="J240"/>
    </row>
    <row r="241" spans="1:10" s="84" customFormat="1">
      <c r="A241"/>
      <c r="B241"/>
      <c r="C241" s="44"/>
      <c r="D241"/>
      <c r="E241"/>
      <c r="F241"/>
      <c r="G241"/>
      <c r="H241"/>
      <c r="I241" s="44"/>
      <c r="J241"/>
    </row>
    <row r="242" spans="1:10" s="84" customFormat="1">
      <c r="A242"/>
      <c r="B242"/>
      <c r="C242" s="44"/>
      <c r="D242"/>
      <c r="E242"/>
      <c r="F242"/>
      <c r="G242"/>
      <c r="H242"/>
      <c r="I242" s="44"/>
      <c r="J242"/>
    </row>
    <row r="243" spans="1:10" s="84" customFormat="1">
      <c r="A243"/>
      <c r="B243"/>
      <c r="C243" s="44"/>
      <c r="D243"/>
      <c r="E243"/>
      <c r="F243"/>
      <c r="G243"/>
      <c r="H243"/>
      <c r="I243" s="44"/>
      <c r="J243"/>
    </row>
    <row r="244" spans="1:10" s="84" customFormat="1">
      <c r="A244"/>
      <c r="B244"/>
      <c r="C244" s="44"/>
      <c r="D244"/>
      <c r="E244"/>
      <c r="F244"/>
      <c r="G244"/>
      <c r="H244"/>
      <c r="I244" s="44"/>
      <c r="J244"/>
    </row>
    <row r="245" spans="1:10" s="84" customFormat="1">
      <c r="A245"/>
      <c r="B245"/>
      <c r="C245" s="44"/>
      <c r="D245"/>
      <c r="E245"/>
      <c r="F245"/>
      <c r="G245"/>
      <c r="H245"/>
      <c r="I245" s="44"/>
      <c r="J245"/>
    </row>
    <row r="246" spans="1:10" s="84" customFormat="1">
      <c r="A246"/>
      <c r="B246"/>
      <c r="C246" s="44"/>
      <c r="D246"/>
      <c r="E246"/>
      <c r="F246"/>
      <c r="G246"/>
      <c r="H246"/>
      <c r="I246" s="44"/>
      <c r="J246"/>
    </row>
    <row r="247" spans="1:10" s="84" customFormat="1">
      <c r="A247"/>
      <c r="B247"/>
      <c r="C247" s="44"/>
      <c r="D247"/>
      <c r="E247"/>
      <c r="F247"/>
      <c r="G247"/>
      <c r="H247"/>
      <c r="I247" s="44"/>
      <c r="J247"/>
    </row>
    <row r="248" spans="1:10" s="84" customFormat="1">
      <c r="A248"/>
      <c r="B248"/>
      <c r="C248" s="44"/>
      <c r="D248"/>
      <c r="E248"/>
      <c r="F248"/>
      <c r="G248"/>
      <c r="H248"/>
      <c r="I248" s="44"/>
      <c r="J248"/>
    </row>
    <row r="249" spans="1:10" s="84" customFormat="1">
      <c r="A249"/>
      <c r="B249"/>
      <c r="C249" s="44"/>
      <c r="D249"/>
      <c r="E249"/>
      <c r="F249"/>
      <c r="G249"/>
      <c r="H249"/>
      <c r="I249" s="44"/>
      <c r="J249"/>
    </row>
    <row r="250" spans="1:10" s="84" customFormat="1">
      <c r="A250"/>
      <c r="B250"/>
      <c r="C250" s="44"/>
      <c r="D250"/>
      <c r="E250"/>
      <c r="F250"/>
      <c r="G250"/>
      <c r="H250"/>
      <c r="I250" s="44"/>
      <c r="J250"/>
    </row>
    <row r="251" spans="1:10" s="84" customFormat="1">
      <c r="A251"/>
      <c r="B251"/>
      <c r="C251" s="44"/>
      <c r="D251"/>
      <c r="E251"/>
      <c r="F251"/>
      <c r="G251"/>
      <c r="H251"/>
      <c r="I251" s="44"/>
      <c r="J251"/>
    </row>
    <row r="252" spans="1:10" s="84" customFormat="1">
      <c r="A252"/>
      <c r="B252"/>
      <c r="C252" s="44"/>
      <c r="D252"/>
      <c r="E252"/>
      <c r="F252"/>
      <c r="G252"/>
      <c r="H252"/>
      <c r="I252" s="44"/>
      <c r="J252"/>
    </row>
    <row r="253" spans="1:10" s="84" customFormat="1">
      <c r="A253"/>
      <c r="B253"/>
      <c r="C253" s="44"/>
      <c r="D253"/>
      <c r="E253"/>
      <c r="F253"/>
      <c r="G253"/>
      <c r="H253"/>
      <c r="I253" s="44"/>
      <c r="J253"/>
    </row>
    <row r="254" spans="1:10" s="84" customFormat="1">
      <c r="A254"/>
      <c r="B254"/>
      <c r="C254" s="44"/>
      <c r="D254"/>
      <c r="E254"/>
      <c r="F254"/>
      <c r="G254"/>
      <c r="H254"/>
      <c r="I254" s="44"/>
      <c r="J254"/>
    </row>
    <row r="255" spans="1:10" s="84" customFormat="1">
      <c r="A255"/>
      <c r="B255"/>
      <c r="C255" s="44"/>
      <c r="D255"/>
      <c r="E255"/>
      <c r="F255"/>
      <c r="G255"/>
      <c r="H255"/>
      <c r="I255" s="44"/>
      <c r="J255"/>
    </row>
    <row r="256" spans="1:10" s="84" customFormat="1">
      <c r="A256"/>
      <c r="B256"/>
      <c r="C256" s="44"/>
      <c r="D256"/>
      <c r="E256"/>
      <c r="F256"/>
      <c r="G256"/>
      <c r="H256"/>
      <c r="I256" s="44"/>
      <c r="J256"/>
    </row>
    <row r="257" spans="1:10" s="84" customFormat="1">
      <c r="A257"/>
      <c r="B257"/>
      <c r="C257" s="44"/>
      <c r="D257"/>
      <c r="E257"/>
      <c r="F257"/>
      <c r="G257"/>
      <c r="H257"/>
      <c r="I257" s="44"/>
      <c r="J257"/>
    </row>
    <row r="258" spans="1:10" s="84" customFormat="1">
      <c r="A258"/>
      <c r="B258"/>
      <c r="C258" s="44"/>
      <c r="D258"/>
      <c r="E258"/>
      <c r="F258"/>
      <c r="G258"/>
      <c r="H258"/>
      <c r="I258" s="44"/>
      <c r="J258"/>
    </row>
    <row r="259" spans="1:10" s="84" customFormat="1">
      <c r="A259"/>
      <c r="B259"/>
      <c r="C259" s="44"/>
      <c r="D259"/>
      <c r="E259"/>
      <c r="F259"/>
      <c r="G259"/>
      <c r="H259"/>
      <c r="I259" s="44"/>
      <c r="J259"/>
    </row>
    <row r="260" spans="1:10" s="84" customFormat="1">
      <c r="A260"/>
      <c r="B260"/>
      <c r="C260" s="44"/>
      <c r="D260"/>
      <c r="E260"/>
      <c r="F260"/>
      <c r="G260"/>
      <c r="H260"/>
      <c r="I260" s="44"/>
      <c r="J260"/>
    </row>
    <row r="261" spans="1:10" s="84" customFormat="1">
      <c r="A261"/>
      <c r="B261"/>
      <c r="C261" s="44"/>
      <c r="D261"/>
      <c r="E261"/>
      <c r="F261"/>
      <c r="G261"/>
      <c r="H261"/>
      <c r="I261" s="44"/>
      <c r="J261"/>
    </row>
    <row r="262" spans="1:10" s="84" customFormat="1">
      <c r="A262"/>
      <c r="B262"/>
      <c r="C262" s="44"/>
      <c r="D262"/>
      <c r="E262"/>
      <c r="F262"/>
      <c r="G262"/>
      <c r="H262"/>
      <c r="I262" s="44"/>
      <c r="J262"/>
    </row>
    <row r="263" spans="1:10" s="84" customFormat="1">
      <c r="A263"/>
      <c r="B263"/>
      <c r="C263" s="44"/>
      <c r="D263"/>
      <c r="E263"/>
      <c r="F263"/>
      <c r="G263"/>
      <c r="H263"/>
      <c r="I263" s="44"/>
      <c r="J263"/>
    </row>
    <row r="264" spans="1:10" s="84" customFormat="1">
      <c r="A264"/>
      <c r="B264"/>
      <c r="C264" s="44"/>
      <c r="D264"/>
      <c r="E264"/>
      <c r="F264"/>
      <c r="G264"/>
      <c r="H264"/>
      <c r="I264" s="44"/>
      <c r="J264"/>
    </row>
    <row r="265" spans="1:10" s="84" customFormat="1">
      <c r="A265"/>
      <c r="B265"/>
      <c r="C265" s="44"/>
      <c r="D265"/>
      <c r="E265"/>
      <c r="F265"/>
      <c r="G265"/>
      <c r="H265"/>
      <c r="I265" s="44"/>
      <c r="J265"/>
    </row>
    <row r="266" spans="1:10" s="84" customFormat="1">
      <c r="A266"/>
      <c r="B266"/>
      <c r="C266" s="44"/>
      <c r="D266"/>
      <c r="E266"/>
      <c r="F266"/>
      <c r="G266"/>
      <c r="H266"/>
      <c r="I266" s="44"/>
      <c r="J266"/>
    </row>
    <row r="267" spans="1:10" s="84" customFormat="1">
      <c r="A267"/>
      <c r="B267"/>
      <c r="C267" s="44"/>
      <c r="D267"/>
      <c r="E267"/>
      <c r="F267"/>
      <c r="G267"/>
      <c r="H267"/>
      <c r="I267" s="44"/>
      <c r="J267"/>
    </row>
    <row r="268" spans="1:10" s="84" customFormat="1">
      <c r="A268"/>
      <c r="B268"/>
      <c r="C268" s="44"/>
      <c r="D268"/>
      <c r="E268"/>
      <c r="F268"/>
      <c r="G268"/>
      <c r="H268"/>
      <c r="I268" s="44"/>
      <c r="J268"/>
    </row>
    <row r="269" spans="1:10" s="84" customFormat="1">
      <c r="A269"/>
      <c r="B269"/>
      <c r="C269" s="44"/>
      <c r="D269"/>
      <c r="E269"/>
      <c r="F269"/>
      <c r="G269"/>
      <c r="H269"/>
      <c r="I269" s="44"/>
      <c r="J269"/>
    </row>
    <row r="270" spans="1:10" s="84" customFormat="1">
      <c r="A270"/>
      <c r="B270"/>
      <c r="C270" s="44"/>
      <c r="D270"/>
      <c r="E270"/>
      <c r="F270"/>
      <c r="G270"/>
      <c r="H270"/>
      <c r="I270" s="44"/>
      <c r="J270"/>
    </row>
    <row r="271" spans="1:10" s="84" customFormat="1">
      <c r="A271"/>
      <c r="B271"/>
      <c r="C271" s="44"/>
      <c r="D271"/>
      <c r="E271"/>
      <c r="F271"/>
      <c r="G271"/>
      <c r="H271"/>
      <c r="I271" s="44"/>
      <c r="J271"/>
    </row>
    <row r="272" spans="1:10" s="84" customFormat="1">
      <c r="A272"/>
      <c r="B272"/>
      <c r="C272" s="44"/>
      <c r="D272"/>
      <c r="E272"/>
      <c r="F272"/>
      <c r="G272"/>
      <c r="H272"/>
      <c r="I272" s="44"/>
      <c r="J272"/>
    </row>
    <row r="273" spans="1:10" s="84" customFormat="1">
      <c r="A273"/>
      <c r="B273"/>
      <c r="C273" s="44"/>
      <c r="D273"/>
      <c r="E273"/>
      <c r="F273"/>
      <c r="G273"/>
      <c r="H273"/>
      <c r="I273" s="44"/>
      <c r="J273"/>
    </row>
    <row r="274" spans="1:10" s="84" customFormat="1">
      <c r="A274"/>
      <c r="B274"/>
      <c r="C274" s="44"/>
      <c r="D274"/>
      <c r="E274"/>
      <c r="F274"/>
      <c r="G274"/>
      <c r="H274"/>
      <c r="I274" s="44"/>
      <c r="J274"/>
    </row>
    <row r="275" spans="1:10" s="84" customFormat="1">
      <c r="A275"/>
      <c r="B275"/>
      <c r="C275" s="44"/>
      <c r="D275"/>
      <c r="E275"/>
      <c r="F275"/>
      <c r="G275"/>
      <c r="H275"/>
      <c r="I275" s="44"/>
      <c r="J275"/>
    </row>
    <row r="276" spans="1:10" s="84" customFormat="1">
      <c r="A276"/>
      <c r="B276"/>
      <c r="C276" s="44"/>
      <c r="D276"/>
      <c r="E276"/>
      <c r="F276"/>
      <c r="G276"/>
      <c r="H276"/>
      <c r="I276" s="44"/>
      <c r="J276"/>
    </row>
    <row r="277" spans="1:10" s="84" customFormat="1">
      <c r="A277"/>
      <c r="B277"/>
      <c r="C277" s="44"/>
      <c r="D277"/>
      <c r="E277"/>
      <c r="F277"/>
      <c r="G277"/>
      <c r="H277"/>
      <c r="I277" s="44"/>
      <c r="J277"/>
    </row>
    <row r="278" spans="1:10" s="84" customFormat="1">
      <c r="A278"/>
      <c r="B278"/>
      <c r="C278" s="44"/>
      <c r="D278"/>
      <c r="E278"/>
      <c r="F278"/>
      <c r="G278"/>
      <c r="H278"/>
      <c r="I278" s="44"/>
      <c r="J278"/>
    </row>
    <row r="279" spans="1:10" s="84" customFormat="1">
      <c r="A279"/>
      <c r="B279"/>
      <c r="C279" s="44"/>
      <c r="D279"/>
      <c r="E279"/>
      <c r="F279"/>
      <c r="G279"/>
      <c r="H279"/>
      <c r="I279" s="44"/>
      <c r="J279"/>
    </row>
    <row r="280" spans="1:10" s="84" customFormat="1">
      <c r="A280"/>
      <c r="B280"/>
      <c r="C280" s="44"/>
      <c r="D280"/>
      <c r="E280"/>
      <c r="F280"/>
      <c r="G280"/>
      <c r="H280"/>
      <c r="I280" s="44"/>
      <c r="J280"/>
    </row>
    <row r="281" spans="1:10" s="84" customFormat="1">
      <c r="A281"/>
      <c r="B281"/>
      <c r="C281" s="44"/>
      <c r="D281"/>
      <c r="E281"/>
      <c r="F281"/>
      <c r="G281"/>
      <c r="H281"/>
      <c r="I281" s="44"/>
      <c r="J281"/>
    </row>
    <row r="282" spans="1:10" s="84" customFormat="1">
      <c r="A282"/>
      <c r="B282"/>
      <c r="C282" s="44"/>
      <c r="D282"/>
      <c r="E282"/>
      <c r="F282"/>
      <c r="G282"/>
      <c r="H282"/>
      <c r="I282" s="44"/>
      <c r="J282"/>
    </row>
    <row r="283" spans="1:10" s="84" customFormat="1">
      <c r="A283"/>
      <c r="B283"/>
      <c r="C283" s="44"/>
      <c r="D283"/>
      <c r="E283"/>
      <c r="F283"/>
      <c r="G283"/>
      <c r="H283"/>
      <c r="I283" s="44"/>
      <c r="J283"/>
    </row>
    <row r="284" spans="1:10" s="84" customFormat="1">
      <c r="A284"/>
      <c r="B284"/>
      <c r="C284" s="44"/>
      <c r="D284"/>
      <c r="E284"/>
      <c r="F284"/>
      <c r="G284"/>
      <c r="H284"/>
      <c r="I284" s="44"/>
      <c r="J284"/>
    </row>
    <row r="285" spans="1:10" s="84" customFormat="1">
      <c r="A285"/>
      <c r="B285"/>
      <c r="C285" s="44"/>
      <c r="D285"/>
      <c r="E285"/>
      <c r="F285"/>
      <c r="G285"/>
      <c r="H285"/>
      <c r="I285" s="44"/>
      <c r="J285"/>
    </row>
    <row r="286" spans="1:10" s="84" customFormat="1">
      <c r="A286"/>
      <c r="B286"/>
      <c r="C286" s="44"/>
      <c r="D286"/>
      <c r="E286"/>
      <c r="F286"/>
      <c r="G286"/>
      <c r="H286"/>
      <c r="I286" s="44"/>
      <c r="J286"/>
    </row>
    <row r="287" spans="1:10" s="84" customFormat="1">
      <c r="A287"/>
      <c r="B287"/>
      <c r="C287" s="44"/>
      <c r="D287"/>
      <c r="E287"/>
      <c r="F287"/>
      <c r="G287"/>
      <c r="H287"/>
      <c r="I287" s="44"/>
      <c r="J287"/>
    </row>
    <row r="288" spans="1:10" s="84" customFormat="1">
      <c r="A288"/>
      <c r="B288"/>
      <c r="C288" s="44"/>
      <c r="D288"/>
      <c r="E288"/>
      <c r="F288"/>
      <c r="G288"/>
      <c r="H288"/>
      <c r="I288" s="44"/>
      <c r="J288"/>
    </row>
    <row r="289" spans="1:10" s="84" customFormat="1">
      <c r="A289"/>
      <c r="B289"/>
      <c r="C289" s="44"/>
      <c r="D289"/>
      <c r="E289"/>
      <c r="F289"/>
      <c r="G289"/>
      <c r="H289"/>
      <c r="I289" s="44"/>
      <c r="J289"/>
    </row>
    <row r="290" spans="1:10" s="84" customFormat="1">
      <c r="A290"/>
      <c r="B290"/>
      <c r="C290" s="44"/>
      <c r="D290"/>
      <c r="E290"/>
      <c r="F290"/>
      <c r="G290"/>
      <c r="H290"/>
      <c r="I290" s="44"/>
      <c r="J290"/>
    </row>
    <row r="291" spans="1:10" s="84" customFormat="1">
      <c r="A291"/>
      <c r="B291"/>
      <c r="C291" s="44"/>
      <c r="D291"/>
      <c r="E291"/>
      <c r="F291"/>
      <c r="G291"/>
      <c r="H291"/>
      <c r="I291" s="44"/>
      <c r="J291"/>
    </row>
    <row r="292" spans="1:10" s="84" customFormat="1">
      <c r="A292"/>
      <c r="B292"/>
      <c r="C292" s="44"/>
      <c r="D292"/>
      <c r="E292"/>
      <c r="F292"/>
      <c r="G292"/>
      <c r="H292"/>
      <c r="I292" s="44"/>
      <c r="J292"/>
    </row>
    <row r="293" spans="1:10" s="84" customFormat="1">
      <c r="A293"/>
      <c r="B293"/>
      <c r="C293" s="44"/>
      <c r="D293"/>
      <c r="E293"/>
      <c r="F293"/>
      <c r="G293"/>
      <c r="H293"/>
      <c r="I293" s="44"/>
      <c r="J293"/>
    </row>
    <row r="294" spans="1:10" s="84" customFormat="1">
      <c r="A294"/>
      <c r="B294"/>
      <c r="C294" s="44"/>
      <c r="D294"/>
      <c r="E294"/>
      <c r="F294"/>
      <c r="G294"/>
      <c r="H294"/>
      <c r="I294" s="44"/>
      <c r="J294"/>
    </row>
    <row r="295" spans="1:10" s="84" customFormat="1">
      <c r="A295"/>
      <c r="B295"/>
      <c r="C295" s="44"/>
      <c r="D295"/>
      <c r="E295"/>
      <c r="F295"/>
      <c r="G295"/>
      <c r="H295"/>
      <c r="I295" s="44"/>
      <c r="J295"/>
    </row>
    <row r="296" spans="1:10" s="84" customFormat="1">
      <c r="A296"/>
      <c r="B296"/>
      <c r="C296" s="44"/>
      <c r="D296"/>
      <c r="E296"/>
      <c r="F296"/>
      <c r="G296"/>
      <c r="H296"/>
      <c r="I296" s="44"/>
      <c r="J296"/>
    </row>
    <row r="297" spans="1:10" s="84" customFormat="1">
      <c r="A297"/>
      <c r="B297"/>
      <c r="C297" s="44"/>
      <c r="D297"/>
      <c r="E297"/>
      <c r="F297"/>
      <c r="G297"/>
      <c r="H297"/>
      <c r="I297" s="44"/>
      <c r="J297"/>
    </row>
    <row r="298" spans="1:10" s="84" customFormat="1">
      <c r="A298"/>
      <c r="B298"/>
      <c r="C298" s="44"/>
      <c r="D298"/>
      <c r="E298"/>
      <c r="F298"/>
      <c r="G298"/>
      <c r="H298"/>
      <c r="I298" s="44"/>
      <c r="J298"/>
    </row>
    <row r="299" spans="1:10" s="84" customFormat="1">
      <c r="A299"/>
      <c r="B299"/>
      <c r="C299" s="44"/>
      <c r="D299"/>
      <c r="E299"/>
      <c r="F299"/>
      <c r="G299"/>
      <c r="H299"/>
      <c r="I299" s="44"/>
      <c r="J299"/>
    </row>
    <row r="300" spans="1:10" s="84" customFormat="1">
      <c r="A300"/>
      <c r="B300"/>
      <c r="C300" s="44"/>
      <c r="D300"/>
      <c r="E300"/>
      <c r="F300"/>
      <c r="G300"/>
      <c r="H300"/>
      <c r="I300" s="44"/>
      <c r="J300"/>
    </row>
    <row r="301" spans="1:10" s="84" customFormat="1">
      <c r="A301"/>
      <c r="B301"/>
      <c r="C301" s="44"/>
      <c r="D301"/>
      <c r="E301"/>
      <c r="F301"/>
      <c r="G301"/>
      <c r="H301"/>
      <c r="I301" s="44"/>
      <c r="J301"/>
    </row>
    <row r="302" spans="1:10" s="84" customFormat="1">
      <c r="A302"/>
      <c r="B302"/>
      <c r="C302" s="44"/>
      <c r="D302"/>
      <c r="E302"/>
      <c r="F302"/>
      <c r="G302"/>
      <c r="H302"/>
      <c r="I302" s="44"/>
      <c r="J302"/>
    </row>
    <row r="303" spans="1:10" s="84" customFormat="1">
      <c r="A303"/>
      <c r="B303"/>
      <c r="C303" s="44"/>
      <c r="D303"/>
      <c r="E303"/>
      <c r="F303"/>
      <c r="G303"/>
      <c r="H303"/>
      <c r="I303" s="44"/>
      <c r="J303"/>
    </row>
    <row r="304" spans="1:10" s="84" customFormat="1">
      <c r="A304"/>
      <c r="B304"/>
      <c r="C304" s="44"/>
      <c r="D304"/>
      <c r="E304"/>
      <c r="F304"/>
      <c r="G304"/>
      <c r="H304"/>
      <c r="I304" s="44"/>
      <c r="J304"/>
    </row>
    <row r="305" spans="1:10" s="84" customFormat="1">
      <c r="A305"/>
      <c r="B305"/>
      <c r="C305" s="44"/>
      <c r="D305"/>
      <c r="E305"/>
      <c r="F305"/>
      <c r="G305"/>
      <c r="H305"/>
      <c r="I305" s="44"/>
      <c r="J305"/>
    </row>
    <row r="306" spans="1:10" s="84" customFormat="1">
      <c r="A306"/>
      <c r="B306"/>
      <c r="C306" s="44"/>
      <c r="D306"/>
      <c r="E306"/>
      <c r="F306"/>
      <c r="G306"/>
      <c r="H306"/>
      <c r="I306" s="44"/>
      <c r="J306"/>
    </row>
    <row r="307" spans="1:10" s="84" customFormat="1">
      <c r="A307"/>
      <c r="B307"/>
      <c r="C307" s="44"/>
      <c r="D307"/>
      <c r="E307"/>
      <c r="F307"/>
      <c r="G307"/>
      <c r="H307"/>
      <c r="I307" s="44"/>
      <c r="J307"/>
    </row>
    <row r="308" spans="1:10" s="84" customFormat="1">
      <c r="A308"/>
      <c r="B308"/>
      <c r="C308" s="44"/>
      <c r="D308"/>
      <c r="E308"/>
      <c r="F308"/>
      <c r="G308"/>
      <c r="H308"/>
      <c r="I308" s="44"/>
      <c r="J308"/>
    </row>
    <row r="309" spans="1:10" s="84" customFormat="1">
      <c r="A309"/>
      <c r="B309"/>
      <c r="C309" s="44"/>
      <c r="D309"/>
      <c r="E309"/>
      <c r="F309"/>
      <c r="G309"/>
      <c r="H309"/>
      <c r="I309" s="44"/>
      <c r="J309"/>
    </row>
    <row r="310" spans="1:10" s="84" customFormat="1">
      <c r="A310"/>
      <c r="B310"/>
      <c r="C310" s="44"/>
      <c r="D310"/>
      <c r="E310"/>
      <c r="F310"/>
      <c r="G310"/>
      <c r="H310"/>
      <c r="I310" s="44"/>
      <c r="J310"/>
    </row>
    <row r="311" spans="1:10" s="84" customFormat="1">
      <c r="A311"/>
      <c r="B311"/>
      <c r="C311" s="44"/>
      <c r="D311"/>
      <c r="E311"/>
      <c r="F311"/>
      <c r="G311"/>
      <c r="H311"/>
      <c r="I311" s="44"/>
      <c r="J311"/>
    </row>
    <row r="312" spans="1:10" s="84" customFormat="1">
      <c r="A312"/>
      <c r="B312"/>
      <c r="C312" s="44"/>
      <c r="D312"/>
      <c r="E312"/>
      <c r="F312"/>
      <c r="G312"/>
      <c r="H312"/>
      <c r="I312" s="44"/>
      <c r="J312"/>
    </row>
    <row r="313" spans="1:10" s="84" customFormat="1">
      <c r="A313"/>
      <c r="B313"/>
      <c r="C313" s="44"/>
      <c r="D313"/>
      <c r="E313"/>
      <c r="F313"/>
      <c r="G313"/>
      <c r="H313"/>
      <c r="I313" s="44"/>
      <c r="J313"/>
    </row>
    <row r="314" spans="1:10" s="84" customFormat="1">
      <c r="A314"/>
      <c r="B314"/>
      <c r="C314" s="44"/>
      <c r="D314"/>
      <c r="E314"/>
      <c r="F314"/>
      <c r="G314"/>
      <c r="H314"/>
      <c r="I314" s="44"/>
      <c r="J314"/>
    </row>
    <row r="315" spans="1:10" s="84" customFormat="1">
      <c r="A315"/>
      <c r="B315"/>
      <c r="C315" s="44"/>
      <c r="D315"/>
      <c r="E315"/>
      <c r="F315"/>
      <c r="G315"/>
      <c r="H315"/>
      <c r="I315" s="44"/>
      <c r="J315"/>
    </row>
    <row r="316" spans="1:10" s="84" customFormat="1">
      <c r="A316"/>
      <c r="B316"/>
      <c r="C316" s="44"/>
      <c r="D316"/>
      <c r="E316"/>
      <c r="F316"/>
      <c r="G316"/>
      <c r="H316"/>
      <c r="I316" s="44"/>
      <c r="J316"/>
    </row>
    <row r="317" spans="1:10" s="84" customFormat="1">
      <c r="A317"/>
      <c r="B317"/>
      <c r="C317" s="44"/>
      <c r="D317"/>
      <c r="E317"/>
      <c r="F317"/>
      <c r="G317"/>
      <c r="H317"/>
      <c r="I317" s="44"/>
      <c r="J317"/>
    </row>
    <row r="318" spans="1:10" s="84" customFormat="1">
      <c r="A318"/>
      <c r="B318"/>
      <c r="C318" s="44"/>
      <c r="D318"/>
      <c r="E318"/>
      <c r="F318"/>
      <c r="G318"/>
      <c r="H318"/>
      <c r="I318" s="44"/>
      <c r="J318"/>
    </row>
    <row r="319" spans="1:10" s="84" customFormat="1">
      <c r="A319"/>
      <c r="B319"/>
      <c r="C319" s="44"/>
      <c r="D319"/>
      <c r="E319"/>
      <c r="F319"/>
      <c r="G319"/>
      <c r="H319"/>
      <c r="I319" s="44"/>
      <c r="J319"/>
    </row>
    <row r="320" spans="1:10" s="84" customFormat="1">
      <c r="A320"/>
      <c r="B320"/>
      <c r="C320" s="44"/>
      <c r="D320"/>
      <c r="E320"/>
      <c r="F320"/>
      <c r="G320"/>
      <c r="H320"/>
      <c r="I320" s="44"/>
      <c r="J320"/>
    </row>
    <row r="321" spans="1:10" s="84" customFormat="1">
      <c r="A321"/>
      <c r="B321"/>
      <c r="C321" s="44"/>
      <c r="D321"/>
      <c r="E321"/>
      <c r="F321"/>
      <c r="G321"/>
      <c r="H321"/>
      <c r="I321" s="44"/>
      <c r="J321"/>
    </row>
    <row r="322" spans="1:10" s="84" customFormat="1">
      <c r="A322"/>
      <c r="B322"/>
      <c r="C322" s="44"/>
      <c r="D322"/>
      <c r="E322"/>
      <c r="F322"/>
      <c r="G322"/>
      <c r="H322"/>
      <c r="I322" s="44"/>
      <c r="J322"/>
    </row>
    <row r="323" spans="1:10" s="84" customFormat="1">
      <c r="A323"/>
      <c r="B323"/>
      <c r="C323" s="44"/>
      <c r="D323"/>
      <c r="E323"/>
      <c r="F323"/>
      <c r="G323"/>
      <c r="H323"/>
      <c r="I323" s="44"/>
      <c r="J323"/>
    </row>
    <row r="324" spans="1:10" s="84" customFormat="1">
      <c r="A324"/>
      <c r="B324"/>
      <c r="C324" s="44"/>
      <c r="D324"/>
      <c r="E324"/>
      <c r="F324"/>
      <c r="G324"/>
      <c r="H324"/>
      <c r="I324" s="44"/>
      <c r="J324"/>
    </row>
    <row r="325" spans="1:10" s="84" customFormat="1">
      <c r="A325"/>
      <c r="B325"/>
      <c r="C325" s="44"/>
      <c r="D325"/>
      <c r="E325"/>
      <c r="F325"/>
      <c r="G325"/>
      <c r="H325"/>
      <c r="I325" s="44"/>
      <c r="J325"/>
    </row>
    <row r="326" spans="1:10" s="84" customFormat="1">
      <c r="A326"/>
      <c r="B326"/>
      <c r="C326" s="44"/>
      <c r="D326"/>
      <c r="E326"/>
      <c r="F326"/>
      <c r="G326"/>
      <c r="H326"/>
      <c r="I326" s="44"/>
      <c r="J326"/>
    </row>
    <row r="327" spans="1:10" s="84" customFormat="1">
      <c r="A327"/>
      <c r="B327"/>
      <c r="C327" s="44"/>
      <c r="D327"/>
      <c r="E327"/>
      <c r="F327"/>
      <c r="G327"/>
      <c r="H327"/>
      <c r="I327" s="44"/>
      <c r="J327"/>
    </row>
    <row r="328" spans="1:10" s="84" customFormat="1">
      <c r="A328"/>
      <c r="B328"/>
      <c r="C328" s="44"/>
      <c r="D328"/>
      <c r="E328"/>
      <c r="F328"/>
      <c r="G328"/>
      <c r="H328"/>
      <c r="I328" s="44"/>
      <c r="J328"/>
    </row>
    <row r="329" spans="1:10" s="84" customFormat="1">
      <c r="A329"/>
      <c r="B329"/>
      <c r="C329" s="44"/>
      <c r="D329"/>
      <c r="E329"/>
      <c r="F329"/>
      <c r="G329"/>
      <c r="H329"/>
      <c r="I329" s="44"/>
      <c r="J329"/>
    </row>
    <row r="330" spans="1:10" s="84" customFormat="1">
      <c r="A330"/>
      <c r="B330"/>
      <c r="C330" s="44"/>
      <c r="D330"/>
      <c r="E330"/>
      <c r="F330"/>
      <c r="G330"/>
      <c r="H330"/>
      <c r="I330" s="44"/>
      <c r="J330"/>
    </row>
    <row r="331" spans="1:10" s="84" customFormat="1">
      <c r="A331"/>
      <c r="B331"/>
      <c r="C331" s="44"/>
      <c r="D331"/>
      <c r="E331"/>
      <c r="F331"/>
      <c r="G331"/>
      <c r="H331"/>
      <c r="I331" s="44"/>
      <c r="J331"/>
    </row>
    <row r="332" spans="1:10" s="84" customFormat="1">
      <c r="A332"/>
      <c r="B332"/>
      <c r="C332" s="44"/>
      <c r="D332"/>
      <c r="E332"/>
      <c r="F332"/>
      <c r="G332"/>
      <c r="H332"/>
      <c r="I332" s="44"/>
      <c r="J332"/>
    </row>
    <row r="333" spans="1:10" s="84" customFormat="1">
      <c r="A333"/>
      <c r="B333"/>
      <c r="C333" s="44"/>
      <c r="D333"/>
      <c r="E333"/>
      <c r="F333"/>
      <c r="G333"/>
      <c r="H333"/>
      <c r="I333" s="44"/>
      <c r="J333"/>
    </row>
    <row r="334" spans="1:10" s="84" customFormat="1">
      <c r="A334"/>
      <c r="B334"/>
      <c r="C334" s="44"/>
      <c r="D334"/>
      <c r="E334"/>
      <c r="F334"/>
      <c r="G334"/>
      <c r="H334"/>
      <c r="I334" s="44"/>
      <c r="J334"/>
    </row>
    <row r="335" spans="1:10" s="84" customFormat="1">
      <c r="A335"/>
      <c r="B335"/>
      <c r="C335" s="44"/>
      <c r="D335"/>
      <c r="E335"/>
      <c r="F335"/>
      <c r="G335"/>
      <c r="H335"/>
      <c r="I335" s="44"/>
      <c r="J335"/>
    </row>
    <row r="336" spans="1:10" s="84" customFormat="1">
      <c r="A336"/>
      <c r="B336"/>
      <c r="C336" s="44"/>
      <c r="D336"/>
      <c r="E336"/>
      <c r="F336"/>
      <c r="G336"/>
      <c r="H336"/>
      <c r="I336" s="44"/>
      <c r="J336"/>
    </row>
    <row r="337" spans="1:10" s="84" customFormat="1">
      <c r="A337"/>
      <c r="B337"/>
      <c r="C337" s="44"/>
      <c r="D337"/>
      <c r="E337"/>
      <c r="F337"/>
      <c r="G337"/>
      <c r="H337"/>
      <c r="I337" s="44"/>
      <c r="J337"/>
    </row>
    <row r="338" spans="1:10" s="84" customFormat="1">
      <c r="A338"/>
      <c r="B338"/>
      <c r="C338" s="44"/>
      <c r="D338"/>
      <c r="E338"/>
      <c r="F338"/>
      <c r="G338"/>
      <c r="H338"/>
      <c r="I338" s="44"/>
      <c r="J338"/>
    </row>
    <row r="339" spans="1:10" s="84" customFormat="1">
      <c r="A339"/>
      <c r="B339"/>
      <c r="C339" s="44"/>
      <c r="D339"/>
      <c r="E339"/>
      <c r="F339"/>
      <c r="G339"/>
      <c r="H339"/>
      <c r="I339" s="44"/>
      <c r="J339"/>
    </row>
    <row r="340" spans="1:10" s="84" customFormat="1">
      <c r="A340"/>
      <c r="B340"/>
      <c r="C340" s="44"/>
      <c r="D340"/>
      <c r="E340"/>
      <c r="F340"/>
      <c r="G340"/>
      <c r="H340"/>
      <c r="I340" s="44"/>
      <c r="J340"/>
    </row>
    <row r="341" spans="1:10" s="84" customFormat="1">
      <c r="A341"/>
      <c r="B341"/>
      <c r="C341" s="44"/>
      <c r="D341"/>
      <c r="E341"/>
      <c r="F341"/>
      <c r="G341"/>
      <c r="H341"/>
      <c r="I341" s="44"/>
      <c r="J341"/>
    </row>
    <row r="342" spans="1:10" s="84" customFormat="1">
      <c r="A342"/>
      <c r="B342"/>
      <c r="C342" s="44"/>
      <c r="D342"/>
      <c r="E342"/>
      <c r="F342"/>
      <c r="G342"/>
      <c r="H342"/>
      <c r="I342" s="44"/>
      <c r="J342"/>
    </row>
    <row r="343" spans="1:10" s="84" customFormat="1">
      <c r="A343"/>
      <c r="B343"/>
      <c r="C343" s="44"/>
      <c r="D343"/>
      <c r="E343"/>
      <c r="F343"/>
      <c r="G343"/>
      <c r="H343"/>
      <c r="I343" s="44"/>
      <c r="J343"/>
    </row>
    <row r="344" spans="1:10" s="84" customFormat="1">
      <c r="A344"/>
      <c r="B344"/>
      <c r="C344" s="44"/>
      <c r="D344"/>
      <c r="E344"/>
      <c r="F344"/>
      <c r="G344"/>
      <c r="H344"/>
      <c r="I344" s="44"/>
      <c r="J344"/>
    </row>
    <row r="345" spans="1:10" s="84" customFormat="1">
      <c r="A345"/>
      <c r="B345"/>
      <c r="C345" s="44"/>
      <c r="D345"/>
      <c r="E345"/>
      <c r="F345"/>
      <c r="G345"/>
      <c r="H345"/>
      <c r="I345" s="44"/>
      <c r="J345"/>
    </row>
    <row r="346" spans="1:10" s="84" customFormat="1">
      <c r="A346"/>
      <c r="B346"/>
      <c r="C346" s="44"/>
      <c r="D346"/>
      <c r="E346"/>
      <c r="F346"/>
      <c r="G346"/>
      <c r="H346"/>
      <c r="I346" s="44"/>
      <c r="J346"/>
    </row>
    <row r="347" spans="1:10" s="84" customFormat="1">
      <c r="A347"/>
      <c r="B347"/>
      <c r="C347" s="44"/>
      <c r="D347"/>
      <c r="E347"/>
      <c r="F347"/>
      <c r="G347"/>
      <c r="H347"/>
      <c r="I347" s="44"/>
      <c r="J347"/>
    </row>
    <row r="348" spans="1:10" s="84" customFormat="1">
      <c r="A348"/>
      <c r="B348"/>
      <c r="C348" s="44"/>
      <c r="D348"/>
      <c r="E348"/>
      <c r="F348"/>
      <c r="G348"/>
      <c r="H348"/>
      <c r="I348" s="44"/>
      <c r="J348"/>
    </row>
    <row r="349" spans="1:10" s="84" customFormat="1">
      <c r="A349"/>
      <c r="B349"/>
      <c r="C349" s="44"/>
      <c r="D349"/>
      <c r="E349"/>
      <c r="F349"/>
      <c r="G349"/>
      <c r="H349"/>
      <c r="I349" s="44"/>
      <c r="J349"/>
    </row>
    <row r="350" spans="1:10" s="84" customFormat="1">
      <c r="A350"/>
      <c r="B350"/>
      <c r="C350" s="44"/>
      <c r="D350"/>
      <c r="E350"/>
      <c r="F350"/>
      <c r="G350"/>
      <c r="H350"/>
      <c r="I350" s="44"/>
      <c r="J350"/>
    </row>
    <row r="351" spans="1:10" s="84" customFormat="1">
      <c r="A351"/>
      <c r="B351"/>
      <c r="C351" s="44"/>
      <c r="D351"/>
      <c r="E351"/>
      <c r="F351"/>
      <c r="G351"/>
      <c r="H351"/>
      <c r="I351" s="44"/>
      <c r="J351"/>
    </row>
    <row r="352" spans="1:10" s="84" customFormat="1">
      <c r="A352"/>
      <c r="B352"/>
      <c r="C352" s="44"/>
      <c r="D352"/>
      <c r="E352"/>
      <c r="F352"/>
      <c r="G352"/>
      <c r="H352"/>
      <c r="I352" s="44"/>
      <c r="J352"/>
    </row>
    <row r="353" spans="1:10" s="84" customFormat="1">
      <c r="A353"/>
      <c r="B353"/>
      <c r="C353" s="44"/>
      <c r="D353"/>
      <c r="E353"/>
      <c r="F353"/>
      <c r="G353"/>
      <c r="H353"/>
      <c r="I353" s="44"/>
      <c r="J353"/>
    </row>
    <row r="354" spans="1:10" s="84" customFormat="1">
      <c r="A354"/>
      <c r="B354"/>
      <c r="C354" s="44"/>
      <c r="D354"/>
      <c r="E354"/>
      <c r="F354"/>
      <c r="G354"/>
      <c r="H354"/>
      <c r="I354" s="44"/>
      <c r="J354"/>
    </row>
    <row r="355" spans="1:10" s="84" customFormat="1">
      <c r="A355"/>
      <c r="B355"/>
      <c r="C355" s="44"/>
      <c r="D355"/>
      <c r="E355"/>
      <c r="F355"/>
      <c r="G355"/>
      <c r="H355"/>
      <c r="I355" s="44"/>
      <c r="J355"/>
    </row>
    <row r="356" spans="1:10" s="84" customFormat="1">
      <c r="A356"/>
      <c r="B356"/>
      <c r="C356" s="44"/>
      <c r="D356"/>
      <c r="E356"/>
      <c r="F356"/>
      <c r="G356"/>
      <c r="H356"/>
      <c r="I356" s="44"/>
      <c r="J356"/>
    </row>
    <row r="357" spans="1:10" s="84" customFormat="1">
      <c r="A357"/>
      <c r="B357"/>
      <c r="C357" s="44"/>
      <c r="D357"/>
      <c r="E357"/>
      <c r="F357"/>
      <c r="G357"/>
      <c r="H357"/>
      <c r="I357" s="44"/>
      <c r="J357"/>
    </row>
    <row r="358" spans="1:10" s="84" customFormat="1">
      <c r="A358"/>
      <c r="B358"/>
      <c r="C358" s="44"/>
      <c r="D358"/>
      <c r="E358"/>
      <c r="F358"/>
      <c r="G358"/>
      <c r="H358"/>
      <c r="I358" s="44"/>
      <c r="J358"/>
    </row>
    <row r="359" spans="1:10" s="84" customFormat="1">
      <c r="A359"/>
      <c r="B359"/>
      <c r="C359" s="44"/>
      <c r="D359"/>
      <c r="E359"/>
      <c r="F359"/>
      <c r="G359"/>
      <c r="H359"/>
      <c r="I359" s="44"/>
      <c r="J359"/>
    </row>
    <row r="360" spans="1:10" s="84" customFormat="1">
      <c r="A360"/>
      <c r="B360"/>
      <c r="C360" s="44"/>
      <c r="D360"/>
      <c r="E360"/>
      <c r="F360"/>
      <c r="G360"/>
      <c r="H360"/>
      <c r="I360" s="44"/>
      <c r="J360"/>
    </row>
    <row r="361" spans="1:10" s="84" customFormat="1">
      <c r="A361"/>
      <c r="B361"/>
      <c r="C361" s="44"/>
      <c r="D361"/>
      <c r="E361"/>
      <c r="F361"/>
      <c r="G361"/>
      <c r="H361"/>
      <c r="I361" s="44"/>
      <c r="J361"/>
    </row>
    <row r="362" spans="1:10" s="84" customFormat="1">
      <c r="A362"/>
      <c r="B362"/>
      <c r="C362" s="44"/>
      <c r="D362"/>
      <c r="E362"/>
      <c r="F362"/>
      <c r="G362"/>
      <c r="H362"/>
      <c r="I362" s="44"/>
      <c r="J362"/>
    </row>
    <row r="363" spans="1:10" s="84" customFormat="1">
      <c r="A363"/>
      <c r="B363"/>
      <c r="C363" s="44"/>
      <c r="D363"/>
      <c r="E363"/>
      <c r="F363"/>
      <c r="G363"/>
      <c r="H363"/>
      <c r="I363" s="44"/>
      <c r="J363"/>
    </row>
    <row r="364" spans="1:10" s="84" customFormat="1">
      <c r="A364"/>
      <c r="B364"/>
      <c r="C364" s="44"/>
      <c r="D364"/>
      <c r="E364"/>
      <c r="F364"/>
      <c r="G364"/>
      <c r="H364"/>
      <c r="I364" s="44"/>
      <c r="J364"/>
    </row>
    <row r="365" spans="1:10" s="84" customFormat="1">
      <c r="A365"/>
      <c r="B365"/>
      <c r="C365" s="44"/>
      <c r="D365"/>
      <c r="E365"/>
      <c r="F365"/>
      <c r="G365"/>
      <c r="H365"/>
      <c r="I365" s="44"/>
      <c r="J365"/>
    </row>
    <row r="366" spans="1:10" s="84" customFormat="1">
      <c r="A366"/>
      <c r="B366"/>
      <c r="C366" s="44"/>
      <c r="D366"/>
      <c r="E366"/>
      <c r="F366"/>
      <c r="G366"/>
      <c r="H366"/>
      <c r="I366" s="44"/>
      <c r="J366"/>
    </row>
    <row r="367" spans="1:10" s="84" customFormat="1">
      <c r="A367"/>
      <c r="B367"/>
      <c r="C367" s="44"/>
      <c r="D367"/>
      <c r="E367"/>
      <c r="F367"/>
      <c r="G367"/>
      <c r="H367"/>
      <c r="I367" s="44"/>
      <c r="J367"/>
    </row>
    <row r="368" spans="1:10" s="84" customFormat="1">
      <c r="A368"/>
      <c r="B368"/>
      <c r="C368" s="44"/>
      <c r="D368"/>
      <c r="E368"/>
      <c r="F368"/>
      <c r="G368"/>
      <c r="H368"/>
      <c r="I368" s="44"/>
      <c r="J368"/>
    </row>
    <row r="369" spans="1:10" s="84" customFormat="1">
      <c r="A369"/>
      <c r="B369"/>
      <c r="C369" s="44"/>
      <c r="D369"/>
      <c r="E369"/>
      <c r="F369"/>
      <c r="G369"/>
      <c r="H369"/>
      <c r="I369" s="44"/>
      <c r="J369"/>
    </row>
    <row r="370" spans="1:10" s="84" customFormat="1">
      <c r="A370"/>
      <c r="B370"/>
      <c r="C370" s="44"/>
      <c r="D370"/>
      <c r="E370"/>
      <c r="F370"/>
      <c r="G370"/>
      <c r="H370"/>
      <c r="I370" s="44"/>
      <c r="J370"/>
    </row>
    <row r="371" spans="1:10" s="84" customFormat="1">
      <c r="A371"/>
      <c r="B371"/>
      <c r="C371" s="44"/>
      <c r="D371"/>
      <c r="E371"/>
      <c r="F371"/>
      <c r="G371"/>
      <c r="H371"/>
      <c r="I371" s="44"/>
      <c r="J371"/>
    </row>
    <row r="372" spans="1:10" s="84" customFormat="1">
      <c r="A372"/>
      <c r="B372"/>
      <c r="C372" s="44"/>
      <c r="D372"/>
      <c r="E372"/>
      <c r="F372"/>
      <c r="G372"/>
      <c r="H372"/>
      <c r="I372" s="44"/>
      <c r="J372"/>
    </row>
    <row r="373" spans="1:10" s="84" customFormat="1">
      <c r="A373"/>
      <c r="B373"/>
      <c r="C373" s="44"/>
      <c r="D373"/>
      <c r="E373"/>
      <c r="F373"/>
      <c r="G373"/>
      <c r="H373"/>
      <c r="I373" s="44"/>
      <c r="J373"/>
    </row>
    <row r="374" spans="1:10" s="84" customFormat="1">
      <c r="A374"/>
      <c r="B374"/>
      <c r="C374" s="44"/>
      <c r="D374"/>
      <c r="E374"/>
      <c r="F374"/>
      <c r="G374"/>
      <c r="H374"/>
      <c r="I374" s="44"/>
      <c r="J374"/>
    </row>
    <row r="375" spans="1:10" s="84" customFormat="1">
      <c r="A375"/>
      <c r="B375"/>
      <c r="C375" s="44"/>
      <c r="D375"/>
      <c r="E375"/>
      <c r="F375"/>
      <c r="G375"/>
      <c r="H375"/>
      <c r="I375" s="44"/>
      <c r="J375"/>
    </row>
    <row r="376" spans="1:10" s="84" customFormat="1">
      <c r="A376"/>
      <c r="B376"/>
      <c r="C376" s="44"/>
      <c r="D376"/>
      <c r="E376"/>
      <c r="F376"/>
      <c r="G376"/>
      <c r="H376"/>
      <c r="I376" s="44"/>
      <c r="J376"/>
    </row>
    <row r="377" spans="1:10" s="84" customFormat="1">
      <c r="A377"/>
      <c r="B377"/>
      <c r="C377" s="44"/>
      <c r="D377"/>
      <c r="E377"/>
      <c r="F377"/>
      <c r="G377"/>
      <c r="H377"/>
      <c r="I377" s="44"/>
      <c r="J377"/>
    </row>
    <row r="378" spans="1:10" s="84" customFormat="1">
      <c r="A378"/>
      <c r="B378"/>
      <c r="C378" s="44"/>
      <c r="D378"/>
      <c r="E378"/>
      <c r="F378"/>
      <c r="G378"/>
      <c r="H378"/>
      <c r="I378" s="44"/>
      <c r="J378"/>
    </row>
    <row r="379" spans="1:10" s="84" customFormat="1">
      <c r="A379"/>
      <c r="B379"/>
      <c r="C379" s="44"/>
      <c r="D379"/>
      <c r="E379"/>
      <c r="F379"/>
      <c r="G379"/>
      <c r="H379"/>
      <c r="I379" s="44"/>
      <c r="J379"/>
    </row>
    <row r="380" spans="1:10" s="84" customFormat="1">
      <c r="A380"/>
      <c r="B380"/>
      <c r="C380" s="44"/>
      <c r="D380"/>
      <c r="E380"/>
      <c r="F380"/>
      <c r="G380"/>
      <c r="H380"/>
      <c r="I380" s="44"/>
      <c r="J380"/>
    </row>
    <row r="381" spans="1:10" s="84" customFormat="1">
      <c r="A381"/>
      <c r="B381"/>
      <c r="C381" s="44"/>
      <c r="D381"/>
      <c r="E381"/>
      <c r="F381"/>
      <c r="G381"/>
      <c r="H381"/>
      <c r="I381" s="44"/>
      <c r="J381"/>
    </row>
    <row r="382" spans="1:10" s="84" customFormat="1">
      <c r="A382"/>
      <c r="B382"/>
      <c r="C382" s="44"/>
      <c r="D382"/>
      <c r="E382"/>
      <c r="F382"/>
      <c r="G382"/>
      <c r="H382"/>
      <c r="I382" s="44"/>
      <c r="J382"/>
    </row>
    <row r="383" spans="1:10" s="84" customFormat="1">
      <c r="A383"/>
      <c r="B383"/>
      <c r="C383" s="44"/>
      <c r="D383"/>
      <c r="E383"/>
      <c r="F383"/>
      <c r="G383"/>
      <c r="H383"/>
      <c r="I383" s="44"/>
      <c r="J383"/>
    </row>
    <row r="384" spans="1:10" s="84" customFormat="1">
      <c r="A384"/>
      <c r="B384"/>
      <c r="C384" s="44"/>
      <c r="D384"/>
      <c r="E384"/>
      <c r="F384"/>
      <c r="G384"/>
      <c r="H384"/>
      <c r="I384" s="44"/>
      <c r="J384"/>
    </row>
    <row r="385" spans="1:10" s="84" customFormat="1">
      <c r="A385"/>
      <c r="B385"/>
      <c r="C385" s="44"/>
      <c r="D385"/>
      <c r="E385"/>
      <c r="F385"/>
      <c r="G385"/>
      <c r="H385"/>
      <c r="I385" s="44"/>
      <c r="J385"/>
    </row>
    <row r="386" spans="1:10" s="84" customFormat="1">
      <c r="A386"/>
      <c r="B386"/>
      <c r="C386" s="44"/>
      <c r="D386"/>
      <c r="E386"/>
      <c r="F386"/>
      <c r="G386"/>
      <c r="H386"/>
      <c r="I386" s="44"/>
      <c r="J386"/>
    </row>
    <row r="387" spans="1:10" s="84" customFormat="1">
      <c r="A387"/>
      <c r="B387"/>
      <c r="C387" s="44"/>
      <c r="D387"/>
      <c r="E387"/>
      <c r="F387"/>
      <c r="G387"/>
      <c r="H387"/>
      <c r="I387" s="44"/>
      <c r="J387"/>
    </row>
    <row r="388" spans="1:10" s="84" customFormat="1">
      <c r="A388"/>
      <c r="B388"/>
      <c r="C388" s="44"/>
      <c r="D388"/>
      <c r="E388"/>
      <c r="F388"/>
      <c r="G388"/>
      <c r="H388"/>
      <c r="I388" s="44"/>
      <c r="J388"/>
    </row>
    <row r="389" spans="1:10" s="84" customFormat="1">
      <c r="A389"/>
      <c r="B389"/>
      <c r="C389" s="44"/>
      <c r="D389"/>
      <c r="E389"/>
      <c r="F389"/>
      <c r="G389"/>
      <c r="H389"/>
      <c r="I389" s="44"/>
      <c r="J389"/>
    </row>
    <row r="390" spans="1:10" s="84" customFormat="1">
      <c r="A390"/>
      <c r="B390"/>
      <c r="C390" s="44"/>
      <c r="D390"/>
      <c r="E390"/>
      <c r="F390"/>
      <c r="G390"/>
      <c r="H390"/>
      <c r="I390" s="44"/>
      <c r="J390"/>
    </row>
    <row r="391" spans="1:10" s="84" customFormat="1">
      <c r="A391"/>
      <c r="B391"/>
      <c r="C391" s="44"/>
      <c r="D391"/>
      <c r="E391"/>
      <c r="F391"/>
      <c r="G391"/>
      <c r="H391"/>
      <c r="I391" s="44"/>
      <c r="J391"/>
    </row>
    <row r="392" spans="1:10" s="84" customFormat="1">
      <c r="A392"/>
      <c r="B392"/>
      <c r="C392" s="44"/>
      <c r="D392"/>
      <c r="E392"/>
      <c r="F392"/>
      <c r="G392"/>
      <c r="H392"/>
      <c r="I392" s="44"/>
      <c r="J392"/>
    </row>
    <row r="393" spans="1:10" s="84" customFormat="1">
      <c r="A393"/>
      <c r="B393"/>
      <c r="C393" s="44"/>
      <c r="D393"/>
      <c r="E393"/>
      <c r="F393"/>
      <c r="G393"/>
      <c r="H393"/>
      <c r="I393" s="44"/>
      <c r="J393"/>
    </row>
    <row r="394" spans="1:10" s="84" customFormat="1">
      <c r="A394"/>
      <c r="B394"/>
      <c r="C394" s="44"/>
      <c r="D394"/>
      <c r="E394"/>
      <c r="F394"/>
      <c r="G394"/>
      <c r="H394"/>
      <c r="I394" s="44"/>
      <c r="J394"/>
    </row>
    <row r="395" spans="1:10" s="84" customFormat="1">
      <c r="A395"/>
      <c r="B395"/>
      <c r="C395" s="44"/>
      <c r="D395"/>
      <c r="E395"/>
      <c r="F395"/>
      <c r="G395"/>
      <c r="H395"/>
      <c r="I395" s="44"/>
      <c r="J395"/>
    </row>
    <row r="396" spans="1:10" s="84" customFormat="1">
      <c r="A396"/>
      <c r="B396"/>
      <c r="C396" s="44"/>
      <c r="D396"/>
      <c r="E396"/>
      <c r="F396"/>
      <c r="G396"/>
      <c r="H396"/>
      <c r="I396" s="44"/>
      <c r="J396"/>
    </row>
    <row r="397" spans="1:10" s="84" customFormat="1">
      <c r="A397"/>
      <c r="B397"/>
      <c r="C397" s="44"/>
      <c r="D397"/>
      <c r="E397"/>
      <c r="F397"/>
      <c r="G397"/>
      <c r="H397"/>
      <c r="I397" s="44"/>
      <c r="J397"/>
    </row>
    <row r="398" spans="1:10" s="84" customFormat="1">
      <c r="A398"/>
      <c r="B398"/>
      <c r="C398" s="44"/>
      <c r="D398"/>
      <c r="E398"/>
      <c r="F398"/>
      <c r="G398"/>
      <c r="H398"/>
      <c r="I398" s="44"/>
      <c r="J398"/>
    </row>
    <row r="399" spans="1:10" s="84" customFormat="1">
      <c r="A399"/>
      <c r="B399"/>
      <c r="C399" s="44"/>
      <c r="D399"/>
      <c r="E399"/>
      <c r="F399"/>
      <c r="G399"/>
      <c r="H399"/>
      <c r="I399" s="44"/>
      <c r="J399"/>
    </row>
    <row r="400" spans="1:10" s="84" customFormat="1">
      <c r="A400"/>
      <c r="B400"/>
      <c r="C400" s="44"/>
      <c r="D400"/>
      <c r="E400"/>
      <c r="F400"/>
      <c r="G400"/>
      <c r="H400"/>
      <c r="I400" s="44"/>
      <c r="J400"/>
    </row>
    <row r="401" spans="1:10" s="84" customFormat="1">
      <c r="A401"/>
      <c r="B401"/>
      <c r="C401" s="44"/>
      <c r="D401"/>
      <c r="E401"/>
      <c r="F401"/>
      <c r="G401"/>
      <c r="H401"/>
      <c r="I401" s="44"/>
      <c r="J401"/>
    </row>
    <row r="402" spans="1:10" s="84" customFormat="1">
      <c r="A402"/>
      <c r="B402"/>
      <c r="C402" s="44"/>
      <c r="D402"/>
      <c r="E402"/>
      <c r="F402"/>
      <c r="G402"/>
      <c r="H402"/>
      <c r="I402" s="44"/>
      <c r="J402"/>
    </row>
    <row r="403" spans="1:10" s="84" customFormat="1">
      <c r="A403"/>
      <c r="B403"/>
      <c r="C403" s="44"/>
      <c r="D403"/>
      <c r="E403"/>
      <c r="F403"/>
      <c r="G403"/>
      <c r="H403"/>
      <c r="I403" s="44"/>
      <c r="J403"/>
    </row>
    <row r="404" spans="1:10" s="84" customFormat="1">
      <c r="A404"/>
      <c r="B404"/>
      <c r="C404" s="44"/>
      <c r="D404"/>
      <c r="E404"/>
      <c r="F404"/>
      <c r="G404"/>
      <c r="H404"/>
      <c r="I404" s="44"/>
      <c r="J404"/>
    </row>
    <row r="405" spans="1:10" s="84" customFormat="1">
      <c r="A405"/>
      <c r="B405"/>
      <c r="C405" s="44"/>
      <c r="D405"/>
      <c r="E405"/>
      <c r="F405"/>
      <c r="G405"/>
      <c r="H405"/>
      <c r="I405" s="44"/>
      <c r="J405"/>
    </row>
    <row r="406" spans="1:10" s="84" customFormat="1">
      <c r="A406"/>
      <c r="B406"/>
      <c r="C406" s="44"/>
      <c r="D406"/>
      <c r="E406"/>
      <c r="F406"/>
      <c r="G406"/>
      <c r="H406"/>
      <c r="I406" s="44"/>
      <c r="J406"/>
    </row>
    <row r="407" spans="1:10" s="84" customFormat="1">
      <c r="A407"/>
      <c r="B407"/>
      <c r="C407" s="44"/>
      <c r="D407"/>
      <c r="E407"/>
      <c r="F407"/>
      <c r="G407"/>
      <c r="H407"/>
      <c r="I407" s="44"/>
      <c r="J407"/>
    </row>
    <row r="408" spans="1:10" s="84" customFormat="1">
      <c r="A408"/>
      <c r="B408"/>
      <c r="C408" s="44"/>
      <c r="D408"/>
      <c r="E408"/>
      <c r="F408"/>
      <c r="G408"/>
      <c r="H408"/>
      <c r="I408" s="44"/>
      <c r="J408"/>
    </row>
    <row r="409" spans="1:10" s="84" customFormat="1">
      <c r="A409"/>
      <c r="B409"/>
      <c r="C409" s="44"/>
      <c r="D409"/>
      <c r="E409"/>
      <c r="F409"/>
      <c r="G409"/>
      <c r="H409"/>
      <c r="I409" s="44"/>
      <c r="J409"/>
    </row>
    <row r="410" spans="1:10" s="84" customFormat="1">
      <c r="A410"/>
      <c r="B410"/>
      <c r="C410" s="44"/>
      <c r="D410"/>
      <c r="E410"/>
      <c r="F410"/>
      <c r="G410"/>
      <c r="H410"/>
      <c r="I410" s="44"/>
      <c r="J410"/>
    </row>
    <row r="411" spans="1:10" s="84" customFormat="1">
      <c r="A411"/>
      <c r="B411"/>
      <c r="C411" s="44"/>
      <c r="D411"/>
      <c r="E411"/>
      <c r="F411"/>
      <c r="G411"/>
      <c r="H411"/>
      <c r="I411" s="44"/>
      <c r="J411"/>
    </row>
    <row r="412" spans="1:10" s="84" customFormat="1">
      <c r="A412"/>
      <c r="B412"/>
      <c r="C412" s="44"/>
      <c r="D412"/>
      <c r="E412"/>
      <c r="F412"/>
      <c r="G412"/>
      <c r="H412"/>
      <c r="I412" s="44"/>
      <c r="J412"/>
    </row>
    <row r="413" spans="1:10" s="84" customFormat="1">
      <c r="A413"/>
      <c r="B413"/>
      <c r="C413" s="44"/>
      <c r="D413"/>
      <c r="E413"/>
      <c r="F413"/>
      <c r="G413"/>
      <c r="H413"/>
      <c r="I413" s="44"/>
      <c r="J413"/>
    </row>
    <row r="414" spans="1:10" s="84" customFormat="1">
      <c r="A414"/>
      <c r="B414"/>
      <c r="C414" s="44"/>
      <c r="D414"/>
      <c r="E414"/>
      <c r="F414"/>
      <c r="G414"/>
      <c r="H414"/>
      <c r="I414" s="44"/>
      <c r="J414"/>
    </row>
    <row r="415" spans="1:10" s="84" customFormat="1">
      <c r="A415"/>
      <c r="B415"/>
      <c r="C415" s="44"/>
      <c r="D415"/>
      <c r="E415"/>
      <c r="F415"/>
      <c r="G415"/>
      <c r="H415"/>
      <c r="I415" s="44"/>
      <c r="J415"/>
    </row>
    <row r="416" spans="1:10" s="84" customFormat="1">
      <c r="A416"/>
      <c r="B416"/>
      <c r="C416" s="44"/>
      <c r="D416"/>
      <c r="E416"/>
      <c r="F416"/>
      <c r="G416"/>
      <c r="H416"/>
      <c r="I416" s="44"/>
      <c r="J416"/>
    </row>
    <row r="417" spans="1:10" s="84" customFormat="1">
      <c r="A417"/>
      <c r="B417"/>
      <c r="C417" s="44"/>
      <c r="D417"/>
      <c r="E417"/>
      <c r="F417"/>
      <c r="G417"/>
      <c r="H417"/>
      <c r="I417" s="44"/>
      <c r="J417"/>
    </row>
    <row r="418" spans="1:10" s="84" customFormat="1">
      <c r="A418"/>
      <c r="B418"/>
      <c r="C418" s="44"/>
      <c r="D418"/>
      <c r="E418"/>
      <c r="F418"/>
      <c r="G418"/>
      <c r="H418"/>
      <c r="I418" s="44"/>
      <c r="J418"/>
    </row>
    <row r="419" spans="1:10" s="84" customFormat="1">
      <c r="A419"/>
      <c r="B419"/>
      <c r="C419" s="44"/>
      <c r="D419"/>
      <c r="E419"/>
      <c r="F419"/>
      <c r="G419"/>
      <c r="H419"/>
      <c r="I419" s="44"/>
      <c r="J419"/>
    </row>
    <row r="420" spans="1:10" s="84" customFormat="1">
      <c r="A420"/>
      <c r="B420"/>
      <c r="C420" s="44"/>
      <c r="D420"/>
      <c r="E420"/>
      <c r="F420"/>
      <c r="G420"/>
      <c r="H420"/>
      <c r="I420" s="44"/>
      <c r="J420"/>
    </row>
    <row r="421" spans="1:10" s="84" customFormat="1">
      <c r="A421"/>
      <c r="B421"/>
      <c r="C421" s="44"/>
      <c r="D421"/>
      <c r="E421"/>
      <c r="F421"/>
      <c r="G421"/>
      <c r="H421"/>
      <c r="I421" s="44"/>
      <c r="J421"/>
    </row>
    <row r="422" spans="1:10" s="84" customFormat="1">
      <c r="A422"/>
      <c r="B422"/>
      <c r="C422" s="44"/>
      <c r="D422"/>
      <c r="E422"/>
      <c r="F422"/>
      <c r="G422"/>
      <c r="H422"/>
      <c r="I422" s="44"/>
      <c r="J422"/>
    </row>
    <row r="423" spans="1:10" s="84" customFormat="1">
      <c r="A423"/>
      <c r="B423"/>
      <c r="C423" s="44"/>
      <c r="D423"/>
      <c r="E423"/>
      <c r="F423"/>
      <c r="G423"/>
      <c r="H423"/>
      <c r="I423" s="44"/>
      <c r="J423"/>
    </row>
    <row r="424" spans="1:10" s="84" customFormat="1">
      <c r="A424"/>
      <c r="B424"/>
      <c r="C424" s="44"/>
      <c r="D424"/>
      <c r="E424"/>
      <c r="F424"/>
      <c r="G424"/>
      <c r="H424"/>
      <c r="I424" s="44"/>
      <c r="J424"/>
    </row>
    <row r="425" spans="1:10" s="84" customFormat="1">
      <c r="A425"/>
      <c r="B425"/>
      <c r="C425" s="44"/>
      <c r="D425"/>
      <c r="E425"/>
      <c r="F425"/>
      <c r="G425"/>
      <c r="H425"/>
      <c r="I425" s="44"/>
      <c r="J425"/>
    </row>
    <row r="426" spans="1:10" s="84" customFormat="1">
      <c r="A426"/>
      <c r="B426"/>
      <c r="C426" s="44"/>
      <c r="D426"/>
      <c r="E426"/>
      <c r="F426"/>
      <c r="G426"/>
      <c r="H426"/>
      <c r="I426" s="44"/>
      <c r="J426"/>
    </row>
    <row r="427" spans="1:10" s="84" customFormat="1">
      <c r="A427"/>
      <c r="B427"/>
      <c r="C427" s="44"/>
      <c r="D427"/>
      <c r="E427"/>
      <c r="F427"/>
      <c r="G427"/>
      <c r="H427"/>
      <c r="I427" s="44"/>
      <c r="J427"/>
    </row>
    <row r="428" spans="1:10" s="84" customFormat="1">
      <c r="A428"/>
      <c r="B428"/>
      <c r="C428" s="44"/>
      <c r="D428"/>
      <c r="E428"/>
      <c r="F428"/>
      <c r="G428"/>
      <c r="H428"/>
      <c r="I428" s="44"/>
      <c r="J428"/>
    </row>
    <row r="429" spans="1:10" s="84" customFormat="1">
      <c r="A429"/>
      <c r="B429"/>
      <c r="C429" s="44"/>
      <c r="D429"/>
      <c r="E429"/>
      <c r="F429"/>
      <c r="G429"/>
      <c r="H429"/>
      <c r="I429" s="44"/>
      <c r="J429"/>
    </row>
    <row r="430" spans="1:10" s="84" customFormat="1">
      <c r="A430"/>
      <c r="B430"/>
      <c r="C430" s="44"/>
      <c r="D430"/>
      <c r="E430"/>
      <c r="F430"/>
      <c r="G430"/>
      <c r="H430"/>
      <c r="I430" s="44"/>
      <c r="J430"/>
    </row>
    <row r="431" spans="1:10" s="84" customFormat="1">
      <c r="A431"/>
      <c r="B431"/>
      <c r="C431" s="44"/>
      <c r="D431"/>
      <c r="E431"/>
      <c r="F431"/>
      <c r="G431"/>
      <c r="H431"/>
      <c r="I431" s="44"/>
      <c r="J431"/>
    </row>
    <row r="432" spans="1:10" s="84" customFormat="1">
      <c r="A432"/>
      <c r="B432"/>
      <c r="C432" s="44"/>
      <c r="D432"/>
      <c r="E432"/>
      <c r="F432"/>
      <c r="G432"/>
      <c r="H432"/>
      <c r="I432" s="44"/>
      <c r="J432"/>
    </row>
    <row r="433" spans="1:10" s="84" customFormat="1">
      <c r="A433"/>
      <c r="B433"/>
      <c r="C433" s="44"/>
      <c r="D433"/>
      <c r="E433"/>
      <c r="F433"/>
      <c r="G433"/>
      <c r="H433"/>
      <c r="I433" s="44"/>
      <c r="J433"/>
    </row>
    <row r="434" spans="1:10" s="84" customFormat="1">
      <c r="A434"/>
      <c r="B434"/>
      <c r="C434" s="44"/>
      <c r="D434"/>
      <c r="E434"/>
      <c r="F434"/>
      <c r="G434"/>
      <c r="H434"/>
      <c r="I434" s="44"/>
      <c r="J434"/>
    </row>
    <row r="435" spans="1:10" s="84" customFormat="1">
      <c r="A435"/>
      <c r="B435"/>
      <c r="C435" s="44"/>
      <c r="D435"/>
      <c r="E435"/>
      <c r="F435"/>
      <c r="G435"/>
      <c r="H435"/>
      <c r="I435" s="44"/>
      <c r="J435"/>
    </row>
    <row r="436" spans="1:10" s="84" customFormat="1">
      <c r="A436"/>
      <c r="B436"/>
      <c r="C436" s="44"/>
      <c r="D436"/>
      <c r="E436"/>
      <c r="F436"/>
      <c r="G436"/>
      <c r="H436"/>
      <c r="I436" s="44"/>
      <c r="J436"/>
    </row>
    <row r="437" spans="1:10" s="84" customFormat="1">
      <c r="A437"/>
      <c r="B437"/>
      <c r="C437" s="44"/>
      <c r="D437"/>
      <c r="E437"/>
      <c r="F437"/>
      <c r="G437"/>
      <c r="H437"/>
      <c r="I437" s="44"/>
      <c r="J437"/>
    </row>
    <row r="438" spans="1:10" s="84" customFormat="1">
      <c r="A438"/>
      <c r="B438"/>
      <c r="C438" s="44"/>
      <c r="D438"/>
      <c r="E438"/>
      <c r="F438"/>
      <c r="G438"/>
      <c r="H438"/>
      <c r="I438" s="44"/>
      <c r="J438"/>
    </row>
    <row r="439" spans="1:10" s="84" customFormat="1">
      <c r="A439"/>
      <c r="B439"/>
      <c r="C439" s="44"/>
      <c r="D439"/>
      <c r="E439"/>
      <c r="F439"/>
      <c r="G439"/>
      <c r="H439"/>
      <c r="I439" s="44"/>
      <c r="J439"/>
    </row>
    <row r="440" spans="1:10" s="84" customFormat="1">
      <c r="A440"/>
      <c r="B440"/>
      <c r="C440" s="44"/>
      <c r="D440"/>
      <c r="E440"/>
      <c r="F440"/>
      <c r="G440"/>
      <c r="H440"/>
      <c r="I440" s="44"/>
      <c r="J440"/>
    </row>
    <row r="441" spans="1:10" s="84" customFormat="1">
      <c r="A441"/>
      <c r="B441"/>
      <c r="C441" s="44"/>
      <c r="D441"/>
      <c r="E441"/>
      <c r="F441"/>
      <c r="G441"/>
      <c r="H441"/>
      <c r="I441" s="44"/>
      <c r="J441"/>
    </row>
    <row r="442" spans="1:10" s="84" customFormat="1">
      <c r="A442"/>
      <c r="B442"/>
      <c r="C442" s="44"/>
      <c r="D442"/>
      <c r="E442"/>
      <c r="F442"/>
      <c r="G442"/>
      <c r="H442"/>
      <c r="I442" s="44"/>
      <c r="J442"/>
    </row>
    <row r="443" spans="1:10" s="84" customFormat="1">
      <c r="A443"/>
      <c r="B443"/>
      <c r="C443" s="44"/>
      <c r="D443"/>
      <c r="E443"/>
      <c r="F443"/>
      <c r="G443"/>
      <c r="H443"/>
      <c r="I443" s="44"/>
      <c r="J443"/>
    </row>
    <row r="444" spans="1:10" s="84" customFormat="1">
      <c r="A444"/>
      <c r="B444"/>
      <c r="C444" s="44"/>
      <c r="D444"/>
      <c r="E444"/>
      <c r="F444"/>
      <c r="G444"/>
      <c r="H444"/>
      <c r="I444" s="44"/>
      <c r="J444"/>
    </row>
    <row r="445" spans="1:10" s="84" customFormat="1">
      <c r="A445"/>
      <c r="B445"/>
      <c r="C445" s="44"/>
      <c r="D445"/>
      <c r="E445"/>
      <c r="F445"/>
      <c r="G445"/>
      <c r="H445"/>
      <c r="I445" s="44"/>
      <c r="J445"/>
    </row>
    <row r="446" spans="1:10" s="84" customFormat="1">
      <c r="A446"/>
      <c r="B446"/>
      <c r="C446" s="44"/>
      <c r="D446"/>
      <c r="E446"/>
      <c r="F446"/>
      <c r="G446"/>
      <c r="H446"/>
      <c r="I446" s="44"/>
      <c r="J446"/>
    </row>
    <row r="447" spans="1:10" s="84" customFormat="1">
      <c r="A447"/>
      <c r="B447"/>
      <c r="C447" s="44"/>
      <c r="D447"/>
      <c r="E447"/>
      <c r="F447"/>
      <c r="G447"/>
      <c r="H447"/>
      <c r="I447" s="44"/>
      <c r="J447"/>
    </row>
    <row r="448" spans="1:10" s="84" customFormat="1">
      <c r="A448"/>
      <c r="B448"/>
      <c r="C448" s="44"/>
      <c r="D448"/>
      <c r="E448"/>
      <c r="F448"/>
      <c r="G448"/>
      <c r="H448"/>
      <c r="I448" s="44"/>
      <c r="J448"/>
    </row>
    <row r="449" spans="1:10" s="84" customFormat="1">
      <c r="A449"/>
      <c r="B449"/>
      <c r="C449" s="44"/>
      <c r="D449"/>
      <c r="E449"/>
      <c r="F449"/>
      <c r="G449"/>
      <c r="H449"/>
      <c r="I449" s="44"/>
      <c r="J449"/>
    </row>
    <row r="450" spans="1:10" s="84" customFormat="1">
      <c r="A450"/>
      <c r="B450"/>
      <c r="C450" s="44"/>
      <c r="D450"/>
      <c r="E450"/>
      <c r="F450"/>
      <c r="G450"/>
      <c r="H450"/>
      <c r="I450" s="44"/>
      <c r="J450"/>
    </row>
    <row r="451" spans="1:10" s="84" customFormat="1">
      <c r="A451"/>
      <c r="B451"/>
      <c r="C451" s="44"/>
      <c r="D451"/>
      <c r="E451"/>
      <c r="F451"/>
      <c r="G451"/>
      <c r="H451"/>
      <c r="I451" s="44"/>
      <c r="J451"/>
    </row>
    <row r="452" spans="1:10" s="84" customFormat="1">
      <c r="A452"/>
      <c r="B452"/>
      <c r="C452" s="44"/>
      <c r="D452"/>
      <c r="E452"/>
      <c r="F452"/>
      <c r="G452"/>
      <c r="H452"/>
      <c r="I452" s="44"/>
      <c r="J452"/>
    </row>
    <row r="453" spans="1:10" s="84" customFormat="1">
      <c r="A453"/>
      <c r="B453"/>
      <c r="C453" s="44"/>
      <c r="D453"/>
      <c r="E453"/>
      <c r="F453"/>
      <c r="G453"/>
      <c r="H453"/>
      <c r="I453" s="44"/>
      <c r="J453"/>
    </row>
    <row r="454" spans="1:10" s="84" customFormat="1">
      <c r="A454"/>
      <c r="B454"/>
      <c r="C454" s="44"/>
      <c r="D454"/>
      <c r="E454"/>
      <c r="F454"/>
      <c r="G454"/>
      <c r="H454"/>
      <c r="I454" s="44"/>
      <c r="J454"/>
    </row>
    <row r="455" spans="1:10" s="84" customFormat="1">
      <c r="A455"/>
      <c r="B455"/>
      <c r="C455" s="44"/>
      <c r="D455"/>
      <c r="E455"/>
      <c r="F455"/>
      <c r="G455"/>
      <c r="H455"/>
      <c r="I455" s="44"/>
      <c r="J455"/>
    </row>
    <row r="456" spans="1:10" s="84" customFormat="1">
      <c r="A456"/>
      <c r="B456"/>
      <c r="C456" s="44"/>
      <c r="D456"/>
      <c r="E456"/>
      <c r="F456"/>
      <c r="G456"/>
      <c r="H456"/>
      <c r="I456" s="44"/>
      <c r="J456"/>
    </row>
    <row r="457" spans="1:10" s="84" customFormat="1">
      <c r="A457"/>
      <c r="B457"/>
      <c r="C457" s="44"/>
      <c r="D457"/>
      <c r="E457"/>
      <c r="F457"/>
      <c r="G457"/>
      <c r="H457"/>
      <c r="I457" s="44"/>
      <c r="J457"/>
    </row>
    <row r="458" spans="1:10" s="84" customFormat="1">
      <c r="A458"/>
      <c r="B458"/>
      <c r="C458" s="44"/>
      <c r="D458"/>
      <c r="E458"/>
      <c r="F458"/>
      <c r="G458"/>
      <c r="H458"/>
      <c r="I458" s="44"/>
      <c r="J458"/>
    </row>
    <row r="459" spans="1:10" s="84" customFormat="1">
      <c r="A459"/>
      <c r="B459"/>
      <c r="C459" s="44"/>
      <c r="D459"/>
      <c r="E459"/>
      <c r="F459"/>
      <c r="G459"/>
      <c r="H459"/>
      <c r="I459" s="44"/>
      <c r="J459"/>
    </row>
    <row r="460" spans="1:10" s="84" customFormat="1">
      <c r="A460"/>
      <c r="B460"/>
      <c r="C460" s="44"/>
      <c r="D460"/>
      <c r="E460"/>
      <c r="F460"/>
      <c r="G460"/>
      <c r="H460"/>
      <c r="I460" s="44"/>
      <c r="J460"/>
    </row>
    <row r="461" spans="1:10" s="84" customFormat="1">
      <c r="A461"/>
      <c r="B461"/>
      <c r="C461" s="44"/>
      <c r="D461"/>
      <c r="E461"/>
      <c r="F461"/>
      <c r="G461"/>
      <c r="H461"/>
      <c r="I461" s="44"/>
      <c r="J461"/>
    </row>
    <row r="462" spans="1:10" s="84" customFormat="1">
      <c r="A462"/>
      <c r="B462"/>
      <c r="C462" s="44"/>
      <c r="D462"/>
      <c r="E462"/>
      <c r="F462"/>
      <c r="G462"/>
      <c r="H462"/>
      <c r="I462" s="44"/>
      <c r="J462"/>
    </row>
    <row r="463" spans="1:10" s="84" customFormat="1">
      <c r="A463"/>
      <c r="B463"/>
      <c r="C463" s="44"/>
      <c r="D463"/>
      <c r="E463"/>
      <c r="F463"/>
      <c r="G463"/>
      <c r="H463"/>
      <c r="I463" s="44"/>
      <c r="J463"/>
    </row>
    <row r="464" spans="1:10" s="84" customFormat="1">
      <c r="A464"/>
      <c r="B464"/>
      <c r="C464" s="44"/>
      <c r="D464"/>
      <c r="E464"/>
      <c r="F464"/>
      <c r="G464"/>
      <c r="H464"/>
      <c r="I464" s="44"/>
      <c r="J464"/>
    </row>
    <row r="465" spans="1:10" s="84" customFormat="1">
      <c r="A465"/>
      <c r="B465"/>
      <c r="C465" s="44"/>
      <c r="D465"/>
      <c r="E465"/>
      <c r="F465"/>
      <c r="G465"/>
      <c r="H465"/>
      <c r="I465" s="44"/>
      <c r="J465"/>
    </row>
    <row r="466" spans="1:10" s="84" customFormat="1">
      <c r="A466"/>
      <c r="B466"/>
      <c r="C466" s="44"/>
      <c r="D466"/>
      <c r="E466"/>
      <c r="F466"/>
      <c r="G466"/>
      <c r="H466"/>
      <c r="I466" s="44"/>
      <c r="J466"/>
    </row>
    <row r="467" spans="1:10" s="84" customFormat="1">
      <c r="A467"/>
      <c r="B467"/>
      <c r="C467" s="44"/>
      <c r="D467"/>
      <c r="E467"/>
      <c r="F467"/>
      <c r="G467"/>
      <c r="H467"/>
      <c r="I467" s="44"/>
      <c r="J467"/>
    </row>
    <row r="468" spans="1:10" s="84" customFormat="1">
      <c r="A468"/>
      <c r="B468"/>
      <c r="C468" s="44"/>
      <c r="D468"/>
      <c r="E468"/>
      <c r="F468"/>
      <c r="G468"/>
      <c r="H468"/>
      <c r="I468" s="44"/>
      <c r="J468"/>
    </row>
    <row r="469" spans="1:10" s="84" customFormat="1">
      <c r="A469"/>
      <c r="B469"/>
      <c r="C469" s="44"/>
      <c r="D469"/>
      <c r="E469"/>
      <c r="F469"/>
      <c r="G469"/>
      <c r="H469"/>
      <c r="I469" s="44"/>
      <c r="J469"/>
    </row>
    <row r="470" spans="1:10" s="84" customFormat="1">
      <c r="A470"/>
      <c r="B470"/>
      <c r="C470" s="44"/>
      <c r="D470"/>
      <c r="E470"/>
      <c r="F470"/>
      <c r="G470"/>
      <c r="H470"/>
      <c r="I470" s="44"/>
      <c r="J470"/>
    </row>
    <row r="471" spans="1:10" s="84" customFormat="1">
      <c r="A471"/>
      <c r="B471"/>
      <c r="C471" s="44"/>
      <c r="D471"/>
      <c r="E471"/>
      <c r="F471"/>
      <c r="G471"/>
      <c r="H471"/>
      <c r="I471" s="44"/>
      <c r="J471"/>
    </row>
    <row r="472" spans="1:10" s="84" customFormat="1">
      <c r="A472"/>
      <c r="B472"/>
      <c r="C472" s="44"/>
      <c r="D472"/>
      <c r="E472"/>
      <c r="F472"/>
      <c r="G472"/>
      <c r="H472"/>
      <c r="I472" s="44"/>
      <c r="J472"/>
    </row>
    <row r="473" spans="1:10" s="84" customFormat="1">
      <c r="A473"/>
      <c r="B473"/>
      <c r="C473" s="44"/>
      <c r="D473"/>
      <c r="E473"/>
      <c r="F473"/>
      <c r="G473"/>
      <c r="H473"/>
      <c r="I473" s="44"/>
      <c r="J473"/>
    </row>
    <row r="474" spans="1:10" s="84" customFormat="1">
      <c r="A474"/>
      <c r="B474"/>
      <c r="C474" s="44"/>
      <c r="D474"/>
      <c r="E474"/>
      <c r="F474"/>
      <c r="G474"/>
      <c r="H474"/>
      <c r="I474" s="44"/>
      <c r="J474"/>
    </row>
    <row r="475" spans="1:10" s="84" customFormat="1">
      <c r="A475"/>
      <c r="B475"/>
      <c r="C475" s="44"/>
      <c r="D475"/>
      <c r="E475"/>
      <c r="F475"/>
      <c r="G475"/>
      <c r="H475"/>
      <c r="I475" s="44"/>
      <c r="J475"/>
    </row>
    <row r="476" spans="1:10" s="84" customFormat="1">
      <c r="A476"/>
      <c r="B476"/>
      <c r="C476" s="44"/>
      <c r="D476"/>
      <c r="E476"/>
      <c r="F476"/>
      <c r="G476"/>
      <c r="H476"/>
      <c r="I476" s="44"/>
      <c r="J476"/>
    </row>
    <row r="477" spans="1:10" s="84" customFormat="1">
      <c r="A477"/>
      <c r="B477"/>
      <c r="C477" s="44"/>
      <c r="D477"/>
      <c r="E477"/>
      <c r="F477"/>
      <c r="G477"/>
      <c r="H477"/>
      <c r="I477" s="44"/>
      <c r="J477"/>
    </row>
    <row r="478" spans="1:10" s="84" customFormat="1">
      <c r="A478"/>
      <c r="B478"/>
      <c r="C478" s="44"/>
      <c r="D478"/>
      <c r="E478"/>
      <c r="F478"/>
      <c r="G478"/>
      <c r="H478"/>
      <c r="I478" s="44"/>
      <c r="J478"/>
    </row>
    <row r="479" spans="1:10" s="84" customFormat="1">
      <c r="A479"/>
      <c r="B479"/>
      <c r="C479" s="44"/>
      <c r="D479"/>
      <c r="E479"/>
      <c r="F479"/>
      <c r="G479"/>
      <c r="H479"/>
      <c r="I479" s="44"/>
      <c r="J479"/>
    </row>
    <row r="480" spans="1:10" s="84" customFormat="1">
      <c r="A480"/>
      <c r="B480"/>
      <c r="C480" s="44"/>
      <c r="D480"/>
      <c r="E480"/>
      <c r="F480"/>
      <c r="G480"/>
      <c r="H480"/>
      <c r="I480" s="44"/>
      <c r="J480"/>
    </row>
    <row r="481" spans="1:10" s="84" customFormat="1">
      <c r="A481"/>
      <c r="B481"/>
      <c r="C481" s="44"/>
      <c r="D481"/>
      <c r="E481"/>
      <c r="F481"/>
      <c r="G481"/>
      <c r="H481"/>
      <c r="I481" s="44"/>
      <c r="J481"/>
    </row>
    <row r="482" spans="1:10" s="84" customFormat="1">
      <c r="A482"/>
      <c r="B482"/>
      <c r="C482" s="44"/>
      <c r="D482"/>
      <c r="E482"/>
      <c r="F482"/>
      <c r="G482"/>
      <c r="H482"/>
      <c r="I482" s="44"/>
      <c r="J482"/>
    </row>
    <row r="483" spans="1:10" s="84" customFormat="1">
      <c r="A483"/>
      <c r="B483"/>
      <c r="C483" s="44"/>
      <c r="D483"/>
      <c r="E483"/>
      <c r="F483"/>
      <c r="G483"/>
      <c r="H483"/>
      <c r="I483" s="44"/>
      <c r="J483"/>
    </row>
    <row r="484" spans="1:10" s="84" customFormat="1">
      <c r="A484"/>
      <c r="B484"/>
      <c r="C484" s="44"/>
      <c r="D484"/>
      <c r="E484"/>
      <c r="F484"/>
      <c r="G484"/>
      <c r="H484"/>
      <c r="I484" s="44"/>
      <c r="J484"/>
    </row>
    <row r="485" spans="1:10" s="84" customFormat="1">
      <c r="A485"/>
      <c r="B485"/>
      <c r="C485" s="44"/>
      <c r="D485"/>
      <c r="E485"/>
      <c r="F485"/>
      <c r="G485"/>
      <c r="H485"/>
      <c r="I485" s="44"/>
      <c r="J485"/>
    </row>
    <row r="486" spans="1:10" s="84" customFormat="1">
      <c r="A486"/>
      <c r="B486"/>
      <c r="C486" s="44"/>
      <c r="D486"/>
      <c r="E486"/>
      <c r="F486"/>
      <c r="G486"/>
      <c r="H486"/>
      <c r="I486" s="44"/>
      <c r="J486"/>
    </row>
    <row r="487" spans="1:10" s="84" customFormat="1">
      <c r="A487"/>
      <c r="B487"/>
      <c r="C487" s="44"/>
      <c r="D487"/>
      <c r="E487"/>
      <c r="F487"/>
      <c r="G487"/>
      <c r="H487"/>
      <c r="I487" s="44"/>
      <c r="J487"/>
    </row>
    <row r="488" spans="1:10" s="84" customFormat="1">
      <c r="A488"/>
      <c r="B488"/>
      <c r="C488" s="44"/>
      <c r="D488"/>
      <c r="E488"/>
      <c r="F488"/>
      <c r="G488"/>
      <c r="H488"/>
      <c r="I488" s="44"/>
      <c r="J488"/>
    </row>
    <row r="489" spans="1:10" s="84" customFormat="1">
      <c r="A489"/>
      <c r="B489"/>
      <c r="C489" s="44"/>
      <c r="D489"/>
      <c r="E489"/>
      <c r="F489"/>
      <c r="G489"/>
      <c r="H489"/>
      <c r="I489" s="44"/>
      <c r="J489"/>
    </row>
    <row r="490" spans="1:10" s="84" customFormat="1">
      <c r="A490"/>
      <c r="B490"/>
      <c r="C490" s="44"/>
      <c r="D490"/>
      <c r="E490"/>
      <c r="F490"/>
      <c r="G490"/>
      <c r="H490"/>
      <c r="I490" s="44"/>
      <c r="J490"/>
    </row>
    <row r="491" spans="1:10" s="84" customFormat="1">
      <c r="A491"/>
      <c r="B491"/>
      <c r="C491" s="44"/>
      <c r="D491"/>
      <c r="E491"/>
      <c r="F491"/>
      <c r="G491"/>
      <c r="H491"/>
      <c r="I491" s="44"/>
      <c r="J491"/>
    </row>
    <row r="492" spans="1:10" s="84" customFormat="1">
      <c r="A492"/>
      <c r="B492"/>
      <c r="C492" s="44"/>
      <c r="D492"/>
      <c r="E492"/>
      <c r="F492"/>
      <c r="G492"/>
      <c r="H492"/>
      <c r="I492" s="44"/>
      <c r="J492"/>
    </row>
    <row r="493" spans="1:10" s="84" customFormat="1">
      <c r="A493"/>
      <c r="B493"/>
      <c r="C493" s="44"/>
      <c r="D493"/>
      <c r="E493"/>
      <c r="F493"/>
      <c r="G493"/>
      <c r="H493"/>
      <c r="I493" s="44"/>
      <c r="J493"/>
    </row>
    <row r="494" spans="1:10" s="84" customFormat="1">
      <c r="A494"/>
      <c r="B494"/>
      <c r="C494" s="44"/>
      <c r="D494"/>
      <c r="E494"/>
      <c r="F494"/>
      <c r="G494"/>
      <c r="H494"/>
      <c r="I494" s="44"/>
      <c r="J494"/>
    </row>
    <row r="495" spans="1:10" s="84" customFormat="1">
      <c r="A495"/>
      <c r="B495"/>
      <c r="C495" s="44"/>
      <c r="D495"/>
      <c r="E495"/>
      <c r="F495"/>
      <c r="G495"/>
      <c r="H495"/>
      <c r="I495" s="44"/>
      <c r="J495"/>
    </row>
    <row r="496" spans="1:10" s="84" customFormat="1">
      <c r="A496"/>
      <c r="B496"/>
      <c r="C496" s="44"/>
      <c r="D496"/>
      <c r="E496"/>
      <c r="F496"/>
      <c r="G496"/>
      <c r="H496"/>
      <c r="I496" s="44"/>
      <c r="J496"/>
    </row>
    <row r="497" spans="1:10" s="84" customFormat="1">
      <c r="A497"/>
      <c r="B497"/>
      <c r="C497" s="44"/>
      <c r="D497"/>
      <c r="E497"/>
      <c r="F497"/>
      <c r="G497"/>
      <c r="H497"/>
      <c r="I497" s="44"/>
      <c r="J497"/>
    </row>
    <row r="498" spans="1:10" s="84" customFormat="1">
      <c r="A498"/>
      <c r="B498"/>
      <c r="C498" s="44"/>
      <c r="D498"/>
      <c r="E498"/>
      <c r="F498"/>
      <c r="G498"/>
      <c r="H498"/>
      <c r="I498" s="44"/>
      <c r="J498"/>
    </row>
    <row r="499" spans="1:10" s="84" customFormat="1">
      <c r="A499"/>
      <c r="B499"/>
      <c r="C499" s="44"/>
      <c r="D499"/>
      <c r="E499"/>
      <c r="F499"/>
      <c r="G499"/>
      <c r="H499"/>
      <c r="I499" s="44"/>
      <c r="J499"/>
    </row>
    <row r="500" spans="1:10" s="84" customFormat="1">
      <c r="A500"/>
      <c r="B500"/>
      <c r="C500" s="44"/>
      <c r="D500"/>
      <c r="E500"/>
      <c r="F500"/>
      <c r="G500"/>
      <c r="H500"/>
      <c r="I500" s="44"/>
      <c r="J500"/>
    </row>
    <row r="501" spans="1:10" s="84" customFormat="1">
      <c r="A501"/>
      <c r="B501"/>
      <c r="C501" s="44"/>
      <c r="D501"/>
      <c r="E501"/>
      <c r="F501"/>
      <c r="G501"/>
      <c r="H501"/>
      <c r="I501" s="44"/>
      <c r="J501"/>
    </row>
    <row r="502" spans="1:10" s="84" customFormat="1">
      <c r="A502"/>
      <c r="B502"/>
      <c r="C502" s="44"/>
      <c r="D502"/>
      <c r="E502"/>
      <c r="F502"/>
      <c r="G502"/>
      <c r="H502"/>
      <c r="I502" s="44"/>
      <c r="J502"/>
    </row>
    <row r="503" spans="1:10" s="84" customFormat="1">
      <c r="A503"/>
      <c r="B503"/>
      <c r="C503" s="44"/>
      <c r="D503"/>
      <c r="E503"/>
      <c r="F503"/>
      <c r="G503"/>
      <c r="H503"/>
      <c r="I503" s="44"/>
      <c r="J503"/>
    </row>
    <row r="504" spans="1:10" s="84" customFormat="1">
      <c r="A504"/>
      <c r="B504"/>
      <c r="C504" s="44"/>
      <c r="D504"/>
      <c r="E504"/>
      <c r="F504"/>
      <c r="G504"/>
      <c r="H504"/>
      <c r="I504" s="44"/>
      <c r="J504"/>
    </row>
    <row r="505" spans="1:10" s="84" customFormat="1">
      <c r="A505"/>
      <c r="B505"/>
      <c r="C505" s="44"/>
      <c r="D505"/>
      <c r="E505"/>
      <c r="F505"/>
      <c r="G505"/>
      <c r="H505"/>
      <c r="I505" s="44"/>
      <c r="J505"/>
    </row>
    <row r="506" spans="1:10" s="84" customFormat="1">
      <c r="A506"/>
      <c r="B506"/>
      <c r="C506" s="44"/>
      <c r="D506"/>
      <c r="E506"/>
      <c r="F506"/>
      <c r="G506"/>
      <c r="H506"/>
      <c r="I506" s="44"/>
      <c r="J506"/>
    </row>
    <row r="507" spans="1:10" s="84" customFormat="1">
      <c r="A507"/>
      <c r="B507"/>
      <c r="C507" s="44"/>
      <c r="D507"/>
      <c r="E507"/>
      <c r="F507"/>
      <c r="G507"/>
      <c r="H507"/>
      <c r="I507" s="44"/>
      <c r="J507"/>
    </row>
    <row r="508" spans="1:10" s="84" customFormat="1">
      <c r="A508"/>
      <c r="B508"/>
      <c r="C508" s="44"/>
      <c r="D508"/>
      <c r="E508"/>
      <c r="F508"/>
      <c r="G508"/>
      <c r="H508"/>
      <c r="I508" s="44"/>
      <c r="J508"/>
    </row>
    <row r="509" spans="1:10" s="84" customFormat="1">
      <c r="A509"/>
      <c r="B509"/>
      <c r="C509" s="44"/>
      <c r="D509"/>
      <c r="E509"/>
      <c r="F509"/>
      <c r="G509"/>
      <c r="H509"/>
      <c r="I509" s="44"/>
      <c r="J509"/>
    </row>
    <row r="510" spans="1:10" s="84" customFormat="1">
      <c r="A510"/>
      <c r="B510"/>
      <c r="C510" s="44"/>
      <c r="D510"/>
      <c r="E510"/>
      <c r="F510"/>
      <c r="G510"/>
      <c r="H510"/>
      <c r="I510" s="44"/>
      <c r="J510"/>
    </row>
    <row r="511" spans="1:10" s="84" customFormat="1">
      <c r="A511"/>
      <c r="B511"/>
      <c r="C511" s="44"/>
      <c r="D511"/>
      <c r="E511"/>
      <c r="F511"/>
      <c r="G511"/>
      <c r="H511"/>
      <c r="I511" s="44"/>
      <c r="J511"/>
    </row>
    <row r="512" spans="1:10" s="84" customFormat="1">
      <c r="A512"/>
      <c r="B512"/>
      <c r="C512" s="44"/>
      <c r="D512"/>
      <c r="E512"/>
      <c r="F512"/>
      <c r="G512"/>
      <c r="H512"/>
      <c r="I512" s="44"/>
      <c r="J512"/>
    </row>
    <row r="513" spans="1:10" s="84" customFormat="1">
      <c r="A513"/>
      <c r="B513"/>
      <c r="C513" s="44"/>
      <c r="D513"/>
      <c r="E513"/>
      <c r="F513"/>
      <c r="G513"/>
      <c r="H513"/>
      <c r="I513" s="44"/>
      <c r="J513"/>
    </row>
    <row r="514" spans="1:10" s="84" customFormat="1">
      <c r="A514"/>
      <c r="B514"/>
      <c r="C514" s="44"/>
      <c r="D514"/>
      <c r="E514"/>
      <c r="F514"/>
      <c r="G514"/>
      <c r="H514"/>
      <c r="I514" s="44"/>
      <c r="J514"/>
    </row>
    <row r="515" spans="1:10" s="84" customFormat="1">
      <c r="A515"/>
      <c r="B515"/>
      <c r="C515" s="44"/>
      <c r="D515"/>
      <c r="E515"/>
      <c r="F515"/>
      <c r="G515"/>
      <c r="H515"/>
      <c r="I515" s="44"/>
      <c r="J515"/>
    </row>
    <row r="516" spans="1:10" s="84" customFormat="1">
      <c r="A516"/>
      <c r="B516"/>
      <c r="C516" s="44"/>
      <c r="D516"/>
      <c r="E516"/>
      <c r="F516"/>
      <c r="G516"/>
      <c r="H516"/>
      <c r="I516" s="44"/>
      <c r="J516"/>
    </row>
    <row r="517" spans="1:10" s="84" customFormat="1">
      <c r="A517"/>
      <c r="B517"/>
      <c r="C517" s="44"/>
      <c r="D517"/>
      <c r="E517"/>
      <c r="F517"/>
      <c r="G517"/>
      <c r="H517"/>
      <c r="I517" s="44"/>
      <c r="J517"/>
    </row>
    <row r="518" spans="1:10" s="84" customFormat="1">
      <c r="A518"/>
      <c r="B518"/>
      <c r="C518" s="44"/>
      <c r="D518"/>
      <c r="E518"/>
      <c r="F518"/>
      <c r="G518"/>
      <c r="H518"/>
      <c r="I518" s="44"/>
      <c r="J518"/>
    </row>
    <row r="519" spans="1:10" s="84" customFormat="1">
      <c r="A519"/>
      <c r="B519"/>
      <c r="C519" s="44"/>
      <c r="D519"/>
      <c r="E519"/>
      <c r="F519"/>
      <c r="G519"/>
      <c r="H519"/>
      <c r="I519" s="44"/>
      <c r="J519"/>
    </row>
    <row r="520" spans="1:10" s="84" customFormat="1">
      <c r="A520"/>
      <c r="B520"/>
      <c r="C520" s="44"/>
      <c r="D520"/>
      <c r="E520"/>
      <c r="F520"/>
      <c r="G520"/>
      <c r="H520"/>
      <c r="I520" s="44"/>
      <c r="J520"/>
    </row>
    <row r="521" spans="1:10" s="84" customFormat="1">
      <c r="A521"/>
      <c r="B521"/>
      <c r="C521" s="44"/>
      <c r="D521"/>
      <c r="E521"/>
      <c r="F521"/>
      <c r="G521"/>
      <c r="H521"/>
      <c r="I521" s="44"/>
      <c r="J521"/>
    </row>
    <row r="522" spans="1:10" s="84" customFormat="1">
      <c r="A522"/>
      <c r="B522"/>
      <c r="C522" s="44"/>
      <c r="D522"/>
      <c r="E522"/>
      <c r="F522"/>
      <c r="G522"/>
      <c r="H522"/>
      <c r="I522" s="44"/>
      <c r="J522"/>
    </row>
    <row r="523" spans="1:10" s="84" customFormat="1">
      <c r="A523"/>
      <c r="B523"/>
      <c r="C523" s="44"/>
      <c r="D523"/>
      <c r="E523"/>
      <c r="F523"/>
      <c r="G523"/>
      <c r="H523"/>
      <c r="I523" s="44"/>
      <c r="J523"/>
    </row>
    <row r="524" spans="1:10" s="84" customFormat="1">
      <c r="A524"/>
      <c r="B524"/>
      <c r="C524" s="44"/>
      <c r="D524"/>
      <c r="E524"/>
      <c r="F524"/>
      <c r="G524"/>
      <c r="H524"/>
      <c r="I524" s="44"/>
      <c r="J524"/>
    </row>
    <row r="525" spans="1:10" s="84" customFormat="1">
      <c r="A525"/>
      <c r="B525"/>
      <c r="C525" s="44"/>
      <c r="D525"/>
      <c r="E525"/>
      <c r="F525"/>
      <c r="G525"/>
      <c r="H525"/>
      <c r="I525" s="44"/>
      <c r="J525"/>
    </row>
    <row r="526" spans="1:10" s="84" customFormat="1">
      <c r="A526"/>
      <c r="B526"/>
      <c r="C526" s="44"/>
      <c r="D526"/>
      <c r="E526"/>
      <c r="F526"/>
      <c r="G526"/>
      <c r="H526"/>
      <c r="I526" s="44"/>
      <c r="J526"/>
    </row>
    <row r="527" spans="1:10" s="84" customFormat="1">
      <c r="A527"/>
      <c r="B527"/>
      <c r="C527" s="44"/>
      <c r="D527"/>
      <c r="E527"/>
      <c r="F527"/>
      <c r="G527"/>
      <c r="H527"/>
      <c r="I527" s="44"/>
      <c r="J527"/>
    </row>
    <row r="528" spans="1:10" s="84" customFormat="1">
      <c r="A528"/>
      <c r="B528"/>
      <c r="C528" s="44"/>
      <c r="D528"/>
      <c r="E528"/>
      <c r="F528"/>
      <c r="G528"/>
      <c r="H528"/>
      <c r="I528" s="44"/>
      <c r="J528"/>
    </row>
    <row r="529" spans="1:10" s="84" customFormat="1">
      <c r="A529"/>
      <c r="B529"/>
      <c r="C529" s="44"/>
      <c r="D529"/>
      <c r="E529"/>
      <c r="F529"/>
      <c r="G529"/>
      <c r="H529"/>
      <c r="I529" s="44"/>
      <c r="J529"/>
    </row>
    <row r="530" spans="1:10" s="84" customFormat="1">
      <c r="A530"/>
      <c r="B530"/>
      <c r="C530" s="44"/>
      <c r="D530"/>
      <c r="E530"/>
      <c r="F530"/>
      <c r="G530"/>
      <c r="H530"/>
      <c r="I530" s="44"/>
      <c r="J530"/>
    </row>
    <row r="531" spans="1:10" s="84" customFormat="1">
      <c r="A531"/>
      <c r="B531"/>
      <c r="C531" s="44"/>
      <c r="D531"/>
      <c r="E531"/>
      <c r="F531"/>
      <c r="G531"/>
      <c r="H531"/>
      <c r="I531" s="44"/>
      <c r="J531"/>
    </row>
    <row r="532" spans="1:10" s="84" customFormat="1">
      <c r="A532"/>
      <c r="B532"/>
      <c r="C532" s="44"/>
      <c r="D532"/>
      <c r="E532"/>
      <c r="F532"/>
      <c r="G532"/>
      <c r="H532"/>
      <c r="I532" s="44"/>
      <c r="J532"/>
    </row>
    <row r="533" spans="1:10" s="84" customFormat="1">
      <c r="A533"/>
      <c r="B533"/>
      <c r="C533" s="44"/>
      <c r="D533"/>
      <c r="E533"/>
      <c r="F533"/>
      <c r="G533"/>
      <c r="H533"/>
      <c r="I533" s="44"/>
      <c r="J533"/>
    </row>
    <row r="534" spans="1:10" s="84" customFormat="1">
      <c r="A534"/>
      <c r="B534"/>
      <c r="C534" s="44"/>
      <c r="D534"/>
      <c r="E534"/>
      <c r="F534"/>
      <c r="G534"/>
      <c r="H534"/>
      <c r="I534" s="44"/>
      <c r="J534"/>
    </row>
    <row r="535" spans="1:10" s="84" customFormat="1">
      <c r="A535"/>
      <c r="B535"/>
      <c r="C535" s="44"/>
      <c r="D535"/>
      <c r="E535"/>
      <c r="F535"/>
      <c r="G535"/>
      <c r="H535"/>
      <c r="I535" s="44"/>
      <c r="J535"/>
    </row>
    <row r="536" spans="1:10" s="84" customFormat="1">
      <c r="A536"/>
      <c r="B536"/>
      <c r="C536" s="44"/>
      <c r="D536"/>
      <c r="E536"/>
      <c r="F536"/>
      <c r="G536"/>
      <c r="H536"/>
      <c r="I536" s="44"/>
      <c r="J536"/>
    </row>
    <row r="537" spans="1:10" s="84" customFormat="1">
      <c r="A537"/>
      <c r="B537"/>
      <c r="C537" s="44"/>
      <c r="D537"/>
      <c r="E537"/>
      <c r="F537"/>
      <c r="G537"/>
      <c r="H537"/>
      <c r="I537" s="44"/>
      <c r="J537"/>
    </row>
    <row r="538" spans="1:10" s="84" customFormat="1">
      <c r="A538"/>
      <c r="B538"/>
      <c r="C538" s="44"/>
      <c r="D538"/>
      <c r="E538"/>
      <c r="F538"/>
      <c r="G538"/>
      <c r="H538"/>
      <c r="I538" s="44"/>
      <c r="J538"/>
    </row>
    <row r="539" spans="1:10" s="84" customFormat="1">
      <c r="A539"/>
      <c r="B539"/>
      <c r="C539" s="44"/>
      <c r="D539"/>
      <c r="E539"/>
      <c r="F539"/>
      <c r="G539"/>
      <c r="H539"/>
      <c r="I539" s="44"/>
      <c r="J539"/>
    </row>
    <row r="540" spans="1:10" s="84" customFormat="1">
      <c r="A540"/>
      <c r="B540"/>
      <c r="C540" s="44"/>
      <c r="D540"/>
      <c r="E540"/>
      <c r="F540"/>
      <c r="G540"/>
      <c r="H540"/>
      <c r="I540" s="44"/>
      <c r="J540"/>
    </row>
    <row r="541" spans="1:10" s="84" customFormat="1">
      <c r="A541"/>
      <c r="B541"/>
      <c r="C541" s="44"/>
      <c r="D541"/>
      <c r="E541"/>
      <c r="F541"/>
      <c r="G541"/>
      <c r="H541"/>
      <c r="I541" s="44"/>
      <c r="J541"/>
    </row>
    <row r="542" spans="1:10" s="84" customFormat="1">
      <c r="A542"/>
      <c r="B542"/>
      <c r="C542" s="44"/>
      <c r="D542"/>
      <c r="E542"/>
      <c r="F542"/>
      <c r="G542"/>
      <c r="H542"/>
      <c r="I542" s="44"/>
      <c r="J542"/>
    </row>
    <row r="543" spans="1:10" s="84" customFormat="1">
      <c r="A543"/>
      <c r="B543"/>
      <c r="C543" s="44"/>
      <c r="D543"/>
      <c r="E543"/>
      <c r="F543"/>
      <c r="G543"/>
      <c r="H543"/>
      <c r="I543" s="44"/>
      <c r="J543"/>
    </row>
    <row r="544" spans="1:10" s="84" customFormat="1">
      <c r="A544"/>
      <c r="B544"/>
      <c r="C544" s="44"/>
      <c r="D544"/>
      <c r="E544"/>
      <c r="F544"/>
      <c r="G544"/>
      <c r="H544"/>
      <c r="I544" s="44"/>
      <c r="J544"/>
    </row>
    <row r="545" spans="1:10" s="84" customFormat="1">
      <c r="A545"/>
      <c r="B545"/>
      <c r="C545" s="44"/>
      <c r="D545"/>
      <c r="E545"/>
      <c r="F545"/>
      <c r="G545"/>
      <c r="H545"/>
      <c r="I545" s="44"/>
      <c r="J545"/>
    </row>
    <row r="546" spans="1:10" s="84" customFormat="1">
      <c r="A546"/>
      <c r="B546"/>
      <c r="C546" s="44"/>
      <c r="D546"/>
      <c r="E546"/>
      <c r="F546"/>
      <c r="G546"/>
      <c r="H546"/>
      <c r="I546" s="44"/>
      <c r="J546"/>
    </row>
    <row r="547" spans="1:10" s="84" customFormat="1">
      <c r="A547"/>
      <c r="B547"/>
      <c r="C547" s="44"/>
      <c r="D547"/>
      <c r="E547"/>
      <c r="F547"/>
      <c r="G547"/>
      <c r="H547"/>
      <c r="I547" s="44"/>
      <c r="J547"/>
    </row>
    <row r="548" spans="1:10" s="84" customFormat="1">
      <c r="A548"/>
      <c r="B548"/>
      <c r="C548" s="44"/>
      <c r="D548"/>
      <c r="E548"/>
      <c r="F548"/>
      <c r="G548"/>
      <c r="H548"/>
      <c r="I548" s="44"/>
      <c r="J548"/>
    </row>
    <row r="549" spans="1:10" s="84" customFormat="1">
      <c r="A549"/>
      <c r="B549"/>
      <c r="C549" s="44"/>
      <c r="D549"/>
      <c r="E549"/>
      <c r="F549"/>
      <c r="G549"/>
      <c r="H549"/>
      <c r="I549" s="44"/>
      <c r="J549"/>
    </row>
    <row r="550" spans="1:10" s="84" customFormat="1">
      <c r="A550"/>
      <c r="B550"/>
      <c r="C550" s="44"/>
      <c r="D550"/>
      <c r="E550"/>
      <c r="F550"/>
      <c r="G550"/>
      <c r="H550"/>
      <c r="I550" s="44"/>
      <c r="J550"/>
    </row>
    <row r="551" spans="1:10" s="84" customFormat="1">
      <c r="A551"/>
      <c r="B551"/>
      <c r="C551" s="44"/>
      <c r="D551"/>
      <c r="E551"/>
      <c r="F551"/>
      <c r="G551"/>
      <c r="H551"/>
      <c r="I551" s="44"/>
      <c r="J551"/>
    </row>
    <row r="552" spans="1:10" s="84" customFormat="1">
      <c r="A552"/>
      <c r="B552"/>
      <c r="C552" s="44"/>
      <c r="D552"/>
      <c r="E552"/>
      <c r="F552"/>
      <c r="G552"/>
      <c r="H552"/>
      <c r="I552" s="44"/>
      <c r="J552"/>
    </row>
    <row r="553" spans="1:10" s="84" customFormat="1">
      <c r="A553"/>
      <c r="B553"/>
      <c r="C553" s="44"/>
      <c r="D553"/>
      <c r="E553"/>
      <c r="F553"/>
      <c r="G553"/>
      <c r="H553"/>
      <c r="I553" s="44"/>
      <c r="J553"/>
    </row>
    <row r="554" spans="1:10" s="84" customFormat="1">
      <c r="A554"/>
      <c r="B554"/>
      <c r="C554" s="44"/>
      <c r="D554"/>
      <c r="E554"/>
      <c r="F554"/>
      <c r="G554"/>
      <c r="H554"/>
      <c r="I554" s="44"/>
      <c r="J554"/>
    </row>
    <row r="555" spans="1:10" s="84" customFormat="1">
      <c r="A555"/>
      <c r="B555"/>
      <c r="C555" s="44"/>
      <c r="D555"/>
      <c r="E555"/>
      <c r="F555"/>
      <c r="G555"/>
      <c r="H555"/>
      <c r="I555" s="44"/>
      <c r="J555"/>
    </row>
    <row r="556" spans="1:10" s="84" customFormat="1">
      <c r="A556"/>
      <c r="B556"/>
      <c r="C556" s="44"/>
      <c r="D556"/>
      <c r="E556"/>
      <c r="F556"/>
      <c r="G556"/>
      <c r="H556"/>
      <c r="I556" s="44"/>
      <c r="J556"/>
    </row>
    <row r="557" spans="1:10" s="84" customFormat="1">
      <c r="A557"/>
      <c r="B557"/>
      <c r="C557" s="44"/>
      <c r="D557"/>
      <c r="E557"/>
      <c r="F557"/>
      <c r="G557"/>
      <c r="H557"/>
      <c r="I557" s="44"/>
      <c r="J557"/>
    </row>
    <row r="558" spans="1:10" s="84" customFormat="1">
      <c r="A558"/>
      <c r="B558"/>
      <c r="C558" s="44"/>
      <c r="D558"/>
      <c r="E558"/>
      <c r="F558"/>
      <c r="G558"/>
      <c r="H558"/>
      <c r="I558" s="44"/>
      <c r="J558"/>
    </row>
    <row r="559" spans="1:10" s="84" customFormat="1">
      <c r="A559"/>
      <c r="B559"/>
      <c r="C559" s="44"/>
      <c r="D559"/>
      <c r="E559"/>
      <c r="F559"/>
      <c r="G559"/>
      <c r="H559"/>
      <c r="I559" s="44"/>
      <c r="J559"/>
    </row>
    <row r="560" spans="1:10" s="84" customFormat="1">
      <c r="A560"/>
      <c r="B560"/>
      <c r="C560" s="44"/>
      <c r="D560"/>
      <c r="E560"/>
      <c r="F560"/>
      <c r="G560"/>
      <c r="H560"/>
      <c r="I560" s="44"/>
      <c r="J560"/>
    </row>
    <row r="561" spans="1:10" s="84" customFormat="1">
      <c r="A561"/>
      <c r="B561"/>
      <c r="C561" s="44"/>
      <c r="D561"/>
      <c r="E561"/>
      <c r="F561"/>
      <c r="G561"/>
      <c r="H561"/>
      <c r="I561" s="44"/>
      <c r="J561"/>
    </row>
    <row r="562" spans="1:10" s="84" customFormat="1">
      <c r="A562"/>
      <c r="B562"/>
      <c r="C562" s="44"/>
      <c r="D562"/>
      <c r="E562"/>
      <c r="F562"/>
      <c r="G562"/>
      <c r="H562"/>
      <c r="I562" s="44"/>
      <c r="J562"/>
    </row>
    <row r="563" spans="1:10" s="84" customFormat="1">
      <c r="A563"/>
      <c r="B563"/>
      <c r="C563" s="44"/>
      <c r="D563"/>
      <c r="E563"/>
      <c r="F563"/>
      <c r="G563"/>
      <c r="H563"/>
      <c r="I563" s="44"/>
      <c r="J563"/>
    </row>
    <row r="564" spans="1:10" s="84" customFormat="1">
      <c r="A564"/>
      <c r="B564"/>
      <c r="C564" s="44"/>
      <c r="D564"/>
      <c r="E564"/>
      <c r="F564"/>
      <c r="G564"/>
      <c r="H564"/>
      <c r="I564" s="44"/>
      <c r="J564"/>
    </row>
    <row r="565" spans="1:10" s="84" customFormat="1">
      <c r="A565"/>
      <c r="B565"/>
      <c r="C565" s="44"/>
      <c r="D565"/>
      <c r="E565"/>
      <c r="F565"/>
      <c r="G565"/>
      <c r="H565"/>
      <c r="I565" s="44"/>
      <c r="J565"/>
    </row>
    <row r="566" spans="1:10" s="84" customFormat="1">
      <c r="A566"/>
      <c r="B566"/>
      <c r="C566" s="44"/>
      <c r="D566"/>
      <c r="E566"/>
      <c r="F566"/>
      <c r="G566"/>
      <c r="H566"/>
      <c r="I566" s="44"/>
      <c r="J566"/>
    </row>
    <row r="567" spans="1:10" s="84" customFormat="1">
      <c r="A567"/>
      <c r="B567"/>
      <c r="C567" s="44"/>
      <c r="D567"/>
      <c r="E567"/>
      <c r="F567"/>
      <c r="G567"/>
      <c r="H567"/>
      <c r="I567" s="44"/>
      <c r="J567"/>
    </row>
    <row r="568" spans="1:10" s="84" customFormat="1">
      <c r="A568"/>
      <c r="B568"/>
      <c r="C568" s="44"/>
      <c r="D568"/>
      <c r="E568"/>
      <c r="F568"/>
      <c r="G568"/>
      <c r="H568"/>
      <c r="I568" s="44"/>
      <c r="J568"/>
    </row>
    <row r="569" spans="1:10" s="84" customFormat="1">
      <c r="A569"/>
      <c r="B569"/>
      <c r="C569" s="44"/>
      <c r="D569"/>
      <c r="E569"/>
      <c r="F569"/>
      <c r="G569"/>
      <c r="H569"/>
      <c r="I569" s="44"/>
      <c r="J569"/>
    </row>
    <row r="570" spans="1:10" s="84" customFormat="1">
      <c r="A570"/>
      <c r="B570"/>
      <c r="C570" s="44"/>
      <c r="D570"/>
      <c r="E570"/>
      <c r="F570"/>
      <c r="G570"/>
      <c r="H570"/>
      <c r="I570" s="44"/>
      <c r="J570"/>
    </row>
    <row r="571" spans="1:10" s="84" customFormat="1">
      <c r="A571"/>
      <c r="B571"/>
      <c r="C571" s="44"/>
      <c r="D571"/>
      <c r="E571"/>
      <c r="F571"/>
      <c r="G571"/>
      <c r="H571"/>
      <c r="I571" s="44"/>
      <c r="J571"/>
    </row>
    <row r="572" spans="1:10" s="84" customFormat="1">
      <c r="A572"/>
      <c r="B572"/>
      <c r="C572" s="44"/>
      <c r="D572"/>
      <c r="E572"/>
      <c r="F572"/>
      <c r="G572"/>
      <c r="H572"/>
      <c r="I572" s="44"/>
      <c r="J572"/>
    </row>
    <row r="573" spans="1:10" s="84" customFormat="1">
      <c r="A573"/>
      <c r="B573"/>
      <c r="C573" s="44"/>
      <c r="D573"/>
      <c r="E573"/>
      <c r="F573"/>
      <c r="G573"/>
      <c r="H573"/>
      <c r="I573" s="44"/>
      <c r="J573"/>
    </row>
    <row r="574" spans="1:10" s="84" customFormat="1">
      <c r="A574"/>
      <c r="B574"/>
      <c r="C574" s="44"/>
      <c r="D574"/>
      <c r="E574"/>
      <c r="F574"/>
      <c r="G574"/>
      <c r="H574"/>
      <c r="I574" s="44"/>
      <c r="J574"/>
    </row>
    <row r="575" spans="1:10" s="84" customFormat="1">
      <c r="A575"/>
      <c r="B575"/>
      <c r="C575" s="44"/>
      <c r="D575"/>
      <c r="E575"/>
      <c r="F575"/>
      <c r="G575"/>
      <c r="H575"/>
      <c r="I575" s="44"/>
      <c r="J575"/>
    </row>
    <row r="576" spans="1:10" s="84" customFormat="1">
      <c r="A576"/>
      <c r="B576"/>
      <c r="C576" s="44"/>
      <c r="D576"/>
      <c r="E576"/>
      <c r="F576"/>
      <c r="G576"/>
      <c r="H576"/>
      <c r="I576" s="44"/>
      <c r="J576"/>
    </row>
    <row r="577" spans="1:10" s="84" customFormat="1">
      <c r="A577"/>
      <c r="B577"/>
      <c r="C577" s="44"/>
      <c r="D577"/>
      <c r="E577"/>
      <c r="F577"/>
      <c r="G577"/>
      <c r="H577"/>
      <c r="I577" s="44"/>
      <c r="J577"/>
    </row>
    <row r="578" spans="1:10" s="84" customFormat="1">
      <c r="A578"/>
      <c r="B578"/>
      <c r="C578" s="44"/>
      <c r="D578"/>
      <c r="E578"/>
      <c r="F578"/>
      <c r="G578"/>
      <c r="H578"/>
      <c r="I578" s="44"/>
      <c r="J578"/>
    </row>
    <row r="579" spans="1:10" s="84" customFormat="1">
      <c r="A579"/>
      <c r="B579"/>
      <c r="C579" s="44"/>
      <c r="D579"/>
      <c r="E579"/>
      <c r="F579"/>
      <c r="G579"/>
      <c r="H579"/>
      <c r="I579" s="44"/>
      <c r="J579"/>
    </row>
    <row r="580" spans="1:10" s="84" customFormat="1">
      <c r="A580"/>
      <c r="B580"/>
      <c r="C580" s="44"/>
      <c r="D580"/>
      <c r="E580"/>
      <c r="F580"/>
      <c r="G580"/>
      <c r="H580"/>
      <c r="I580" s="44"/>
      <c r="J580"/>
    </row>
    <row r="581" spans="1:10" s="84" customFormat="1">
      <c r="A581"/>
      <c r="B581"/>
      <c r="C581" s="44"/>
      <c r="D581"/>
      <c r="E581"/>
      <c r="F581"/>
      <c r="G581"/>
      <c r="H581"/>
      <c r="I581" s="44"/>
      <c r="J581"/>
    </row>
    <row r="582" spans="1:10" s="84" customFormat="1">
      <c r="A582"/>
      <c r="B582"/>
      <c r="C582" s="44"/>
      <c r="D582"/>
      <c r="E582"/>
      <c r="F582"/>
      <c r="G582"/>
      <c r="H582"/>
      <c r="I582" s="44"/>
      <c r="J582"/>
    </row>
    <row r="583" spans="1:10" s="84" customFormat="1">
      <c r="A583"/>
      <c r="B583"/>
      <c r="C583" s="44"/>
      <c r="D583"/>
      <c r="E583"/>
      <c r="F583"/>
      <c r="G583"/>
      <c r="H583"/>
      <c r="I583" s="44"/>
      <c r="J583"/>
    </row>
    <row r="584" spans="1:10" s="84" customFormat="1">
      <c r="A584"/>
      <c r="B584"/>
      <c r="C584" s="44"/>
      <c r="D584"/>
      <c r="E584"/>
      <c r="F584"/>
      <c r="G584"/>
      <c r="H584"/>
      <c r="I584" s="44"/>
      <c r="J584"/>
    </row>
    <row r="585" spans="1:10" s="84" customFormat="1">
      <c r="A585"/>
      <c r="B585"/>
      <c r="C585" s="44"/>
      <c r="D585"/>
      <c r="E585"/>
      <c r="F585"/>
      <c r="G585"/>
      <c r="H585"/>
      <c r="I585" s="44"/>
      <c r="J585"/>
    </row>
    <row r="586" spans="1:10" s="84" customFormat="1">
      <c r="A586"/>
      <c r="B586"/>
      <c r="C586" s="44"/>
      <c r="D586"/>
      <c r="E586"/>
      <c r="F586"/>
      <c r="G586"/>
      <c r="H586"/>
      <c r="I586" s="44"/>
      <c r="J586"/>
    </row>
    <row r="587" spans="1:10" s="84" customFormat="1">
      <c r="A587"/>
      <c r="B587"/>
      <c r="C587" s="44"/>
      <c r="D587"/>
      <c r="E587"/>
      <c r="F587"/>
      <c r="G587"/>
      <c r="H587"/>
      <c r="I587" s="44"/>
      <c r="J587"/>
    </row>
    <row r="588" spans="1:10" s="84" customFormat="1">
      <c r="A588"/>
      <c r="B588"/>
      <c r="C588" s="44"/>
      <c r="D588"/>
      <c r="E588"/>
      <c r="F588"/>
      <c r="G588"/>
      <c r="H588"/>
      <c r="I588" s="44"/>
      <c r="J588"/>
    </row>
    <row r="589" spans="1:10" s="84" customFormat="1">
      <c r="A589"/>
      <c r="B589"/>
      <c r="C589" s="44"/>
      <c r="D589"/>
      <c r="E589"/>
      <c r="F589"/>
      <c r="G589"/>
      <c r="H589"/>
      <c r="I589" s="44"/>
      <c r="J589"/>
    </row>
    <row r="590" spans="1:10" s="84" customFormat="1">
      <c r="A590"/>
      <c r="B590"/>
      <c r="C590" s="44"/>
      <c r="D590"/>
      <c r="E590"/>
      <c r="F590"/>
      <c r="G590"/>
      <c r="H590"/>
      <c r="I590" s="44"/>
      <c r="J590"/>
    </row>
    <row r="591" spans="1:10" s="84" customFormat="1">
      <c r="A591"/>
      <c r="B591"/>
      <c r="C591" s="44"/>
      <c r="D591"/>
      <c r="E591"/>
      <c r="F591"/>
      <c r="G591"/>
      <c r="H591"/>
      <c r="I591" s="44"/>
      <c r="J591"/>
    </row>
    <row r="592" spans="1:10" s="84" customFormat="1">
      <c r="A592"/>
      <c r="B592"/>
      <c r="C592" s="44"/>
      <c r="D592"/>
      <c r="E592"/>
      <c r="F592"/>
      <c r="G592"/>
      <c r="H592"/>
      <c r="I592" s="44"/>
      <c r="J592"/>
    </row>
    <row r="593" spans="1:10" s="84" customFormat="1">
      <c r="A593"/>
      <c r="B593"/>
      <c r="C593" s="44"/>
      <c r="D593"/>
      <c r="E593"/>
      <c r="F593"/>
      <c r="G593"/>
      <c r="H593"/>
      <c r="I593" s="44"/>
      <c r="J593"/>
    </row>
    <row r="594" spans="1:10" s="84" customFormat="1">
      <c r="A594"/>
      <c r="B594"/>
      <c r="C594" s="44"/>
      <c r="D594"/>
      <c r="E594"/>
      <c r="F594"/>
      <c r="G594"/>
      <c r="H594"/>
      <c r="I594" s="44"/>
      <c r="J594"/>
    </row>
    <row r="595" spans="1:10" s="84" customFormat="1">
      <c r="A595"/>
      <c r="B595"/>
      <c r="C595" s="44"/>
      <c r="D595"/>
      <c r="E595"/>
      <c r="F595"/>
      <c r="G595"/>
      <c r="H595"/>
      <c r="I595" s="44"/>
      <c r="J595"/>
    </row>
    <row r="596" spans="1:10" s="84" customFormat="1">
      <c r="A596"/>
      <c r="B596"/>
      <c r="C596" s="44"/>
      <c r="D596"/>
      <c r="E596"/>
      <c r="F596"/>
      <c r="G596"/>
      <c r="H596"/>
      <c r="I596" s="44"/>
      <c r="J596"/>
    </row>
    <row r="597" spans="1:10" s="84" customFormat="1">
      <c r="A597"/>
      <c r="B597"/>
      <c r="C597" s="44"/>
      <c r="D597"/>
      <c r="E597"/>
      <c r="F597"/>
      <c r="G597"/>
      <c r="H597"/>
      <c r="I597" s="44"/>
      <c r="J597"/>
    </row>
    <row r="598" spans="1:10" s="84" customFormat="1">
      <c r="A598"/>
      <c r="B598"/>
      <c r="C598" s="44"/>
      <c r="D598"/>
      <c r="E598"/>
      <c r="F598"/>
      <c r="G598"/>
      <c r="H598"/>
      <c r="I598" s="44"/>
      <c r="J598"/>
    </row>
    <row r="599" spans="1:10" s="84" customFormat="1">
      <c r="A599"/>
      <c r="B599"/>
      <c r="C599" s="44"/>
      <c r="D599"/>
      <c r="E599"/>
      <c r="F599"/>
      <c r="G599"/>
      <c r="H599"/>
      <c r="I599" s="44"/>
      <c r="J599"/>
    </row>
    <row r="600" spans="1:10" s="84" customFormat="1">
      <c r="A600"/>
      <c r="B600"/>
      <c r="C600" s="44"/>
      <c r="D600"/>
      <c r="E600"/>
      <c r="F600"/>
      <c r="G600"/>
      <c r="H600"/>
      <c r="I600" s="44"/>
      <c r="J600"/>
    </row>
    <row r="601" spans="1:10" s="84" customFormat="1">
      <c r="A601"/>
      <c r="B601"/>
      <c r="C601" s="44"/>
      <c r="D601"/>
      <c r="E601"/>
      <c r="F601"/>
      <c r="G601"/>
      <c r="H601"/>
      <c r="I601" s="44"/>
      <c r="J601"/>
    </row>
    <row r="602" spans="1:10" s="84" customFormat="1">
      <c r="A602"/>
      <c r="B602"/>
      <c r="C602" s="44"/>
      <c r="D602"/>
      <c r="E602"/>
      <c r="F602"/>
      <c r="G602"/>
      <c r="H602"/>
      <c r="I602" s="44"/>
      <c r="J602"/>
    </row>
    <row r="603" spans="1:10" s="84" customFormat="1">
      <c r="A603"/>
      <c r="B603"/>
      <c r="C603" s="44"/>
      <c r="D603"/>
      <c r="E603"/>
      <c r="F603"/>
      <c r="G603"/>
      <c r="H603"/>
      <c r="I603" s="44"/>
      <c r="J603"/>
    </row>
    <row r="604" spans="1:10" s="84" customFormat="1">
      <c r="A604"/>
      <c r="B604"/>
      <c r="C604" s="44"/>
      <c r="D604"/>
      <c r="E604"/>
      <c r="F604"/>
      <c r="G604"/>
      <c r="H604"/>
      <c r="I604" s="44"/>
      <c r="J604"/>
    </row>
    <row r="605" spans="1:10" s="84" customFormat="1">
      <c r="A605"/>
      <c r="B605"/>
      <c r="C605" s="44"/>
      <c r="D605"/>
      <c r="E605"/>
      <c r="F605"/>
      <c r="G605"/>
      <c r="H605"/>
      <c r="I605" s="44"/>
      <c r="J605"/>
    </row>
    <row r="606" spans="1:10" s="84" customFormat="1">
      <c r="A606"/>
      <c r="B606"/>
      <c r="C606" s="44"/>
      <c r="D606"/>
      <c r="E606"/>
      <c r="F606"/>
      <c r="G606"/>
      <c r="H606"/>
      <c r="I606" s="44"/>
      <c r="J606"/>
    </row>
    <row r="607" spans="1:10" s="84" customFormat="1">
      <c r="A607"/>
      <c r="B607"/>
      <c r="C607" s="44"/>
      <c r="D607"/>
      <c r="E607"/>
      <c r="F607"/>
      <c r="G607"/>
      <c r="H607"/>
      <c r="I607" s="44"/>
      <c r="J607"/>
    </row>
    <row r="608" spans="1:10" s="84" customFormat="1">
      <c r="A608"/>
      <c r="B608"/>
      <c r="C608" s="44"/>
      <c r="D608"/>
      <c r="E608"/>
      <c r="F608"/>
      <c r="G608"/>
      <c r="H608"/>
      <c r="I608" s="44"/>
      <c r="J608"/>
    </row>
    <row r="609" spans="1:10" s="84" customFormat="1">
      <c r="A609"/>
      <c r="B609"/>
      <c r="C609" s="44"/>
      <c r="D609"/>
      <c r="E609"/>
      <c r="F609"/>
      <c r="G609"/>
      <c r="H609"/>
      <c r="I609" s="44"/>
      <c r="J609"/>
    </row>
    <row r="610" spans="1:10" s="84" customFormat="1">
      <c r="A610"/>
      <c r="B610"/>
      <c r="C610" s="44"/>
      <c r="D610"/>
      <c r="E610"/>
      <c r="F610"/>
      <c r="G610"/>
      <c r="H610"/>
      <c r="I610" s="44"/>
      <c r="J610"/>
    </row>
    <row r="611" spans="1:10" s="84" customFormat="1">
      <c r="A611"/>
      <c r="B611"/>
      <c r="C611" s="44"/>
      <c r="D611"/>
      <c r="E611"/>
      <c r="F611"/>
      <c r="G611"/>
      <c r="H611"/>
      <c r="I611" s="44"/>
      <c r="J611"/>
    </row>
    <row r="612" spans="1:10" s="84" customFormat="1">
      <c r="A612"/>
      <c r="B612"/>
      <c r="C612" s="44"/>
      <c r="D612"/>
      <c r="E612"/>
      <c r="F612"/>
      <c r="G612"/>
      <c r="H612"/>
      <c r="I612" s="44"/>
      <c r="J612"/>
    </row>
    <row r="613" spans="1:10" s="84" customFormat="1">
      <c r="A613"/>
      <c r="B613"/>
      <c r="C613" s="44"/>
      <c r="D613"/>
      <c r="E613"/>
      <c r="F613"/>
      <c r="G613"/>
      <c r="H613"/>
      <c r="I613" s="44"/>
      <c r="J613"/>
    </row>
    <row r="614" spans="1:10" s="84" customFormat="1">
      <c r="A614"/>
      <c r="B614"/>
      <c r="C614" s="44"/>
      <c r="D614"/>
      <c r="E614"/>
      <c r="F614"/>
      <c r="G614"/>
      <c r="H614"/>
      <c r="I614" s="44"/>
      <c r="J614"/>
    </row>
    <row r="615" spans="1:10" s="84" customFormat="1">
      <c r="A615"/>
      <c r="B615"/>
      <c r="C615" s="44"/>
      <c r="D615"/>
      <c r="E615"/>
      <c r="F615"/>
      <c r="G615"/>
      <c r="H615"/>
      <c r="I615" s="44"/>
      <c r="J615"/>
    </row>
    <row r="616" spans="1:10" s="84" customFormat="1">
      <c r="A616"/>
      <c r="B616"/>
      <c r="C616" s="44"/>
      <c r="D616"/>
      <c r="E616"/>
      <c r="F616"/>
      <c r="G616"/>
      <c r="H616"/>
      <c r="I616" s="44"/>
      <c r="J616"/>
    </row>
    <row r="617" spans="1:10" s="84" customFormat="1">
      <c r="A617"/>
      <c r="B617"/>
      <c r="C617" s="44"/>
      <c r="D617"/>
      <c r="E617"/>
      <c r="F617"/>
      <c r="G617"/>
      <c r="H617"/>
      <c r="I617" s="44"/>
      <c r="J617"/>
    </row>
    <row r="618" spans="1:10" s="84" customFormat="1">
      <c r="A618"/>
      <c r="B618"/>
      <c r="C618" s="44"/>
      <c r="D618"/>
      <c r="E618"/>
      <c r="F618"/>
      <c r="G618"/>
      <c r="H618"/>
      <c r="I618" s="44"/>
      <c r="J618"/>
    </row>
    <row r="619" spans="1:10" s="84" customFormat="1">
      <c r="A619"/>
      <c r="B619"/>
      <c r="C619" s="44"/>
      <c r="D619"/>
      <c r="E619"/>
      <c r="F619"/>
      <c r="G619"/>
      <c r="H619"/>
      <c r="I619" s="44"/>
      <c r="J619"/>
    </row>
    <row r="620" spans="1:10" s="84" customFormat="1">
      <c r="A620"/>
      <c r="B620"/>
      <c r="C620" s="44"/>
      <c r="D620"/>
      <c r="E620"/>
      <c r="F620"/>
      <c r="G620"/>
      <c r="H620"/>
      <c r="I620" s="44"/>
      <c r="J620"/>
    </row>
    <row r="621" spans="1:10" s="84" customFormat="1">
      <c r="A621"/>
      <c r="B621"/>
      <c r="C621" s="44"/>
      <c r="D621"/>
      <c r="E621"/>
      <c r="F621"/>
      <c r="G621"/>
      <c r="H621"/>
      <c r="I621" s="44"/>
      <c r="J621"/>
    </row>
    <row r="622" spans="1:10" s="84" customFormat="1">
      <c r="A622"/>
      <c r="B622"/>
      <c r="C622" s="44"/>
      <c r="D622"/>
      <c r="E622"/>
      <c r="F622"/>
      <c r="G622"/>
      <c r="H622"/>
      <c r="I622" s="44"/>
      <c r="J622"/>
    </row>
    <row r="623" spans="1:10" s="84" customFormat="1">
      <c r="A623"/>
      <c r="B623"/>
      <c r="C623" s="44"/>
      <c r="D623"/>
      <c r="E623"/>
      <c r="F623"/>
      <c r="G623"/>
      <c r="H623"/>
      <c r="I623" s="44"/>
      <c r="J623"/>
    </row>
    <row r="624" spans="1:10" s="84" customFormat="1">
      <c r="A624"/>
      <c r="B624"/>
      <c r="C624" s="44"/>
      <c r="D624"/>
      <c r="E624"/>
      <c r="F624"/>
      <c r="G624"/>
      <c r="H624"/>
      <c r="I624" s="44"/>
      <c r="J624"/>
    </row>
    <row r="625" spans="1:10" s="84" customFormat="1">
      <c r="A625"/>
      <c r="B625"/>
      <c r="C625" s="44"/>
      <c r="D625"/>
      <c r="E625"/>
      <c r="F625"/>
      <c r="G625"/>
      <c r="H625"/>
      <c r="I625" s="44"/>
      <c r="J625"/>
    </row>
    <row r="626" spans="1:10" s="84" customFormat="1">
      <c r="A626"/>
      <c r="B626"/>
      <c r="C626" s="44"/>
      <c r="D626"/>
      <c r="E626"/>
      <c r="F626"/>
      <c r="G626"/>
      <c r="H626"/>
      <c r="I626" s="44"/>
      <c r="J626"/>
    </row>
    <row r="627" spans="1:10" s="84" customFormat="1">
      <c r="A627"/>
      <c r="B627"/>
      <c r="C627" s="44"/>
      <c r="D627"/>
      <c r="E627"/>
      <c r="F627"/>
      <c r="G627"/>
      <c r="H627"/>
      <c r="I627" s="44"/>
      <c r="J627"/>
    </row>
    <row r="628" spans="1:10" s="84" customFormat="1">
      <c r="A628"/>
      <c r="B628"/>
      <c r="C628" s="44"/>
      <c r="D628"/>
      <c r="E628"/>
      <c r="F628"/>
      <c r="G628"/>
      <c r="H628"/>
      <c r="I628" s="44"/>
      <c r="J628"/>
    </row>
    <row r="629" spans="1:10" s="84" customFormat="1">
      <c r="A629"/>
      <c r="B629"/>
      <c r="C629" s="44"/>
      <c r="D629"/>
      <c r="E629"/>
      <c r="F629"/>
      <c r="G629"/>
      <c r="H629"/>
      <c r="I629" s="44"/>
      <c r="J629"/>
    </row>
    <row r="630" spans="1:10" s="84" customFormat="1">
      <c r="A630"/>
      <c r="B630"/>
      <c r="C630" s="44"/>
      <c r="D630"/>
      <c r="E630"/>
      <c r="F630"/>
      <c r="G630"/>
      <c r="H630"/>
      <c r="I630" s="44"/>
      <c r="J630"/>
    </row>
    <row r="631" spans="1:10" s="84" customFormat="1">
      <c r="A631"/>
      <c r="B631"/>
      <c r="C631" s="44"/>
      <c r="D631"/>
      <c r="E631"/>
      <c r="F631"/>
      <c r="G631"/>
      <c r="H631"/>
      <c r="I631" s="44"/>
      <c r="J631"/>
    </row>
    <row r="632" spans="1:10" s="84" customFormat="1">
      <c r="A632"/>
      <c r="B632"/>
      <c r="C632" s="44"/>
      <c r="D632"/>
      <c r="E632"/>
      <c r="F632"/>
      <c r="G632"/>
      <c r="H632"/>
      <c r="I632" s="44"/>
      <c r="J632"/>
    </row>
    <row r="633" spans="1:10" s="84" customFormat="1">
      <c r="A633"/>
      <c r="B633"/>
      <c r="C633" s="44"/>
      <c r="D633"/>
      <c r="E633"/>
      <c r="F633"/>
      <c r="G633"/>
      <c r="H633"/>
      <c r="I633" s="44"/>
      <c r="J633"/>
    </row>
    <row r="634" spans="1:10" s="84" customFormat="1">
      <c r="A634"/>
      <c r="B634"/>
      <c r="C634" s="44"/>
      <c r="D634"/>
      <c r="E634"/>
      <c r="F634"/>
      <c r="G634"/>
      <c r="H634"/>
      <c r="I634" s="44"/>
      <c r="J634"/>
    </row>
    <row r="635" spans="1:10" s="84" customFormat="1">
      <c r="A635"/>
      <c r="B635"/>
      <c r="C635" s="44"/>
      <c r="D635"/>
      <c r="E635"/>
      <c r="F635"/>
      <c r="G635"/>
      <c r="H635"/>
      <c r="I635" s="44"/>
      <c r="J635"/>
    </row>
    <row r="636" spans="1:10" s="84" customFormat="1">
      <c r="A636"/>
      <c r="B636"/>
      <c r="C636" s="44"/>
      <c r="D636"/>
      <c r="E636"/>
      <c r="F636"/>
      <c r="G636"/>
      <c r="H636"/>
      <c r="I636" s="44"/>
      <c r="J636"/>
    </row>
    <row r="637" spans="1:10" s="84" customFormat="1">
      <c r="A637"/>
      <c r="B637"/>
      <c r="C637" s="44"/>
      <c r="D637"/>
      <c r="E637"/>
      <c r="F637"/>
      <c r="G637"/>
      <c r="H637"/>
      <c r="I637" s="44"/>
      <c r="J637"/>
    </row>
    <row r="638" spans="1:10" s="84" customFormat="1">
      <c r="A638"/>
      <c r="B638"/>
      <c r="C638" s="44"/>
      <c r="D638"/>
      <c r="E638"/>
      <c r="F638"/>
      <c r="G638"/>
      <c r="H638"/>
      <c r="I638" s="44"/>
      <c r="J638"/>
    </row>
    <row r="639" spans="1:10" s="84" customFormat="1">
      <c r="A639"/>
      <c r="B639"/>
      <c r="C639" s="44"/>
      <c r="D639"/>
      <c r="E639"/>
      <c r="F639"/>
      <c r="G639"/>
      <c r="H639"/>
      <c r="I639" s="44"/>
      <c r="J639"/>
    </row>
    <row r="640" spans="1:10" s="84" customFormat="1">
      <c r="A640"/>
      <c r="B640"/>
      <c r="C640" s="44"/>
      <c r="D640"/>
      <c r="E640"/>
      <c r="F640"/>
      <c r="G640"/>
      <c r="H640"/>
      <c r="I640" s="44"/>
      <c r="J640"/>
    </row>
    <row r="641" spans="1:10" s="84" customFormat="1">
      <c r="A641"/>
      <c r="B641"/>
      <c r="C641" s="44"/>
      <c r="D641"/>
      <c r="E641"/>
      <c r="F641"/>
      <c r="G641"/>
      <c r="H641"/>
      <c r="I641" s="44"/>
      <c r="J641"/>
    </row>
    <row r="642" spans="1:10" s="84" customFormat="1">
      <c r="A642"/>
      <c r="B642"/>
      <c r="C642" s="44"/>
      <c r="D642"/>
      <c r="E642"/>
      <c r="F642"/>
      <c r="G642"/>
      <c r="H642"/>
      <c r="I642" s="44"/>
      <c r="J642"/>
    </row>
    <row r="643" spans="1:10" s="84" customFormat="1">
      <c r="A643"/>
      <c r="B643"/>
      <c r="C643" s="44"/>
      <c r="D643"/>
      <c r="E643"/>
      <c r="F643"/>
      <c r="G643"/>
      <c r="H643"/>
      <c r="I643" s="44"/>
      <c r="J643"/>
    </row>
    <row r="644" spans="1:10" s="84" customFormat="1">
      <c r="A644"/>
      <c r="B644"/>
      <c r="C644" s="44"/>
      <c r="D644"/>
      <c r="E644"/>
      <c r="F644"/>
      <c r="G644"/>
      <c r="H644"/>
      <c r="I644" s="44"/>
      <c r="J644"/>
    </row>
    <row r="645" spans="1:10" s="84" customFormat="1">
      <c r="A645"/>
      <c r="B645"/>
      <c r="C645" s="44"/>
      <c r="D645"/>
      <c r="E645"/>
      <c r="F645"/>
      <c r="G645"/>
      <c r="H645"/>
      <c r="I645" s="44"/>
      <c r="J645"/>
    </row>
    <row r="646" spans="1:10" s="84" customFormat="1">
      <c r="A646"/>
      <c r="B646"/>
      <c r="C646" s="44"/>
      <c r="D646"/>
      <c r="E646"/>
      <c r="F646"/>
      <c r="G646"/>
      <c r="H646"/>
      <c r="I646" s="44"/>
      <c r="J646"/>
    </row>
    <row r="647" spans="1:10" s="84" customFormat="1">
      <c r="A647"/>
      <c r="B647"/>
      <c r="C647" s="44"/>
      <c r="D647"/>
      <c r="E647"/>
      <c r="F647"/>
      <c r="G647"/>
      <c r="H647"/>
      <c r="I647" s="44"/>
      <c r="J647"/>
    </row>
    <row r="648" spans="1:10" s="84" customFormat="1">
      <c r="A648"/>
      <c r="B648"/>
      <c r="C648" s="44"/>
      <c r="D648"/>
      <c r="E648"/>
      <c r="F648"/>
      <c r="G648"/>
      <c r="H648"/>
      <c r="I648" s="44"/>
      <c r="J648"/>
    </row>
    <row r="649" spans="1:10" s="84" customFormat="1">
      <c r="A649"/>
      <c r="B649"/>
      <c r="C649" s="44"/>
      <c r="D649"/>
      <c r="E649"/>
      <c r="F649"/>
      <c r="G649"/>
      <c r="H649"/>
      <c r="I649" s="44"/>
      <c r="J649"/>
    </row>
    <row r="650" spans="1:10" s="84" customFormat="1">
      <c r="A650"/>
      <c r="B650"/>
      <c r="C650" s="44"/>
      <c r="D650"/>
      <c r="E650"/>
      <c r="F650"/>
      <c r="G650"/>
      <c r="H650"/>
      <c r="I650" s="44"/>
      <c r="J650"/>
    </row>
    <row r="651" spans="1:10" s="84" customFormat="1">
      <c r="A651"/>
      <c r="B651"/>
      <c r="C651" s="44"/>
      <c r="D651"/>
      <c r="E651"/>
      <c r="F651"/>
      <c r="G651"/>
      <c r="H651"/>
      <c r="I651" s="44"/>
      <c r="J651"/>
    </row>
    <row r="652" spans="1:10" s="84" customFormat="1">
      <c r="A652"/>
      <c r="B652"/>
      <c r="C652" s="44"/>
      <c r="D652"/>
      <c r="E652"/>
      <c r="F652"/>
      <c r="G652"/>
      <c r="H652"/>
      <c r="I652" s="44"/>
      <c r="J652"/>
    </row>
    <row r="653" spans="1:10" s="84" customFormat="1">
      <c r="A653"/>
      <c r="B653"/>
      <c r="C653" s="44"/>
      <c r="D653"/>
      <c r="E653"/>
      <c r="F653"/>
      <c r="G653"/>
      <c r="H653"/>
      <c r="I653" s="44"/>
      <c r="J653"/>
    </row>
    <row r="654" spans="1:10" s="84" customFormat="1">
      <c r="A654"/>
      <c r="B654"/>
      <c r="C654" s="44"/>
      <c r="D654"/>
      <c r="E654"/>
      <c r="F654"/>
      <c r="G654"/>
      <c r="H654"/>
      <c r="I654" s="44"/>
      <c r="J654"/>
    </row>
    <row r="655" spans="1:10" s="84" customFormat="1">
      <c r="A655"/>
      <c r="B655"/>
      <c r="C655" s="44"/>
      <c r="D655"/>
      <c r="E655"/>
      <c r="F655"/>
      <c r="G655"/>
      <c r="H655"/>
      <c r="I655" s="44"/>
      <c r="J655"/>
    </row>
    <row r="656" spans="1:10" s="84" customFormat="1">
      <c r="A656"/>
      <c r="B656"/>
      <c r="C656" s="44"/>
      <c r="D656"/>
      <c r="E656"/>
      <c r="F656"/>
      <c r="G656"/>
      <c r="H656"/>
      <c r="I656" s="44"/>
      <c r="J656"/>
    </row>
    <row r="657" spans="1:10" s="84" customFormat="1">
      <c r="A657"/>
      <c r="B657"/>
      <c r="C657" s="44"/>
      <c r="D657"/>
      <c r="E657"/>
      <c r="F657"/>
      <c r="G657"/>
      <c r="H657"/>
      <c r="I657" s="44"/>
      <c r="J657"/>
    </row>
    <row r="658" spans="1:10" s="84" customFormat="1">
      <c r="A658"/>
      <c r="B658"/>
      <c r="C658" s="44"/>
      <c r="D658"/>
      <c r="E658"/>
      <c r="F658"/>
      <c r="G658"/>
      <c r="H658"/>
      <c r="I658" s="44"/>
      <c r="J658"/>
    </row>
    <row r="659" spans="1:10" s="84" customFormat="1">
      <c r="A659"/>
      <c r="B659"/>
      <c r="C659" s="44"/>
      <c r="D659"/>
      <c r="E659"/>
      <c r="F659"/>
      <c r="G659"/>
      <c r="H659"/>
      <c r="I659" s="44"/>
      <c r="J659"/>
    </row>
    <row r="660" spans="1:10" s="84" customFormat="1">
      <c r="A660"/>
      <c r="B660"/>
      <c r="C660" s="44"/>
      <c r="D660"/>
      <c r="E660"/>
      <c r="F660"/>
      <c r="G660"/>
      <c r="H660"/>
      <c r="I660" s="44"/>
      <c r="J660"/>
    </row>
    <row r="661" spans="1:10" s="84" customFormat="1">
      <c r="A661"/>
      <c r="B661"/>
      <c r="C661" s="44"/>
      <c r="D661"/>
      <c r="E661"/>
      <c r="F661"/>
      <c r="G661"/>
      <c r="H661"/>
      <c r="I661" s="44"/>
      <c r="J661"/>
    </row>
    <row r="662" spans="1:10" s="84" customFormat="1">
      <c r="A662"/>
      <c r="B662"/>
      <c r="C662" s="44"/>
      <c r="D662"/>
      <c r="E662"/>
      <c r="F662"/>
      <c r="G662"/>
      <c r="H662"/>
      <c r="I662" s="44"/>
      <c r="J662"/>
    </row>
    <row r="663" spans="1:10" s="84" customFormat="1">
      <c r="A663"/>
      <c r="B663"/>
      <c r="C663" s="44"/>
      <c r="D663"/>
      <c r="E663"/>
      <c r="F663"/>
      <c r="G663"/>
      <c r="H663"/>
      <c r="I663" s="44"/>
      <c r="J663"/>
    </row>
    <row r="664" spans="1:10" s="84" customFormat="1">
      <c r="A664"/>
      <c r="B664"/>
      <c r="C664" s="44"/>
      <c r="D664"/>
      <c r="E664"/>
      <c r="F664"/>
      <c r="G664"/>
      <c r="H664"/>
      <c r="I664" s="44"/>
      <c r="J664"/>
    </row>
    <row r="665" spans="1:10" s="84" customFormat="1">
      <c r="A665"/>
      <c r="B665"/>
      <c r="C665" s="44"/>
      <c r="D665"/>
      <c r="E665"/>
      <c r="F665"/>
      <c r="G665"/>
      <c r="H665"/>
      <c r="I665" s="44"/>
      <c r="J665"/>
    </row>
    <row r="666" spans="1:10" s="84" customFormat="1">
      <c r="A666"/>
      <c r="B666"/>
      <c r="C666" s="44"/>
      <c r="D666"/>
      <c r="E666"/>
      <c r="F666"/>
      <c r="G666"/>
      <c r="H666"/>
      <c r="I666" s="44"/>
      <c r="J666"/>
    </row>
    <row r="667" spans="1:10" s="84" customFormat="1">
      <c r="A667"/>
      <c r="B667"/>
      <c r="C667" s="44"/>
      <c r="D667"/>
      <c r="E667"/>
      <c r="F667"/>
      <c r="G667"/>
      <c r="H667"/>
      <c r="I667" s="44"/>
      <c r="J667"/>
    </row>
    <row r="668" spans="1:10" s="84" customFormat="1">
      <c r="A668"/>
      <c r="B668"/>
      <c r="C668" s="44"/>
      <c r="D668"/>
      <c r="E668"/>
      <c r="F668"/>
      <c r="G668"/>
      <c r="H668"/>
      <c r="I668" s="44"/>
      <c r="J668"/>
    </row>
    <row r="669" spans="1:10" s="84" customFormat="1">
      <c r="A669"/>
      <c r="B669"/>
      <c r="C669" s="44"/>
      <c r="D669"/>
      <c r="E669"/>
      <c r="F669"/>
      <c r="G669"/>
      <c r="H669"/>
      <c r="I669" s="44"/>
      <c r="J669"/>
    </row>
    <row r="670" spans="1:10" s="84" customFormat="1">
      <c r="A670"/>
      <c r="B670"/>
      <c r="C670" s="44"/>
      <c r="D670"/>
      <c r="E670"/>
      <c r="F670"/>
      <c r="G670"/>
      <c r="H670"/>
      <c r="I670" s="44"/>
      <c r="J670"/>
    </row>
    <row r="671" spans="1:10" s="84" customFormat="1">
      <c r="A671"/>
      <c r="B671"/>
      <c r="C671" s="44"/>
      <c r="D671"/>
      <c r="E671"/>
      <c r="F671"/>
      <c r="G671"/>
      <c r="H671"/>
      <c r="I671" s="44"/>
      <c r="J671"/>
    </row>
    <row r="672" spans="1:10" s="84" customFormat="1">
      <c r="A672"/>
      <c r="B672"/>
      <c r="C672" s="44"/>
      <c r="D672"/>
      <c r="E672"/>
      <c r="F672"/>
      <c r="G672"/>
      <c r="H672"/>
      <c r="I672" s="44"/>
      <c r="J672"/>
    </row>
    <row r="673" spans="1:10" s="84" customFormat="1">
      <c r="A673"/>
      <c r="B673"/>
      <c r="C673" s="44"/>
      <c r="D673"/>
      <c r="E673"/>
      <c r="F673"/>
      <c r="G673"/>
      <c r="H673"/>
      <c r="I673" s="44"/>
      <c r="J673"/>
    </row>
    <row r="674" spans="1:10" s="84" customFormat="1">
      <c r="A674"/>
      <c r="B674"/>
      <c r="C674" s="44"/>
      <c r="D674"/>
      <c r="E674"/>
      <c r="F674"/>
      <c r="G674"/>
      <c r="H674"/>
      <c r="I674" s="44"/>
      <c r="J674"/>
    </row>
    <row r="675" spans="1:10" s="84" customFormat="1">
      <c r="A675"/>
      <c r="B675"/>
      <c r="C675" s="44"/>
      <c r="D675"/>
      <c r="E675"/>
      <c r="F675"/>
      <c r="G675"/>
      <c r="H675"/>
      <c r="I675" s="44"/>
      <c r="J675"/>
    </row>
    <row r="676" spans="1:10" s="84" customFormat="1">
      <c r="A676"/>
      <c r="B676"/>
      <c r="C676" s="44"/>
      <c r="D676"/>
      <c r="E676"/>
      <c r="F676"/>
      <c r="G676"/>
      <c r="H676"/>
      <c r="I676" s="44"/>
      <c r="J676"/>
    </row>
    <row r="677" spans="1:10" s="84" customFormat="1">
      <c r="A677"/>
      <c r="B677"/>
      <c r="C677" s="44"/>
      <c r="D677"/>
      <c r="E677"/>
      <c r="F677"/>
      <c r="G677"/>
      <c r="H677"/>
      <c r="I677" s="44"/>
      <c r="J677"/>
    </row>
    <row r="678" spans="1:10" s="84" customFormat="1">
      <c r="A678"/>
      <c r="B678"/>
      <c r="C678" s="44"/>
      <c r="D678"/>
      <c r="E678"/>
      <c r="F678"/>
      <c r="G678"/>
      <c r="H678"/>
      <c r="I678" s="44"/>
      <c r="J678"/>
    </row>
    <row r="679" spans="1:10" s="84" customFormat="1">
      <c r="A679"/>
      <c r="B679"/>
      <c r="C679" s="44"/>
      <c r="D679"/>
      <c r="E679"/>
      <c r="F679"/>
      <c r="G679"/>
      <c r="H679"/>
      <c r="I679" s="44"/>
      <c r="J679"/>
    </row>
    <row r="680" spans="1:10" s="84" customFormat="1">
      <c r="A680"/>
      <c r="B680"/>
      <c r="C680" s="44"/>
      <c r="D680"/>
      <c r="E680"/>
      <c r="F680"/>
      <c r="G680"/>
      <c r="H680"/>
      <c r="I680" s="44"/>
      <c r="J680"/>
    </row>
    <row r="681" spans="1:10" s="84" customFormat="1">
      <c r="A681"/>
      <c r="B681"/>
      <c r="C681" s="44"/>
      <c r="D681"/>
      <c r="E681"/>
      <c r="F681"/>
      <c r="G681"/>
      <c r="H681"/>
      <c r="I681" s="44"/>
      <c r="J681"/>
    </row>
    <row r="682" spans="1:10" s="84" customFormat="1">
      <c r="A682"/>
      <c r="B682"/>
      <c r="C682" s="44"/>
      <c r="D682"/>
      <c r="E682"/>
      <c r="F682"/>
      <c r="G682"/>
      <c r="H682"/>
      <c r="I682" s="44"/>
      <c r="J682"/>
    </row>
    <row r="683" spans="1:10" s="84" customFormat="1">
      <c r="A683"/>
      <c r="B683"/>
      <c r="C683" s="44"/>
      <c r="D683"/>
      <c r="E683"/>
      <c r="F683"/>
      <c r="G683"/>
      <c r="H683"/>
      <c r="I683" s="44"/>
      <c r="J683"/>
    </row>
    <row r="684" spans="1:10" s="84" customFormat="1">
      <c r="A684"/>
      <c r="B684"/>
      <c r="C684" s="44"/>
      <c r="D684"/>
      <c r="E684"/>
      <c r="F684"/>
      <c r="G684"/>
      <c r="H684"/>
      <c r="I684" s="44"/>
      <c r="J684"/>
    </row>
    <row r="685" spans="1:10" s="84" customFormat="1">
      <c r="A685"/>
      <c r="B685"/>
      <c r="C685" s="44"/>
      <c r="D685"/>
      <c r="E685"/>
      <c r="F685"/>
      <c r="G685"/>
      <c r="H685"/>
      <c r="I685" s="44"/>
      <c r="J685"/>
    </row>
    <row r="686" spans="1:10" s="84" customFormat="1">
      <c r="A686"/>
      <c r="B686"/>
      <c r="C686" s="44"/>
      <c r="D686"/>
      <c r="E686"/>
      <c r="F686"/>
      <c r="G686"/>
      <c r="H686"/>
      <c r="I686" s="44"/>
      <c r="J686"/>
    </row>
    <row r="687" spans="1:10" s="84" customFormat="1">
      <c r="A687"/>
      <c r="B687"/>
      <c r="C687" s="44"/>
      <c r="D687"/>
      <c r="E687"/>
      <c r="F687"/>
      <c r="G687"/>
      <c r="H687"/>
      <c r="I687" s="44"/>
      <c r="J687"/>
    </row>
    <row r="688" spans="1:10" s="84" customFormat="1">
      <c r="A688"/>
      <c r="B688"/>
      <c r="C688" s="44"/>
      <c r="D688"/>
      <c r="E688"/>
      <c r="F688"/>
      <c r="G688"/>
      <c r="H688"/>
      <c r="I688" s="44"/>
      <c r="J688"/>
    </row>
    <row r="689" spans="1:10" s="84" customFormat="1">
      <c r="A689"/>
      <c r="B689"/>
      <c r="C689" s="44"/>
      <c r="D689"/>
      <c r="E689"/>
      <c r="F689"/>
      <c r="G689"/>
      <c r="H689"/>
      <c r="I689" s="44"/>
      <c r="J689"/>
    </row>
    <row r="690" spans="1:10" s="84" customFormat="1">
      <c r="A690"/>
      <c r="B690"/>
      <c r="C690" s="44"/>
      <c r="D690"/>
      <c r="E690"/>
      <c r="F690"/>
      <c r="G690"/>
      <c r="H690"/>
      <c r="I690" s="44"/>
      <c r="J690"/>
    </row>
    <row r="691" spans="1:10" s="84" customFormat="1">
      <c r="A691"/>
      <c r="B691"/>
      <c r="C691" s="44"/>
      <c r="D691"/>
      <c r="E691"/>
      <c r="F691"/>
      <c r="G691"/>
      <c r="H691"/>
      <c r="I691" s="44"/>
      <c r="J691"/>
    </row>
    <row r="692" spans="1:10" s="84" customFormat="1">
      <c r="A692"/>
      <c r="B692"/>
      <c r="C692" s="44"/>
      <c r="D692"/>
      <c r="E692"/>
      <c r="F692"/>
      <c r="G692"/>
      <c r="H692"/>
      <c r="I692" s="44"/>
      <c r="J692"/>
    </row>
    <row r="693" spans="1:10" s="84" customFormat="1">
      <c r="A693"/>
      <c r="B693"/>
      <c r="C693" s="44"/>
      <c r="D693"/>
      <c r="E693"/>
      <c r="F693"/>
      <c r="G693"/>
      <c r="H693"/>
      <c r="I693" s="44"/>
      <c r="J693"/>
    </row>
    <row r="694" spans="1:10" s="84" customFormat="1">
      <c r="A694"/>
      <c r="B694"/>
      <c r="C694" s="44"/>
      <c r="D694"/>
      <c r="E694"/>
      <c r="F694"/>
      <c r="G694"/>
      <c r="H694"/>
      <c r="I694" s="44"/>
      <c r="J694"/>
    </row>
    <row r="695" spans="1:10" s="84" customFormat="1">
      <c r="A695"/>
      <c r="B695"/>
      <c r="C695" s="44"/>
      <c r="D695"/>
      <c r="E695"/>
      <c r="F695"/>
      <c r="G695"/>
      <c r="H695"/>
      <c r="I695" s="44"/>
      <c r="J695"/>
    </row>
    <row r="696" spans="1:10" s="84" customFormat="1">
      <c r="A696"/>
      <c r="B696"/>
      <c r="C696" s="44"/>
      <c r="D696"/>
      <c r="E696"/>
      <c r="F696"/>
      <c r="G696"/>
      <c r="H696"/>
      <c r="I696" s="44"/>
      <c r="J696"/>
    </row>
    <row r="697" spans="1:10" s="84" customFormat="1">
      <c r="A697"/>
      <c r="B697"/>
      <c r="C697" s="44"/>
      <c r="D697"/>
      <c r="E697"/>
      <c r="F697"/>
      <c r="G697"/>
      <c r="H697"/>
      <c r="I697" s="44"/>
      <c r="J697"/>
    </row>
    <row r="698" spans="1:10" s="84" customFormat="1">
      <c r="A698"/>
      <c r="B698"/>
      <c r="C698" s="44"/>
      <c r="D698"/>
      <c r="E698"/>
      <c r="F698"/>
      <c r="G698"/>
      <c r="H698"/>
      <c r="I698" s="44"/>
      <c r="J698"/>
    </row>
    <row r="699" spans="1:10" s="84" customFormat="1">
      <c r="A699"/>
      <c r="B699"/>
      <c r="C699" s="44"/>
      <c r="D699"/>
      <c r="E699"/>
      <c r="F699"/>
      <c r="G699"/>
      <c r="H699"/>
      <c r="I699" s="44"/>
      <c r="J699"/>
    </row>
    <row r="700" spans="1:10" s="84" customFormat="1">
      <c r="A700"/>
      <c r="B700"/>
      <c r="C700" s="44"/>
      <c r="D700"/>
      <c r="E700"/>
      <c r="F700"/>
      <c r="G700"/>
      <c r="H700"/>
      <c r="I700" s="44"/>
      <c r="J700"/>
    </row>
    <row r="701" spans="1:10" s="84" customFormat="1">
      <c r="A701"/>
      <c r="B701"/>
      <c r="C701" s="44"/>
      <c r="D701"/>
      <c r="E701"/>
      <c r="F701"/>
      <c r="G701"/>
      <c r="H701"/>
      <c r="I701" s="44"/>
      <c r="J701"/>
    </row>
    <row r="702" spans="1:10" s="84" customFormat="1">
      <c r="A702"/>
      <c r="B702"/>
      <c r="C702" s="44"/>
      <c r="D702"/>
      <c r="E702"/>
      <c r="F702"/>
      <c r="G702"/>
      <c r="H702"/>
      <c r="I702" s="44"/>
      <c r="J702"/>
    </row>
    <row r="703" spans="1:10" s="84" customFormat="1">
      <c r="A703"/>
      <c r="B703"/>
      <c r="C703" s="44"/>
      <c r="D703"/>
      <c r="E703"/>
      <c r="F703"/>
      <c r="G703"/>
      <c r="H703"/>
      <c r="I703" s="44"/>
      <c r="J703"/>
    </row>
    <row r="704" spans="1:10" s="84" customFormat="1">
      <c r="A704"/>
      <c r="B704"/>
      <c r="C704" s="44"/>
      <c r="D704"/>
      <c r="E704"/>
      <c r="F704"/>
      <c r="G704"/>
      <c r="H704"/>
      <c r="I704" s="44"/>
      <c r="J704"/>
    </row>
    <row r="705" spans="1:10" s="84" customFormat="1">
      <c r="A705"/>
      <c r="B705"/>
      <c r="C705" s="44"/>
      <c r="D705"/>
      <c r="E705"/>
      <c r="F705"/>
      <c r="G705"/>
      <c r="H705"/>
      <c r="I705" s="44"/>
      <c r="J705"/>
    </row>
    <row r="706" spans="1:10" s="84" customFormat="1">
      <c r="A706"/>
      <c r="B706"/>
      <c r="C706" s="44"/>
      <c r="D706"/>
      <c r="E706"/>
      <c r="F706"/>
      <c r="G706"/>
      <c r="H706"/>
      <c r="I706" s="44"/>
      <c r="J706"/>
    </row>
    <row r="707" spans="1:10" s="84" customFormat="1">
      <c r="A707"/>
      <c r="B707"/>
      <c r="C707" s="44"/>
      <c r="D707"/>
      <c r="E707"/>
      <c r="F707"/>
      <c r="G707"/>
      <c r="H707"/>
      <c r="I707" s="44"/>
      <c r="J707"/>
    </row>
    <row r="708" spans="1:10" s="84" customFormat="1">
      <c r="A708"/>
      <c r="B708"/>
      <c r="C708" s="44"/>
      <c r="D708"/>
      <c r="E708"/>
      <c r="F708"/>
      <c r="G708"/>
      <c r="H708"/>
      <c r="I708" s="44"/>
      <c r="J708"/>
    </row>
    <row r="709" spans="1:10" s="84" customFormat="1">
      <c r="A709"/>
      <c r="B709"/>
      <c r="C709" s="44"/>
      <c r="D709"/>
      <c r="E709"/>
      <c r="F709"/>
      <c r="G709"/>
      <c r="H709"/>
      <c r="I709" s="44"/>
      <c r="J709"/>
    </row>
    <row r="710" spans="1:10" s="84" customFormat="1">
      <c r="A710"/>
      <c r="B710"/>
      <c r="C710" s="44"/>
      <c r="D710"/>
      <c r="E710"/>
      <c r="F710"/>
      <c r="G710"/>
      <c r="H710"/>
      <c r="I710" s="44"/>
      <c r="J710"/>
    </row>
    <row r="711" spans="1:10" s="84" customFormat="1">
      <c r="A711"/>
      <c r="B711"/>
      <c r="C711" s="44"/>
      <c r="D711"/>
      <c r="E711"/>
      <c r="F711"/>
      <c r="G711"/>
      <c r="H711"/>
      <c r="I711" s="44"/>
      <c r="J711"/>
    </row>
    <row r="712" spans="1:10" s="84" customFormat="1">
      <c r="A712"/>
      <c r="B712"/>
      <c r="C712" s="44"/>
      <c r="D712"/>
      <c r="E712"/>
      <c r="F712"/>
      <c r="G712"/>
      <c r="H712"/>
      <c r="I712" s="44"/>
      <c r="J712"/>
    </row>
    <row r="713" spans="1:10" s="84" customFormat="1">
      <c r="A713"/>
      <c r="B713"/>
      <c r="C713" s="44"/>
      <c r="D713"/>
      <c r="E713"/>
      <c r="F713"/>
      <c r="G713"/>
      <c r="H713"/>
      <c r="I713" s="44"/>
      <c r="J713"/>
    </row>
    <row r="714" spans="1:10" s="84" customFormat="1">
      <c r="A714"/>
      <c r="B714"/>
      <c r="C714" s="44"/>
      <c r="D714"/>
      <c r="E714"/>
      <c r="F714"/>
      <c r="G714"/>
      <c r="H714"/>
      <c r="I714" s="44"/>
      <c r="J714"/>
    </row>
    <row r="715" spans="1:10" s="84" customFormat="1">
      <c r="A715"/>
      <c r="B715"/>
      <c r="C715" s="44"/>
      <c r="D715"/>
      <c r="E715"/>
      <c r="F715"/>
      <c r="G715"/>
      <c r="H715"/>
      <c r="I715" s="44"/>
      <c r="J715"/>
    </row>
    <row r="716" spans="1:10" s="84" customFormat="1">
      <c r="A716"/>
      <c r="B716"/>
      <c r="C716" s="44"/>
      <c r="D716"/>
      <c r="E716"/>
      <c r="F716"/>
      <c r="G716"/>
      <c r="H716"/>
      <c r="I716" s="44"/>
      <c r="J716"/>
    </row>
    <row r="717" spans="1:10" s="84" customFormat="1">
      <c r="A717"/>
      <c r="B717"/>
      <c r="C717" s="44"/>
      <c r="D717"/>
      <c r="E717"/>
      <c r="F717"/>
      <c r="G717"/>
      <c r="H717"/>
      <c r="I717" s="44"/>
      <c r="J717"/>
    </row>
    <row r="718" spans="1:10" s="84" customFormat="1">
      <c r="A718"/>
      <c r="B718"/>
      <c r="C718" s="44"/>
      <c r="D718"/>
      <c r="E718"/>
      <c r="F718"/>
      <c r="G718"/>
      <c r="H718"/>
      <c r="I718" s="44"/>
      <c r="J718"/>
    </row>
    <row r="719" spans="1:10" s="84" customFormat="1">
      <c r="A719"/>
      <c r="B719"/>
      <c r="C719" s="44"/>
      <c r="D719"/>
      <c r="E719"/>
      <c r="F719"/>
      <c r="G719"/>
      <c r="H719"/>
      <c r="I719" s="44"/>
      <c r="J719"/>
    </row>
    <row r="720" spans="1:10" s="84" customFormat="1">
      <c r="A720"/>
      <c r="B720"/>
      <c r="C720" s="44"/>
      <c r="D720"/>
      <c r="E720"/>
      <c r="F720"/>
      <c r="G720"/>
      <c r="H720"/>
      <c r="I720" s="44"/>
      <c r="J720"/>
    </row>
    <row r="721" spans="1:10" s="84" customFormat="1">
      <c r="A721"/>
      <c r="B721"/>
      <c r="C721" s="44"/>
      <c r="D721"/>
      <c r="E721"/>
      <c r="F721"/>
      <c r="G721"/>
      <c r="H721"/>
      <c r="I721" s="44"/>
      <c r="J721"/>
    </row>
    <row r="722" spans="1:10" s="84" customFormat="1">
      <c r="A722"/>
      <c r="B722"/>
      <c r="C722" s="44"/>
      <c r="D722"/>
      <c r="E722"/>
      <c r="F722"/>
      <c r="G722"/>
      <c r="H722"/>
      <c r="I722" s="44"/>
      <c r="J722"/>
    </row>
    <row r="723" spans="1:10" s="84" customFormat="1">
      <c r="A723"/>
      <c r="B723"/>
      <c r="C723" s="44"/>
      <c r="D723"/>
      <c r="E723"/>
      <c r="F723"/>
      <c r="G723"/>
      <c r="H723"/>
      <c r="I723" s="44"/>
      <c r="J723"/>
    </row>
    <row r="724" spans="1:10" s="84" customFormat="1">
      <c r="A724"/>
      <c r="B724"/>
      <c r="C724" s="44"/>
      <c r="D724"/>
      <c r="E724"/>
      <c r="F724"/>
      <c r="G724"/>
      <c r="H724"/>
      <c r="I724" s="44"/>
      <c r="J724"/>
    </row>
    <row r="725" spans="1:10" s="84" customFormat="1">
      <c r="A725"/>
      <c r="B725"/>
      <c r="C725" s="44"/>
      <c r="D725"/>
      <c r="E725"/>
      <c r="F725"/>
      <c r="G725"/>
      <c r="H725"/>
      <c r="I725" s="44"/>
      <c r="J725"/>
    </row>
    <row r="726" spans="1:10" s="84" customFormat="1">
      <c r="A726"/>
      <c r="B726"/>
      <c r="C726" s="44"/>
      <c r="D726"/>
      <c r="E726"/>
      <c r="F726"/>
      <c r="G726"/>
      <c r="H726"/>
      <c r="I726" s="44"/>
      <c r="J726"/>
    </row>
    <row r="727" spans="1:10" s="84" customFormat="1">
      <c r="A727"/>
      <c r="B727"/>
      <c r="C727" s="44"/>
      <c r="D727"/>
      <c r="E727"/>
      <c r="F727"/>
      <c r="G727"/>
      <c r="H727"/>
      <c r="I727" s="44"/>
      <c r="J727"/>
    </row>
    <row r="728" spans="1:10" s="84" customFormat="1">
      <c r="A728"/>
      <c r="B728"/>
      <c r="C728" s="44"/>
      <c r="D728"/>
      <c r="E728"/>
      <c r="F728"/>
      <c r="G728"/>
      <c r="H728"/>
      <c r="I728" s="44"/>
      <c r="J728"/>
    </row>
    <row r="729" spans="1:10" s="84" customFormat="1">
      <c r="A729"/>
      <c r="B729"/>
      <c r="C729" s="44"/>
      <c r="D729"/>
      <c r="E729"/>
      <c r="F729"/>
      <c r="G729"/>
      <c r="H729"/>
      <c r="I729" s="44"/>
      <c r="J729"/>
    </row>
    <row r="730" spans="1:10" s="84" customFormat="1">
      <c r="A730"/>
      <c r="B730"/>
      <c r="C730" s="44"/>
      <c r="D730"/>
      <c r="E730"/>
      <c r="F730"/>
      <c r="G730"/>
      <c r="H730"/>
      <c r="I730" s="44"/>
      <c r="J730"/>
    </row>
    <row r="731" spans="1:10" s="84" customFormat="1">
      <c r="A731"/>
      <c r="B731"/>
      <c r="C731" s="44"/>
      <c r="D731"/>
      <c r="E731"/>
      <c r="F731"/>
      <c r="G731"/>
      <c r="H731"/>
      <c r="I731" s="44"/>
      <c r="J731"/>
    </row>
    <row r="732" spans="1:10" s="84" customFormat="1">
      <c r="A732"/>
      <c r="B732"/>
      <c r="C732" s="44"/>
      <c r="D732"/>
      <c r="E732"/>
      <c r="F732"/>
      <c r="G732"/>
      <c r="H732"/>
      <c r="I732" s="44"/>
      <c r="J732"/>
    </row>
    <row r="733" spans="1:10" s="84" customFormat="1">
      <c r="A733"/>
      <c r="B733"/>
      <c r="C733" s="44"/>
      <c r="D733"/>
      <c r="E733"/>
      <c r="F733"/>
      <c r="G733"/>
      <c r="H733"/>
      <c r="I733" s="44"/>
      <c r="J733"/>
    </row>
    <row r="734" spans="1:10" s="84" customFormat="1">
      <c r="A734"/>
      <c r="B734"/>
      <c r="C734" s="44"/>
      <c r="D734"/>
      <c r="E734"/>
      <c r="F734"/>
      <c r="G734"/>
      <c r="H734"/>
      <c r="I734" s="44"/>
      <c r="J734"/>
    </row>
    <row r="735" spans="1:10" s="84" customFormat="1">
      <c r="A735"/>
      <c r="B735"/>
      <c r="C735" s="44"/>
      <c r="D735"/>
      <c r="E735"/>
      <c r="F735"/>
      <c r="G735"/>
      <c r="H735"/>
      <c r="I735" s="44"/>
      <c r="J735"/>
    </row>
    <row r="736" spans="1:10" s="84" customFormat="1">
      <c r="A736"/>
      <c r="B736"/>
      <c r="C736" s="44"/>
      <c r="D736"/>
      <c r="E736"/>
      <c r="F736"/>
      <c r="G736"/>
      <c r="H736"/>
      <c r="I736" s="44"/>
      <c r="J736"/>
    </row>
    <row r="737" spans="1:10" s="84" customFormat="1">
      <c r="A737"/>
      <c r="B737"/>
      <c r="C737" s="44"/>
      <c r="D737"/>
      <c r="E737"/>
      <c r="F737"/>
      <c r="G737"/>
      <c r="H737"/>
      <c r="I737" s="44"/>
      <c r="J737"/>
    </row>
    <row r="738" spans="1:10" s="84" customFormat="1">
      <c r="A738"/>
      <c r="B738"/>
      <c r="C738" s="44"/>
      <c r="D738"/>
      <c r="E738"/>
      <c r="F738"/>
      <c r="G738"/>
      <c r="H738"/>
      <c r="I738" s="44"/>
      <c r="J738"/>
    </row>
    <row r="739" spans="1:10" s="84" customFormat="1">
      <c r="A739"/>
      <c r="B739"/>
      <c r="C739" s="44"/>
      <c r="D739"/>
      <c r="E739"/>
      <c r="F739"/>
      <c r="G739"/>
      <c r="H739"/>
      <c r="I739" s="44"/>
      <c r="J739"/>
    </row>
    <row r="740" spans="1:10" s="84" customFormat="1">
      <c r="A740"/>
      <c r="B740"/>
      <c r="C740" s="44"/>
      <c r="D740"/>
      <c r="E740"/>
      <c r="F740"/>
      <c r="G740"/>
      <c r="H740"/>
      <c r="I740" s="44"/>
      <c r="J740"/>
    </row>
    <row r="741" spans="1:10" s="84" customFormat="1">
      <c r="A741"/>
      <c r="B741"/>
      <c r="C741" s="44"/>
      <c r="D741"/>
      <c r="E741"/>
      <c r="F741"/>
      <c r="G741"/>
      <c r="H741"/>
      <c r="I741" s="44"/>
      <c r="J741"/>
    </row>
    <row r="742" spans="1:10" s="84" customFormat="1">
      <c r="A742"/>
      <c r="B742"/>
      <c r="C742" s="44"/>
      <c r="D742"/>
      <c r="E742"/>
      <c r="F742"/>
      <c r="G742"/>
      <c r="H742"/>
      <c r="I742" s="44"/>
      <c r="J742"/>
    </row>
    <row r="743" spans="1:10" s="84" customFormat="1">
      <c r="A743"/>
      <c r="B743"/>
      <c r="C743" s="44"/>
      <c r="D743"/>
      <c r="E743"/>
      <c r="F743"/>
      <c r="G743"/>
      <c r="H743"/>
      <c r="I743" s="44"/>
      <c r="J743"/>
    </row>
    <row r="744" spans="1:10" s="84" customFormat="1">
      <c r="A744"/>
      <c r="B744"/>
      <c r="C744" s="44"/>
      <c r="D744"/>
      <c r="E744"/>
      <c r="F744"/>
      <c r="G744"/>
      <c r="H744"/>
      <c r="I744" s="44"/>
      <c r="J744"/>
    </row>
    <row r="745" spans="1:10" s="84" customFormat="1">
      <c r="A745"/>
      <c r="B745"/>
      <c r="C745" s="44"/>
      <c r="D745"/>
      <c r="E745"/>
      <c r="F745"/>
      <c r="G745"/>
      <c r="H745"/>
      <c r="I745" s="44"/>
      <c r="J745"/>
    </row>
    <row r="746" spans="1:10" s="84" customFormat="1">
      <c r="A746"/>
      <c r="B746"/>
      <c r="C746" s="44"/>
      <c r="D746"/>
      <c r="E746"/>
      <c r="F746"/>
      <c r="G746"/>
      <c r="H746"/>
      <c r="I746" s="44"/>
      <c r="J746"/>
    </row>
    <row r="747" spans="1:10" s="84" customFormat="1">
      <c r="A747"/>
      <c r="B747"/>
      <c r="C747" s="44"/>
      <c r="D747"/>
      <c r="E747"/>
      <c r="F747"/>
      <c r="G747"/>
      <c r="H747"/>
      <c r="I747" s="44"/>
      <c r="J747"/>
    </row>
    <row r="748" spans="1:10" s="84" customFormat="1">
      <c r="A748"/>
      <c r="B748"/>
      <c r="C748" s="44"/>
      <c r="D748"/>
      <c r="E748"/>
      <c r="F748"/>
      <c r="G748"/>
      <c r="H748"/>
      <c r="I748" s="44"/>
      <c r="J748"/>
    </row>
    <row r="749" spans="1:10" s="84" customFormat="1">
      <c r="A749"/>
      <c r="B749"/>
      <c r="C749" s="44"/>
      <c r="D749"/>
      <c r="E749"/>
      <c r="F749"/>
      <c r="G749"/>
      <c r="H749"/>
      <c r="I749" s="44"/>
      <c r="J749"/>
    </row>
    <row r="750" spans="1:10" s="84" customFormat="1">
      <c r="A750"/>
      <c r="B750"/>
      <c r="C750" s="44"/>
      <c r="D750"/>
      <c r="E750"/>
      <c r="F750"/>
      <c r="G750"/>
      <c r="H750"/>
      <c r="I750" s="44"/>
      <c r="J750"/>
    </row>
    <row r="751" spans="1:10" s="84" customFormat="1">
      <c r="A751"/>
      <c r="B751"/>
      <c r="C751" s="44"/>
      <c r="D751"/>
      <c r="E751"/>
      <c r="F751"/>
      <c r="G751"/>
      <c r="H751"/>
      <c r="I751" s="44"/>
      <c r="J751"/>
    </row>
    <row r="752" spans="1:10" s="84" customFormat="1">
      <c r="A752"/>
      <c r="B752"/>
      <c r="C752" s="44"/>
      <c r="D752"/>
      <c r="E752"/>
      <c r="F752"/>
      <c r="G752"/>
      <c r="H752"/>
      <c r="I752" s="44"/>
      <c r="J752"/>
    </row>
    <row r="753" spans="1:10" s="84" customFormat="1">
      <c r="A753"/>
      <c r="B753"/>
      <c r="C753" s="44"/>
      <c r="D753"/>
      <c r="E753"/>
      <c r="F753"/>
      <c r="G753"/>
      <c r="H753"/>
      <c r="I753" s="44"/>
      <c r="J753"/>
    </row>
    <row r="754" spans="1:10" s="84" customFormat="1">
      <c r="A754"/>
      <c r="B754"/>
      <c r="C754" s="44"/>
      <c r="D754"/>
      <c r="E754"/>
      <c r="F754"/>
      <c r="G754"/>
      <c r="H754"/>
      <c r="I754" s="44"/>
      <c r="J754"/>
    </row>
    <row r="755" spans="1:10" s="84" customFormat="1">
      <c r="A755"/>
      <c r="B755"/>
      <c r="C755" s="44"/>
      <c r="D755"/>
      <c r="E755"/>
      <c r="F755"/>
      <c r="G755"/>
      <c r="H755"/>
      <c r="I755" s="44"/>
      <c r="J755"/>
    </row>
    <row r="756" spans="1:10" s="84" customFormat="1">
      <c r="A756"/>
      <c r="B756"/>
      <c r="C756" s="44"/>
      <c r="D756"/>
      <c r="E756"/>
      <c r="F756"/>
      <c r="G756"/>
      <c r="H756"/>
      <c r="I756" s="44"/>
      <c r="J756"/>
    </row>
    <row r="757" spans="1:10" s="84" customFormat="1">
      <c r="A757"/>
      <c r="B757"/>
      <c r="C757" s="44"/>
      <c r="D757"/>
      <c r="E757"/>
      <c r="F757"/>
      <c r="G757"/>
      <c r="H757"/>
      <c r="I757" s="44"/>
      <c r="J757"/>
    </row>
    <row r="758" spans="1:10" s="84" customFormat="1">
      <c r="A758"/>
      <c r="B758"/>
      <c r="C758" s="44"/>
      <c r="D758"/>
      <c r="E758"/>
      <c r="F758"/>
      <c r="G758"/>
      <c r="H758"/>
      <c r="I758" s="44"/>
      <c r="J758"/>
    </row>
    <row r="759" spans="1:10" s="84" customFormat="1">
      <c r="A759"/>
      <c r="B759"/>
      <c r="C759" s="44"/>
      <c r="D759"/>
      <c r="E759"/>
      <c r="F759"/>
      <c r="G759"/>
      <c r="H759"/>
      <c r="I759" s="44"/>
      <c r="J759"/>
    </row>
    <row r="760" spans="1:10" s="84" customFormat="1">
      <c r="A760"/>
      <c r="B760"/>
      <c r="C760" s="44"/>
      <c r="D760"/>
      <c r="E760"/>
      <c r="F760"/>
      <c r="G760"/>
      <c r="H760"/>
      <c r="I760" s="44"/>
      <c r="J760"/>
    </row>
    <row r="761" spans="1:10" s="84" customFormat="1">
      <c r="A761"/>
      <c r="B761"/>
      <c r="C761" s="44"/>
      <c r="D761"/>
      <c r="E761"/>
      <c r="F761"/>
      <c r="G761"/>
      <c r="H761"/>
      <c r="I761" s="44"/>
      <c r="J761"/>
    </row>
    <row r="762" spans="1:10" s="84" customFormat="1">
      <c r="A762"/>
      <c r="B762"/>
      <c r="C762" s="44"/>
      <c r="D762"/>
      <c r="E762"/>
      <c r="F762"/>
      <c r="G762"/>
      <c r="H762"/>
      <c r="I762" s="44"/>
      <c r="J762"/>
    </row>
    <row r="763" spans="1:10" s="84" customFormat="1">
      <c r="A763"/>
      <c r="B763"/>
      <c r="C763" s="44"/>
      <c r="D763"/>
      <c r="E763"/>
      <c r="F763"/>
      <c r="G763"/>
      <c r="H763"/>
      <c r="I763" s="44"/>
      <c r="J763"/>
    </row>
    <row r="764" spans="1:10" s="84" customFormat="1">
      <c r="A764"/>
      <c r="B764"/>
      <c r="C764" s="44"/>
      <c r="D764"/>
      <c r="E764"/>
      <c r="F764"/>
      <c r="G764"/>
      <c r="H764"/>
      <c r="I764" s="44"/>
      <c r="J764"/>
    </row>
    <row r="765" spans="1:10" s="84" customFormat="1">
      <c r="A765"/>
      <c r="B765"/>
      <c r="C765" s="44"/>
      <c r="D765"/>
      <c r="E765"/>
      <c r="F765"/>
      <c r="G765"/>
      <c r="H765"/>
      <c r="I765" s="44"/>
      <c r="J765"/>
    </row>
    <row r="766" spans="1:10" s="84" customFormat="1">
      <c r="A766"/>
      <c r="B766"/>
      <c r="C766" s="44"/>
      <c r="D766"/>
      <c r="E766"/>
      <c r="F766"/>
      <c r="G766"/>
      <c r="H766"/>
      <c r="I766" s="44"/>
      <c r="J766"/>
    </row>
    <row r="767" spans="1:10" s="84" customFormat="1">
      <c r="A767"/>
      <c r="B767"/>
      <c r="C767" s="44"/>
      <c r="D767"/>
      <c r="E767"/>
      <c r="F767"/>
      <c r="G767"/>
      <c r="H767"/>
      <c r="I767" s="44"/>
      <c r="J767"/>
    </row>
    <row r="768" spans="1:10" s="84" customFormat="1">
      <c r="A768"/>
      <c r="B768"/>
      <c r="C768" s="44"/>
      <c r="D768"/>
      <c r="E768"/>
      <c r="F768"/>
      <c r="G768"/>
      <c r="H768"/>
      <c r="I768" s="44"/>
      <c r="J768"/>
    </row>
    <row r="769" spans="1:10" s="84" customFormat="1">
      <c r="A769"/>
      <c r="B769"/>
      <c r="C769" s="44"/>
      <c r="D769"/>
      <c r="E769"/>
      <c r="F769"/>
      <c r="G769"/>
      <c r="H769"/>
      <c r="I769" s="44"/>
      <c r="J769"/>
    </row>
    <row r="770" spans="1:10" s="84" customFormat="1">
      <c r="A770"/>
      <c r="B770"/>
      <c r="C770" s="44"/>
      <c r="D770"/>
      <c r="E770"/>
      <c r="F770"/>
      <c r="G770"/>
      <c r="H770"/>
      <c r="I770" s="44"/>
      <c r="J770"/>
    </row>
    <row r="771" spans="1:10" s="84" customFormat="1">
      <c r="A771"/>
      <c r="B771"/>
      <c r="C771" s="44"/>
      <c r="D771"/>
      <c r="E771"/>
      <c r="F771"/>
      <c r="G771"/>
      <c r="H771"/>
      <c r="I771" s="44"/>
      <c r="J771"/>
    </row>
    <row r="772" spans="1:10" s="84" customFormat="1">
      <c r="A772"/>
      <c r="B772"/>
      <c r="C772" s="44"/>
      <c r="D772"/>
      <c r="E772"/>
      <c r="F772"/>
      <c r="G772"/>
      <c r="H772"/>
      <c r="I772" s="44"/>
      <c r="J772"/>
    </row>
    <row r="773" spans="1:10" s="84" customFormat="1">
      <c r="A773"/>
      <c r="B773"/>
      <c r="C773" s="44"/>
      <c r="D773"/>
      <c r="E773"/>
      <c r="F773"/>
      <c r="G773"/>
      <c r="H773"/>
      <c r="I773" s="44"/>
      <c r="J773"/>
    </row>
    <row r="774" spans="1:10" s="84" customFormat="1">
      <c r="A774"/>
      <c r="B774"/>
      <c r="C774" s="44"/>
      <c r="D774"/>
      <c r="E774"/>
      <c r="F774"/>
      <c r="G774"/>
      <c r="H774"/>
      <c r="I774" s="44"/>
      <c r="J774"/>
    </row>
    <row r="775" spans="1:10" s="84" customFormat="1">
      <c r="A775"/>
      <c r="B775"/>
      <c r="C775" s="44"/>
      <c r="D775"/>
      <c r="E775"/>
      <c r="F775"/>
      <c r="G775"/>
      <c r="H775"/>
      <c r="I775" s="44"/>
      <c r="J775"/>
    </row>
    <row r="776" spans="1:10" s="84" customFormat="1">
      <c r="A776"/>
      <c r="B776"/>
      <c r="C776" s="44"/>
      <c r="D776"/>
      <c r="E776"/>
      <c r="F776"/>
      <c r="G776"/>
      <c r="H776"/>
      <c r="I776" s="44"/>
      <c r="J776"/>
    </row>
    <row r="777" spans="1:10" s="84" customFormat="1">
      <c r="A777"/>
      <c r="B777"/>
      <c r="C777" s="44"/>
      <c r="D777"/>
      <c r="E777"/>
      <c r="F777"/>
      <c r="G777"/>
      <c r="H777"/>
      <c r="I777" s="44"/>
      <c r="J777"/>
    </row>
    <row r="778" spans="1:10" s="84" customFormat="1">
      <c r="A778"/>
      <c r="B778"/>
      <c r="C778" s="44"/>
      <c r="D778"/>
      <c r="E778"/>
      <c r="F778"/>
      <c r="G778"/>
      <c r="H778"/>
      <c r="I778" s="44"/>
      <c r="J778"/>
    </row>
    <row r="779" spans="1:10" s="84" customFormat="1">
      <c r="A779"/>
      <c r="B779"/>
      <c r="C779" s="44"/>
      <c r="D779"/>
      <c r="E779"/>
      <c r="F779"/>
      <c r="G779"/>
      <c r="H779"/>
      <c r="I779" s="44"/>
      <c r="J779"/>
    </row>
    <row r="780" spans="1:10" s="84" customFormat="1">
      <c r="A780"/>
      <c r="B780"/>
      <c r="C780" s="44"/>
      <c r="D780"/>
      <c r="E780"/>
      <c r="F780"/>
      <c r="G780"/>
      <c r="H780"/>
      <c r="I780" s="44"/>
      <c r="J780"/>
    </row>
    <row r="781" spans="1:10" s="84" customFormat="1">
      <c r="A781"/>
      <c r="B781"/>
      <c r="C781" s="44"/>
      <c r="D781"/>
      <c r="E781"/>
      <c r="F781"/>
      <c r="G781"/>
      <c r="H781"/>
      <c r="I781" s="44"/>
      <c r="J781"/>
    </row>
    <row r="782" spans="1:10" s="84" customFormat="1">
      <c r="A782"/>
      <c r="B782"/>
      <c r="C782" s="44"/>
      <c r="D782"/>
      <c r="E782"/>
      <c r="F782"/>
      <c r="G782"/>
      <c r="H782"/>
      <c r="I782" s="44"/>
      <c r="J782"/>
    </row>
    <row r="783" spans="1:10" s="84" customFormat="1">
      <c r="A783"/>
      <c r="B783"/>
      <c r="C783" s="44"/>
      <c r="D783"/>
      <c r="E783"/>
      <c r="F783"/>
      <c r="G783"/>
      <c r="H783"/>
      <c r="I783" s="44"/>
      <c r="J783"/>
    </row>
    <row r="784" spans="1:10" s="84" customFormat="1">
      <c r="A784"/>
      <c r="B784"/>
      <c r="C784" s="44"/>
      <c r="D784"/>
      <c r="E784"/>
      <c r="F784"/>
      <c r="G784"/>
      <c r="H784"/>
      <c r="I784" s="44"/>
      <c r="J784"/>
    </row>
    <row r="785" spans="1:10" s="84" customFormat="1">
      <c r="A785"/>
      <c r="B785"/>
      <c r="C785" s="44"/>
      <c r="D785"/>
      <c r="E785"/>
      <c r="F785"/>
      <c r="G785"/>
      <c r="H785"/>
      <c r="I785" s="44"/>
      <c r="J785"/>
    </row>
    <row r="786" spans="1:10" s="84" customFormat="1">
      <c r="A786"/>
      <c r="B786"/>
      <c r="C786" s="44"/>
      <c r="D786"/>
      <c r="E786"/>
      <c r="F786"/>
      <c r="G786"/>
      <c r="H786"/>
      <c r="I786" s="44"/>
      <c r="J786"/>
    </row>
    <row r="787" spans="1:10" s="84" customFormat="1">
      <c r="A787"/>
      <c r="B787"/>
      <c r="C787" s="44"/>
      <c r="D787"/>
      <c r="E787"/>
      <c r="F787"/>
      <c r="G787"/>
      <c r="H787"/>
      <c r="I787" s="44"/>
      <c r="J787"/>
    </row>
    <row r="788" spans="1:10" s="84" customFormat="1">
      <c r="A788"/>
      <c r="B788"/>
      <c r="C788" s="44"/>
      <c r="D788"/>
      <c r="E788"/>
      <c r="F788"/>
      <c r="G788"/>
      <c r="H788"/>
      <c r="I788" s="44"/>
      <c r="J788"/>
    </row>
    <row r="789" spans="1:10" s="84" customFormat="1">
      <c r="A789"/>
      <c r="B789"/>
      <c r="C789" s="44"/>
      <c r="D789"/>
      <c r="E789"/>
      <c r="F789"/>
      <c r="G789"/>
      <c r="H789"/>
      <c r="I789" s="44"/>
      <c r="J789"/>
    </row>
    <row r="790" spans="1:10" s="84" customFormat="1">
      <c r="A790"/>
      <c r="B790"/>
      <c r="C790" s="44"/>
      <c r="D790"/>
      <c r="E790"/>
      <c r="F790"/>
      <c r="G790"/>
      <c r="H790"/>
      <c r="I790" s="44"/>
      <c r="J790"/>
    </row>
    <row r="791" spans="1:10" s="84" customFormat="1">
      <c r="A791"/>
      <c r="B791"/>
      <c r="C791" s="44"/>
      <c r="D791"/>
      <c r="E791"/>
      <c r="F791"/>
      <c r="G791"/>
      <c r="H791"/>
      <c r="I791" s="44"/>
      <c r="J791"/>
    </row>
    <row r="792" spans="1:10" s="84" customFormat="1">
      <c r="A792"/>
      <c r="B792"/>
      <c r="C792" s="44"/>
      <c r="D792"/>
      <c r="E792"/>
      <c r="F792"/>
      <c r="G792"/>
      <c r="H792"/>
      <c r="I792" s="44"/>
      <c r="J792"/>
    </row>
    <row r="793" spans="1:10" s="84" customFormat="1">
      <c r="A793"/>
      <c r="B793"/>
      <c r="C793" s="44"/>
      <c r="D793"/>
      <c r="E793"/>
      <c r="F793"/>
      <c r="G793"/>
      <c r="H793"/>
      <c r="I793" s="44"/>
      <c r="J793"/>
    </row>
    <row r="794" spans="1:10" s="84" customFormat="1">
      <c r="A794"/>
      <c r="B794"/>
      <c r="C794" s="44"/>
      <c r="D794"/>
      <c r="E794"/>
      <c r="F794"/>
      <c r="G794"/>
      <c r="H794"/>
      <c r="I794" s="44"/>
      <c r="J794"/>
    </row>
    <row r="795" spans="1:10" s="84" customFormat="1">
      <c r="A795"/>
      <c r="B795"/>
      <c r="C795" s="44"/>
      <c r="D795"/>
      <c r="E795"/>
      <c r="F795"/>
      <c r="G795"/>
      <c r="H795"/>
      <c r="I795" s="44"/>
      <c r="J795"/>
    </row>
    <row r="796" spans="1:10" s="84" customFormat="1">
      <c r="A796"/>
      <c r="B796"/>
      <c r="C796" s="44"/>
      <c r="D796"/>
      <c r="E796"/>
      <c r="F796"/>
      <c r="G796"/>
      <c r="H796"/>
      <c r="I796" s="44"/>
      <c r="J796"/>
    </row>
    <row r="797" spans="1:10" s="84" customFormat="1">
      <c r="A797"/>
      <c r="B797"/>
      <c r="C797" s="44"/>
      <c r="D797"/>
      <c r="E797"/>
      <c r="F797"/>
      <c r="G797"/>
      <c r="H797"/>
      <c r="I797" s="44"/>
      <c r="J797"/>
    </row>
    <row r="798" spans="1:10" s="84" customFormat="1">
      <c r="A798"/>
      <c r="B798"/>
      <c r="C798" s="44"/>
      <c r="D798"/>
      <c r="E798"/>
      <c r="F798"/>
      <c r="G798"/>
      <c r="H798"/>
      <c r="I798" s="44"/>
      <c r="J798"/>
    </row>
    <row r="799" spans="1:10" s="84" customFormat="1">
      <c r="A799"/>
      <c r="B799"/>
      <c r="C799" s="44"/>
      <c r="D799"/>
      <c r="E799"/>
      <c r="F799"/>
      <c r="G799"/>
      <c r="H799"/>
      <c r="I799" s="44"/>
      <c r="J799"/>
    </row>
    <row r="800" spans="1:10" s="84" customFormat="1">
      <c r="A800"/>
      <c r="B800"/>
      <c r="C800" s="44"/>
      <c r="D800"/>
      <c r="E800"/>
      <c r="F800"/>
      <c r="G800"/>
      <c r="H800"/>
      <c r="I800" s="44"/>
      <c r="J800"/>
    </row>
    <row r="801" spans="1:10" s="84" customFormat="1">
      <c r="A801"/>
      <c r="B801"/>
      <c r="C801" s="44"/>
      <c r="D801"/>
      <c r="E801"/>
      <c r="F801"/>
      <c r="G801"/>
      <c r="H801"/>
      <c r="I801" s="44"/>
      <c r="J801"/>
    </row>
    <row r="802" spans="1:10" s="84" customFormat="1">
      <c r="A802"/>
      <c r="B802"/>
      <c r="C802" s="44"/>
      <c r="D802"/>
      <c r="E802"/>
      <c r="F802"/>
      <c r="G802"/>
      <c r="H802"/>
      <c r="I802" s="44"/>
      <c r="J802"/>
    </row>
    <row r="803" spans="1:10" s="84" customFormat="1">
      <c r="A803"/>
      <c r="B803"/>
      <c r="C803" s="44"/>
      <c r="D803"/>
      <c r="E803"/>
      <c r="F803"/>
      <c r="G803"/>
      <c r="H803"/>
      <c r="I803" s="44"/>
      <c r="J803"/>
    </row>
    <row r="804" spans="1:10" s="84" customFormat="1">
      <c r="A804"/>
      <c r="B804"/>
      <c r="C804" s="44"/>
      <c r="D804"/>
      <c r="E804"/>
      <c r="F804"/>
      <c r="G804"/>
      <c r="H804"/>
      <c r="I804" s="44"/>
      <c r="J804"/>
    </row>
    <row r="805" spans="1:10" s="84" customFormat="1">
      <c r="A805"/>
      <c r="B805"/>
      <c r="C805" s="44"/>
      <c r="D805"/>
      <c r="E805"/>
      <c r="F805"/>
      <c r="G805"/>
      <c r="H805"/>
      <c r="I805" s="44"/>
      <c r="J805"/>
    </row>
    <row r="806" spans="1:10" s="84" customFormat="1">
      <c r="A806"/>
      <c r="B806"/>
      <c r="C806" s="44"/>
      <c r="D806"/>
      <c r="E806"/>
      <c r="F806"/>
      <c r="G806"/>
      <c r="H806"/>
      <c r="I806" s="44"/>
      <c r="J806"/>
    </row>
    <row r="807" spans="1:10" s="84" customFormat="1">
      <c r="A807"/>
      <c r="B807"/>
      <c r="C807" s="44"/>
      <c r="D807"/>
      <c r="E807"/>
      <c r="F807"/>
      <c r="G807"/>
      <c r="H807"/>
      <c r="I807" s="44"/>
      <c r="J807"/>
    </row>
    <row r="808" spans="1:10" s="84" customFormat="1">
      <c r="A808"/>
      <c r="B808"/>
      <c r="C808" s="44"/>
      <c r="D808"/>
      <c r="E808"/>
      <c r="F808"/>
      <c r="G808"/>
      <c r="H808"/>
      <c r="I808" s="44"/>
      <c r="J808"/>
    </row>
    <row r="809" spans="1:10" s="84" customFormat="1">
      <c r="A809"/>
      <c r="B809"/>
      <c r="C809" s="44"/>
      <c r="D809"/>
      <c r="E809"/>
      <c r="F809"/>
      <c r="G809"/>
      <c r="H809"/>
      <c r="I809" s="44"/>
      <c r="J809"/>
    </row>
    <row r="810" spans="1:10" s="84" customFormat="1">
      <c r="A810"/>
      <c r="B810"/>
      <c r="C810" s="44"/>
      <c r="D810"/>
      <c r="E810"/>
      <c r="F810"/>
      <c r="G810"/>
      <c r="H810"/>
      <c r="I810" s="44"/>
      <c r="J810"/>
    </row>
    <row r="811" spans="1:10" s="84" customFormat="1">
      <c r="A811"/>
      <c r="B811"/>
      <c r="C811" s="44"/>
      <c r="D811"/>
      <c r="E811"/>
      <c r="F811"/>
      <c r="G811"/>
      <c r="H811"/>
      <c r="I811" s="44"/>
      <c r="J811"/>
    </row>
    <row r="812" spans="1:10" s="84" customFormat="1">
      <c r="A812"/>
      <c r="B812"/>
      <c r="C812" s="44"/>
      <c r="D812"/>
      <c r="E812"/>
      <c r="F812"/>
      <c r="G812"/>
      <c r="H812"/>
      <c r="I812" s="44"/>
      <c r="J812"/>
    </row>
    <row r="813" spans="1:10" s="84" customFormat="1">
      <c r="A813"/>
      <c r="B813"/>
      <c r="C813" s="44"/>
      <c r="D813"/>
      <c r="E813"/>
      <c r="F813"/>
      <c r="G813"/>
      <c r="H813"/>
      <c r="I813" s="44"/>
      <c r="J813"/>
    </row>
    <row r="814" spans="1:10" s="84" customFormat="1">
      <c r="A814"/>
      <c r="B814"/>
      <c r="C814" s="44"/>
      <c r="D814"/>
      <c r="E814"/>
      <c r="F814"/>
      <c r="G814"/>
      <c r="H814"/>
      <c r="I814" s="44"/>
      <c r="J814"/>
    </row>
    <row r="815" spans="1:10" s="84" customFormat="1">
      <c r="A815"/>
      <c r="B815"/>
      <c r="C815" s="44"/>
      <c r="D815"/>
      <c r="E815"/>
      <c r="F815"/>
      <c r="G815"/>
      <c r="H815"/>
      <c r="I815" s="44"/>
      <c r="J815"/>
    </row>
    <row r="816" spans="1:10" s="84" customFormat="1">
      <c r="A816"/>
      <c r="B816"/>
      <c r="C816" s="44"/>
      <c r="D816"/>
      <c r="E816"/>
      <c r="F816"/>
      <c r="G816"/>
      <c r="H816"/>
      <c r="I816" s="44"/>
      <c r="J816"/>
    </row>
    <row r="817" spans="1:10" s="84" customFormat="1">
      <c r="A817"/>
      <c r="B817"/>
      <c r="C817" s="44"/>
      <c r="D817"/>
      <c r="E817"/>
      <c r="F817"/>
      <c r="G817"/>
      <c r="H817"/>
      <c r="I817" s="44"/>
      <c r="J817"/>
    </row>
    <row r="818" spans="1:10" s="84" customFormat="1">
      <c r="A818"/>
      <c r="B818"/>
      <c r="C818" s="44"/>
      <c r="D818"/>
      <c r="E818"/>
      <c r="F818"/>
      <c r="G818"/>
      <c r="H818"/>
      <c r="I818" s="44"/>
      <c r="J818"/>
    </row>
    <row r="819" spans="1:10" s="84" customFormat="1">
      <c r="A819"/>
      <c r="B819"/>
      <c r="C819" s="44"/>
      <c r="D819"/>
      <c r="E819"/>
      <c r="F819"/>
      <c r="G819"/>
      <c r="H819"/>
      <c r="I819" s="44"/>
      <c r="J819"/>
    </row>
    <row r="820" spans="1:10" s="84" customFormat="1">
      <c r="A820"/>
      <c r="B820"/>
      <c r="C820" s="44"/>
      <c r="D820"/>
      <c r="E820"/>
      <c r="F820"/>
      <c r="G820"/>
      <c r="H820"/>
      <c r="I820" s="44"/>
      <c r="J820"/>
    </row>
    <row r="821" spans="1:10" s="84" customFormat="1">
      <c r="A821"/>
      <c r="B821"/>
      <c r="C821" s="44"/>
      <c r="D821"/>
      <c r="E821"/>
      <c r="F821"/>
      <c r="G821"/>
      <c r="H821"/>
      <c r="I821" s="44"/>
      <c r="J821"/>
    </row>
    <row r="822" spans="1:10" s="84" customFormat="1">
      <c r="A822"/>
      <c r="B822"/>
      <c r="C822" s="44"/>
      <c r="D822"/>
      <c r="E822"/>
      <c r="F822"/>
      <c r="G822"/>
      <c r="H822"/>
      <c r="I822" s="44"/>
      <c r="J822"/>
    </row>
    <row r="823" spans="1:10" s="84" customFormat="1">
      <c r="A823"/>
      <c r="B823"/>
      <c r="C823" s="44"/>
      <c r="D823"/>
      <c r="E823"/>
      <c r="F823"/>
      <c r="G823"/>
      <c r="H823"/>
      <c r="I823" s="44"/>
      <c r="J823"/>
    </row>
    <row r="824" spans="1:10" s="84" customFormat="1">
      <c r="A824"/>
      <c r="B824"/>
      <c r="C824" s="44"/>
      <c r="D824"/>
      <c r="E824"/>
      <c r="F824"/>
      <c r="G824"/>
      <c r="H824"/>
      <c r="I824" s="44"/>
      <c r="J824"/>
    </row>
    <row r="825" spans="1:10" s="84" customFormat="1">
      <c r="A825"/>
      <c r="B825"/>
      <c r="C825" s="44"/>
      <c r="D825"/>
      <c r="E825"/>
      <c r="F825"/>
      <c r="G825"/>
      <c r="H825"/>
      <c r="I825" s="44"/>
      <c r="J825"/>
    </row>
    <row r="826" spans="1:10" s="84" customFormat="1">
      <c r="A826"/>
      <c r="B826"/>
      <c r="C826" s="44"/>
      <c r="D826"/>
      <c r="E826"/>
      <c r="F826"/>
      <c r="G826"/>
      <c r="H826"/>
      <c r="I826" s="44"/>
      <c r="J826"/>
    </row>
    <row r="827" spans="1:10" s="84" customFormat="1">
      <c r="A827"/>
      <c r="B827"/>
      <c r="C827" s="44"/>
      <c r="D827"/>
      <c r="E827"/>
      <c r="F827"/>
      <c r="G827"/>
      <c r="H827"/>
      <c r="I827" s="44"/>
      <c r="J827"/>
    </row>
    <row r="828" spans="1:10" s="84" customFormat="1">
      <c r="A828"/>
      <c r="B828"/>
      <c r="C828" s="44"/>
      <c r="D828"/>
      <c r="E828"/>
      <c r="F828"/>
      <c r="G828"/>
      <c r="H828"/>
      <c r="I828" s="44"/>
      <c r="J828"/>
    </row>
    <row r="829" spans="1:10" s="84" customFormat="1">
      <c r="A829"/>
      <c r="B829"/>
      <c r="C829" s="44"/>
      <c r="D829"/>
      <c r="E829"/>
      <c r="F829"/>
      <c r="G829"/>
      <c r="H829"/>
      <c r="I829" s="44"/>
      <c r="J829"/>
    </row>
    <row r="830" spans="1:10" s="84" customFormat="1">
      <c r="A830"/>
      <c r="B830"/>
      <c r="C830" s="44"/>
      <c r="D830"/>
      <c r="E830"/>
      <c r="F830"/>
      <c r="G830"/>
      <c r="H830"/>
      <c r="I830" s="44"/>
      <c r="J830"/>
    </row>
    <row r="831" spans="1:10" s="84" customFormat="1">
      <c r="A831"/>
      <c r="B831"/>
      <c r="C831" s="44"/>
      <c r="D831"/>
      <c r="E831"/>
      <c r="F831"/>
      <c r="G831"/>
      <c r="H831"/>
      <c r="I831" s="44"/>
      <c r="J831"/>
    </row>
    <row r="832" spans="1:10" s="84" customFormat="1">
      <c r="A832"/>
      <c r="B832"/>
      <c r="C832" s="44"/>
      <c r="D832"/>
      <c r="E832"/>
      <c r="F832"/>
      <c r="G832"/>
      <c r="H832"/>
      <c r="I832" s="44"/>
      <c r="J832"/>
    </row>
    <row r="833" spans="1:10" s="84" customFormat="1">
      <c r="A833"/>
      <c r="B833"/>
      <c r="C833" s="44"/>
      <c r="D833"/>
      <c r="E833"/>
      <c r="F833"/>
      <c r="G833"/>
      <c r="H833"/>
      <c r="I833" s="44"/>
      <c r="J833"/>
    </row>
    <row r="834" spans="1:10" s="84" customFormat="1">
      <c r="A834"/>
      <c r="B834"/>
      <c r="C834" s="44"/>
      <c r="D834"/>
      <c r="E834"/>
      <c r="F834"/>
      <c r="G834"/>
      <c r="H834"/>
      <c r="I834" s="44"/>
      <c r="J834"/>
    </row>
    <row r="835" spans="1:10" s="84" customFormat="1">
      <c r="A835"/>
      <c r="B835"/>
      <c r="C835" s="44"/>
      <c r="D835"/>
      <c r="E835"/>
      <c r="F835"/>
      <c r="G835"/>
      <c r="H835"/>
      <c r="I835" s="44"/>
      <c r="J835"/>
    </row>
    <row r="836" spans="1:10" s="84" customFormat="1">
      <c r="A836"/>
      <c r="B836"/>
      <c r="C836" s="44"/>
      <c r="D836"/>
      <c r="E836"/>
      <c r="F836"/>
      <c r="G836"/>
      <c r="H836"/>
      <c r="I836" s="44"/>
      <c r="J836"/>
    </row>
    <row r="837" spans="1:10" s="84" customFormat="1">
      <c r="A837"/>
      <c r="B837"/>
      <c r="C837" s="44"/>
      <c r="D837"/>
      <c r="E837"/>
      <c r="F837"/>
      <c r="G837"/>
      <c r="H837"/>
      <c r="I837" s="44"/>
      <c r="J837"/>
    </row>
    <row r="838" spans="1:10" s="84" customFormat="1">
      <c r="A838"/>
      <c r="B838"/>
      <c r="C838" s="44"/>
      <c r="D838"/>
      <c r="E838"/>
      <c r="F838"/>
      <c r="G838"/>
      <c r="H838"/>
      <c r="I838" s="44"/>
      <c r="J838"/>
    </row>
    <row r="839" spans="1:10" s="84" customFormat="1">
      <c r="A839"/>
      <c r="B839"/>
      <c r="C839" s="44"/>
      <c r="D839"/>
      <c r="E839"/>
      <c r="F839"/>
      <c r="G839"/>
      <c r="H839"/>
      <c r="I839" s="44"/>
      <c r="J839"/>
    </row>
    <row r="840" spans="1:10" s="84" customFormat="1">
      <c r="A840"/>
      <c r="B840"/>
      <c r="C840" s="44"/>
      <c r="D840"/>
      <c r="E840"/>
      <c r="F840"/>
      <c r="G840"/>
      <c r="H840"/>
      <c r="I840" s="44"/>
      <c r="J840"/>
    </row>
    <row r="841" spans="1:10" s="84" customFormat="1">
      <c r="A841"/>
      <c r="B841"/>
      <c r="C841" s="44"/>
      <c r="D841"/>
      <c r="E841"/>
      <c r="F841"/>
      <c r="G841"/>
      <c r="H841"/>
      <c r="I841" s="44"/>
      <c r="J841"/>
    </row>
    <row r="842" spans="1:10" s="84" customFormat="1">
      <c r="A842"/>
      <c r="B842"/>
      <c r="C842" s="44"/>
      <c r="D842"/>
      <c r="E842"/>
      <c r="F842"/>
      <c r="G842"/>
      <c r="H842"/>
      <c r="I842" s="44"/>
      <c r="J842"/>
    </row>
    <row r="843" spans="1:10" s="84" customFormat="1">
      <c r="A843"/>
      <c r="B843"/>
      <c r="C843" s="44"/>
      <c r="D843"/>
      <c r="E843"/>
      <c r="F843"/>
      <c r="G843"/>
      <c r="H843"/>
      <c r="I843" s="44"/>
      <c r="J843"/>
    </row>
    <row r="844" spans="1:10" s="84" customFormat="1">
      <c r="A844"/>
      <c r="B844"/>
      <c r="C844" s="44"/>
      <c r="D844"/>
      <c r="E844"/>
      <c r="F844"/>
      <c r="G844"/>
      <c r="H844"/>
      <c r="I844" s="44"/>
      <c r="J844"/>
    </row>
    <row r="845" spans="1:10" s="84" customFormat="1">
      <c r="A845"/>
      <c r="B845"/>
      <c r="C845" s="44"/>
      <c r="D845"/>
      <c r="E845"/>
      <c r="F845"/>
      <c r="G845"/>
      <c r="H845"/>
      <c r="I845" s="44"/>
      <c r="J845"/>
    </row>
    <row r="846" spans="1:10" s="84" customFormat="1">
      <c r="A846"/>
      <c r="B846"/>
      <c r="C846" s="44"/>
      <c r="D846"/>
      <c r="E846"/>
      <c r="F846"/>
      <c r="G846"/>
      <c r="H846"/>
      <c r="I846" s="44"/>
      <c r="J846"/>
    </row>
    <row r="847" spans="1:10" s="84" customFormat="1">
      <c r="A847"/>
      <c r="B847"/>
      <c r="C847" s="44"/>
      <c r="D847"/>
      <c r="E847"/>
      <c r="F847"/>
      <c r="G847"/>
      <c r="H847"/>
      <c r="I847" s="44"/>
      <c r="J847"/>
    </row>
    <row r="848" spans="1:10" s="84" customFormat="1">
      <c r="A848"/>
      <c r="B848"/>
      <c r="C848" s="44"/>
      <c r="D848"/>
      <c r="E848"/>
      <c r="F848"/>
      <c r="G848"/>
      <c r="H848"/>
      <c r="I848" s="44"/>
      <c r="J848"/>
    </row>
    <row r="849" spans="1:10" s="84" customFormat="1">
      <c r="A849"/>
      <c r="B849"/>
      <c r="C849" s="44"/>
      <c r="D849"/>
      <c r="E849"/>
      <c r="F849"/>
      <c r="G849"/>
      <c r="H849"/>
      <c r="I849" s="44"/>
      <c r="J849"/>
    </row>
    <row r="850" spans="1:10" s="84" customFormat="1">
      <c r="A850"/>
      <c r="B850"/>
      <c r="C850" s="44"/>
      <c r="D850"/>
      <c r="E850"/>
      <c r="F850"/>
      <c r="G850"/>
      <c r="H850"/>
      <c r="I850" s="44"/>
      <c r="J850"/>
    </row>
    <row r="851" spans="1:10" s="84" customFormat="1">
      <c r="A851"/>
      <c r="B851"/>
      <c r="C851" s="44"/>
      <c r="D851"/>
      <c r="E851"/>
      <c r="F851"/>
      <c r="G851"/>
      <c r="H851"/>
      <c r="I851" s="44"/>
      <c r="J851"/>
    </row>
    <row r="852" spans="1:10" s="84" customFormat="1">
      <c r="A852"/>
      <c r="B852"/>
      <c r="C852" s="44"/>
      <c r="D852"/>
      <c r="E852"/>
      <c r="F852"/>
      <c r="G852"/>
      <c r="H852"/>
      <c r="I852" s="44"/>
      <c r="J852"/>
    </row>
    <row r="853" spans="1:10" s="84" customFormat="1">
      <c r="A853"/>
      <c r="B853"/>
      <c r="C853" s="44"/>
      <c r="D853"/>
      <c r="E853"/>
      <c r="F853"/>
      <c r="G853"/>
      <c r="H853"/>
      <c r="I853" s="44"/>
      <c r="J853"/>
    </row>
    <row r="854" spans="1:10" s="84" customFormat="1">
      <c r="A854"/>
      <c r="B854"/>
      <c r="C854" s="44"/>
      <c r="D854"/>
      <c r="E854"/>
      <c r="F854"/>
      <c r="G854"/>
      <c r="H854"/>
      <c r="I854" s="44"/>
      <c r="J854"/>
    </row>
    <row r="855" spans="1:10" s="84" customFormat="1">
      <c r="A855"/>
      <c r="B855"/>
      <c r="C855" s="44"/>
      <c r="D855"/>
      <c r="E855"/>
      <c r="F855"/>
      <c r="G855"/>
      <c r="H855"/>
      <c r="I855" s="44"/>
      <c r="J855"/>
    </row>
    <row r="856" spans="1:10" s="84" customFormat="1">
      <c r="A856"/>
      <c r="B856"/>
      <c r="C856" s="44"/>
      <c r="D856"/>
      <c r="E856"/>
      <c r="F856"/>
      <c r="G856"/>
      <c r="H856"/>
      <c r="I856" s="44"/>
      <c r="J856"/>
    </row>
    <row r="857" spans="1:10" s="84" customFormat="1">
      <c r="A857"/>
      <c r="B857"/>
      <c r="C857" s="44"/>
      <c r="D857"/>
      <c r="E857"/>
      <c r="F857"/>
      <c r="G857"/>
      <c r="H857"/>
      <c r="I857" s="44"/>
      <c r="J857"/>
    </row>
    <row r="858" spans="1:10" s="84" customFormat="1">
      <c r="A858"/>
      <c r="B858"/>
      <c r="C858" s="44"/>
      <c r="D858"/>
      <c r="E858"/>
      <c r="F858"/>
      <c r="G858"/>
      <c r="H858"/>
      <c r="I858" s="44"/>
      <c r="J858"/>
    </row>
    <row r="859" spans="1:10" s="84" customFormat="1">
      <c r="A859"/>
      <c r="B859"/>
      <c r="C859" s="44"/>
      <c r="D859"/>
      <c r="E859"/>
      <c r="F859"/>
      <c r="G859"/>
      <c r="H859"/>
      <c r="I859" s="44"/>
      <c r="J859"/>
    </row>
    <row r="860" spans="1:10" s="84" customFormat="1">
      <c r="A860"/>
      <c r="B860"/>
      <c r="C860" s="44"/>
      <c r="D860"/>
      <c r="E860"/>
      <c r="F860"/>
      <c r="G860"/>
      <c r="H860"/>
      <c r="I860" s="44"/>
      <c r="J860"/>
    </row>
    <row r="861" spans="1:10" s="84" customFormat="1">
      <c r="A861"/>
      <c r="B861"/>
      <c r="C861" s="44"/>
      <c r="D861"/>
      <c r="E861"/>
      <c r="F861"/>
      <c r="G861"/>
      <c r="H861"/>
      <c r="I861" s="44"/>
      <c r="J861"/>
    </row>
    <row r="862" spans="1:10" s="84" customFormat="1">
      <c r="A862"/>
      <c r="B862"/>
      <c r="C862" s="44"/>
      <c r="D862"/>
      <c r="E862"/>
      <c r="F862"/>
      <c r="G862"/>
      <c r="H862"/>
      <c r="I862" s="44"/>
      <c r="J862"/>
    </row>
    <row r="863" spans="1:10" s="84" customFormat="1">
      <c r="A863"/>
      <c r="B863"/>
      <c r="C863" s="44"/>
      <c r="D863"/>
      <c r="E863"/>
      <c r="F863"/>
      <c r="G863"/>
      <c r="H863"/>
      <c r="I863" s="44"/>
      <c r="J863"/>
    </row>
    <row r="864" spans="1:10" s="84" customFormat="1">
      <c r="A864"/>
      <c r="B864"/>
      <c r="C864" s="44"/>
      <c r="D864"/>
      <c r="E864"/>
      <c r="F864"/>
      <c r="G864"/>
      <c r="H864"/>
      <c r="I864" s="44"/>
      <c r="J864"/>
    </row>
    <row r="865" spans="1:10" s="84" customFormat="1">
      <c r="A865"/>
      <c r="B865"/>
      <c r="C865" s="44"/>
      <c r="D865"/>
      <c r="E865"/>
      <c r="F865"/>
      <c r="G865"/>
      <c r="H865"/>
      <c r="I865" s="44"/>
      <c r="J865"/>
    </row>
    <row r="866" spans="1:10" s="84" customFormat="1">
      <c r="A866"/>
      <c r="B866"/>
      <c r="C866" s="44"/>
      <c r="D866"/>
      <c r="E866"/>
      <c r="F866"/>
      <c r="G866"/>
      <c r="H866"/>
      <c r="I866" s="44"/>
      <c r="J866"/>
    </row>
    <row r="867" spans="1:10" s="84" customFormat="1">
      <c r="A867"/>
      <c r="B867"/>
      <c r="C867" s="44"/>
      <c r="D867"/>
      <c r="E867"/>
      <c r="F867"/>
      <c r="G867"/>
      <c r="H867"/>
      <c r="I867" s="44"/>
      <c r="J867"/>
    </row>
    <row r="868" spans="1:10" s="84" customFormat="1">
      <c r="A868"/>
      <c r="B868"/>
      <c r="C868" s="44"/>
      <c r="D868"/>
      <c r="E868"/>
      <c r="F868"/>
      <c r="G868"/>
      <c r="H868"/>
      <c r="I868" s="44"/>
      <c r="J868"/>
    </row>
    <row r="869" spans="1:10" s="84" customFormat="1">
      <c r="A869"/>
      <c r="B869"/>
      <c r="C869" s="44"/>
      <c r="D869"/>
      <c r="E869"/>
      <c r="F869"/>
      <c r="G869"/>
      <c r="H869"/>
      <c r="I869" s="44"/>
      <c r="J869"/>
    </row>
    <row r="870" spans="1:10" s="84" customFormat="1">
      <c r="A870"/>
      <c r="B870"/>
      <c r="C870" s="44"/>
      <c r="D870"/>
      <c r="E870"/>
      <c r="F870"/>
      <c r="G870"/>
      <c r="H870"/>
      <c r="I870" s="44"/>
      <c r="J870"/>
    </row>
    <row r="871" spans="1:10" s="84" customFormat="1">
      <c r="A871"/>
      <c r="B871"/>
      <c r="C871" s="44"/>
      <c r="D871"/>
      <c r="E871"/>
      <c r="F871"/>
      <c r="G871"/>
      <c r="H871"/>
      <c r="I871" s="44"/>
      <c r="J871"/>
    </row>
    <row r="872" spans="1:10" s="84" customFormat="1">
      <c r="A872"/>
      <c r="B872"/>
      <c r="C872" s="44"/>
      <c r="D872"/>
      <c r="E872"/>
      <c r="F872"/>
      <c r="G872"/>
      <c r="H872"/>
      <c r="I872" s="44"/>
      <c r="J872"/>
    </row>
    <row r="873" spans="1:10" s="84" customFormat="1">
      <c r="A873"/>
      <c r="B873"/>
      <c r="C873" s="44"/>
      <c r="D873"/>
      <c r="E873"/>
      <c r="F873"/>
      <c r="G873"/>
      <c r="H873"/>
      <c r="I873" s="44"/>
      <c r="J873"/>
    </row>
    <row r="874" spans="1:10" s="84" customFormat="1">
      <c r="A874"/>
      <c r="B874"/>
      <c r="C874" s="44"/>
      <c r="D874"/>
      <c r="E874"/>
      <c r="F874"/>
      <c r="G874"/>
      <c r="H874"/>
      <c r="I874" s="44"/>
      <c r="J874"/>
    </row>
    <row r="875" spans="1:10" s="84" customFormat="1">
      <c r="A875"/>
      <c r="B875"/>
      <c r="C875" s="44"/>
      <c r="D875"/>
      <c r="E875"/>
      <c r="F875"/>
      <c r="G875"/>
      <c r="H875"/>
      <c r="I875" s="44"/>
      <c r="J875"/>
    </row>
    <row r="876" spans="1:10" s="84" customFormat="1">
      <c r="A876"/>
      <c r="B876"/>
      <c r="C876" s="44"/>
      <c r="D876"/>
      <c r="E876"/>
      <c r="F876"/>
      <c r="G876"/>
      <c r="H876"/>
      <c r="I876" s="44"/>
      <c r="J876"/>
    </row>
    <row r="877" spans="1:10" s="84" customFormat="1">
      <c r="A877"/>
      <c r="B877"/>
      <c r="C877" s="44"/>
      <c r="D877"/>
      <c r="E877"/>
      <c r="F877"/>
      <c r="G877"/>
      <c r="H877"/>
      <c r="I877" s="44"/>
      <c r="J877"/>
    </row>
    <row r="878" spans="1:10" s="84" customFormat="1">
      <c r="A878"/>
      <c r="B878"/>
      <c r="C878" s="44"/>
      <c r="D878"/>
      <c r="E878"/>
      <c r="F878"/>
      <c r="G878"/>
      <c r="H878"/>
      <c r="I878" s="44"/>
      <c r="J878"/>
    </row>
    <row r="879" spans="1:10" s="84" customFormat="1">
      <c r="A879"/>
      <c r="B879"/>
      <c r="C879" s="44"/>
      <c r="D879"/>
      <c r="E879"/>
      <c r="F879"/>
      <c r="G879"/>
      <c r="H879"/>
      <c r="I879" s="44"/>
      <c r="J879"/>
    </row>
    <row r="880" spans="1:10" s="84" customFormat="1">
      <c r="A880"/>
      <c r="B880"/>
      <c r="C880" s="44"/>
      <c r="D880"/>
      <c r="E880"/>
      <c r="F880"/>
      <c r="G880"/>
      <c r="H880"/>
      <c r="I880" s="44"/>
      <c r="J880"/>
    </row>
    <row r="881" spans="1:10" s="84" customFormat="1">
      <c r="A881"/>
      <c r="B881"/>
      <c r="C881" s="44"/>
      <c r="D881"/>
      <c r="E881"/>
      <c r="F881"/>
      <c r="G881"/>
      <c r="H881"/>
      <c r="I881" s="44"/>
      <c r="J881"/>
    </row>
    <row r="882" spans="1:10" s="84" customFormat="1">
      <c r="A882"/>
      <c r="B882"/>
      <c r="C882" s="44"/>
      <c r="D882"/>
      <c r="E882"/>
      <c r="F882"/>
      <c r="G882"/>
      <c r="H882"/>
      <c r="I882" s="44"/>
      <c r="J882"/>
    </row>
    <row r="883" spans="1:10" s="84" customFormat="1">
      <c r="A883"/>
      <c r="B883"/>
      <c r="C883" s="44"/>
      <c r="D883"/>
      <c r="E883"/>
      <c r="F883"/>
      <c r="G883"/>
      <c r="H883"/>
      <c r="I883" s="44"/>
      <c r="J883"/>
    </row>
    <row r="884" spans="1:10" s="84" customFormat="1">
      <c r="A884"/>
      <c r="B884"/>
      <c r="C884" s="44"/>
      <c r="D884"/>
      <c r="E884"/>
      <c r="F884"/>
      <c r="G884"/>
      <c r="H884"/>
      <c r="I884" s="44"/>
      <c r="J884"/>
    </row>
    <row r="885" spans="1:10" s="84" customFormat="1">
      <c r="A885"/>
      <c r="B885"/>
      <c r="C885" s="44"/>
      <c r="D885"/>
      <c r="E885"/>
      <c r="F885"/>
      <c r="G885"/>
      <c r="H885"/>
      <c r="I885" s="44"/>
      <c r="J885"/>
    </row>
    <row r="886" spans="1:10" s="84" customFormat="1">
      <c r="A886"/>
      <c r="B886"/>
      <c r="C886" s="44"/>
      <c r="D886"/>
      <c r="E886"/>
      <c r="F886"/>
      <c r="G886"/>
      <c r="H886"/>
      <c r="I886" s="44"/>
      <c r="J886"/>
    </row>
    <row r="887" spans="1:10" s="84" customFormat="1">
      <c r="A887"/>
      <c r="B887"/>
      <c r="C887" s="44"/>
      <c r="D887"/>
      <c r="E887"/>
      <c r="F887"/>
      <c r="G887"/>
      <c r="H887"/>
      <c r="I887" s="44"/>
      <c r="J887"/>
    </row>
    <row r="888" spans="1:10" s="84" customFormat="1">
      <c r="A888"/>
      <c r="B888"/>
      <c r="C888" s="44"/>
      <c r="D888"/>
      <c r="E888"/>
      <c r="F888"/>
      <c r="G888"/>
      <c r="H888"/>
      <c r="I888" s="44"/>
      <c r="J888"/>
    </row>
    <row r="889" spans="1:10" s="84" customFormat="1">
      <c r="A889"/>
      <c r="B889"/>
      <c r="C889" s="44"/>
      <c r="D889"/>
      <c r="E889"/>
      <c r="F889"/>
      <c r="G889"/>
      <c r="H889"/>
      <c r="I889" s="44"/>
      <c r="J889"/>
    </row>
    <row r="890" spans="1:10" s="84" customFormat="1">
      <c r="A890"/>
      <c r="B890"/>
      <c r="C890" s="44"/>
      <c r="D890"/>
      <c r="E890"/>
      <c r="F890"/>
      <c r="G890"/>
      <c r="H890"/>
      <c r="I890" s="44"/>
      <c r="J890"/>
    </row>
    <row r="891" spans="1:10" s="84" customFormat="1">
      <c r="A891"/>
      <c r="B891"/>
      <c r="C891" s="44"/>
      <c r="D891"/>
      <c r="E891"/>
      <c r="F891"/>
      <c r="G891"/>
      <c r="H891"/>
      <c r="I891" s="44"/>
      <c r="J891"/>
    </row>
    <row r="892" spans="1:10" s="84" customFormat="1">
      <c r="A892"/>
      <c r="B892"/>
      <c r="C892" s="44"/>
      <c r="D892"/>
      <c r="E892"/>
      <c r="F892"/>
      <c r="G892"/>
      <c r="H892"/>
      <c r="I892" s="44"/>
      <c r="J892"/>
    </row>
    <row r="893" spans="1:10" s="84" customFormat="1">
      <c r="A893"/>
      <c r="B893"/>
      <c r="C893" s="44"/>
      <c r="D893"/>
      <c r="E893"/>
      <c r="F893"/>
      <c r="G893"/>
      <c r="H893"/>
      <c r="I893" s="44"/>
      <c r="J893"/>
    </row>
    <row r="894" spans="1:10" s="84" customFormat="1">
      <c r="A894"/>
      <c r="B894"/>
      <c r="C894" s="44"/>
      <c r="D894"/>
      <c r="E894"/>
      <c r="F894"/>
      <c r="G894"/>
      <c r="H894"/>
      <c r="I894" s="44"/>
      <c r="J894"/>
    </row>
    <row r="895" spans="1:10" s="84" customFormat="1">
      <c r="A895"/>
      <c r="B895"/>
      <c r="C895" s="44"/>
      <c r="D895"/>
      <c r="E895"/>
      <c r="F895"/>
      <c r="G895"/>
      <c r="H895"/>
      <c r="I895" s="44"/>
      <c r="J895"/>
    </row>
    <row r="896" spans="1:10" s="84" customFormat="1">
      <c r="A896"/>
      <c r="B896"/>
      <c r="C896" s="44"/>
      <c r="D896"/>
      <c r="E896"/>
      <c r="F896"/>
      <c r="G896"/>
      <c r="H896"/>
      <c r="I896" s="44"/>
      <c r="J896"/>
    </row>
    <row r="897" spans="1:10" s="84" customFormat="1">
      <c r="A897"/>
      <c r="B897"/>
      <c r="C897" s="44"/>
      <c r="D897"/>
      <c r="E897"/>
      <c r="F897"/>
      <c r="G897"/>
      <c r="H897"/>
      <c r="I897" s="44"/>
      <c r="J897"/>
    </row>
    <row r="898" spans="1:10" s="84" customFormat="1">
      <c r="A898"/>
      <c r="B898"/>
      <c r="C898" s="44"/>
      <c r="D898"/>
      <c r="E898"/>
      <c r="F898"/>
      <c r="G898"/>
      <c r="H898"/>
      <c r="I898" s="44"/>
      <c r="J898"/>
    </row>
    <row r="899" spans="1:10" s="84" customFormat="1">
      <c r="A899"/>
      <c r="B899"/>
      <c r="C899" s="44"/>
      <c r="D899"/>
      <c r="E899"/>
      <c r="F899"/>
      <c r="G899"/>
      <c r="H899"/>
      <c r="I899" s="44"/>
      <c r="J899"/>
    </row>
    <row r="900" spans="1:10" s="84" customFormat="1">
      <c r="A900"/>
      <c r="B900"/>
      <c r="C900" s="44"/>
      <c r="D900"/>
      <c r="E900"/>
      <c r="F900"/>
      <c r="G900"/>
      <c r="H900"/>
      <c r="I900" s="44"/>
      <c r="J900"/>
    </row>
    <row r="901" spans="1:10" s="84" customFormat="1">
      <c r="A901"/>
      <c r="B901"/>
      <c r="C901" s="44"/>
      <c r="D901"/>
      <c r="E901"/>
      <c r="F901"/>
      <c r="G901"/>
      <c r="H901"/>
      <c r="I901" s="44"/>
      <c r="J901"/>
    </row>
    <row r="902" spans="1:10" s="84" customFormat="1">
      <c r="A902"/>
      <c r="B902"/>
      <c r="C902" s="44"/>
      <c r="D902"/>
      <c r="E902"/>
      <c r="F902"/>
      <c r="G902"/>
      <c r="H902"/>
      <c r="I902" s="44"/>
      <c r="J902"/>
    </row>
    <row r="903" spans="1:10" s="84" customFormat="1">
      <c r="A903"/>
      <c r="B903"/>
      <c r="C903" s="44"/>
      <c r="D903"/>
      <c r="E903"/>
      <c r="F903"/>
      <c r="G903"/>
      <c r="H903"/>
      <c r="I903" s="44"/>
      <c r="J903"/>
    </row>
    <row r="904" spans="1:10" s="84" customFormat="1">
      <c r="A904"/>
      <c r="B904"/>
      <c r="C904" s="44"/>
      <c r="D904"/>
      <c r="E904"/>
      <c r="F904"/>
      <c r="G904"/>
      <c r="H904"/>
      <c r="I904" s="44"/>
      <c r="J904"/>
    </row>
    <row r="905" spans="1:10" s="84" customFormat="1">
      <c r="A905"/>
      <c r="B905"/>
      <c r="C905" s="44"/>
      <c r="D905"/>
      <c r="E905"/>
      <c r="F905"/>
      <c r="G905"/>
      <c r="H905"/>
      <c r="I905" s="44"/>
      <c r="J905"/>
    </row>
    <row r="906" spans="1:10" s="84" customFormat="1">
      <c r="A906"/>
      <c r="B906"/>
      <c r="C906" s="44"/>
      <c r="D906"/>
      <c r="E906"/>
      <c r="F906"/>
      <c r="G906"/>
      <c r="H906"/>
      <c r="I906" s="44"/>
      <c r="J906"/>
    </row>
    <row r="907" spans="1:10" s="84" customFormat="1">
      <c r="A907"/>
      <c r="B907"/>
      <c r="C907" s="44"/>
      <c r="D907"/>
      <c r="E907"/>
      <c r="F907"/>
      <c r="G907"/>
      <c r="H907"/>
      <c r="I907" s="44"/>
      <c r="J907"/>
    </row>
    <row r="908" spans="1:10" s="84" customFormat="1">
      <c r="A908"/>
      <c r="B908"/>
      <c r="C908" s="44"/>
      <c r="D908"/>
      <c r="E908"/>
      <c r="F908"/>
      <c r="G908"/>
      <c r="H908"/>
      <c r="I908" s="44"/>
      <c r="J908"/>
    </row>
    <row r="909" spans="1:10" s="84" customFormat="1">
      <c r="A909"/>
      <c r="B909"/>
      <c r="C909" s="44"/>
      <c r="D909"/>
      <c r="E909"/>
      <c r="F909"/>
      <c r="G909"/>
      <c r="H909"/>
      <c r="I909" s="44"/>
      <c r="J909"/>
    </row>
    <row r="910" spans="1:10" s="84" customFormat="1">
      <c r="A910"/>
      <c r="B910"/>
      <c r="C910" s="44"/>
      <c r="D910"/>
      <c r="E910"/>
      <c r="F910"/>
      <c r="G910"/>
      <c r="H910"/>
      <c r="I910" s="44"/>
      <c r="J910"/>
    </row>
    <row r="911" spans="1:10" s="84" customFormat="1">
      <c r="A911"/>
      <c r="B911"/>
      <c r="C911" s="44"/>
      <c r="D911"/>
      <c r="E911"/>
      <c r="F911"/>
      <c r="G911"/>
      <c r="H911"/>
      <c r="I911" s="44"/>
      <c r="J911"/>
    </row>
    <row r="912" spans="1:10" s="84" customFormat="1">
      <c r="A912"/>
      <c r="B912"/>
      <c r="C912" s="44"/>
      <c r="D912"/>
      <c r="E912"/>
      <c r="F912"/>
      <c r="G912"/>
      <c r="H912"/>
      <c r="I912" s="44"/>
      <c r="J912"/>
    </row>
    <row r="913" spans="1:10" s="84" customFormat="1">
      <c r="A913"/>
      <c r="B913"/>
      <c r="C913" s="44"/>
      <c r="D913"/>
      <c r="E913"/>
      <c r="F913"/>
      <c r="G913"/>
      <c r="H913"/>
      <c r="I913" s="44"/>
      <c r="J913"/>
    </row>
    <row r="914" spans="1:10" s="84" customFormat="1">
      <c r="A914"/>
      <c r="B914"/>
      <c r="C914" s="44"/>
      <c r="D914"/>
      <c r="E914"/>
      <c r="F914"/>
      <c r="G914"/>
      <c r="H914"/>
      <c r="I914" s="44"/>
      <c r="J914"/>
    </row>
    <row r="915" spans="1:10" s="84" customFormat="1">
      <c r="A915"/>
      <c r="B915"/>
      <c r="C915" s="44"/>
      <c r="D915"/>
      <c r="E915"/>
      <c r="F915"/>
      <c r="G915"/>
      <c r="H915"/>
      <c r="I915" s="44"/>
      <c r="J915"/>
    </row>
    <row r="916" spans="1:10" s="84" customFormat="1">
      <c r="A916"/>
      <c r="B916"/>
      <c r="C916" s="44"/>
      <c r="D916"/>
      <c r="E916"/>
      <c r="F916"/>
      <c r="G916"/>
      <c r="H916"/>
      <c r="I916" s="44"/>
      <c r="J916"/>
    </row>
    <row r="917" spans="1:10" s="84" customFormat="1">
      <c r="A917"/>
      <c r="B917"/>
      <c r="C917" s="44"/>
      <c r="D917"/>
      <c r="E917"/>
      <c r="F917"/>
      <c r="G917"/>
      <c r="H917"/>
      <c r="I917" s="44"/>
      <c r="J917"/>
    </row>
    <row r="918" spans="1:10" s="84" customFormat="1">
      <c r="A918"/>
      <c r="B918"/>
      <c r="C918" s="44"/>
      <c r="D918"/>
      <c r="E918"/>
      <c r="F918"/>
      <c r="G918"/>
      <c r="H918"/>
      <c r="I918" s="44"/>
      <c r="J918"/>
    </row>
    <row r="919" spans="1:10" s="84" customFormat="1">
      <c r="A919"/>
      <c r="B919"/>
      <c r="C919" s="44"/>
      <c r="D919"/>
      <c r="E919"/>
      <c r="F919"/>
      <c r="G919"/>
      <c r="H919"/>
      <c r="I919" s="44"/>
      <c r="J919"/>
    </row>
    <row r="920" spans="1:10" s="84" customFormat="1">
      <c r="A920"/>
      <c r="B920"/>
      <c r="C920" s="44"/>
      <c r="D920"/>
      <c r="E920"/>
      <c r="F920"/>
      <c r="G920"/>
      <c r="H920"/>
      <c r="I920" s="44"/>
      <c r="J920"/>
    </row>
    <row r="921" spans="1:10" s="84" customFormat="1">
      <c r="A921"/>
      <c r="B921"/>
      <c r="C921" s="44"/>
      <c r="D921"/>
      <c r="E921"/>
      <c r="F921"/>
      <c r="G921"/>
      <c r="H921"/>
      <c r="I921" s="44"/>
      <c r="J921"/>
    </row>
    <row r="922" spans="1:10" s="84" customFormat="1">
      <c r="A922"/>
      <c r="B922"/>
      <c r="C922" s="44"/>
      <c r="D922"/>
      <c r="E922"/>
      <c r="F922"/>
      <c r="G922"/>
      <c r="H922"/>
      <c r="I922" s="44"/>
      <c r="J922"/>
    </row>
    <row r="923" spans="1:10" s="84" customFormat="1">
      <c r="A923"/>
      <c r="B923"/>
      <c r="C923" s="44"/>
      <c r="D923"/>
      <c r="E923"/>
      <c r="F923"/>
      <c r="G923"/>
      <c r="H923"/>
      <c r="I923" s="44"/>
      <c r="J923"/>
    </row>
    <row r="924" spans="1:10" s="84" customFormat="1">
      <c r="A924"/>
      <c r="B924"/>
      <c r="C924" s="44"/>
      <c r="D924"/>
      <c r="E924"/>
      <c r="F924"/>
      <c r="G924"/>
      <c r="H924"/>
      <c r="I924" s="44"/>
      <c r="J924"/>
    </row>
    <row r="925" spans="1:10" s="84" customFormat="1">
      <c r="A925"/>
      <c r="B925"/>
      <c r="C925" s="44"/>
      <c r="D925"/>
      <c r="E925"/>
      <c r="F925"/>
      <c r="G925"/>
      <c r="H925"/>
      <c r="I925" s="44"/>
      <c r="J925"/>
    </row>
    <row r="926" spans="1:10" s="84" customFormat="1">
      <c r="A926"/>
      <c r="B926"/>
      <c r="C926" s="44"/>
      <c r="D926"/>
      <c r="E926"/>
      <c r="F926"/>
      <c r="G926"/>
      <c r="H926"/>
      <c r="I926" s="44"/>
      <c r="J926"/>
    </row>
    <row r="927" spans="1:10" s="84" customFormat="1">
      <c r="A927"/>
      <c r="B927"/>
      <c r="C927" s="44"/>
      <c r="D927"/>
      <c r="E927"/>
      <c r="F927"/>
      <c r="G927"/>
      <c r="H927"/>
      <c r="I927" s="44"/>
      <c r="J927"/>
    </row>
    <row r="928" spans="1:10" s="84" customFormat="1">
      <c r="A928"/>
      <c r="B928"/>
      <c r="C928" s="44"/>
      <c r="D928"/>
      <c r="E928"/>
      <c r="F928"/>
      <c r="G928"/>
      <c r="H928"/>
      <c r="I928" s="44"/>
      <c r="J928"/>
    </row>
    <row r="929" spans="1:10" s="84" customFormat="1">
      <c r="A929"/>
      <c r="B929"/>
      <c r="C929" s="44"/>
      <c r="D929"/>
      <c r="E929"/>
      <c r="F929"/>
      <c r="G929"/>
      <c r="H929"/>
      <c r="I929" s="44"/>
      <c r="J929"/>
    </row>
    <row r="930" spans="1:10" s="84" customFormat="1">
      <c r="A930"/>
      <c r="B930"/>
      <c r="C930" s="44"/>
      <c r="D930"/>
      <c r="E930"/>
      <c r="F930"/>
      <c r="G930"/>
      <c r="H930"/>
      <c r="I930" s="44"/>
      <c r="J930"/>
    </row>
    <row r="931" spans="1:10" s="84" customFormat="1">
      <c r="A931"/>
      <c r="B931"/>
      <c r="C931" s="44"/>
      <c r="D931"/>
      <c r="E931"/>
      <c r="F931"/>
      <c r="G931"/>
      <c r="H931"/>
      <c r="I931" s="44"/>
      <c r="J931"/>
    </row>
    <row r="932" spans="1:10" s="84" customFormat="1">
      <c r="A932"/>
      <c r="B932"/>
      <c r="C932" s="44"/>
      <c r="D932"/>
      <c r="E932"/>
      <c r="F932"/>
      <c r="G932"/>
      <c r="H932"/>
      <c r="I932" s="44"/>
      <c r="J932"/>
    </row>
    <row r="933" spans="1:10" s="84" customFormat="1">
      <c r="A933"/>
      <c r="B933"/>
      <c r="C933" s="44"/>
      <c r="D933"/>
      <c r="E933"/>
      <c r="F933"/>
      <c r="G933"/>
      <c r="H933"/>
      <c r="I933" s="44"/>
      <c r="J933"/>
    </row>
    <row r="934" spans="1:10" s="84" customFormat="1">
      <c r="A934"/>
      <c r="B934"/>
      <c r="C934" s="44"/>
      <c r="D934"/>
      <c r="E934"/>
      <c r="F934"/>
      <c r="G934"/>
      <c r="H934"/>
      <c r="I934" s="44"/>
      <c r="J934"/>
    </row>
    <row r="935" spans="1:10" s="84" customFormat="1">
      <c r="A935"/>
      <c r="B935"/>
      <c r="C935" s="44"/>
      <c r="D935"/>
      <c r="E935"/>
      <c r="F935"/>
      <c r="G935"/>
      <c r="H935"/>
      <c r="I935" s="44"/>
      <c r="J935"/>
    </row>
    <row r="936" spans="1:10" s="84" customFormat="1">
      <c r="A936"/>
      <c r="B936"/>
      <c r="C936" s="44"/>
      <c r="D936"/>
      <c r="E936"/>
      <c r="F936"/>
      <c r="G936"/>
      <c r="H936"/>
      <c r="I936" s="44"/>
      <c r="J936"/>
    </row>
    <row r="937" spans="1:10" s="84" customFormat="1">
      <c r="A937"/>
      <c r="B937"/>
      <c r="C937" s="44"/>
      <c r="D937"/>
      <c r="E937"/>
      <c r="F937"/>
      <c r="G937"/>
      <c r="H937"/>
      <c r="I937" s="44"/>
      <c r="J937"/>
    </row>
    <row r="938" spans="1:10" s="84" customFormat="1">
      <c r="A938"/>
      <c r="B938"/>
      <c r="C938" s="44"/>
      <c r="D938"/>
      <c r="E938"/>
      <c r="F938"/>
      <c r="G938"/>
      <c r="H938"/>
      <c r="I938" s="44"/>
      <c r="J938"/>
    </row>
    <row r="939" spans="1:10" s="84" customFormat="1">
      <c r="A939"/>
      <c r="B939"/>
      <c r="C939" s="44"/>
      <c r="D939"/>
      <c r="E939"/>
      <c r="F939"/>
      <c r="G939"/>
      <c r="H939"/>
      <c r="I939" s="44"/>
      <c r="J939"/>
    </row>
    <row r="940" spans="1:10" s="84" customFormat="1">
      <c r="A940"/>
      <c r="B940"/>
      <c r="C940" s="44"/>
      <c r="D940"/>
      <c r="E940"/>
      <c r="F940"/>
      <c r="G940"/>
      <c r="H940"/>
      <c r="I940" s="44"/>
      <c r="J940"/>
    </row>
    <row r="941" spans="1:10" s="84" customFormat="1">
      <c r="A941"/>
      <c r="B941"/>
      <c r="C941" s="44"/>
      <c r="D941"/>
      <c r="E941"/>
      <c r="F941"/>
      <c r="G941"/>
      <c r="H941"/>
      <c r="I941" s="44"/>
      <c r="J941"/>
    </row>
    <row r="942" spans="1:10" s="84" customFormat="1">
      <c r="A942"/>
      <c r="B942"/>
      <c r="C942" s="44"/>
      <c r="D942"/>
      <c r="E942"/>
      <c r="F942"/>
      <c r="G942"/>
      <c r="H942"/>
      <c r="I942" s="44"/>
      <c r="J942"/>
    </row>
    <row r="943" spans="1:10" s="84" customFormat="1">
      <c r="A943"/>
      <c r="B943"/>
      <c r="C943" s="44"/>
      <c r="D943"/>
      <c r="E943"/>
      <c r="F943"/>
      <c r="G943"/>
      <c r="H943"/>
      <c r="I943" s="44"/>
      <c r="J943"/>
    </row>
    <row r="944" spans="1:10" s="84" customFormat="1">
      <c r="A944"/>
      <c r="B944"/>
      <c r="C944" s="44"/>
      <c r="D944"/>
      <c r="E944"/>
      <c r="F944"/>
      <c r="G944"/>
      <c r="H944"/>
      <c r="I944" s="44"/>
      <c r="J944"/>
    </row>
    <row r="945" spans="1:10" s="84" customFormat="1">
      <c r="A945"/>
      <c r="B945"/>
      <c r="C945" s="44"/>
      <c r="D945"/>
      <c r="E945"/>
      <c r="F945"/>
      <c r="G945"/>
      <c r="H945"/>
      <c r="I945" s="44"/>
      <c r="J945"/>
    </row>
    <row r="946" spans="1:10" s="84" customFormat="1">
      <c r="A946"/>
      <c r="B946"/>
      <c r="C946" s="44"/>
      <c r="D946"/>
      <c r="E946"/>
      <c r="F946"/>
      <c r="G946"/>
      <c r="H946"/>
      <c r="I946" s="44"/>
      <c r="J946"/>
    </row>
    <row r="947" spans="1:10" s="84" customFormat="1">
      <c r="A947"/>
      <c r="B947"/>
      <c r="C947" s="44"/>
      <c r="D947"/>
      <c r="E947"/>
      <c r="F947"/>
      <c r="G947"/>
      <c r="H947"/>
      <c r="I947" s="44"/>
      <c r="J947"/>
    </row>
    <row r="948" spans="1:10" s="84" customFormat="1">
      <c r="A948"/>
      <c r="B948"/>
      <c r="C948" s="44"/>
      <c r="D948"/>
      <c r="E948"/>
      <c r="F948"/>
      <c r="G948"/>
      <c r="H948"/>
      <c r="I948" s="44"/>
      <c r="J948"/>
    </row>
    <row r="949" spans="1:10" s="84" customFormat="1">
      <c r="A949"/>
      <c r="B949"/>
      <c r="C949" s="44"/>
      <c r="D949"/>
      <c r="E949"/>
      <c r="F949"/>
      <c r="G949"/>
      <c r="H949"/>
      <c r="I949" s="44"/>
      <c r="J949"/>
    </row>
    <row r="950" spans="1:10" s="84" customFormat="1">
      <c r="A950"/>
      <c r="B950"/>
      <c r="C950" s="44"/>
      <c r="D950"/>
      <c r="E950"/>
      <c r="F950"/>
      <c r="G950"/>
      <c r="H950"/>
      <c r="I950" s="44"/>
      <c r="J950"/>
    </row>
    <row r="951" spans="1:10" s="84" customFormat="1">
      <c r="A951"/>
      <c r="B951"/>
      <c r="C951" s="44"/>
      <c r="D951"/>
      <c r="E951"/>
      <c r="F951"/>
      <c r="G951"/>
      <c r="H951"/>
      <c r="I951" s="44"/>
      <c r="J951"/>
    </row>
    <row r="952" spans="1:10" s="84" customFormat="1">
      <c r="A952"/>
      <c r="B952"/>
      <c r="C952" s="44"/>
      <c r="D952"/>
      <c r="E952"/>
      <c r="F952"/>
      <c r="G952"/>
      <c r="H952"/>
      <c r="I952" s="44"/>
      <c r="J952"/>
    </row>
    <row r="953" spans="1:10" s="84" customFormat="1">
      <c r="A953"/>
      <c r="B953"/>
      <c r="C953" s="44"/>
      <c r="D953"/>
      <c r="E953"/>
      <c r="F953"/>
      <c r="G953"/>
      <c r="H953"/>
      <c r="I953" s="44"/>
      <c r="J953"/>
    </row>
    <row r="954" spans="1:10" s="84" customFormat="1">
      <c r="A954"/>
      <c r="B954"/>
      <c r="C954" s="44"/>
      <c r="D954"/>
      <c r="E954"/>
      <c r="F954"/>
      <c r="G954"/>
      <c r="H954"/>
      <c r="I954" s="44"/>
      <c r="J954"/>
    </row>
    <row r="955" spans="1:10" s="84" customFormat="1">
      <c r="A955"/>
      <c r="B955"/>
      <c r="C955" s="44"/>
      <c r="D955"/>
      <c r="E955"/>
      <c r="F955"/>
      <c r="G955"/>
      <c r="H955"/>
      <c r="I955" s="44"/>
      <c r="J955"/>
    </row>
    <row r="956" spans="1:10" s="84" customFormat="1">
      <c r="A956"/>
      <c r="B956"/>
      <c r="C956" s="44"/>
      <c r="D956"/>
      <c r="E956"/>
      <c r="F956"/>
      <c r="G956"/>
      <c r="H956"/>
      <c r="I956" s="44"/>
      <c r="J956"/>
    </row>
    <row r="957" spans="1:10" s="84" customFormat="1">
      <c r="A957"/>
      <c r="B957"/>
      <c r="C957" s="44"/>
      <c r="D957"/>
      <c r="E957"/>
      <c r="F957"/>
      <c r="G957"/>
      <c r="H957"/>
      <c r="I957" s="44"/>
      <c r="J957"/>
    </row>
    <row r="958" spans="1:10" s="84" customFormat="1">
      <c r="A958"/>
      <c r="B958"/>
      <c r="C958" s="44"/>
      <c r="D958"/>
      <c r="E958"/>
      <c r="F958"/>
      <c r="G958"/>
      <c r="H958"/>
      <c r="I958" s="44"/>
      <c r="J958"/>
    </row>
    <row r="959" spans="1:10" s="84" customFormat="1">
      <c r="A959"/>
      <c r="B959"/>
      <c r="C959" s="44"/>
      <c r="D959"/>
      <c r="E959"/>
      <c r="F959"/>
      <c r="G959"/>
      <c r="H959"/>
      <c r="I959" s="44"/>
      <c r="J959"/>
    </row>
    <row r="960" spans="1:10" s="84" customFormat="1">
      <c r="A960"/>
      <c r="B960"/>
      <c r="C960" s="44"/>
      <c r="D960"/>
      <c r="E960"/>
      <c r="F960"/>
      <c r="G960"/>
      <c r="H960"/>
      <c r="I960" s="44"/>
      <c r="J960"/>
    </row>
    <row r="961" spans="1:10" s="84" customFormat="1">
      <c r="A961"/>
      <c r="B961"/>
      <c r="C961" s="44"/>
      <c r="D961"/>
      <c r="E961"/>
      <c r="F961"/>
      <c r="G961"/>
      <c r="H961"/>
      <c r="I961" s="44"/>
      <c r="J961"/>
    </row>
    <row r="962" spans="1:10" s="84" customFormat="1">
      <c r="A962"/>
      <c r="B962"/>
      <c r="C962" s="44"/>
      <c r="D962"/>
      <c r="E962"/>
      <c r="F962"/>
      <c r="G962"/>
      <c r="H962"/>
      <c r="I962" s="44"/>
      <c r="J962"/>
    </row>
    <row r="963" spans="1:10" s="84" customFormat="1">
      <c r="A963"/>
      <c r="B963"/>
      <c r="C963" s="44"/>
      <c r="D963"/>
      <c r="E963"/>
      <c r="F963"/>
      <c r="G963"/>
      <c r="H963"/>
      <c r="I963" s="44"/>
      <c r="J963"/>
    </row>
    <row r="964" spans="1:10" s="84" customFormat="1">
      <c r="A964"/>
      <c r="B964"/>
      <c r="C964" s="44"/>
      <c r="D964"/>
      <c r="E964"/>
      <c r="F964"/>
      <c r="G964"/>
      <c r="H964"/>
      <c r="I964" s="44"/>
      <c r="J964"/>
    </row>
    <row r="965" spans="1:10" s="84" customFormat="1">
      <c r="A965"/>
      <c r="B965"/>
      <c r="C965" s="44"/>
      <c r="D965"/>
      <c r="E965"/>
      <c r="F965"/>
      <c r="G965"/>
      <c r="H965"/>
      <c r="I965" s="44"/>
      <c r="J965"/>
    </row>
    <row r="966" spans="1:10" s="84" customFormat="1">
      <c r="A966"/>
      <c r="B966"/>
      <c r="C966" s="44"/>
      <c r="D966"/>
      <c r="E966"/>
      <c r="F966"/>
      <c r="G966"/>
      <c r="H966"/>
      <c r="I966" s="44"/>
      <c r="J966"/>
    </row>
    <row r="967" spans="1:10" s="84" customFormat="1">
      <c r="A967"/>
      <c r="B967"/>
      <c r="C967" s="44"/>
      <c r="D967"/>
      <c r="E967"/>
      <c r="F967"/>
      <c r="G967"/>
      <c r="H967"/>
      <c r="I967" s="44"/>
      <c r="J967"/>
    </row>
    <row r="968" spans="1:10" s="84" customFormat="1">
      <c r="A968"/>
      <c r="B968"/>
      <c r="C968" s="44"/>
      <c r="D968"/>
      <c r="E968"/>
      <c r="F968"/>
      <c r="G968"/>
      <c r="H968"/>
      <c r="I968" s="44"/>
      <c r="J968"/>
    </row>
    <row r="969" spans="1:10" s="84" customFormat="1">
      <c r="A969"/>
      <c r="B969"/>
      <c r="C969" s="44"/>
      <c r="D969"/>
      <c r="E969"/>
      <c r="F969"/>
      <c r="G969"/>
      <c r="H969"/>
      <c r="I969" s="44"/>
      <c r="J969"/>
    </row>
    <row r="970" spans="1:10" s="84" customFormat="1">
      <c r="A970"/>
      <c r="B970"/>
      <c r="C970" s="44"/>
      <c r="D970"/>
      <c r="E970"/>
      <c r="F970"/>
      <c r="G970"/>
      <c r="H970"/>
      <c r="I970" s="44"/>
      <c r="J970"/>
    </row>
    <row r="971" spans="1:10" s="84" customFormat="1">
      <c r="A971"/>
      <c r="B971"/>
      <c r="C971" s="44"/>
      <c r="D971"/>
      <c r="E971"/>
      <c r="F971"/>
      <c r="G971"/>
      <c r="H971"/>
      <c r="I971" s="44"/>
      <c r="J971"/>
    </row>
    <row r="972" spans="1:10" s="84" customFormat="1">
      <c r="A972"/>
      <c r="B972"/>
      <c r="C972" s="44"/>
      <c r="D972"/>
      <c r="E972"/>
      <c r="F972"/>
      <c r="G972"/>
      <c r="H972"/>
      <c r="I972" s="44"/>
      <c r="J972"/>
    </row>
    <row r="973" spans="1:10" s="84" customFormat="1">
      <c r="A973"/>
      <c r="B973"/>
      <c r="C973" s="44"/>
      <c r="D973"/>
      <c r="E973"/>
      <c r="F973"/>
      <c r="G973"/>
      <c r="H973"/>
      <c r="I973" s="44"/>
      <c r="J973"/>
    </row>
    <row r="974" spans="1:10" s="84" customFormat="1">
      <c r="A974"/>
      <c r="B974"/>
      <c r="C974" s="44"/>
      <c r="D974"/>
      <c r="E974"/>
      <c r="F974"/>
      <c r="G974"/>
      <c r="H974"/>
      <c r="I974" s="44"/>
      <c r="J974"/>
    </row>
    <row r="975" spans="1:10" s="84" customFormat="1">
      <c r="A975"/>
      <c r="B975"/>
      <c r="C975" s="44"/>
      <c r="D975"/>
      <c r="E975"/>
      <c r="F975"/>
      <c r="G975"/>
      <c r="H975"/>
      <c r="I975" s="44"/>
      <c r="J975"/>
    </row>
    <row r="976" spans="1:10" s="84" customFormat="1">
      <c r="A976"/>
      <c r="B976"/>
      <c r="C976" s="44"/>
      <c r="D976"/>
      <c r="E976"/>
      <c r="F976"/>
      <c r="G976"/>
      <c r="H976"/>
      <c r="I976" s="44"/>
      <c r="J976"/>
    </row>
    <row r="977" spans="1:10" s="84" customFormat="1">
      <c r="A977"/>
      <c r="B977"/>
      <c r="C977" s="44"/>
      <c r="D977"/>
      <c r="E977"/>
      <c r="F977"/>
      <c r="G977"/>
      <c r="H977"/>
      <c r="I977" s="44"/>
      <c r="J977"/>
    </row>
    <row r="978" spans="1:10" s="84" customFormat="1">
      <c r="A978"/>
      <c r="B978"/>
      <c r="C978" s="44"/>
      <c r="D978"/>
      <c r="E978"/>
      <c r="F978"/>
      <c r="G978"/>
      <c r="H978"/>
      <c r="I978" s="44"/>
      <c r="J978"/>
    </row>
    <row r="979" spans="1:10" s="84" customFormat="1">
      <c r="A979"/>
      <c r="B979"/>
      <c r="C979" s="44"/>
      <c r="D979"/>
      <c r="E979"/>
      <c r="F979"/>
      <c r="G979"/>
      <c r="H979"/>
      <c r="I979" s="44"/>
      <c r="J979"/>
    </row>
    <row r="980" spans="1:10" s="84" customFormat="1">
      <c r="A980"/>
      <c r="B980"/>
      <c r="C980" s="44"/>
      <c r="D980"/>
      <c r="E980"/>
      <c r="F980"/>
      <c r="G980"/>
      <c r="H980"/>
      <c r="I980" s="44"/>
      <c r="J980"/>
    </row>
    <row r="981" spans="1:10" s="84" customFormat="1">
      <c r="A981"/>
      <c r="B981"/>
      <c r="C981" s="44"/>
      <c r="D981"/>
      <c r="E981"/>
      <c r="F981"/>
      <c r="G981"/>
      <c r="H981"/>
      <c r="I981" s="44"/>
      <c r="J981"/>
    </row>
    <row r="982" spans="1:10" s="84" customFormat="1">
      <c r="A982"/>
      <c r="B982"/>
      <c r="C982" s="44"/>
      <c r="D982"/>
      <c r="E982"/>
      <c r="F982"/>
      <c r="G982"/>
      <c r="H982"/>
      <c r="I982" s="44"/>
      <c r="J982"/>
    </row>
    <row r="983" spans="1:10" s="84" customFormat="1">
      <c r="A983"/>
      <c r="B983"/>
      <c r="C983" s="44"/>
      <c r="D983"/>
      <c r="E983"/>
      <c r="F983"/>
      <c r="G983"/>
      <c r="H983"/>
      <c r="I983" s="44"/>
      <c r="J983"/>
    </row>
    <row r="984" spans="1:10" s="84" customFormat="1">
      <c r="A984"/>
      <c r="B984"/>
      <c r="C984" s="44"/>
      <c r="D984"/>
      <c r="E984"/>
      <c r="F984"/>
      <c r="G984"/>
      <c r="H984"/>
      <c r="I984" s="44"/>
      <c r="J984"/>
    </row>
    <row r="985" spans="1:10" s="84" customFormat="1">
      <c r="A985"/>
      <c r="B985"/>
      <c r="C985" s="44"/>
      <c r="D985"/>
      <c r="E985"/>
      <c r="F985"/>
      <c r="G985"/>
      <c r="H985"/>
      <c r="I985" s="44"/>
      <c r="J985"/>
    </row>
    <row r="986" spans="1:10" s="84" customFormat="1">
      <c r="A986"/>
      <c r="B986"/>
      <c r="C986" s="44"/>
      <c r="D986"/>
      <c r="E986"/>
      <c r="F986"/>
      <c r="G986"/>
      <c r="H986"/>
      <c r="I986" s="44"/>
      <c r="J986"/>
    </row>
    <row r="987" spans="1:10" s="84" customFormat="1">
      <c r="A987"/>
      <c r="B987"/>
      <c r="C987" s="44"/>
      <c r="D987"/>
      <c r="E987"/>
      <c r="F987"/>
      <c r="G987"/>
      <c r="H987"/>
      <c r="I987" s="44"/>
      <c r="J987"/>
    </row>
    <row r="988" spans="1:10" s="84" customFormat="1">
      <c r="A988"/>
      <c r="B988"/>
      <c r="C988" s="44"/>
      <c r="D988"/>
      <c r="E988"/>
      <c r="F988"/>
      <c r="G988"/>
      <c r="H988"/>
      <c r="I988" s="44"/>
      <c r="J988"/>
    </row>
    <row r="989" spans="1:10" s="84" customFormat="1">
      <c r="A989"/>
      <c r="B989"/>
      <c r="C989" s="44"/>
      <c r="D989"/>
      <c r="E989"/>
      <c r="F989"/>
      <c r="G989"/>
      <c r="H989"/>
      <c r="I989" s="44"/>
      <c r="J989"/>
    </row>
    <row r="990" spans="1:10" s="84" customFormat="1">
      <c r="A990"/>
      <c r="B990"/>
      <c r="C990" s="44"/>
      <c r="D990"/>
      <c r="E990"/>
      <c r="F990"/>
      <c r="G990"/>
      <c r="H990"/>
      <c r="I990" s="44"/>
      <c r="J990"/>
    </row>
    <row r="991" spans="1:10" s="84" customFormat="1">
      <c r="A991"/>
      <c r="B991"/>
      <c r="C991" s="44"/>
      <c r="D991"/>
      <c r="E991"/>
      <c r="F991"/>
      <c r="G991"/>
      <c r="H991"/>
      <c r="I991" s="44"/>
      <c r="J991"/>
    </row>
    <row r="992" spans="1:10" s="84" customFormat="1">
      <c r="A992"/>
      <c r="B992"/>
      <c r="C992" s="44"/>
      <c r="D992"/>
      <c r="E992"/>
      <c r="F992"/>
      <c r="G992"/>
      <c r="H992"/>
      <c r="I992" s="44"/>
      <c r="J992"/>
    </row>
    <row r="993" spans="1:10" s="84" customFormat="1">
      <c r="A993"/>
      <c r="B993"/>
      <c r="C993" s="44"/>
      <c r="D993"/>
      <c r="E993"/>
      <c r="F993"/>
      <c r="G993"/>
      <c r="H993"/>
      <c r="I993" s="44"/>
      <c r="J993"/>
    </row>
    <row r="994" spans="1:10" s="84" customFormat="1">
      <c r="A994"/>
      <c r="B994"/>
      <c r="C994" s="44"/>
      <c r="D994"/>
      <c r="E994"/>
      <c r="F994"/>
      <c r="G994"/>
      <c r="H994"/>
      <c r="I994" s="44"/>
      <c r="J994"/>
    </row>
    <row r="995" spans="1:10" s="84" customFormat="1">
      <c r="A995"/>
      <c r="B995"/>
      <c r="C995" s="44"/>
      <c r="D995"/>
      <c r="E995"/>
      <c r="F995"/>
      <c r="G995"/>
      <c r="H995"/>
      <c r="I995" s="44"/>
      <c r="J995"/>
    </row>
    <row r="996" spans="1:10" s="84" customFormat="1">
      <c r="A996"/>
      <c r="B996"/>
      <c r="C996" s="44"/>
      <c r="D996"/>
      <c r="E996"/>
      <c r="F996"/>
      <c r="G996"/>
      <c r="H996"/>
      <c r="I996" s="44"/>
      <c r="J996"/>
    </row>
    <row r="997" spans="1:10" s="84" customFormat="1">
      <c r="A997"/>
      <c r="B997"/>
      <c r="C997" s="44"/>
      <c r="D997"/>
      <c r="E997"/>
      <c r="F997"/>
      <c r="G997"/>
      <c r="H997"/>
      <c r="I997" s="44"/>
      <c r="J997"/>
    </row>
    <row r="998" spans="1:10" s="84" customFormat="1">
      <c r="A998"/>
      <c r="B998"/>
      <c r="C998" s="44"/>
      <c r="D998"/>
      <c r="E998"/>
      <c r="F998"/>
      <c r="G998"/>
      <c r="H998"/>
      <c r="I998" s="44"/>
      <c r="J998"/>
    </row>
    <row r="999" spans="1:10" s="84" customFormat="1">
      <c r="A999"/>
      <c r="B999"/>
      <c r="C999" s="44"/>
      <c r="D999"/>
      <c r="E999"/>
      <c r="F999"/>
      <c r="G999"/>
      <c r="H999"/>
      <c r="I999" s="44"/>
      <c r="J999"/>
    </row>
    <row r="1000" spans="1:10" s="84" customFormat="1">
      <c r="A1000"/>
      <c r="B1000"/>
      <c r="C1000" s="44"/>
      <c r="D1000"/>
      <c r="E1000"/>
      <c r="F1000"/>
      <c r="G1000"/>
      <c r="H1000"/>
      <c r="I1000" s="44"/>
      <c r="J1000"/>
    </row>
    <row r="1001" spans="1:10" s="84" customFormat="1">
      <c r="A1001"/>
      <c r="B1001"/>
      <c r="C1001" s="44"/>
      <c r="D1001"/>
      <c r="E1001"/>
      <c r="F1001"/>
      <c r="G1001"/>
      <c r="H1001"/>
      <c r="I1001" s="44"/>
      <c r="J1001"/>
    </row>
    <row r="1002" spans="1:10" s="84" customFormat="1">
      <c r="A1002"/>
      <c r="B1002"/>
      <c r="C1002" s="44"/>
      <c r="D1002"/>
      <c r="E1002"/>
      <c r="F1002"/>
      <c r="G1002"/>
      <c r="H1002"/>
      <c r="I1002" s="44"/>
      <c r="J1002"/>
    </row>
    <row r="1003" spans="1:10" s="84" customFormat="1">
      <c r="A1003"/>
      <c r="B1003"/>
      <c r="C1003" s="44"/>
      <c r="D1003"/>
      <c r="E1003"/>
      <c r="F1003"/>
      <c r="G1003"/>
      <c r="H1003"/>
      <c r="I1003" s="44"/>
      <c r="J1003"/>
    </row>
    <row r="1004" spans="1:10" s="84" customFormat="1">
      <c r="A1004"/>
      <c r="B1004"/>
      <c r="C1004" s="44"/>
      <c r="D1004"/>
      <c r="E1004"/>
      <c r="F1004"/>
      <c r="G1004"/>
      <c r="H1004"/>
      <c r="I1004" s="44"/>
      <c r="J1004"/>
    </row>
    <row r="1005" spans="1:10" s="84" customFormat="1">
      <c r="A1005"/>
      <c r="B1005"/>
      <c r="C1005" s="44"/>
      <c r="D1005"/>
      <c r="E1005"/>
      <c r="F1005"/>
      <c r="G1005"/>
      <c r="H1005"/>
      <c r="I1005" s="44"/>
      <c r="J1005"/>
    </row>
    <row r="1006" spans="1:10" s="84" customFormat="1">
      <c r="A1006"/>
      <c r="B1006"/>
      <c r="C1006" s="44"/>
      <c r="D1006"/>
      <c r="E1006"/>
      <c r="F1006"/>
      <c r="G1006"/>
      <c r="H1006"/>
      <c r="I1006" s="44"/>
      <c r="J1006"/>
    </row>
    <row r="1007" spans="1:10" s="84" customFormat="1">
      <c r="A1007"/>
      <c r="B1007"/>
      <c r="C1007" s="44"/>
      <c r="D1007"/>
      <c r="E1007"/>
      <c r="F1007"/>
      <c r="G1007"/>
      <c r="H1007"/>
      <c r="I1007" s="44"/>
      <c r="J1007"/>
    </row>
    <row r="1008" spans="1:10" s="84" customFormat="1">
      <c r="A1008"/>
      <c r="B1008"/>
      <c r="C1008" s="44"/>
      <c r="D1008"/>
      <c r="E1008"/>
      <c r="F1008"/>
      <c r="G1008"/>
      <c r="H1008"/>
      <c r="I1008" s="44"/>
      <c r="J1008"/>
    </row>
    <row r="1009" spans="1:10" s="84" customFormat="1">
      <c r="A1009"/>
      <c r="B1009"/>
      <c r="C1009" s="44"/>
      <c r="D1009"/>
      <c r="E1009"/>
      <c r="F1009"/>
      <c r="G1009"/>
      <c r="H1009"/>
      <c r="I1009" s="44"/>
      <c r="J1009"/>
    </row>
    <row r="1010" spans="1:10" s="84" customFormat="1">
      <c r="A1010"/>
      <c r="B1010"/>
      <c r="C1010" s="44"/>
      <c r="D1010"/>
      <c r="E1010"/>
      <c r="F1010"/>
      <c r="G1010"/>
      <c r="H1010"/>
      <c r="I1010" s="44"/>
      <c r="J1010"/>
    </row>
    <row r="1011" spans="1:10" s="84" customFormat="1">
      <c r="A1011"/>
      <c r="B1011"/>
      <c r="C1011" s="44"/>
      <c r="D1011"/>
      <c r="E1011"/>
      <c r="F1011"/>
      <c r="G1011"/>
      <c r="H1011"/>
      <c r="I1011" s="44"/>
      <c r="J1011"/>
    </row>
    <row r="1012" spans="1:10" s="84" customFormat="1">
      <c r="A1012"/>
      <c r="B1012"/>
      <c r="C1012" s="44"/>
      <c r="D1012"/>
      <c r="E1012"/>
      <c r="F1012"/>
      <c r="G1012"/>
      <c r="H1012"/>
      <c r="I1012" s="44"/>
      <c r="J1012"/>
    </row>
    <row r="1013" spans="1:10" s="84" customFormat="1">
      <c r="A1013"/>
      <c r="B1013"/>
      <c r="C1013" s="44"/>
      <c r="D1013"/>
      <c r="E1013"/>
      <c r="F1013"/>
      <c r="G1013"/>
      <c r="H1013"/>
      <c r="I1013" s="44"/>
      <c r="J1013"/>
    </row>
    <row r="1014" spans="1:10" s="84" customFormat="1">
      <c r="A1014"/>
      <c r="B1014"/>
      <c r="C1014" s="44"/>
      <c r="D1014"/>
      <c r="E1014"/>
      <c r="F1014"/>
      <c r="G1014"/>
      <c r="H1014"/>
      <c r="I1014" s="44"/>
      <c r="J1014"/>
    </row>
    <row r="1015" spans="1:10" s="84" customFormat="1">
      <c r="A1015"/>
      <c r="B1015"/>
      <c r="C1015" s="44"/>
      <c r="D1015"/>
      <c r="E1015"/>
      <c r="F1015"/>
      <c r="G1015"/>
      <c r="H1015"/>
      <c r="I1015" s="44"/>
      <c r="J1015"/>
    </row>
    <row r="1016" spans="1:10" s="84" customFormat="1">
      <c r="A1016"/>
      <c r="B1016"/>
      <c r="C1016" s="44"/>
      <c r="D1016"/>
      <c r="E1016"/>
      <c r="F1016"/>
      <c r="G1016"/>
      <c r="H1016"/>
      <c r="I1016" s="44"/>
      <c r="J1016"/>
    </row>
    <row r="1017" spans="1:10" s="84" customFormat="1">
      <c r="A1017"/>
      <c r="B1017"/>
      <c r="C1017" s="44"/>
      <c r="D1017"/>
      <c r="E1017"/>
      <c r="F1017"/>
      <c r="G1017"/>
      <c r="H1017"/>
      <c r="I1017" s="44"/>
      <c r="J1017"/>
    </row>
    <row r="1018" spans="1:10" s="84" customFormat="1">
      <c r="A1018"/>
      <c r="B1018"/>
      <c r="C1018" s="44"/>
      <c r="D1018"/>
      <c r="E1018"/>
      <c r="F1018"/>
      <c r="G1018"/>
      <c r="H1018"/>
      <c r="I1018" s="44"/>
      <c r="J1018"/>
    </row>
    <row r="1019" spans="1:10" s="84" customFormat="1">
      <c r="A1019"/>
      <c r="B1019"/>
      <c r="C1019" s="44"/>
      <c r="D1019"/>
      <c r="E1019"/>
      <c r="F1019"/>
      <c r="G1019"/>
      <c r="H1019"/>
      <c r="I1019" s="44"/>
      <c r="J1019"/>
    </row>
    <row r="1020" spans="1:10" s="84" customFormat="1">
      <c r="A1020"/>
      <c r="B1020"/>
      <c r="C1020" s="44"/>
      <c r="D1020"/>
      <c r="E1020"/>
      <c r="F1020"/>
      <c r="G1020"/>
      <c r="H1020"/>
      <c r="I1020" s="44"/>
      <c r="J1020"/>
    </row>
    <row r="1021" spans="1:10" s="84" customFormat="1">
      <c r="A1021"/>
      <c r="B1021"/>
      <c r="C1021" s="44"/>
      <c r="D1021"/>
      <c r="E1021"/>
      <c r="F1021"/>
      <c r="G1021"/>
      <c r="H1021"/>
      <c r="I1021" s="44"/>
      <c r="J1021"/>
    </row>
    <row r="1022" spans="1:10" s="84" customFormat="1">
      <c r="A1022"/>
      <c r="B1022"/>
      <c r="C1022" s="44"/>
      <c r="D1022"/>
      <c r="E1022"/>
      <c r="F1022"/>
      <c r="G1022"/>
      <c r="H1022"/>
      <c r="I1022" s="44"/>
      <c r="J1022"/>
    </row>
    <row r="1023" spans="1:10" s="84" customFormat="1">
      <c r="A1023"/>
      <c r="B1023"/>
      <c r="C1023" s="44"/>
      <c r="D1023"/>
      <c r="E1023"/>
      <c r="F1023"/>
      <c r="G1023"/>
      <c r="H1023"/>
      <c r="I1023" s="44"/>
      <c r="J1023"/>
    </row>
    <row r="1024" spans="1:10" s="84" customFormat="1">
      <c r="A1024"/>
      <c r="B1024"/>
      <c r="C1024" s="44"/>
      <c r="D1024"/>
      <c r="E1024"/>
      <c r="F1024"/>
      <c r="G1024"/>
      <c r="H1024"/>
      <c r="I1024" s="44"/>
      <c r="J1024"/>
    </row>
    <row r="1025" spans="1:10" s="84" customFormat="1">
      <c r="A1025"/>
      <c r="B1025"/>
      <c r="C1025" s="44"/>
      <c r="D1025"/>
      <c r="E1025"/>
      <c r="F1025"/>
      <c r="G1025"/>
      <c r="H1025"/>
      <c r="I1025" s="44"/>
      <c r="J1025"/>
    </row>
    <row r="1026" spans="1:10" s="84" customFormat="1">
      <c r="A1026"/>
      <c r="B1026"/>
      <c r="C1026" s="44"/>
      <c r="D1026"/>
      <c r="E1026"/>
      <c r="F1026"/>
      <c r="G1026"/>
      <c r="H1026"/>
      <c r="I1026" s="44"/>
      <c r="J1026"/>
    </row>
    <row r="1027" spans="1:10" s="84" customFormat="1">
      <c r="A1027"/>
      <c r="B1027"/>
      <c r="C1027" s="44"/>
      <c r="D1027"/>
      <c r="E1027"/>
      <c r="F1027"/>
      <c r="G1027"/>
      <c r="H1027"/>
      <c r="I1027" s="44"/>
      <c r="J1027"/>
    </row>
    <row r="1028" spans="1:10" s="84" customFormat="1">
      <c r="A1028"/>
      <c r="B1028"/>
      <c r="C1028" s="44"/>
      <c r="D1028"/>
      <c r="E1028"/>
      <c r="F1028"/>
      <c r="G1028"/>
      <c r="H1028"/>
      <c r="I1028" s="44"/>
      <c r="J1028"/>
    </row>
    <row r="1029" spans="1:10" s="84" customFormat="1">
      <c r="A1029"/>
      <c r="B1029"/>
      <c r="C1029" s="44"/>
      <c r="D1029"/>
      <c r="E1029"/>
      <c r="F1029"/>
      <c r="G1029"/>
      <c r="H1029"/>
      <c r="I1029" s="44"/>
      <c r="J1029"/>
    </row>
    <row r="1030" spans="1:10" s="84" customFormat="1">
      <c r="A1030"/>
      <c r="B1030"/>
      <c r="C1030" s="44"/>
      <c r="D1030"/>
      <c r="E1030"/>
      <c r="F1030"/>
      <c r="G1030"/>
      <c r="H1030"/>
      <c r="I1030" s="44"/>
      <c r="J1030"/>
    </row>
    <row r="1031" spans="1:10" s="84" customFormat="1">
      <c r="A1031"/>
      <c r="B1031"/>
      <c r="C1031" s="44"/>
      <c r="D1031"/>
      <c r="E1031"/>
      <c r="F1031"/>
      <c r="G1031"/>
      <c r="H1031"/>
      <c r="I1031" s="44"/>
      <c r="J1031"/>
    </row>
    <row r="1032" spans="1:10" s="84" customFormat="1">
      <c r="A1032"/>
      <c r="B1032"/>
      <c r="C1032" s="44"/>
      <c r="D1032"/>
      <c r="E1032"/>
      <c r="F1032"/>
      <c r="G1032"/>
      <c r="H1032"/>
      <c r="I1032" s="44"/>
      <c r="J1032"/>
    </row>
    <row r="1033" spans="1:10" s="84" customFormat="1">
      <c r="A1033"/>
      <c r="B1033"/>
      <c r="C1033" s="44"/>
      <c r="D1033"/>
      <c r="E1033"/>
      <c r="F1033"/>
      <c r="G1033"/>
      <c r="H1033"/>
      <c r="I1033" s="44"/>
      <c r="J1033"/>
    </row>
    <row r="1034" spans="1:10" s="84" customFormat="1">
      <c r="A1034"/>
      <c r="B1034"/>
      <c r="C1034" s="44"/>
      <c r="D1034"/>
      <c r="E1034"/>
      <c r="F1034"/>
      <c r="G1034"/>
      <c r="H1034"/>
      <c r="I1034" s="44"/>
      <c r="J1034"/>
    </row>
    <row r="1035" spans="1:10" s="84" customFormat="1">
      <c r="A1035"/>
      <c r="B1035"/>
      <c r="C1035" s="44"/>
      <c r="D1035"/>
      <c r="E1035"/>
      <c r="F1035"/>
      <c r="G1035"/>
      <c r="H1035"/>
      <c r="I1035" s="44"/>
      <c r="J1035"/>
    </row>
    <row r="1036" spans="1:10" s="84" customFormat="1">
      <c r="A1036"/>
      <c r="B1036"/>
      <c r="C1036" s="44"/>
      <c r="D1036"/>
      <c r="E1036"/>
      <c r="F1036"/>
      <c r="G1036"/>
      <c r="H1036"/>
      <c r="I1036" s="44"/>
      <c r="J1036"/>
    </row>
    <row r="1037" spans="1:10" s="84" customFormat="1">
      <c r="A1037"/>
      <c r="B1037"/>
      <c r="C1037" s="44"/>
      <c r="D1037"/>
      <c r="E1037"/>
      <c r="F1037"/>
      <c r="G1037"/>
      <c r="H1037"/>
      <c r="I1037" s="44"/>
      <c r="J1037"/>
    </row>
    <row r="1038" spans="1:10" s="84" customFormat="1">
      <c r="A1038"/>
      <c r="B1038"/>
      <c r="C1038" s="44"/>
      <c r="D1038"/>
      <c r="E1038"/>
      <c r="F1038"/>
      <c r="G1038"/>
      <c r="H1038"/>
      <c r="I1038" s="44"/>
      <c r="J1038"/>
    </row>
    <row r="1039" spans="1:10" s="84" customFormat="1">
      <c r="A1039"/>
      <c r="B1039"/>
      <c r="C1039" s="44"/>
      <c r="D1039"/>
      <c r="E1039"/>
      <c r="F1039"/>
      <c r="G1039"/>
      <c r="H1039"/>
      <c r="I1039" s="44"/>
      <c r="J1039"/>
    </row>
    <row r="1040" spans="1:10" s="84" customFormat="1">
      <c r="A1040"/>
      <c r="B1040"/>
      <c r="C1040" s="44"/>
      <c r="D1040"/>
      <c r="E1040"/>
      <c r="F1040"/>
      <c r="G1040"/>
      <c r="H1040"/>
      <c r="I1040" s="44"/>
      <c r="J1040"/>
    </row>
    <row r="1041" spans="1:10" s="84" customFormat="1">
      <c r="A1041"/>
      <c r="B1041"/>
      <c r="C1041" s="44"/>
      <c r="D1041"/>
      <c r="E1041"/>
      <c r="F1041"/>
      <c r="G1041"/>
      <c r="H1041"/>
      <c r="I1041" s="44"/>
      <c r="J1041"/>
    </row>
    <row r="1042" spans="1:10" s="84" customFormat="1">
      <c r="A1042"/>
      <c r="B1042"/>
      <c r="C1042" s="44"/>
      <c r="D1042"/>
      <c r="E1042"/>
      <c r="F1042"/>
      <c r="G1042"/>
      <c r="H1042"/>
      <c r="I1042" s="44"/>
      <c r="J1042"/>
    </row>
    <row r="1043" spans="1:10" s="84" customFormat="1">
      <c r="A1043"/>
      <c r="B1043"/>
      <c r="C1043" s="44"/>
      <c r="D1043"/>
      <c r="E1043"/>
      <c r="F1043"/>
      <c r="G1043"/>
      <c r="H1043"/>
      <c r="I1043" s="44"/>
      <c r="J1043"/>
    </row>
    <row r="1044" spans="1:10" s="84" customFormat="1">
      <c r="A1044"/>
      <c r="B1044"/>
      <c r="C1044" s="44"/>
      <c r="D1044"/>
      <c r="E1044"/>
      <c r="F1044"/>
      <c r="G1044"/>
      <c r="H1044"/>
      <c r="I1044" s="44"/>
      <c r="J1044"/>
    </row>
    <row r="1045" spans="1:10" s="84" customFormat="1">
      <c r="A1045"/>
      <c r="B1045"/>
      <c r="C1045" s="44"/>
      <c r="D1045"/>
      <c r="E1045"/>
      <c r="F1045"/>
      <c r="G1045"/>
      <c r="H1045"/>
      <c r="I1045" s="44"/>
      <c r="J1045"/>
    </row>
    <row r="1046" spans="1:10" s="84" customFormat="1">
      <c r="A1046"/>
      <c r="B1046"/>
      <c r="C1046" s="44"/>
      <c r="D1046"/>
      <c r="E1046"/>
      <c r="F1046"/>
      <c r="G1046"/>
      <c r="H1046"/>
      <c r="I1046" s="44"/>
      <c r="J1046"/>
    </row>
    <row r="1047" spans="1:10" s="84" customFormat="1">
      <c r="A1047"/>
      <c r="B1047"/>
      <c r="C1047" s="44"/>
      <c r="D1047"/>
      <c r="E1047"/>
      <c r="F1047"/>
      <c r="G1047"/>
      <c r="H1047"/>
      <c r="I1047" s="44"/>
      <c r="J1047"/>
    </row>
    <row r="1048" spans="1:10" s="84" customFormat="1">
      <c r="A1048"/>
      <c r="B1048"/>
      <c r="C1048" s="44"/>
      <c r="D1048"/>
      <c r="E1048"/>
      <c r="F1048"/>
      <c r="G1048"/>
      <c r="H1048"/>
      <c r="I1048" s="44"/>
      <c r="J1048"/>
    </row>
    <row r="1049" spans="1:10" s="84" customFormat="1">
      <c r="A1049"/>
      <c r="B1049"/>
      <c r="C1049" s="44"/>
      <c r="D1049"/>
      <c r="E1049"/>
      <c r="F1049"/>
      <c r="G1049"/>
      <c r="H1049"/>
      <c r="I1049" s="44"/>
      <c r="J1049"/>
    </row>
    <row r="1050" spans="1:10" s="84" customFormat="1">
      <c r="A1050"/>
      <c r="B1050"/>
      <c r="C1050" s="44"/>
      <c r="D1050"/>
      <c r="E1050"/>
      <c r="F1050"/>
      <c r="G1050"/>
      <c r="H1050"/>
      <c r="I1050" s="44"/>
      <c r="J1050"/>
    </row>
    <row r="1051" spans="1:10" s="84" customFormat="1">
      <c r="A1051"/>
      <c r="B1051"/>
      <c r="C1051" s="44"/>
      <c r="D1051"/>
      <c r="E1051"/>
      <c r="F1051"/>
      <c r="G1051"/>
      <c r="H1051"/>
      <c r="I1051" s="44"/>
      <c r="J1051"/>
    </row>
    <row r="1052" spans="1:10" s="84" customFormat="1">
      <c r="A1052"/>
      <c r="B1052"/>
      <c r="C1052" s="44"/>
      <c r="D1052"/>
      <c r="E1052"/>
      <c r="F1052"/>
      <c r="G1052"/>
      <c r="H1052"/>
      <c r="I1052" s="44"/>
      <c r="J1052"/>
    </row>
    <row r="1053" spans="1:10" s="84" customFormat="1">
      <c r="A1053"/>
      <c r="B1053"/>
      <c r="C1053" s="44"/>
      <c r="D1053"/>
      <c r="E1053"/>
      <c r="F1053"/>
      <c r="G1053"/>
      <c r="H1053"/>
      <c r="I1053" s="44"/>
      <c r="J1053"/>
    </row>
    <row r="1054" spans="1:10" s="84" customFormat="1">
      <c r="A1054"/>
      <c r="B1054"/>
      <c r="C1054" s="44"/>
      <c r="D1054"/>
      <c r="E1054"/>
      <c r="F1054"/>
      <c r="G1054"/>
      <c r="H1054"/>
      <c r="I1054" s="44"/>
      <c r="J1054"/>
    </row>
    <row r="1055" spans="1:10" s="84" customFormat="1">
      <c r="A1055"/>
      <c r="B1055"/>
      <c r="C1055" s="44"/>
      <c r="D1055"/>
      <c r="E1055"/>
      <c r="F1055"/>
      <c r="G1055"/>
      <c r="H1055"/>
      <c r="I1055" s="44"/>
      <c r="J1055"/>
    </row>
    <row r="1056" spans="1:10" s="84" customFormat="1">
      <c r="A1056"/>
      <c r="B1056"/>
      <c r="C1056" s="44"/>
      <c r="D1056"/>
      <c r="E1056"/>
      <c r="F1056"/>
      <c r="G1056"/>
      <c r="H1056"/>
      <c r="I1056" s="44"/>
      <c r="J1056"/>
    </row>
    <row r="1057" spans="1:10" s="84" customFormat="1">
      <c r="A1057"/>
      <c r="B1057"/>
      <c r="C1057" s="44"/>
      <c r="D1057"/>
      <c r="E1057"/>
      <c r="F1057"/>
      <c r="G1057"/>
      <c r="H1057"/>
      <c r="I1057" s="44"/>
      <c r="J1057"/>
    </row>
    <row r="1058" spans="1:10" s="84" customFormat="1">
      <c r="A1058"/>
      <c r="B1058"/>
      <c r="C1058" s="44"/>
      <c r="D1058"/>
      <c r="E1058"/>
      <c r="F1058"/>
      <c r="G1058"/>
      <c r="H1058"/>
      <c r="I1058" s="44"/>
      <c r="J1058"/>
    </row>
    <row r="1059" spans="1:10" s="84" customFormat="1">
      <c r="A1059"/>
      <c r="B1059"/>
      <c r="C1059" s="44"/>
      <c r="D1059"/>
      <c r="E1059"/>
      <c r="F1059"/>
      <c r="G1059"/>
      <c r="H1059"/>
      <c r="I1059" s="44"/>
      <c r="J1059"/>
    </row>
    <row r="1060" spans="1:10" s="84" customFormat="1">
      <c r="A1060"/>
      <c r="B1060"/>
      <c r="C1060" s="44"/>
      <c r="D1060"/>
      <c r="E1060"/>
      <c r="F1060"/>
      <c r="G1060"/>
      <c r="H1060"/>
      <c r="I1060" s="44"/>
      <c r="J1060"/>
    </row>
    <row r="1061" spans="1:10" s="84" customFormat="1">
      <c r="A1061"/>
      <c r="B1061"/>
      <c r="C1061" s="44"/>
      <c r="D1061"/>
      <c r="E1061"/>
      <c r="F1061"/>
      <c r="G1061"/>
      <c r="H1061"/>
      <c r="I1061" s="44"/>
      <c r="J1061"/>
    </row>
    <row r="1062" spans="1:10" s="84" customFormat="1">
      <c r="A1062"/>
      <c r="B1062"/>
      <c r="C1062" s="44"/>
      <c r="D1062"/>
      <c r="E1062"/>
      <c r="F1062"/>
      <c r="G1062"/>
      <c r="H1062"/>
      <c r="I1062" s="44"/>
      <c r="J1062"/>
    </row>
    <row r="1063" spans="1:10" s="84" customFormat="1">
      <c r="A1063"/>
      <c r="B1063"/>
      <c r="C1063" s="44"/>
      <c r="D1063"/>
      <c r="E1063"/>
      <c r="F1063"/>
      <c r="G1063"/>
      <c r="H1063"/>
      <c r="I1063" s="44"/>
      <c r="J1063"/>
    </row>
    <row r="1064" spans="1:10" s="84" customFormat="1">
      <c r="A1064"/>
      <c r="B1064"/>
      <c r="C1064" s="44"/>
      <c r="D1064"/>
      <c r="E1064"/>
      <c r="F1064"/>
      <c r="G1064"/>
      <c r="H1064"/>
      <c r="I1064" s="44"/>
      <c r="J1064"/>
    </row>
    <row r="1065" spans="1:10" s="84" customFormat="1">
      <c r="A1065"/>
      <c r="B1065"/>
      <c r="C1065" s="44"/>
      <c r="D1065"/>
      <c r="E1065"/>
      <c r="F1065"/>
      <c r="G1065"/>
      <c r="H1065"/>
      <c r="I1065" s="44"/>
      <c r="J1065"/>
    </row>
    <row r="1066" spans="1:10" s="84" customFormat="1">
      <c r="A1066"/>
      <c r="B1066"/>
      <c r="C1066" s="44"/>
      <c r="D1066"/>
      <c r="E1066"/>
      <c r="F1066"/>
      <c r="G1066"/>
      <c r="H1066"/>
      <c r="I1066" s="44"/>
      <c r="J1066"/>
    </row>
    <row r="1067" spans="1:10" s="84" customFormat="1">
      <c r="A1067"/>
      <c r="B1067"/>
      <c r="C1067" s="44"/>
      <c r="D1067"/>
      <c r="E1067"/>
      <c r="F1067"/>
      <c r="G1067"/>
      <c r="H1067"/>
      <c r="I1067" s="44"/>
      <c r="J1067"/>
    </row>
    <row r="1068" spans="1:10" s="84" customFormat="1">
      <c r="A1068"/>
      <c r="B1068"/>
      <c r="C1068" s="44"/>
      <c r="D1068"/>
      <c r="E1068"/>
      <c r="F1068"/>
      <c r="G1068"/>
      <c r="H1068"/>
      <c r="I1068" s="44"/>
      <c r="J1068"/>
    </row>
    <row r="1069" spans="1:10" s="84" customFormat="1">
      <c r="A1069"/>
      <c r="B1069"/>
      <c r="C1069" s="44"/>
      <c r="D1069"/>
      <c r="E1069"/>
      <c r="F1069"/>
      <c r="G1069"/>
      <c r="H1069"/>
      <c r="I1069" s="44"/>
      <c r="J1069"/>
    </row>
    <row r="1070" spans="1:10" s="84" customFormat="1">
      <c r="A1070"/>
      <c r="B1070"/>
      <c r="C1070" s="44"/>
      <c r="D1070"/>
      <c r="E1070"/>
      <c r="F1070"/>
      <c r="G1070"/>
      <c r="H1070"/>
      <c r="I1070" s="44"/>
      <c r="J1070"/>
    </row>
    <row r="1071" spans="1:10" s="84" customFormat="1">
      <c r="A1071"/>
      <c r="B1071"/>
      <c r="C1071" s="44"/>
      <c r="D1071"/>
      <c r="E1071"/>
      <c r="F1071"/>
      <c r="G1071"/>
      <c r="H1071"/>
      <c r="I1071" s="44"/>
      <c r="J1071"/>
    </row>
    <row r="1072" spans="1:10" s="84" customFormat="1">
      <c r="A1072"/>
      <c r="B1072"/>
      <c r="C1072" s="44"/>
      <c r="D1072"/>
      <c r="E1072"/>
      <c r="F1072"/>
      <c r="G1072"/>
      <c r="H1072"/>
      <c r="I1072" s="44"/>
      <c r="J1072"/>
    </row>
    <row r="1073" spans="1:10" s="84" customFormat="1">
      <c r="A1073"/>
      <c r="B1073"/>
      <c r="C1073" s="44"/>
      <c r="D1073"/>
      <c r="E1073"/>
      <c r="F1073"/>
      <c r="G1073"/>
      <c r="H1073"/>
      <c r="I1073" s="44"/>
      <c r="J1073"/>
    </row>
    <row r="1074" spans="1:10" s="84" customFormat="1">
      <c r="A1074"/>
      <c r="B1074"/>
      <c r="C1074" s="44"/>
      <c r="D1074"/>
      <c r="E1074"/>
      <c r="F1074"/>
      <c r="G1074"/>
      <c r="H1074"/>
      <c r="I1074" s="44"/>
      <c r="J1074"/>
    </row>
    <row r="1075" spans="1:10" s="84" customFormat="1">
      <c r="A1075"/>
      <c r="B1075"/>
      <c r="C1075" s="44"/>
      <c r="D1075"/>
      <c r="E1075"/>
      <c r="F1075"/>
      <c r="G1075"/>
      <c r="H1075"/>
      <c r="I1075" s="44"/>
      <c r="J1075"/>
    </row>
    <row r="1076" spans="1:10" s="84" customFormat="1">
      <c r="A1076"/>
      <c r="B1076"/>
      <c r="C1076" s="44"/>
      <c r="D1076"/>
      <c r="E1076"/>
      <c r="F1076"/>
      <c r="G1076"/>
      <c r="H1076"/>
      <c r="I1076" s="44"/>
      <c r="J1076"/>
    </row>
    <row r="1077" spans="1:10" s="84" customFormat="1">
      <c r="A1077"/>
      <c r="B1077"/>
      <c r="C1077" s="44"/>
      <c r="D1077"/>
      <c r="E1077"/>
      <c r="F1077"/>
      <c r="G1077"/>
      <c r="H1077"/>
      <c r="I1077" s="44"/>
      <c r="J1077"/>
    </row>
    <row r="1078" spans="1:10" s="84" customFormat="1">
      <c r="A1078"/>
      <c r="B1078"/>
      <c r="C1078" s="44"/>
      <c r="D1078"/>
      <c r="E1078"/>
      <c r="F1078"/>
      <c r="G1078"/>
      <c r="H1078"/>
      <c r="I1078" s="44"/>
      <c r="J1078"/>
    </row>
    <row r="1079" spans="1:10" s="84" customFormat="1">
      <c r="A1079"/>
      <c r="B1079"/>
      <c r="C1079" s="44"/>
      <c r="D1079"/>
      <c r="E1079"/>
      <c r="F1079"/>
      <c r="G1079"/>
      <c r="H1079"/>
      <c r="I1079" s="44"/>
      <c r="J1079"/>
    </row>
    <row r="1080" spans="1:10" s="84" customFormat="1">
      <c r="A1080"/>
      <c r="B1080"/>
      <c r="C1080" s="44"/>
      <c r="D1080"/>
      <c r="E1080"/>
      <c r="F1080"/>
      <c r="G1080"/>
      <c r="H1080"/>
      <c r="I1080" s="44"/>
      <c r="J1080"/>
    </row>
    <row r="1081" spans="1:10" s="84" customFormat="1">
      <c r="A1081"/>
      <c r="B1081"/>
      <c r="C1081" s="44"/>
      <c r="D1081"/>
      <c r="E1081"/>
      <c r="F1081"/>
      <c r="G1081"/>
      <c r="H1081"/>
      <c r="I1081" s="44"/>
      <c r="J1081"/>
    </row>
    <row r="1082" spans="1:10" s="84" customFormat="1">
      <c r="A1082"/>
      <c r="B1082"/>
      <c r="C1082" s="44"/>
      <c r="D1082"/>
      <c r="E1082"/>
      <c r="F1082"/>
      <c r="G1082"/>
      <c r="H1082"/>
      <c r="I1082" s="44"/>
      <c r="J1082"/>
    </row>
    <row r="1083" spans="1:10" s="84" customFormat="1">
      <c r="A1083"/>
      <c r="B1083"/>
      <c r="C1083" s="44"/>
      <c r="D1083"/>
      <c r="E1083"/>
      <c r="F1083"/>
      <c r="G1083"/>
      <c r="H1083"/>
      <c r="I1083" s="44"/>
      <c r="J1083"/>
    </row>
    <row r="1084" spans="1:10" s="84" customFormat="1">
      <c r="A1084"/>
      <c r="B1084"/>
      <c r="C1084" s="44"/>
      <c r="D1084"/>
      <c r="E1084"/>
      <c r="F1084"/>
      <c r="G1084"/>
      <c r="H1084"/>
      <c r="I1084" s="44"/>
      <c r="J1084"/>
    </row>
    <row r="1085" spans="1:10" s="84" customFormat="1">
      <c r="A1085"/>
      <c r="B1085"/>
      <c r="C1085" s="44"/>
      <c r="D1085"/>
      <c r="E1085"/>
      <c r="F1085"/>
      <c r="G1085"/>
      <c r="H1085"/>
      <c r="I1085" s="44"/>
      <c r="J1085"/>
    </row>
    <row r="1086" spans="1:10" s="84" customFormat="1">
      <c r="A1086"/>
      <c r="B1086"/>
      <c r="C1086" s="44"/>
      <c r="D1086"/>
      <c r="E1086"/>
      <c r="F1086"/>
      <c r="G1086"/>
      <c r="H1086"/>
      <c r="I1086" s="44"/>
      <c r="J1086"/>
    </row>
    <row r="1087" spans="1:10" s="84" customFormat="1">
      <c r="A1087"/>
      <c r="B1087"/>
      <c r="C1087" s="44"/>
      <c r="D1087"/>
      <c r="E1087"/>
      <c r="F1087"/>
      <c r="G1087"/>
      <c r="H1087"/>
      <c r="I1087" s="44"/>
      <c r="J1087"/>
    </row>
    <row r="1088" spans="1:10" s="84" customFormat="1">
      <c r="A1088"/>
      <c r="B1088"/>
      <c r="C1088" s="44"/>
      <c r="D1088"/>
      <c r="E1088"/>
      <c r="F1088"/>
      <c r="G1088"/>
      <c r="H1088"/>
      <c r="I1088" s="44"/>
      <c r="J1088"/>
    </row>
    <row r="1089" spans="1:10" s="84" customFormat="1">
      <c r="A1089"/>
      <c r="B1089"/>
      <c r="C1089" s="44"/>
      <c r="D1089"/>
      <c r="E1089"/>
      <c r="F1089"/>
      <c r="G1089"/>
      <c r="H1089"/>
      <c r="I1089" s="44"/>
      <c r="J1089"/>
    </row>
    <row r="1090" spans="1:10" s="84" customFormat="1">
      <c r="A1090"/>
      <c r="B1090"/>
      <c r="C1090" s="44"/>
      <c r="D1090"/>
      <c r="E1090"/>
      <c r="F1090"/>
      <c r="G1090"/>
      <c r="H1090"/>
      <c r="I1090" s="44"/>
      <c r="J1090"/>
    </row>
    <row r="1091" spans="1:10" s="84" customFormat="1">
      <c r="A1091"/>
      <c r="B1091"/>
      <c r="C1091" s="44"/>
      <c r="D1091"/>
      <c r="E1091"/>
      <c r="F1091"/>
      <c r="G1091"/>
      <c r="H1091"/>
      <c r="I1091" s="44"/>
      <c r="J1091"/>
    </row>
    <row r="1092" spans="1:10" s="84" customFormat="1">
      <c r="A1092"/>
      <c r="B1092"/>
      <c r="C1092" s="44"/>
      <c r="D1092"/>
      <c r="E1092"/>
      <c r="F1092"/>
      <c r="G1092"/>
      <c r="H1092"/>
      <c r="I1092" s="44"/>
      <c r="J1092"/>
    </row>
    <row r="1093" spans="1:10" s="84" customFormat="1">
      <c r="A1093"/>
      <c r="B1093"/>
      <c r="C1093" s="44"/>
      <c r="D1093"/>
      <c r="E1093"/>
      <c r="F1093"/>
      <c r="G1093"/>
      <c r="H1093"/>
      <c r="I1093" s="44"/>
      <c r="J1093"/>
    </row>
    <row r="1094" spans="1:10" s="84" customFormat="1">
      <c r="A1094"/>
      <c r="B1094"/>
      <c r="C1094" s="44"/>
      <c r="D1094"/>
      <c r="E1094"/>
      <c r="F1094"/>
      <c r="G1094"/>
      <c r="H1094"/>
      <c r="I1094" s="44"/>
      <c r="J1094"/>
    </row>
    <row r="1095" spans="1:10" s="84" customFormat="1">
      <c r="A1095"/>
      <c r="B1095"/>
      <c r="C1095" s="44"/>
      <c r="D1095"/>
      <c r="E1095"/>
      <c r="F1095"/>
      <c r="G1095"/>
      <c r="H1095"/>
      <c r="I1095" s="44"/>
      <c r="J1095"/>
    </row>
    <row r="1096" spans="1:10" s="84" customFormat="1">
      <c r="A1096"/>
      <c r="B1096"/>
      <c r="C1096" s="44"/>
      <c r="D1096"/>
      <c r="E1096"/>
      <c r="F1096"/>
      <c r="G1096"/>
      <c r="H1096"/>
      <c r="I1096" s="44"/>
      <c r="J1096"/>
    </row>
    <row r="1097" spans="1:10" s="84" customFormat="1">
      <c r="A1097"/>
      <c r="B1097"/>
      <c r="C1097" s="44"/>
      <c r="D1097"/>
      <c r="E1097"/>
      <c r="F1097"/>
      <c r="G1097"/>
      <c r="H1097"/>
      <c r="I1097" s="44"/>
      <c r="J1097"/>
    </row>
    <row r="1098" spans="1:10" s="84" customFormat="1">
      <c r="A1098"/>
      <c r="B1098"/>
      <c r="C1098" s="44"/>
      <c r="D1098"/>
      <c r="E1098"/>
      <c r="F1098"/>
      <c r="G1098"/>
      <c r="H1098"/>
      <c r="I1098" s="44"/>
      <c r="J1098"/>
    </row>
    <row r="1099" spans="1:10" s="84" customFormat="1">
      <c r="A1099"/>
      <c r="B1099"/>
      <c r="C1099" s="44"/>
      <c r="D1099"/>
      <c r="E1099"/>
      <c r="F1099"/>
      <c r="G1099"/>
      <c r="H1099"/>
      <c r="I1099" s="44"/>
      <c r="J1099"/>
    </row>
    <row r="1100" spans="1:10" s="84" customFormat="1">
      <c r="A1100"/>
      <c r="B1100"/>
      <c r="C1100" s="44"/>
      <c r="D1100"/>
      <c r="E1100"/>
      <c r="F1100"/>
      <c r="G1100"/>
      <c r="H1100"/>
      <c r="I1100" s="44"/>
      <c r="J1100"/>
    </row>
    <row r="1101" spans="1:10" s="84" customFormat="1">
      <c r="A1101"/>
      <c r="B1101"/>
      <c r="C1101" s="44"/>
      <c r="D1101"/>
      <c r="E1101"/>
      <c r="F1101"/>
      <c r="G1101"/>
      <c r="H1101"/>
      <c r="I1101" s="44"/>
      <c r="J1101"/>
    </row>
    <row r="1102" spans="1:10" s="84" customFormat="1">
      <c r="A1102"/>
      <c r="B1102"/>
      <c r="C1102" s="44"/>
      <c r="D1102"/>
      <c r="E1102"/>
      <c r="F1102"/>
      <c r="G1102"/>
      <c r="H1102"/>
      <c r="I1102" s="44"/>
      <c r="J1102"/>
    </row>
    <row r="1103" spans="1:10" s="84" customFormat="1">
      <c r="A1103"/>
      <c r="B1103"/>
      <c r="C1103" s="44"/>
      <c r="D1103"/>
      <c r="E1103"/>
      <c r="F1103"/>
      <c r="G1103"/>
      <c r="H1103"/>
      <c r="I1103" s="44"/>
      <c r="J1103"/>
    </row>
    <row r="1104" spans="1:10" s="84" customFormat="1">
      <c r="A1104"/>
      <c r="B1104"/>
      <c r="C1104" s="44"/>
      <c r="D1104"/>
      <c r="E1104"/>
      <c r="F1104"/>
      <c r="G1104"/>
      <c r="H1104"/>
      <c r="I1104" s="44"/>
      <c r="J1104"/>
    </row>
    <row r="1105" spans="1:10" s="84" customFormat="1">
      <c r="A1105"/>
      <c r="B1105"/>
      <c r="C1105" s="44"/>
      <c r="D1105"/>
      <c r="E1105"/>
      <c r="F1105"/>
      <c r="G1105"/>
      <c r="H1105"/>
      <c r="I1105" s="44"/>
      <c r="J1105"/>
    </row>
    <row r="1106" spans="1:10" s="84" customFormat="1">
      <c r="A1106"/>
      <c r="B1106"/>
      <c r="C1106" s="44"/>
      <c r="D1106"/>
      <c r="E1106"/>
      <c r="F1106"/>
      <c r="G1106"/>
      <c r="H1106"/>
      <c r="I1106" s="44"/>
      <c r="J1106"/>
    </row>
    <row r="1107" spans="1:10" s="84" customFormat="1">
      <c r="A1107"/>
      <c r="B1107"/>
      <c r="C1107" s="44"/>
      <c r="D1107"/>
      <c r="E1107"/>
      <c r="F1107"/>
      <c r="G1107"/>
      <c r="H1107"/>
      <c r="I1107" s="44"/>
      <c r="J1107"/>
    </row>
    <row r="1108" spans="1:10" s="84" customFormat="1">
      <c r="A1108"/>
      <c r="B1108"/>
      <c r="C1108" s="44"/>
      <c r="D1108"/>
      <c r="E1108"/>
      <c r="F1108"/>
      <c r="G1108"/>
      <c r="H1108"/>
      <c r="I1108" s="44"/>
      <c r="J1108"/>
    </row>
    <row r="1109" spans="1:10" s="84" customFormat="1">
      <c r="A1109"/>
      <c r="B1109"/>
      <c r="C1109" s="44"/>
      <c r="D1109"/>
      <c r="E1109"/>
      <c r="F1109"/>
      <c r="G1109"/>
      <c r="H1109"/>
      <c r="I1109" s="44"/>
      <c r="J1109"/>
    </row>
    <row r="1110" spans="1:10" s="84" customFormat="1">
      <c r="A1110"/>
      <c r="B1110"/>
      <c r="C1110" s="44"/>
      <c r="D1110"/>
      <c r="E1110"/>
      <c r="F1110"/>
      <c r="G1110"/>
      <c r="H1110"/>
      <c r="I1110" s="44"/>
      <c r="J1110"/>
    </row>
    <row r="1111" spans="1:10" s="84" customFormat="1">
      <c r="A1111"/>
      <c r="B1111"/>
      <c r="C1111" s="44"/>
      <c r="D1111"/>
      <c r="E1111"/>
      <c r="F1111"/>
      <c r="G1111"/>
      <c r="H1111"/>
      <c r="I1111" s="44"/>
      <c r="J1111"/>
    </row>
    <row r="1112" spans="1:10" s="84" customFormat="1">
      <c r="A1112"/>
      <c r="B1112"/>
      <c r="C1112" s="44"/>
      <c r="D1112"/>
      <c r="E1112"/>
      <c r="F1112"/>
      <c r="G1112"/>
      <c r="H1112"/>
      <c r="I1112" s="44"/>
      <c r="J1112"/>
    </row>
    <row r="1113" spans="1:10" s="84" customFormat="1">
      <c r="A1113"/>
      <c r="B1113"/>
      <c r="C1113" s="44"/>
      <c r="D1113"/>
      <c r="E1113"/>
      <c r="F1113"/>
      <c r="G1113"/>
      <c r="H1113"/>
      <c r="I1113" s="44"/>
      <c r="J1113"/>
    </row>
    <row r="1114" spans="1:10" s="84" customFormat="1">
      <c r="A1114"/>
      <c r="B1114"/>
      <c r="C1114" s="44"/>
      <c r="D1114"/>
      <c r="E1114"/>
      <c r="F1114"/>
      <c r="G1114"/>
      <c r="H1114"/>
      <c r="I1114" s="44"/>
      <c r="J1114"/>
    </row>
    <row r="1115" spans="1:10" s="84" customFormat="1">
      <c r="A1115"/>
      <c r="B1115"/>
      <c r="C1115" s="44"/>
      <c r="D1115"/>
      <c r="E1115"/>
      <c r="F1115"/>
      <c r="G1115"/>
      <c r="H1115"/>
      <c r="I1115" s="44"/>
      <c r="J1115"/>
    </row>
    <row r="1116" spans="1:10" s="84" customFormat="1">
      <c r="A1116"/>
      <c r="B1116"/>
      <c r="C1116" s="44"/>
      <c r="D1116"/>
      <c r="E1116"/>
      <c r="F1116"/>
      <c r="G1116"/>
      <c r="H1116"/>
      <c r="I1116" s="44"/>
      <c r="J1116"/>
    </row>
    <row r="1117" spans="1:10" s="84" customFormat="1">
      <c r="A1117"/>
      <c r="B1117"/>
      <c r="C1117" s="44"/>
      <c r="D1117"/>
      <c r="E1117"/>
      <c r="F1117"/>
      <c r="G1117"/>
      <c r="H1117"/>
      <c r="I1117" s="44"/>
      <c r="J1117"/>
    </row>
    <row r="1118" spans="1:10" s="84" customFormat="1">
      <c r="A1118"/>
      <c r="B1118"/>
      <c r="C1118" s="44"/>
      <c r="D1118"/>
      <c r="E1118"/>
      <c r="F1118"/>
      <c r="G1118"/>
      <c r="H1118"/>
      <c r="I1118" s="44"/>
      <c r="J1118"/>
    </row>
    <row r="1119" spans="1:10" s="84" customFormat="1">
      <c r="A1119"/>
      <c r="B1119"/>
      <c r="C1119" s="44"/>
      <c r="D1119"/>
      <c r="E1119"/>
      <c r="F1119"/>
      <c r="G1119"/>
      <c r="H1119"/>
      <c r="I1119" s="44"/>
      <c r="J1119"/>
    </row>
    <row r="1120" spans="1:10" s="84" customFormat="1">
      <c r="A1120"/>
      <c r="B1120"/>
      <c r="C1120" s="44"/>
      <c r="D1120"/>
      <c r="E1120"/>
      <c r="F1120"/>
      <c r="G1120"/>
      <c r="H1120"/>
      <c r="I1120" s="44"/>
      <c r="J1120"/>
    </row>
    <row r="1121" spans="1:10" s="84" customFormat="1">
      <c r="A1121"/>
      <c r="B1121"/>
      <c r="C1121" s="44"/>
      <c r="D1121"/>
      <c r="E1121"/>
      <c r="F1121"/>
      <c r="G1121"/>
      <c r="H1121"/>
      <c r="I1121" s="44"/>
      <c r="J1121"/>
    </row>
    <row r="1122" spans="1:10" s="84" customFormat="1">
      <c r="A1122"/>
      <c r="B1122"/>
      <c r="C1122" s="44"/>
      <c r="D1122"/>
      <c r="E1122"/>
      <c r="F1122"/>
      <c r="G1122"/>
      <c r="H1122"/>
      <c r="I1122" s="44"/>
      <c r="J1122"/>
    </row>
    <row r="1123" spans="1:10" s="84" customFormat="1">
      <c r="A1123"/>
      <c r="B1123"/>
      <c r="C1123" s="44"/>
      <c r="D1123"/>
      <c r="E1123"/>
      <c r="F1123"/>
      <c r="G1123"/>
      <c r="H1123"/>
      <c r="I1123" s="44"/>
      <c r="J1123"/>
    </row>
    <row r="1124" spans="1:10" s="84" customFormat="1">
      <c r="A1124"/>
      <c r="B1124"/>
      <c r="C1124" s="44"/>
      <c r="D1124"/>
      <c r="E1124"/>
      <c r="F1124"/>
      <c r="G1124"/>
      <c r="H1124"/>
      <c r="I1124" s="44"/>
      <c r="J1124"/>
    </row>
    <row r="1125" spans="1:10" s="84" customFormat="1">
      <c r="A1125"/>
      <c r="B1125"/>
      <c r="C1125" s="44"/>
      <c r="D1125"/>
      <c r="E1125"/>
      <c r="F1125"/>
      <c r="G1125"/>
      <c r="H1125"/>
      <c r="I1125" s="44"/>
      <c r="J1125"/>
    </row>
    <row r="1126" spans="1:10" s="84" customFormat="1">
      <c r="A1126"/>
      <c r="B1126"/>
      <c r="C1126" s="44"/>
      <c r="D1126"/>
      <c r="E1126"/>
      <c r="F1126"/>
      <c r="G1126"/>
      <c r="H1126"/>
      <c r="I1126" s="44"/>
      <c r="J1126"/>
    </row>
    <row r="1127" spans="1:10" s="84" customFormat="1">
      <c r="A1127"/>
      <c r="B1127"/>
      <c r="C1127" s="44"/>
      <c r="D1127"/>
      <c r="E1127"/>
      <c r="F1127"/>
      <c r="G1127"/>
      <c r="H1127"/>
      <c r="I1127" s="44"/>
      <c r="J1127"/>
    </row>
    <row r="1128" spans="1:10" s="84" customFormat="1">
      <c r="A1128"/>
      <c r="B1128"/>
      <c r="C1128" s="44"/>
      <c r="D1128"/>
      <c r="E1128"/>
      <c r="F1128"/>
      <c r="G1128"/>
      <c r="H1128"/>
      <c r="I1128" s="44"/>
      <c r="J1128"/>
    </row>
    <row r="1129" spans="1:10" s="84" customFormat="1">
      <c r="A1129"/>
      <c r="B1129"/>
      <c r="C1129" s="44"/>
      <c r="D1129"/>
      <c r="E1129"/>
      <c r="F1129"/>
      <c r="G1129"/>
      <c r="H1129"/>
      <c r="I1129" s="44"/>
      <c r="J1129"/>
    </row>
    <row r="1130" spans="1:10" s="84" customFormat="1">
      <c r="A1130"/>
      <c r="B1130"/>
      <c r="C1130" s="44"/>
      <c r="D1130"/>
      <c r="E1130"/>
      <c r="F1130"/>
      <c r="G1130"/>
      <c r="H1130"/>
      <c r="I1130" s="44"/>
      <c r="J1130"/>
    </row>
    <row r="1131" spans="1:10" s="84" customFormat="1">
      <c r="A1131"/>
      <c r="B1131"/>
      <c r="C1131" s="44"/>
      <c r="D1131"/>
      <c r="E1131"/>
      <c r="F1131"/>
      <c r="G1131"/>
      <c r="H1131"/>
      <c r="I1131" s="44"/>
      <c r="J1131"/>
    </row>
    <row r="1132" spans="1:10" s="84" customFormat="1">
      <c r="A1132"/>
      <c r="B1132"/>
      <c r="C1132" s="44"/>
      <c r="D1132"/>
      <c r="E1132"/>
      <c r="F1132"/>
      <c r="G1132"/>
      <c r="H1132"/>
      <c r="I1132" s="44"/>
      <c r="J1132"/>
    </row>
    <row r="1133" spans="1:10" s="84" customFormat="1">
      <c r="A1133"/>
      <c r="B1133"/>
      <c r="C1133" s="44"/>
      <c r="D1133"/>
      <c r="E1133"/>
      <c r="F1133"/>
      <c r="G1133"/>
      <c r="H1133"/>
      <c r="I1133" s="44"/>
      <c r="J1133"/>
    </row>
    <row r="1134" spans="1:10" s="84" customFormat="1">
      <c r="A1134"/>
      <c r="B1134"/>
      <c r="C1134" s="44"/>
      <c r="D1134"/>
      <c r="E1134"/>
      <c r="F1134"/>
      <c r="G1134"/>
      <c r="H1134"/>
      <c r="I1134" s="44"/>
      <c r="J1134"/>
    </row>
    <row r="1135" spans="1:10" s="84" customFormat="1">
      <c r="A1135"/>
      <c r="B1135"/>
      <c r="C1135" s="44"/>
      <c r="D1135"/>
      <c r="E1135"/>
      <c r="F1135"/>
      <c r="G1135"/>
      <c r="H1135"/>
      <c r="I1135" s="44"/>
      <c r="J1135"/>
    </row>
    <row r="1136" spans="1:10" s="84" customFormat="1">
      <c r="A1136"/>
      <c r="B1136"/>
      <c r="C1136" s="44"/>
      <c r="D1136"/>
      <c r="E1136"/>
      <c r="F1136"/>
      <c r="G1136"/>
      <c r="H1136"/>
      <c r="I1136" s="44"/>
      <c r="J1136"/>
    </row>
    <row r="1137" spans="1:10" s="84" customFormat="1">
      <c r="A1137"/>
      <c r="B1137"/>
      <c r="C1137" s="44"/>
      <c r="D1137"/>
      <c r="E1137"/>
      <c r="F1137"/>
      <c r="G1137"/>
      <c r="H1137"/>
      <c r="I1137" s="44"/>
      <c r="J1137"/>
    </row>
    <row r="1138" spans="1:10" s="84" customFormat="1">
      <c r="A1138"/>
      <c r="B1138"/>
      <c r="C1138" s="44"/>
      <c r="D1138"/>
      <c r="E1138"/>
      <c r="F1138"/>
      <c r="G1138"/>
      <c r="H1138"/>
      <c r="I1138" s="44"/>
      <c r="J1138"/>
    </row>
    <row r="1139" spans="1:10" s="84" customFormat="1">
      <c r="A1139"/>
      <c r="B1139"/>
      <c r="C1139" s="44"/>
      <c r="D1139"/>
      <c r="E1139"/>
      <c r="F1139"/>
      <c r="G1139"/>
      <c r="H1139"/>
      <c r="I1139" s="44"/>
      <c r="J1139"/>
    </row>
    <row r="1140" spans="1:10" s="84" customFormat="1">
      <c r="A1140"/>
      <c r="B1140"/>
      <c r="C1140" s="44"/>
      <c r="D1140"/>
      <c r="E1140"/>
      <c r="F1140"/>
      <c r="G1140"/>
      <c r="H1140"/>
      <c r="I1140" s="44"/>
      <c r="J1140"/>
    </row>
    <row r="1141" spans="1:10" s="84" customFormat="1">
      <c r="A1141"/>
      <c r="B1141"/>
      <c r="C1141" s="44"/>
      <c r="D1141"/>
      <c r="E1141"/>
      <c r="F1141"/>
      <c r="G1141"/>
      <c r="H1141"/>
      <c r="I1141" s="44"/>
      <c r="J1141"/>
    </row>
    <row r="1142" spans="1:10" s="84" customFormat="1">
      <c r="A1142"/>
      <c r="B1142"/>
      <c r="C1142" s="44"/>
      <c r="D1142"/>
      <c r="E1142"/>
      <c r="F1142"/>
      <c r="G1142"/>
      <c r="H1142"/>
      <c r="I1142" s="44"/>
      <c r="J1142"/>
    </row>
    <row r="1143" spans="1:10" s="84" customFormat="1">
      <c r="A1143"/>
      <c r="B1143"/>
      <c r="C1143" s="44"/>
      <c r="D1143"/>
      <c r="E1143"/>
      <c r="F1143"/>
      <c r="G1143"/>
      <c r="H1143"/>
      <c r="I1143" s="44"/>
      <c r="J1143"/>
    </row>
    <row r="1144" spans="1:10" s="84" customFormat="1">
      <c r="A1144"/>
      <c r="B1144"/>
      <c r="C1144" s="44"/>
      <c r="D1144"/>
      <c r="E1144"/>
      <c r="F1144"/>
      <c r="G1144"/>
      <c r="H1144"/>
      <c r="I1144" s="44"/>
      <c r="J1144"/>
    </row>
    <row r="1145" spans="1:10" s="84" customFormat="1">
      <c r="A1145"/>
      <c r="B1145"/>
      <c r="C1145" s="44"/>
      <c r="D1145"/>
      <c r="E1145"/>
      <c r="F1145"/>
      <c r="G1145"/>
      <c r="H1145"/>
      <c r="I1145" s="44"/>
      <c r="J1145"/>
    </row>
    <row r="1146" spans="1:10" s="84" customFormat="1">
      <c r="A1146"/>
      <c r="B1146"/>
      <c r="C1146" s="44"/>
      <c r="D1146"/>
      <c r="E1146"/>
      <c r="F1146"/>
      <c r="G1146"/>
      <c r="H1146"/>
      <c r="I1146" s="44"/>
      <c r="J1146"/>
    </row>
    <row r="1147" spans="1:10" s="84" customFormat="1">
      <c r="A1147"/>
      <c r="B1147"/>
      <c r="C1147" s="44"/>
      <c r="D1147"/>
      <c r="E1147"/>
      <c r="F1147"/>
      <c r="G1147"/>
      <c r="H1147"/>
      <c r="I1147" s="44"/>
      <c r="J1147"/>
    </row>
    <row r="1148" spans="1:10" s="84" customFormat="1">
      <c r="A1148"/>
      <c r="B1148"/>
      <c r="C1148" s="44"/>
      <c r="D1148"/>
      <c r="E1148"/>
      <c r="F1148"/>
      <c r="G1148"/>
      <c r="H1148"/>
      <c r="I1148" s="44"/>
      <c r="J1148"/>
    </row>
    <row r="1149" spans="1:10" s="84" customFormat="1">
      <c r="A1149"/>
      <c r="B1149"/>
      <c r="C1149" s="44"/>
      <c r="D1149"/>
      <c r="E1149"/>
      <c r="F1149"/>
      <c r="G1149"/>
      <c r="H1149"/>
      <c r="I1149" s="44"/>
      <c r="J1149"/>
    </row>
    <row r="1150" spans="1:10" s="84" customFormat="1">
      <c r="A1150"/>
      <c r="B1150"/>
      <c r="C1150" s="44"/>
      <c r="D1150"/>
      <c r="E1150"/>
      <c r="F1150"/>
      <c r="G1150"/>
      <c r="H1150"/>
      <c r="I1150" s="44"/>
      <c r="J1150"/>
    </row>
    <row r="1151" spans="1:10" s="84" customFormat="1">
      <c r="A1151"/>
      <c r="B1151"/>
      <c r="C1151" s="44"/>
      <c r="D1151"/>
      <c r="E1151"/>
      <c r="F1151"/>
      <c r="G1151"/>
      <c r="H1151"/>
      <c r="I1151" s="44"/>
      <c r="J1151"/>
    </row>
    <row r="1152" spans="1:10" s="84" customFormat="1">
      <c r="A1152"/>
      <c r="B1152"/>
      <c r="C1152" s="44"/>
      <c r="D1152"/>
      <c r="E1152"/>
      <c r="F1152"/>
      <c r="G1152"/>
      <c r="H1152"/>
      <c r="I1152" s="44"/>
      <c r="J1152"/>
    </row>
    <row r="1153" spans="1:10" s="84" customFormat="1">
      <c r="A1153"/>
      <c r="B1153"/>
      <c r="C1153" s="44"/>
      <c r="D1153"/>
      <c r="E1153"/>
      <c r="F1153"/>
      <c r="G1153"/>
      <c r="H1153"/>
      <c r="I1153" s="44"/>
      <c r="J1153"/>
    </row>
    <row r="1154" spans="1:10" s="84" customFormat="1">
      <c r="A1154"/>
      <c r="B1154"/>
      <c r="C1154" s="44"/>
      <c r="D1154"/>
      <c r="E1154"/>
      <c r="F1154"/>
      <c r="G1154"/>
      <c r="H1154"/>
      <c r="I1154" s="44"/>
      <c r="J1154"/>
    </row>
    <row r="1155" spans="1:10" s="84" customFormat="1">
      <c r="A1155"/>
      <c r="B1155"/>
      <c r="C1155" s="44"/>
      <c r="D1155"/>
      <c r="E1155"/>
      <c r="F1155"/>
      <c r="G1155"/>
      <c r="H1155"/>
      <c r="I1155" s="44"/>
      <c r="J1155"/>
    </row>
    <row r="1156" spans="1:10" s="84" customFormat="1">
      <c r="A1156"/>
      <c r="B1156"/>
      <c r="C1156" s="44"/>
      <c r="D1156"/>
      <c r="E1156"/>
      <c r="F1156"/>
      <c r="G1156"/>
      <c r="H1156"/>
      <c r="I1156" s="44"/>
      <c r="J1156"/>
    </row>
    <row r="1157" spans="1:10" s="84" customFormat="1">
      <c r="A1157"/>
      <c r="B1157"/>
      <c r="C1157" s="44"/>
      <c r="D1157"/>
      <c r="E1157"/>
      <c r="F1157"/>
      <c r="G1157"/>
      <c r="H1157"/>
      <c r="I1157" s="44"/>
      <c r="J1157"/>
    </row>
    <row r="1158" spans="1:10" s="84" customFormat="1">
      <c r="A1158"/>
      <c r="B1158"/>
      <c r="C1158" s="44"/>
      <c r="D1158"/>
      <c r="E1158"/>
      <c r="F1158"/>
      <c r="G1158"/>
      <c r="H1158"/>
      <c r="I1158" s="44"/>
      <c r="J1158"/>
    </row>
    <row r="1159" spans="1:10" s="84" customFormat="1">
      <c r="A1159"/>
      <c r="B1159"/>
      <c r="C1159" s="44"/>
      <c r="D1159"/>
      <c r="E1159"/>
      <c r="F1159"/>
      <c r="G1159"/>
      <c r="H1159"/>
      <c r="I1159" s="44"/>
      <c r="J1159"/>
    </row>
    <row r="1160" spans="1:10" s="84" customFormat="1">
      <c r="A1160"/>
      <c r="B1160"/>
      <c r="C1160" s="44"/>
      <c r="D1160"/>
      <c r="E1160"/>
      <c r="F1160"/>
      <c r="G1160"/>
      <c r="H1160"/>
      <c r="I1160" s="44"/>
      <c r="J1160"/>
    </row>
    <row r="1161" spans="1:10" s="84" customFormat="1">
      <c r="A1161"/>
      <c r="B1161"/>
      <c r="C1161" s="44"/>
      <c r="D1161"/>
      <c r="E1161"/>
      <c r="F1161"/>
      <c r="G1161"/>
      <c r="H1161"/>
      <c r="I1161" s="44"/>
      <c r="J1161"/>
    </row>
    <row r="1162" spans="1:10" s="84" customFormat="1">
      <c r="A1162"/>
      <c r="B1162"/>
      <c r="C1162" s="44"/>
      <c r="D1162"/>
      <c r="E1162"/>
      <c r="F1162"/>
      <c r="G1162"/>
      <c r="H1162"/>
      <c r="I1162" s="44"/>
      <c r="J1162"/>
    </row>
    <row r="1163" spans="1:10" s="84" customFormat="1">
      <c r="A1163"/>
      <c r="B1163"/>
      <c r="C1163" s="44"/>
      <c r="D1163"/>
      <c r="E1163"/>
      <c r="F1163"/>
      <c r="G1163"/>
      <c r="H1163"/>
      <c r="I1163" s="44"/>
      <c r="J1163"/>
    </row>
    <row r="1164" spans="1:10" s="84" customFormat="1">
      <c r="A1164"/>
      <c r="B1164"/>
      <c r="C1164" s="44"/>
      <c r="D1164"/>
      <c r="E1164"/>
      <c r="F1164"/>
      <c r="G1164"/>
      <c r="H1164"/>
      <c r="I1164" s="44"/>
      <c r="J1164"/>
    </row>
    <row r="1165" spans="1:10" s="84" customFormat="1">
      <c r="A1165"/>
      <c r="B1165"/>
      <c r="C1165" s="44"/>
      <c r="D1165"/>
      <c r="E1165"/>
      <c r="F1165"/>
      <c r="G1165"/>
      <c r="H1165"/>
      <c r="I1165" s="44"/>
      <c r="J1165"/>
    </row>
    <row r="1166" spans="1:10" s="84" customFormat="1">
      <c r="A1166"/>
      <c r="B1166"/>
      <c r="C1166" s="44"/>
      <c r="D1166"/>
      <c r="E1166"/>
      <c r="F1166"/>
      <c r="G1166"/>
      <c r="H1166"/>
      <c r="I1166" s="44"/>
      <c r="J1166"/>
    </row>
    <row r="1167" spans="1:10" s="84" customFormat="1">
      <c r="A1167"/>
      <c r="B1167"/>
      <c r="C1167" s="44"/>
      <c r="D1167"/>
      <c r="E1167"/>
      <c r="F1167"/>
      <c r="G1167"/>
      <c r="H1167"/>
      <c r="I1167" s="44"/>
      <c r="J1167"/>
    </row>
    <row r="1168" spans="1:10" s="84" customFormat="1">
      <c r="A1168"/>
      <c r="B1168"/>
      <c r="C1168" s="44"/>
      <c r="D1168"/>
      <c r="E1168"/>
      <c r="F1168"/>
      <c r="G1168"/>
      <c r="H1168"/>
      <c r="I1168" s="44"/>
      <c r="J1168"/>
    </row>
    <row r="1169" spans="1:10" s="84" customFormat="1">
      <c r="A1169"/>
      <c r="B1169"/>
      <c r="C1169" s="44"/>
      <c r="D1169"/>
      <c r="E1169"/>
      <c r="F1169"/>
      <c r="G1169"/>
      <c r="H1169"/>
      <c r="I1169" s="44"/>
      <c r="J1169"/>
    </row>
    <row r="1170" spans="1:10" s="84" customFormat="1">
      <c r="A1170"/>
      <c r="B1170"/>
      <c r="C1170" s="44"/>
      <c r="D1170"/>
      <c r="E1170"/>
      <c r="F1170"/>
      <c r="G1170"/>
      <c r="H1170"/>
      <c r="I1170" s="44"/>
      <c r="J1170"/>
    </row>
    <row r="1171" spans="1:10" s="84" customFormat="1">
      <c r="A1171"/>
      <c r="B1171"/>
      <c r="C1171" s="44"/>
      <c r="D1171"/>
      <c r="E1171"/>
      <c r="F1171"/>
      <c r="G1171"/>
      <c r="H1171"/>
      <c r="I1171" s="44"/>
      <c r="J1171"/>
    </row>
    <row r="1172" spans="1:10" s="84" customFormat="1">
      <c r="A1172"/>
      <c r="B1172"/>
      <c r="C1172" s="44"/>
      <c r="D1172"/>
      <c r="E1172"/>
      <c r="F1172"/>
      <c r="G1172"/>
      <c r="H1172"/>
      <c r="I1172" s="44"/>
      <c r="J1172"/>
    </row>
    <row r="1173" spans="1:10" s="84" customFormat="1">
      <c r="A1173"/>
      <c r="B1173"/>
      <c r="C1173" s="44"/>
      <c r="D1173"/>
      <c r="E1173"/>
      <c r="F1173"/>
      <c r="G1173"/>
      <c r="H1173"/>
      <c r="I1173" s="44"/>
      <c r="J1173"/>
    </row>
    <row r="1174" spans="1:10" s="84" customFormat="1">
      <c r="A1174"/>
      <c r="B1174"/>
      <c r="C1174" s="44"/>
      <c r="D1174"/>
      <c r="E1174"/>
      <c r="F1174"/>
      <c r="G1174"/>
      <c r="H1174"/>
      <c r="I1174" s="44"/>
      <c r="J1174"/>
    </row>
    <row r="1175" spans="1:10" s="84" customFormat="1">
      <c r="A1175"/>
      <c r="B1175"/>
      <c r="C1175" s="44"/>
      <c r="D1175"/>
      <c r="E1175"/>
      <c r="F1175"/>
      <c r="G1175"/>
      <c r="H1175"/>
      <c r="I1175" s="44"/>
      <c r="J1175"/>
    </row>
    <row r="1176" spans="1:10" s="84" customFormat="1">
      <c r="A1176"/>
      <c r="B1176"/>
      <c r="C1176" s="44"/>
      <c r="D1176"/>
      <c r="E1176"/>
      <c r="F1176"/>
      <c r="G1176"/>
      <c r="H1176"/>
      <c r="I1176" s="44"/>
      <c r="J1176"/>
    </row>
    <row r="1177" spans="1:10" s="84" customFormat="1">
      <c r="A1177"/>
      <c r="B1177"/>
      <c r="C1177" s="44"/>
      <c r="D1177"/>
      <c r="E1177"/>
      <c r="F1177"/>
      <c r="G1177"/>
      <c r="H1177"/>
      <c r="I1177" s="44"/>
      <c r="J1177"/>
    </row>
    <row r="1178" spans="1:10" s="84" customFormat="1">
      <c r="A1178"/>
      <c r="B1178"/>
      <c r="C1178" s="44"/>
      <c r="D1178"/>
      <c r="E1178"/>
      <c r="F1178"/>
      <c r="G1178"/>
      <c r="H1178"/>
      <c r="I1178" s="44"/>
      <c r="J1178"/>
    </row>
    <row r="1179" spans="1:10" s="84" customFormat="1">
      <c r="A1179"/>
      <c r="B1179"/>
      <c r="C1179" s="44"/>
      <c r="D1179"/>
      <c r="E1179"/>
      <c r="F1179"/>
      <c r="G1179"/>
      <c r="H1179"/>
      <c r="I1179" s="44"/>
      <c r="J1179"/>
    </row>
    <row r="1180" spans="1:10" s="84" customFormat="1">
      <c r="A1180"/>
      <c r="B1180"/>
      <c r="C1180" s="44"/>
      <c r="D1180"/>
      <c r="E1180"/>
      <c r="F1180"/>
      <c r="G1180"/>
      <c r="H1180"/>
      <c r="I1180" s="44"/>
      <c r="J1180"/>
    </row>
    <row r="1181" spans="1:10" s="84" customFormat="1">
      <c r="A1181"/>
      <c r="B1181"/>
      <c r="C1181" s="44"/>
      <c r="D1181"/>
      <c r="E1181"/>
      <c r="F1181"/>
      <c r="G1181"/>
      <c r="H1181"/>
      <c r="I1181" s="44"/>
      <c r="J1181"/>
    </row>
    <row r="1182" spans="1:10" s="84" customFormat="1">
      <c r="A1182"/>
      <c r="B1182"/>
      <c r="C1182" s="44"/>
      <c r="D1182"/>
      <c r="E1182"/>
      <c r="F1182"/>
      <c r="G1182"/>
      <c r="H1182"/>
      <c r="I1182" s="44"/>
      <c r="J1182"/>
    </row>
    <row r="1183" spans="1:10" s="84" customFormat="1">
      <c r="A1183"/>
      <c r="B1183"/>
      <c r="C1183" s="44"/>
      <c r="D1183"/>
      <c r="E1183"/>
      <c r="F1183"/>
      <c r="G1183"/>
      <c r="H1183"/>
      <c r="I1183" s="44"/>
      <c r="J1183"/>
    </row>
    <row r="1184" spans="1:10" s="84" customFormat="1">
      <c r="A1184"/>
      <c r="B1184"/>
      <c r="C1184" s="44"/>
      <c r="D1184"/>
      <c r="E1184"/>
      <c r="F1184"/>
      <c r="G1184"/>
      <c r="H1184"/>
      <c r="I1184" s="44"/>
      <c r="J1184"/>
    </row>
    <row r="1185" spans="1:10" s="84" customFormat="1">
      <c r="A1185"/>
      <c r="B1185"/>
      <c r="C1185" s="44"/>
      <c r="D1185"/>
      <c r="E1185"/>
      <c r="F1185"/>
      <c r="G1185"/>
      <c r="H1185"/>
      <c r="I1185" s="44"/>
      <c r="J1185"/>
    </row>
    <row r="1186" spans="1:10" s="84" customFormat="1">
      <c r="A1186"/>
      <c r="B1186"/>
      <c r="C1186" s="44"/>
      <c r="D1186"/>
      <c r="E1186"/>
      <c r="F1186"/>
      <c r="G1186"/>
      <c r="H1186"/>
      <c r="I1186" s="44"/>
      <c r="J1186"/>
    </row>
    <row r="1187" spans="1:10" s="84" customFormat="1">
      <c r="A1187"/>
      <c r="B1187"/>
      <c r="C1187" s="44"/>
      <c r="D1187"/>
      <c r="E1187"/>
      <c r="F1187"/>
      <c r="G1187"/>
      <c r="H1187"/>
      <c r="I1187" s="44"/>
      <c r="J1187"/>
    </row>
    <row r="1188" spans="1:10" s="84" customFormat="1">
      <c r="A1188"/>
      <c r="B1188"/>
      <c r="C1188" s="44"/>
      <c r="D1188"/>
      <c r="E1188"/>
      <c r="F1188"/>
      <c r="G1188"/>
      <c r="H1188"/>
      <c r="I1188" s="44"/>
      <c r="J1188"/>
    </row>
    <row r="1189" spans="1:10" s="84" customFormat="1">
      <c r="A1189"/>
      <c r="B1189"/>
      <c r="C1189" s="44"/>
      <c r="D1189"/>
      <c r="E1189"/>
      <c r="F1189"/>
      <c r="G1189"/>
      <c r="H1189"/>
      <c r="I1189" s="44"/>
      <c r="J1189"/>
    </row>
    <row r="1190" spans="1:10" s="84" customFormat="1">
      <c r="A1190"/>
      <c r="B1190"/>
      <c r="C1190" s="44"/>
      <c r="D1190"/>
      <c r="E1190"/>
      <c r="F1190"/>
      <c r="G1190"/>
      <c r="H1190"/>
      <c r="I1190" s="44"/>
      <c r="J1190"/>
    </row>
    <row r="1191" spans="1:10" s="84" customFormat="1">
      <c r="A1191"/>
      <c r="B1191"/>
      <c r="C1191" s="44"/>
      <c r="D1191"/>
      <c r="E1191"/>
      <c r="F1191"/>
      <c r="G1191"/>
      <c r="H1191"/>
      <c r="I1191" s="44"/>
      <c r="J1191"/>
    </row>
    <row r="1192" spans="1:10" s="84" customFormat="1">
      <c r="A1192"/>
      <c r="B1192"/>
      <c r="C1192" s="44"/>
      <c r="D1192"/>
      <c r="E1192"/>
      <c r="F1192"/>
      <c r="G1192"/>
      <c r="H1192"/>
      <c r="I1192" s="44"/>
      <c r="J1192"/>
    </row>
    <row r="1193" spans="1:10" s="84" customFormat="1">
      <c r="A1193"/>
      <c r="B1193"/>
      <c r="C1193" s="44"/>
      <c r="D1193"/>
      <c r="E1193"/>
      <c r="F1193"/>
      <c r="G1193"/>
      <c r="H1193"/>
      <c r="I1193" s="44"/>
      <c r="J1193"/>
    </row>
    <row r="1194" spans="1:10" s="84" customFormat="1">
      <c r="A1194"/>
      <c r="B1194"/>
      <c r="C1194" s="44"/>
      <c r="D1194"/>
      <c r="E1194"/>
      <c r="F1194"/>
      <c r="G1194"/>
      <c r="H1194"/>
      <c r="I1194" s="44"/>
      <c r="J1194"/>
    </row>
    <row r="1195" spans="1:10" s="84" customFormat="1">
      <c r="A1195"/>
      <c r="B1195"/>
      <c r="C1195" s="44"/>
      <c r="D1195"/>
      <c r="E1195"/>
      <c r="F1195"/>
      <c r="G1195"/>
      <c r="H1195"/>
      <c r="I1195" s="44"/>
      <c r="J1195"/>
    </row>
    <row r="1196" spans="1:10" s="84" customFormat="1">
      <c r="A1196"/>
      <c r="B1196"/>
      <c r="C1196" s="44"/>
      <c r="D1196"/>
      <c r="E1196"/>
      <c r="F1196"/>
      <c r="G1196"/>
      <c r="H1196"/>
      <c r="I1196" s="44"/>
      <c r="J1196"/>
    </row>
    <row r="1197" spans="1:10" s="84" customFormat="1">
      <c r="A1197"/>
      <c r="B1197"/>
      <c r="C1197" s="44"/>
      <c r="D1197"/>
      <c r="E1197"/>
      <c r="F1197"/>
      <c r="G1197"/>
      <c r="H1197"/>
      <c r="I1197" s="44"/>
      <c r="J1197"/>
    </row>
    <row r="1198" spans="1:10" s="84" customFormat="1">
      <c r="A1198"/>
      <c r="B1198"/>
      <c r="C1198" s="44"/>
      <c r="D1198"/>
      <c r="E1198"/>
      <c r="F1198"/>
      <c r="G1198"/>
      <c r="H1198"/>
      <c r="I1198" s="44"/>
      <c r="J1198"/>
    </row>
    <row r="1199" spans="1:10" s="84" customFormat="1">
      <c r="A1199"/>
      <c r="B1199"/>
      <c r="C1199" s="44"/>
      <c r="D1199"/>
      <c r="E1199"/>
      <c r="F1199"/>
      <c r="G1199"/>
      <c r="H1199"/>
      <c r="I1199" s="44"/>
      <c r="J1199"/>
    </row>
    <row r="1200" spans="1:10" s="84" customFormat="1">
      <c r="A1200"/>
      <c r="B1200"/>
      <c r="C1200" s="44"/>
      <c r="D1200"/>
      <c r="E1200"/>
      <c r="F1200"/>
      <c r="G1200"/>
      <c r="H1200"/>
      <c r="I1200" s="44"/>
      <c r="J1200"/>
    </row>
    <row r="1201" spans="1:10" s="84" customFormat="1">
      <c r="A1201"/>
      <c r="B1201"/>
      <c r="C1201" s="44"/>
      <c r="D1201"/>
      <c r="E1201"/>
      <c r="F1201"/>
      <c r="G1201"/>
      <c r="H1201"/>
      <c r="I1201" s="44"/>
      <c r="J1201"/>
    </row>
    <row r="1202" spans="1:10" s="84" customFormat="1">
      <c r="A1202"/>
      <c r="B1202"/>
      <c r="C1202" s="44"/>
      <c r="D1202"/>
      <c r="E1202"/>
      <c r="F1202"/>
      <c r="G1202"/>
      <c r="H1202"/>
      <c r="I1202" s="44"/>
      <c r="J1202"/>
    </row>
    <row r="1203" spans="1:10" s="84" customFormat="1">
      <c r="A1203"/>
      <c r="B1203"/>
      <c r="C1203" s="44"/>
      <c r="D1203"/>
      <c r="E1203"/>
      <c r="F1203"/>
      <c r="G1203"/>
      <c r="H1203"/>
      <c r="I1203" s="44"/>
      <c r="J1203"/>
    </row>
    <row r="1204" spans="1:10" s="84" customFormat="1">
      <c r="A1204"/>
      <c r="B1204"/>
      <c r="C1204" s="44"/>
      <c r="D1204"/>
      <c r="E1204"/>
      <c r="F1204"/>
      <c r="G1204"/>
      <c r="H1204"/>
      <c r="I1204" s="44"/>
      <c r="J1204"/>
    </row>
    <row r="1205" spans="1:10" s="84" customFormat="1">
      <c r="A1205"/>
      <c r="B1205"/>
      <c r="C1205" s="44"/>
      <c r="D1205"/>
      <c r="E1205"/>
      <c r="F1205"/>
      <c r="G1205"/>
      <c r="H1205"/>
      <c r="I1205" s="44"/>
      <c r="J1205"/>
    </row>
    <row r="1206" spans="1:10" s="84" customFormat="1">
      <c r="A1206"/>
      <c r="B1206"/>
      <c r="C1206" s="44"/>
      <c r="D1206"/>
      <c r="E1206"/>
      <c r="F1206"/>
      <c r="G1206"/>
      <c r="H1206"/>
      <c r="I1206" s="44"/>
      <c r="J1206"/>
    </row>
    <row r="1207" spans="1:10" s="84" customFormat="1">
      <c r="A1207"/>
      <c r="B1207"/>
      <c r="C1207" s="44"/>
      <c r="D1207"/>
      <c r="E1207"/>
      <c r="F1207"/>
      <c r="G1207"/>
      <c r="H1207"/>
      <c r="I1207" s="44"/>
      <c r="J1207"/>
    </row>
    <row r="1208" spans="1:10" s="84" customFormat="1">
      <c r="A1208"/>
      <c r="B1208"/>
      <c r="C1208" s="44"/>
      <c r="D1208"/>
      <c r="E1208"/>
      <c r="F1208"/>
      <c r="G1208"/>
      <c r="H1208"/>
      <c r="I1208" s="44"/>
      <c r="J1208"/>
    </row>
  </sheetData>
  <sheetProtection algorithmName="SHA-512" hashValue="gzcTIxQPSaUtNkqpKpzYTp30g4PmQ5bsS+PGVpFHCLmCunim66+ImrfsNrEPxW4hAPWlI003UB+8ieNpjmYncg==" saltValue="1BPtQjaJ4ERKOruRQP8YvQ==" spinCount="100000" sheet="1" autoFilter="0"/>
  <sortState xmlns:xlrd2="http://schemas.microsoft.com/office/spreadsheetml/2017/richdata2" ref="A5:J5">
    <sortCondition ref="A5"/>
    <sortCondition ref="D5"/>
    <sortCondition ref="E5"/>
  </sortState>
  <phoneticPr fontId="12" type="noConversion"/>
  <conditionalFormatting sqref="B5:B20">
    <cfRule type="duplicateValues" dxfId="36" priority="16"/>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34DBB-FBF1-4DB2-A171-41DC83213325}">
  <dimension ref="A3:I67"/>
  <sheetViews>
    <sheetView view="pageBreakPreview" zoomScaleNormal="100" zoomScaleSheetLayoutView="100" workbookViewId="0">
      <selection activeCell="C21" sqref="C21:G21"/>
    </sheetView>
  </sheetViews>
  <sheetFormatPr defaultColWidth="11.42578125" defaultRowHeight="15"/>
  <cols>
    <col min="1" max="1" width="2.28515625" customWidth="1"/>
    <col min="2" max="5" width="11.5703125" customWidth="1"/>
    <col min="6" max="6" width="15.140625" customWidth="1"/>
    <col min="8" max="8" width="30.28515625" customWidth="1"/>
    <col min="9" max="9" width="2.5703125" customWidth="1"/>
  </cols>
  <sheetData>
    <row r="3" spans="1:9" ht="16.5">
      <c r="A3" s="65"/>
      <c r="B3" s="65"/>
      <c r="C3" s="65"/>
      <c r="D3" s="65"/>
      <c r="E3" s="65"/>
      <c r="F3" s="65"/>
      <c r="G3" s="65"/>
      <c r="H3" s="65"/>
      <c r="I3" s="65"/>
    </row>
    <row r="4" spans="1:9" ht="16.5">
      <c r="A4" s="65"/>
      <c r="B4" s="303" t="s">
        <v>143</v>
      </c>
      <c r="C4" s="303"/>
      <c r="D4" s="303"/>
      <c r="E4" s="303"/>
      <c r="F4" s="65"/>
      <c r="G4" s="65"/>
      <c r="H4" s="65"/>
      <c r="I4" s="65"/>
    </row>
    <row r="5" spans="1:9" ht="16.5" customHeight="1">
      <c r="A5" s="65"/>
      <c r="B5" s="303"/>
      <c r="C5" s="303"/>
      <c r="D5" s="303"/>
      <c r="E5" s="303"/>
      <c r="F5" s="65"/>
      <c r="G5" s="65"/>
      <c r="H5" s="65"/>
      <c r="I5" s="65"/>
    </row>
    <row r="6" spans="1:9" ht="16.5" customHeight="1">
      <c r="A6" s="65"/>
      <c r="B6" s="303"/>
      <c r="C6" s="303"/>
      <c r="D6" s="303"/>
      <c r="E6" s="303"/>
      <c r="F6" s="65"/>
      <c r="G6" s="95" t="s">
        <v>144</v>
      </c>
      <c r="H6" s="250"/>
      <c r="I6" s="65"/>
    </row>
    <row r="7" spans="1:9" ht="16.5" customHeight="1">
      <c r="A7" s="65"/>
      <c r="B7" s="303"/>
      <c r="C7" s="303"/>
      <c r="D7" s="303"/>
      <c r="E7" s="303"/>
      <c r="F7" s="65"/>
      <c r="G7" s="95"/>
      <c r="H7" s="65"/>
      <c r="I7" s="65"/>
    </row>
    <row r="8" spans="1:9" ht="14.25" customHeight="1">
      <c r="A8" s="65"/>
      <c r="B8" s="303"/>
      <c r="C8" s="303"/>
      <c r="D8" s="303"/>
      <c r="E8" s="303"/>
      <c r="F8" s="65"/>
      <c r="G8" s="95" t="s">
        <v>145</v>
      </c>
      <c r="H8" s="95" t="s">
        <v>146</v>
      </c>
      <c r="I8" s="65"/>
    </row>
    <row r="9" spans="1:9" ht="16.5" customHeight="1">
      <c r="A9" s="65"/>
      <c r="B9" s="303"/>
      <c r="C9" s="303"/>
      <c r="D9" s="303"/>
      <c r="E9" s="303"/>
      <c r="F9" s="65"/>
      <c r="G9" s="95"/>
      <c r="H9" s="65"/>
      <c r="I9" s="65"/>
    </row>
    <row r="10" spans="1:9" ht="15.75" customHeight="1">
      <c r="A10" s="65"/>
      <c r="B10" s="303"/>
      <c r="C10" s="303"/>
      <c r="D10" s="303"/>
      <c r="E10" s="303"/>
      <c r="F10" s="65"/>
      <c r="I10" s="65"/>
    </row>
    <row r="11" spans="1:9" ht="132">
      <c r="A11" s="65"/>
      <c r="B11" s="65"/>
      <c r="C11" s="65"/>
      <c r="D11" s="65"/>
      <c r="E11" s="65"/>
      <c r="F11" s="65"/>
      <c r="G11" s="95" t="s">
        <v>147</v>
      </c>
      <c r="H11" s="95" t="str">
        <f>"Solicita recursos para pago de bonificaciones del plan de retiro de asistentes de la educación, estipulado en la ley N° 20.964, para los cupos "&amp;AÑO_CUPOS&amp;" definidos por la Resolución "&amp;REX&amp;"/"&amp;AÑO_REX&amp;" del Ministerio de Educación."</f>
        <v>Solicita recursos para pago de bonificaciones del plan de retiro de asistentes de la educación, estipulado en la ley N° 20.964, para los cupos 2024 definidos por la Resolución 10395/2025 del Ministerio de Educación.</v>
      </c>
      <c r="I11" s="65"/>
    </row>
    <row r="12" spans="1:9" ht="16.5">
      <c r="A12" s="65"/>
      <c r="B12" s="65"/>
      <c r="C12" s="65"/>
      <c r="D12" s="65"/>
      <c r="E12" s="65"/>
      <c r="F12" s="65"/>
      <c r="G12" s="95"/>
      <c r="H12" s="65"/>
      <c r="I12" s="65"/>
    </row>
    <row r="13" spans="1:9" ht="16.5">
      <c r="A13" s="65"/>
      <c r="B13" s="65"/>
      <c r="C13" s="65"/>
      <c r="D13" s="65"/>
      <c r="E13" s="65"/>
      <c r="F13" s="65"/>
      <c r="G13" s="95" t="s">
        <v>148</v>
      </c>
      <c r="H13" s="107"/>
      <c r="I13" s="65"/>
    </row>
    <row r="14" spans="1:9" ht="16.5">
      <c r="A14" s="65"/>
      <c r="B14" s="65"/>
      <c r="C14" s="65"/>
      <c r="D14" s="65"/>
      <c r="E14" s="65"/>
      <c r="F14" s="65"/>
      <c r="G14" s="95"/>
      <c r="H14" s="65"/>
      <c r="I14" s="65"/>
    </row>
    <row r="15" spans="1:9" ht="16.5">
      <c r="A15" s="65"/>
      <c r="B15" s="65"/>
      <c r="C15" s="65"/>
      <c r="D15" s="65"/>
      <c r="E15" s="65"/>
      <c r="F15" s="65"/>
      <c r="G15" s="95"/>
      <c r="H15" s="65"/>
      <c r="I15" s="65"/>
    </row>
    <row r="16" spans="1:9" ht="16.5">
      <c r="A16" s="65"/>
      <c r="B16" s="65"/>
      <c r="C16" s="65"/>
      <c r="D16" s="65"/>
      <c r="E16" s="65"/>
      <c r="F16" s="65"/>
      <c r="G16" s="95"/>
      <c r="H16" s="65"/>
      <c r="I16" s="65"/>
    </row>
    <row r="17" spans="1:9" ht="16.5">
      <c r="A17" s="65"/>
      <c r="B17" s="95" t="s">
        <v>149</v>
      </c>
      <c r="C17" s="308" t="s">
        <v>150</v>
      </c>
      <c r="D17" s="308"/>
      <c r="E17" s="308"/>
      <c r="F17" s="308"/>
      <c r="G17" s="308"/>
      <c r="H17" s="65"/>
      <c r="I17" s="65"/>
    </row>
    <row r="18" spans="1:9" ht="16.5">
      <c r="A18" s="65"/>
      <c r="B18" s="95"/>
      <c r="C18" s="308" t="s">
        <v>151</v>
      </c>
      <c r="D18" s="308"/>
      <c r="E18" s="308"/>
      <c r="F18" s="308"/>
      <c r="G18" s="308"/>
      <c r="H18" s="65"/>
      <c r="I18" s="65"/>
    </row>
    <row r="19" spans="1:9" ht="16.5">
      <c r="A19" s="65"/>
      <c r="B19" s="95"/>
      <c r="C19" s="95"/>
      <c r="D19" s="65"/>
      <c r="E19" s="65"/>
      <c r="F19" s="65"/>
      <c r="G19" s="65"/>
      <c r="H19" s="65"/>
      <c r="I19" s="65"/>
    </row>
    <row r="20" spans="1:9" ht="16.5">
      <c r="A20" s="65"/>
      <c r="B20" s="95" t="s">
        <v>152</v>
      </c>
      <c r="C20" s="309" t="s">
        <v>153</v>
      </c>
      <c r="D20" s="309"/>
      <c r="E20" s="309"/>
      <c r="F20" s="309"/>
      <c r="G20" s="309"/>
      <c r="H20" s="65"/>
      <c r="I20" s="65"/>
    </row>
    <row r="21" spans="1:9" ht="16.5">
      <c r="A21" s="65"/>
      <c r="B21" s="95"/>
      <c r="C21" s="310" t="s">
        <v>154</v>
      </c>
      <c r="D21" s="492"/>
      <c r="E21" s="492"/>
      <c r="F21" s="492"/>
      <c r="G21" s="492"/>
      <c r="H21" s="65"/>
      <c r="I21" s="65"/>
    </row>
    <row r="22" spans="1:9" ht="16.5">
      <c r="A22" s="65"/>
      <c r="B22" s="65"/>
      <c r="C22" s="65"/>
      <c r="D22" s="65"/>
      <c r="E22" s="65"/>
      <c r="F22" s="65"/>
      <c r="G22" s="95"/>
      <c r="H22" s="65"/>
      <c r="I22" s="65"/>
    </row>
    <row r="23" spans="1:9" ht="16.5">
      <c r="A23" s="65"/>
      <c r="B23" s="311" t="s">
        <v>155</v>
      </c>
      <c r="C23" s="493"/>
      <c r="D23" s="493"/>
      <c r="E23" s="493"/>
      <c r="F23" s="493"/>
      <c r="G23" s="493"/>
      <c r="H23" s="493"/>
      <c r="I23" s="65"/>
    </row>
    <row r="24" spans="1:9" ht="16.5">
      <c r="A24" s="65"/>
      <c r="B24" s="311"/>
      <c r="C24" s="493"/>
      <c r="D24" s="493"/>
      <c r="E24" s="493"/>
      <c r="F24" s="493"/>
      <c r="G24" s="493"/>
      <c r="H24" s="493"/>
      <c r="I24" s="65"/>
    </row>
    <row r="25" spans="1:9" ht="16.5">
      <c r="A25" s="65"/>
      <c r="B25" s="493"/>
      <c r="C25" s="493"/>
      <c r="D25" s="493"/>
      <c r="E25" s="493"/>
      <c r="F25" s="493"/>
      <c r="G25" s="493"/>
      <c r="H25" s="493"/>
      <c r="I25" s="65"/>
    </row>
    <row r="26" spans="1:9" ht="16.5">
      <c r="A26" s="65"/>
      <c r="B26" s="65"/>
      <c r="C26" s="105"/>
      <c r="D26" s="105"/>
      <c r="E26" s="105"/>
      <c r="F26" s="105"/>
      <c r="G26" s="105"/>
      <c r="H26" s="105"/>
      <c r="I26" s="65"/>
    </row>
    <row r="27" spans="1:9" ht="16.5">
      <c r="A27" s="65"/>
      <c r="B27" s="97"/>
      <c r="C27" s="304" t="s">
        <v>156</v>
      </c>
      <c r="D27" s="304"/>
      <c r="E27" s="304"/>
      <c r="F27" s="304"/>
      <c r="G27" s="304"/>
      <c r="H27" s="304"/>
      <c r="I27" s="65"/>
    </row>
    <row r="28" spans="1:9" ht="16.5">
      <c r="A28" s="65"/>
      <c r="B28" s="97"/>
      <c r="C28" s="304" t="s">
        <v>157</v>
      </c>
      <c r="D28" s="304"/>
      <c r="E28" s="304"/>
      <c r="F28" s="304"/>
      <c r="G28" s="304"/>
      <c r="H28" s="304"/>
      <c r="I28" s="65"/>
    </row>
    <row r="29" spans="1:9" ht="16.5">
      <c r="A29" s="65"/>
      <c r="B29" s="97"/>
      <c r="C29" s="304" t="s">
        <v>158</v>
      </c>
      <c r="D29" s="304"/>
      <c r="E29" s="304"/>
      <c r="F29" s="304"/>
      <c r="G29" s="304"/>
      <c r="H29" s="304"/>
      <c r="I29" s="65"/>
    </row>
    <row r="30" spans="1:9" ht="16.5">
      <c r="A30" s="65"/>
      <c r="B30" s="97"/>
      <c r="C30" s="304"/>
      <c r="D30" s="304"/>
      <c r="E30" s="304"/>
      <c r="F30" s="304"/>
      <c r="G30" s="304"/>
      <c r="H30" s="304"/>
      <c r="I30" s="65"/>
    </row>
    <row r="31" spans="1:9" ht="16.5">
      <c r="A31" s="65"/>
      <c r="B31" s="97"/>
      <c r="C31" s="304" t="s">
        <v>159</v>
      </c>
      <c r="D31" s="304"/>
      <c r="E31" s="304"/>
      <c r="F31" s="304"/>
      <c r="G31" s="304"/>
      <c r="H31" s="304"/>
      <c r="I31" s="65"/>
    </row>
    <row r="32" spans="1:9" ht="16.5">
      <c r="A32" s="65"/>
      <c r="B32" s="97"/>
      <c r="C32" s="304"/>
      <c r="D32" s="304"/>
      <c r="E32" s="304"/>
      <c r="F32" s="304"/>
      <c r="G32" s="304"/>
      <c r="H32" s="304"/>
      <c r="I32" s="65"/>
    </row>
    <row r="33" spans="1:9" ht="16.5">
      <c r="A33" s="65"/>
      <c r="B33" s="97"/>
      <c r="C33" s="304" t="s">
        <v>160</v>
      </c>
      <c r="D33" s="304"/>
      <c r="E33" s="304"/>
      <c r="F33" s="304"/>
      <c r="G33" s="304"/>
      <c r="H33" s="304"/>
      <c r="I33" s="65"/>
    </row>
    <row r="34" spans="1:9" ht="16.5">
      <c r="A34" s="65"/>
      <c r="B34" s="97"/>
      <c r="C34" s="304"/>
      <c r="D34" s="304"/>
      <c r="E34" s="304"/>
      <c r="F34" s="304"/>
      <c r="G34" s="304"/>
      <c r="H34" s="304"/>
      <c r="I34" s="65"/>
    </row>
    <row r="35" spans="1:9" ht="16.5">
      <c r="A35" s="65"/>
      <c r="B35" s="97"/>
      <c r="C35" s="304" t="s">
        <v>161</v>
      </c>
      <c r="D35" s="304"/>
      <c r="E35" s="304"/>
      <c r="F35" s="304"/>
      <c r="G35" s="304"/>
      <c r="H35" s="304"/>
      <c r="I35" s="65"/>
    </row>
    <row r="36" spans="1:9" ht="16.5">
      <c r="A36" s="65"/>
      <c r="B36" s="97"/>
      <c r="C36" s="304" t="s">
        <v>162</v>
      </c>
      <c r="D36" s="304"/>
      <c r="E36" s="304"/>
      <c r="F36" s="304"/>
      <c r="G36" s="304"/>
      <c r="H36" s="304"/>
      <c r="I36" s="65"/>
    </row>
    <row r="37" spans="1:9" ht="16.5">
      <c r="A37" s="65"/>
      <c r="B37" s="97"/>
      <c r="C37" s="304"/>
      <c r="D37" s="304"/>
      <c r="E37" s="304"/>
      <c r="F37" s="304"/>
      <c r="G37" s="304"/>
      <c r="H37" s="304"/>
      <c r="I37" s="65"/>
    </row>
    <row r="38" spans="1:9" ht="16.5">
      <c r="A38" s="65"/>
      <c r="B38" s="97"/>
      <c r="C38" s="304"/>
      <c r="D38" s="304"/>
      <c r="E38" s="304"/>
      <c r="F38" s="304"/>
      <c r="G38" s="304"/>
      <c r="H38" s="304"/>
      <c r="I38" s="65"/>
    </row>
    <row r="39" spans="1:9" ht="16.5">
      <c r="A39" s="65"/>
      <c r="B39" s="97"/>
      <c r="C39" s="304"/>
      <c r="D39" s="304"/>
      <c r="E39" s="304"/>
      <c r="F39" s="304"/>
      <c r="G39" s="304"/>
      <c r="H39" s="304"/>
      <c r="I39" s="65"/>
    </row>
    <row r="40" spans="1:9" ht="16.5">
      <c r="A40" s="65"/>
      <c r="B40" s="97"/>
      <c r="C40" s="304"/>
      <c r="D40" s="304"/>
      <c r="E40" s="304"/>
      <c r="F40" s="304"/>
      <c r="G40" s="304"/>
      <c r="H40" s="304"/>
      <c r="I40" s="65"/>
    </row>
    <row r="41" spans="1:9" ht="16.5">
      <c r="A41" s="65"/>
      <c r="B41" s="97"/>
      <c r="C41" s="96"/>
      <c r="D41" s="97"/>
      <c r="E41" s="97"/>
      <c r="F41" s="97"/>
      <c r="G41" s="97"/>
      <c r="H41" s="97"/>
      <c r="I41" s="65"/>
    </row>
    <row r="42" spans="1:9" ht="16.5">
      <c r="A42" s="65"/>
      <c r="B42" s="305" t="s">
        <v>163</v>
      </c>
      <c r="C42" s="305"/>
      <c r="D42" s="305"/>
      <c r="E42" s="305"/>
      <c r="F42" s="305"/>
      <c r="G42" s="305"/>
      <c r="H42" s="305"/>
      <c r="I42" s="65"/>
    </row>
    <row r="43" spans="1:9" ht="16.5">
      <c r="A43" s="65"/>
      <c r="B43" s="97"/>
      <c r="C43" s="97"/>
      <c r="D43" s="97"/>
      <c r="E43" s="97"/>
      <c r="F43" s="97"/>
      <c r="G43" s="96"/>
      <c r="H43" s="97"/>
      <c r="I43" s="65"/>
    </row>
    <row r="44" spans="1:9" ht="16.5">
      <c r="A44" s="65"/>
      <c r="B44" s="97"/>
      <c r="C44" s="306" t="s">
        <v>164</v>
      </c>
      <c r="D44" s="305"/>
      <c r="E44" s="305"/>
      <c r="F44" s="305"/>
      <c r="G44" s="305"/>
      <c r="H44" s="305"/>
      <c r="I44" s="65"/>
    </row>
    <row r="45" spans="1:9" ht="16.5">
      <c r="A45" s="65"/>
      <c r="B45" s="97"/>
      <c r="C45" s="305"/>
      <c r="D45" s="305"/>
      <c r="E45" s="305"/>
      <c r="F45" s="305"/>
      <c r="G45" s="305"/>
      <c r="H45" s="305"/>
      <c r="I45" s="65"/>
    </row>
    <row r="46" spans="1:9" ht="16.5">
      <c r="A46" s="65"/>
      <c r="B46" s="97"/>
      <c r="C46" s="307" t="s">
        <v>165</v>
      </c>
      <c r="D46" s="305"/>
      <c r="E46" s="305"/>
      <c r="F46" s="305"/>
      <c r="G46" s="305"/>
      <c r="H46" s="305"/>
      <c r="I46" s="65"/>
    </row>
    <row r="47" spans="1:9" ht="16.5">
      <c r="A47" s="65"/>
      <c r="B47" s="97"/>
      <c r="C47" s="305"/>
      <c r="D47" s="305"/>
      <c r="E47" s="305"/>
      <c r="F47" s="305"/>
      <c r="G47" s="305"/>
      <c r="H47" s="305"/>
      <c r="I47" s="65"/>
    </row>
    <row r="48" spans="1:9" ht="16.5">
      <c r="A48" s="65"/>
      <c r="B48" s="97"/>
      <c r="C48" s="307" t="s">
        <v>166</v>
      </c>
      <c r="D48" s="305"/>
      <c r="E48" s="305"/>
      <c r="F48" s="305"/>
      <c r="G48" s="305"/>
      <c r="H48" s="305"/>
      <c r="I48" s="65"/>
    </row>
    <row r="49" spans="1:9" ht="16.5">
      <c r="A49" s="65"/>
      <c r="B49" s="97"/>
      <c r="C49" s="305"/>
      <c r="D49" s="305"/>
      <c r="E49" s="305"/>
      <c r="F49" s="305"/>
      <c r="G49" s="305"/>
      <c r="H49" s="305"/>
      <c r="I49" s="65"/>
    </row>
    <row r="50" spans="1:9" ht="16.5">
      <c r="A50" s="65"/>
      <c r="B50" s="97"/>
      <c r="C50" s="97"/>
      <c r="D50" s="97"/>
      <c r="E50" s="97"/>
      <c r="F50" s="97"/>
      <c r="G50" s="96"/>
      <c r="H50" s="97"/>
      <c r="I50" s="65"/>
    </row>
    <row r="51" spans="1:9" ht="16.5">
      <c r="A51" s="65"/>
      <c r="B51" s="307" t="s">
        <v>167</v>
      </c>
      <c r="C51" s="305"/>
      <c r="D51" s="305"/>
      <c r="E51" s="305"/>
      <c r="F51" s="305"/>
      <c r="G51" s="305"/>
      <c r="H51" s="305"/>
      <c r="I51" s="65"/>
    </row>
    <row r="52" spans="1:9" ht="16.5">
      <c r="A52" s="65"/>
      <c r="B52" s="307"/>
      <c r="C52" s="305"/>
      <c r="D52" s="305"/>
      <c r="E52" s="305"/>
      <c r="F52" s="305"/>
      <c r="G52" s="305"/>
      <c r="H52" s="305"/>
      <c r="I52" s="65"/>
    </row>
    <row r="53" spans="1:9" ht="16.5">
      <c r="A53" s="65"/>
      <c r="B53" s="305"/>
      <c r="C53" s="305"/>
      <c r="D53" s="305"/>
      <c r="E53" s="305"/>
      <c r="F53" s="305"/>
      <c r="G53" s="305"/>
      <c r="H53" s="305"/>
      <c r="I53" s="65"/>
    </row>
    <row r="54" spans="1:9" ht="16.5">
      <c r="A54" s="65"/>
      <c r="B54" s="97"/>
      <c r="C54" s="97"/>
      <c r="D54" s="97"/>
      <c r="E54" s="97"/>
      <c r="F54" s="97"/>
      <c r="G54" s="96"/>
      <c r="H54" s="97"/>
      <c r="I54" s="65"/>
    </row>
    <row r="55" spans="1:9" ht="16.5">
      <c r="A55" s="65"/>
      <c r="B55" s="97"/>
      <c r="C55" s="97"/>
      <c r="D55" s="97"/>
      <c r="E55" s="97"/>
      <c r="F55" s="97"/>
      <c r="G55" s="97"/>
      <c r="H55" s="97"/>
      <c r="I55" s="65"/>
    </row>
    <row r="56" spans="1:9" ht="16.5">
      <c r="A56" s="65"/>
      <c r="B56" s="97"/>
      <c r="C56" s="299" t="s">
        <v>168</v>
      </c>
      <c r="D56" s="299"/>
      <c r="E56" s="299"/>
      <c r="F56" s="299"/>
      <c r="G56" s="299"/>
      <c r="H56" s="97"/>
      <c r="I56" s="65"/>
    </row>
    <row r="57" spans="1:9" ht="16.5">
      <c r="A57" s="65"/>
      <c r="B57" s="65"/>
      <c r="C57" s="65"/>
      <c r="D57" s="65"/>
      <c r="E57" s="65"/>
      <c r="F57" s="65"/>
      <c r="G57" s="65"/>
      <c r="H57" s="65"/>
      <c r="I57" s="65"/>
    </row>
    <row r="58" spans="1:9" ht="16.5">
      <c r="A58" s="65"/>
      <c r="B58" s="65"/>
      <c r="C58" s="65"/>
      <c r="D58" s="65"/>
      <c r="E58" s="65"/>
      <c r="F58" s="65"/>
      <c r="G58" s="65"/>
      <c r="H58" s="65"/>
      <c r="I58" s="65"/>
    </row>
    <row r="59" spans="1:9" ht="17.25" thickBot="1">
      <c r="A59" s="65"/>
      <c r="B59" s="65"/>
      <c r="C59" s="65"/>
      <c r="D59" s="65"/>
      <c r="E59" s="65"/>
      <c r="F59" s="300"/>
      <c r="G59" s="300"/>
      <c r="H59" s="300"/>
      <c r="I59" s="65"/>
    </row>
    <row r="60" spans="1:9" ht="17.25" thickTop="1">
      <c r="A60" s="65"/>
      <c r="B60" s="65"/>
      <c r="C60" s="65"/>
      <c r="D60" s="65"/>
      <c r="E60" s="65"/>
      <c r="F60" s="301" t="s">
        <v>169</v>
      </c>
      <c r="G60" s="301"/>
      <c r="H60" s="301"/>
      <c r="I60" s="65"/>
    </row>
    <row r="61" spans="1:9" ht="16.5">
      <c r="A61" s="65"/>
      <c r="B61" s="65"/>
      <c r="C61" s="65"/>
      <c r="D61" s="65"/>
      <c r="E61" s="65"/>
      <c r="F61" s="302"/>
      <c r="G61" s="302"/>
      <c r="H61" s="302"/>
      <c r="I61" s="65"/>
    </row>
    <row r="62" spans="1:9" ht="16.5">
      <c r="A62" s="65"/>
      <c r="B62" s="65" t="s">
        <v>170</v>
      </c>
      <c r="C62" s="107"/>
      <c r="D62" s="65"/>
      <c r="E62" s="65"/>
      <c r="F62" s="65"/>
      <c r="G62" s="65"/>
      <c r="H62" s="65"/>
      <c r="I62" s="65"/>
    </row>
    <row r="63" spans="1:9" ht="16.5">
      <c r="A63" s="65"/>
      <c r="B63" s="65"/>
      <c r="C63" s="107"/>
      <c r="D63" s="65"/>
      <c r="E63" s="65"/>
      <c r="F63" s="65"/>
      <c r="G63" s="65"/>
      <c r="H63" s="65"/>
      <c r="I63" s="65"/>
    </row>
    <row r="64" spans="1:9" ht="16.5">
      <c r="A64" s="65"/>
      <c r="B64" s="65"/>
      <c r="C64" s="107"/>
      <c r="D64" s="65"/>
      <c r="E64" s="65"/>
      <c r="F64" s="65"/>
      <c r="G64" s="65"/>
      <c r="H64" s="65"/>
      <c r="I64" s="65"/>
    </row>
    <row r="65" spans="1:9" ht="16.5">
      <c r="A65" s="65"/>
      <c r="B65" s="65"/>
      <c r="C65" s="107"/>
      <c r="D65" s="65"/>
      <c r="E65" s="65"/>
      <c r="F65" s="65"/>
      <c r="G65" s="65"/>
      <c r="H65" s="65"/>
      <c r="I65" s="65"/>
    </row>
    <row r="66" spans="1:9" ht="16.5">
      <c r="A66" s="65"/>
      <c r="B66" s="65"/>
      <c r="C66" s="107"/>
      <c r="D66" s="65"/>
      <c r="E66" s="65"/>
      <c r="F66" s="65"/>
      <c r="G66" s="65"/>
      <c r="H66" s="65"/>
      <c r="I66" s="65"/>
    </row>
    <row r="67" spans="1:9" ht="16.5">
      <c r="A67" s="65"/>
      <c r="B67" s="65"/>
      <c r="C67" s="65"/>
      <c r="D67" s="65"/>
      <c r="E67" s="65"/>
      <c r="F67" s="65"/>
      <c r="G67" s="65"/>
      <c r="H67" s="65"/>
      <c r="I67" s="65"/>
    </row>
  </sheetData>
  <sheetProtection algorithmName="SHA-512" hashValue="qwE8cON0mBHIsWOGW/dbLS5C+U1Lp34IamYWMGhem+A1TaRrAlYERpb8dGqheDj0LD08OMHbPByarCbBUdd+Sw==" saltValue="pO5SwLolLVgYd5XrTXZpCQ==" spinCount="100000" sheet="1" objects="1" scenarios="1"/>
  <mergeCells count="22">
    <mergeCell ref="C35:H35"/>
    <mergeCell ref="C17:G17"/>
    <mergeCell ref="C18:G18"/>
    <mergeCell ref="C20:G20"/>
    <mergeCell ref="C21:G21"/>
    <mergeCell ref="B23:H25"/>
    <mergeCell ref="C56:G56"/>
    <mergeCell ref="F59:H59"/>
    <mergeCell ref="F60:H60"/>
    <mergeCell ref="F61:H61"/>
    <mergeCell ref="B4:E10"/>
    <mergeCell ref="C36:H40"/>
    <mergeCell ref="B42:H42"/>
    <mergeCell ref="C44:H45"/>
    <mergeCell ref="C46:H47"/>
    <mergeCell ref="C48:H49"/>
    <mergeCell ref="B51:H53"/>
    <mergeCell ref="C27:H27"/>
    <mergeCell ref="C28:H28"/>
    <mergeCell ref="C29:H30"/>
    <mergeCell ref="C31:H32"/>
    <mergeCell ref="C33:H34"/>
  </mergeCells>
  <pageMargins left="0.7" right="0.7" top="0.75" bottom="0.75" header="0.3" footer="0.3"/>
  <pageSetup scale="5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F96B-7116-4CD7-8A64-A392F35C22DF}">
  <sheetPr codeName="Hoja1">
    <pageSetUpPr fitToPage="1"/>
  </sheetPr>
  <dimension ref="A1:AX480"/>
  <sheetViews>
    <sheetView showGridLines="0" view="pageBreakPreview" zoomScaleNormal="70" zoomScaleSheetLayoutView="100" workbookViewId="0">
      <selection activeCell="D4" sqref="D4"/>
    </sheetView>
  </sheetViews>
  <sheetFormatPr defaultColWidth="11.42578125" defaultRowHeight="20.100000000000001" customHeight="1" outlineLevelCol="1"/>
  <cols>
    <col min="1" max="1" width="4.28515625" style="107" customWidth="1"/>
    <col min="2" max="2" width="6.28515625" style="107" customWidth="1"/>
    <col min="3" max="3" width="2.7109375" style="107" customWidth="1"/>
    <col min="4" max="4" width="32.28515625" style="107" customWidth="1"/>
    <col min="5" max="5" width="10.7109375" style="182" customWidth="1"/>
    <col min="6" max="6" width="4.42578125" style="107" customWidth="1"/>
    <col min="7" max="7" width="26.85546875" style="107" customWidth="1"/>
    <col min="8" max="8" width="21.5703125" style="107" customWidth="1"/>
    <col min="9" max="9" width="22.28515625" style="107" customWidth="1"/>
    <col min="10" max="10" width="6.42578125" style="107" customWidth="1"/>
    <col min="11" max="11" width="13.85546875" style="107" bestFit="1" customWidth="1"/>
    <col min="12" max="12" width="9.85546875" style="107" customWidth="1"/>
    <col min="13" max="13" width="17.28515625" style="107" customWidth="1"/>
    <col min="14" max="14" width="7.28515625" style="107" customWidth="1"/>
    <col min="15" max="15" width="16.85546875" style="107" customWidth="1"/>
    <col min="16" max="16" width="1.5703125" style="107" hidden="1" customWidth="1"/>
    <col min="17" max="17" width="14.140625" style="107" customWidth="1"/>
    <col min="18" max="18" width="8" style="107" customWidth="1"/>
    <col min="19" max="19" width="12.5703125" style="107" customWidth="1"/>
    <col min="20" max="20" width="14" style="107" customWidth="1"/>
    <col min="21" max="21" width="11.7109375" style="107" customWidth="1"/>
    <col min="22" max="22" width="12.42578125" style="108" customWidth="1"/>
    <col min="23" max="23" width="12.7109375" style="108" hidden="1" customWidth="1"/>
    <col min="24" max="24" width="12.85546875" style="108" customWidth="1"/>
    <col min="25" max="25" width="13.140625" style="108" customWidth="1"/>
    <col min="26" max="26" width="4.28515625" style="107" customWidth="1"/>
    <col min="27" max="27" width="12.28515625" style="108" hidden="1" customWidth="1" outlineLevel="1"/>
    <col min="28" max="28" width="11.42578125" style="109" collapsed="1"/>
    <col min="29" max="16384" width="11.42578125" style="42"/>
  </cols>
  <sheetData>
    <row r="1" spans="1:50" ht="20.100000000000001" customHeight="1">
      <c r="E1" s="107"/>
      <c r="AX1" s="268" t="s">
        <v>171</v>
      </c>
    </row>
    <row r="2" spans="1:50" s="25" customFormat="1" ht="20.100000000000001" customHeight="1" thickBot="1">
      <c r="A2" s="110"/>
      <c r="B2" s="111" t="s">
        <v>172</v>
      </c>
      <c r="C2" s="110"/>
      <c r="D2" s="110"/>
      <c r="E2" s="110"/>
      <c r="F2" s="110"/>
      <c r="G2" s="110"/>
      <c r="H2" s="110"/>
      <c r="I2" s="110"/>
      <c r="J2" s="110"/>
      <c r="K2" s="110"/>
      <c r="L2" s="110"/>
      <c r="M2" s="110"/>
      <c r="N2" s="110"/>
      <c r="O2" s="110"/>
      <c r="P2" s="110"/>
      <c r="Q2" s="110"/>
      <c r="R2" s="110"/>
      <c r="S2" s="110"/>
      <c r="T2" s="110"/>
      <c r="U2" s="110"/>
      <c r="V2" s="110"/>
      <c r="W2" s="110"/>
      <c r="X2" s="112" t="str">
        <f>'LEER - Instrucciones'!A2</f>
        <v>Versión 1.1 - 2025</v>
      </c>
      <c r="Y2" s="113"/>
      <c r="Z2" s="113"/>
      <c r="AA2" s="114"/>
      <c r="AB2" s="75" t="s">
        <v>173</v>
      </c>
      <c r="AX2" s="268" t="s">
        <v>171</v>
      </c>
    </row>
    <row r="3" spans="1:50" s="25" customFormat="1" ht="29.25" customHeight="1" thickBot="1">
      <c r="A3" s="110"/>
      <c r="B3" s="115" t="s">
        <v>174</v>
      </c>
      <c r="C3" s="110"/>
      <c r="D3" s="110"/>
      <c r="E3" s="110"/>
      <c r="F3" s="110"/>
      <c r="G3" s="110"/>
      <c r="H3" s="110"/>
      <c r="I3" s="110"/>
      <c r="J3" s="110"/>
      <c r="K3" s="110"/>
      <c r="L3" s="110"/>
      <c r="M3" s="110"/>
      <c r="N3" s="110"/>
      <c r="O3" s="110"/>
      <c r="P3" s="110"/>
      <c r="Q3" s="110"/>
      <c r="R3" s="110"/>
      <c r="S3" s="110"/>
      <c r="T3" s="116" t="s">
        <v>175</v>
      </c>
      <c r="U3" s="117">
        <f ca="1">TODAY()</f>
        <v>46233</v>
      </c>
      <c r="V3" s="65"/>
      <c r="W3" s="65"/>
      <c r="X3" s="110"/>
      <c r="Y3" s="113"/>
      <c r="Z3" s="113"/>
      <c r="AA3" s="114"/>
      <c r="AB3" s="118" t="s">
        <v>176</v>
      </c>
      <c r="AX3" s="268" t="s">
        <v>171</v>
      </c>
    </row>
    <row r="4" spans="1:50" s="25" customFormat="1" ht="20.100000000000001" customHeight="1">
      <c r="A4" s="110"/>
      <c r="B4" s="110"/>
      <c r="C4" s="110"/>
      <c r="D4" s="110"/>
      <c r="E4" s="110"/>
      <c r="F4" s="110"/>
      <c r="G4" s="110"/>
      <c r="H4" s="110"/>
      <c r="I4" s="110"/>
      <c r="J4" s="110"/>
      <c r="K4" s="110"/>
      <c r="L4" s="110"/>
      <c r="M4" s="110"/>
      <c r="N4" s="110"/>
      <c r="O4" s="110"/>
      <c r="P4" s="110"/>
      <c r="Q4" s="110"/>
      <c r="R4" s="110"/>
      <c r="S4" s="110"/>
      <c r="T4" s="110"/>
      <c r="U4" s="113"/>
      <c r="V4" s="113"/>
      <c r="W4" s="113"/>
      <c r="X4" s="110"/>
      <c r="Y4" s="110"/>
      <c r="Z4" s="113"/>
      <c r="AA4" s="114"/>
      <c r="AB4" s="119"/>
      <c r="AX4" s="268" t="s">
        <v>171</v>
      </c>
    </row>
    <row r="5" spans="1:50" s="25" customFormat="1" ht="20.100000000000001" customHeight="1">
      <c r="A5" s="110"/>
      <c r="B5" s="120" t="s">
        <v>177</v>
      </c>
      <c r="C5" s="121"/>
      <c r="D5" s="121"/>
      <c r="E5" s="121"/>
      <c r="F5" s="121"/>
      <c r="G5" s="121"/>
      <c r="H5" s="121"/>
      <c r="I5" s="121"/>
      <c r="J5" s="121"/>
      <c r="K5" s="121"/>
      <c r="L5" s="121"/>
      <c r="M5" s="121"/>
      <c r="N5" s="121"/>
      <c r="O5" s="121"/>
      <c r="P5" s="121"/>
      <c r="Q5" s="121"/>
      <c r="R5" s="121"/>
      <c r="S5" s="121"/>
      <c r="T5" s="121"/>
      <c r="U5" s="122"/>
      <c r="V5" s="122"/>
      <c r="W5" s="122"/>
      <c r="X5" s="121"/>
      <c r="Y5" s="121"/>
      <c r="Z5" s="113"/>
      <c r="AA5" s="114"/>
      <c r="AB5" s="119"/>
      <c r="AX5" s="268" t="s">
        <v>171</v>
      </c>
    </row>
    <row r="6" spans="1:50" s="25" customFormat="1" ht="7.15" customHeight="1" thickBot="1">
      <c r="A6" s="110"/>
      <c r="B6" s="115"/>
      <c r="C6" s="110"/>
      <c r="D6" s="110"/>
      <c r="E6" s="110"/>
      <c r="F6" s="110"/>
      <c r="G6" s="110"/>
      <c r="H6" s="110"/>
      <c r="I6" s="110"/>
      <c r="J6" s="110"/>
      <c r="K6" s="110"/>
      <c r="L6" s="110"/>
      <c r="M6" s="110"/>
      <c r="N6" s="110"/>
      <c r="O6" s="110"/>
      <c r="P6" s="110"/>
      <c r="Q6" s="110"/>
      <c r="R6" s="110"/>
      <c r="S6" s="110"/>
      <c r="T6" s="110"/>
      <c r="U6" s="113"/>
      <c r="V6" s="113"/>
      <c r="W6" s="113"/>
      <c r="X6" s="110"/>
      <c r="Y6" s="110"/>
      <c r="Z6" s="113"/>
      <c r="AA6" s="114"/>
      <c r="AB6" s="119"/>
      <c r="AX6" s="268" t="s">
        <v>171</v>
      </c>
    </row>
    <row r="7" spans="1:50" s="25" customFormat="1" ht="24" customHeight="1" thickBot="1">
      <c r="A7" s="110"/>
      <c r="B7" s="123"/>
      <c r="C7" s="124"/>
      <c r="D7" s="125" t="s">
        <v>178</v>
      </c>
      <c r="E7" s="357"/>
      <c r="F7" s="358"/>
      <c r="G7" s="358"/>
      <c r="H7" s="358"/>
      <c r="I7" s="358"/>
      <c r="J7" s="359"/>
      <c r="K7" s="126" t="s">
        <v>179</v>
      </c>
      <c r="L7" s="127" t="str">
        <f>+IF(ISERROR(VLOOKUP(E8,TablaSostenedores[#All],5,0)),"",VLOOKUP(E8,TablaSostenedores[#All],5,0))</f>
        <v/>
      </c>
      <c r="M7" s="128"/>
      <c r="N7" s="129"/>
      <c r="O7" s="65"/>
      <c r="P7" s="130"/>
      <c r="Q7" s="131"/>
      <c r="R7" s="130"/>
      <c r="S7" s="130"/>
      <c r="T7" s="125" t="s">
        <v>180</v>
      </c>
      <c r="U7" s="312"/>
      <c r="V7" s="313"/>
      <c r="W7" s="313"/>
      <c r="X7" s="313"/>
      <c r="Y7" s="314"/>
      <c r="Z7" s="113"/>
      <c r="AA7" s="114"/>
      <c r="AB7" s="118" t="s">
        <v>181</v>
      </c>
      <c r="AX7" s="268" t="s">
        <v>171</v>
      </c>
    </row>
    <row r="8" spans="1:50" s="25" customFormat="1" ht="24" customHeight="1" thickBot="1">
      <c r="A8" s="110"/>
      <c r="B8" s="123"/>
      <c r="C8" s="124"/>
      <c r="D8" s="125" t="s">
        <v>182</v>
      </c>
      <c r="E8" s="357"/>
      <c r="F8" s="358"/>
      <c r="G8" s="358"/>
      <c r="H8" s="358"/>
      <c r="I8" s="358"/>
      <c r="J8" s="359"/>
      <c r="K8" s="126" t="s">
        <v>183</v>
      </c>
      <c r="L8" s="132" t="str">
        <f>+IF(ISERROR(VLOOKUP(E8,TablaSostenedores[#All],4,0)),"",VLOOKUP(E8,TablaSostenedores[#All],4,0))</f>
        <v/>
      </c>
      <c r="M8" s="133"/>
      <c r="N8" s="129"/>
      <c r="O8" s="65"/>
      <c r="P8" s="130"/>
      <c r="Q8" s="131"/>
      <c r="R8" s="130"/>
      <c r="S8" s="130"/>
      <c r="T8" s="125" t="s">
        <v>184</v>
      </c>
      <c r="U8" s="312"/>
      <c r="V8" s="313"/>
      <c r="W8" s="313"/>
      <c r="X8" s="313"/>
      <c r="Y8" s="314"/>
      <c r="Z8" s="113"/>
      <c r="AA8" s="114"/>
      <c r="AB8" s="118" t="s">
        <v>185</v>
      </c>
      <c r="AX8" s="268" t="s">
        <v>171</v>
      </c>
    </row>
    <row r="9" spans="1:50" s="25" customFormat="1" ht="24" customHeight="1" thickBot="1">
      <c r="A9" s="110"/>
      <c r="B9" s="65"/>
      <c r="C9" s="65"/>
      <c r="D9" s="113"/>
      <c r="E9" s="113"/>
      <c r="F9" s="113"/>
      <c r="G9" s="113"/>
      <c r="H9" s="113"/>
      <c r="I9" s="113"/>
      <c r="J9" s="134"/>
      <c r="K9" s="65"/>
      <c r="L9" s="135"/>
      <c r="M9" s="134"/>
      <c r="N9" s="65"/>
      <c r="O9" s="65"/>
      <c r="P9" s="130"/>
      <c r="Q9" s="131"/>
      <c r="R9" s="130"/>
      <c r="S9" s="130"/>
      <c r="T9" s="125" t="s">
        <v>186</v>
      </c>
      <c r="U9" s="312"/>
      <c r="V9" s="313"/>
      <c r="W9" s="313"/>
      <c r="X9" s="313"/>
      <c r="Y9" s="314"/>
      <c r="Z9" s="113"/>
      <c r="AA9" s="114"/>
      <c r="AB9" s="119"/>
      <c r="AX9" s="268" t="s">
        <v>171</v>
      </c>
    </row>
    <row r="10" spans="1:50" s="25" customFormat="1" ht="20.100000000000001" customHeight="1">
      <c r="A10" s="110"/>
      <c r="B10" s="113"/>
      <c r="C10" s="113"/>
      <c r="D10" s="113"/>
      <c r="E10" s="113"/>
      <c r="F10" s="113"/>
      <c r="G10" s="113"/>
      <c r="H10" s="113"/>
      <c r="I10" s="113"/>
      <c r="J10" s="134"/>
      <c r="K10" s="65"/>
      <c r="L10" s="135"/>
      <c r="M10" s="134"/>
      <c r="N10" s="65"/>
      <c r="O10" s="65"/>
      <c r="P10" s="135"/>
      <c r="Q10" s="134"/>
      <c r="R10" s="126"/>
      <c r="S10" s="135"/>
      <c r="T10" s="135"/>
      <c r="U10" s="135"/>
      <c r="V10" s="136"/>
      <c r="W10" s="136"/>
      <c r="X10" s="137"/>
      <c r="Y10" s="138"/>
      <c r="Z10" s="113"/>
      <c r="AA10" s="114"/>
      <c r="AB10" s="119"/>
      <c r="AX10" s="268" t="s">
        <v>171</v>
      </c>
    </row>
    <row r="11" spans="1:50" s="25" customFormat="1" ht="20.100000000000001" customHeight="1">
      <c r="A11" s="110"/>
      <c r="B11" s="120" t="s">
        <v>187</v>
      </c>
      <c r="C11" s="122"/>
      <c r="D11" s="122"/>
      <c r="E11" s="122"/>
      <c r="F11" s="122"/>
      <c r="G11" s="122"/>
      <c r="H11" s="122"/>
      <c r="I11" s="122"/>
      <c r="J11" s="139"/>
      <c r="K11" s="140"/>
      <c r="L11" s="140"/>
      <c r="M11" s="140"/>
      <c r="N11" s="140"/>
      <c r="O11" s="140"/>
      <c r="P11" s="122"/>
      <c r="Q11" s="122"/>
      <c r="R11" s="122"/>
      <c r="S11" s="122"/>
      <c r="T11" s="122"/>
      <c r="U11" s="122"/>
      <c r="V11" s="140"/>
      <c r="W11" s="140"/>
      <c r="X11" s="140"/>
      <c r="Y11" s="140"/>
      <c r="Z11" s="113"/>
      <c r="AA11" s="114"/>
      <c r="AB11" s="119"/>
      <c r="AX11" s="268" t="s">
        <v>171</v>
      </c>
    </row>
    <row r="12" spans="1:50" customFormat="1" ht="7.9" customHeight="1">
      <c r="A12" s="65"/>
      <c r="B12" s="107"/>
      <c r="C12" s="107"/>
      <c r="D12" s="107"/>
      <c r="E12" s="107"/>
      <c r="F12" s="107"/>
      <c r="G12" s="107"/>
      <c r="H12" s="107"/>
      <c r="I12" s="107"/>
      <c r="J12" s="65"/>
      <c r="K12" s="107"/>
      <c r="L12" s="107"/>
      <c r="M12" s="107"/>
      <c r="N12" s="107"/>
      <c r="O12" s="107"/>
      <c r="P12" s="107"/>
      <c r="Q12" s="107"/>
      <c r="R12" s="107"/>
      <c r="S12" s="107"/>
      <c r="T12" s="107"/>
      <c r="U12" s="107"/>
      <c r="V12" s="65"/>
      <c r="W12" s="65"/>
      <c r="X12" s="65"/>
      <c r="Y12" s="65"/>
      <c r="Z12" s="65"/>
      <c r="AA12" s="104"/>
      <c r="AB12" s="75"/>
      <c r="AX12" s="268" t="s">
        <v>171</v>
      </c>
    </row>
    <row r="13" spans="1:50" customFormat="1" ht="20.100000000000001" customHeight="1" thickBot="1">
      <c r="A13" s="65"/>
      <c r="B13" s="107"/>
      <c r="C13" s="107"/>
      <c r="D13" s="107"/>
      <c r="E13" s="107"/>
      <c r="F13" s="107"/>
      <c r="G13" s="65"/>
      <c r="H13" s="65"/>
      <c r="I13" s="107"/>
      <c r="J13" s="107"/>
      <c r="K13" s="107"/>
      <c r="L13" s="107"/>
      <c r="M13" s="107"/>
      <c r="N13" s="107"/>
      <c r="O13" s="107"/>
      <c r="P13" s="107"/>
      <c r="Q13" s="107"/>
      <c r="R13" s="107"/>
      <c r="S13" s="107"/>
      <c r="T13" s="107"/>
      <c r="U13" s="107"/>
      <c r="V13" s="65"/>
      <c r="W13" s="65"/>
      <c r="X13" s="107"/>
      <c r="Y13" s="107"/>
      <c r="Z13" s="65"/>
      <c r="AA13" s="104"/>
      <c r="AB13" s="75"/>
      <c r="AX13" s="268" t="s">
        <v>171</v>
      </c>
    </row>
    <row r="14" spans="1:50" customFormat="1" ht="20.100000000000001" customHeight="1" thickBot="1">
      <c r="A14" s="65"/>
      <c r="B14" s="107"/>
      <c r="C14" s="107"/>
      <c r="D14" s="107"/>
      <c r="E14" s="107"/>
      <c r="F14" s="107"/>
      <c r="G14" s="141"/>
      <c r="H14" s="142" t="str">
        <f>+IF(E7="Admin. Delegada","","Anticipo Subvención:")</f>
        <v>Anticipo Subvención:</v>
      </c>
      <c r="I14" s="143">
        <f>+IF(E7="Admin. Delegada","",I16-N15)</f>
        <v>0</v>
      </c>
      <c r="J14" s="107"/>
      <c r="K14" s="107"/>
      <c r="L14" s="107"/>
      <c r="M14" s="144" t="str">
        <f>+IF($E$7="Admin. Delegada","","N° Meses para Devolución Anticipo:")</f>
        <v>N° Meses para Devolución Anticipo:</v>
      </c>
      <c r="N14" s="145" t="str">
        <f>+IF($E$7="Admin. Delegada","","144")</f>
        <v>144</v>
      </c>
      <c r="O14" s="146"/>
      <c r="P14" s="107"/>
      <c r="Q14" s="107"/>
      <c r="R14" s="107"/>
      <c r="S14" s="107"/>
      <c r="T14" s="107"/>
      <c r="U14" s="107"/>
      <c r="V14" s="107"/>
      <c r="W14" s="107"/>
      <c r="X14" s="107"/>
      <c r="Y14" s="107"/>
      <c r="Z14" s="65"/>
      <c r="AA14" s="104"/>
      <c r="AB14" s="118" t="s">
        <v>188</v>
      </c>
      <c r="AX14" s="268" t="s">
        <v>171</v>
      </c>
    </row>
    <row r="15" spans="1:50" customFormat="1" ht="20.100000000000001" customHeight="1" thickBot="1">
      <c r="A15" s="65"/>
      <c r="B15" s="123"/>
      <c r="C15" s="124"/>
      <c r="D15" s="125" t="s">
        <v>189</v>
      </c>
      <c r="E15" s="147">
        <f>COUNTIF(E27:E100,"&gt;0")</f>
        <v>0</v>
      </c>
      <c r="F15" s="65"/>
      <c r="G15" s="141"/>
      <c r="H15" s="142" t="s">
        <v>190</v>
      </c>
      <c r="I15" s="147">
        <f>+IF($E$7="Admin. Delegada",I16,SUM(AA27:AA100))</f>
        <v>0</v>
      </c>
      <c r="J15" s="107"/>
      <c r="K15" s="107"/>
      <c r="L15" s="148"/>
      <c r="M15" s="149" t="str">
        <f>+IF($E$7="Admin. Delegada","","Aporte Propio Propuesto Sostenedor:")</f>
        <v>Aporte Propio Propuesto Sostenedor:</v>
      </c>
      <c r="N15" s="323"/>
      <c r="O15" s="302"/>
      <c r="P15" s="65"/>
      <c r="Q15" s="65"/>
      <c r="R15" s="65"/>
      <c r="S15" s="65"/>
      <c r="T15" s="65"/>
      <c r="U15" s="65"/>
      <c r="V15" s="65"/>
      <c r="W15" s="65"/>
      <c r="X15" s="65"/>
      <c r="Y15" s="65"/>
      <c r="Z15" s="65"/>
      <c r="AA15" s="104"/>
      <c r="AB15" s="150" t="s">
        <v>191</v>
      </c>
      <c r="AX15" s="268" t="s">
        <v>171</v>
      </c>
    </row>
    <row r="16" spans="1:50" customFormat="1" ht="20.100000000000001" customHeight="1" thickBot="1">
      <c r="A16" s="65"/>
      <c r="B16" s="65"/>
      <c r="C16" s="65"/>
      <c r="D16" s="65"/>
      <c r="E16" s="65"/>
      <c r="F16" s="65"/>
      <c r="G16" s="141"/>
      <c r="H16" s="142" t="s">
        <v>192</v>
      </c>
      <c r="I16" s="151">
        <f>SUM(S27:S100)</f>
        <v>0</v>
      </c>
      <c r="J16" s="65"/>
      <c r="K16" s="152"/>
      <c r="L16" s="107"/>
      <c r="M16" s="65"/>
      <c r="N16" s="65"/>
      <c r="O16" s="65"/>
      <c r="P16" s="65"/>
      <c r="Q16" s="107"/>
      <c r="R16" s="107"/>
      <c r="S16" s="107"/>
      <c r="T16" s="107"/>
      <c r="U16" s="107"/>
      <c r="V16" s="107"/>
      <c r="W16" s="107"/>
      <c r="X16" s="107"/>
      <c r="Y16" s="107"/>
      <c r="Z16" s="65"/>
      <c r="AA16" s="104"/>
      <c r="AB16" s="109"/>
      <c r="AX16" s="268" t="s">
        <v>171</v>
      </c>
    </row>
    <row r="17" spans="1:50" customFormat="1" ht="9.4" customHeight="1" thickBot="1">
      <c r="A17" s="65"/>
      <c r="B17" s="65"/>
      <c r="C17" s="65"/>
      <c r="D17" s="65"/>
      <c r="E17" s="65"/>
      <c r="F17" s="65"/>
      <c r="G17" s="65"/>
      <c r="H17" s="65"/>
      <c r="I17" s="102"/>
      <c r="J17" s="148"/>
      <c r="K17" s="148"/>
      <c r="L17" s="107"/>
      <c r="M17" s="107"/>
      <c r="N17" s="65"/>
      <c r="O17" s="65"/>
      <c r="P17" s="65"/>
      <c r="Q17" s="107"/>
      <c r="R17" s="107"/>
      <c r="S17" s="107"/>
      <c r="T17" s="107"/>
      <c r="U17" s="107"/>
      <c r="V17" s="107"/>
      <c r="W17" s="107"/>
      <c r="X17" s="107"/>
      <c r="Y17" s="107"/>
      <c r="Z17" s="65"/>
      <c r="AA17" s="104"/>
      <c r="AB17" s="109"/>
      <c r="AX17" s="268" t="s">
        <v>171</v>
      </c>
    </row>
    <row r="18" spans="1:50" customFormat="1" ht="20.100000000000001" customHeight="1" thickBot="1">
      <c r="A18" s="65"/>
      <c r="B18" s="65"/>
      <c r="C18" s="65"/>
      <c r="D18" s="65"/>
      <c r="E18" s="65"/>
      <c r="F18" s="65"/>
      <c r="G18" s="141"/>
      <c r="H18" s="142" t="s">
        <v>193</v>
      </c>
      <c r="I18" s="147">
        <f>SUM(X27:X100)</f>
        <v>0</v>
      </c>
      <c r="J18" s="65"/>
      <c r="K18" s="65"/>
      <c r="L18" s="65"/>
      <c r="M18" s="65"/>
      <c r="N18" s="65"/>
      <c r="O18" s="65"/>
      <c r="P18" s="65"/>
      <c r="Q18" s="153"/>
      <c r="R18" s="153"/>
      <c r="S18" s="153"/>
      <c r="T18" s="153"/>
      <c r="U18" s="153"/>
      <c r="V18" s="153"/>
      <c r="W18" s="153"/>
      <c r="X18" s="153"/>
      <c r="Y18" s="153"/>
      <c r="Z18" s="65"/>
      <c r="AA18" s="104"/>
      <c r="AB18" s="118" t="s">
        <v>194</v>
      </c>
      <c r="AX18" s="268" t="s">
        <v>171</v>
      </c>
    </row>
    <row r="19" spans="1:50" customFormat="1" ht="9.4" customHeight="1" thickBot="1">
      <c r="A19" s="65"/>
      <c r="B19" s="65"/>
      <c r="C19" s="65"/>
      <c r="D19" s="65"/>
      <c r="E19" s="65"/>
      <c r="F19" s="65"/>
      <c r="G19" s="107"/>
      <c r="H19" s="107"/>
      <c r="I19" s="154"/>
      <c r="J19" s="65"/>
      <c r="K19" s="65"/>
      <c r="L19" s="65"/>
      <c r="M19" s="65"/>
      <c r="N19" s="65"/>
      <c r="O19" s="65"/>
      <c r="P19" s="65"/>
      <c r="Q19" s="155"/>
      <c r="R19" s="155"/>
      <c r="S19" s="155"/>
      <c r="T19" s="155"/>
      <c r="U19" s="155"/>
      <c r="V19" s="155"/>
      <c r="W19" s="155"/>
      <c r="X19" s="155"/>
      <c r="Y19" s="155"/>
      <c r="Z19" s="65"/>
      <c r="AA19" s="104"/>
      <c r="AB19" s="118"/>
      <c r="AX19" s="268" t="s">
        <v>171</v>
      </c>
    </row>
    <row r="20" spans="1:50" customFormat="1" ht="19.899999999999999" customHeight="1" thickBot="1">
      <c r="A20" s="65"/>
      <c r="B20" s="65"/>
      <c r="C20" s="65"/>
      <c r="D20" s="65"/>
      <c r="E20" s="65"/>
      <c r="F20" s="65"/>
      <c r="G20" s="141"/>
      <c r="H20" s="142" t="s">
        <v>195</v>
      </c>
      <c r="I20" s="147">
        <f>SUM(Y27:Y100)</f>
        <v>0</v>
      </c>
      <c r="J20" s="65"/>
      <c r="K20" s="65"/>
      <c r="L20" s="65"/>
      <c r="M20" s="65"/>
      <c r="N20" s="65"/>
      <c r="O20" s="65"/>
      <c r="P20" s="65"/>
      <c r="Q20" s="330" t="str" cm="1">
        <f t="array" ref="Q20">+_xlfn.IFS(E7="Admin. Delegada","(Cargo, Nombre, Firma y Timbre)",E7="DAEM/DEM","ALCALDE (Nombre, Firma y Timbre)",E7="SLEP","DIRECTOR EJECUTIVO (Nombre, Firma y Timbre)",E7="Corp. Municipal","REPRESENTANTE LEGAL (Nombre, Firma y Timbre)",E7="Admin. Provisional","ADMINISTRADOR PROVISIONAL (Nombre, Firma y Timbre)",E7="","")</f>
        <v/>
      </c>
      <c r="R20" s="330"/>
      <c r="S20" s="330"/>
      <c r="T20" s="330"/>
      <c r="U20" s="330"/>
      <c r="V20" s="330"/>
      <c r="W20" s="330"/>
      <c r="X20" s="330"/>
      <c r="Y20" s="330"/>
      <c r="Z20" s="65"/>
      <c r="AA20" s="104"/>
      <c r="AB20" s="150" t="s">
        <v>196</v>
      </c>
      <c r="AX20" s="268" t="s">
        <v>171</v>
      </c>
    </row>
    <row r="21" spans="1:50" customFormat="1" ht="20.100000000000001" customHeight="1">
      <c r="A21" s="65"/>
      <c r="B21" s="140"/>
      <c r="C21" s="140"/>
      <c r="D21" s="140"/>
      <c r="E21" s="140"/>
      <c r="F21" s="140"/>
      <c r="G21" s="140"/>
      <c r="H21" s="140"/>
      <c r="I21" s="140"/>
      <c r="J21" s="140"/>
      <c r="K21" s="140"/>
      <c r="L21" s="140"/>
      <c r="M21" s="140"/>
      <c r="N21" s="140"/>
      <c r="O21" s="140"/>
      <c r="P21" s="140"/>
      <c r="Q21" s="156"/>
      <c r="R21" s="156"/>
      <c r="S21" s="157"/>
      <c r="T21" s="157"/>
      <c r="U21" s="157"/>
      <c r="V21" s="156"/>
      <c r="W21" s="156"/>
      <c r="X21" s="122"/>
      <c r="Y21" s="122"/>
      <c r="Z21" s="65"/>
      <c r="AA21" s="104"/>
      <c r="AB21" s="109"/>
      <c r="AX21" s="268" t="s">
        <v>171</v>
      </c>
    </row>
    <row r="22" spans="1:50" customFormat="1" ht="20.100000000000001" customHeight="1" thickBo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104"/>
      <c r="AB22" s="118" t="s">
        <v>197</v>
      </c>
      <c r="AX22" s="268" t="s">
        <v>171</v>
      </c>
    </row>
    <row r="23" spans="1:50" ht="45.4" customHeight="1" thickBot="1">
      <c r="A23" s="65"/>
      <c r="B23" s="331" t="s">
        <v>198</v>
      </c>
      <c r="C23" s="332"/>
      <c r="D23" s="333"/>
      <c r="E23" s="334" t="s">
        <v>199</v>
      </c>
      <c r="F23" s="335"/>
      <c r="G23" s="335"/>
      <c r="H23" s="335"/>
      <c r="I23" s="335"/>
      <c r="J23" s="335"/>
      <c r="K23" s="335"/>
      <c r="L23" s="335"/>
      <c r="M23" s="335"/>
      <c r="N23" s="336"/>
      <c r="O23" s="331" t="s">
        <v>200</v>
      </c>
      <c r="P23" s="333"/>
      <c r="Q23" s="331" t="s">
        <v>201</v>
      </c>
      <c r="R23" s="332"/>
      <c r="S23" s="333"/>
      <c r="T23" s="158" t="s">
        <v>202</v>
      </c>
      <c r="U23" s="158"/>
      <c r="V23" s="315" t="s">
        <v>203</v>
      </c>
      <c r="W23" s="316"/>
      <c r="X23" s="317"/>
      <c r="Y23" s="159" t="s">
        <v>204</v>
      </c>
      <c r="AB23" s="160" t="s">
        <v>205</v>
      </c>
      <c r="AX23" s="268" t="s">
        <v>171</v>
      </c>
    </row>
    <row r="24" spans="1:50" ht="28.5" customHeight="1">
      <c r="A24" s="65"/>
      <c r="B24" s="343" t="s">
        <v>206</v>
      </c>
      <c r="C24" s="346" t="s">
        <v>207</v>
      </c>
      <c r="D24" s="349" t="s">
        <v>208</v>
      </c>
      <c r="E24" s="343" t="s">
        <v>209</v>
      </c>
      <c r="F24" s="346" t="s">
        <v>207</v>
      </c>
      <c r="G24" s="354" t="s">
        <v>70</v>
      </c>
      <c r="H24" s="354" t="s">
        <v>71</v>
      </c>
      <c r="I24" s="354" t="s">
        <v>72</v>
      </c>
      <c r="J24" s="366" t="s">
        <v>210</v>
      </c>
      <c r="K24" s="352" t="s">
        <v>74</v>
      </c>
      <c r="L24" s="318" t="s">
        <v>211</v>
      </c>
      <c r="M24" s="352" t="s">
        <v>212</v>
      </c>
      <c r="N24" s="320" t="s">
        <v>213</v>
      </c>
      <c r="O24" s="324" t="s">
        <v>214</v>
      </c>
      <c r="P24" s="362" t="s">
        <v>215</v>
      </c>
      <c r="Q24" s="327" t="s">
        <v>216</v>
      </c>
      <c r="R24" s="340" t="s">
        <v>217</v>
      </c>
      <c r="S24" s="320" t="s">
        <v>218</v>
      </c>
      <c r="T24" s="324" t="s">
        <v>219</v>
      </c>
      <c r="U24" s="340" t="s">
        <v>220</v>
      </c>
      <c r="V24" s="327" t="s">
        <v>221</v>
      </c>
      <c r="W24" s="327" t="s">
        <v>221</v>
      </c>
      <c r="X24" s="320" t="s">
        <v>222</v>
      </c>
      <c r="Y24" s="337" t="s">
        <v>223</v>
      </c>
      <c r="AB24" s="160" t="s">
        <v>224</v>
      </c>
      <c r="AX24" s="268" t="s">
        <v>171</v>
      </c>
    </row>
    <row r="25" spans="1:50" ht="33" customHeight="1">
      <c r="A25" s="65"/>
      <c r="B25" s="344"/>
      <c r="C25" s="347"/>
      <c r="D25" s="350"/>
      <c r="E25" s="344"/>
      <c r="F25" s="347"/>
      <c r="G25" s="355"/>
      <c r="H25" s="355"/>
      <c r="I25" s="364"/>
      <c r="J25" s="367"/>
      <c r="K25" s="353"/>
      <c r="L25" s="319"/>
      <c r="M25" s="360"/>
      <c r="N25" s="321"/>
      <c r="O25" s="325"/>
      <c r="P25" s="363"/>
      <c r="Q25" s="328"/>
      <c r="R25" s="341"/>
      <c r="S25" s="321"/>
      <c r="T25" s="325"/>
      <c r="U25" s="341"/>
      <c r="V25" s="328"/>
      <c r="W25" s="328"/>
      <c r="X25" s="321"/>
      <c r="Y25" s="338"/>
      <c r="AX25" s="268" t="s">
        <v>171</v>
      </c>
    </row>
    <row r="26" spans="1:50" ht="31.9" customHeight="1" thickBot="1">
      <c r="A26" s="65"/>
      <c r="B26" s="345"/>
      <c r="C26" s="348"/>
      <c r="D26" s="351"/>
      <c r="E26" s="345"/>
      <c r="F26" s="348"/>
      <c r="G26" s="356"/>
      <c r="H26" s="356"/>
      <c r="I26" s="365"/>
      <c r="J26" s="368"/>
      <c r="K26" s="161" t="s">
        <v>225</v>
      </c>
      <c r="L26" s="162" t="s">
        <v>226</v>
      </c>
      <c r="M26" s="361"/>
      <c r="N26" s="322"/>
      <c r="O26" s="326"/>
      <c r="P26" s="163" t="s">
        <v>225</v>
      </c>
      <c r="Q26" s="329"/>
      <c r="R26" s="342"/>
      <c r="S26" s="322"/>
      <c r="T26" s="326"/>
      <c r="U26" s="342"/>
      <c r="V26" s="329"/>
      <c r="W26" s="329"/>
      <c r="X26" s="322"/>
      <c r="Y26" s="339"/>
      <c r="AX26" s="268" t="s">
        <v>171</v>
      </c>
    </row>
    <row r="27" spans="1:50" ht="20.100000000000001" customHeight="1">
      <c r="A27" s="107">
        <v>1</v>
      </c>
      <c r="B27" s="164"/>
      <c r="C27" s="165" t="e">
        <f t="shared" ref="C27:C66" si="0">+VLOOKUP(B27,RBD,2,0)</f>
        <v>#N/A</v>
      </c>
      <c r="D27" s="166" t="str">
        <f>+IF(ISERROR(VLOOKUP(B27,RBD,3,0)),IF(B27="","","RBD no encontrado, revise"),VLOOKUP(B27,RBD,3,0))</f>
        <v/>
      </c>
      <c r="E27" s="251"/>
      <c r="F27" s="167" t="str">
        <f>IFERROR(VLOOKUP(E27,Nómina!B:J,2,),"")</f>
        <v/>
      </c>
      <c r="G27" s="168" t="str">
        <f>IFERROR(VLOOKUP(E27,Nómina!B:J,3,),"")</f>
        <v/>
      </c>
      <c r="H27" s="168" t="str">
        <f>IFERROR(VLOOKUP(E27,Nómina!B:J,4,),"")</f>
        <v/>
      </c>
      <c r="I27" s="168" t="str">
        <f>IFERROR(VLOOKUP(E27,Nómina!B:J,5,),"")</f>
        <v/>
      </c>
      <c r="J27" s="167" t="str">
        <f>IFERROR(VLOOKUP(E27,Nómina!B:J,6,),"")</f>
        <v/>
      </c>
      <c r="K27" s="169" t="str">
        <f>IFERROR(VLOOKUP(E27,Nómina!B:J,7,),"")</f>
        <v/>
      </c>
      <c r="L27" s="170" t="str">
        <f>IFERROR(VLOOKUP(E27,Nómina!B:J,8,),"")</f>
        <v/>
      </c>
      <c r="M27" s="170" t="str">
        <f>IFERROR(VLOOKUP(E27,Nómina!B:J,9,),"")</f>
        <v/>
      </c>
      <c r="N27" s="171" t="str">
        <f>IF(OR(K27="",L27=""),"",L27-YEAR(K27))</f>
        <v/>
      </c>
      <c r="O27" s="172"/>
      <c r="P27" s="173"/>
      <c r="Q27" s="174"/>
      <c r="R27" s="175"/>
      <c r="S27" s="176">
        <f>IF(OR(L27=2016,AND(L27&gt;=2017,N27&lt;=66),AND(L27&gt;=2017,N27&gt;=70)),ROUND(Q27,0)*ROUND(R27,0),IF(AND(L27&gt;=2017,N27=67),ROUND(ROUND(Q27,0)*ROUND(R27,0)/2,0),0))</f>
        <v>0</v>
      </c>
      <c r="T27" s="177">
        <f>+IF($E$7="Admin. Delegada",0, S27-U27)</f>
        <v>0</v>
      </c>
      <c r="U27" s="177">
        <f>+IF($E$7="Admin. Delegada",S27,IFERROR(ROUND(S27/$I$16*$I$15,0),0))</f>
        <v>0</v>
      </c>
      <c r="V27" s="174"/>
      <c r="W27" s="178">
        <f>IF(V27="35 ó +",35,IF(V27="15 - 19",15,IF(V27="10 - 14",10,V27)))</f>
        <v>0</v>
      </c>
      <c r="X27" s="176">
        <f>IF(OR(K27="",L27="",O27="",W27="",W27&lt;10,AND(L27&gt;=2017,OR(N27=66,N27=67))),0,IF(OR(L27=2016,AND(L27&gt;=2017,N27&gt;=60,N27&lt;=65),AND(L27&gt;=2017,N27&gt;=70)),VLOOKUP(ROUND(O27,0),'Tabla Bonificación Antiguedad'!$B$4:$AB$49,MATCH(ROUND(W27,0),'Tabla Bonificación Antiguedad'!$B$4:$AB$4),FALSE)))</f>
        <v>0</v>
      </c>
      <c r="Y27" s="179">
        <f t="shared" ref="Y27:Y85" si="1">S27+X27</f>
        <v>0</v>
      </c>
      <c r="AA27" s="108">
        <f>+IFERROR(ROUND(S27/$I$16*$N$15,0),0)</f>
        <v>0</v>
      </c>
      <c r="AB27" s="150" t="s">
        <v>227</v>
      </c>
      <c r="AX27" s="268" t="s">
        <v>171</v>
      </c>
    </row>
    <row r="28" spans="1:50" ht="20.100000000000001" customHeight="1">
      <c r="A28" s="107">
        <v>2</v>
      </c>
      <c r="B28" s="164"/>
      <c r="C28" s="165" t="e">
        <f t="shared" si="0"/>
        <v>#N/A</v>
      </c>
      <c r="D28" s="166" t="str">
        <f t="shared" ref="D28:D66" si="2">+IF(ISERROR(VLOOKUP(B28,RBD,3,0)),IF(B28="","","RBD no encontrado, revise"),VLOOKUP(B28,RBD,3,0))</f>
        <v/>
      </c>
      <c r="E28" s="251"/>
      <c r="F28" s="167" t="str">
        <f>IFERROR(VLOOKUP(E28,Nómina!B:J,2,),"")</f>
        <v/>
      </c>
      <c r="G28" s="168" t="str">
        <f>IFERROR(VLOOKUP(E28,Nómina!B:J,3,),"")</f>
        <v/>
      </c>
      <c r="H28" s="168" t="str">
        <f>IFERROR(VLOOKUP(E28,Nómina!B:J,4,),"")</f>
        <v/>
      </c>
      <c r="I28" s="168" t="str">
        <f>IFERROR(VLOOKUP(E28,Nómina!B:J,5,),"")</f>
        <v/>
      </c>
      <c r="J28" s="167" t="str">
        <f>IFERROR(VLOOKUP(E28,Nómina!B:J,6,),"")</f>
        <v/>
      </c>
      <c r="K28" s="169" t="str">
        <f>IFERROR(VLOOKUP(E28,Nómina!B:J,7,),"")</f>
        <v/>
      </c>
      <c r="L28" s="170" t="str">
        <f>IFERROR(VLOOKUP(E28,Nómina!B:J,8,),"")</f>
        <v/>
      </c>
      <c r="M28" s="170" t="str">
        <f>IFERROR(VLOOKUP(E28,Nómina!B:J,9,),"")</f>
        <v/>
      </c>
      <c r="N28" s="171" t="str">
        <f t="shared" ref="N28:N85" si="3">IF(OR(K28="",L28=""),"",L28-YEAR(K28))</f>
        <v/>
      </c>
      <c r="O28" s="172"/>
      <c r="P28" s="173"/>
      <c r="Q28" s="174"/>
      <c r="R28" s="175"/>
      <c r="S28" s="176">
        <f t="shared" ref="S28:S85" si="4">IF(OR(L28=2016,AND(L28&gt;=2017,N28&lt;=66),AND(L28&gt;=2017,N28&gt;=70)),ROUND(Q28,0)*ROUND(R28,0),IF(AND(L28&gt;=2017,N28=67),ROUND(ROUND(Q28,0)*ROUND(R28,0)/2,0),0))</f>
        <v>0</v>
      </c>
      <c r="T28" s="177">
        <f t="shared" ref="T28:T85" si="5">+IF($E$7="Admin. Delegada",0, S28-U28)</f>
        <v>0</v>
      </c>
      <c r="U28" s="177">
        <f t="shared" ref="U28:U85" si="6">+IF($E$7="Admin. Delegada",S28,IFERROR(ROUND(S28/$I$16*$I$15,0),0))</f>
        <v>0</v>
      </c>
      <c r="V28" s="174"/>
      <c r="W28" s="178">
        <f t="shared" ref="W28:W85" si="7">IF(V28="35 ó +",35,IF(V28="15 - 19",15,IF(V28="10 - 14",10,V28)))</f>
        <v>0</v>
      </c>
      <c r="X28" s="176">
        <f>IF(OR(K28="",L28="",O28="",W28="",W28&lt;10,AND(L28&gt;=2017,OR(N28=66,N28=67))),0,IF(OR(L28=2016,AND(L28&gt;=2017,N28&gt;=60,N28&lt;=65),AND(L28&gt;=2017,N28&gt;=70)),VLOOKUP(ROUND(O28,0),'Tabla Bonificación Antiguedad'!$B$4:$AB$49,MATCH(ROUND(W28,0),'Tabla Bonificación Antiguedad'!$B$4:$AB$4),FALSE)))</f>
        <v>0</v>
      </c>
      <c r="Y28" s="179">
        <f t="shared" si="1"/>
        <v>0</v>
      </c>
      <c r="Z28" s="180"/>
      <c r="AA28" s="108">
        <f t="shared" ref="AA28:AA66" si="8">+IFERROR(ROUND(S28/$I$16*$N$15,0),0)</f>
        <v>0</v>
      </c>
      <c r="AB28" s="181" t="s">
        <v>228</v>
      </c>
      <c r="AX28" s="268" t="s">
        <v>171</v>
      </c>
    </row>
    <row r="29" spans="1:50" ht="20.100000000000001" customHeight="1">
      <c r="A29" s="107">
        <v>3</v>
      </c>
      <c r="B29" s="164"/>
      <c r="C29" s="165" t="e">
        <f t="shared" si="0"/>
        <v>#N/A</v>
      </c>
      <c r="D29" s="166" t="str">
        <f t="shared" si="2"/>
        <v/>
      </c>
      <c r="E29" s="251"/>
      <c r="F29" s="167" t="str">
        <f>IFERROR(VLOOKUP(E29,Nómina!B:J,2,),"")</f>
        <v/>
      </c>
      <c r="G29" s="168" t="str">
        <f>IFERROR(VLOOKUP(E29,Nómina!B:J,3,),"")</f>
        <v/>
      </c>
      <c r="H29" s="168" t="str">
        <f>IFERROR(VLOOKUP(E29,Nómina!B:J,4,),"")</f>
        <v/>
      </c>
      <c r="I29" s="168" t="str">
        <f>IFERROR(VLOOKUP(E29,Nómina!B:J,5,),"")</f>
        <v/>
      </c>
      <c r="J29" s="167" t="str">
        <f>IFERROR(VLOOKUP(E29,Nómina!B:J,6,),"")</f>
        <v/>
      </c>
      <c r="K29" s="169" t="str">
        <f>IFERROR(VLOOKUP(E29,Nómina!B:J,7,),"")</f>
        <v/>
      </c>
      <c r="L29" s="170" t="str">
        <f>IFERROR(VLOOKUP(E29,Nómina!B:J,8,),"")</f>
        <v/>
      </c>
      <c r="M29" s="170" t="str">
        <f>IFERROR(VLOOKUP(E29,Nómina!B:J,9,),"")</f>
        <v/>
      </c>
      <c r="N29" s="171" t="str">
        <f t="shared" si="3"/>
        <v/>
      </c>
      <c r="O29" s="172"/>
      <c r="P29" s="173"/>
      <c r="Q29" s="174"/>
      <c r="R29" s="175"/>
      <c r="S29" s="176">
        <f t="shared" si="4"/>
        <v>0</v>
      </c>
      <c r="T29" s="177">
        <f t="shared" si="5"/>
        <v>0</v>
      </c>
      <c r="U29" s="177">
        <f t="shared" si="6"/>
        <v>0</v>
      </c>
      <c r="V29" s="174"/>
      <c r="W29" s="178">
        <f t="shared" si="7"/>
        <v>0</v>
      </c>
      <c r="X29" s="176">
        <f>IF(OR(K29="",L29="",O29="",W29="",W29&lt;10,AND(L29&gt;=2017,OR(N29=66,N29=67))),0,IF(OR(L29=2016,AND(L29&gt;=2017,N29&gt;=60,N29&lt;=65),AND(L29&gt;=2017,N29&gt;=70)),VLOOKUP(ROUND(O29,0),'Tabla Bonificación Antiguedad'!$B$4:$AB$49,MATCH(ROUND(W29,0),'Tabla Bonificación Antiguedad'!$B$4:$AB$4),FALSE)))</f>
        <v>0</v>
      </c>
      <c r="Y29" s="179">
        <f t="shared" si="1"/>
        <v>0</v>
      </c>
      <c r="Z29" s="180"/>
      <c r="AA29" s="108">
        <f t="shared" si="8"/>
        <v>0</v>
      </c>
      <c r="AB29" s="150" t="s">
        <v>229</v>
      </c>
      <c r="AX29" s="268" t="s">
        <v>171</v>
      </c>
    </row>
    <row r="30" spans="1:50" ht="20.100000000000001" customHeight="1">
      <c r="A30" s="107">
        <v>4</v>
      </c>
      <c r="B30" s="164"/>
      <c r="C30" s="165" t="e">
        <f t="shared" si="0"/>
        <v>#N/A</v>
      </c>
      <c r="D30" s="166" t="str">
        <f t="shared" si="2"/>
        <v/>
      </c>
      <c r="E30" s="251"/>
      <c r="F30" s="167" t="str">
        <f>IFERROR(VLOOKUP(E30,Nómina!B:J,2,),"")</f>
        <v/>
      </c>
      <c r="G30" s="168" t="str">
        <f>IFERROR(VLOOKUP(E30,Nómina!B:J,3,),"")</f>
        <v/>
      </c>
      <c r="H30" s="168" t="str">
        <f>IFERROR(VLOOKUP(E30,Nómina!B:J,4,),"")</f>
        <v/>
      </c>
      <c r="I30" s="168" t="str">
        <f>IFERROR(VLOOKUP(E30,Nómina!B:J,5,),"")</f>
        <v/>
      </c>
      <c r="J30" s="167" t="str">
        <f>IFERROR(VLOOKUP(E30,Nómina!B:J,6,),"")</f>
        <v/>
      </c>
      <c r="K30" s="169" t="str">
        <f>IFERROR(VLOOKUP(E30,Nómina!B:J,7,),"")</f>
        <v/>
      </c>
      <c r="L30" s="170" t="str">
        <f>IFERROR(VLOOKUP(E30,Nómina!B:J,8,),"")</f>
        <v/>
      </c>
      <c r="M30" s="170" t="str">
        <f>IFERROR(VLOOKUP(E30,Nómina!B:J,9,),"")</f>
        <v/>
      </c>
      <c r="N30" s="171" t="str">
        <f t="shared" si="3"/>
        <v/>
      </c>
      <c r="O30" s="172"/>
      <c r="P30" s="173"/>
      <c r="Q30" s="174"/>
      <c r="R30" s="175"/>
      <c r="S30" s="176">
        <f t="shared" si="4"/>
        <v>0</v>
      </c>
      <c r="T30" s="177">
        <f t="shared" si="5"/>
        <v>0</v>
      </c>
      <c r="U30" s="177">
        <f t="shared" si="6"/>
        <v>0</v>
      </c>
      <c r="V30" s="174"/>
      <c r="W30" s="178">
        <f t="shared" si="7"/>
        <v>0</v>
      </c>
      <c r="X30" s="176">
        <f>IF(OR(K30="",L30="",O30="",W30="",W30&lt;10,AND(L30&gt;=2017,OR(N30=66,N30=67))),0,IF(OR(L30=2016,AND(L30&gt;=2017,N30&gt;=60,N30&lt;=65),AND(L30&gt;=2017,N30&gt;=70)),VLOOKUP(ROUND(O30,0),'Tabla Bonificación Antiguedad'!$B$4:$AB$49,MATCH(ROUND(W30,0),'Tabla Bonificación Antiguedad'!$B$4:$AB$4),FALSE)))</f>
        <v>0</v>
      </c>
      <c r="Y30" s="179">
        <f t="shared" si="1"/>
        <v>0</v>
      </c>
      <c r="Z30" s="180"/>
      <c r="AA30" s="108">
        <f t="shared" si="8"/>
        <v>0</v>
      </c>
      <c r="AB30" s="109" t="s">
        <v>230</v>
      </c>
      <c r="AX30" s="268" t="s">
        <v>171</v>
      </c>
    </row>
    <row r="31" spans="1:50" ht="20.100000000000001" customHeight="1">
      <c r="A31" s="107">
        <v>5</v>
      </c>
      <c r="B31" s="164"/>
      <c r="C31" s="165" t="e">
        <f t="shared" si="0"/>
        <v>#N/A</v>
      </c>
      <c r="D31" s="166" t="str">
        <f t="shared" si="2"/>
        <v/>
      </c>
      <c r="E31" s="251"/>
      <c r="F31" s="167" t="str">
        <f>IFERROR(VLOOKUP(E31,Nómina!B:J,2,),"")</f>
        <v/>
      </c>
      <c r="G31" s="168" t="str">
        <f>IFERROR(VLOOKUP(E31,Nómina!B:J,3,),"")</f>
        <v/>
      </c>
      <c r="H31" s="168" t="str">
        <f>IFERROR(VLOOKUP(E31,Nómina!B:J,4,),"")</f>
        <v/>
      </c>
      <c r="I31" s="168" t="str">
        <f>IFERROR(VLOOKUP(E31,Nómina!B:J,5,),"")</f>
        <v/>
      </c>
      <c r="J31" s="167" t="str">
        <f>IFERROR(VLOOKUP(E31,Nómina!B:J,6,),"")</f>
        <v/>
      </c>
      <c r="K31" s="169" t="str">
        <f>IFERROR(VLOOKUP(E31,Nómina!B:J,7,),"")</f>
        <v/>
      </c>
      <c r="L31" s="170" t="str">
        <f>IFERROR(VLOOKUP(E31,Nómina!B:J,8,),"")</f>
        <v/>
      </c>
      <c r="M31" s="170" t="str">
        <f>IFERROR(VLOOKUP(E31,Nómina!B:J,9,),"")</f>
        <v/>
      </c>
      <c r="N31" s="171" t="str">
        <f t="shared" si="3"/>
        <v/>
      </c>
      <c r="O31" s="172"/>
      <c r="P31" s="173"/>
      <c r="Q31" s="174"/>
      <c r="R31" s="175"/>
      <c r="S31" s="176">
        <f t="shared" si="4"/>
        <v>0</v>
      </c>
      <c r="T31" s="177">
        <f t="shared" si="5"/>
        <v>0</v>
      </c>
      <c r="U31" s="177">
        <f t="shared" si="6"/>
        <v>0</v>
      </c>
      <c r="V31" s="174"/>
      <c r="W31" s="178">
        <f t="shared" si="7"/>
        <v>0</v>
      </c>
      <c r="X31" s="176">
        <f>IF(OR(K31="",L31="",O31="",W31="",W31&lt;10,AND(L31&gt;=2017,OR(N31=66,N31=67))),0,IF(OR(L31=2016,AND(L31&gt;=2017,N31&gt;=60,N31&lt;=65),AND(L31&gt;=2017,N31&gt;=70)),VLOOKUP(ROUND(O31,0),'Tabla Bonificación Antiguedad'!$B$4:$AB$49,MATCH(ROUND(W31,0),'Tabla Bonificación Antiguedad'!$B$4:$AB$4),FALSE)))</f>
        <v>0</v>
      </c>
      <c r="Y31" s="179">
        <f t="shared" si="1"/>
        <v>0</v>
      </c>
      <c r="Z31" s="180"/>
      <c r="AA31" s="108">
        <f t="shared" si="8"/>
        <v>0</v>
      </c>
      <c r="AB31" s="109" t="s">
        <v>231</v>
      </c>
      <c r="AX31" s="268" t="s">
        <v>171</v>
      </c>
    </row>
    <row r="32" spans="1:50" ht="20.100000000000001" customHeight="1">
      <c r="A32" s="107">
        <v>6</v>
      </c>
      <c r="B32" s="164"/>
      <c r="C32" s="165" t="e">
        <f t="shared" si="0"/>
        <v>#N/A</v>
      </c>
      <c r="D32" s="166" t="str">
        <f t="shared" si="2"/>
        <v/>
      </c>
      <c r="E32" s="251"/>
      <c r="F32" s="167" t="str">
        <f>IFERROR(VLOOKUP(E32,Nómina!B:J,2,),"")</f>
        <v/>
      </c>
      <c r="G32" s="168" t="str">
        <f>IFERROR(VLOOKUP(E32,Nómina!B:J,3,),"")</f>
        <v/>
      </c>
      <c r="H32" s="168" t="str">
        <f>IFERROR(VLOOKUP(E32,Nómina!B:J,4,),"")</f>
        <v/>
      </c>
      <c r="I32" s="168" t="str">
        <f>IFERROR(VLOOKUP(E32,Nómina!B:J,5,),"")</f>
        <v/>
      </c>
      <c r="J32" s="167" t="str">
        <f>IFERROR(VLOOKUP(E32,Nómina!B:J,6,),"")</f>
        <v/>
      </c>
      <c r="K32" s="169" t="str">
        <f>IFERROR(VLOOKUP(E32,Nómina!B:J,7,),"")</f>
        <v/>
      </c>
      <c r="L32" s="170" t="str">
        <f>IFERROR(VLOOKUP(E32,Nómina!B:J,8,),"")</f>
        <v/>
      </c>
      <c r="M32" s="170" t="str">
        <f>IFERROR(VLOOKUP(E32,Nómina!B:J,9,),"")</f>
        <v/>
      </c>
      <c r="N32" s="171" t="str">
        <f t="shared" si="3"/>
        <v/>
      </c>
      <c r="O32" s="172"/>
      <c r="P32" s="173"/>
      <c r="Q32" s="174"/>
      <c r="R32" s="175"/>
      <c r="S32" s="176">
        <f t="shared" si="4"/>
        <v>0</v>
      </c>
      <c r="T32" s="177">
        <f t="shared" si="5"/>
        <v>0</v>
      </c>
      <c r="U32" s="177">
        <f t="shared" si="6"/>
        <v>0</v>
      </c>
      <c r="V32" s="174"/>
      <c r="W32" s="178">
        <f t="shared" si="7"/>
        <v>0</v>
      </c>
      <c r="X32" s="176">
        <f>IF(OR(K32="",L32="",O32="",W32="",W32&lt;10,AND(L32&gt;=2017,OR(N32=66,N32=67))),0,IF(OR(L32=2016,AND(L32&gt;=2017,N32&gt;=60,N32&lt;=65),AND(L32&gt;=2017,N32&gt;=70)),VLOOKUP(ROUND(O32,0),'Tabla Bonificación Antiguedad'!$B$4:$AB$49,MATCH(ROUND(W32,0),'Tabla Bonificación Antiguedad'!$B$4:$AB$4),FALSE)))</f>
        <v>0</v>
      </c>
      <c r="Y32" s="179">
        <f t="shared" si="1"/>
        <v>0</v>
      </c>
      <c r="Z32" s="180"/>
      <c r="AA32" s="108">
        <f t="shared" si="8"/>
        <v>0</v>
      </c>
      <c r="AB32" s="150" t="s">
        <v>232</v>
      </c>
      <c r="AX32" s="268" t="s">
        <v>171</v>
      </c>
    </row>
    <row r="33" spans="1:50" ht="20.100000000000001" customHeight="1">
      <c r="A33" s="107">
        <v>7</v>
      </c>
      <c r="B33" s="164"/>
      <c r="C33" s="165" t="e">
        <f t="shared" si="0"/>
        <v>#N/A</v>
      </c>
      <c r="D33" s="166" t="str">
        <f t="shared" si="2"/>
        <v/>
      </c>
      <c r="E33" s="251"/>
      <c r="F33" s="167" t="str">
        <f>IFERROR(VLOOKUP(E33,Nómina!B:J,2,),"")</f>
        <v/>
      </c>
      <c r="G33" s="168" t="str">
        <f>IFERROR(VLOOKUP(E33,Nómina!B:J,3,),"")</f>
        <v/>
      </c>
      <c r="H33" s="168" t="str">
        <f>IFERROR(VLOOKUP(E33,Nómina!B:J,4,),"")</f>
        <v/>
      </c>
      <c r="I33" s="168" t="str">
        <f>IFERROR(VLOOKUP(E33,Nómina!B:J,5,),"")</f>
        <v/>
      </c>
      <c r="J33" s="167" t="str">
        <f>IFERROR(VLOOKUP(E33,Nómina!B:J,6,),"")</f>
        <v/>
      </c>
      <c r="K33" s="169" t="str">
        <f>IFERROR(VLOOKUP(E33,Nómina!B:J,7,),"")</f>
        <v/>
      </c>
      <c r="L33" s="170" t="str">
        <f>IFERROR(VLOOKUP(E33,Nómina!B:J,8,),"")</f>
        <v/>
      </c>
      <c r="M33" s="170" t="str">
        <f>IFERROR(VLOOKUP(E33,Nómina!B:J,9,),"")</f>
        <v/>
      </c>
      <c r="N33" s="171" t="str">
        <f t="shared" si="3"/>
        <v/>
      </c>
      <c r="O33" s="172"/>
      <c r="P33" s="173"/>
      <c r="Q33" s="174"/>
      <c r="R33" s="175"/>
      <c r="S33" s="176">
        <f t="shared" si="4"/>
        <v>0</v>
      </c>
      <c r="T33" s="177">
        <f t="shared" si="5"/>
        <v>0</v>
      </c>
      <c r="U33" s="177">
        <f t="shared" si="6"/>
        <v>0</v>
      </c>
      <c r="V33" s="174"/>
      <c r="W33" s="178">
        <f t="shared" si="7"/>
        <v>0</v>
      </c>
      <c r="X33" s="176">
        <f>IF(OR(K33="",L33="",O33="",W33="",W33&lt;10,AND(L33&gt;=2017,OR(N33=66,N33=67))),0,IF(OR(L33=2016,AND(L33&gt;=2017,N33&gt;=60,N33&lt;=65),AND(L33&gt;=2017,N33&gt;=70)),VLOOKUP(ROUND(O33,0),'Tabla Bonificación Antiguedad'!$B$4:$AB$49,MATCH(ROUND(W33,0),'Tabla Bonificación Antiguedad'!$B$4:$AB$4),FALSE)))</f>
        <v>0</v>
      </c>
      <c r="Y33" s="179">
        <f t="shared" si="1"/>
        <v>0</v>
      </c>
      <c r="Z33" s="180"/>
      <c r="AA33" s="108">
        <f t="shared" si="8"/>
        <v>0</v>
      </c>
      <c r="AB33" s="150" t="s">
        <v>233</v>
      </c>
      <c r="AX33" s="268" t="s">
        <v>171</v>
      </c>
    </row>
    <row r="34" spans="1:50" ht="20.100000000000001" customHeight="1">
      <c r="A34" s="107">
        <v>8</v>
      </c>
      <c r="B34" s="164"/>
      <c r="C34" s="165" t="e">
        <f t="shared" si="0"/>
        <v>#N/A</v>
      </c>
      <c r="D34" s="166" t="str">
        <f t="shared" si="2"/>
        <v/>
      </c>
      <c r="E34" s="251"/>
      <c r="F34" s="167" t="str">
        <f>IFERROR(VLOOKUP(E34,Nómina!B:J,2,),"")</f>
        <v/>
      </c>
      <c r="G34" s="168" t="str">
        <f>IFERROR(VLOOKUP(E34,Nómina!B:J,3,),"")</f>
        <v/>
      </c>
      <c r="H34" s="168" t="str">
        <f>IFERROR(VLOOKUP(E34,Nómina!B:J,4,),"")</f>
        <v/>
      </c>
      <c r="I34" s="168" t="str">
        <f>IFERROR(VLOOKUP(E34,Nómina!B:J,5,),"")</f>
        <v/>
      </c>
      <c r="J34" s="167" t="str">
        <f>IFERROR(VLOOKUP(E34,Nómina!B:J,6,),"")</f>
        <v/>
      </c>
      <c r="K34" s="169" t="str">
        <f>IFERROR(VLOOKUP(E34,Nómina!B:J,7,),"")</f>
        <v/>
      </c>
      <c r="L34" s="170" t="str">
        <f>IFERROR(VLOOKUP(E34,Nómina!B:J,8,),"")</f>
        <v/>
      </c>
      <c r="M34" s="170" t="str">
        <f>IFERROR(VLOOKUP(E34,Nómina!B:J,9,),"")</f>
        <v/>
      </c>
      <c r="N34" s="171" t="str">
        <f t="shared" si="3"/>
        <v/>
      </c>
      <c r="O34" s="172"/>
      <c r="P34" s="173"/>
      <c r="Q34" s="174"/>
      <c r="R34" s="175"/>
      <c r="S34" s="176">
        <f t="shared" si="4"/>
        <v>0</v>
      </c>
      <c r="T34" s="177">
        <f t="shared" si="5"/>
        <v>0</v>
      </c>
      <c r="U34" s="177">
        <f t="shared" si="6"/>
        <v>0</v>
      </c>
      <c r="V34" s="174"/>
      <c r="W34" s="178">
        <f t="shared" si="7"/>
        <v>0</v>
      </c>
      <c r="X34" s="176">
        <f>IF(OR(K34="",L34="",O34="",W34="",W34&lt;10,AND(L34&gt;=2017,OR(N34=66,N34=67))),0,IF(OR(L34=2016,AND(L34&gt;=2017,N34&gt;=60,N34&lt;=65),AND(L34&gt;=2017,N34&gt;=70)),VLOOKUP(ROUND(O34,0),'Tabla Bonificación Antiguedad'!$B$4:$AB$49,MATCH(ROUND(W34,0),'Tabla Bonificación Antiguedad'!$B$4:$AB$4),FALSE)))</f>
        <v>0</v>
      </c>
      <c r="Y34" s="179">
        <f t="shared" si="1"/>
        <v>0</v>
      </c>
      <c r="Z34" s="180"/>
      <c r="AA34" s="108">
        <f t="shared" si="8"/>
        <v>0</v>
      </c>
      <c r="AB34" s="109" t="s">
        <v>234</v>
      </c>
      <c r="AX34" s="268" t="s">
        <v>171</v>
      </c>
    </row>
    <row r="35" spans="1:50" ht="20.100000000000001" customHeight="1">
      <c r="A35" s="107">
        <v>9</v>
      </c>
      <c r="B35" s="164"/>
      <c r="C35" s="165" t="e">
        <f t="shared" si="0"/>
        <v>#N/A</v>
      </c>
      <c r="D35" s="166" t="str">
        <f t="shared" si="2"/>
        <v/>
      </c>
      <c r="E35" s="251"/>
      <c r="F35" s="167" t="str">
        <f>IFERROR(VLOOKUP(E35,Nómina!B:J,2,),"")</f>
        <v/>
      </c>
      <c r="G35" s="168" t="str">
        <f>IFERROR(VLOOKUP(E35,Nómina!B:J,3,),"")</f>
        <v/>
      </c>
      <c r="H35" s="168" t="str">
        <f>IFERROR(VLOOKUP(E35,Nómina!B:J,4,),"")</f>
        <v/>
      </c>
      <c r="I35" s="168" t="str">
        <f>IFERROR(VLOOKUP(E35,Nómina!B:J,5,),"")</f>
        <v/>
      </c>
      <c r="J35" s="167" t="str">
        <f>IFERROR(VLOOKUP(E35,Nómina!B:J,6,),"")</f>
        <v/>
      </c>
      <c r="K35" s="169" t="str">
        <f>IFERROR(VLOOKUP(E35,Nómina!B:J,7,),"")</f>
        <v/>
      </c>
      <c r="L35" s="170" t="str">
        <f>IFERROR(VLOOKUP(E35,Nómina!B:J,8,),"")</f>
        <v/>
      </c>
      <c r="M35" s="170" t="str">
        <f>IFERROR(VLOOKUP(E35,Nómina!B:J,9,),"")</f>
        <v/>
      </c>
      <c r="N35" s="171" t="str">
        <f t="shared" si="3"/>
        <v/>
      </c>
      <c r="O35" s="172"/>
      <c r="P35" s="173"/>
      <c r="Q35" s="174"/>
      <c r="R35" s="175"/>
      <c r="S35" s="176">
        <f t="shared" si="4"/>
        <v>0</v>
      </c>
      <c r="T35" s="177">
        <f t="shared" si="5"/>
        <v>0</v>
      </c>
      <c r="U35" s="177">
        <f t="shared" si="6"/>
        <v>0</v>
      </c>
      <c r="V35" s="174"/>
      <c r="W35" s="178">
        <f t="shared" si="7"/>
        <v>0</v>
      </c>
      <c r="X35" s="176">
        <f>IF(OR(K35="",L35="",O35="",W35="",W35&lt;10,AND(L35&gt;=2017,OR(N35=66,N35=67))),0,IF(OR(L35=2016,AND(L35&gt;=2017,N35&gt;=60,N35&lt;=65),AND(L35&gt;=2017,N35&gt;=70)),VLOOKUP(ROUND(O35,0),'Tabla Bonificación Antiguedad'!$B$4:$AB$49,MATCH(ROUND(W35,0),'Tabla Bonificación Antiguedad'!$B$4:$AB$4),FALSE)))</f>
        <v>0</v>
      </c>
      <c r="Y35" s="179">
        <f t="shared" si="1"/>
        <v>0</v>
      </c>
      <c r="Z35" s="180"/>
      <c r="AA35" s="108">
        <f t="shared" si="8"/>
        <v>0</v>
      </c>
      <c r="AB35" s="150" t="s">
        <v>235</v>
      </c>
      <c r="AX35" s="268" t="s">
        <v>171</v>
      </c>
    </row>
    <row r="36" spans="1:50" ht="20.100000000000001" customHeight="1">
      <c r="A36" s="107">
        <v>10</v>
      </c>
      <c r="B36" s="164"/>
      <c r="C36" s="165" t="e">
        <f t="shared" si="0"/>
        <v>#N/A</v>
      </c>
      <c r="D36" s="166" t="str">
        <f t="shared" si="2"/>
        <v/>
      </c>
      <c r="E36" s="251"/>
      <c r="F36" s="167" t="str">
        <f>IFERROR(VLOOKUP(E36,Nómina!B:J,2,),"")</f>
        <v/>
      </c>
      <c r="G36" s="168" t="str">
        <f>IFERROR(VLOOKUP(E36,Nómina!B:J,3,),"")</f>
        <v/>
      </c>
      <c r="H36" s="168" t="str">
        <f>IFERROR(VLOOKUP(E36,Nómina!B:J,4,),"")</f>
        <v/>
      </c>
      <c r="I36" s="168" t="str">
        <f>IFERROR(VLOOKUP(E36,Nómina!B:J,5,),"")</f>
        <v/>
      </c>
      <c r="J36" s="167" t="str">
        <f>IFERROR(VLOOKUP(E36,Nómina!B:J,6,),"")</f>
        <v/>
      </c>
      <c r="K36" s="169" t="str">
        <f>IFERROR(VLOOKUP(E36,Nómina!B:J,7,),"")</f>
        <v/>
      </c>
      <c r="L36" s="170" t="str">
        <f>IFERROR(VLOOKUP(E36,Nómina!B:J,8,),"")</f>
        <v/>
      </c>
      <c r="M36" s="170" t="str">
        <f>IFERROR(VLOOKUP(E36,Nómina!B:J,9,),"")</f>
        <v/>
      </c>
      <c r="N36" s="171" t="str">
        <f t="shared" si="3"/>
        <v/>
      </c>
      <c r="O36" s="172"/>
      <c r="P36" s="173"/>
      <c r="Q36" s="174"/>
      <c r="R36" s="175"/>
      <c r="S36" s="176">
        <f t="shared" si="4"/>
        <v>0</v>
      </c>
      <c r="T36" s="177">
        <f t="shared" si="5"/>
        <v>0</v>
      </c>
      <c r="U36" s="177">
        <f t="shared" si="6"/>
        <v>0</v>
      </c>
      <c r="V36" s="174"/>
      <c r="W36" s="178">
        <f t="shared" si="7"/>
        <v>0</v>
      </c>
      <c r="X36" s="176">
        <f>IF(OR(K36="",L36="",O36="",W36="",W36&lt;10,AND(L36&gt;=2017,OR(N36=66,N36=67))),0,IF(OR(L36=2016,AND(L36&gt;=2017,N36&gt;=60,N36&lt;=65),AND(L36&gt;=2017,N36&gt;=70)),VLOOKUP(ROUND(O36,0),'Tabla Bonificación Antiguedad'!$B$4:$AB$49,MATCH(ROUND(W36,0),'Tabla Bonificación Antiguedad'!$B$4:$AB$4),FALSE)))</f>
        <v>0</v>
      </c>
      <c r="Y36" s="179">
        <f t="shared" si="1"/>
        <v>0</v>
      </c>
      <c r="Z36" s="180"/>
      <c r="AA36" s="108">
        <f t="shared" si="8"/>
        <v>0</v>
      </c>
      <c r="AB36" s="109" t="s">
        <v>236</v>
      </c>
      <c r="AX36" s="268" t="s">
        <v>171</v>
      </c>
    </row>
    <row r="37" spans="1:50" ht="20.100000000000001" customHeight="1">
      <c r="A37" s="107">
        <v>11</v>
      </c>
      <c r="B37" s="164"/>
      <c r="C37" s="165" t="e">
        <f t="shared" si="0"/>
        <v>#N/A</v>
      </c>
      <c r="D37" s="166" t="str">
        <f t="shared" si="2"/>
        <v/>
      </c>
      <c r="E37" s="251"/>
      <c r="F37" s="167" t="str">
        <f>IFERROR(VLOOKUP(E37,Nómina!B:J,2,),"")</f>
        <v/>
      </c>
      <c r="G37" s="168" t="str">
        <f>IFERROR(VLOOKUP(E37,Nómina!B:J,3,),"")</f>
        <v/>
      </c>
      <c r="H37" s="168" t="str">
        <f>IFERROR(VLOOKUP(E37,Nómina!B:J,4,),"")</f>
        <v/>
      </c>
      <c r="I37" s="168" t="str">
        <f>IFERROR(VLOOKUP(E37,Nómina!B:J,5,),"")</f>
        <v/>
      </c>
      <c r="J37" s="167" t="str">
        <f>IFERROR(VLOOKUP(E37,Nómina!B:J,6,),"")</f>
        <v/>
      </c>
      <c r="K37" s="169" t="str">
        <f>IFERROR(VLOOKUP(E37,Nómina!B:J,7,),"")</f>
        <v/>
      </c>
      <c r="L37" s="170" t="str">
        <f>IFERROR(VLOOKUP(E37,Nómina!B:J,8,),"")</f>
        <v/>
      </c>
      <c r="M37" s="170" t="str">
        <f>IFERROR(VLOOKUP(E37,Nómina!B:J,9,),"")</f>
        <v/>
      </c>
      <c r="N37" s="171" t="str">
        <f t="shared" si="3"/>
        <v/>
      </c>
      <c r="O37" s="172"/>
      <c r="P37" s="173"/>
      <c r="Q37" s="174"/>
      <c r="R37" s="175"/>
      <c r="S37" s="176">
        <f t="shared" si="4"/>
        <v>0</v>
      </c>
      <c r="T37" s="177">
        <f t="shared" si="5"/>
        <v>0</v>
      </c>
      <c r="U37" s="177">
        <f t="shared" si="6"/>
        <v>0</v>
      </c>
      <c r="V37" s="174"/>
      <c r="W37" s="178">
        <f t="shared" si="7"/>
        <v>0</v>
      </c>
      <c r="X37" s="176">
        <f>IF(OR(K37="",L37="",O37="",W37="",W37&lt;10,AND(L37&gt;=2017,OR(N37=66,N37=67))),0,IF(OR(L37=2016,AND(L37&gt;=2017,N37&gt;=60,N37&lt;=65),AND(L37&gt;=2017,N37&gt;=70)),VLOOKUP(ROUND(O37,0),'Tabla Bonificación Antiguedad'!$B$4:$AB$49,MATCH(ROUND(W37,0),'Tabla Bonificación Antiguedad'!$B$4:$AB$4),FALSE)))</f>
        <v>0</v>
      </c>
      <c r="Y37" s="179">
        <f t="shared" si="1"/>
        <v>0</v>
      </c>
      <c r="Z37" s="180"/>
      <c r="AA37" s="108">
        <f t="shared" si="8"/>
        <v>0</v>
      </c>
      <c r="AB37" s="150" t="s">
        <v>237</v>
      </c>
      <c r="AX37" s="268" t="s">
        <v>171</v>
      </c>
    </row>
    <row r="38" spans="1:50" ht="20.100000000000001" customHeight="1">
      <c r="A38" s="107">
        <v>12</v>
      </c>
      <c r="B38" s="164"/>
      <c r="C38" s="165" t="e">
        <f t="shared" si="0"/>
        <v>#N/A</v>
      </c>
      <c r="D38" s="166" t="str">
        <f t="shared" si="2"/>
        <v/>
      </c>
      <c r="E38" s="251"/>
      <c r="F38" s="167" t="str">
        <f>IFERROR(VLOOKUP(E38,Nómina!B:J,2,),"")</f>
        <v/>
      </c>
      <c r="G38" s="168" t="str">
        <f>IFERROR(VLOOKUP(E38,Nómina!B:J,3,),"")</f>
        <v/>
      </c>
      <c r="H38" s="168" t="str">
        <f>IFERROR(VLOOKUP(E38,Nómina!B:J,4,),"")</f>
        <v/>
      </c>
      <c r="I38" s="168" t="str">
        <f>IFERROR(VLOOKUP(E38,Nómina!B:J,5,),"")</f>
        <v/>
      </c>
      <c r="J38" s="167" t="str">
        <f>IFERROR(VLOOKUP(E38,Nómina!B:J,6,),"")</f>
        <v/>
      </c>
      <c r="K38" s="169" t="str">
        <f>IFERROR(VLOOKUP(E38,Nómina!B:J,7,),"")</f>
        <v/>
      </c>
      <c r="L38" s="170" t="str">
        <f>IFERROR(VLOOKUP(E38,Nómina!B:J,8,),"")</f>
        <v/>
      </c>
      <c r="M38" s="170" t="str">
        <f>IFERROR(VLOOKUP(E38,Nómina!B:J,9,),"")</f>
        <v/>
      </c>
      <c r="N38" s="171" t="str">
        <f t="shared" si="3"/>
        <v/>
      </c>
      <c r="O38" s="172"/>
      <c r="P38" s="173"/>
      <c r="Q38" s="174"/>
      <c r="R38" s="175"/>
      <c r="S38" s="176">
        <f t="shared" si="4"/>
        <v>0</v>
      </c>
      <c r="T38" s="177">
        <f t="shared" si="5"/>
        <v>0</v>
      </c>
      <c r="U38" s="177">
        <f t="shared" si="6"/>
        <v>0</v>
      </c>
      <c r="V38" s="174"/>
      <c r="W38" s="178">
        <f t="shared" si="7"/>
        <v>0</v>
      </c>
      <c r="X38" s="176">
        <f>IF(OR(K38="",L38="",O38="",W38="",W38&lt;10,AND(L38&gt;=2017,OR(N38=66,N38=67))),0,IF(OR(L38=2016,AND(L38&gt;=2017,N38&gt;=60,N38&lt;=65),AND(L38&gt;=2017,N38&gt;=70)),VLOOKUP(ROUND(O38,0),'Tabla Bonificación Antiguedad'!$B$4:$AB$49,MATCH(ROUND(W38,0),'Tabla Bonificación Antiguedad'!$B$4:$AB$4),FALSE)))</f>
        <v>0</v>
      </c>
      <c r="Y38" s="179">
        <f t="shared" si="1"/>
        <v>0</v>
      </c>
      <c r="Z38" s="180"/>
      <c r="AA38" s="108">
        <f t="shared" si="8"/>
        <v>0</v>
      </c>
      <c r="AB38" s="109" t="s">
        <v>238</v>
      </c>
      <c r="AX38" s="268" t="s">
        <v>171</v>
      </c>
    </row>
    <row r="39" spans="1:50" ht="20.100000000000001" customHeight="1">
      <c r="A39" s="107">
        <v>13</v>
      </c>
      <c r="B39" s="164"/>
      <c r="C39" s="165" t="e">
        <f t="shared" si="0"/>
        <v>#N/A</v>
      </c>
      <c r="D39" s="166" t="str">
        <f t="shared" si="2"/>
        <v/>
      </c>
      <c r="E39" s="251"/>
      <c r="F39" s="167" t="str">
        <f>IFERROR(VLOOKUP(E39,Nómina!B:J,2,),"")</f>
        <v/>
      </c>
      <c r="G39" s="168" t="str">
        <f>IFERROR(VLOOKUP(E39,Nómina!B:J,3,),"")</f>
        <v/>
      </c>
      <c r="H39" s="168" t="str">
        <f>IFERROR(VLOOKUP(E39,Nómina!B:J,4,),"")</f>
        <v/>
      </c>
      <c r="I39" s="168" t="str">
        <f>IFERROR(VLOOKUP(E39,Nómina!B:J,5,),"")</f>
        <v/>
      </c>
      <c r="J39" s="167" t="str">
        <f>IFERROR(VLOOKUP(E39,Nómina!B:J,6,),"")</f>
        <v/>
      </c>
      <c r="K39" s="169" t="str">
        <f>IFERROR(VLOOKUP(E39,Nómina!B:J,7,),"")</f>
        <v/>
      </c>
      <c r="L39" s="170" t="str">
        <f>IFERROR(VLOOKUP(E39,Nómina!B:J,8,),"")</f>
        <v/>
      </c>
      <c r="M39" s="170" t="str">
        <f>IFERROR(VLOOKUP(E39,Nómina!B:J,9,),"")</f>
        <v/>
      </c>
      <c r="N39" s="171" t="str">
        <f t="shared" si="3"/>
        <v/>
      </c>
      <c r="O39" s="172"/>
      <c r="P39" s="173"/>
      <c r="Q39" s="174"/>
      <c r="R39" s="175"/>
      <c r="S39" s="176">
        <f t="shared" si="4"/>
        <v>0</v>
      </c>
      <c r="T39" s="177">
        <f t="shared" si="5"/>
        <v>0</v>
      </c>
      <c r="U39" s="177">
        <f t="shared" si="6"/>
        <v>0</v>
      </c>
      <c r="V39" s="174"/>
      <c r="W39" s="178">
        <f t="shared" si="7"/>
        <v>0</v>
      </c>
      <c r="X39" s="176">
        <f>IF(OR(K39="",L39="",O39="",W39="",W39&lt;10,AND(L39&gt;=2017,OR(N39=66,N39=67))),0,IF(OR(L39=2016,AND(L39&gt;=2017,N39&gt;=60,N39&lt;=65),AND(L39&gt;=2017,N39&gt;=70)),VLOOKUP(ROUND(O39,0),'Tabla Bonificación Antiguedad'!$B$4:$AB$49,MATCH(ROUND(W39,0),'Tabla Bonificación Antiguedad'!$B$4:$AB$4),FALSE)))</f>
        <v>0</v>
      </c>
      <c r="Y39" s="179">
        <f t="shared" si="1"/>
        <v>0</v>
      </c>
      <c r="Z39" s="180"/>
      <c r="AA39" s="108">
        <f t="shared" si="8"/>
        <v>0</v>
      </c>
      <c r="AB39" s="109" t="s">
        <v>239</v>
      </c>
      <c r="AX39" s="268" t="s">
        <v>171</v>
      </c>
    </row>
    <row r="40" spans="1:50" ht="20.100000000000001" customHeight="1">
      <c r="A40" s="107">
        <v>14</v>
      </c>
      <c r="B40" s="164"/>
      <c r="C40" s="165" t="e">
        <f t="shared" si="0"/>
        <v>#N/A</v>
      </c>
      <c r="D40" s="166" t="str">
        <f t="shared" si="2"/>
        <v/>
      </c>
      <c r="E40" s="251"/>
      <c r="F40" s="167" t="str">
        <f>IFERROR(VLOOKUP(E40,Nómina!B:J,2,),"")</f>
        <v/>
      </c>
      <c r="G40" s="168" t="str">
        <f>IFERROR(VLOOKUP(E40,Nómina!B:J,3,),"")</f>
        <v/>
      </c>
      <c r="H40" s="168" t="str">
        <f>IFERROR(VLOOKUP(E40,Nómina!B:J,4,),"")</f>
        <v/>
      </c>
      <c r="I40" s="168" t="str">
        <f>IFERROR(VLOOKUP(E40,Nómina!B:J,5,),"")</f>
        <v/>
      </c>
      <c r="J40" s="167" t="str">
        <f>IFERROR(VLOOKUP(E40,Nómina!B:J,6,),"")</f>
        <v/>
      </c>
      <c r="K40" s="169" t="str">
        <f>IFERROR(VLOOKUP(E40,Nómina!B:J,7,),"")</f>
        <v/>
      </c>
      <c r="L40" s="170" t="str">
        <f>IFERROR(VLOOKUP(E40,Nómina!B:J,8,),"")</f>
        <v/>
      </c>
      <c r="M40" s="170" t="str">
        <f>IFERROR(VLOOKUP(E40,Nómina!B:J,9,),"")</f>
        <v/>
      </c>
      <c r="N40" s="171" t="str">
        <f t="shared" si="3"/>
        <v/>
      </c>
      <c r="O40" s="172"/>
      <c r="P40" s="173"/>
      <c r="Q40" s="174"/>
      <c r="R40" s="175"/>
      <c r="S40" s="176">
        <f t="shared" si="4"/>
        <v>0</v>
      </c>
      <c r="T40" s="177">
        <f t="shared" si="5"/>
        <v>0</v>
      </c>
      <c r="U40" s="177">
        <f t="shared" si="6"/>
        <v>0</v>
      </c>
      <c r="V40" s="174"/>
      <c r="W40" s="178">
        <f t="shared" si="7"/>
        <v>0</v>
      </c>
      <c r="X40" s="176">
        <f>IF(OR(K40="",L40="",O40="",W40="",W40&lt;10,AND(L40&gt;=2017,OR(N40=66,N40=67))),0,IF(OR(L40=2016,AND(L40&gt;=2017,N40&gt;=60,N40&lt;=65),AND(L40&gt;=2017,N40&gt;=70)),VLOOKUP(ROUND(O40,0),'Tabla Bonificación Antiguedad'!$B$4:$AB$49,MATCH(ROUND(W40,0),'Tabla Bonificación Antiguedad'!$B$4:$AB$4),FALSE)))</f>
        <v>0</v>
      </c>
      <c r="Y40" s="179">
        <f t="shared" si="1"/>
        <v>0</v>
      </c>
      <c r="Z40" s="180"/>
      <c r="AA40" s="108">
        <f t="shared" si="8"/>
        <v>0</v>
      </c>
      <c r="AB40" s="109" t="s">
        <v>240</v>
      </c>
      <c r="AX40" s="268" t="s">
        <v>171</v>
      </c>
    </row>
    <row r="41" spans="1:50" ht="20.100000000000001" customHeight="1">
      <c r="A41" s="107">
        <v>15</v>
      </c>
      <c r="B41" s="164"/>
      <c r="C41" s="165" t="e">
        <f t="shared" si="0"/>
        <v>#N/A</v>
      </c>
      <c r="D41" s="166" t="str">
        <f t="shared" si="2"/>
        <v/>
      </c>
      <c r="E41" s="251"/>
      <c r="F41" s="167" t="str">
        <f>IFERROR(VLOOKUP(E41,Nómina!B:J,2,),"")</f>
        <v/>
      </c>
      <c r="G41" s="168" t="str">
        <f>IFERROR(VLOOKUP(E41,Nómina!B:J,3,),"")</f>
        <v/>
      </c>
      <c r="H41" s="168" t="str">
        <f>IFERROR(VLOOKUP(E41,Nómina!B:J,4,),"")</f>
        <v/>
      </c>
      <c r="I41" s="168" t="str">
        <f>IFERROR(VLOOKUP(E41,Nómina!B:J,5,),"")</f>
        <v/>
      </c>
      <c r="J41" s="167" t="str">
        <f>IFERROR(VLOOKUP(E41,Nómina!B:J,6,),"")</f>
        <v/>
      </c>
      <c r="K41" s="169" t="str">
        <f>IFERROR(VLOOKUP(E41,Nómina!B:J,7,),"")</f>
        <v/>
      </c>
      <c r="L41" s="170" t="str">
        <f>IFERROR(VLOOKUP(E41,Nómina!B:J,8,),"")</f>
        <v/>
      </c>
      <c r="M41" s="170" t="str">
        <f>IFERROR(VLOOKUP(E41,Nómina!B:J,9,),"")</f>
        <v/>
      </c>
      <c r="N41" s="171" t="str">
        <f t="shared" si="3"/>
        <v/>
      </c>
      <c r="O41" s="172"/>
      <c r="P41" s="173"/>
      <c r="Q41" s="174"/>
      <c r="R41" s="175"/>
      <c r="S41" s="176">
        <f t="shared" si="4"/>
        <v>0</v>
      </c>
      <c r="T41" s="177">
        <f t="shared" si="5"/>
        <v>0</v>
      </c>
      <c r="U41" s="177">
        <f t="shared" si="6"/>
        <v>0</v>
      </c>
      <c r="V41" s="174"/>
      <c r="W41" s="178">
        <f t="shared" si="7"/>
        <v>0</v>
      </c>
      <c r="X41" s="176">
        <f>IF(OR(K41="",L41="",O41="",W41="",W41&lt;10,AND(L41&gt;=2017,OR(N41=66,N41=67))),0,IF(OR(L41=2016,AND(L41&gt;=2017,N41&gt;=60,N41&lt;=65),AND(L41&gt;=2017,N41&gt;=70)),VLOOKUP(ROUND(O41,0),'Tabla Bonificación Antiguedad'!$B$4:$AB$49,MATCH(ROUND(W41,0),'Tabla Bonificación Antiguedad'!$B$4:$AB$4),FALSE)))</f>
        <v>0</v>
      </c>
      <c r="Y41" s="179">
        <f t="shared" si="1"/>
        <v>0</v>
      </c>
      <c r="Z41" s="180"/>
      <c r="AA41" s="108">
        <f t="shared" si="8"/>
        <v>0</v>
      </c>
      <c r="AB41" s="109" t="s">
        <v>241</v>
      </c>
      <c r="AX41" s="268" t="s">
        <v>171</v>
      </c>
    </row>
    <row r="42" spans="1:50" ht="20.100000000000001" customHeight="1">
      <c r="A42" s="107">
        <v>16</v>
      </c>
      <c r="B42" s="164"/>
      <c r="C42" s="165" t="e">
        <f t="shared" si="0"/>
        <v>#N/A</v>
      </c>
      <c r="D42" s="166" t="str">
        <f t="shared" si="2"/>
        <v/>
      </c>
      <c r="E42" s="251"/>
      <c r="F42" s="167" t="str">
        <f>IFERROR(VLOOKUP(E42,Nómina!B:J,2,),"")</f>
        <v/>
      </c>
      <c r="G42" s="168" t="str">
        <f>IFERROR(VLOOKUP(E42,Nómina!B:J,3,),"")</f>
        <v/>
      </c>
      <c r="H42" s="168" t="str">
        <f>IFERROR(VLOOKUP(E42,Nómina!B:J,4,),"")</f>
        <v/>
      </c>
      <c r="I42" s="168" t="str">
        <f>IFERROR(VLOOKUP(E42,Nómina!B:J,5,),"")</f>
        <v/>
      </c>
      <c r="J42" s="167" t="str">
        <f>IFERROR(VLOOKUP(E42,Nómina!B:J,6,),"")</f>
        <v/>
      </c>
      <c r="K42" s="169" t="str">
        <f>IFERROR(VLOOKUP(E42,Nómina!B:J,7,),"")</f>
        <v/>
      </c>
      <c r="L42" s="170" t="str">
        <f>IFERROR(VLOOKUP(E42,Nómina!B:J,8,),"")</f>
        <v/>
      </c>
      <c r="M42" s="170" t="str">
        <f>IFERROR(VLOOKUP(E42,Nómina!B:J,9,),"")</f>
        <v/>
      </c>
      <c r="N42" s="171" t="str">
        <f t="shared" si="3"/>
        <v/>
      </c>
      <c r="O42" s="172"/>
      <c r="P42" s="173"/>
      <c r="Q42" s="174"/>
      <c r="R42" s="175"/>
      <c r="S42" s="176">
        <f t="shared" si="4"/>
        <v>0</v>
      </c>
      <c r="T42" s="177">
        <f t="shared" si="5"/>
        <v>0</v>
      </c>
      <c r="U42" s="177">
        <f t="shared" si="6"/>
        <v>0</v>
      </c>
      <c r="V42" s="174"/>
      <c r="W42" s="178">
        <f t="shared" si="7"/>
        <v>0</v>
      </c>
      <c r="X42" s="176">
        <f>IF(OR(K42="",L42="",O42="",W42="",W42&lt;10,AND(L42&gt;=2017,OR(N42=66,N42=67))),0,IF(OR(L42=2016,AND(L42&gt;=2017,N42&gt;=60,N42&lt;=65),AND(L42&gt;=2017,N42&gt;=70)),VLOOKUP(ROUND(O42,0),'Tabla Bonificación Antiguedad'!$B$4:$AB$49,MATCH(ROUND(W42,0),'Tabla Bonificación Antiguedad'!$B$4:$AB$4),FALSE)))</f>
        <v>0</v>
      </c>
      <c r="Y42" s="179">
        <f t="shared" si="1"/>
        <v>0</v>
      </c>
      <c r="Z42" s="180"/>
      <c r="AA42" s="108">
        <f>+IFERROR(ROUND(S42/$I$16*$N$15,0),0)</f>
        <v>0</v>
      </c>
      <c r="AB42" s="150" t="s">
        <v>242</v>
      </c>
      <c r="AX42" s="268" t="s">
        <v>171</v>
      </c>
    </row>
    <row r="43" spans="1:50" ht="20.100000000000001" customHeight="1">
      <c r="A43" s="107">
        <v>17</v>
      </c>
      <c r="B43" s="164"/>
      <c r="C43" s="165" t="e">
        <f t="shared" si="0"/>
        <v>#N/A</v>
      </c>
      <c r="D43" s="166" t="str">
        <f t="shared" si="2"/>
        <v/>
      </c>
      <c r="E43" s="251"/>
      <c r="F43" s="167" t="str">
        <f>IFERROR(VLOOKUP(E43,Nómina!B:J,2,),"")</f>
        <v/>
      </c>
      <c r="G43" s="168" t="str">
        <f>IFERROR(VLOOKUP(E43,Nómina!B:J,3,),"")</f>
        <v/>
      </c>
      <c r="H43" s="168" t="str">
        <f>IFERROR(VLOOKUP(E43,Nómina!B:J,4,),"")</f>
        <v/>
      </c>
      <c r="I43" s="168" t="str">
        <f>IFERROR(VLOOKUP(E43,Nómina!B:J,5,),"")</f>
        <v/>
      </c>
      <c r="J43" s="167" t="str">
        <f>IFERROR(VLOOKUP(E43,Nómina!B:J,6,),"")</f>
        <v/>
      </c>
      <c r="K43" s="169" t="str">
        <f>IFERROR(VLOOKUP(E43,Nómina!B:J,7,),"")</f>
        <v/>
      </c>
      <c r="L43" s="170" t="str">
        <f>IFERROR(VLOOKUP(E43,Nómina!B:J,8,),"")</f>
        <v/>
      </c>
      <c r="M43" s="170" t="str">
        <f>IFERROR(VLOOKUP(E43,Nómina!B:J,9,),"")</f>
        <v/>
      </c>
      <c r="N43" s="171" t="str">
        <f t="shared" si="3"/>
        <v/>
      </c>
      <c r="O43" s="172"/>
      <c r="P43" s="173"/>
      <c r="Q43" s="174"/>
      <c r="R43" s="175"/>
      <c r="S43" s="176">
        <f t="shared" si="4"/>
        <v>0</v>
      </c>
      <c r="T43" s="177">
        <f t="shared" si="5"/>
        <v>0</v>
      </c>
      <c r="U43" s="177">
        <f t="shared" si="6"/>
        <v>0</v>
      </c>
      <c r="V43" s="174"/>
      <c r="W43" s="178">
        <f t="shared" si="7"/>
        <v>0</v>
      </c>
      <c r="X43" s="176">
        <f>IF(OR(K43="",L43="",O43="",W43="",W43&lt;10,AND(L43&gt;=2017,OR(N43=66,N43=67))),0,IF(OR(L43=2016,AND(L43&gt;=2017,N43&gt;=60,N43&lt;=65),AND(L43&gt;=2017,N43&gt;=70)),VLOOKUP(ROUND(O43,0),'Tabla Bonificación Antiguedad'!$B$4:$AB$49,MATCH(ROUND(W43,0),'Tabla Bonificación Antiguedad'!$B$4:$AB$4),FALSE)))</f>
        <v>0</v>
      </c>
      <c r="Y43" s="179">
        <f t="shared" si="1"/>
        <v>0</v>
      </c>
      <c r="Z43" s="180"/>
      <c r="AA43" s="108">
        <f t="shared" si="8"/>
        <v>0</v>
      </c>
      <c r="AX43" s="268" t="s">
        <v>171</v>
      </c>
    </row>
    <row r="44" spans="1:50" ht="20.100000000000001" customHeight="1">
      <c r="A44" s="107">
        <v>18</v>
      </c>
      <c r="B44" s="164"/>
      <c r="C44" s="165" t="e">
        <f t="shared" si="0"/>
        <v>#N/A</v>
      </c>
      <c r="D44" s="166" t="str">
        <f t="shared" si="2"/>
        <v/>
      </c>
      <c r="E44" s="251"/>
      <c r="F44" s="167" t="str">
        <f>IFERROR(VLOOKUP(E44,Nómina!B:J,2,),"")</f>
        <v/>
      </c>
      <c r="G44" s="168" t="str">
        <f>IFERROR(VLOOKUP(E44,Nómina!B:J,3,),"")</f>
        <v/>
      </c>
      <c r="H44" s="168" t="str">
        <f>IFERROR(VLOOKUP(E44,Nómina!B:J,4,),"")</f>
        <v/>
      </c>
      <c r="I44" s="168" t="str">
        <f>IFERROR(VLOOKUP(E44,Nómina!B:J,5,),"")</f>
        <v/>
      </c>
      <c r="J44" s="167" t="str">
        <f>IFERROR(VLOOKUP(E44,Nómina!B:J,6,),"")</f>
        <v/>
      </c>
      <c r="K44" s="169" t="str">
        <f>IFERROR(VLOOKUP(E44,Nómina!B:J,7,),"")</f>
        <v/>
      </c>
      <c r="L44" s="170" t="str">
        <f>IFERROR(VLOOKUP(E44,Nómina!B:J,8,),"")</f>
        <v/>
      </c>
      <c r="M44" s="170" t="str">
        <f>IFERROR(VLOOKUP(E44,Nómina!B:J,9,),"")</f>
        <v/>
      </c>
      <c r="N44" s="171" t="str">
        <f t="shared" si="3"/>
        <v/>
      </c>
      <c r="O44" s="172"/>
      <c r="P44" s="173"/>
      <c r="Q44" s="174"/>
      <c r="R44" s="175"/>
      <c r="S44" s="176">
        <f t="shared" si="4"/>
        <v>0</v>
      </c>
      <c r="T44" s="177">
        <f t="shared" si="5"/>
        <v>0</v>
      </c>
      <c r="U44" s="177">
        <f t="shared" si="6"/>
        <v>0</v>
      </c>
      <c r="V44" s="174"/>
      <c r="W44" s="178">
        <f t="shared" si="7"/>
        <v>0</v>
      </c>
      <c r="X44" s="176">
        <f>IF(OR(K44="",L44="",O44="",W44="",W44&lt;10,AND(L44&gt;=2017,OR(N44=66,N44=67))),0,IF(OR(L44=2016,AND(L44&gt;=2017,N44&gt;=60,N44&lt;=65),AND(L44&gt;=2017,N44&gt;=70)),VLOOKUP(ROUND(O44,0),'Tabla Bonificación Antiguedad'!$B$4:$AB$49,MATCH(ROUND(W44,0),'Tabla Bonificación Antiguedad'!$B$4:$AB$4),FALSE)))</f>
        <v>0</v>
      </c>
      <c r="Y44" s="179">
        <f t="shared" si="1"/>
        <v>0</v>
      </c>
      <c r="Z44" s="180"/>
      <c r="AA44" s="108">
        <f t="shared" si="8"/>
        <v>0</v>
      </c>
      <c r="AX44" s="268" t="s">
        <v>171</v>
      </c>
    </row>
    <row r="45" spans="1:50" ht="20.100000000000001" customHeight="1">
      <c r="A45" s="107">
        <v>19</v>
      </c>
      <c r="B45" s="164"/>
      <c r="C45" s="165" t="e">
        <f t="shared" si="0"/>
        <v>#N/A</v>
      </c>
      <c r="D45" s="166" t="str">
        <f t="shared" si="2"/>
        <v/>
      </c>
      <c r="E45" s="251"/>
      <c r="F45" s="167" t="str">
        <f>IFERROR(VLOOKUP(E45,Nómina!B:J,2,),"")</f>
        <v/>
      </c>
      <c r="G45" s="168" t="str">
        <f>IFERROR(VLOOKUP(E45,Nómina!B:J,3,),"")</f>
        <v/>
      </c>
      <c r="H45" s="168" t="str">
        <f>IFERROR(VLOOKUP(E45,Nómina!B:J,4,),"")</f>
        <v/>
      </c>
      <c r="I45" s="168" t="str">
        <f>IFERROR(VLOOKUP(E45,Nómina!B:J,5,),"")</f>
        <v/>
      </c>
      <c r="J45" s="167" t="str">
        <f>IFERROR(VLOOKUP(E45,Nómina!B:J,6,),"")</f>
        <v/>
      </c>
      <c r="K45" s="169" t="str">
        <f>IFERROR(VLOOKUP(E45,Nómina!B:J,7,),"")</f>
        <v/>
      </c>
      <c r="L45" s="170" t="str">
        <f>IFERROR(VLOOKUP(E45,Nómina!B:J,8,),"")</f>
        <v/>
      </c>
      <c r="M45" s="170" t="str">
        <f>IFERROR(VLOOKUP(E45,Nómina!B:J,9,),"")</f>
        <v/>
      </c>
      <c r="N45" s="171" t="str">
        <f t="shared" si="3"/>
        <v/>
      </c>
      <c r="O45" s="172"/>
      <c r="P45" s="173"/>
      <c r="Q45" s="174"/>
      <c r="R45" s="175"/>
      <c r="S45" s="176">
        <f t="shared" si="4"/>
        <v>0</v>
      </c>
      <c r="T45" s="177">
        <f t="shared" si="5"/>
        <v>0</v>
      </c>
      <c r="U45" s="177">
        <f t="shared" si="6"/>
        <v>0</v>
      </c>
      <c r="V45" s="174"/>
      <c r="W45" s="178">
        <f t="shared" si="7"/>
        <v>0</v>
      </c>
      <c r="X45" s="176">
        <f>IF(OR(K45="",L45="",O45="",W45="",W45&lt;10,AND(L45&gt;=2017,OR(N45=66,N45=67))),0,IF(OR(L45=2016,AND(L45&gt;=2017,N45&gt;=60,N45&lt;=65),AND(L45&gt;=2017,N45&gt;=70)),VLOOKUP(ROUND(O45,0),'Tabla Bonificación Antiguedad'!$B$4:$AB$49,MATCH(ROUND(W45,0),'Tabla Bonificación Antiguedad'!$B$4:$AB$4),FALSE)))</f>
        <v>0</v>
      </c>
      <c r="Y45" s="179">
        <f t="shared" si="1"/>
        <v>0</v>
      </c>
      <c r="Z45" s="180"/>
      <c r="AA45" s="108">
        <f t="shared" si="8"/>
        <v>0</v>
      </c>
      <c r="AX45" s="268" t="s">
        <v>171</v>
      </c>
    </row>
    <row r="46" spans="1:50" ht="20.100000000000001" customHeight="1">
      <c r="A46" s="107">
        <v>20</v>
      </c>
      <c r="B46" s="164"/>
      <c r="C46" s="165" t="e">
        <f t="shared" si="0"/>
        <v>#N/A</v>
      </c>
      <c r="D46" s="166" t="str">
        <f t="shared" si="2"/>
        <v/>
      </c>
      <c r="E46" s="251"/>
      <c r="F46" s="167" t="str">
        <f>IFERROR(VLOOKUP(E46,Nómina!B:J,2,),"")</f>
        <v/>
      </c>
      <c r="G46" s="168" t="str">
        <f>IFERROR(VLOOKUP(E46,Nómina!B:J,3,),"")</f>
        <v/>
      </c>
      <c r="H46" s="168" t="str">
        <f>IFERROR(VLOOKUP(E46,Nómina!B:J,4,),"")</f>
        <v/>
      </c>
      <c r="I46" s="168" t="str">
        <f>IFERROR(VLOOKUP(E46,Nómina!B:J,5,),"")</f>
        <v/>
      </c>
      <c r="J46" s="167" t="str">
        <f>IFERROR(VLOOKUP(E46,Nómina!B:J,6,),"")</f>
        <v/>
      </c>
      <c r="K46" s="169" t="str">
        <f>IFERROR(VLOOKUP(E46,Nómina!B:J,7,),"")</f>
        <v/>
      </c>
      <c r="L46" s="170" t="str">
        <f>IFERROR(VLOOKUP(E46,Nómina!B:J,8,),"")</f>
        <v/>
      </c>
      <c r="M46" s="170" t="str">
        <f>IFERROR(VLOOKUP(E46,Nómina!B:J,9,),"")</f>
        <v/>
      </c>
      <c r="N46" s="171" t="str">
        <f t="shared" si="3"/>
        <v/>
      </c>
      <c r="O46" s="172"/>
      <c r="P46" s="173"/>
      <c r="Q46" s="174"/>
      <c r="R46" s="175"/>
      <c r="S46" s="176">
        <f t="shared" si="4"/>
        <v>0</v>
      </c>
      <c r="T46" s="177">
        <f t="shared" si="5"/>
        <v>0</v>
      </c>
      <c r="U46" s="177">
        <f t="shared" si="6"/>
        <v>0</v>
      </c>
      <c r="V46" s="174"/>
      <c r="W46" s="178">
        <f t="shared" si="7"/>
        <v>0</v>
      </c>
      <c r="X46" s="176">
        <f>IF(OR(K46="",L46="",O46="",W46="",W46&lt;10,AND(L46&gt;=2017,OR(N46=66,N46=67))),0,IF(OR(L46=2016,AND(L46&gt;=2017,N46&gt;=60,N46&lt;=65),AND(L46&gt;=2017,N46&gt;=70)),VLOOKUP(ROUND(O46,0),'Tabla Bonificación Antiguedad'!$B$4:$AB$49,MATCH(ROUND(W46,0),'Tabla Bonificación Antiguedad'!$B$4:$AB$4),FALSE)))</f>
        <v>0</v>
      </c>
      <c r="Y46" s="179">
        <f t="shared" si="1"/>
        <v>0</v>
      </c>
      <c r="Z46" s="180"/>
      <c r="AA46" s="108">
        <f t="shared" si="8"/>
        <v>0</v>
      </c>
      <c r="AX46" s="268" t="s">
        <v>171</v>
      </c>
    </row>
    <row r="47" spans="1:50" ht="20.100000000000001" customHeight="1">
      <c r="A47" s="107">
        <v>21</v>
      </c>
      <c r="B47" s="164"/>
      <c r="C47" s="165" t="e">
        <f t="shared" si="0"/>
        <v>#N/A</v>
      </c>
      <c r="D47" s="166" t="str">
        <f t="shared" si="2"/>
        <v/>
      </c>
      <c r="E47" s="251"/>
      <c r="F47" s="167" t="str">
        <f>IFERROR(VLOOKUP(E47,Nómina!B:J,2,),"")</f>
        <v/>
      </c>
      <c r="G47" s="168" t="str">
        <f>IFERROR(VLOOKUP(E47,Nómina!B:J,3,),"")</f>
        <v/>
      </c>
      <c r="H47" s="168" t="str">
        <f>IFERROR(VLOOKUP(E47,Nómina!B:J,4,),"")</f>
        <v/>
      </c>
      <c r="I47" s="168" t="str">
        <f>IFERROR(VLOOKUP(E47,Nómina!B:J,5,),"")</f>
        <v/>
      </c>
      <c r="J47" s="167" t="str">
        <f>IFERROR(VLOOKUP(E47,Nómina!B:J,6,),"")</f>
        <v/>
      </c>
      <c r="K47" s="169" t="str">
        <f>IFERROR(VLOOKUP(E47,Nómina!B:J,7,),"")</f>
        <v/>
      </c>
      <c r="L47" s="170" t="str">
        <f>IFERROR(VLOOKUP(E47,Nómina!B:J,8,),"")</f>
        <v/>
      </c>
      <c r="M47" s="170" t="str">
        <f>IFERROR(VLOOKUP(E47,Nómina!B:J,9,),"")</f>
        <v/>
      </c>
      <c r="N47" s="171" t="str">
        <f t="shared" si="3"/>
        <v/>
      </c>
      <c r="O47" s="172"/>
      <c r="P47" s="173"/>
      <c r="Q47" s="174"/>
      <c r="R47" s="175"/>
      <c r="S47" s="176">
        <f t="shared" si="4"/>
        <v>0</v>
      </c>
      <c r="T47" s="177">
        <f t="shared" si="5"/>
        <v>0</v>
      </c>
      <c r="U47" s="177">
        <f t="shared" si="6"/>
        <v>0</v>
      </c>
      <c r="V47" s="174"/>
      <c r="W47" s="178">
        <f t="shared" si="7"/>
        <v>0</v>
      </c>
      <c r="X47" s="176">
        <f>IF(OR(K47="",L47="",O47="",W47="",W47&lt;10,AND(L47&gt;=2017,OR(N47=66,N47=67))),0,IF(OR(L47=2016,AND(L47&gt;=2017,N47&gt;=60,N47&lt;=65),AND(L47&gt;=2017,N47&gt;=70)),VLOOKUP(ROUND(O47,0),'Tabla Bonificación Antiguedad'!$B$4:$AB$49,MATCH(ROUND(W47,0),'Tabla Bonificación Antiguedad'!$B$4:$AB$4),FALSE)))</f>
        <v>0</v>
      </c>
      <c r="Y47" s="179">
        <f t="shared" si="1"/>
        <v>0</v>
      </c>
      <c r="Z47" s="180"/>
      <c r="AA47" s="108">
        <f t="shared" si="8"/>
        <v>0</v>
      </c>
      <c r="AX47" s="268" t="s">
        <v>171</v>
      </c>
    </row>
    <row r="48" spans="1:50" ht="20.100000000000001" customHeight="1">
      <c r="A48" s="107">
        <v>22</v>
      </c>
      <c r="B48" s="164"/>
      <c r="C48" s="165" t="e">
        <f t="shared" si="0"/>
        <v>#N/A</v>
      </c>
      <c r="D48" s="166" t="str">
        <f t="shared" si="2"/>
        <v/>
      </c>
      <c r="E48" s="251"/>
      <c r="F48" s="167" t="str">
        <f>IFERROR(VLOOKUP(E48,Nómina!B:J,2,),"")</f>
        <v/>
      </c>
      <c r="G48" s="168" t="str">
        <f>IFERROR(VLOOKUP(E48,Nómina!B:J,3,),"")</f>
        <v/>
      </c>
      <c r="H48" s="168" t="str">
        <f>IFERROR(VLOOKUP(E48,Nómina!B:J,4,),"")</f>
        <v/>
      </c>
      <c r="I48" s="168" t="str">
        <f>IFERROR(VLOOKUP(E48,Nómina!B:J,5,),"")</f>
        <v/>
      </c>
      <c r="J48" s="167" t="str">
        <f>IFERROR(VLOOKUP(E48,Nómina!B:J,6,),"")</f>
        <v/>
      </c>
      <c r="K48" s="169" t="str">
        <f>IFERROR(VLOOKUP(E48,Nómina!B:J,7,),"")</f>
        <v/>
      </c>
      <c r="L48" s="170" t="str">
        <f>IFERROR(VLOOKUP(E48,Nómina!B:J,8,),"")</f>
        <v/>
      </c>
      <c r="M48" s="170" t="str">
        <f>IFERROR(VLOOKUP(E48,Nómina!B:J,9,),"")</f>
        <v/>
      </c>
      <c r="N48" s="171" t="str">
        <f t="shared" si="3"/>
        <v/>
      </c>
      <c r="O48" s="172"/>
      <c r="P48" s="173"/>
      <c r="Q48" s="174"/>
      <c r="R48" s="175"/>
      <c r="S48" s="176">
        <f t="shared" si="4"/>
        <v>0</v>
      </c>
      <c r="T48" s="177">
        <f t="shared" si="5"/>
        <v>0</v>
      </c>
      <c r="U48" s="177">
        <f t="shared" si="6"/>
        <v>0</v>
      </c>
      <c r="V48" s="174"/>
      <c r="W48" s="178">
        <f t="shared" si="7"/>
        <v>0</v>
      </c>
      <c r="X48" s="176">
        <f>IF(OR(K48="",L48="",O48="",W48="",W48&lt;10,AND(L48&gt;=2017,OR(N48=66,N48=67))),0,IF(OR(L48=2016,AND(L48&gt;=2017,N48&gt;=60,N48&lt;=65),AND(L48&gt;=2017,N48&gt;=70)),VLOOKUP(ROUND(O48,0),'Tabla Bonificación Antiguedad'!$B$4:$AB$49,MATCH(ROUND(W48,0),'Tabla Bonificación Antiguedad'!$B$4:$AB$4),FALSE)))</f>
        <v>0</v>
      </c>
      <c r="Y48" s="179">
        <f t="shared" si="1"/>
        <v>0</v>
      </c>
      <c r="Z48" s="180"/>
      <c r="AA48" s="108">
        <f t="shared" si="8"/>
        <v>0</v>
      </c>
      <c r="AX48" s="268" t="s">
        <v>171</v>
      </c>
    </row>
    <row r="49" spans="1:50" ht="20.100000000000001" customHeight="1">
      <c r="A49" s="107">
        <v>23</v>
      </c>
      <c r="B49" s="164"/>
      <c r="C49" s="165" t="e">
        <f t="shared" si="0"/>
        <v>#N/A</v>
      </c>
      <c r="D49" s="166" t="str">
        <f t="shared" si="2"/>
        <v/>
      </c>
      <c r="E49" s="251"/>
      <c r="F49" s="167" t="str">
        <f>IFERROR(VLOOKUP(E49,Nómina!B:J,2,),"")</f>
        <v/>
      </c>
      <c r="G49" s="168" t="str">
        <f>IFERROR(VLOOKUP(E49,Nómina!B:J,3,),"")</f>
        <v/>
      </c>
      <c r="H49" s="168" t="str">
        <f>IFERROR(VLOOKUP(E49,Nómina!B:J,4,),"")</f>
        <v/>
      </c>
      <c r="I49" s="168" t="str">
        <f>IFERROR(VLOOKUP(E49,Nómina!B:J,5,),"")</f>
        <v/>
      </c>
      <c r="J49" s="167" t="str">
        <f>IFERROR(VLOOKUP(E49,Nómina!B:J,6,),"")</f>
        <v/>
      </c>
      <c r="K49" s="169" t="str">
        <f>IFERROR(VLOOKUP(E49,Nómina!B:J,7,),"")</f>
        <v/>
      </c>
      <c r="L49" s="170" t="str">
        <f>IFERROR(VLOOKUP(E49,Nómina!B:J,8,),"")</f>
        <v/>
      </c>
      <c r="M49" s="170" t="str">
        <f>IFERROR(VLOOKUP(E49,Nómina!B:J,9,),"")</f>
        <v/>
      </c>
      <c r="N49" s="171" t="str">
        <f t="shared" si="3"/>
        <v/>
      </c>
      <c r="O49" s="172"/>
      <c r="P49" s="173"/>
      <c r="Q49" s="174"/>
      <c r="R49" s="175"/>
      <c r="S49" s="176">
        <f t="shared" si="4"/>
        <v>0</v>
      </c>
      <c r="T49" s="177">
        <f t="shared" si="5"/>
        <v>0</v>
      </c>
      <c r="U49" s="177">
        <f t="shared" si="6"/>
        <v>0</v>
      </c>
      <c r="V49" s="174"/>
      <c r="W49" s="178">
        <f t="shared" si="7"/>
        <v>0</v>
      </c>
      <c r="X49" s="176">
        <f>IF(OR(K49="",L49="",O49="",W49="",W49&lt;10,AND(L49&gt;=2017,OR(N49=66,N49=67))),0,IF(OR(L49=2016,AND(L49&gt;=2017,N49&gt;=60,N49&lt;=65),AND(L49&gt;=2017,N49&gt;=70)),VLOOKUP(ROUND(O49,0),'Tabla Bonificación Antiguedad'!$B$4:$AB$49,MATCH(ROUND(W49,0),'Tabla Bonificación Antiguedad'!$B$4:$AB$4),FALSE)))</f>
        <v>0</v>
      </c>
      <c r="Y49" s="179">
        <f t="shared" si="1"/>
        <v>0</v>
      </c>
      <c r="Z49" s="180"/>
      <c r="AA49" s="108">
        <f t="shared" si="8"/>
        <v>0</v>
      </c>
      <c r="AX49" s="268" t="s">
        <v>171</v>
      </c>
    </row>
    <row r="50" spans="1:50" ht="20.100000000000001" customHeight="1">
      <c r="A50" s="107">
        <v>24</v>
      </c>
      <c r="B50" s="164"/>
      <c r="C50" s="165" t="e">
        <f t="shared" si="0"/>
        <v>#N/A</v>
      </c>
      <c r="D50" s="166" t="str">
        <f t="shared" si="2"/>
        <v/>
      </c>
      <c r="E50" s="251"/>
      <c r="F50" s="167" t="str">
        <f>IFERROR(VLOOKUP(E50,Nómina!B:J,2,),"")</f>
        <v/>
      </c>
      <c r="G50" s="168" t="str">
        <f>IFERROR(VLOOKUP(E50,Nómina!B:J,3,),"")</f>
        <v/>
      </c>
      <c r="H50" s="168" t="str">
        <f>IFERROR(VLOOKUP(E50,Nómina!B:J,4,),"")</f>
        <v/>
      </c>
      <c r="I50" s="168" t="str">
        <f>IFERROR(VLOOKUP(E50,Nómina!B:J,5,),"")</f>
        <v/>
      </c>
      <c r="J50" s="167" t="str">
        <f>IFERROR(VLOOKUP(E50,Nómina!B:J,6,),"")</f>
        <v/>
      </c>
      <c r="K50" s="169" t="str">
        <f>IFERROR(VLOOKUP(E50,Nómina!B:J,7,),"")</f>
        <v/>
      </c>
      <c r="L50" s="170" t="str">
        <f>IFERROR(VLOOKUP(E50,Nómina!B:J,8,),"")</f>
        <v/>
      </c>
      <c r="M50" s="170" t="str">
        <f>IFERROR(VLOOKUP(E50,Nómina!B:J,9,),"")</f>
        <v/>
      </c>
      <c r="N50" s="171" t="str">
        <f t="shared" si="3"/>
        <v/>
      </c>
      <c r="O50" s="172"/>
      <c r="P50" s="173"/>
      <c r="Q50" s="174"/>
      <c r="R50" s="175"/>
      <c r="S50" s="176">
        <f t="shared" si="4"/>
        <v>0</v>
      </c>
      <c r="T50" s="177">
        <f t="shared" si="5"/>
        <v>0</v>
      </c>
      <c r="U50" s="177">
        <f t="shared" si="6"/>
        <v>0</v>
      </c>
      <c r="V50" s="174"/>
      <c r="W50" s="178">
        <f t="shared" si="7"/>
        <v>0</v>
      </c>
      <c r="X50" s="176">
        <f>IF(OR(K50="",L50="",O50="",W50="",W50&lt;10,AND(L50&gt;=2017,OR(N50=66,N50=67))),0,IF(OR(L50=2016,AND(L50&gt;=2017,N50&gt;=60,N50&lt;=65),AND(L50&gt;=2017,N50&gt;=70)),VLOOKUP(ROUND(O50,0),'Tabla Bonificación Antiguedad'!$B$4:$AB$49,MATCH(ROUND(W50,0),'Tabla Bonificación Antiguedad'!$B$4:$AB$4),FALSE)))</f>
        <v>0</v>
      </c>
      <c r="Y50" s="179">
        <f t="shared" si="1"/>
        <v>0</v>
      </c>
      <c r="Z50" s="180"/>
      <c r="AA50" s="108">
        <f t="shared" si="8"/>
        <v>0</v>
      </c>
      <c r="AX50" s="268" t="s">
        <v>171</v>
      </c>
    </row>
    <row r="51" spans="1:50" ht="20.100000000000001" customHeight="1">
      <c r="A51" s="107">
        <v>25</v>
      </c>
      <c r="B51" s="164"/>
      <c r="C51" s="165" t="e">
        <f t="shared" si="0"/>
        <v>#N/A</v>
      </c>
      <c r="D51" s="166" t="str">
        <f t="shared" si="2"/>
        <v/>
      </c>
      <c r="E51" s="251"/>
      <c r="F51" s="167" t="str">
        <f>IFERROR(VLOOKUP(E51,Nómina!B:J,2,),"")</f>
        <v/>
      </c>
      <c r="G51" s="168" t="str">
        <f>IFERROR(VLOOKUP(E51,Nómina!B:J,3,),"")</f>
        <v/>
      </c>
      <c r="H51" s="168" t="str">
        <f>IFERROR(VLOOKUP(E51,Nómina!B:J,4,),"")</f>
        <v/>
      </c>
      <c r="I51" s="168" t="str">
        <f>IFERROR(VLOOKUP(E51,Nómina!B:J,5,),"")</f>
        <v/>
      </c>
      <c r="J51" s="167" t="str">
        <f>IFERROR(VLOOKUP(E51,Nómina!B:J,6,),"")</f>
        <v/>
      </c>
      <c r="K51" s="169" t="str">
        <f>IFERROR(VLOOKUP(E51,Nómina!B:J,7,),"")</f>
        <v/>
      </c>
      <c r="L51" s="170" t="str">
        <f>IFERROR(VLOOKUP(E51,Nómina!B:J,8,),"")</f>
        <v/>
      </c>
      <c r="M51" s="170" t="str">
        <f>IFERROR(VLOOKUP(E51,Nómina!B:J,9,),"")</f>
        <v/>
      </c>
      <c r="N51" s="171" t="str">
        <f t="shared" si="3"/>
        <v/>
      </c>
      <c r="O51" s="172"/>
      <c r="P51" s="173"/>
      <c r="Q51" s="174"/>
      <c r="R51" s="175"/>
      <c r="S51" s="176">
        <f t="shared" si="4"/>
        <v>0</v>
      </c>
      <c r="T51" s="177">
        <f t="shared" si="5"/>
        <v>0</v>
      </c>
      <c r="U51" s="177">
        <f t="shared" si="6"/>
        <v>0</v>
      </c>
      <c r="V51" s="174"/>
      <c r="W51" s="178">
        <f t="shared" si="7"/>
        <v>0</v>
      </c>
      <c r="X51" s="176">
        <f>IF(OR(K51="",L51="",O51="",W51="",W51&lt;10,AND(L51&gt;=2017,OR(N51=66,N51=67))),0,IF(OR(L51=2016,AND(L51&gt;=2017,N51&gt;=60,N51&lt;=65),AND(L51&gt;=2017,N51&gt;=70)),VLOOKUP(ROUND(O51,0),'Tabla Bonificación Antiguedad'!$B$4:$AB$49,MATCH(ROUND(W51,0),'Tabla Bonificación Antiguedad'!$B$4:$AB$4),FALSE)))</f>
        <v>0</v>
      </c>
      <c r="Y51" s="179">
        <f t="shared" si="1"/>
        <v>0</v>
      </c>
      <c r="Z51" s="180"/>
      <c r="AA51" s="108">
        <f t="shared" si="8"/>
        <v>0</v>
      </c>
      <c r="AX51" s="268" t="s">
        <v>171</v>
      </c>
    </row>
    <row r="52" spans="1:50" ht="20.100000000000001" customHeight="1">
      <c r="A52" s="107">
        <v>26</v>
      </c>
      <c r="B52" s="164"/>
      <c r="C52" s="165" t="e">
        <f t="shared" si="0"/>
        <v>#N/A</v>
      </c>
      <c r="D52" s="166" t="str">
        <f t="shared" si="2"/>
        <v/>
      </c>
      <c r="E52" s="251"/>
      <c r="F52" s="167" t="str">
        <f>IFERROR(VLOOKUP(E52,Nómina!B:J,2,),"")</f>
        <v/>
      </c>
      <c r="G52" s="168" t="str">
        <f>IFERROR(VLOOKUP(E52,Nómina!B:J,3,),"")</f>
        <v/>
      </c>
      <c r="H52" s="168" t="str">
        <f>IFERROR(VLOOKUP(E52,Nómina!B:J,4,),"")</f>
        <v/>
      </c>
      <c r="I52" s="168" t="str">
        <f>IFERROR(VLOOKUP(E52,Nómina!B:J,5,),"")</f>
        <v/>
      </c>
      <c r="J52" s="167" t="str">
        <f>IFERROR(VLOOKUP(E52,Nómina!B:J,6,),"")</f>
        <v/>
      </c>
      <c r="K52" s="169" t="str">
        <f>IFERROR(VLOOKUP(E52,Nómina!B:J,7,),"")</f>
        <v/>
      </c>
      <c r="L52" s="170" t="str">
        <f>IFERROR(VLOOKUP(E52,Nómina!B:J,8,),"")</f>
        <v/>
      </c>
      <c r="M52" s="170" t="str">
        <f>IFERROR(VLOOKUP(E52,Nómina!B:J,9,),"")</f>
        <v/>
      </c>
      <c r="N52" s="171" t="str">
        <f t="shared" si="3"/>
        <v/>
      </c>
      <c r="O52" s="172"/>
      <c r="P52" s="173"/>
      <c r="Q52" s="174"/>
      <c r="R52" s="175"/>
      <c r="S52" s="176">
        <f t="shared" si="4"/>
        <v>0</v>
      </c>
      <c r="T52" s="177">
        <f t="shared" si="5"/>
        <v>0</v>
      </c>
      <c r="U52" s="177">
        <f t="shared" si="6"/>
        <v>0</v>
      </c>
      <c r="V52" s="174"/>
      <c r="W52" s="178">
        <f t="shared" si="7"/>
        <v>0</v>
      </c>
      <c r="X52" s="176">
        <f>IF(OR(K52="",L52="",O52="",W52="",W52&lt;10,AND(L52&gt;=2017,OR(N52=66,N52=67))),0,IF(OR(L52=2016,AND(L52&gt;=2017,N52&gt;=60,N52&lt;=65),AND(L52&gt;=2017,N52&gt;=70)),VLOOKUP(ROUND(O52,0),'Tabla Bonificación Antiguedad'!$B$4:$AB$49,MATCH(ROUND(W52,0),'Tabla Bonificación Antiguedad'!$B$4:$AB$4),FALSE)))</f>
        <v>0</v>
      </c>
      <c r="Y52" s="179">
        <f t="shared" si="1"/>
        <v>0</v>
      </c>
      <c r="Z52" s="180"/>
      <c r="AA52" s="108">
        <f t="shared" si="8"/>
        <v>0</v>
      </c>
      <c r="AX52" s="268" t="s">
        <v>171</v>
      </c>
    </row>
    <row r="53" spans="1:50" ht="20.100000000000001" customHeight="1">
      <c r="A53" s="107">
        <v>27</v>
      </c>
      <c r="B53" s="164"/>
      <c r="C53" s="165" t="e">
        <f t="shared" si="0"/>
        <v>#N/A</v>
      </c>
      <c r="D53" s="166" t="str">
        <f t="shared" si="2"/>
        <v/>
      </c>
      <c r="E53" s="251"/>
      <c r="F53" s="167" t="str">
        <f>IFERROR(VLOOKUP(E53,Nómina!B:J,2,),"")</f>
        <v/>
      </c>
      <c r="G53" s="168" t="str">
        <f>IFERROR(VLOOKUP(E53,Nómina!B:J,3,),"")</f>
        <v/>
      </c>
      <c r="H53" s="168" t="str">
        <f>IFERROR(VLOOKUP(E53,Nómina!B:J,4,),"")</f>
        <v/>
      </c>
      <c r="I53" s="168" t="str">
        <f>IFERROR(VLOOKUP(E53,Nómina!B:J,5,),"")</f>
        <v/>
      </c>
      <c r="J53" s="167" t="str">
        <f>IFERROR(VLOOKUP(E53,Nómina!B:J,6,),"")</f>
        <v/>
      </c>
      <c r="K53" s="169" t="str">
        <f>IFERROR(VLOOKUP(E53,Nómina!B:J,7,),"")</f>
        <v/>
      </c>
      <c r="L53" s="170" t="str">
        <f>IFERROR(VLOOKUP(E53,Nómina!B:J,8,),"")</f>
        <v/>
      </c>
      <c r="M53" s="170" t="str">
        <f>IFERROR(VLOOKUP(E53,Nómina!B:J,9,),"")</f>
        <v/>
      </c>
      <c r="N53" s="171" t="str">
        <f t="shared" si="3"/>
        <v/>
      </c>
      <c r="O53" s="172"/>
      <c r="P53" s="173"/>
      <c r="Q53" s="174"/>
      <c r="R53" s="175"/>
      <c r="S53" s="176">
        <f t="shared" si="4"/>
        <v>0</v>
      </c>
      <c r="T53" s="177">
        <f t="shared" si="5"/>
        <v>0</v>
      </c>
      <c r="U53" s="177">
        <f t="shared" si="6"/>
        <v>0</v>
      </c>
      <c r="V53" s="174"/>
      <c r="W53" s="178">
        <f t="shared" si="7"/>
        <v>0</v>
      </c>
      <c r="X53" s="176">
        <f>IF(OR(K53="",L53="",O53="",W53="",W53&lt;10,AND(L53&gt;=2017,OR(N53=66,N53=67))),0,IF(OR(L53=2016,AND(L53&gt;=2017,N53&gt;=60,N53&lt;=65),AND(L53&gt;=2017,N53&gt;=70)),VLOOKUP(ROUND(O53,0),'Tabla Bonificación Antiguedad'!$B$4:$AB$49,MATCH(ROUND(W53,0),'Tabla Bonificación Antiguedad'!$B$4:$AB$4),FALSE)))</f>
        <v>0</v>
      </c>
      <c r="Y53" s="179">
        <f t="shared" si="1"/>
        <v>0</v>
      </c>
      <c r="Z53" s="180"/>
      <c r="AA53" s="108">
        <f t="shared" si="8"/>
        <v>0</v>
      </c>
      <c r="AX53" s="268" t="s">
        <v>171</v>
      </c>
    </row>
    <row r="54" spans="1:50" ht="20.100000000000001" customHeight="1">
      <c r="A54" s="107">
        <v>28</v>
      </c>
      <c r="B54" s="164"/>
      <c r="C54" s="165" t="e">
        <f t="shared" si="0"/>
        <v>#N/A</v>
      </c>
      <c r="D54" s="166" t="str">
        <f t="shared" si="2"/>
        <v/>
      </c>
      <c r="E54" s="251"/>
      <c r="F54" s="167" t="str">
        <f>IFERROR(VLOOKUP(E54,Nómina!B:J,2,),"")</f>
        <v/>
      </c>
      <c r="G54" s="168" t="str">
        <f>IFERROR(VLOOKUP(E54,Nómina!B:J,3,),"")</f>
        <v/>
      </c>
      <c r="H54" s="168" t="str">
        <f>IFERROR(VLOOKUP(E54,Nómina!B:J,4,),"")</f>
        <v/>
      </c>
      <c r="I54" s="168" t="str">
        <f>IFERROR(VLOOKUP(E54,Nómina!B:J,5,),"")</f>
        <v/>
      </c>
      <c r="J54" s="167" t="str">
        <f>IFERROR(VLOOKUP(E54,Nómina!B:J,6,),"")</f>
        <v/>
      </c>
      <c r="K54" s="169" t="str">
        <f>IFERROR(VLOOKUP(E54,Nómina!B:J,7,),"")</f>
        <v/>
      </c>
      <c r="L54" s="170" t="str">
        <f>IFERROR(VLOOKUP(E54,Nómina!B:J,8,),"")</f>
        <v/>
      </c>
      <c r="M54" s="170" t="str">
        <f>IFERROR(VLOOKUP(E54,Nómina!B:J,9,),"")</f>
        <v/>
      </c>
      <c r="N54" s="171" t="str">
        <f t="shared" si="3"/>
        <v/>
      </c>
      <c r="O54" s="172"/>
      <c r="P54" s="173"/>
      <c r="Q54" s="174"/>
      <c r="R54" s="175"/>
      <c r="S54" s="176">
        <f t="shared" si="4"/>
        <v>0</v>
      </c>
      <c r="T54" s="177">
        <f t="shared" si="5"/>
        <v>0</v>
      </c>
      <c r="U54" s="177">
        <f t="shared" si="6"/>
        <v>0</v>
      </c>
      <c r="V54" s="174"/>
      <c r="W54" s="178">
        <f t="shared" si="7"/>
        <v>0</v>
      </c>
      <c r="X54" s="176">
        <f>IF(OR(K54="",L54="",O54="",W54="",W54&lt;10,AND(L54&gt;=2017,OR(N54=66,N54=67))),0,IF(OR(L54=2016,AND(L54&gt;=2017,N54&gt;=60,N54&lt;=65),AND(L54&gt;=2017,N54&gt;=70)),VLOOKUP(ROUND(O54,0),'Tabla Bonificación Antiguedad'!$B$4:$AB$49,MATCH(ROUND(W54,0),'Tabla Bonificación Antiguedad'!$B$4:$AB$4),FALSE)))</f>
        <v>0</v>
      </c>
      <c r="Y54" s="179">
        <f t="shared" si="1"/>
        <v>0</v>
      </c>
      <c r="Z54" s="180"/>
      <c r="AA54" s="108">
        <f t="shared" si="8"/>
        <v>0</v>
      </c>
      <c r="AX54" s="268" t="s">
        <v>171</v>
      </c>
    </row>
    <row r="55" spans="1:50" ht="20.100000000000001" customHeight="1">
      <c r="A55" s="107">
        <v>29</v>
      </c>
      <c r="B55" s="164"/>
      <c r="C55" s="165" t="e">
        <f t="shared" si="0"/>
        <v>#N/A</v>
      </c>
      <c r="D55" s="166" t="str">
        <f t="shared" si="2"/>
        <v/>
      </c>
      <c r="E55" s="251"/>
      <c r="F55" s="167" t="str">
        <f>IFERROR(VLOOKUP(E55,Nómina!B:J,2,),"")</f>
        <v/>
      </c>
      <c r="G55" s="168" t="str">
        <f>IFERROR(VLOOKUP(E55,Nómina!B:J,3,),"")</f>
        <v/>
      </c>
      <c r="H55" s="168" t="str">
        <f>IFERROR(VLOOKUP(E55,Nómina!B:J,4,),"")</f>
        <v/>
      </c>
      <c r="I55" s="168" t="str">
        <f>IFERROR(VLOOKUP(E55,Nómina!B:J,5,),"")</f>
        <v/>
      </c>
      <c r="J55" s="167" t="str">
        <f>IFERROR(VLOOKUP(E55,Nómina!B:J,6,),"")</f>
        <v/>
      </c>
      <c r="K55" s="169" t="str">
        <f>IFERROR(VLOOKUP(E55,Nómina!B:J,7,),"")</f>
        <v/>
      </c>
      <c r="L55" s="170" t="str">
        <f>IFERROR(VLOOKUP(E55,Nómina!B:J,8,),"")</f>
        <v/>
      </c>
      <c r="M55" s="170" t="str">
        <f>IFERROR(VLOOKUP(E55,Nómina!B:J,9,),"")</f>
        <v/>
      </c>
      <c r="N55" s="171" t="str">
        <f t="shared" si="3"/>
        <v/>
      </c>
      <c r="O55" s="172"/>
      <c r="P55" s="173"/>
      <c r="Q55" s="174"/>
      <c r="R55" s="175"/>
      <c r="S55" s="176">
        <f t="shared" si="4"/>
        <v>0</v>
      </c>
      <c r="T55" s="177">
        <f t="shared" si="5"/>
        <v>0</v>
      </c>
      <c r="U55" s="177">
        <f t="shared" si="6"/>
        <v>0</v>
      </c>
      <c r="V55" s="174"/>
      <c r="W55" s="178">
        <f t="shared" si="7"/>
        <v>0</v>
      </c>
      <c r="X55" s="176">
        <f>IF(OR(K55="",L55="",O55="",W55="",W55&lt;10,AND(L55&gt;=2017,OR(N55=66,N55=67))),0,IF(OR(L55=2016,AND(L55&gt;=2017,N55&gt;=60,N55&lt;=65),AND(L55&gt;=2017,N55&gt;=70)),VLOOKUP(ROUND(O55,0),'Tabla Bonificación Antiguedad'!$B$4:$AB$49,MATCH(ROUND(W55,0),'Tabla Bonificación Antiguedad'!$B$4:$AB$4),FALSE)))</f>
        <v>0</v>
      </c>
      <c r="Y55" s="179">
        <f t="shared" si="1"/>
        <v>0</v>
      </c>
      <c r="Z55" s="180"/>
      <c r="AA55" s="108">
        <f t="shared" si="8"/>
        <v>0</v>
      </c>
      <c r="AX55" s="268" t="s">
        <v>171</v>
      </c>
    </row>
    <row r="56" spans="1:50" ht="20.100000000000001" customHeight="1">
      <c r="A56" s="107">
        <v>30</v>
      </c>
      <c r="B56" s="164"/>
      <c r="C56" s="165" t="e">
        <f t="shared" si="0"/>
        <v>#N/A</v>
      </c>
      <c r="D56" s="166" t="str">
        <f t="shared" si="2"/>
        <v/>
      </c>
      <c r="E56" s="251"/>
      <c r="F56" s="167" t="str">
        <f>IFERROR(VLOOKUP(E56,Nómina!B:J,2,),"")</f>
        <v/>
      </c>
      <c r="G56" s="168" t="str">
        <f>IFERROR(VLOOKUP(E56,Nómina!B:J,3,),"")</f>
        <v/>
      </c>
      <c r="H56" s="168" t="str">
        <f>IFERROR(VLOOKUP(E56,Nómina!B:J,4,),"")</f>
        <v/>
      </c>
      <c r="I56" s="168" t="str">
        <f>IFERROR(VLOOKUP(E56,Nómina!B:J,5,),"")</f>
        <v/>
      </c>
      <c r="J56" s="167" t="str">
        <f>IFERROR(VLOOKUP(E56,Nómina!B:J,6,),"")</f>
        <v/>
      </c>
      <c r="K56" s="169" t="str">
        <f>IFERROR(VLOOKUP(E56,Nómina!B:J,7,),"")</f>
        <v/>
      </c>
      <c r="L56" s="170" t="str">
        <f>IFERROR(VLOOKUP(E56,Nómina!B:J,8,),"")</f>
        <v/>
      </c>
      <c r="M56" s="170" t="str">
        <f>IFERROR(VLOOKUP(E56,Nómina!B:J,9,),"")</f>
        <v/>
      </c>
      <c r="N56" s="171" t="str">
        <f t="shared" si="3"/>
        <v/>
      </c>
      <c r="O56" s="172"/>
      <c r="P56" s="173"/>
      <c r="Q56" s="174"/>
      <c r="R56" s="175"/>
      <c r="S56" s="176">
        <f t="shared" si="4"/>
        <v>0</v>
      </c>
      <c r="T56" s="177">
        <f t="shared" si="5"/>
        <v>0</v>
      </c>
      <c r="U56" s="177">
        <f t="shared" si="6"/>
        <v>0</v>
      </c>
      <c r="V56" s="174"/>
      <c r="W56" s="178">
        <f t="shared" si="7"/>
        <v>0</v>
      </c>
      <c r="X56" s="176">
        <f>IF(OR(K56="",L56="",O56="",W56="",W56&lt;10,AND(L56&gt;=2017,OR(N56=66,N56=67))),0,IF(OR(L56=2016,AND(L56&gt;=2017,N56&gt;=60,N56&lt;=65),AND(L56&gt;=2017,N56&gt;=70)),VLOOKUP(ROUND(O56,0),'Tabla Bonificación Antiguedad'!$B$4:$AB$49,MATCH(ROUND(W56,0),'Tabla Bonificación Antiguedad'!$B$4:$AB$4),FALSE)))</f>
        <v>0</v>
      </c>
      <c r="Y56" s="179">
        <f t="shared" si="1"/>
        <v>0</v>
      </c>
      <c r="Z56" s="180"/>
      <c r="AA56" s="108">
        <f t="shared" si="8"/>
        <v>0</v>
      </c>
      <c r="AX56" s="268" t="s">
        <v>171</v>
      </c>
    </row>
    <row r="57" spans="1:50" ht="20.100000000000001" customHeight="1">
      <c r="A57" s="107">
        <v>31</v>
      </c>
      <c r="B57" s="164"/>
      <c r="C57" s="165" t="e">
        <f t="shared" si="0"/>
        <v>#N/A</v>
      </c>
      <c r="D57" s="166" t="str">
        <f t="shared" si="2"/>
        <v/>
      </c>
      <c r="E57" s="251"/>
      <c r="F57" s="167" t="str">
        <f>IFERROR(VLOOKUP(E57,Nómina!B:J,2,),"")</f>
        <v/>
      </c>
      <c r="G57" s="168" t="str">
        <f>IFERROR(VLOOKUP(E57,Nómina!B:J,3,),"")</f>
        <v/>
      </c>
      <c r="H57" s="168" t="str">
        <f>IFERROR(VLOOKUP(E57,Nómina!B:J,4,),"")</f>
        <v/>
      </c>
      <c r="I57" s="168" t="str">
        <f>IFERROR(VLOOKUP(E57,Nómina!B:J,5,),"")</f>
        <v/>
      </c>
      <c r="J57" s="167" t="str">
        <f>IFERROR(VLOOKUP(E57,Nómina!B:J,6,),"")</f>
        <v/>
      </c>
      <c r="K57" s="169" t="str">
        <f>IFERROR(VLOOKUP(E57,Nómina!B:J,7,),"")</f>
        <v/>
      </c>
      <c r="L57" s="170" t="str">
        <f>IFERROR(VLOOKUP(E57,Nómina!B:J,8,),"")</f>
        <v/>
      </c>
      <c r="M57" s="170" t="str">
        <f>IFERROR(VLOOKUP(E57,Nómina!B:J,9,),"")</f>
        <v/>
      </c>
      <c r="N57" s="171" t="str">
        <f t="shared" si="3"/>
        <v/>
      </c>
      <c r="O57" s="172"/>
      <c r="P57" s="173"/>
      <c r="Q57" s="174"/>
      <c r="R57" s="175"/>
      <c r="S57" s="176">
        <f t="shared" si="4"/>
        <v>0</v>
      </c>
      <c r="T57" s="177">
        <f t="shared" si="5"/>
        <v>0</v>
      </c>
      <c r="U57" s="177">
        <f t="shared" si="6"/>
        <v>0</v>
      </c>
      <c r="V57" s="174"/>
      <c r="W57" s="178">
        <f t="shared" si="7"/>
        <v>0</v>
      </c>
      <c r="X57" s="176">
        <f>IF(OR(K57="",L57="",O57="",W57="",W57&lt;10,AND(L57&gt;=2017,OR(N57=66,N57=67))),0,IF(OR(L57=2016,AND(L57&gt;=2017,N57&gt;=60,N57&lt;=65),AND(L57&gt;=2017,N57&gt;=70)),VLOOKUP(ROUND(O57,0),'Tabla Bonificación Antiguedad'!$B$4:$AB$49,MATCH(ROUND(W57,0),'Tabla Bonificación Antiguedad'!$B$4:$AB$4),FALSE)))</f>
        <v>0</v>
      </c>
      <c r="Y57" s="179">
        <f t="shared" si="1"/>
        <v>0</v>
      </c>
      <c r="Z57" s="180"/>
      <c r="AA57" s="108">
        <f t="shared" si="8"/>
        <v>0</v>
      </c>
      <c r="AX57" s="268" t="s">
        <v>171</v>
      </c>
    </row>
    <row r="58" spans="1:50" ht="20.100000000000001" customHeight="1">
      <c r="A58" s="107">
        <v>32</v>
      </c>
      <c r="B58" s="164"/>
      <c r="C58" s="165" t="e">
        <f t="shared" si="0"/>
        <v>#N/A</v>
      </c>
      <c r="D58" s="166" t="str">
        <f t="shared" si="2"/>
        <v/>
      </c>
      <c r="E58" s="251"/>
      <c r="F58" s="167" t="str">
        <f>IFERROR(VLOOKUP(E58,Nómina!B:J,2,),"")</f>
        <v/>
      </c>
      <c r="G58" s="168" t="str">
        <f>IFERROR(VLOOKUP(E58,Nómina!B:J,3,),"")</f>
        <v/>
      </c>
      <c r="H58" s="168" t="str">
        <f>IFERROR(VLOOKUP(E58,Nómina!B:J,4,),"")</f>
        <v/>
      </c>
      <c r="I58" s="168" t="str">
        <f>IFERROR(VLOOKUP(E58,Nómina!B:J,5,),"")</f>
        <v/>
      </c>
      <c r="J58" s="167" t="str">
        <f>IFERROR(VLOOKUP(E58,Nómina!B:J,6,),"")</f>
        <v/>
      </c>
      <c r="K58" s="169" t="str">
        <f>IFERROR(VLOOKUP(E58,Nómina!B:J,7,),"")</f>
        <v/>
      </c>
      <c r="L58" s="170" t="str">
        <f>IFERROR(VLOOKUP(E58,Nómina!B:J,8,),"")</f>
        <v/>
      </c>
      <c r="M58" s="170" t="str">
        <f>IFERROR(VLOOKUP(E58,Nómina!B:J,9,),"")</f>
        <v/>
      </c>
      <c r="N58" s="171" t="str">
        <f t="shared" si="3"/>
        <v/>
      </c>
      <c r="O58" s="172"/>
      <c r="P58" s="173"/>
      <c r="Q58" s="174"/>
      <c r="R58" s="175"/>
      <c r="S58" s="176">
        <f t="shared" si="4"/>
        <v>0</v>
      </c>
      <c r="T58" s="177">
        <f t="shared" si="5"/>
        <v>0</v>
      </c>
      <c r="U58" s="177">
        <f t="shared" si="6"/>
        <v>0</v>
      </c>
      <c r="V58" s="174"/>
      <c r="W58" s="178">
        <f t="shared" si="7"/>
        <v>0</v>
      </c>
      <c r="X58" s="176">
        <f>IF(OR(K58="",L58="",O58="",W58="",W58&lt;10,AND(L58&gt;=2017,OR(N58=66,N58=67))),0,IF(OR(L58=2016,AND(L58&gt;=2017,N58&gt;=60,N58&lt;=65),AND(L58&gt;=2017,N58&gt;=70)),VLOOKUP(ROUND(O58,0),'Tabla Bonificación Antiguedad'!$B$4:$AB$49,MATCH(ROUND(W58,0),'Tabla Bonificación Antiguedad'!$B$4:$AB$4),FALSE)))</f>
        <v>0</v>
      </c>
      <c r="Y58" s="179">
        <f t="shared" si="1"/>
        <v>0</v>
      </c>
      <c r="Z58" s="180"/>
      <c r="AA58" s="108">
        <f t="shared" si="8"/>
        <v>0</v>
      </c>
      <c r="AX58" s="268" t="s">
        <v>171</v>
      </c>
    </row>
    <row r="59" spans="1:50" ht="20.100000000000001" customHeight="1">
      <c r="A59" s="107">
        <v>33</v>
      </c>
      <c r="B59" s="164"/>
      <c r="C59" s="165" t="e">
        <f t="shared" si="0"/>
        <v>#N/A</v>
      </c>
      <c r="D59" s="166" t="str">
        <f t="shared" si="2"/>
        <v/>
      </c>
      <c r="E59" s="251"/>
      <c r="F59" s="167" t="str">
        <f>IFERROR(VLOOKUP(E59,Nómina!B:J,2,),"")</f>
        <v/>
      </c>
      <c r="G59" s="168" t="str">
        <f>IFERROR(VLOOKUP(E59,Nómina!B:J,3,),"")</f>
        <v/>
      </c>
      <c r="H59" s="168" t="str">
        <f>IFERROR(VLOOKUP(E59,Nómina!B:J,4,),"")</f>
        <v/>
      </c>
      <c r="I59" s="168" t="str">
        <f>IFERROR(VLOOKUP(E59,Nómina!B:J,5,),"")</f>
        <v/>
      </c>
      <c r="J59" s="167" t="str">
        <f>IFERROR(VLOOKUP(E59,Nómina!B:J,6,),"")</f>
        <v/>
      </c>
      <c r="K59" s="169" t="str">
        <f>IFERROR(VLOOKUP(E59,Nómina!B:J,7,),"")</f>
        <v/>
      </c>
      <c r="L59" s="170" t="str">
        <f>IFERROR(VLOOKUP(E59,Nómina!B:J,8,),"")</f>
        <v/>
      </c>
      <c r="M59" s="170" t="str">
        <f>IFERROR(VLOOKUP(E59,Nómina!B:J,9,),"")</f>
        <v/>
      </c>
      <c r="N59" s="171" t="str">
        <f t="shared" si="3"/>
        <v/>
      </c>
      <c r="O59" s="172"/>
      <c r="P59" s="173"/>
      <c r="Q59" s="174"/>
      <c r="R59" s="175"/>
      <c r="S59" s="176">
        <f t="shared" si="4"/>
        <v>0</v>
      </c>
      <c r="T59" s="177">
        <f t="shared" si="5"/>
        <v>0</v>
      </c>
      <c r="U59" s="177">
        <f t="shared" si="6"/>
        <v>0</v>
      </c>
      <c r="V59" s="174"/>
      <c r="W59" s="178">
        <f t="shared" si="7"/>
        <v>0</v>
      </c>
      <c r="X59" s="176">
        <f>IF(OR(K59="",L59="",O59="",W59="",W59&lt;10,AND(L59&gt;=2017,OR(N59=66,N59=67))),0,IF(OR(L59=2016,AND(L59&gt;=2017,N59&gt;=60,N59&lt;=65),AND(L59&gt;=2017,N59&gt;=70)),VLOOKUP(ROUND(O59,0),'Tabla Bonificación Antiguedad'!$B$4:$AB$49,MATCH(ROUND(W59,0),'Tabla Bonificación Antiguedad'!$B$4:$AB$4),FALSE)))</f>
        <v>0</v>
      </c>
      <c r="Y59" s="179">
        <f t="shared" si="1"/>
        <v>0</v>
      </c>
      <c r="Z59" s="180"/>
      <c r="AA59" s="108">
        <f t="shared" si="8"/>
        <v>0</v>
      </c>
      <c r="AX59" s="268" t="s">
        <v>171</v>
      </c>
    </row>
    <row r="60" spans="1:50" ht="20.100000000000001" customHeight="1">
      <c r="A60" s="107">
        <v>34</v>
      </c>
      <c r="B60" s="164"/>
      <c r="C60" s="165" t="e">
        <f t="shared" si="0"/>
        <v>#N/A</v>
      </c>
      <c r="D60" s="166" t="str">
        <f t="shared" si="2"/>
        <v/>
      </c>
      <c r="E60" s="251"/>
      <c r="F60" s="167" t="str">
        <f>IFERROR(VLOOKUP(E60,Nómina!B:J,2,),"")</f>
        <v/>
      </c>
      <c r="G60" s="168" t="str">
        <f>IFERROR(VLOOKUP(E60,Nómina!B:J,3,),"")</f>
        <v/>
      </c>
      <c r="H60" s="168" t="str">
        <f>IFERROR(VLOOKUP(E60,Nómina!B:J,4,),"")</f>
        <v/>
      </c>
      <c r="I60" s="168" t="str">
        <f>IFERROR(VLOOKUP(E60,Nómina!B:J,5,),"")</f>
        <v/>
      </c>
      <c r="J60" s="167" t="str">
        <f>IFERROR(VLOOKUP(E60,Nómina!B:J,6,),"")</f>
        <v/>
      </c>
      <c r="K60" s="169" t="str">
        <f>IFERROR(VLOOKUP(E60,Nómina!B:J,7,),"")</f>
        <v/>
      </c>
      <c r="L60" s="170" t="str">
        <f>IFERROR(VLOOKUP(E60,Nómina!B:J,8,),"")</f>
        <v/>
      </c>
      <c r="M60" s="170" t="str">
        <f>IFERROR(VLOOKUP(E60,Nómina!B:J,9,),"")</f>
        <v/>
      </c>
      <c r="N60" s="171" t="str">
        <f t="shared" si="3"/>
        <v/>
      </c>
      <c r="O60" s="172"/>
      <c r="P60" s="173"/>
      <c r="Q60" s="174"/>
      <c r="R60" s="175"/>
      <c r="S60" s="176">
        <f t="shared" si="4"/>
        <v>0</v>
      </c>
      <c r="T60" s="177">
        <f t="shared" si="5"/>
        <v>0</v>
      </c>
      <c r="U60" s="177">
        <f t="shared" si="6"/>
        <v>0</v>
      </c>
      <c r="V60" s="174"/>
      <c r="W60" s="178">
        <f t="shared" si="7"/>
        <v>0</v>
      </c>
      <c r="X60" s="176">
        <f>IF(OR(K60="",L60="",O60="",W60="",W60&lt;10,AND(L60&gt;=2017,OR(N60=66,N60=67))),0,IF(OR(L60=2016,AND(L60&gt;=2017,N60&gt;=60,N60&lt;=65),AND(L60&gt;=2017,N60&gt;=70)),VLOOKUP(ROUND(O60,0),'Tabla Bonificación Antiguedad'!$B$4:$AB$49,MATCH(ROUND(W60,0),'Tabla Bonificación Antiguedad'!$B$4:$AB$4),FALSE)))</f>
        <v>0</v>
      </c>
      <c r="Y60" s="179">
        <f t="shared" si="1"/>
        <v>0</v>
      </c>
      <c r="Z60" s="180"/>
      <c r="AA60" s="108">
        <f t="shared" si="8"/>
        <v>0</v>
      </c>
      <c r="AX60" s="268" t="s">
        <v>171</v>
      </c>
    </row>
    <row r="61" spans="1:50" ht="20.100000000000001" customHeight="1">
      <c r="A61" s="107">
        <v>35</v>
      </c>
      <c r="B61" s="164"/>
      <c r="C61" s="165" t="e">
        <f t="shared" si="0"/>
        <v>#N/A</v>
      </c>
      <c r="D61" s="166" t="str">
        <f t="shared" si="2"/>
        <v/>
      </c>
      <c r="E61" s="251"/>
      <c r="F61" s="167" t="str">
        <f>IFERROR(VLOOKUP(E61,Nómina!B:J,2,),"")</f>
        <v/>
      </c>
      <c r="G61" s="168" t="str">
        <f>IFERROR(VLOOKUP(E61,Nómina!B:J,3,),"")</f>
        <v/>
      </c>
      <c r="H61" s="168" t="str">
        <f>IFERROR(VLOOKUP(E61,Nómina!B:J,4,),"")</f>
        <v/>
      </c>
      <c r="I61" s="168" t="str">
        <f>IFERROR(VLOOKUP(E61,Nómina!B:J,5,),"")</f>
        <v/>
      </c>
      <c r="J61" s="167" t="str">
        <f>IFERROR(VLOOKUP(E61,Nómina!B:J,6,),"")</f>
        <v/>
      </c>
      <c r="K61" s="169" t="str">
        <f>IFERROR(VLOOKUP(E61,Nómina!B:J,7,),"")</f>
        <v/>
      </c>
      <c r="L61" s="170" t="str">
        <f>IFERROR(VLOOKUP(E61,Nómina!B:J,8,),"")</f>
        <v/>
      </c>
      <c r="M61" s="170" t="str">
        <f>IFERROR(VLOOKUP(E61,Nómina!B:J,9,),"")</f>
        <v/>
      </c>
      <c r="N61" s="171" t="str">
        <f t="shared" si="3"/>
        <v/>
      </c>
      <c r="O61" s="172"/>
      <c r="P61" s="173"/>
      <c r="Q61" s="174"/>
      <c r="R61" s="175"/>
      <c r="S61" s="176">
        <f t="shared" si="4"/>
        <v>0</v>
      </c>
      <c r="T61" s="177">
        <f t="shared" si="5"/>
        <v>0</v>
      </c>
      <c r="U61" s="177">
        <f t="shared" si="6"/>
        <v>0</v>
      </c>
      <c r="V61" s="174"/>
      <c r="W61" s="178">
        <f t="shared" si="7"/>
        <v>0</v>
      </c>
      <c r="X61" s="176">
        <f>IF(OR(K61="",L61="",O61="",W61="",W61&lt;10,AND(L61&gt;=2017,OR(N61=66,N61=67))),0,IF(OR(L61=2016,AND(L61&gt;=2017,N61&gt;=60,N61&lt;=65),AND(L61&gt;=2017,N61&gt;=70)),VLOOKUP(ROUND(O61,0),'Tabla Bonificación Antiguedad'!$B$4:$AB$49,MATCH(ROUND(W61,0),'Tabla Bonificación Antiguedad'!$B$4:$AB$4),FALSE)))</f>
        <v>0</v>
      </c>
      <c r="Y61" s="179">
        <f t="shared" si="1"/>
        <v>0</v>
      </c>
      <c r="Z61" s="180"/>
      <c r="AA61" s="108">
        <f t="shared" si="8"/>
        <v>0</v>
      </c>
      <c r="AX61" s="268" t="s">
        <v>171</v>
      </c>
    </row>
    <row r="62" spans="1:50" ht="20.100000000000001" customHeight="1">
      <c r="A62" s="107">
        <v>36</v>
      </c>
      <c r="B62" s="164"/>
      <c r="C62" s="165" t="e">
        <f t="shared" si="0"/>
        <v>#N/A</v>
      </c>
      <c r="D62" s="166" t="str">
        <f t="shared" si="2"/>
        <v/>
      </c>
      <c r="E62" s="251"/>
      <c r="F62" s="167" t="str">
        <f>IFERROR(VLOOKUP(E62,Nómina!B:J,2,),"")</f>
        <v/>
      </c>
      <c r="G62" s="168" t="str">
        <f>IFERROR(VLOOKUP(E62,Nómina!B:J,3,),"")</f>
        <v/>
      </c>
      <c r="H62" s="168" t="str">
        <f>IFERROR(VLOOKUP(E62,Nómina!B:J,4,),"")</f>
        <v/>
      </c>
      <c r="I62" s="168" t="str">
        <f>IFERROR(VLOOKUP(E62,Nómina!B:J,5,),"")</f>
        <v/>
      </c>
      <c r="J62" s="167" t="str">
        <f>IFERROR(VLOOKUP(E62,Nómina!B:J,6,),"")</f>
        <v/>
      </c>
      <c r="K62" s="169" t="str">
        <f>IFERROR(VLOOKUP(E62,Nómina!B:J,7,),"")</f>
        <v/>
      </c>
      <c r="L62" s="170" t="str">
        <f>IFERROR(VLOOKUP(E62,Nómina!B:J,8,),"")</f>
        <v/>
      </c>
      <c r="M62" s="170" t="str">
        <f>IFERROR(VLOOKUP(E62,Nómina!B:J,9,),"")</f>
        <v/>
      </c>
      <c r="N62" s="171" t="str">
        <f t="shared" si="3"/>
        <v/>
      </c>
      <c r="O62" s="172"/>
      <c r="P62" s="173"/>
      <c r="Q62" s="174"/>
      <c r="R62" s="175"/>
      <c r="S62" s="176">
        <f t="shared" si="4"/>
        <v>0</v>
      </c>
      <c r="T62" s="177">
        <f t="shared" si="5"/>
        <v>0</v>
      </c>
      <c r="U62" s="177">
        <f t="shared" si="6"/>
        <v>0</v>
      </c>
      <c r="V62" s="174"/>
      <c r="W62" s="178">
        <f t="shared" si="7"/>
        <v>0</v>
      </c>
      <c r="X62" s="176">
        <f>IF(OR(K62="",L62="",O62="",W62="",W62&lt;10,AND(L62&gt;=2017,OR(N62=66,N62=67))),0,IF(OR(L62=2016,AND(L62&gt;=2017,N62&gt;=60,N62&lt;=65),AND(L62&gt;=2017,N62&gt;=70)),VLOOKUP(ROUND(O62,0),'Tabla Bonificación Antiguedad'!$B$4:$AB$49,MATCH(ROUND(W62,0),'Tabla Bonificación Antiguedad'!$B$4:$AB$4),FALSE)))</f>
        <v>0</v>
      </c>
      <c r="Y62" s="179">
        <f t="shared" si="1"/>
        <v>0</v>
      </c>
      <c r="Z62" s="180"/>
      <c r="AA62" s="108">
        <f t="shared" si="8"/>
        <v>0</v>
      </c>
      <c r="AX62" s="268" t="s">
        <v>171</v>
      </c>
    </row>
    <row r="63" spans="1:50" ht="20.100000000000001" customHeight="1">
      <c r="A63" s="107">
        <v>37</v>
      </c>
      <c r="B63" s="164"/>
      <c r="C63" s="165" t="e">
        <f t="shared" si="0"/>
        <v>#N/A</v>
      </c>
      <c r="D63" s="166" t="str">
        <f t="shared" si="2"/>
        <v/>
      </c>
      <c r="E63" s="251"/>
      <c r="F63" s="167" t="str">
        <f>IFERROR(VLOOKUP(E63,Nómina!B:J,2,),"")</f>
        <v/>
      </c>
      <c r="G63" s="168" t="str">
        <f>IFERROR(VLOOKUP(E63,Nómina!B:J,3,),"")</f>
        <v/>
      </c>
      <c r="H63" s="168" t="str">
        <f>IFERROR(VLOOKUP(E63,Nómina!B:J,4,),"")</f>
        <v/>
      </c>
      <c r="I63" s="168" t="str">
        <f>IFERROR(VLOOKUP(E63,Nómina!B:J,5,),"")</f>
        <v/>
      </c>
      <c r="J63" s="167" t="str">
        <f>IFERROR(VLOOKUP(E63,Nómina!B:J,6,),"")</f>
        <v/>
      </c>
      <c r="K63" s="169" t="str">
        <f>IFERROR(VLOOKUP(E63,Nómina!B:J,7,),"")</f>
        <v/>
      </c>
      <c r="L63" s="170" t="str">
        <f>IFERROR(VLOOKUP(E63,Nómina!B:J,8,),"")</f>
        <v/>
      </c>
      <c r="M63" s="170" t="str">
        <f>IFERROR(VLOOKUP(E63,Nómina!B:J,9,),"")</f>
        <v/>
      </c>
      <c r="N63" s="171" t="str">
        <f t="shared" si="3"/>
        <v/>
      </c>
      <c r="O63" s="172"/>
      <c r="P63" s="173"/>
      <c r="Q63" s="174"/>
      <c r="R63" s="175"/>
      <c r="S63" s="176">
        <f t="shared" si="4"/>
        <v>0</v>
      </c>
      <c r="T63" s="177">
        <f t="shared" si="5"/>
        <v>0</v>
      </c>
      <c r="U63" s="177">
        <f t="shared" si="6"/>
        <v>0</v>
      </c>
      <c r="V63" s="174"/>
      <c r="W63" s="178">
        <f t="shared" si="7"/>
        <v>0</v>
      </c>
      <c r="X63" s="176">
        <f>IF(OR(K63="",L63="",O63="",W63="",W63&lt;10,AND(L63&gt;=2017,OR(N63=66,N63=67))),0,IF(OR(L63=2016,AND(L63&gt;=2017,N63&gt;=60,N63&lt;=65),AND(L63&gt;=2017,N63&gt;=70)),VLOOKUP(ROUND(O63,0),'Tabla Bonificación Antiguedad'!$B$4:$AB$49,MATCH(ROUND(W63,0),'Tabla Bonificación Antiguedad'!$B$4:$AB$4),FALSE)))</f>
        <v>0</v>
      </c>
      <c r="Y63" s="179">
        <f t="shared" si="1"/>
        <v>0</v>
      </c>
      <c r="Z63" s="180"/>
      <c r="AA63" s="108">
        <f t="shared" si="8"/>
        <v>0</v>
      </c>
      <c r="AX63" s="268" t="s">
        <v>171</v>
      </c>
    </row>
    <row r="64" spans="1:50" ht="20.100000000000001" customHeight="1">
      <c r="A64" s="107">
        <v>38</v>
      </c>
      <c r="B64" s="164"/>
      <c r="C64" s="165" t="e">
        <f t="shared" si="0"/>
        <v>#N/A</v>
      </c>
      <c r="D64" s="166" t="str">
        <f t="shared" si="2"/>
        <v/>
      </c>
      <c r="E64" s="251"/>
      <c r="F64" s="167" t="str">
        <f>IFERROR(VLOOKUP(E64,Nómina!B:J,2,),"")</f>
        <v/>
      </c>
      <c r="G64" s="168" t="str">
        <f>IFERROR(VLOOKUP(E64,Nómina!B:J,3,),"")</f>
        <v/>
      </c>
      <c r="H64" s="168" t="str">
        <f>IFERROR(VLOOKUP(E64,Nómina!B:J,4,),"")</f>
        <v/>
      </c>
      <c r="I64" s="168" t="str">
        <f>IFERROR(VLOOKUP(E64,Nómina!B:J,5,),"")</f>
        <v/>
      </c>
      <c r="J64" s="167" t="str">
        <f>IFERROR(VLOOKUP(E64,Nómina!B:J,6,),"")</f>
        <v/>
      </c>
      <c r="K64" s="169" t="str">
        <f>IFERROR(VLOOKUP(E64,Nómina!B:J,7,),"")</f>
        <v/>
      </c>
      <c r="L64" s="170" t="str">
        <f>IFERROR(VLOOKUP(E64,Nómina!B:J,8,),"")</f>
        <v/>
      </c>
      <c r="M64" s="170" t="str">
        <f>IFERROR(VLOOKUP(E64,Nómina!B:J,9,),"")</f>
        <v/>
      </c>
      <c r="N64" s="171" t="str">
        <f t="shared" si="3"/>
        <v/>
      </c>
      <c r="O64" s="172"/>
      <c r="P64" s="173"/>
      <c r="Q64" s="174"/>
      <c r="R64" s="175"/>
      <c r="S64" s="176">
        <f t="shared" si="4"/>
        <v>0</v>
      </c>
      <c r="T64" s="177">
        <f t="shared" si="5"/>
        <v>0</v>
      </c>
      <c r="U64" s="177">
        <f t="shared" si="6"/>
        <v>0</v>
      </c>
      <c r="V64" s="174"/>
      <c r="W64" s="178">
        <f t="shared" si="7"/>
        <v>0</v>
      </c>
      <c r="X64" s="176">
        <f>IF(OR(K64="",L64="",O64="",W64="",W64&lt;10,AND(L64&gt;=2017,OR(N64=66,N64=67))),0,IF(OR(L64=2016,AND(L64&gt;=2017,N64&gt;=60,N64&lt;=65),AND(L64&gt;=2017,N64&gt;=70)),VLOOKUP(ROUND(O64,0),'Tabla Bonificación Antiguedad'!$B$4:$AB$49,MATCH(ROUND(W64,0),'Tabla Bonificación Antiguedad'!$B$4:$AB$4),FALSE)))</f>
        <v>0</v>
      </c>
      <c r="Y64" s="179">
        <f t="shared" si="1"/>
        <v>0</v>
      </c>
      <c r="Z64" s="180"/>
      <c r="AA64" s="108">
        <f t="shared" si="8"/>
        <v>0</v>
      </c>
      <c r="AX64" s="268" t="s">
        <v>171</v>
      </c>
    </row>
    <row r="65" spans="1:50" ht="20.100000000000001" customHeight="1">
      <c r="A65" s="107">
        <v>39</v>
      </c>
      <c r="B65" s="164"/>
      <c r="C65" s="165" t="e">
        <f t="shared" si="0"/>
        <v>#N/A</v>
      </c>
      <c r="D65" s="166" t="str">
        <f t="shared" si="2"/>
        <v/>
      </c>
      <c r="E65" s="251"/>
      <c r="F65" s="167" t="str">
        <f>IFERROR(VLOOKUP(E65,Nómina!B:J,2,),"")</f>
        <v/>
      </c>
      <c r="G65" s="168" t="str">
        <f>IFERROR(VLOOKUP(E65,Nómina!B:J,3,),"")</f>
        <v/>
      </c>
      <c r="H65" s="168" t="str">
        <f>IFERROR(VLOOKUP(E65,Nómina!B:J,4,),"")</f>
        <v/>
      </c>
      <c r="I65" s="168" t="str">
        <f>IFERROR(VLOOKUP(E65,Nómina!B:J,5,),"")</f>
        <v/>
      </c>
      <c r="J65" s="167" t="str">
        <f>IFERROR(VLOOKUP(E65,Nómina!B:J,6,),"")</f>
        <v/>
      </c>
      <c r="K65" s="169" t="str">
        <f>IFERROR(VLOOKUP(E65,Nómina!B:J,7,),"")</f>
        <v/>
      </c>
      <c r="L65" s="170" t="str">
        <f>IFERROR(VLOOKUP(E65,Nómina!B:J,8,),"")</f>
        <v/>
      </c>
      <c r="M65" s="170" t="str">
        <f>IFERROR(VLOOKUP(E65,Nómina!B:J,9,),"")</f>
        <v/>
      </c>
      <c r="N65" s="171" t="str">
        <f t="shared" si="3"/>
        <v/>
      </c>
      <c r="O65" s="172"/>
      <c r="P65" s="173"/>
      <c r="Q65" s="174"/>
      <c r="R65" s="175"/>
      <c r="S65" s="176">
        <f t="shared" si="4"/>
        <v>0</v>
      </c>
      <c r="T65" s="177">
        <f t="shared" si="5"/>
        <v>0</v>
      </c>
      <c r="U65" s="177">
        <f t="shared" si="6"/>
        <v>0</v>
      </c>
      <c r="V65" s="174"/>
      <c r="W65" s="178">
        <f t="shared" si="7"/>
        <v>0</v>
      </c>
      <c r="X65" s="176">
        <f>IF(OR(K65="",L65="",O65="",W65="",W65&lt;10,AND(L65&gt;=2017,OR(N65=66,N65=67))),0,IF(OR(L65=2016,AND(L65&gt;=2017,N65&gt;=60,N65&lt;=65),AND(L65&gt;=2017,N65&gt;=70)),VLOOKUP(ROUND(O65,0),'Tabla Bonificación Antiguedad'!$B$4:$AB$49,MATCH(ROUND(W65,0),'Tabla Bonificación Antiguedad'!$B$4:$AB$4),FALSE)))</f>
        <v>0</v>
      </c>
      <c r="Y65" s="179">
        <f t="shared" si="1"/>
        <v>0</v>
      </c>
      <c r="Z65" s="180"/>
      <c r="AA65" s="108">
        <f t="shared" si="8"/>
        <v>0</v>
      </c>
      <c r="AX65" s="268" t="s">
        <v>171</v>
      </c>
    </row>
    <row r="66" spans="1:50" ht="18.75">
      <c r="A66" s="107">
        <v>40</v>
      </c>
      <c r="B66" s="164"/>
      <c r="C66" s="165" t="e">
        <f t="shared" si="0"/>
        <v>#N/A</v>
      </c>
      <c r="D66" s="166" t="str">
        <f t="shared" si="2"/>
        <v/>
      </c>
      <c r="E66" s="251"/>
      <c r="F66" s="167" t="str">
        <f>IFERROR(VLOOKUP(E66,Nómina!B:J,2,),"")</f>
        <v/>
      </c>
      <c r="G66" s="168" t="str">
        <f>IFERROR(VLOOKUP(E66,Nómina!B:J,3,),"")</f>
        <v/>
      </c>
      <c r="H66" s="168" t="str">
        <f>IFERROR(VLOOKUP(E66,Nómina!B:J,4,),"")</f>
        <v/>
      </c>
      <c r="I66" s="168" t="str">
        <f>IFERROR(VLOOKUP(E66,Nómina!B:J,5,),"")</f>
        <v/>
      </c>
      <c r="J66" s="167" t="str">
        <f>IFERROR(VLOOKUP(E66,Nómina!B:J,6,),"")</f>
        <v/>
      </c>
      <c r="K66" s="169" t="str">
        <f>IFERROR(VLOOKUP(E66,Nómina!B:J,7,),"")</f>
        <v/>
      </c>
      <c r="L66" s="170" t="str">
        <f>IFERROR(VLOOKUP(E66,Nómina!B:J,8,),"")</f>
        <v/>
      </c>
      <c r="M66" s="170" t="str">
        <f>IFERROR(VLOOKUP(E66,Nómina!B:J,9,),"")</f>
        <v/>
      </c>
      <c r="N66" s="171" t="str">
        <f t="shared" si="3"/>
        <v/>
      </c>
      <c r="O66" s="172"/>
      <c r="P66" s="173"/>
      <c r="Q66" s="174"/>
      <c r="R66" s="175"/>
      <c r="S66" s="176">
        <f t="shared" si="4"/>
        <v>0</v>
      </c>
      <c r="T66" s="177">
        <f t="shared" si="5"/>
        <v>0</v>
      </c>
      <c r="U66" s="177">
        <f t="shared" si="6"/>
        <v>0</v>
      </c>
      <c r="V66" s="174"/>
      <c r="W66" s="178">
        <f t="shared" si="7"/>
        <v>0</v>
      </c>
      <c r="X66" s="176">
        <f>IF(OR(K66="",L66="",O66="",W66="",W66&lt;10,AND(L66&gt;=2017,OR(N66=66,N66=67))),0,IF(OR(L66=2016,AND(L66&gt;=2017,N66&gt;=60,N66&lt;=65),AND(L66&gt;=2017,N66&gt;=70)),VLOOKUP(ROUND(O66,0),'Tabla Bonificación Antiguedad'!$B$4:$AB$49,MATCH(ROUND(W66,0),'Tabla Bonificación Antiguedad'!$B$4:$AB$4),FALSE)))</f>
        <v>0</v>
      </c>
      <c r="Y66" s="179">
        <f t="shared" si="1"/>
        <v>0</v>
      </c>
      <c r="Z66" s="180"/>
      <c r="AA66" s="108">
        <f t="shared" si="8"/>
        <v>0</v>
      </c>
      <c r="AX66" s="268" t="s">
        <v>171</v>
      </c>
    </row>
    <row r="67" spans="1:50" ht="18.75">
      <c r="A67" s="107">
        <v>41</v>
      </c>
      <c r="B67" s="164"/>
      <c r="C67" s="165" t="e">
        <f t="shared" ref="C67:C84" si="9">+VLOOKUP(B67,RBD,2,0)</f>
        <v>#N/A</v>
      </c>
      <c r="D67" s="166" t="str">
        <f t="shared" ref="D67:D84" si="10">+IF(ISERROR(VLOOKUP(B67,RBD,3,0)),IF(B67="","","RBD no encontrado, revise"),VLOOKUP(B67,RBD,3,0))</f>
        <v/>
      </c>
      <c r="E67" s="251"/>
      <c r="F67" s="167" t="str">
        <f>IFERROR(VLOOKUP(E67,Nómina!B:J,2,),"")</f>
        <v/>
      </c>
      <c r="G67" s="168" t="str">
        <f>IFERROR(VLOOKUP(E67,Nómina!B:J,3,),"")</f>
        <v/>
      </c>
      <c r="H67" s="168" t="str">
        <f>IFERROR(VLOOKUP(E67,Nómina!B:J,4,),"")</f>
        <v/>
      </c>
      <c r="I67" s="168" t="str">
        <f>IFERROR(VLOOKUP(E67,Nómina!B:J,5,),"")</f>
        <v/>
      </c>
      <c r="J67" s="167" t="str">
        <f>IFERROR(VLOOKUP(E67,Nómina!B:J,6,),"")</f>
        <v/>
      </c>
      <c r="K67" s="169" t="str">
        <f>IFERROR(VLOOKUP(E67,Nómina!B:J,7,),"")</f>
        <v/>
      </c>
      <c r="L67" s="170" t="str">
        <f>IFERROR(VLOOKUP(E67,Nómina!B:J,8,),"")</f>
        <v/>
      </c>
      <c r="M67" s="170" t="str">
        <f>IFERROR(VLOOKUP(E67,Nómina!B:J,9,),"")</f>
        <v/>
      </c>
      <c r="N67" s="171" t="str">
        <f t="shared" si="3"/>
        <v/>
      </c>
      <c r="O67" s="172"/>
      <c r="P67" s="173"/>
      <c r="Q67" s="174"/>
      <c r="R67" s="175"/>
      <c r="S67" s="176">
        <f t="shared" si="4"/>
        <v>0</v>
      </c>
      <c r="T67" s="177">
        <f t="shared" si="5"/>
        <v>0</v>
      </c>
      <c r="U67" s="177">
        <f t="shared" si="6"/>
        <v>0</v>
      </c>
      <c r="V67" s="174"/>
      <c r="W67" s="178">
        <f t="shared" si="7"/>
        <v>0</v>
      </c>
      <c r="X67" s="176">
        <f>IF(OR(K67="",L67="",O67="",W67="",W67&lt;10,AND(L67&gt;=2017,OR(N67=66,N67=67))),0,IF(OR(L67=2016,AND(L67&gt;=2017,N67&gt;=60,N67&lt;=65),AND(L67&gt;=2017,N67&gt;=70)),VLOOKUP(ROUND(O67,0),'Tabla Bonificación Antiguedad'!$B$4:$AB$49,MATCH(ROUND(W67,0),'Tabla Bonificación Antiguedad'!$B$4:$AB$4),FALSE)))</f>
        <v>0</v>
      </c>
      <c r="Y67" s="179">
        <f t="shared" si="1"/>
        <v>0</v>
      </c>
      <c r="Z67" s="65"/>
      <c r="AA67" s="104"/>
      <c r="AX67" s="268" t="s">
        <v>171</v>
      </c>
    </row>
    <row r="68" spans="1:50" ht="18.75">
      <c r="A68" s="107">
        <v>42</v>
      </c>
      <c r="B68" s="164"/>
      <c r="C68" s="165" t="e">
        <f t="shared" si="9"/>
        <v>#N/A</v>
      </c>
      <c r="D68" s="166" t="str">
        <f t="shared" si="10"/>
        <v/>
      </c>
      <c r="E68" s="251"/>
      <c r="F68" s="167" t="str">
        <f>IFERROR(VLOOKUP(E68,Nómina!B:J,2,),"")</f>
        <v/>
      </c>
      <c r="G68" s="168" t="str">
        <f>IFERROR(VLOOKUP(E68,Nómina!B:J,3,),"")</f>
        <v/>
      </c>
      <c r="H68" s="168" t="str">
        <f>IFERROR(VLOOKUP(E68,Nómina!B:J,4,),"")</f>
        <v/>
      </c>
      <c r="I68" s="168" t="str">
        <f>IFERROR(VLOOKUP(E68,Nómina!B:J,5,),"")</f>
        <v/>
      </c>
      <c r="J68" s="167" t="str">
        <f>IFERROR(VLOOKUP(E68,Nómina!B:J,6,),"")</f>
        <v/>
      </c>
      <c r="K68" s="169" t="str">
        <f>IFERROR(VLOOKUP(E68,Nómina!B:J,7,),"")</f>
        <v/>
      </c>
      <c r="L68" s="170" t="str">
        <f>IFERROR(VLOOKUP(E68,Nómina!B:J,8,),"")</f>
        <v/>
      </c>
      <c r="M68" s="170" t="str">
        <f>IFERROR(VLOOKUP(E68,Nómina!B:J,9,),"")</f>
        <v/>
      </c>
      <c r="N68" s="171" t="str">
        <f t="shared" si="3"/>
        <v/>
      </c>
      <c r="O68" s="172"/>
      <c r="P68" s="173"/>
      <c r="Q68" s="174"/>
      <c r="R68" s="175"/>
      <c r="S68" s="176">
        <f t="shared" si="4"/>
        <v>0</v>
      </c>
      <c r="T68" s="177">
        <f t="shared" si="5"/>
        <v>0</v>
      </c>
      <c r="U68" s="177">
        <f t="shared" si="6"/>
        <v>0</v>
      </c>
      <c r="V68" s="174"/>
      <c r="W68" s="178">
        <f t="shared" si="7"/>
        <v>0</v>
      </c>
      <c r="X68" s="176">
        <f>IF(OR(K68="",L68="",O68="",W68="",W68&lt;10,AND(L68&gt;=2017,OR(N68=66,N68=67))),0,IF(OR(L68=2016,AND(L68&gt;=2017,N68&gt;=60,N68&lt;=65),AND(L68&gt;=2017,N68&gt;=70)),VLOOKUP(ROUND(O68,0),'Tabla Bonificación Antiguedad'!$B$4:$AB$49,MATCH(ROUND(W68,0),'Tabla Bonificación Antiguedad'!$B$4:$AB$4),FALSE)))</f>
        <v>0</v>
      </c>
      <c r="Y68" s="179">
        <f t="shared" si="1"/>
        <v>0</v>
      </c>
      <c r="Z68" s="65"/>
      <c r="AA68" s="104"/>
      <c r="AX68" s="268" t="s">
        <v>171</v>
      </c>
    </row>
    <row r="69" spans="1:50" ht="18.75">
      <c r="A69" s="107">
        <v>43</v>
      </c>
      <c r="B69" s="164"/>
      <c r="C69" s="165" t="e">
        <f t="shared" si="9"/>
        <v>#N/A</v>
      </c>
      <c r="D69" s="166" t="str">
        <f t="shared" si="10"/>
        <v/>
      </c>
      <c r="E69" s="251"/>
      <c r="F69" s="167" t="str">
        <f>IFERROR(VLOOKUP(E69,Nómina!B:J,2,),"")</f>
        <v/>
      </c>
      <c r="G69" s="168" t="str">
        <f>IFERROR(VLOOKUP(E69,Nómina!B:J,3,),"")</f>
        <v/>
      </c>
      <c r="H69" s="168" t="str">
        <f>IFERROR(VLOOKUP(E69,Nómina!B:J,4,),"")</f>
        <v/>
      </c>
      <c r="I69" s="168" t="str">
        <f>IFERROR(VLOOKUP(E69,Nómina!B:J,5,),"")</f>
        <v/>
      </c>
      <c r="J69" s="167" t="str">
        <f>IFERROR(VLOOKUP(E69,Nómina!B:J,6,),"")</f>
        <v/>
      </c>
      <c r="K69" s="169" t="str">
        <f>IFERROR(VLOOKUP(E69,Nómina!B:J,7,),"")</f>
        <v/>
      </c>
      <c r="L69" s="170" t="str">
        <f>IFERROR(VLOOKUP(E69,Nómina!B:J,8,),"")</f>
        <v/>
      </c>
      <c r="M69" s="170" t="str">
        <f>IFERROR(VLOOKUP(E69,Nómina!B:J,9,),"")</f>
        <v/>
      </c>
      <c r="N69" s="171" t="str">
        <f t="shared" si="3"/>
        <v/>
      </c>
      <c r="O69" s="172"/>
      <c r="P69" s="173"/>
      <c r="Q69" s="174"/>
      <c r="R69" s="175"/>
      <c r="S69" s="176">
        <f t="shared" si="4"/>
        <v>0</v>
      </c>
      <c r="T69" s="177">
        <f t="shared" si="5"/>
        <v>0</v>
      </c>
      <c r="U69" s="177">
        <f t="shared" si="6"/>
        <v>0</v>
      </c>
      <c r="V69" s="174"/>
      <c r="W69" s="178">
        <f t="shared" si="7"/>
        <v>0</v>
      </c>
      <c r="X69" s="176">
        <f>IF(OR(K69="",L69="",O69="",W69="",W69&lt;10,AND(L69&gt;=2017,OR(N69=66,N69=67))),0,IF(OR(L69=2016,AND(L69&gt;=2017,N69&gt;=60,N69&lt;=65),AND(L69&gt;=2017,N69&gt;=70)),VLOOKUP(ROUND(O69,0),'Tabla Bonificación Antiguedad'!$B$4:$AB$49,MATCH(ROUND(W69,0),'Tabla Bonificación Antiguedad'!$B$4:$AB$4),FALSE)))</f>
        <v>0</v>
      </c>
      <c r="Y69" s="179">
        <f t="shared" si="1"/>
        <v>0</v>
      </c>
      <c r="Z69" s="65"/>
      <c r="AA69" s="104"/>
      <c r="AX69" s="268" t="s">
        <v>171</v>
      </c>
    </row>
    <row r="70" spans="1:50" ht="18.75">
      <c r="A70" s="107">
        <v>44</v>
      </c>
      <c r="B70" s="164"/>
      <c r="C70" s="165" t="e">
        <f t="shared" si="9"/>
        <v>#N/A</v>
      </c>
      <c r="D70" s="166" t="str">
        <f t="shared" si="10"/>
        <v/>
      </c>
      <c r="E70" s="251"/>
      <c r="F70" s="167" t="str">
        <f>IFERROR(VLOOKUP(E70,Nómina!B:J,2,),"")</f>
        <v/>
      </c>
      <c r="G70" s="168" t="str">
        <f>IFERROR(VLOOKUP(E70,Nómina!B:J,3,),"")</f>
        <v/>
      </c>
      <c r="H70" s="168" t="str">
        <f>IFERROR(VLOOKUP(E70,Nómina!B:J,4,),"")</f>
        <v/>
      </c>
      <c r="I70" s="168" t="str">
        <f>IFERROR(VLOOKUP(E70,Nómina!B:J,5,),"")</f>
        <v/>
      </c>
      <c r="J70" s="167" t="str">
        <f>IFERROR(VLOOKUP(E70,Nómina!B:J,6,),"")</f>
        <v/>
      </c>
      <c r="K70" s="169" t="str">
        <f>IFERROR(VLOOKUP(E70,Nómina!B:J,7,),"")</f>
        <v/>
      </c>
      <c r="L70" s="170" t="str">
        <f>IFERROR(VLOOKUP(E70,Nómina!B:J,8,),"")</f>
        <v/>
      </c>
      <c r="M70" s="170" t="str">
        <f>IFERROR(VLOOKUP(E70,Nómina!B:J,9,),"")</f>
        <v/>
      </c>
      <c r="N70" s="171" t="str">
        <f t="shared" si="3"/>
        <v/>
      </c>
      <c r="O70" s="172"/>
      <c r="P70" s="173"/>
      <c r="Q70" s="174"/>
      <c r="R70" s="175"/>
      <c r="S70" s="176">
        <f t="shared" si="4"/>
        <v>0</v>
      </c>
      <c r="T70" s="177">
        <f t="shared" si="5"/>
        <v>0</v>
      </c>
      <c r="U70" s="177">
        <f t="shared" si="6"/>
        <v>0</v>
      </c>
      <c r="V70" s="174"/>
      <c r="W70" s="178">
        <f t="shared" si="7"/>
        <v>0</v>
      </c>
      <c r="X70" s="176">
        <f>IF(OR(K70="",L70="",O70="",W70="",W70&lt;10,AND(L70&gt;=2017,OR(N70=66,N70=67))),0,IF(OR(L70=2016,AND(L70&gt;=2017,N70&gt;=60,N70&lt;=65),AND(L70&gt;=2017,N70&gt;=70)),VLOOKUP(ROUND(O70,0),'Tabla Bonificación Antiguedad'!$B$4:$AB$49,MATCH(ROUND(W70,0),'Tabla Bonificación Antiguedad'!$B$4:$AB$4),FALSE)))</f>
        <v>0</v>
      </c>
      <c r="Y70" s="179">
        <f t="shared" si="1"/>
        <v>0</v>
      </c>
      <c r="Z70" s="65"/>
      <c r="AA70" s="104"/>
      <c r="AX70" s="268" t="s">
        <v>171</v>
      </c>
    </row>
    <row r="71" spans="1:50" ht="18.75">
      <c r="A71" s="107">
        <v>45</v>
      </c>
      <c r="B71" s="164"/>
      <c r="C71" s="165" t="e">
        <f t="shared" si="9"/>
        <v>#N/A</v>
      </c>
      <c r="D71" s="166" t="str">
        <f t="shared" si="10"/>
        <v/>
      </c>
      <c r="E71" s="251"/>
      <c r="F71" s="167" t="str">
        <f>IFERROR(VLOOKUP(E71,Nómina!B:J,2,),"")</f>
        <v/>
      </c>
      <c r="G71" s="168" t="str">
        <f>IFERROR(VLOOKUP(E71,Nómina!B:J,3,),"")</f>
        <v/>
      </c>
      <c r="H71" s="168" t="str">
        <f>IFERROR(VLOOKUP(E71,Nómina!B:J,4,),"")</f>
        <v/>
      </c>
      <c r="I71" s="168" t="str">
        <f>IFERROR(VLOOKUP(E71,Nómina!B:J,5,),"")</f>
        <v/>
      </c>
      <c r="J71" s="167" t="str">
        <f>IFERROR(VLOOKUP(E71,Nómina!B:J,6,),"")</f>
        <v/>
      </c>
      <c r="K71" s="169" t="str">
        <f>IFERROR(VLOOKUP(E71,Nómina!B:J,7,),"")</f>
        <v/>
      </c>
      <c r="L71" s="170" t="str">
        <f>IFERROR(VLOOKUP(E71,Nómina!B:J,8,),"")</f>
        <v/>
      </c>
      <c r="M71" s="170" t="str">
        <f>IFERROR(VLOOKUP(E71,Nómina!B:J,9,),"")</f>
        <v/>
      </c>
      <c r="N71" s="171" t="str">
        <f t="shared" si="3"/>
        <v/>
      </c>
      <c r="O71" s="172"/>
      <c r="P71" s="173"/>
      <c r="Q71" s="174"/>
      <c r="R71" s="175"/>
      <c r="S71" s="176">
        <f t="shared" si="4"/>
        <v>0</v>
      </c>
      <c r="T71" s="177">
        <f t="shared" si="5"/>
        <v>0</v>
      </c>
      <c r="U71" s="177">
        <f t="shared" si="6"/>
        <v>0</v>
      </c>
      <c r="V71" s="174"/>
      <c r="W71" s="178">
        <f t="shared" si="7"/>
        <v>0</v>
      </c>
      <c r="X71" s="176">
        <f>IF(OR(K71="",L71="",O71="",W71="",W71&lt;10,AND(L71&gt;=2017,OR(N71=66,N71=67))),0,IF(OR(L71=2016,AND(L71&gt;=2017,N71&gt;=60,N71&lt;=65),AND(L71&gt;=2017,N71&gt;=70)),VLOOKUP(ROUND(O71,0),'Tabla Bonificación Antiguedad'!$B$4:$AB$49,MATCH(ROUND(W71,0),'Tabla Bonificación Antiguedad'!$B$4:$AB$4),FALSE)))</f>
        <v>0</v>
      </c>
      <c r="Y71" s="179">
        <f t="shared" si="1"/>
        <v>0</v>
      </c>
      <c r="Z71" s="65"/>
      <c r="AA71" s="104"/>
      <c r="AX71" s="268" t="s">
        <v>171</v>
      </c>
    </row>
    <row r="72" spans="1:50" ht="18.75">
      <c r="A72" s="107">
        <v>46</v>
      </c>
      <c r="B72" s="164"/>
      <c r="C72" s="165" t="e">
        <f t="shared" si="9"/>
        <v>#N/A</v>
      </c>
      <c r="D72" s="166" t="str">
        <f t="shared" si="10"/>
        <v/>
      </c>
      <c r="E72" s="251"/>
      <c r="F72" s="167" t="str">
        <f>IFERROR(VLOOKUP(E72,Nómina!B:J,2,),"")</f>
        <v/>
      </c>
      <c r="G72" s="168" t="str">
        <f>IFERROR(VLOOKUP(E72,Nómina!B:J,3,),"")</f>
        <v/>
      </c>
      <c r="H72" s="168" t="str">
        <f>IFERROR(VLOOKUP(E72,Nómina!B:J,4,),"")</f>
        <v/>
      </c>
      <c r="I72" s="168" t="str">
        <f>IFERROR(VLOOKUP(E72,Nómina!B:J,5,),"")</f>
        <v/>
      </c>
      <c r="J72" s="167" t="str">
        <f>IFERROR(VLOOKUP(E72,Nómina!B:J,6,),"")</f>
        <v/>
      </c>
      <c r="K72" s="169" t="str">
        <f>IFERROR(VLOOKUP(E72,Nómina!B:J,7,),"")</f>
        <v/>
      </c>
      <c r="L72" s="170" t="str">
        <f>IFERROR(VLOOKUP(E72,Nómina!B:J,8,),"")</f>
        <v/>
      </c>
      <c r="M72" s="170" t="str">
        <f>IFERROR(VLOOKUP(E72,Nómina!B:J,9,),"")</f>
        <v/>
      </c>
      <c r="N72" s="171" t="str">
        <f t="shared" si="3"/>
        <v/>
      </c>
      <c r="O72" s="172"/>
      <c r="P72" s="173"/>
      <c r="Q72" s="174"/>
      <c r="R72" s="175"/>
      <c r="S72" s="176">
        <f t="shared" si="4"/>
        <v>0</v>
      </c>
      <c r="T72" s="177">
        <f t="shared" si="5"/>
        <v>0</v>
      </c>
      <c r="U72" s="177">
        <f t="shared" si="6"/>
        <v>0</v>
      </c>
      <c r="V72" s="174"/>
      <c r="W72" s="178">
        <f t="shared" si="7"/>
        <v>0</v>
      </c>
      <c r="X72" s="176">
        <f>IF(OR(K72="",L72="",O72="",W72="",W72&lt;10,AND(L72&gt;=2017,OR(N72=66,N72=67))),0,IF(OR(L72=2016,AND(L72&gt;=2017,N72&gt;=60,N72&lt;=65),AND(L72&gt;=2017,N72&gt;=70)),VLOOKUP(ROUND(O72,0),'Tabla Bonificación Antiguedad'!$B$4:$AB$49,MATCH(ROUND(W72,0),'Tabla Bonificación Antiguedad'!$B$4:$AB$4),FALSE)))</f>
        <v>0</v>
      </c>
      <c r="Y72" s="179">
        <f t="shared" si="1"/>
        <v>0</v>
      </c>
      <c r="Z72" s="65"/>
      <c r="AA72" s="104"/>
      <c r="AX72" s="268" t="s">
        <v>171</v>
      </c>
    </row>
    <row r="73" spans="1:50" ht="18.75">
      <c r="A73" s="107">
        <v>47</v>
      </c>
      <c r="B73" s="164"/>
      <c r="C73" s="165" t="e">
        <f t="shared" si="9"/>
        <v>#N/A</v>
      </c>
      <c r="D73" s="166" t="str">
        <f t="shared" si="10"/>
        <v/>
      </c>
      <c r="E73" s="251"/>
      <c r="F73" s="167" t="str">
        <f>IFERROR(VLOOKUP(E73,Nómina!B:J,2,),"")</f>
        <v/>
      </c>
      <c r="G73" s="168" t="str">
        <f>IFERROR(VLOOKUP(E73,Nómina!B:J,3,),"")</f>
        <v/>
      </c>
      <c r="H73" s="168" t="str">
        <f>IFERROR(VLOOKUP(E73,Nómina!B:J,4,),"")</f>
        <v/>
      </c>
      <c r="I73" s="168" t="str">
        <f>IFERROR(VLOOKUP(E73,Nómina!B:J,5,),"")</f>
        <v/>
      </c>
      <c r="J73" s="167" t="str">
        <f>IFERROR(VLOOKUP(E73,Nómina!B:J,6,),"")</f>
        <v/>
      </c>
      <c r="K73" s="169" t="str">
        <f>IFERROR(VLOOKUP(E73,Nómina!B:J,7,),"")</f>
        <v/>
      </c>
      <c r="L73" s="170" t="str">
        <f>IFERROR(VLOOKUP(E73,Nómina!B:J,8,),"")</f>
        <v/>
      </c>
      <c r="M73" s="170" t="str">
        <f>IFERROR(VLOOKUP(E73,Nómina!B:J,9,),"")</f>
        <v/>
      </c>
      <c r="N73" s="171" t="str">
        <f t="shared" si="3"/>
        <v/>
      </c>
      <c r="O73" s="172"/>
      <c r="P73" s="173"/>
      <c r="Q73" s="174"/>
      <c r="R73" s="175"/>
      <c r="S73" s="176">
        <f t="shared" si="4"/>
        <v>0</v>
      </c>
      <c r="T73" s="177">
        <f t="shared" si="5"/>
        <v>0</v>
      </c>
      <c r="U73" s="177">
        <f t="shared" si="6"/>
        <v>0</v>
      </c>
      <c r="V73" s="174"/>
      <c r="W73" s="178">
        <f t="shared" si="7"/>
        <v>0</v>
      </c>
      <c r="X73" s="176">
        <f>IF(OR(K73="",L73="",O73="",W73="",W73&lt;10,AND(L73&gt;=2017,OR(N73=66,N73=67))),0,IF(OR(L73=2016,AND(L73&gt;=2017,N73&gt;=60,N73&lt;=65),AND(L73&gt;=2017,N73&gt;=70)),VLOOKUP(ROUND(O73,0),'Tabla Bonificación Antiguedad'!$B$4:$AB$49,MATCH(ROUND(W73,0),'Tabla Bonificación Antiguedad'!$B$4:$AB$4),FALSE)))</f>
        <v>0</v>
      </c>
      <c r="Y73" s="179">
        <f t="shared" si="1"/>
        <v>0</v>
      </c>
      <c r="Z73" s="65"/>
      <c r="AA73" s="104"/>
      <c r="AX73" s="268" t="s">
        <v>171</v>
      </c>
    </row>
    <row r="74" spans="1:50" ht="18.75">
      <c r="A74" s="107">
        <v>48</v>
      </c>
      <c r="B74" s="164"/>
      <c r="C74" s="165" t="e">
        <f t="shared" si="9"/>
        <v>#N/A</v>
      </c>
      <c r="D74" s="166" t="str">
        <f t="shared" si="10"/>
        <v/>
      </c>
      <c r="E74" s="251"/>
      <c r="F74" s="167" t="str">
        <f>IFERROR(VLOOKUP(E74,Nómina!B:J,2,),"")</f>
        <v/>
      </c>
      <c r="G74" s="168" t="str">
        <f>IFERROR(VLOOKUP(E74,Nómina!B:J,3,),"")</f>
        <v/>
      </c>
      <c r="H74" s="168" t="str">
        <f>IFERROR(VLOOKUP(E74,Nómina!B:J,4,),"")</f>
        <v/>
      </c>
      <c r="I74" s="168" t="str">
        <f>IFERROR(VLOOKUP(E74,Nómina!B:J,5,),"")</f>
        <v/>
      </c>
      <c r="J74" s="167" t="str">
        <f>IFERROR(VLOOKUP(E74,Nómina!B:J,6,),"")</f>
        <v/>
      </c>
      <c r="K74" s="169" t="str">
        <f>IFERROR(VLOOKUP(E74,Nómina!B:J,7,),"")</f>
        <v/>
      </c>
      <c r="L74" s="170" t="str">
        <f>IFERROR(VLOOKUP(E74,Nómina!B:J,8,),"")</f>
        <v/>
      </c>
      <c r="M74" s="170" t="str">
        <f>IFERROR(VLOOKUP(E74,Nómina!B:J,9,),"")</f>
        <v/>
      </c>
      <c r="N74" s="171" t="str">
        <f t="shared" si="3"/>
        <v/>
      </c>
      <c r="O74" s="172"/>
      <c r="P74" s="173"/>
      <c r="Q74" s="174"/>
      <c r="R74" s="175"/>
      <c r="S74" s="176">
        <f t="shared" si="4"/>
        <v>0</v>
      </c>
      <c r="T74" s="177">
        <f t="shared" si="5"/>
        <v>0</v>
      </c>
      <c r="U74" s="177">
        <f t="shared" si="6"/>
        <v>0</v>
      </c>
      <c r="V74" s="174"/>
      <c r="W74" s="178">
        <f t="shared" si="7"/>
        <v>0</v>
      </c>
      <c r="X74" s="176">
        <f>IF(OR(K74="",L74="",O74="",W74="",W74&lt;10,AND(L74&gt;=2017,OR(N74=66,N74=67))),0,IF(OR(L74=2016,AND(L74&gt;=2017,N74&gt;=60,N74&lt;=65),AND(L74&gt;=2017,N74&gt;=70)),VLOOKUP(ROUND(O74,0),'Tabla Bonificación Antiguedad'!$B$4:$AB$49,MATCH(ROUND(W74,0),'Tabla Bonificación Antiguedad'!$B$4:$AB$4),FALSE)))</f>
        <v>0</v>
      </c>
      <c r="Y74" s="179">
        <f t="shared" si="1"/>
        <v>0</v>
      </c>
      <c r="Z74" s="65"/>
      <c r="AA74" s="104"/>
      <c r="AX74" s="268" t="s">
        <v>171</v>
      </c>
    </row>
    <row r="75" spans="1:50" ht="18.75">
      <c r="A75" s="107">
        <v>49</v>
      </c>
      <c r="B75" s="164"/>
      <c r="C75" s="165" t="e">
        <f t="shared" si="9"/>
        <v>#N/A</v>
      </c>
      <c r="D75" s="166" t="str">
        <f t="shared" si="10"/>
        <v/>
      </c>
      <c r="E75" s="251"/>
      <c r="F75" s="167" t="str">
        <f>IFERROR(VLOOKUP(E75,Nómina!B:J,2,),"")</f>
        <v/>
      </c>
      <c r="G75" s="168" t="str">
        <f>IFERROR(VLOOKUP(E75,Nómina!B:J,3,),"")</f>
        <v/>
      </c>
      <c r="H75" s="168" t="str">
        <f>IFERROR(VLOOKUP(E75,Nómina!B:J,4,),"")</f>
        <v/>
      </c>
      <c r="I75" s="168" t="str">
        <f>IFERROR(VLOOKUP(E75,Nómina!B:J,5,),"")</f>
        <v/>
      </c>
      <c r="J75" s="167" t="str">
        <f>IFERROR(VLOOKUP(E75,Nómina!B:J,6,),"")</f>
        <v/>
      </c>
      <c r="K75" s="169" t="str">
        <f>IFERROR(VLOOKUP(E75,Nómina!B:J,7,),"")</f>
        <v/>
      </c>
      <c r="L75" s="170" t="str">
        <f>IFERROR(VLOOKUP(E75,Nómina!B:J,8,),"")</f>
        <v/>
      </c>
      <c r="M75" s="170" t="str">
        <f>IFERROR(VLOOKUP(E75,Nómina!B:J,9,),"")</f>
        <v/>
      </c>
      <c r="N75" s="171" t="str">
        <f t="shared" si="3"/>
        <v/>
      </c>
      <c r="O75" s="172"/>
      <c r="P75" s="173"/>
      <c r="Q75" s="174"/>
      <c r="R75" s="175"/>
      <c r="S75" s="176">
        <f t="shared" si="4"/>
        <v>0</v>
      </c>
      <c r="T75" s="177">
        <f t="shared" si="5"/>
        <v>0</v>
      </c>
      <c r="U75" s="177">
        <f t="shared" si="6"/>
        <v>0</v>
      </c>
      <c r="V75" s="174"/>
      <c r="W75" s="178">
        <f t="shared" si="7"/>
        <v>0</v>
      </c>
      <c r="X75" s="176">
        <f>IF(OR(K75="",L75="",O75="",W75="",W75&lt;10,AND(L75&gt;=2017,OR(N75=66,N75=67))),0,IF(OR(L75=2016,AND(L75&gt;=2017,N75&gt;=60,N75&lt;=65),AND(L75&gt;=2017,N75&gt;=70)),VLOOKUP(ROUND(O75,0),'Tabla Bonificación Antiguedad'!$B$4:$AB$49,MATCH(ROUND(W75,0),'Tabla Bonificación Antiguedad'!$B$4:$AB$4),FALSE)))</f>
        <v>0</v>
      </c>
      <c r="Y75" s="179">
        <f t="shared" si="1"/>
        <v>0</v>
      </c>
      <c r="Z75" s="65"/>
      <c r="AA75" s="104"/>
      <c r="AX75" s="268" t="s">
        <v>171</v>
      </c>
    </row>
    <row r="76" spans="1:50" ht="18.75">
      <c r="A76" s="107">
        <v>50</v>
      </c>
      <c r="B76" s="164"/>
      <c r="C76" s="165" t="e">
        <f t="shared" si="9"/>
        <v>#N/A</v>
      </c>
      <c r="D76" s="166" t="str">
        <f t="shared" si="10"/>
        <v/>
      </c>
      <c r="E76" s="251"/>
      <c r="F76" s="167" t="str">
        <f>IFERROR(VLOOKUP(E76,Nómina!B:J,2,),"")</f>
        <v/>
      </c>
      <c r="G76" s="168" t="str">
        <f>IFERROR(VLOOKUP(E76,Nómina!B:J,3,),"")</f>
        <v/>
      </c>
      <c r="H76" s="168" t="str">
        <f>IFERROR(VLOOKUP(E76,Nómina!B:J,4,),"")</f>
        <v/>
      </c>
      <c r="I76" s="168" t="str">
        <f>IFERROR(VLOOKUP(E76,Nómina!B:J,5,),"")</f>
        <v/>
      </c>
      <c r="J76" s="167" t="str">
        <f>IFERROR(VLOOKUP(E76,Nómina!B:J,6,),"")</f>
        <v/>
      </c>
      <c r="K76" s="169" t="str">
        <f>IFERROR(VLOOKUP(E76,Nómina!B:J,7,),"")</f>
        <v/>
      </c>
      <c r="L76" s="170" t="str">
        <f>IFERROR(VLOOKUP(E76,Nómina!B:J,8,),"")</f>
        <v/>
      </c>
      <c r="M76" s="170" t="str">
        <f>IFERROR(VLOOKUP(E76,Nómina!B:J,9,),"")</f>
        <v/>
      </c>
      <c r="N76" s="171" t="str">
        <f t="shared" si="3"/>
        <v/>
      </c>
      <c r="O76" s="172"/>
      <c r="P76" s="173"/>
      <c r="Q76" s="174"/>
      <c r="R76" s="175"/>
      <c r="S76" s="176">
        <f t="shared" si="4"/>
        <v>0</v>
      </c>
      <c r="T76" s="177">
        <f t="shared" si="5"/>
        <v>0</v>
      </c>
      <c r="U76" s="177">
        <f t="shared" si="6"/>
        <v>0</v>
      </c>
      <c r="V76" s="174"/>
      <c r="W76" s="178">
        <f t="shared" si="7"/>
        <v>0</v>
      </c>
      <c r="X76" s="176">
        <f>IF(OR(K76="",L76="",O76="",W76="",W76&lt;10,AND(L76&gt;=2017,OR(N76=66,N76=67))),0,IF(OR(L76=2016,AND(L76&gt;=2017,N76&gt;=60,N76&lt;=65),AND(L76&gt;=2017,N76&gt;=70)),VLOOKUP(ROUND(O76,0),'Tabla Bonificación Antiguedad'!$B$4:$AB$49,MATCH(ROUND(W76,0),'Tabla Bonificación Antiguedad'!$B$4:$AB$4),FALSE)))</f>
        <v>0</v>
      </c>
      <c r="Y76" s="179">
        <f t="shared" si="1"/>
        <v>0</v>
      </c>
      <c r="Z76" s="65"/>
      <c r="AA76" s="104"/>
      <c r="AX76" s="268" t="s">
        <v>171</v>
      </c>
    </row>
    <row r="77" spans="1:50" ht="18.75">
      <c r="A77" s="107">
        <v>51</v>
      </c>
      <c r="B77" s="164"/>
      <c r="C77" s="165" t="e">
        <f t="shared" si="9"/>
        <v>#N/A</v>
      </c>
      <c r="D77" s="166" t="str">
        <f t="shared" si="10"/>
        <v/>
      </c>
      <c r="E77" s="251"/>
      <c r="F77" s="167" t="str">
        <f>IFERROR(VLOOKUP(E77,Nómina!B:J,2,),"")</f>
        <v/>
      </c>
      <c r="G77" s="168" t="str">
        <f>IFERROR(VLOOKUP(E77,Nómina!B:J,3,),"")</f>
        <v/>
      </c>
      <c r="H77" s="168" t="str">
        <f>IFERROR(VLOOKUP(E77,Nómina!B:J,4,),"")</f>
        <v/>
      </c>
      <c r="I77" s="168" t="str">
        <f>IFERROR(VLOOKUP(E77,Nómina!B:J,5,),"")</f>
        <v/>
      </c>
      <c r="J77" s="167" t="str">
        <f>IFERROR(VLOOKUP(E77,Nómina!B:J,6,),"")</f>
        <v/>
      </c>
      <c r="K77" s="169" t="str">
        <f>IFERROR(VLOOKUP(E77,Nómina!B:J,7,),"")</f>
        <v/>
      </c>
      <c r="L77" s="170" t="str">
        <f>IFERROR(VLOOKUP(E77,Nómina!B:J,8,),"")</f>
        <v/>
      </c>
      <c r="M77" s="170" t="str">
        <f>IFERROR(VLOOKUP(E77,Nómina!B:J,9,),"")</f>
        <v/>
      </c>
      <c r="N77" s="171" t="str">
        <f t="shared" si="3"/>
        <v/>
      </c>
      <c r="O77" s="172"/>
      <c r="P77" s="173"/>
      <c r="Q77" s="174"/>
      <c r="R77" s="175"/>
      <c r="S77" s="176">
        <f t="shared" si="4"/>
        <v>0</v>
      </c>
      <c r="T77" s="177">
        <f t="shared" si="5"/>
        <v>0</v>
      </c>
      <c r="U77" s="177">
        <f t="shared" si="6"/>
        <v>0</v>
      </c>
      <c r="V77" s="174"/>
      <c r="W77" s="178">
        <f t="shared" si="7"/>
        <v>0</v>
      </c>
      <c r="X77" s="176">
        <f>IF(OR(K77="",L77="",O77="",W77="",W77&lt;10,AND(L77&gt;=2017,OR(N77=66,N77=67))),0,IF(OR(L77=2016,AND(L77&gt;=2017,N77&gt;=60,N77&lt;=65),AND(L77&gt;=2017,N77&gt;=70)),VLOOKUP(ROUND(O77,0),'Tabla Bonificación Antiguedad'!$B$4:$AB$49,MATCH(ROUND(W77,0),'Tabla Bonificación Antiguedad'!$B$4:$AB$4),FALSE)))</f>
        <v>0</v>
      </c>
      <c r="Y77" s="179">
        <f t="shared" si="1"/>
        <v>0</v>
      </c>
      <c r="Z77" s="65"/>
      <c r="AA77" s="104"/>
      <c r="AX77" s="268" t="s">
        <v>171</v>
      </c>
    </row>
    <row r="78" spans="1:50" ht="18.75">
      <c r="A78" s="107">
        <v>52</v>
      </c>
      <c r="B78" s="164"/>
      <c r="C78" s="165" t="e">
        <f t="shared" si="9"/>
        <v>#N/A</v>
      </c>
      <c r="D78" s="166" t="str">
        <f t="shared" si="10"/>
        <v/>
      </c>
      <c r="E78" s="251"/>
      <c r="F78" s="167" t="str">
        <f>IFERROR(VLOOKUP(E78,Nómina!B:J,2,),"")</f>
        <v/>
      </c>
      <c r="G78" s="168" t="str">
        <f>IFERROR(VLOOKUP(E78,Nómina!B:J,3,),"")</f>
        <v/>
      </c>
      <c r="H78" s="168" t="str">
        <f>IFERROR(VLOOKUP(E78,Nómina!B:J,4,),"")</f>
        <v/>
      </c>
      <c r="I78" s="168" t="str">
        <f>IFERROR(VLOOKUP(E78,Nómina!B:J,5,),"")</f>
        <v/>
      </c>
      <c r="J78" s="167" t="str">
        <f>IFERROR(VLOOKUP(E78,Nómina!B:J,6,),"")</f>
        <v/>
      </c>
      <c r="K78" s="169" t="str">
        <f>IFERROR(VLOOKUP(E78,Nómina!B:J,7,),"")</f>
        <v/>
      </c>
      <c r="L78" s="170" t="str">
        <f>IFERROR(VLOOKUP(E78,Nómina!B:J,8,),"")</f>
        <v/>
      </c>
      <c r="M78" s="170" t="str">
        <f>IFERROR(VLOOKUP(E78,Nómina!B:J,9,),"")</f>
        <v/>
      </c>
      <c r="N78" s="171" t="str">
        <f t="shared" si="3"/>
        <v/>
      </c>
      <c r="O78" s="172"/>
      <c r="P78" s="173"/>
      <c r="Q78" s="174"/>
      <c r="R78" s="175"/>
      <c r="S78" s="176">
        <f t="shared" si="4"/>
        <v>0</v>
      </c>
      <c r="T78" s="177">
        <f t="shared" si="5"/>
        <v>0</v>
      </c>
      <c r="U78" s="177">
        <f t="shared" si="6"/>
        <v>0</v>
      </c>
      <c r="V78" s="174"/>
      <c r="W78" s="178">
        <f t="shared" si="7"/>
        <v>0</v>
      </c>
      <c r="X78" s="176">
        <f>IF(OR(K78="",L78="",O78="",W78="",W78&lt;10,AND(L78&gt;=2017,OR(N78=66,N78=67))),0,IF(OR(L78=2016,AND(L78&gt;=2017,N78&gt;=60,N78&lt;=65),AND(L78&gt;=2017,N78&gt;=70)),VLOOKUP(ROUND(O78,0),'Tabla Bonificación Antiguedad'!$B$4:$AB$49,MATCH(ROUND(W78,0),'Tabla Bonificación Antiguedad'!$B$4:$AB$4),FALSE)))</f>
        <v>0</v>
      </c>
      <c r="Y78" s="179">
        <f t="shared" si="1"/>
        <v>0</v>
      </c>
      <c r="Z78" s="65"/>
      <c r="AA78" s="104"/>
      <c r="AX78" s="268" t="s">
        <v>171</v>
      </c>
    </row>
    <row r="79" spans="1:50" ht="18.75">
      <c r="A79" s="107">
        <v>53</v>
      </c>
      <c r="B79" s="164"/>
      <c r="C79" s="165" t="e">
        <f t="shared" si="9"/>
        <v>#N/A</v>
      </c>
      <c r="D79" s="166" t="str">
        <f t="shared" si="10"/>
        <v/>
      </c>
      <c r="E79" s="251"/>
      <c r="F79" s="167" t="str">
        <f>IFERROR(VLOOKUP(E79,Nómina!B:J,2,),"")</f>
        <v/>
      </c>
      <c r="G79" s="168" t="str">
        <f>IFERROR(VLOOKUP(E79,Nómina!B:J,3,),"")</f>
        <v/>
      </c>
      <c r="H79" s="168" t="str">
        <f>IFERROR(VLOOKUP(E79,Nómina!B:J,4,),"")</f>
        <v/>
      </c>
      <c r="I79" s="168" t="str">
        <f>IFERROR(VLOOKUP(E79,Nómina!B:J,5,),"")</f>
        <v/>
      </c>
      <c r="J79" s="167" t="str">
        <f>IFERROR(VLOOKUP(E79,Nómina!B:J,6,),"")</f>
        <v/>
      </c>
      <c r="K79" s="169" t="str">
        <f>IFERROR(VLOOKUP(E79,Nómina!B:J,7,),"")</f>
        <v/>
      </c>
      <c r="L79" s="170" t="str">
        <f>IFERROR(VLOOKUP(E79,Nómina!B:J,8,),"")</f>
        <v/>
      </c>
      <c r="M79" s="170" t="str">
        <f>IFERROR(VLOOKUP(E79,Nómina!B:J,9,),"")</f>
        <v/>
      </c>
      <c r="N79" s="171" t="str">
        <f t="shared" si="3"/>
        <v/>
      </c>
      <c r="O79" s="172"/>
      <c r="P79" s="173"/>
      <c r="Q79" s="174"/>
      <c r="R79" s="175"/>
      <c r="S79" s="176">
        <f t="shared" si="4"/>
        <v>0</v>
      </c>
      <c r="T79" s="177">
        <f t="shared" si="5"/>
        <v>0</v>
      </c>
      <c r="U79" s="177">
        <f t="shared" si="6"/>
        <v>0</v>
      </c>
      <c r="V79" s="174"/>
      <c r="W79" s="178">
        <f t="shared" si="7"/>
        <v>0</v>
      </c>
      <c r="X79" s="176">
        <f>IF(OR(K79="",L79="",O79="",W79="",W79&lt;10,AND(L79&gt;=2017,OR(N79=66,N79=67))),0,IF(OR(L79=2016,AND(L79&gt;=2017,N79&gt;=60,N79&lt;=65),AND(L79&gt;=2017,N79&gt;=70)),VLOOKUP(ROUND(O79,0),'Tabla Bonificación Antiguedad'!$B$4:$AB$49,MATCH(ROUND(W79,0),'Tabla Bonificación Antiguedad'!$B$4:$AB$4),FALSE)))</f>
        <v>0</v>
      </c>
      <c r="Y79" s="179">
        <f t="shared" si="1"/>
        <v>0</v>
      </c>
      <c r="AX79" s="268" t="s">
        <v>171</v>
      </c>
    </row>
    <row r="80" spans="1:50" ht="18.75">
      <c r="A80" s="107">
        <v>54</v>
      </c>
      <c r="B80" s="164"/>
      <c r="C80" s="165" t="e">
        <f t="shared" si="9"/>
        <v>#N/A</v>
      </c>
      <c r="D80" s="166" t="str">
        <f t="shared" si="10"/>
        <v/>
      </c>
      <c r="E80" s="251"/>
      <c r="F80" s="167" t="str">
        <f>IFERROR(VLOOKUP(E80,Nómina!B:J,2,),"")</f>
        <v/>
      </c>
      <c r="G80" s="168" t="str">
        <f>IFERROR(VLOOKUP(E80,Nómina!B:J,3,),"")</f>
        <v/>
      </c>
      <c r="H80" s="168" t="str">
        <f>IFERROR(VLOOKUP(E80,Nómina!B:J,4,),"")</f>
        <v/>
      </c>
      <c r="I80" s="168" t="str">
        <f>IFERROR(VLOOKUP(E80,Nómina!B:J,5,),"")</f>
        <v/>
      </c>
      <c r="J80" s="167" t="str">
        <f>IFERROR(VLOOKUP(E80,Nómina!B:J,6,),"")</f>
        <v/>
      </c>
      <c r="K80" s="169" t="str">
        <f>IFERROR(VLOOKUP(E80,Nómina!B:J,7,),"")</f>
        <v/>
      </c>
      <c r="L80" s="170" t="str">
        <f>IFERROR(VLOOKUP(E80,Nómina!B:J,8,),"")</f>
        <v/>
      </c>
      <c r="M80" s="170" t="str">
        <f>IFERROR(VLOOKUP(E80,Nómina!B:J,9,),"")</f>
        <v/>
      </c>
      <c r="N80" s="171" t="str">
        <f t="shared" si="3"/>
        <v/>
      </c>
      <c r="O80" s="172"/>
      <c r="P80" s="173"/>
      <c r="Q80" s="174"/>
      <c r="R80" s="175"/>
      <c r="S80" s="176">
        <f t="shared" si="4"/>
        <v>0</v>
      </c>
      <c r="T80" s="177">
        <f t="shared" si="5"/>
        <v>0</v>
      </c>
      <c r="U80" s="177">
        <f t="shared" si="6"/>
        <v>0</v>
      </c>
      <c r="V80" s="174"/>
      <c r="W80" s="178">
        <f t="shared" si="7"/>
        <v>0</v>
      </c>
      <c r="X80" s="176">
        <f>IF(OR(K80="",L80="",O80="",W80="",W80&lt;10,AND(L80&gt;=2017,OR(N80=66,N80=67))),0,IF(OR(L80=2016,AND(L80&gt;=2017,N80&gt;=60,N80&lt;=65),AND(L80&gt;=2017,N80&gt;=70)),VLOOKUP(ROUND(O80,0),'Tabla Bonificación Antiguedad'!$B$4:$AB$49,MATCH(ROUND(W80,0),'Tabla Bonificación Antiguedad'!$B$4:$AB$4),FALSE)))</f>
        <v>0</v>
      </c>
      <c r="Y80" s="179">
        <f t="shared" si="1"/>
        <v>0</v>
      </c>
      <c r="AX80" s="268" t="s">
        <v>171</v>
      </c>
    </row>
    <row r="81" spans="1:50" ht="18.75">
      <c r="A81" s="107">
        <v>55</v>
      </c>
      <c r="B81" s="164"/>
      <c r="C81" s="165" t="e">
        <f t="shared" si="9"/>
        <v>#N/A</v>
      </c>
      <c r="D81" s="166" t="str">
        <f t="shared" si="10"/>
        <v/>
      </c>
      <c r="E81" s="251"/>
      <c r="F81" s="167" t="str">
        <f>IFERROR(VLOOKUP(E81,Nómina!B:J,2,),"")</f>
        <v/>
      </c>
      <c r="G81" s="168" t="str">
        <f>IFERROR(VLOOKUP(E81,Nómina!B:J,3,),"")</f>
        <v/>
      </c>
      <c r="H81" s="168" t="str">
        <f>IFERROR(VLOOKUP(E81,Nómina!B:J,4,),"")</f>
        <v/>
      </c>
      <c r="I81" s="168" t="str">
        <f>IFERROR(VLOOKUP(E81,Nómina!B:J,5,),"")</f>
        <v/>
      </c>
      <c r="J81" s="167" t="str">
        <f>IFERROR(VLOOKUP(E81,Nómina!B:J,6,),"")</f>
        <v/>
      </c>
      <c r="K81" s="169" t="str">
        <f>IFERROR(VLOOKUP(E81,Nómina!B:J,7,),"")</f>
        <v/>
      </c>
      <c r="L81" s="170" t="str">
        <f>IFERROR(VLOOKUP(E81,Nómina!B:J,8,),"")</f>
        <v/>
      </c>
      <c r="M81" s="170" t="str">
        <f>IFERROR(VLOOKUP(E81,Nómina!B:J,9,),"")</f>
        <v/>
      </c>
      <c r="N81" s="171" t="str">
        <f t="shared" si="3"/>
        <v/>
      </c>
      <c r="O81" s="172"/>
      <c r="P81" s="173"/>
      <c r="Q81" s="174"/>
      <c r="R81" s="175"/>
      <c r="S81" s="176">
        <f t="shared" si="4"/>
        <v>0</v>
      </c>
      <c r="T81" s="177">
        <f t="shared" si="5"/>
        <v>0</v>
      </c>
      <c r="U81" s="177">
        <f t="shared" si="6"/>
        <v>0</v>
      </c>
      <c r="V81" s="174"/>
      <c r="W81" s="178">
        <f t="shared" si="7"/>
        <v>0</v>
      </c>
      <c r="X81" s="176">
        <f>IF(OR(K81="",L81="",O81="",W81="",W81&lt;10,AND(L81&gt;=2017,OR(N81=66,N81=67))),0,IF(OR(L81=2016,AND(L81&gt;=2017,N81&gt;=60,N81&lt;=65),AND(L81&gt;=2017,N81&gt;=70)),VLOOKUP(ROUND(O81,0),'Tabla Bonificación Antiguedad'!$B$4:$AB$49,MATCH(ROUND(W81,0),'Tabla Bonificación Antiguedad'!$B$4:$AB$4),FALSE)))</f>
        <v>0</v>
      </c>
      <c r="Y81" s="179">
        <f t="shared" si="1"/>
        <v>0</v>
      </c>
      <c r="AX81" s="268" t="s">
        <v>171</v>
      </c>
    </row>
    <row r="82" spans="1:50" ht="18.75">
      <c r="A82" s="107">
        <v>56</v>
      </c>
      <c r="B82" s="164"/>
      <c r="C82" s="165" t="e">
        <f t="shared" si="9"/>
        <v>#N/A</v>
      </c>
      <c r="D82" s="166" t="str">
        <f t="shared" si="10"/>
        <v/>
      </c>
      <c r="E82" s="251"/>
      <c r="F82" s="167" t="str">
        <f>IFERROR(VLOOKUP(E82,Nómina!B:J,2,),"")</f>
        <v/>
      </c>
      <c r="G82" s="168" t="str">
        <f>IFERROR(VLOOKUP(E82,Nómina!B:J,3,),"")</f>
        <v/>
      </c>
      <c r="H82" s="168" t="str">
        <f>IFERROR(VLOOKUP(E82,Nómina!B:J,4,),"")</f>
        <v/>
      </c>
      <c r="I82" s="168" t="str">
        <f>IFERROR(VLOOKUP(E82,Nómina!B:J,5,),"")</f>
        <v/>
      </c>
      <c r="J82" s="167" t="str">
        <f>IFERROR(VLOOKUP(E82,Nómina!B:J,6,),"")</f>
        <v/>
      </c>
      <c r="K82" s="169" t="str">
        <f>IFERROR(VLOOKUP(E82,Nómina!B:J,7,),"")</f>
        <v/>
      </c>
      <c r="L82" s="170" t="str">
        <f>IFERROR(VLOOKUP(E82,Nómina!B:J,8,),"")</f>
        <v/>
      </c>
      <c r="M82" s="170" t="str">
        <f>IFERROR(VLOOKUP(E82,Nómina!B:J,9,),"")</f>
        <v/>
      </c>
      <c r="N82" s="171" t="str">
        <f t="shared" si="3"/>
        <v/>
      </c>
      <c r="O82" s="172"/>
      <c r="P82" s="173"/>
      <c r="Q82" s="174"/>
      <c r="R82" s="175"/>
      <c r="S82" s="176">
        <f t="shared" si="4"/>
        <v>0</v>
      </c>
      <c r="T82" s="177">
        <f t="shared" si="5"/>
        <v>0</v>
      </c>
      <c r="U82" s="177">
        <f t="shared" si="6"/>
        <v>0</v>
      </c>
      <c r="V82" s="174"/>
      <c r="W82" s="178">
        <f t="shared" si="7"/>
        <v>0</v>
      </c>
      <c r="X82" s="176">
        <f>IF(OR(K82="",L82="",O82="",W82="",W82&lt;10,AND(L82&gt;=2017,OR(N82=66,N82=67))),0,IF(OR(L82=2016,AND(L82&gt;=2017,N82&gt;=60,N82&lt;=65),AND(L82&gt;=2017,N82&gt;=70)),VLOOKUP(ROUND(O82,0),'Tabla Bonificación Antiguedad'!$B$4:$AB$49,MATCH(ROUND(W82,0),'Tabla Bonificación Antiguedad'!$B$4:$AB$4),FALSE)))</f>
        <v>0</v>
      </c>
      <c r="Y82" s="179">
        <f t="shared" si="1"/>
        <v>0</v>
      </c>
      <c r="AX82" s="268" t="s">
        <v>171</v>
      </c>
    </row>
    <row r="83" spans="1:50" ht="18.75">
      <c r="A83" s="107">
        <v>57</v>
      </c>
      <c r="B83" s="164"/>
      <c r="C83" s="165" t="e">
        <f t="shared" si="9"/>
        <v>#N/A</v>
      </c>
      <c r="D83" s="166" t="str">
        <f t="shared" si="10"/>
        <v/>
      </c>
      <c r="E83" s="251"/>
      <c r="F83" s="167" t="str">
        <f>IFERROR(VLOOKUP(E83,Nómina!B:J,2,),"")</f>
        <v/>
      </c>
      <c r="G83" s="168" t="str">
        <f>IFERROR(VLOOKUP(E83,Nómina!B:J,3,),"")</f>
        <v/>
      </c>
      <c r="H83" s="168" t="str">
        <f>IFERROR(VLOOKUP(E83,Nómina!B:J,4,),"")</f>
        <v/>
      </c>
      <c r="I83" s="168" t="str">
        <f>IFERROR(VLOOKUP(E83,Nómina!B:J,5,),"")</f>
        <v/>
      </c>
      <c r="J83" s="167" t="str">
        <f>IFERROR(VLOOKUP(E83,Nómina!B:J,6,),"")</f>
        <v/>
      </c>
      <c r="K83" s="169" t="str">
        <f>IFERROR(VLOOKUP(E83,Nómina!B:J,7,),"")</f>
        <v/>
      </c>
      <c r="L83" s="170" t="str">
        <f>IFERROR(VLOOKUP(E83,Nómina!B:J,8,),"")</f>
        <v/>
      </c>
      <c r="M83" s="170" t="str">
        <f>IFERROR(VLOOKUP(E83,Nómina!B:J,9,),"")</f>
        <v/>
      </c>
      <c r="N83" s="171" t="str">
        <f t="shared" si="3"/>
        <v/>
      </c>
      <c r="O83" s="172"/>
      <c r="P83" s="173"/>
      <c r="Q83" s="174"/>
      <c r="R83" s="175"/>
      <c r="S83" s="176">
        <f t="shared" si="4"/>
        <v>0</v>
      </c>
      <c r="T83" s="177">
        <f t="shared" si="5"/>
        <v>0</v>
      </c>
      <c r="U83" s="177">
        <f t="shared" si="6"/>
        <v>0</v>
      </c>
      <c r="V83" s="174"/>
      <c r="W83" s="178">
        <f t="shared" si="7"/>
        <v>0</v>
      </c>
      <c r="X83" s="176">
        <f>IF(OR(K83="",L83="",O83="",W83="",W83&lt;10,AND(L83&gt;=2017,OR(N83=66,N83=67))),0,IF(OR(L83=2016,AND(L83&gt;=2017,N83&gt;=60,N83&lt;=65),AND(L83&gt;=2017,N83&gt;=70)),VLOOKUP(ROUND(O83,0),'Tabla Bonificación Antiguedad'!$B$4:$AB$49,MATCH(ROUND(W83,0),'Tabla Bonificación Antiguedad'!$B$4:$AB$4),FALSE)))</f>
        <v>0</v>
      </c>
      <c r="Y83" s="179">
        <f t="shared" si="1"/>
        <v>0</v>
      </c>
      <c r="AX83" s="268" t="s">
        <v>171</v>
      </c>
    </row>
    <row r="84" spans="1:50" ht="18.75">
      <c r="A84" s="107">
        <v>58</v>
      </c>
      <c r="B84" s="164"/>
      <c r="C84" s="165" t="e">
        <f t="shared" si="9"/>
        <v>#N/A</v>
      </c>
      <c r="D84" s="166" t="str">
        <f t="shared" si="10"/>
        <v/>
      </c>
      <c r="E84" s="251"/>
      <c r="F84" s="167" t="str">
        <f>IFERROR(VLOOKUP(E84,Nómina!B:J,2,),"")</f>
        <v/>
      </c>
      <c r="G84" s="168" t="str">
        <f>IFERROR(VLOOKUP(E84,Nómina!B:J,3,),"")</f>
        <v/>
      </c>
      <c r="H84" s="168" t="str">
        <f>IFERROR(VLOOKUP(E84,Nómina!B:J,4,),"")</f>
        <v/>
      </c>
      <c r="I84" s="168" t="str">
        <f>IFERROR(VLOOKUP(E84,Nómina!B:J,5,),"")</f>
        <v/>
      </c>
      <c r="J84" s="167" t="str">
        <f>IFERROR(VLOOKUP(E84,Nómina!B:J,6,),"")</f>
        <v/>
      </c>
      <c r="K84" s="169" t="str">
        <f>IFERROR(VLOOKUP(E84,Nómina!B:J,7,),"")</f>
        <v/>
      </c>
      <c r="L84" s="170" t="str">
        <f>IFERROR(VLOOKUP(E84,Nómina!B:J,8,),"")</f>
        <v/>
      </c>
      <c r="M84" s="170" t="str">
        <f>IFERROR(VLOOKUP(E84,Nómina!B:J,9,),"")</f>
        <v/>
      </c>
      <c r="N84" s="171" t="str">
        <f t="shared" si="3"/>
        <v/>
      </c>
      <c r="O84" s="172"/>
      <c r="P84" s="173"/>
      <c r="Q84" s="174"/>
      <c r="R84" s="175"/>
      <c r="S84" s="176">
        <f t="shared" si="4"/>
        <v>0</v>
      </c>
      <c r="T84" s="177">
        <f t="shared" si="5"/>
        <v>0</v>
      </c>
      <c r="U84" s="177">
        <f t="shared" si="6"/>
        <v>0</v>
      </c>
      <c r="V84" s="174"/>
      <c r="W84" s="178">
        <f t="shared" si="7"/>
        <v>0</v>
      </c>
      <c r="X84" s="176">
        <f>IF(OR(K84="",L84="",O84="",W84="",W84&lt;10,AND(L84&gt;=2017,OR(N84=66,N84=67))),0,IF(OR(L84=2016,AND(L84&gt;=2017,N84&gt;=60,N84&lt;=65),AND(L84&gt;=2017,N84&gt;=70)),VLOOKUP(ROUND(O84,0),'Tabla Bonificación Antiguedad'!$B$4:$AB$49,MATCH(ROUND(W84,0),'Tabla Bonificación Antiguedad'!$B$4:$AB$4),FALSE)))</f>
        <v>0</v>
      </c>
      <c r="Y84" s="179">
        <f t="shared" si="1"/>
        <v>0</v>
      </c>
      <c r="AX84" s="268" t="s">
        <v>171</v>
      </c>
    </row>
    <row r="85" spans="1:50" ht="20.100000000000001" customHeight="1">
      <c r="A85" s="107">
        <v>59</v>
      </c>
      <c r="B85" s="164"/>
      <c r="C85" s="165" t="e">
        <f t="shared" ref="C85" si="11">+VLOOKUP(B85,RBD,2,0)</f>
        <v>#N/A</v>
      </c>
      <c r="D85" s="166" t="str">
        <f t="shared" ref="D85" si="12">+IF(ISERROR(VLOOKUP(B85,RBD,3,0)),IF(B85="","","RBD no encontrado, revise"),VLOOKUP(B85,RBD,3,0))</f>
        <v/>
      </c>
      <c r="E85" s="251"/>
      <c r="F85" s="167" t="str">
        <f>IFERROR(VLOOKUP(E85,Nómina!B:J,2,),"")</f>
        <v/>
      </c>
      <c r="G85" s="168" t="str">
        <f>IFERROR(VLOOKUP(E85,Nómina!B:J,3,),"")</f>
        <v/>
      </c>
      <c r="H85" s="168" t="str">
        <f>IFERROR(VLOOKUP(E85,Nómina!B:J,4,),"")</f>
        <v/>
      </c>
      <c r="I85" s="168" t="str">
        <f>IFERROR(VLOOKUP(E85,Nómina!B:J,5,),"")</f>
        <v/>
      </c>
      <c r="J85" s="167" t="str">
        <f>IFERROR(VLOOKUP(E85,Nómina!B:J,6,),"")</f>
        <v/>
      </c>
      <c r="K85" s="169" t="str">
        <f>IFERROR(VLOOKUP(E85,Nómina!B:J,7,),"")</f>
        <v/>
      </c>
      <c r="L85" s="170" t="str">
        <f>IFERROR(VLOOKUP(E85,Nómina!B:J,8,),"")</f>
        <v/>
      </c>
      <c r="M85" s="170" t="str">
        <f>IFERROR(VLOOKUP(E85,Nómina!B:J,9,),"")</f>
        <v/>
      </c>
      <c r="N85" s="171" t="str">
        <f t="shared" si="3"/>
        <v/>
      </c>
      <c r="O85" s="172"/>
      <c r="P85" s="173"/>
      <c r="Q85" s="174"/>
      <c r="R85" s="175"/>
      <c r="S85" s="176">
        <f t="shared" si="4"/>
        <v>0</v>
      </c>
      <c r="T85" s="177">
        <f t="shared" si="5"/>
        <v>0</v>
      </c>
      <c r="U85" s="177">
        <f t="shared" si="6"/>
        <v>0</v>
      </c>
      <c r="V85" s="174"/>
      <c r="W85" s="178">
        <f t="shared" si="7"/>
        <v>0</v>
      </c>
      <c r="X85" s="176">
        <f>IF(OR(K85="",L85="",O85="",W85="",W85&lt;10,AND(L85&gt;=2017,OR(N85=66,N85=67))),0,IF(OR(L85=2016,AND(L85&gt;=2017,N85&gt;=60,N85&lt;=65),AND(L85&gt;=2017,N85&gt;=70)),VLOOKUP(ROUND(O85,0),'Tabla Bonificación Antiguedad'!$B$4:$AB$49,MATCH(ROUND(W85,0),'Tabla Bonificación Antiguedad'!$B$4:$AB$4),FALSE)))</f>
        <v>0</v>
      </c>
      <c r="Y85" s="179">
        <f t="shared" si="1"/>
        <v>0</v>
      </c>
      <c r="AX85" s="268" t="s">
        <v>171</v>
      </c>
    </row>
    <row r="86" spans="1:50" ht="20.100000000000001" customHeight="1">
      <c r="AX86" s="268" t="s">
        <v>171</v>
      </c>
    </row>
    <row r="87" spans="1:50" ht="20.100000000000001" customHeight="1">
      <c r="AX87" s="268" t="s">
        <v>171</v>
      </c>
    </row>
    <row r="88" spans="1:50" ht="20.100000000000001" customHeight="1">
      <c r="AX88" s="268" t="s">
        <v>171</v>
      </c>
    </row>
    <row r="89" spans="1:50" ht="20.100000000000001" customHeight="1">
      <c r="AX89" s="268" t="s">
        <v>171</v>
      </c>
    </row>
    <row r="90" spans="1:50" ht="20.100000000000001" customHeight="1">
      <c r="AX90" s="268" t="s">
        <v>171</v>
      </c>
    </row>
    <row r="91" spans="1:50" ht="20.100000000000001" customHeight="1">
      <c r="AX91" s="268" t="s">
        <v>171</v>
      </c>
    </row>
    <row r="92" spans="1:50" ht="20.100000000000001" customHeight="1">
      <c r="AX92" s="268" t="s">
        <v>171</v>
      </c>
    </row>
    <row r="93" spans="1:50" ht="20.100000000000001" customHeight="1">
      <c r="AX93" s="268" t="s">
        <v>171</v>
      </c>
    </row>
    <row r="94" spans="1:50" ht="20.100000000000001" customHeight="1">
      <c r="AX94" s="268" t="s">
        <v>171</v>
      </c>
    </row>
    <row r="95" spans="1:50" ht="20.100000000000001" customHeight="1">
      <c r="AX95" s="268" t="s">
        <v>171</v>
      </c>
    </row>
    <row r="96" spans="1:50" ht="20.100000000000001" customHeight="1">
      <c r="AX96" s="268" t="s">
        <v>171</v>
      </c>
    </row>
    <row r="97" spans="50:50" ht="20.100000000000001" customHeight="1">
      <c r="AX97" s="268" t="s">
        <v>171</v>
      </c>
    </row>
    <row r="98" spans="50:50" ht="20.100000000000001" customHeight="1">
      <c r="AX98" s="268" t="s">
        <v>171</v>
      </c>
    </row>
    <row r="99" spans="50:50" ht="20.100000000000001" customHeight="1">
      <c r="AX99" s="268" t="s">
        <v>171</v>
      </c>
    </row>
    <row r="100" spans="50:50" ht="20.100000000000001" customHeight="1">
      <c r="AX100" s="268" t="s">
        <v>171</v>
      </c>
    </row>
    <row r="101" spans="50:50" ht="20.100000000000001" customHeight="1">
      <c r="AX101" s="268" t="s">
        <v>171</v>
      </c>
    </row>
    <row r="102" spans="50:50" ht="20.100000000000001" customHeight="1">
      <c r="AX102" s="268" t="s">
        <v>171</v>
      </c>
    </row>
    <row r="103" spans="50:50" ht="20.100000000000001" customHeight="1">
      <c r="AX103" s="268" t="s">
        <v>171</v>
      </c>
    </row>
    <row r="104" spans="50:50" ht="20.100000000000001" customHeight="1">
      <c r="AX104" s="268" t="s">
        <v>171</v>
      </c>
    </row>
    <row r="105" spans="50:50" ht="20.100000000000001" customHeight="1">
      <c r="AX105" s="268" t="s">
        <v>171</v>
      </c>
    </row>
    <row r="106" spans="50:50" ht="20.100000000000001" customHeight="1">
      <c r="AX106" s="268" t="s">
        <v>171</v>
      </c>
    </row>
    <row r="107" spans="50:50" ht="20.100000000000001" customHeight="1">
      <c r="AX107" s="268" t="s">
        <v>171</v>
      </c>
    </row>
    <row r="108" spans="50:50" ht="20.100000000000001" customHeight="1">
      <c r="AX108" s="268" t="s">
        <v>171</v>
      </c>
    </row>
    <row r="109" spans="50:50" ht="20.100000000000001" customHeight="1">
      <c r="AX109" s="268" t="s">
        <v>171</v>
      </c>
    </row>
    <row r="110" spans="50:50" ht="20.100000000000001" customHeight="1">
      <c r="AX110" s="268" t="s">
        <v>171</v>
      </c>
    </row>
    <row r="111" spans="50:50" ht="20.100000000000001" customHeight="1">
      <c r="AX111" s="268" t="s">
        <v>171</v>
      </c>
    </row>
    <row r="112" spans="50:50" ht="20.100000000000001" customHeight="1">
      <c r="AX112" s="268" t="s">
        <v>171</v>
      </c>
    </row>
    <row r="113" spans="50:50" ht="20.100000000000001" customHeight="1">
      <c r="AX113" s="268" t="s">
        <v>171</v>
      </c>
    </row>
    <row r="114" spans="50:50" ht="20.100000000000001" customHeight="1">
      <c r="AX114" s="268" t="s">
        <v>171</v>
      </c>
    </row>
    <row r="115" spans="50:50" ht="20.100000000000001" customHeight="1">
      <c r="AX115" s="268" t="s">
        <v>171</v>
      </c>
    </row>
    <row r="116" spans="50:50" ht="20.100000000000001" customHeight="1">
      <c r="AX116" s="268" t="s">
        <v>171</v>
      </c>
    </row>
    <row r="117" spans="50:50" ht="20.100000000000001" customHeight="1">
      <c r="AX117" s="268" t="s">
        <v>171</v>
      </c>
    </row>
    <row r="118" spans="50:50" ht="20.100000000000001" customHeight="1">
      <c r="AX118" s="268" t="s">
        <v>171</v>
      </c>
    </row>
    <row r="119" spans="50:50" ht="20.100000000000001" customHeight="1">
      <c r="AX119" s="268" t="s">
        <v>171</v>
      </c>
    </row>
    <row r="120" spans="50:50" ht="20.100000000000001" customHeight="1">
      <c r="AX120" s="268" t="s">
        <v>171</v>
      </c>
    </row>
    <row r="121" spans="50:50" ht="20.100000000000001" customHeight="1">
      <c r="AX121" s="268" t="s">
        <v>171</v>
      </c>
    </row>
    <row r="122" spans="50:50" ht="20.100000000000001" customHeight="1">
      <c r="AX122" s="268" t="s">
        <v>171</v>
      </c>
    </row>
    <row r="123" spans="50:50" ht="20.100000000000001" customHeight="1">
      <c r="AX123" s="268" t="s">
        <v>171</v>
      </c>
    </row>
    <row r="124" spans="50:50" ht="20.100000000000001" customHeight="1">
      <c r="AX124" s="268" t="s">
        <v>171</v>
      </c>
    </row>
    <row r="125" spans="50:50" ht="20.100000000000001" customHeight="1">
      <c r="AX125" s="268" t="s">
        <v>171</v>
      </c>
    </row>
    <row r="126" spans="50:50" ht="20.100000000000001" customHeight="1">
      <c r="AX126" s="268" t="s">
        <v>171</v>
      </c>
    </row>
    <row r="127" spans="50:50" ht="20.100000000000001" customHeight="1">
      <c r="AX127" s="268" t="s">
        <v>171</v>
      </c>
    </row>
    <row r="128" spans="50:50" ht="20.100000000000001" customHeight="1">
      <c r="AX128" s="268" t="s">
        <v>171</v>
      </c>
    </row>
    <row r="129" spans="50:50" ht="20.100000000000001" customHeight="1">
      <c r="AX129" s="268" t="s">
        <v>171</v>
      </c>
    </row>
    <row r="130" spans="50:50" ht="20.100000000000001" customHeight="1">
      <c r="AX130" s="268" t="s">
        <v>171</v>
      </c>
    </row>
    <row r="131" spans="50:50" ht="20.100000000000001" customHeight="1">
      <c r="AX131" s="268" t="s">
        <v>171</v>
      </c>
    </row>
    <row r="132" spans="50:50" ht="20.100000000000001" customHeight="1">
      <c r="AX132" s="268" t="s">
        <v>171</v>
      </c>
    </row>
    <row r="133" spans="50:50" ht="20.100000000000001" customHeight="1">
      <c r="AX133" s="268" t="s">
        <v>171</v>
      </c>
    </row>
    <row r="134" spans="50:50" ht="20.100000000000001" customHeight="1">
      <c r="AX134" s="268" t="s">
        <v>171</v>
      </c>
    </row>
    <row r="135" spans="50:50" ht="20.100000000000001" customHeight="1">
      <c r="AX135" s="268" t="s">
        <v>171</v>
      </c>
    </row>
    <row r="136" spans="50:50" ht="20.100000000000001" customHeight="1">
      <c r="AX136" s="268" t="s">
        <v>171</v>
      </c>
    </row>
    <row r="137" spans="50:50" ht="20.100000000000001" customHeight="1">
      <c r="AX137" s="268" t="s">
        <v>171</v>
      </c>
    </row>
    <row r="138" spans="50:50" ht="20.100000000000001" customHeight="1">
      <c r="AX138" s="268" t="s">
        <v>171</v>
      </c>
    </row>
    <row r="139" spans="50:50" ht="20.100000000000001" customHeight="1">
      <c r="AX139" s="268" t="s">
        <v>171</v>
      </c>
    </row>
    <row r="140" spans="50:50" ht="20.100000000000001" customHeight="1">
      <c r="AX140" s="268" t="s">
        <v>171</v>
      </c>
    </row>
    <row r="141" spans="50:50" ht="20.100000000000001" customHeight="1">
      <c r="AX141" s="268" t="s">
        <v>171</v>
      </c>
    </row>
    <row r="142" spans="50:50" ht="20.100000000000001" customHeight="1">
      <c r="AX142" s="268" t="s">
        <v>171</v>
      </c>
    </row>
    <row r="143" spans="50:50" ht="20.100000000000001" customHeight="1">
      <c r="AX143" s="268" t="s">
        <v>171</v>
      </c>
    </row>
    <row r="144" spans="50:50" ht="20.100000000000001" customHeight="1">
      <c r="AX144" s="268" t="s">
        <v>171</v>
      </c>
    </row>
    <row r="145" spans="50:50" ht="20.100000000000001" customHeight="1">
      <c r="AX145" s="268" t="s">
        <v>171</v>
      </c>
    </row>
    <row r="146" spans="50:50" ht="20.100000000000001" customHeight="1">
      <c r="AX146" s="268" t="s">
        <v>171</v>
      </c>
    </row>
    <row r="147" spans="50:50" ht="20.100000000000001" customHeight="1">
      <c r="AX147" s="268" t="s">
        <v>171</v>
      </c>
    </row>
    <row r="148" spans="50:50" ht="20.100000000000001" customHeight="1">
      <c r="AX148" s="268" t="s">
        <v>171</v>
      </c>
    </row>
    <row r="149" spans="50:50" ht="20.100000000000001" customHeight="1">
      <c r="AX149" s="268" t="s">
        <v>171</v>
      </c>
    </row>
    <row r="150" spans="50:50" ht="20.100000000000001" customHeight="1">
      <c r="AX150" s="268" t="s">
        <v>171</v>
      </c>
    </row>
    <row r="151" spans="50:50" ht="20.100000000000001" customHeight="1">
      <c r="AX151" s="268" t="s">
        <v>171</v>
      </c>
    </row>
    <row r="152" spans="50:50" ht="20.100000000000001" customHeight="1">
      <c r="AX152" s="268" t="s">
        <v>171</v>
      </c>
    </row>
    <row r="153" spans="50:50" ht="20.100000000000001" customHeight="1">
      <c r="AX153" s="268" t="s">
        <v>171</v>
      </c>
    </row>
    <row r="154" spans="50:50" ht="20.100000000000001" customHeight="1">
      <c r="AX154" s="268" t="s">
        <v>171</v>
      </c>
    </row>
    <row r="155" spans="50:50" ht="20.100000000000001" customHeight="1">
      <c r="AX155" s="268" t="s">
        <v>171</v>
      </c>
    </row>
    <row r="156" spans="50:50" ht="20.100000000000001" customHeight="1">
      <c r="AX156" s="268" t="s">
        <v>171</v>
      </c>
    </row>
    <row r="157" spans="50:50" ht="20.100000000000001" customHeight="1">
      <c r="AX157" s="268" t="s">
        <v>171</v>
      </c>
    </row>
    <row r="158" spans="50:50" ht="20.100000000000001" customHeight="1">
      <c r="AX158" s="268" t="s">
        <v>171</v>
      </c>
    </row>
    <row r="159" spans="50:50" ht="20.100000000000001" customHeight="1">
      <c r="AX159" s="268" t="s">
        <v>171</v>
      </c>
    </row>
    <row r="160" spans="50:50" ht="20.100000000000001" customHeight="1">
      <c r="AX160" s="268" t="s">
        <v>171</v>
      </c>
    </row>
    <row r="161" spans="50:50" ht="20.100000000000001" customHeight="1">
      <c r="AX161" s="268" t="s">
        <v>171</v>
      </c>
    </row>
    <row r="162" spans="50:50" ht="20.100000000000001" customHeight="1">
      <c r="AX162" s="268" t="s">
        <v>171</v>
      </c>
    </row>
    <row r="163" spans="50:50" ht="20.100000000000001" customHeight="1">
      <c r="AX163" s="268" t="s">
        <v>171</v>
      </c>
    </row>
    <row r="164" spans="50:50" ht="20.100000000000001" customHeight="1">
      <c r="AX164" s="268" t="s">
        <v>171</v>
      </c>
    </row>
    <row r="165" spans="50:50" ht="20.100000000000001" customHeight="1">
      <c r="AX165" s="268" t="s">
        <v>171</v>
      </c>
    </row>
    <row r="166" spans="50:50" ht="20.100000000000001" customHeight="1">
      <c r="AX166" s="268" t="s">
        <v>171</v>
      </c>
    </row>
    <row r="167" spans="50:50" ht="20.100000000000001" customHeight="1">
      <c r="AX167" s="268" t="s">
        <v>171</v>
      </c>
    </row>
    <row r="168" spans="50:50" ht="20.100000000000001" customHeight="1">
      <c r="AX168" s="268" t="s">
        <v>171</v>
      </c>
    </row>
    <row r="169" spans="50:50" ht="20.100000000000001" customHeight="1">
      <c r="AX169" s="268" t="s">
        <v>171</v>
      </c>
    </row>
    <row r="170" spans="50:50" ht="20.100000000000001" customHeight="1">
      <c r="AX170" s="268" t="s">
        <v>171</v>
      </c>
    </row>
    <row r="171" spans="50:50" ht="20.100000000000001" customHeight="1">
      <c r="AX171" s="268" t="s">
        <v>171</v>
      </c>
    </row>
    <row r="172" spans="50:50" ht="20.100000000000001" customHeight="1">
      <c r="AX172" s="268" t="s">
        <v>171</v>
      </c>
    </row>
    <row r="173" spans="50:50" ht="20.100000000000001" customHeight="1">
      <c r="AX173" s="268" t="s">
        <v>171</v>
      </c>
    </row>
    <row r="174" spans="50:50" ht="20.100000000000001" customHeight="1">
      <c r="AX174" s="268" t="s">
        <v>171</v>
      </c>
    </row>
    <row r="175" spans="50:50" ht="20.100000000000001" customHeight="1">
      <c r="AX175" s="268" t="s">
        <v>171</v>
      </c>
    </row>
    <row r="176" spans="50:50" ht="20.100000000000001" customHeight="1">
      <c r="AX176" s="268" t="s">
        <v>171</v>
      </c>
    </row>
    <row r="177" spans="50:50" ht="20.100000000000001" customHeight="1">
      <c r="AX177" s="268" t="s">
        <v>171</v>
      </c>
    </row>
    <row r="178" spans="50:50" ht="20.100000000000001" customHeight="1">
      <c r="AX178" s="268" t="s">
        <v>171</v>
      </c>
    </row>
    <row r="179" spans="50:50" ht="20.100000000000001" customHeight="1">
      <c r="AX179" s="268" t="s">
        <v>171</v>
      </c>
    </row>
    <row r="180" spans="50:50" ht="20.100000000000001" customHeight="1">
      <c r="AX180" s="268" t="s">
        <v>171</v>
      </c>
    </row>
    <row r="181" spans="50:50" ht="20.100000000000001" customHeight="1">
      <c r="AX181" s="268" t="s">
        <v>171</v>
      </c>
    </row>
    <row r="182" spans="50:50" ht="20.100000000000001" customHeight="1">
      <c r="AX182" s="268" t="s">
        <v>171</v>
      </c>
    </row>
    <row r="183" spans="50:50" ht="20.100000000000001" customHeight="1">
      <c r="AX183" s="268" t="s">
        <v>171</v>
      </c>
    </row>
    <row r="184" spans="50:50" ht="20.100000000000001" customHeight="1">
      <c r="AX184" s="268" t="s">
        <v>171</v>
      </c>
    </row>
    <row r="185" spans="50:50" ht="20.100000000000001" customHeight="1">
      <c r="AX185" s="268" t="s">
        <v>171</v>
      </c>
    </row>
    <row r="186" spans="50:50" ht="20.100000000000001" customHeight="1">
      <c r="AX186" s="268" t="s">
        <v>171</v>
      </c>
    </row>
    <row r="187" spans="50:50" ht="20.100000000000001" customHeight="1">
      <c r="AX187" s="268" t="s">
        <v>171</v>
      </c>
    </row>
    <row r="188" spans="50:50" ht="20.100000000000001" customHeight="1">
      <c r="AX188" s="268" t="s">
        <v>171</v>
      </c>
    </row>
    <row r="189" spans="50:50" ht="20.100000000000001" customHeight="1">
      <c r="AX189" s="268" t="s">
        <v>171</v>
      </c>
    </row>
    <row r="190" spans="50:50" ht="20.100000000000001" customHeight="1">
      <c r="AX190" s="268" t="s">
        <v>171</v>
      </c>
    </row>
    <row r="191" spans="50:50" ht="20.100000000000001" customHeight="1">
      <c r="AX191" s="268" t="s">
        <v>171</v>
      </c>
    </row>
    <row r="192" spans="50:50" ht="20.100000000000001" customHeight="1">
      <c r="AX192" s="268" t="s">
        <v>171</v>
      </c>
    </row>
    <row r="193" spans="50:50" ht="20.100000000000001" customHeight="1">
      <c r="AX193" s="268" t="s">
        <v>171</v>
      </c>
    </row>
    <row r="194" spans="50:50" ht="20.100000000000001" customHeight="1">
      <c r="AX194" s="268" t="s">
        <v>171</v>
      </c>
    </row>
    <row r="195" spans="50:50" ht="20.100000000000001" customHeight="1">
      <c r="AX195" s="268" t="s">
        <v>171</v>
      </c>
    </row>
    <row r="196" spans="50:50" ht="20.100000000000001" customHeight="1">
      <c r="AX196" s="268" t="s">
        <v>171</v>
      </c>
    </row>
    <row r="197" spans="50:50" ht="20.100000000000001" customHeight="1">
      <c r="AX197" s="268" t="s">
        <v>171</v>
      </c>
    </row>
    <row r="198" spans="50:50" ht="20.100000000000001" customHeight="1">
      <c r="AX198" s="268" t="s">
        <v>171</v>
      </c>
    </row>
    <row r="199" spans="50:50" ht="20.100000000000001" customHeight="1">
      <c r="AX199" s="268" t="s">
        <v>171</v>
      </c>
    </row>
    <row r="200" spans="50:50" ht="20.100000000000001" customHeight="1">
      <c r="AX200" s="268" t="s">
        <v>171</v>
      </c>
    </row>
    <row r="201" spans="50:50" ht="20.100000000000001" customHeight="1">
      <c r="AX201" s="268" t="s">
        <v>171</v>
      </c>
    </row>
    <row r="202" spans="50:50" ht="20.100000000000001" customHeight="1">
      <c r="AX202" s="268" t="s">
        <v>171</v>
      </c>
    </row>
    <row r="203" spans="50:50" ht="20.100000000000001" customHeight="1">
      <c r="AX203" s="268" t="s">
        <v>171</v>
      </c>
    </row>
    <row r="204" spans="50:50" ht="20.100000000000001" customHeight="1">
      <c r="AX204" s="268" t="s">
        <v>171</v>
      </c>
    </row>
    <row r="205" spans="50:50" ht="20.100000000000001" customHeight="1">
      <c r="AX205" s="268" t="s">
        <v>171</v>
      </c>
    </row>
    <row r="206" spans="50:50" ht="20.100000000000001" customHeight="1">
      <c r="AX206" s="268" t="s">
        <v>171</v>
      </c>
    </row>
    <row r="207" spans="50:50" ht="20.100000000000001" customHeight="1">
      <c r="AX207" s="268" t="s">
        <v>171</v>
      </c>
    </row>
    <row r="208" spans="50:50" ht="20.100000000000001" customHeight="1">
      <c r="AX208" s="268" t="s">
        <v>171</v>
      </c>
    </row>
    <row r="209" spans="50:50" ht="20.100000000000001" customHeight="1">
      <c r="AX209" s="268" t="s">
        <v>171</v>
      </c>
    </row>
    <row r="210" spans="50:50" ht="20.100000000000001" customHeight="1">
      <c r="AX210" s="268" t="s">
        <v>171</v>
      </c>
    </row>
    <row r="211" spans="50:50" ht="20.100000000000001" customHeight="1">
      <c r="AX211" s="268" t="s">
        <v>171</v>
      </c>
    </row>
    <row r="212" spans="50:50" ht="20.100000000000001" customHeight="1">
      <c r="AX212" s="268" t="s">
        <v>171</v>
      </c>
    </row>
    <row r="213" spans="50:50" ht="20.100000000000001" customHeight="1">
      <c r="AX213" s="268" t="s">
        <v>171</v>
      </c>
    </row>
    <row r="214" spans="50:50" ht="20.100000000000001" customHeight="1">
      <c r="AX214" s="268" t="s">
        <v>171</v>
      </c>
    </row>
    <row r="215" spans="50:50" ht="20.100000000000001" customHeight="1">
      <c r="AX215" s="268" t="s">
        <v>171</v>
      </c>
    </row>
    <row r="216" spans="50:50" ht="20.100000000000001" customHeight="1">
      <c r="AX216" s="268" t="s">
        <v>171</v>
      </c>
    </row>
    <row r="217" spans="50:50" ht="20.100000000000001" customHeight="1">
      <c r="AX217" s="268" t="s">
        <v>171</v>
      </c>
    </row>
    <row r="218" spans="50:50" ht="20.100000000000001" customHeight="1">
      <c r="AX218" s="268" t="s">
        <v>171</v>
      </c>
    </row>
    <row r="219" spans="50:50" ht="20.100000000000001" customHeight="1">
      <c r="AX219" s="268" t="s">
        <v>171</v>
      </c>
    </row>
    <row r="220" spans="50:50" ht="20.100000000000001" customHeight="1">
      <c r="AX220" s="268" t="s">
        <v>171</v>
      </c>
    </row>
    <row r="221" spans="50:50" ht="20.100000000000001" customHeight="1">
      <c r="AX221" s="268" t="s">
        <v>171</v>
      </c>
    </row>
    <row r="222" spans="50:50" ht="20.100000000000001" customHeight="1">
      <c r="AX222" s="268" t="s">
        <v>171</v>
      </c>
    </row>
    <row r="223" spans="50:50" ht="20.100000000000001" customHeight="1">
      <c r="AX223" s="268" t="s">
        <v>171</v>
      </c>
    </row>
    <row r="224" spans="50:50" ht="20.100000000000001" customHeight="1">
      <c r="AX224" s="268" t="s">
        <v>171</v>
      </c>
    </row>
    <row r="225" spans="50:50" ht="20.100000000000001" customHeight="1">
      <c r="AX225" s="268" t="s">
        <v>171</v>
      </c>
    </row>
    <row r="226" spans="50:50" ht="20.100000000000001" customHeight="1">
      <c r="AX226" s="268" t="s">
        <v>171</v>
      </c>
    </row>
    <row r="227" spans="50:50" ht="20.100000000000001" customHeight="1">
      <c r="AX227" s="268" t="s">
        <v>171</v>
      </c>
    </row>
    <row r="228" spans="50:50" ht="20.100000000000001" customHeight="1">
      <c r="AX228" s="268" t="s">
        <v>171</v>
      </c>
    </row>
    <row r="229" spans="50:50" ht="20.100000000000001" customHeight="1">
      <c r="AX229" s="268" t="s">
        <v>171</v>
      </c>
    </row>
    <row r="230" spans="50:50" ht="20.100000000000001" customHeight="1">
      <c r="AX230" s="268" t="s">
        <v>171</v>
      </c>
    </row>
    <row r="231" spans="50:50" ht="20.100000000000001" customHeight="1">
      <c r="AX231" s="268" t="s">
        <v>171</v>
      </c>
    </row>
    <row r="232" spans="50:50" ht="20.100000000000001" customHeight="1">
      <c r="AX232" s="268" t="s">
        <v>171</v>
      </c>
    </row>
    <row r="233" spans="50:50" ht="20.100000000000001" customHeight="1">
      <c r="AX233" s="268" t="s">
        <v>171</v>
      </c>
    </row>
    <row r="234" spans="50:50" ht="20.100000000000001" customHeight="1">
      <c r="AX234" s="268" t="s">
        <v>171</v>
      </c>
    </row>
    <row r="235" spans="50:50" ht="20.100000000000001" customHeight="1">
      <c r="AX235" s="268" t="s">
        <v>171</v>
      </c>
    </row>
    <row r="236" spans="50:50" ht="20.100000000000001" customHeight="1">
      <c r="AX236" s="268" t="s">
        <v>171</v>
      </c>
    </row>
    <row r="237" spans="50:50" ht="20.100000000000001" customHeight="1">
      <c r="AX237" s="268" t="s">
        <v>171</v>
      </c>
    </row>
    <row r="238" spans="50:50" ht="20.100000000000001" customHeight="1">
      <c r="AX238" s="268" t="s">
        <v>171</v>
      </c>
    </row>
    <row r="239" spans="50:50" ht="20.100000000000001" customHeight="1">
      <c r="AX239" s="268" t="s">
        <v>171</v>
      </c>
    </row>
    <row r="240" spans="50:50" ht="20.100000000000001" customHeight="1">
      <c r="AX240" s="268" t="s">
        <v>171</v>
      </c>
    </row>
    <row r="241" spans="50:50" ht="20.100000000000001" customHeight="1">
      <c r="AX241" s="268" t="s">
        <v>171</v>
      </c>
    </row>
    <row r="242" spans="50:50" ht="20.100000000000001" customHeight="1">
      <c r="AX242" s="268" t="s">
        <v>171</v>
      </c>
    </row>
    <row r="243" spans="50:50" ht="20.100000000000001" customHeight="1">
      <c r="AX243" s="268" t="s">
        <v>171</v>
      </c>
    </row>
    <row r="244" spans="50:50" ht="20.100000000000001" customHeight="1">
      <c r="AX244" s="268" t="s">
        <v>171</v>
      </c>
    </row>
    <row r="245" spans="50:50" ht="20.100000000000001" customHeight="1">
      <c r="AX245" s="268" t="s">
        <v>171</v>
      </c>
    </row>
    <row r="246" spans="50:50" ht="20.100000000000001" customHeight="1">
      <c r="AX246" s="268" t="s">
        <v>171</v>
      </c>
    </row>
    <row r="247" spans="50:50" ht="20.100000000000001" customHeight="1">
      <c r="AX247" s="268" t="s">
        <v>171</v>
      </c>
    </row>
    <row r="248" spans="50:50" ht="20.100000000000001" customHeight="1">
      <c r="AX248" s="268" t="s">
        <v>171</v>
      </c>
    </row>
    <row r="249" spans="50:50" ht="20.100000000000001" customHeight="1">
      <c r="AX249" s="268" t="s">
        <v>171</v>
      </c>
    </row>
    <row r="250" spans="50:50" ht="20.100000000000001" customHeight="1">
      <c r="AX250" s="268" t="s">
        <v>171</v>
      </c>
    </row>
    <row r="251" spans="50:50" ht="20.100000000000001" customHeight="1">
      <c r="AX251" s="268" t="s">
        <v>171</v>
      </c>
    </row>
    <row r="252" spans="50:50" ht="20.100000000000001" customHeight="1">
      <c r="AX252" s="268" t="s">
        <v>171</v>
      </c>
    </row>
    <row r="253" spans="50:50" ht="20.100000000000001" customHeight="1">
      <c r="AX253" s="268" t="s">
        <v>171</v>
      </c>
    </row>
    <row r="254" spans="50:50" ht="20.100000000000001" customHeight="1">
      <c r="AX254" s="268" t="s">
        <v>171</v>
      </c>
    </row>
    <row r="255" spans="50:50" ht="20.100000000000001" customHeight="1">
      <c r="AX255" s="268" t="s">
        <v>171</v>
      </c>
    </row>
    <row r="256" spans="50:50" ht="20.100000000000001" customHeight="1">
      <c r="AX256" s="268" t="s">
        <v>171</v>
      </c>
    </row>
    <row r="257" spans="50:50" ht="20.100000000000001" customHeight="1">
      <c r="AX257" s="268" t="s">
        <v>171</v>
      </c>
    </row>
    <row r="258" spans="50:50" ht="20.100000000000001" customHeight="1">
      <c r="AX258" s="268" t="s">
        <v>171</v>
      </c>
    </row>
    <row r="259" spans="50:50" ht="20.100000000000001" customHeight="1">
      <c r="AX259" s="268" t="s">
        <v>171</v>
      </c>
    </row>
    <row r="260" spans="50:50" ht="20.100000000000001" customHeight="1">
      <c r="AX260" s="268" t="s">
        <v>171</v>
      </c>
    </row>
    <row r="261" spans="50:50" ht="20.100000000000001" customHeight="1">
      <c r="AX261" s="268" t="s">
        <v>171</v>
      </c>
    </row>
    <row r="262" spans="50:50" ht="20.100000000000001" customHeight="1">
      <c r="AX262" s="268" t="s">
        <v>171</v>
      </c>
    </row>
    <row r="263" spans="50:50" ht="20.100000000000001" customHeight="1">
      <c r="AX263" s="268" t="s">
        <v>171</v>
      </c>
    </row>
    <row r="264" spans="50:50" ht="20.100000000000001" customHeight="1">
      <c r="AX264" s="268" t="s">
        <v>171</v>
      </c>
    </row>
    <row r="265" spans="50:50" ht="20.100000000000001" customHeight="1">
      <c r="AX265" s="268" t="s">
        <v>171</v>
      </c>
    </row>
    <row r="266" spans="50:50" ht="20.100000000000001" customHeight="1">
      <c r="AX266" s="268" t="s">
        <v>171</v>
      </c>
    </row>
    <row r="267" spans="50:50" ht="20.100000000000001" customHeight="1">
      <c r="AX267" s="268" t="s">
        <v>171</v>
      </c>
    </row>
    <row r="268" spans="50:50" ht="20.100000000000001" customHeight="1">
      <c r="AX268" s="268" t="s">
        <v>171</v>
      </c>
    </row>
    <row r="269" spans="50:50" ht="20.100000000000001" customHeight="1">
      <c r="AX269" s="268" t="s">
        <v>171</v>
      </c>
    </row>
    <row r="270" spans="50:50" ht="20.100000000000001" customHeight="1">
      <c r="AX270" s="268" t="s">
        <v>171</v>
      </c>
    </row>
    <row r="271" spans="50:50" ht="20.100000000000001" customHeight="1">
      <c r="AX271" s="268" t="s">
        <v>171</v>
      </c>
    </row>
    <row r="272" spans="50:50" ht="20.100000000000001" customHeight="1">
      <c r="AX272" s="268" t="s">
        <v>171</v>
      </c>
    </row>
    <row r="273" spans="50:50" ht="20.100000000000001" customHeight="1">
      <c r="AX273" s="268" t="s">
        <v>171</v>
      </c>
    </row>
    <row r="274" spans="50:50" ht="20.100000000000001" customHeight="1">
      <c r="AX274" s="268" t="s">
        <v>171</v>
      </c>
    </row>
    <row r="275" spans="50:50" ht="20.100000000000001" customHeight="1">
      <c r="AX275" s="268" t="s">
        <v>171</v>
      </c>
    </row>
    <row r="276" spans="50:50" ht="20.100000000000001" customHeight="1">
      <c r="AX276" s="268" t="s">
        <v>171</v>
      </c>
    </row>
    <row r="277" spans="50:50" ht="20.100000000000001" customHeight="1">
      <c r="AX277" s="268" t="s">
        <v>171</v>
      </c>
    </row>
    <row r="278" spans="50:50" ht="20.100000000000001" customHeight="1">
      <c r="AX278" s="268" t="s">
        <v>171</v>
      </c>
    </row>
    <row r="279" spans="50:50" ht="20.100000000000001" customHeight="1">
      <c r="AX279" s="268" t="s">
        <v>171</v>
      </c>
    </row>
    <row r="280" spans="50:50" ht="20.100000000000001" customHeight="1">
      <c r="AX280" s="268" t="s">
        <v>171</v>
      </c>
    </row>
    <row r="281" spans="50:50" ht="20.100000000000001" customHeight="1">
      <c r="AX281" s="268" t="s">
        <v>171</v>
      </c>
    </row>
    <row r="282" spans="50:50" ht="20.100000000000001" customHeight="1">
      <c r="AX282" s="268" t="s">
        <v>171</v>
      </c>
    </row>
    <row r="283" spans="50:50" ht="20.100000000000001" customHeight="1">
      <c r="AX283" s="268" t="s">
        <v>171</v>
      </c>
    </row>
    <row r="284" spans="50:50" ht="20.100000000000001" customHeight="1">
      <c r="AX284" s="268" t="s">
        <v>171</v>
      </c>
    </row>
    <row r="285" spans="50:50" ht="20.100000000000001" customHeight="1">
      <c r="AX285" s="268" t="s">
        <v>171</v>
      </c>
    </row>
    <row r="286" spans="50:50" ht="20.100000000000001" customHeight="1">
      <c r="AX286" s="268" t="s">
        <v>171</v>
      </c>
    </row>
    <row r="287" spans="50:50" ht="20.100000000000001" customHeight="1">
      <c r="AX287" s="268" t="s">
        <v>171</v>
      </c>
    </row>
    <row r="288" spans="50:50" ht="20.100000000000001" customHeight="1">
      <c r="AX288" s="268" t="s">
        <v>171</v>
      </c>
    </row>
    <row r="289" spans="50:50" ht="20.100000000000001" customHeight="1">
      <c r="AX289" s="268" t="s">
        <v>171</v>
      </c>
    </row>
    <row r="290" spans="50:50" ht="20.100000000000001" customHeight="1">
      <c r="AX290" s="268" t="s">
        <v>171</v>
      </c>
    </row>
    <row r="291" spans="50:50" ht="20.100000000000001" customHeight="1">
      <c r="AX291" s="268" t="s">
        <v>171</v>
      </c>
    </row>
    <row r="292" spans="50:50" ht="20.100000000000001" customHeight="1">
      <c r="AX292" s="268" t="s">
        <v>171</v>
      </c>
    </row>
    <row r="293" spans="50:50" ht="20.100000000000001" customHeight="1">
      <c r="AX293" s="268" t="s">
        <v>171</v>
      </c>
    </row>
    <row r="294" spans="50:50" ht="20.100000000000001" customHeight="1">
      <c r="AX294" s="268" t="s">
        <v>171</v>
      </c>
    </row>
    <row r="295" spans="50:50" ht="20.100000000000001" customHeight="1">
      <c r="AX295" s="268" t="s">
        <v>171</v>
      </c>
    </row>
    <row r="296" spans="50:50" ht="20.100000000000001" customHeight="1">
      <c r="AX296" s="268" t="s">
        <v>171</v>
      </c>
    </row>
    <row r="297" spans="50:50" ht="20.100000000000001" customHeight="1">
      <c r="AX297" s="268" t="s">
        <v>171</v>
      </c>
    </row>
    <row r="298" spans="50:50" ht="20.100000000000001" customHeight="1">
      <c r="AX298" s="268" t="s">
        <v>171</v>
      </c>
    </row>
    <row r="299" spans="50:50" ht="20.100000000000001" customHeight="1">
      <c r="AX299" s="268" t="s">
        <v>171</v>
      </c>
    </row>
    <row r="300" spans="50:50" ht="20.100000000000001" customHeight="1">
      <c r="AX300" s="268" t="s">
        <v>171</v>
      </c>
    </row>
    <row r="301" spans="50:50" ht="20.100000000000001" customHeight="1">
      <c r="AX301" s="268" t="s">
        <v>171</v>
      </c>
    </row>
    <row r="302" spans="50:50" ht="20.100000000000001" customHeight="1">
      <c r="AX302" s="268" t="s">
        <v>171</v>
      </c>
    </row>
    <row r="303" spans="50:50" ht="20.100000000000001" customHeight="1">
      <c r="AX303" s="268" t="s">
        <v>171</v>
      </c>
    </row>
    <row r="304" spans="50:50" ht="20.100000000000001" customHeight="1">
      <c r="AX304" s="268" t="s">
        <v>171</v>
      </c>
    </row>
    <row r="305" spans="50:50" ht="20.100000000000001" customHeight="1">
      <c r="AX305" s="268" t="s">
        <v>171</v>
      </c>
    </row>
    <row r="306" spans="50:50" ht="20.100000000000001" customHeight="1">
      <c r="AX306" s="268" t="s">
        <v>171</v>
      </c>
    </row>
    <row r="307" spans="50:50" ht="20.100000000000001" customHeight="1">
      <c r="AX307" s="268" t="s">
        <v>171</v>
      </c>
    </row>
    <row r="308" spans="50:50" ht="20.100000000000001" customHeight="1">
      <c r="AX308" s="268" t="s">
        <v>171</v>
      </c>
    </row>
    <row r="309" spans="50:50" ht="20.100000000000001" customHeight="1">
      <c r="AX309" s="268" t="s">
        <v>171</v>
      </c>
    </row>
    <row r="310" spans="50:50" ht="20.100000000000001" customHeight="1">
      <c r="AX310" s="268" t="s">
        <v>171</v>
      </c>
    </row>
    <row r="311" spans="50:50" ht="20.100000000000001" customHeight="1">
      <c r="AX311" s="268" t="s">
        <v>171</v>
      </c>
    </row>
    <row r="312" spans="50:50" ht="20.100000000000001" customHeight="1">
      <c r="AX312" s="268" t="s">
        <v>171</v>
      </c>
    </row>
    <row r="313" spans="50:50" ht="20.100000000000001" customHeight="1">
      <c r="AX313" s="268" t="s">
        <v>171</v>
      </c>
    </row>
    <row r="314" spans="50:50" ht="20.100000000000001" customHeight="1">
      <c r="AX314" s="268" t="s">
        <v>171</v>
      </c>
    </row>
    <row r="315" spans="50:50" ht="20.100000000000001" customHeight="1">
      <c r="AX315" s="268" t="s">
        <v>171</v>
      </c>
    </row>
    <row r="316" spans="50:50" ht="20.100000000000001" customHeight="1">
      <c r="AX316" s="268" t="s">
        <v>171</v>
      </c>
    </row>
    <row r="317" spans="50:50" ht="20.100000000000001" customHeight="1">
      <c r="AX317" s="268" t="s">
        <v>171</v>
      </c>
    </row>
    <row r="318" spans="50:50" ht="20.100000000000001" customHeight="1">
      <c r="AX318" s="268" t="s">
        <v>171</v>
      </c>
    </row>
    <row r="319" spans="50:50" ht="20.100000000000001" customHeight="1">
      <c r="AX319" s="268" t="s">
        <v>171</v>
      </c>
    </row>
    <row r="320" spans="50:50" ht="20.100000000000001" customHeight="1">
      <c r="AX320" s="268" t="s">
        <v>171</v>
      </c>
    </row>
    <row r="321" spans="50:50" ht="20.100000000000001" customHeight="1">
      <c r="AX321" s="268" t="s">
        <v>171</v>
      </c>
    </row>
    <row r="322" spans="50:50" ht="20.100000000000001" customHeight="1">
      <c r="AX322" s="268" t="s">
        <v>171</v>
      </c>
    </row>
    <row r="323" spans="50:50" ht="20.100000000000001" customHeight="1">
      <c r="AX323" s="268" t="s">
        <v>171</v>
      </c>
    </row>
    <row r="324" spans="50:50" ht="20.100000000000001" customHeight="1">
      <c r="AX324" s="268" t="s">
        <v>171</v>
      </c>
    </row>
    <row r="325" spans="50:50" ht="20.100000000000001" customHeight="1">
      <c r="AX325" s="268" t="s">
        <v>171</v>
      </c>
    </row>
    <row r="326" spans="50:50" ht="20.100000000000001" customHeight="1">
      <c r="AX326" s="268" t="s">
        <v>171</v>
      </c>
    </row>
    <row r="327" spans="50:50" ht="20.100000000000001" customHeight="1">
      <c r="AX327" s="268" t="s">
        <v>171</v>
      </c>
    </row>
    <row r="328" spans="50:50" ht="20.100000000000001" customHeight="1">
      <c r="AX328" s="268" t="s">
        <v>171</v>
      </c>
    </row>
    <row r="329" spans="50:50" ht="20.100000000000001" customHeight="1">
      <c r="AX329" s="268" t="s">
        <v>171</v>
      </c>
    </row>
    <row r="330" spans="50:50" ht="20.100000000000001" customHeight="1">
      <c r="AX330" s="268" t="s">
        <v>171</v>
      </c>
    </row>
    <row r="331" spans="50:50" ht="20.100000000000001" customHeight="1">
      <c r="AX331" s="268" t="s">
        <v>171</v>
      </c>
    </row>
    <row r="332" spans="50:50" ht="20.100000000000001" customHeight="1">
      <c r="AX332" s="268" t="s">
        <v>171</v>
      </c>
    </row>
    <row r="333" spans="50:50" ht="20.100000000000001" customHeight="1">
      <c r="AX333" s="268" t="s">
        <v>171</v>
      </c>
    </row>
    <row r="334" spans="50:50" ht="20.100000000000001" customHeight="1">
      <c r="AX334" s="268" t="s">
        <v>171</v>
      </c>
    </row>
    <row r="335" spans="50:50" ht="20.100000000000001" customHeight="1">
      <c r="AX335" s="268" t="s">
        <v>171</v>
      </c>
    </row>
    <row r="336" spans="50:50" ht="20.100000000000001" customHeight="1">
      <c r="AX336" s="268" t="s">
        <v>171</v>
      </c>
    </row>
    <row r="337" spans="50:50" ht="20.100000000000001" customHeight="1">
      <c r="AX337" s="268" t="s">
        <v>171</v>
      </c>
    </row>
    <row r="338" spans="50:50" ht="20.100000000000001" customHeight="1">
      <c r="AX338" s="268" t="s">
        <v>171</v>
      </c>
    </row>
    <row r="339" spans="50:50" ht="20.100000000000001" customHeight="1">
      <c r="AX339" s="268" t="s">
        <v>171</v>
      </c>
    </row>
    <row r="340" spans="50:50" ht="20.100000000000001" customHeight="1">
      <c r="AX340" s="268" t="s">
        <v>171</v>
      </c>
    </row>
    <row r="341" spans="50:50" ht="20.100000000000001" customHeight="1">
      <c r="AX341" s="268" t="s">
        <v>171</v>
      </c>
    </row>
    <row r="342" spans="50:50" ht="20.100000000000001" customHeight="1">
      <c r="AX342" s="268" t="s">
        <v>171</v>
      </c>
    </row>
    <row r="343" spans="50:50" ht="20.100000000000001" customHeight="1">
      <c r="AX343" s="268" t="s">
        <v>171</v>
      </c>
    </row>
    <row r="344" spans="50:50" ht="20.100000000000001" customHeight="1">
      <c r="AX344" s="268" t="s">
        <v>171</v>
      </c>
    </row>
    <row r="345" spans="50:50" ht="20.100000000000001" customHeight="1">
      <c r="AX345" s="268" t="s">
        <v>171</v>
      </c>
    </row>
    <row r="346" spans="50:50" ht="20.100000000000001" customHeight="1">
      <c r="AX346" s="268" t="s">
        <v>171</v>
      </c>
    </row>
    <row r="347" spans="50:50" ht="20.100000000000001" customHeight="1">
      <c r="AX347" s="268" t="s">
        <v>171</v>
      </c>
    </row>
    <row r="348" spans="50:50" ht="20.100000000000001" customHeight="1">
      <c r="AX348" s="268" t="s">
        <v>171</v>
      </c>
    </row>
    <row r="349" spans="50:50" ht="20.100000000000001" customHeight="1">
      <c r="AX349" s="268" t="s">
        <v>171</v>
      </c>
    </row>
    <row r="350" spans="50:50" ht="20.100000000000001" customHeight="1">
      <c r="AX350" s="268" t="s">
        <v>171</v>
      </c>
    </row>
    <row r="351" spans="50:50" ht="20.100000000000001" customHeight="1">
      <c r="AX351" s="268" t="s">
        <v>171</v>
      </c>
    </row>
    <row r="352" spans="50:50" ht="20.100000000000001" customHeight="1">
      <c r="AX352" s="268" t="s">
        <v>171</v>
      </c>
    </row>
    <row r="353" spans="50:50" ht="20.100000000000001" customHeight="1">
      <c r="AX353" s="268" t="s">
        <v>171</v>
      </c>
    </row>
    <row r="354" spans="50:50" ht="20.100000000000001" customHeight="1">
      <c r="AX354" s="268" t="s">
        <v>171</v>
      </c>
    </row>
    <row r="355" spans="50:50" ht="20.100000000000001" customHeight="1">
      <c r="AX355" s="268" t="s">
        <v>171</v>
      </c>
    </row>
    <row r="356" spans="50:50" ht="20.100000000000001" customHeight="1">
      <c r="AX356" s="268" t="s">
        <v>171</v>
      </c>
    </row>
    <row r="357" spans="50:50" ht="20.100000000000001" customHeight="1">
      <c r="AX357" s="268" t="s">
        <v>171</v>
      </c>
    </row>
    <row r="358" spans="50:50" ht="20.100000000000001" customHeight="1">
      <c r="AX358" s="268" t="s">
        <v>171</v>
      </c>
    </row>
    <row r="359" spans="50:50" ht="20.100000000000001" customHeight="1">
      <c r="AX359" s="268" t="s">
        <v>171</v>
      </c>
    </row>
    <row r="360" spans="50:50" ht="20.100000000000001" customHeight="1">
      <c r="AX360" s="268" t="s">
        <v>171</v>
      </c>
    </row>
    <row r="361" spans="50:50" ht="20.100000000000001" customHeight="1">
      <c r="AX361" s="268" t="s">
        <v>171</v>
      </c>
    </row>
    <row r="362" spans="50:50" ht="20.100000000000001" customHeight="1">
      <c r="AX362" s="268" t="s">
        <v>171</v>
      </c>
    </row>
    <row r="363" spans="50:50" ht="20.100000000000001" customHeight="1">
      <c r="AX363" s="268" t="s">
        <v>171</v>
      </c>
    </row>
    <row r="364" spans="50:50" ht="20.100000000000001" customHeight="1">
      <c r="AX364" s="268" t="s">
        <v>171</v>
      </c>
    </row>
    <row r="365" spans="50:50" ht="20.100000000000001" customHeight="1">
      <c r="AX365" s="268" t="s">
        <v>171</v>
      </c>
    </row>
    <row r="366" spans="50:50" ht="20.100000000000001" customHeight="1">
      <c r="AX366" s="268" t="s">
        <v>171</v>
      </c>
    </row>
    <row r="367" spans="50:50" ht="20.100000000000001" customHeight="1">
      <c r="AX367" s="268" t="s">
        <v>171</v>
      </c>
    </row>
    <row r="368" spans="50:50" ht="20.100000000000001" customHeight="1">
      <c r="AX368" s="268" t="s">
        <v>171</v>
      </c>
    </row>
    <row r="369" spans="50:50" ht="20.100000000000001" customHeight="1">
      <c r="AX369" s="268" t="s">
        <v>171</v>
      </c>
    </row>
    <row r="370" spans="50:50" ht="20.100000000000001" customHeight="1">
      <c r="AX370" s="268" t="s">
        <v>171</v>
      </c>
    </row>
    <row r="371" spans="50:50" ht="20.100000000000001" customHeight="1">
      <c r="AX371" s="268" t="s">
        <v>171</v>
      </c>
    </row>
    <row r="372" spans="50:50" ht="20.100000000000001" customHeight="1">
      <c r="AX372" s="268" t="s">
        <v>171</v>
      </c>
    </row>
    <row r="373" spans="50:50" ht="20.100000000000001" customHeight="1">
      <c r="AX373" s="268" t="s">
        <v>171</v>
      </c>
    </row>
    <row r="374" spans="50:50" ht="20.100000000000001" customHeight="1">
      <c r="AX374" s="268" t="s">
        <v>171</v>
      </c>
    </row>
    <row r="375" spans="50:50" ht="20.100000000000001" customHeight="1">
      <c r="AX375" s="268" t="s">
        <v>171</v>
      </c>
    </row>
    <row r="376" spans="50:50" ht="20.100000000000001" customHeight="1">
      <c r="AX376" s="268" t="s">
        <v>171</v>
      </c>
    </row>
    <row r="377" spans="50:50" ht="20.100000000000001" customHeight="1">
      <c r="AX377" s="268" t="s">
        <v>171</v>
      </c>
    </row>
    <row r="378" spans="50:50" ht="20.100000000000001" customHeight="1">
      <c r="AX378" s="268" t="s">
        <v>171</v>
      </c>
    </row>
    <row r="379" spans="50:50" ht="20.100000000000001" customHeight="1">
      <c r="AX379" s="268" t="s">
        <v>171</v>
      </c>
    </row>
    <row r="380" spans="50:50" ht="20.100000000000001" customHeight="1">
      <c r="AX380" s="268" t="s">
        <v>171</v>
      </c>
    </row>
    <row r="381" spans="50:50" ht="20.100000000000001" customHeight="1">
      <c r="AX381" s="268" t="s">
        <v>171</v>
      </c>
    </row>
    <row r="382" spans="50:50" ht="20.100000000000001" customHeight="1">
      <c r="AX382" s="268" t="s">
        <v>171</v>
      </c>
    </row>
    <row r="383" spans="50:50" ht="20.100000000000001" customHeight="1">
      <c r="AX383" s="268" t="s">
        <v>171</v>
      </c>
    </row>
    <row r="384" spans="50:50" ht="20.100000000000001" customHeight="1">
      <c r="AX384" s="268" t="s">
        <v>171</v>
      </c>
    </row>
    <row r="385" spans="50:50" ht="20.100000000000001" customHeight="1">
      <c r="AX385" s="268" t="s">
        <v>171</v>
      </c>
    </row>
    <row r="386" spans="50:50" ht="20.100000000000001" customHeight="1">
      <c r="AX386" s="268" t="s">
        <v>171</v>
      </c>
    </row>
    <row r="387" spans="50:50" ht="20.100000000000001" customHeight="1">
      <c r="AX387" s="268" t="s">
        <v>171</v>
      </c>
    </row>
    <row r="388" spans="50:50" ht="20.100000000000001" customHeight="1">
      <c r="AX388" s="268" t="s">
        <v>171</v>
      </c>
    </row>
    <row r="389" spans="50:50" ht="20.100000000000001" customHeight="1">
      <c r="AX389" s="268" t="s">
        <v>171</v>
      </c>
    </row>
    <row r="390" spans="50:50" ht="20.100000000000001" customHeight="1">
      <c r="AX390" s="268" t="s">
        <v>171</v>
      </c>
    </row>
    <row r="391" spans="50:50" ht="20.100000000000001" customHeight="1">
      <c r="AX391" s="268" t="s">
        <v>171</v>
      </c>
    </row>
    <row r="392" spans="50:50" ht="20.100000000000001" customHeight="1">
      <c r="AX392" s="268" t="s">
        <v>171</v>
      </c>
    </row>
    <row r="393" spans="50:50" ht="20.100000000000001" customHeight="1">
      <c r="AX393" s="268" t="s">
        <v>171</v>
      </c>
    </row>
    <row r="394" spans="50:50" ht="20.100000000000001" customHeight="1">
      <c r="AX394" s="268" t="s">
        <v>171</v>
      </c>
    </row>
    <row r="395" spans="50:50" ht="20.100000000000001" customHeight="1">
      <c r="AX395" s="268" t="s">
        <v>171</v>
      </c>
    </row>
    <row r="396" spans="50:50" ht="20.100000000000001" customHeight="1">
      <c r="AX396" s="268" t="s">
        <v>171</v>
      </c>
    </row>
    <row r="397" spans="50:50" ht="20.100000000000001" customHeight="1">
      <c r="AX397" s="268" t="s">
        <v>171</v>
      </c>
    </row>
    <row r="398" spans="50:50" ht="20.100000000000001" customHeight="1">
      <c r="AX398" s="268" t="s">
        <v>171</v>
      </c>
    </row>
    <row r="399" spans="50:50" ht="20.100000000000001" customHeight="1">
      <c r="AX399" s="268" t="s">
        <v>171</v>
      </c>
    </row>
    <row r="400" spans="50:50" ht="20.100000000000001" customHeight="1">
      <c r="AX400" s="268" t="s">
        <v>171</v>
      </c>
    </row>
    <row r="401" spans="50:50" ht="20.100000000000001" customHeight="1">
      <c r="AX401" s="268" t="s">
        <v>171</v>
      </c>
    </row>
    <row r="402" spans="50:50" ht="20.100000000000001" customHeight="1">
      <c r="AX402" s="268" t="s">
        <v>171</v>
      </c>
    </row>
    <row r="403" spans="50:50" ht="20.100000000000001" customHeight="1">
      <c r="AX403" s="268" t="s">
        <v>171</v>
      </c>
    </row>
    <row r="404" spans="50:50" ht="20.100000000000001" customHeight="1">
      <c r="AX404" s="268" t="s">
        <v>171</v>
      </c>
    </row>
    <row r="405" spans="50:50" ht="20.100000000000001" customHeight="1">
      <c r="AX405" s="268" t="s">
        <v>171</v>
      </c>
    </row>
    <row r="406" spans="50:50" ht="20.100000000000001" customHeight="1">
      <c r="AX406" s="268" t="s">
        <v>171</v>
      </c>
    </row>
    <row r="407" spans="50:50" ht="20.100000000000001" customHeight="1">
      <c r="AX407" s="268" t="s">
        <v>171</v>
      </c>
    </row>
    <row r="408" spans="50:50" ht="20.100000000000001" customHeight="1">
      <c r="AX408" s="268" t="s">
        <v>171</v>
      </c>
    </row>
    <row r="409" spans="50:50" ht="20.100000000000001" customHeight="1">
      <c r="AX409" s="268" t="s">
        <v>171</v>
      </c>
    </row>
    <row r="410" spans="50:50" ht="20.100000000000001" customHeight="1">
      <c r="AX410" s="268" t="s">
        <v>171</v>
      </c>
    </row>
    <row r="411" spans="50:50" ht="20.100000000000001" customHeight="1">
      <c r="AX411" s="268" t="s">
        <v>171</v>
      </c>
    </row>
    <row r="412" spans="50:50" ht="20.100000000000001" customHeight="1">
      <c r="AX412" s="268" t="s">
        <v>171</v>
      </c>
    </row>
    <row r="413" spans="50:50" ht="20.100000000000001" customHeight="1">
      <c r="AX413" s="268" t="s">
        <v>171</v>
      </c>
    </row>
    <row r="414" spans="50:50" ht="20.100000000000001" customHeight="1">
      <c r="AX414" s="268" t="s">
        <v>171</v>
      </c>
    </row>
    <row r="415" spans="50:50" ht="20.100000000000001" customHeight="1">
      <c r="AX415" s="268" t="s">
        <v>171</v>
      </c>
    </row>
    <row r="416" spans="50:50" ht="20.100000000000001" customHeight="1">
      <c r="AX416" s="268" t="s">
        <v>171</v>
      </c>
    </row>
    <row r="417" spans="50:50" ht="20.100000000000001" customHeight="1">
      <c r="AX417" s="268" t="s">
        <v>171</v>
      </c>
    </row>
    <row r="418" spans="50:50" ht="20.100000000000001" customHeight="1">
      <c r="AX418" s="268" t="s">
        <v>171</v>
      </c>
    </row>
    <row r="419" spans="50:50" ht="20.100000000000001" customHeight="1">
      <c r="AX419" s="268" t="s">
        <v>171</v>
      </c>
    </row>
    <row r="420" spans="50:50" ht="20.100000000000001" customHeight="1">
      <c r="AX420" s="268" t="s">
        <v>171</v>
      </c>
    </row>
    <row r="421" spans="50:50" ht="20.100000000000001" customHeight="1">
      <c r="AX421" s="268" t="s">
        <v>171</v>
      </c>
    </row>
    <row r="422" spans="50:50" ht="20.100000000000001" customHeight="1">
      <c r="AX422" s="268" t="s">
        <v>171</v>
      </c>
    </row>
    <row r="423" spans="50:50" ht="20.100000000000001" customHeight="1">
      <c r="AX423" s="268" t="s">
        <v>171</v>
      </c>
    </row>
    <row r="424" spans="50:50" ht="20.100000000000001" customHeight="1">
      <c r="AX424" s="268" t="s">
        <v>171</v>
      </c>
    </row>
    <row r="425" spans="50:50" ht="20.100000000000001" customHeight="1">
      <c r="AX425" s="268" t="s">
        <v>171</v>
      </c>
    </row>
    <row r="426" spans="50:50" ht="20.100000000000001" customHeight="1">
      <c r="AX426" s="268" t="s">
        <v>171</v>
      </c>
    </row>
    <row r="427" spans="50:50" ht="20.100000000000001" customHeight="1">
      <c r="AX427" s="268" t="s">
        <v>171</v>
      </c>
    </row>
    <row r="428" spans="50:50" ht="20.100000000000001" customHeight="1">
      <c r="AX428" s="268" t="s">
        <v>171</v>
      </c>
    </row>
    <row r="429" spans="50:50" ht="20.100000000000001" customHeight="1">
      <c r="AX429" s="268" t="s">
        <v>171</v>
      </c>
    </row>
    <row r="430" spans="50:50" ht="20.100000000000001" customHeight="1">
      <c r="AX430" s="268" t="s">
        <v>171</v>
      </c>
    </row>
    <row r="431" spans="50:50" ht="20.100000000000001" customHeight="1">
      <c r="AX431" s="268" t="s">
        <v>171</v>
      </c>
    </row>
    <row r="432" spans="50:50" ht="20.100000000000001" customHeight="1">
      <c r="AX432" s="268" t="s">
        <v>171</v>
      </c>
    </row>
    <row r="433" spans="50:50" ht="20.100000000000001" customHeight="1">
      <c r="AX433" s="268" t="s">
        <v>171</v>
      </c>
    </row>
    <row r="434" spans="50:50" ht="20.100000000000001" customHeight="1">
      <c r="AX434" s="268" t="s">
        <v>171</v>
      </c>
    </row>
    <row r="435" spans="50:50" ht="20.100000000000001" customHeight="1">
      <c r="AX435" s="268" t="s">
        <v>171</v>
      </c>
    </row>
    <row r="436" spans="50:50" ht="20.100000000000001" customHeight="1">
      <c r="AX436" s="268" t="s">
        <v>171</v>
      </c>
    </row>
    <row r="437" spans="50:50" ht="20.100000000000001" customHeight="1">
      <c r="AX437" s="268" t="s">
        <v>171</v>
      </c>
    </row>
    <row r="438" spans="50:50" ht="20.100000000000001" customHeight="1">
      <c r="AX438" s="268" t="s">
        <v>171</v>
      </c>
    </row>
    <row r="439" spans="50:50" ht="20.100000000000001" customHeight="1">
      <c r="AX439" s="268" t="s">
        <v>171</v>
      </c>
    </row>
    <row r="440" spans="50:50" ht="20.100000000000001" customHeight="1">
      <c r="AX440" s="268" t="s">
        <v>171</v>
      </c>
    </row>
    <row r="441" spans="50:50" ht="20.100000000000001" customHeight="1">
      <c r="AX441" s="268" t="s">
        <v>171</v>
      </c>
    </row>
    <row r="442" spans="50:50" ht="20.100000000000001" customHeight="1">
      <c r="AX442" s="268" t="s">
        <v>171</v>
      </c>
    </row>
    <row r="443" spans="50:50" ht="20.100000000000001" customHeight="1">
      <c r="AX443" s="268" t="s">
        <v>171</v>
      </c>
    </row>
    <row r="444" spans="50:50" ht="20.100000000000001" customHeight="1">
      <c r="AX444" s="268" t="s">
        <v>171</v>
      </c>
    </row>
    <row r="445" spans="50:50" ht="20.100000000000001" customHeight="1">
      <c r="AX445" s="268" t="s">
        <v>171</v>
      </c>
    </row>
    <row r="446" spans="50:50" ht="20.100000000000001" customHeight="1">
      <c r="AX446" s="268" t="s">
        <v>171</v>
      </c>
    </row>
    <row r="447" spans="50:50" ht="20.100000000000001" customHeight="1">
      <c r="AX447" s="268" t="s">
        <v>171</v>
      </c>
    </row>
    <row r="448" spans="50:50" ht="20.100000000000001" customHeight="1">
      <c r="AX448" s="268" t="s">
        <v>171</v>
      </c>
    </row>
    <row r="449" spans="50:50" ht="20.100000000000001" customHeight="1">
      <c r="AX449" s="268" t="s">
        <v>171</v>
      </c>
    </row>
    <row r="450" spans="50:50" ht="20.100000000000001" customHeight="1">
      <c r="AX450" s="268" t="s">
        <v>171</v>
      </c>
    </row>
    <row r="451" spans="50:50" ht="20.100000000000001" customHeight="1">
      <c r="AX451" s="268" t="s">
        <v>171</v>
      </c>
    </row>
    <row r="452" spans="50:50" ht="20.100000000000001" customHeight="1">
      <c r="AX452" s="268" t="s">
        <v>171</v>
      </c>
    </row>
    <row r="453" spans="50:50" ht="20.100000000000001" customHeight="1">
      <c r="AX453" s="268" t="s">
        <v>171</v>
      </c>
    </row>
    <row r="454" spans="50:50" ht="20.100000000000001" customHeight="1">
      <c r="AX454" s="268" t="s">
        <v>171</v>
      </c>
    </row>
    <row r="455" spans="50:50" ht="20.100000000000001" customHeight="1">
      <c r="AX455" s="268" t="s">
        <v>171</v>
      </c>
    </row>
    <row r="456" spans="50:50" ht="20.100000000000001" customHeight="1">
      <c r="AX456" s="268" t="s">
        <v>171</v>
      </c>
    </row>
    <row r="457" spans="50:50" ht="20.100000000000001" customHeight="1">
      <c r="AX457" s="268" t="s">
        <v>171</v>
      </c>
    </row>
    <row r="458" spans="50:50" ht="20.100000000000001" customHeight="1">
      <c r="AX458" s="268" t="s">
        <v>171</v>
      </c>
    </row>
    <row r="459" spans="50:50" ht="20.100000000000001" customHeight="1">
      <c r="AX459" s="268" t="s">
        <v>171</v>
      </c>
    </row>
    <row r="460" spans="50:50" ht="20.100000000000001" customHeight="1">
      <c r="AX460" s="268" t="s">
        <v>171</v>
      </c>
    </row>
    <row r="461" spans="50:50" ht="20.100000000000001" customHeight="1">
      <c r="AX461" s="268" t="s">
        <v>171</v>
      </c>
    </row>
    <row r="462" spans="50:50" ht="20.100000000000001" customHeight="1">
      <c r="AX462" s="268" t="s">
        <v>171</v>
      </c>
    </row>
    <row r="463" spans="50:50" ht="20.100000000000001" customHeight="1">
      <c r="AX463" s="268" t="s">
        <v>171</v>
      </c>
    </row>
    <row r="464" spans="50:50" ht="20.100000000000001" customHeight="1">
      <c r="AX464" s="268" t="s">
        <v>171</v>
      </c>
    </row>
    <row r="465" spans="50:50" ht="20.100000000000001" customHeight="1">
      <c r="AX465" s="268" t="s">
        <v>171</v>
      </c>
    </row>
    <row r="466" spans="50:50" ht="20.100000000000001" customHeight="1">
      <c r="AX466" s="268" t="s">
        <v>171</v>
      </c>
    </row>
    <row r="467" spans="50:50" ht="20.100000000000001" customHeight="1">
      <c r="AX467" s="268" t="s">
        <v>171</v>
      </c>
    </row>
    <row r="468" spans="50:50" ht="20.100000000000001" customHeight="1">
      <c r="AX468" s="268" t="s">
        <v>171</v>
      </c>
    </row>
    <row r="469" spans="50:50" ht="20.100000000000001" customHeight="1">
      <c r="AX469" s="268" t="s">
        <v>171</v>
      </c>
    </row>
    <row r="470" spans="50:50" ht="20.100000000000001" customHeight="1">
      <c r="AX470" s="268" t="s">
        <v>171</v>
      </c>
    </row>
    <row r="471" spans="50:50" ht="20.100000000000001" customHeight="1">
      <c r="AX471" s="268" t="s">
        <v>171</v>
      </c>
    </row>
    <row r="472" spans="50:50" ht="20.100000000000001" customHeight="1">
      <c r="AX472" s="268" t="s">
        <v>171</v>
      </c>
    </row>
    <row r="473" spans="50:50" ht="20.100000000000001" customHeight="1">
      <c r="AX473" s="268" t="s">
        <v>171</v>
      </c>
    </row>
    <row r="474" spans="50:50" ht="20.100000000000001" customHeight="1">
      <c r="AX474" s="268" t="s">
        <v>171</v>
      </c>
    </row>
    <row r="475" spans="50:50" ht="20.100000000000001" customHeight="1">
      <c r="AX475" s="268" t="s">
        <v>171</v>
      </c>
    </row>
    <row r="476" spans="50:50" ht="20.100000000000001" customHeight="1">
      <c r="AX476" s="268" t="s">
        <v>171</v>
      </c>
    </row>
    <row r="477" spans="50:50" ht="20.100000000000001" customHeight="1">
      <c r="AX477" s="268" t="s">
        <v>171</v>
      </c>
    </row>
    <row r="478" spans="50:50" ht="20.100000000000001" customHeight="1">
      <c r="AX478" s="268" t="s">
        <v>171</v>
      </c>
    </row>
    <row r="479" spans="50:50" ht="20.100000000000001" customHeight="1">
      <c r="AX479" s="268" t="s">
        <v>171</v>
      </c>
    </row>
    <row r="480" spans="50:50" ht="20.100000000000001" customHeight="1">
      <c r="AX480" s="268" t="s">
        <v>171</v>
      </c>
    </row>
  </sheetData>
  <sheetProtection algorithmName="SHA-512" hashValue="bRAk5kThBOaSj0HyB2yCg9XduUen+ij0AoxX9YUgTsYkyyrQax8h6AUBrkAbFQnj+V1nAb7V5DKFKXk1cVTZ+A==" saltValue="gPyp5m0yN2e4tMntOMBATw==" spinCount="100000" sheet="1" objects="1"/>
  <sortState xmlns:xlrd2="http://schemas.microsoft.com/office/spreadsheetml/2017/richdata2" ref="B29:Z32">
    <sortCondition ref="G29:G32"/>
    <sortCondition ref="H29:H32"/>
    <sortCondition ref="I29:I32"/>
  </sortState>
  <mergeCells count="36">
    <mergeCell ref="E7:J7"/>
    <mergeCell ref="E8:J8"/>
    <mergeCell ref="M24:M26"/>
    <mergeCell ref="P24:P25"/>
    <mergeCell ref="N24:N26"/>
    <mergeCell ref="H24:H26"/>
    <mergeCell ref="E24:E26"/>
    <mergeCell ref="F24:F26"/>
    <mergeCell ref="I24:I26"/>
    <mergeCell ref="J24:J26"/>
    <mergeCell ref="B23:D23"/>
    <mergeCell ref="E23:N23"/>
    <mergeCell ref="O23:P23"/>
    <mergeCell ref="Q23:S23"/>
    <mergeCell ref="Y24:Y26"/>
    <mergeCell ref="Q24:Q26"/>
    <mergeCell ref="R24:R26"/>
    <mergeCell ref="S24:S26"/>
    <mergeCell ref="V24:V26"/>
    <mergeCell ref="T24:T26"/>
    <mergeCell ref="U24:U26"/>
    <mergeCell ref="B24:B26"/>
    <mergeCell ref="C24:C26"/>
    <mergeCell ref="D24:D26"/>
    <mergeCell ref="K24:K25"/>
    <mergeCell ref="G24:G26"/>
    <mergeCell ref="U7:Y7"/>
    <mergeCell ref="U8:Y8"/>
    <mergeCell ref="U9:Y9"/>
    <mergeCell ref="V23:X23"/>
    <mergeCell ref="L24:L25"/>
    <mergeCell ref="X24:X26"/>
    <mergeCell ref="N15:O15"/>
    <mergeCell ref="O24:O26"/>
    <mergeCell ref="W24:W26"/>
    <mergeCell ref="Q20:Y20"/>
  </mergeCells>
  <phoneticPr fontId="12" type="noConversion"/>
  <conditionalFormatting sqref="E27:E85">
    <cfRule type="duplicateValues" dxfId="21" priority="1"/>
  </conditionalFormatting>
  <conditionalFormatting sqref="G14:H14">
    <cfRule type="expression" dxfId="20" priority="6">
      <formula>$H$14=""</formula>
    </cfRule>
  </conditionalFormatting>
  <conditionalFormatting sqref="I14">
    <cfRule type="expression" dxfId="19" priority="7">
      <formula>$I$14=""</formula>
    </cfRule>
  </conditionalFormatting>
  <conditionalFormatting sqref="N14:O14">
    <cfRule type="expression" dxfId="18" priority="5">
      <formula>$N$14=""</formula>
    </cfRule>
  </conditionalFormatting>
  <conditionalFormatting sqref="N15:O15">
    <cfRule type="expression" dxfId="17" priority="3">
      <formula>$N$15=""</formula>
    </cfRule>
  </conditionalFormatting>
  <dataValidations count="4">
    <dataValidation type="list" allowBlank="1" showInputMessage="1" showErrorMessage="1" sqref="E7" xr:uid="{57E22CBA-213E-4C2C-B34D-F21FFB91D231}">
      <formula1>TipoAdmin</formula1>
    </dataValidation>
    <dataValidation type="list" allowBlank="1" showInputMessage="1" showErrorMessage="1" errorTitle="Error" error="La cifra debe estar entre 1 y 11, sin decimales." sqref="R27:R85" xr:uid="{7370247E-3160-4854-84AD-DBF0DD6E5491}">
      <formula1>N°_de_meses</formula1>
    </dataValidation>
    <dataValidation type="whole" allowBlank="1" showInputMessage="1" showErrorMessage="1" errorTitle="Error" error="La cifra debe estar entre 1 y 45, sin decimales." sqref="O27:O85" xr:uid="{46A0E186-DDF6-46AE-947D-302C8639BC0F}">
      <formula1>1</formula1>
      <formula2>45</formula2>
    </dataValidation>
    <dataValidation type="list" allowBlank="1" showInputMessage="1" showErrorMessage="1" sqref="V27:V85" xr:uid="{1A2F0BA2-6D6F-47D9-839F-B0DA93CEDE28}">
      <formula1>N°_de_años</formula1>
    </dataValidation>
  </dataValidations>
  <printOptions horizontalCentered="1"/>
  <pageMargins left="0" right="0" top="0.74803149606299213" bottom="0.74803149606299213" header="0.31496062992125984" footer="0"/>
  <pageSetup paperSize="14" scale="52" fitToHeight="2" orientation="landscape" r:id="rId1"/>
  <rowBreaks count="1" manualBreakCount="1">
    <brk id="41" max="25" man="1"/>
  </rowBreaks>
  <ignoredErrors>
    <ignoredError sqref="Y27 L7:L8"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425001-2746-4C9A-8641-5F8AB19AD830}">
          <x14:formula1>
            <xm:f>INDIRECT(VLOOKUP($E$7,Tablas!$A$2:$B$6,2,0))</xm:f>
          </x14:formula1>
          <xm:sqref>E8:J8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C16D3-376F-48ED-B5C2-02A231969356}">
  <sheetPr codeName="Hoja10"/>
  <dimension ref="A1:T54"/>
  <sheetViews>
    <sheetView showGridLines="0" view="pageBreakPreview" zoomScaleNormal="100" zoomScaleSheetLayoutView="100" workbookViewId="0">
      <selection activeCell="B2" sqref="B2"/>
    </sheetView>
  </sheetViews>
  <sheetFormatPr defaultColWidth="11.42578125" defaultRowHeight="13.5"/>
  <cols>
    <col min="1" max="1" width="2.7109375" style="190" customWidth="1"/>
    <col min="2" max="2" width="26.28515625" style="190" customWidth="1"/>
    <col min="3" max="3" width="17.5703125" style="190" customWidth="1"/>
    <col min="4" max="4" width="22.5703125" style="190" bestFit="1" customWidth="1"/>
    <col min="5" max="5" width="13.42578125" style="190" bestFit="1" customWidth="1"/>
    <col min="6" max="6" width="9.7109375" style="190" customWidth="1"/>
    <col min="7" max="7" width="18.28515625" style="190" customWidth="1"/>
    <col min="8" max="8" width="2.7109375" style="190" customWidth="1"/>
    <col min="9" max="9" width="11.42578125" style="190"/>
    <col min="10" max="16384" width="11.42578125" style="49"/>
  </cols>
  <sheetData>
    <row r="1" spans="1:20">
      <c r="A1" s="84"/>
      <c r="B1" s="84"/>
      <c r="C1" s="84"/>
      <c r="D1" s="84"/>
      <c r="E1" s="84"/>
      <c r="F1" s="84"/>
      <c r="G1" s="183" t="str">
        <f>'LEER - Instrucciones'!A2</f>
        <v>Versión 1.1 - 2025</v>
      </c>
      <c r="H1" s="84"/>
      <c r="I1" s="84"/>
      <c r="T1" s="269" t="s">
        <v>171</v>
      </c>
    </row>
    <row r="2" spans="1:20" s="47" customFormat="1" ht="18.75">
      <c r="A2" s="84"/>
      <c r="B2" s="184" t="s">
        <v>243</v>
      </c>
      <c r="C2" s="184"/>
      <c r="D2" s="184"/>
      <c r="E2" s="184"/>
      <c r="F2" s="184"/>
      <c r="G2" s="184"/>
      <c r="H2" s="185"/>
      <c r="I2" s="65" t="s">
        <v>244</v>
      </c>
      <c r="J2" s="48"/>
    </row>
    <row r="3" spans="1:20" ht="18">
      <c r="A3" s="84"/>
      <c r="B3" s="248" t="str">
        <f>"BENEFICIARIOS DE CUPOS "&amp;AÑO_CUPOS&amp;", LEY 20.964 (REX "&amp;REX&amp;" - 29/08/2025)"</f>
        <v>BENEFICIARIOS DE CUPOS 2024, LEY 20.964 (REX 10395 - 29/08/2025)</v>
      </c>
      <c r="C3" s="184"/>
      <c r="D3" s="184"/>
      <c r="E3" s="184"/>
      <c r="F3" s="184"/>
      <c r="G3" s="184"/>
      <c r="H3" s="185"/>
      <c r="I3" s="185"/>
      <c r="J3" s="48"/>
    </row>
    <row r="4" spans="1:20" ht="14.25" thickBot="1">
      <c r="A4" s="84"/>
      <c r="B4" s="84"/>
      <c r="C4" s="84"/>
      <c r="D4" s="84"/>
      <c r="E4" s="84"/>
      <c r="F4" s="84"/>
      <c r="G4" s="84"/>
      <c r="H4" s="84"/>
      <c r="I4" s="84"/>
    </row>
    <row r="5" spans="1:20" s="47" customFormat="1" ht="16.5" customHeight="1" thickBot="1">
      <c r="A5" s="84"/>
      <c r="B5" s="193" t="s">
        <v>178</v>
      </c>
      <c r="C5" s="369"/>
      <c r="D5" s="370"/>
      <c r="E5" s="370"/>
      <c r="F5" s="370"/>
      <c r="G5" s="371"/>
      <c r="H5" s="65"/>
      <c r="I5" s="186" t="s">
        <v>245</v>
      </c>
    </row>
    <row r="6" spans="1:20" s="47" customFormat="1" ht="16.5" customHeight="1" thickBot="1">
      <c r="A6" s="84"/>
      <c r="B6" s="193" t="s">
        <v>246</v>
      </c>
      <c r="C6" s="357"/>
      <c r="D6" s="372"/>
      <c r="E6" s="372"/>
      <c r="F6" s="372"/>
      <c r="G6" s="373"/>
      <c r="H6" s="65"/>
      <c r="I6" s="186" t="s">
        <v>247</v>
      </c>
    </row>
    <row r="7" spans="1:20" ht="17.25" thickBot="1">
      <c r="A7" s="84"/>
      <c r="B7" s="65"/>
      <c r="C7" s="65"/>
      <c r="D7" s="65"/>
      <c r="E7" s="65"/>
      <c r="F7" s="65"/>
      <c r="G7" s="65"/>
      <c r="H7" s="65"/>
      <c r="I7" s="84"/>
    </row>
    <row r="8" spans="1:20" ht="16.5" customHeight="1" thickBot="1">
      <c r="A8" s="84"/>
      <c r="B8" s="194" t="s">
        <v>248</v>
      </c>
      <c r="C8" s="378"/>
      <c r="D8" s="379"/>
      <c r="E8" s="380"/>
      <c r="F8" s="65"/>
      <c r="G8" s="65"/>
      <c r="H8" s="65"/>
      <c r="I8" s="186" t="s">
        <v>249</v>
      </c>
    </row>
    <row r="9" spans="1:20" ht="16.5" customHeight="1" thickBot="1">
      <c r="A9" s="187"/>
      <c r="B9" s="194" t="s">
        <v>250</v>
      </c>
      <c r="C9" s="195" t="str">
        <f>+IF(ISERROR(VLOOKUP(C8,Nomina,2,0)),"",VLOOKUP(C8,Nomina,2,0))</f>
        <v/>
      </c>
      <c r="D9" s="196"/>
      <c r="E9" s="197"/>
      <c r="F9" s="198"/>
      <c r="G9" s="198"/>
      <c r="H9" s="102"/>
      <c r="I9" s="84"/>
    </row>
    <row r="10" spans="1:20" ht="16.5">
      <c r="A10" s="187"/>
      <c r="B10" s="198"/>
      <c r="C10" s="198"/>
      <c r="D10" s="198"/>
      <c r="E10" s="198"/>
      <c r="F10" s="198"/>
      <c r="G10" s="198"/>
      <c r="H10" s="102"/>
      <c r="I10" s="84"/>
    </row>
    <row r="11" spans="1:20" ht="17.25" thickBot="1">
      <c r="A11" s="187"/>
      <c r="B11" s="198" t="s">
        <v>251</v>
      </c>
      <c r="C11" s="198"/>
      <c r="D11" s="198"/>
      <c r="E11" s="198"/>
      <c r="F11" s="198"/>
      <c r="G11" s="198"/>
      <c r="H11" s="102"/>
      <c r="I11" s="84"/>
    </row>
    <row r="12" spans="1:20" ht="66.75" thickBot="1">
      <c r="A12" s="188"/>
      <c r="B12" s="199" t="s">
        <v>252</v>
      </c>
      <c r="C12" s="200" t="s">
        <v>253</v>
      </c>
      <c r="D12" s="200" t="s">
        <v>254</v>
      </c>
      <c r="E12" s="200" t="s">
        <v>255</v>
      </c>
      <c r="F12" s="200" t="s">
        <v>256</v>
      </c>
      <c r="G12" s="201" t="str">
        <f>"Remuneración Inflactada a"&amp;MID(D27,4,16)</f>
        <v>Remuneración Inflactada a enero 2026</v>
      </c>
      <c r="H12" s="101"/>
      <c r="I12" s="84"/>
    </row>
    <row r="13" spans="1:20" ht="3" customHeight="1">
      <c r="A13" s="188"/>
      <c r="B13" s="202"/>
      <c r="C13" s="103"/>
      <c r="D13" s="253"/>
      <c r="E13" s="103"/>
      <c r="F13" s="103"/>
      <c r="G13" s="203"/>
      <c r="H13" s="101"/>
      <c r="I13" s="84"/>
    </row>
    <row r="14" spans="1:20" ht="16.5">
      <c r="A14" s="187"/>
      <c r="B14" s="204" t="s">
        <v>257</v>
      </c>
      <c r="C14" s="254">
        <v>2025</v>
      </c>
      <c r="D14" s="255"/>
      <c r="E14" s="247">
        <v>106.74</v>
      </c>
      <c r="F14" s="205">
        <f>IFERROR($E$27/E14,0)</f>
        <v>1.0278246205733559</v>
      </c>
      <c r="G14" s="257">
        <f>F14*D14</f>
        <v>0</v>
      </c>
      <c r="H14" s="102"/>
      <c r="I14" s="189" t="str">
        <f>+"'--&gt;INGRESAR EN CELDA GRIS EL MONTO DE REMUNERACION IMPONIBLE DE "&amp;UPPER(B14)&amp;" "&amp;C14</f>
        <v>'--&gt;INGRESAR EN CELDA GRIS EL MONTO DE REMUNERACION IMPONIBLE DE ENERO 2025</v>
      </c>
    </row>
    <row r="15" spans="1:20" ht="16.5">
      <c r="A15" s="187"/>
      <c r="B15" s="204" t="s">
        <v>258</v>
      </c>
      <c r="C15" s="254">
        <v>2025</v>
      </c>
      <c r="D15" s="255"/>
      <c r="E15" s="247">
        <v>107.16</v>
      </c>
      <c r="F15" s="205">
        <f t="shared" ref="F15:F25" si="0">IFERROR($E$27/E15,0)</f>
        <v>1.0237961926091825</v>
      </c>
      <c r="G15" s="257">
        <f t="shared" ref="G15:G25" si="1">F15*D15</f>
        <v>0</v>
      </c>
      <c r="H15" s="102"/>
      <c r="I15" s="189" t="str">
        <f>+"'--&gt;INGRESAR EN CELDA GRIS EL MONTO DE REMUNERACION IMPONIBLE DE "&amp;UPPER(B15)&amp;" "&amp;C15</f>
        <v>'--&gt;INGRESAR EN CELDA GRIS EL MONTO DE REMUNERACION IMPONIBLE DE FEBRERO 2025</v>
      </c>
    </row>
    <row r="16" spans="1:20" ht="16.5">
      <c r="A16" s="187"/>
      <c r="B16" s="204" t="s">
        <v>259</v>
      </c>
      <c r="C16" s="254">
        <v>2025</v>
      </c>
      <c r="D16" s="255"/>
      <c r="E16" s="247">
        <v>107.7</v>
      </c>
      <c r="F16" s="205">
        <f t="shared" si="0"/>
        <v>1.0186629526462394</v>
      </c>
      <c r="G16" s="257">
        <f t="shared" si="1"/>
        <v>0</v>
      </c>
      <c r="H16" s="102"/>
      <c r="I16" s="189" t="str">
        <f>+"'--&gt;INGRESAR EN CELDA GRIS EL MONTO DE REMUNERACION IMPONIBLE DE "&amp;UPPER(B16)&amp;" "&amp;C16</f>
        <v>'--&gt;INGRESAR EN CELDA GRIS EL MONTO DE REMUNERACION IMPONIBLE DE MARZO 2025</v>
      </c>
    </row>
    <row r="17" spans="1:9" ht="16.5">
      <c r="A17" s="187"/>
      <c r="B17" s="204" t="s">
        <v>260</v>
      </c>
      <c r="C17" s="254">
        <v>2025</v>
      </c>
      <c r="D17" s="255"/>
      <c r="E17" s="247">
        <v>107.91</v>
      </c>
      <c r="F17" s="205">
        <f t="shared" si="0"/>
        <v>1.0166805671392827</v>
      </c>
      <c r="G17" s="257">
        <f t="shared" si="1"/>
        <v>0</v>
      </c>
      <c r="H17" s="102"/>
      <c r="I17" s="189" t="str">
        <f>+"'--&gt;INGRESAR EN CELDA GRIS EL MONTO DE REMUNERACION IMPONIBLE DE "&amp;UPPER(B17)&amp;" "&amp;C17</f>
        <v>'--&gt;INGRESAR EN CELDA GRIS EL MONTO DE REMUNERACION IMPONIBLE DE ABRIL 2025</v>
      </c>
    </row>
    <row r="18" spans="1:9" ht="16.5">
      <c r="A18" s="187"/>
      <c r="B18" s="204" t="s">
        <v>261</v>
      </c>
      <c r="C18" s="254">
        <v>2025</v>
      </c>
      <c r="D18" s="255"/>
      <c r="E18" s="247">
        <v>108.12</v>
      </c>
      <c r="F18" s="205">
        <f t="shared" si="0"/>
        <v>1.0147058823529411</v>
      </c>
      <c r="G18" s="257">
        <f t="shared" si="1"/>
        <v>0</v>
      </c>
      <c r="H18" s="102"/>
      <c r="I18" s="189" t="str">
        <f>+"'--&gt;INGRESAR EN CELDA GRIS EL MONTO DE REMUNERACION IMPONIBLE DE "&amp;UPPER(B18)&amp;" "&amp;C18</f>
        <v>'--&gt;INGRESAR EN CELDA GRIS EL MONTO DE REMUNERACION IMPONIBLE DE MAYO 2025</v>
      </c>
    </row>
    <row r="19" spans="1:9" ht="16.5">
      <c r="A19" s="187"/>
      <c r="B19" s="204" t="s">
        <v>262</v>
      </c>
      <c r="C19" s="254">
        <v>2025</v>
      </c>
      <c r="D19" s="255"/>
      <c r="E19" s="247">
        <v>107.68</v>
      </c>
      <c r="F19" s="205">
        <f t="shared" si="0"/>
        <v>1.0188521545319464</v>
      </c>
      <c r="G19" s="257">
        <f t="shared" si="1"/>
        <v>0</v>
      </c>
      <c r="H19" s="102"/>
      <c r="I19" s="189" t="str">
        <f t="shared" ref="I19:I25" si="2">+"'--&gt;INGRESAR EN CELDA GRIS EL MONTO DE REMUNERACION IMPONIBLE DE "&amp;UPPER(B19)&amp;" "&amp;C19</f>
        <v>'--&gt;INGRESAR EN CELDA GRIS EL MONTO DE REMUNERACION IMPONIBLE DE JUNIO 2025</v>
      </c>
    </row>
    <row r="20" spans="1:9" ht="16.5">
      <c r="A20" s="187"/>
      <c r="B20" s="204" t="s">
        <v>263</v>
      </c>
      <c r="C20" s="254">
        <v>2025</v>
      </c>
      <c r="D20" s="255"/>
      <c r="E20" s="247">
        <v>108.62</v>
      </c>
      <c r="F20" s="205">
        <f t="shared" si="0"/>
        <v>1.0100349843491068</v>
      </c>
      <c r="G20" s="257">
        <f t="shared" si="1"/>
        <v>0</v>
      </c>
      <c r="H20" s="102"/>
      <c r="I20" s="189" t="str">
        <f t="shared" si="2"/>
        <v>'--&gt;INGRESAR EN CELDA GRIS EL MONTO DE REMUNERACION IMPONIBLE DE JULIO 2025</v>
      </c>
    </row>
    <row r="21" spans="1:9" ht="16.5">
      <c r="A21" s="187"/>
      <c r="B21" s="204" t="s">
        <v>264</v>
      </c>
      <c r="C21" s="254">
        <v>2025</v>
      </c>
      <c r="D21" s="255"/>
      <c r="E21" s="247">
        <v>108.66</v>
      </c>
      <c r="F21" s="205">
        <f t="shared" si="0"/>
        <v>1.0096631695196023</v>
      </c>
      <c r="G21" s="257">
        <f t="shared" si="1"/>
        <v>0</v>
      </c>
      <c r="H21" s="102"/>
      <c r="I21" s="189" t="str">
        <f t="shared" si="2"/>
        <v>'--&gt;INGRESAR EN CELDA GRIS EL MONTO DE REMUNERACION IMPONIBLE DE AGOSTO 2025</v>
      </c>
    </row>
    <row r="22" spans="1:9" ht="16.5">
      <c r="A22" s="187"/>
      <c r="B22" s="204" t="s">
        <v>265</v>
      </c>
      <c r="C22" s="254">
        <v>2025</v>
      </c>
      <c r="D22" s="255"/>
      <c r="E22" s="247">
        <v>109.14</v>
      </c>
      <c r="F22" s="205">
        <f t="shared" si="0"/>
        <v>1.0052226498075865</v>
      </c>
      <c r="G22" s="257">
        <f t="shared" si="1"/>
        <v>0</v>
      </c>
      <c r="H22" s="102"/>
      <c r="I22" s="189" t="str">
        <f t="shared" si="2"/>
        <v>'--&gt;INGRESAR EN CELDA GRIS EL MONTO DE REMUNERACION IMPONIBLE DE SEPTIEMBRE 2025</v>
      </c>
    </row>
    <row r="23" spans="1:9" ht="16.5">
      <c r="A23" s="187"/>
      <c r="B23" s="204" t="s">
        <v>266</v>
      </c>
      <c r="C23" s="254">
        <v>2025</v>
      </c>
      <c r="D23" s="255"/>
      <c r="E23" s="247">
        <v>109.19</v>
      </c>
      <c r="F23" s="205">
        <f t="shared" si="0"/>
        <v>1.0047623408737063</v>
      </c>
      <c r="G23" s="257">
        <f t="shared" si="1"/>
        <v>0</v>
      </c>
      <c r="H23" s="102"/>
      <c r="I23" s="189" t="str">
        <f t="shared" si="2"/>
        <v>'--&gt;INGRESAR EN CELDA GRIS EL MONTO DE REMUNERACION IMPONIBLE DE OCTUBRE 2025</v>
      </c>
    </row>
    <row r="24" spans="1:9" ht="16.5">
      <c r="A24" s="187"/>
      <c r="B24" s="204" t="s">
        <v>267</v>
      </c>
      <c r="C24" s="254">
        <v>2025</v>
      </c>
      <c r="D24" s="255"/>
      <c r="E24" s="247">
        <v>109.47</v>
      </c>
      <c r="F24" s="205">
        <f t="shared" si="0"/>
        <v>1.0021923814743765</v>
      </c>
      <c r="G24" s="257">
        <f t="shared" si="1"/>
        <v>0</v>
      </c>
      <c r="H24" s="102"/>
      <c r="I24" s="189" t="str">
        <f t="shared" si="2"/>
        <v>'--&gt;INGRESAR EN CELDA GRIS EL MONTO DE REMUNERACION IMPONIBLE DE NOVIEMBRE 2025</v>
      </c>
    </row>
    <row r="25" spans="1:9" ht="13.9" customHeight="1">
      <c r="A25" s="187"/>
      <c r="B25" s="204" t="s">
        <v>268</v>
      </c>
      <c r="C25" s="254">
        <v>2025</v>
      </c>
      <c r="D25" s="255"/>
      <c r="E25" s="247">
        <v>109.26</v>
      </c>
      <c r="F25" s="205">
        <f t="shared" si="0"/>
        <v>1.0041186161449751</v>
      </c>
      <c r="G25" s="257">
        <f t="shared" si="1"/>
        <v>0</v>
      </c>
      <c r="H25" s="102"/>
      <c r="I25" s="189" t="str">
        <f t="shared" si="2"/>
        <v>'--&gt;INGRESAR EN CELDA GRIS EL MONTO DE REMUNERACION IMPONIBLE DE DICIEMBRE 2025</v>
      </c>
    </row>
    <row r="26" spans="1:9" ht="5.65" customHeight="1" thickBot="1">
      <c r="A26" s="187"/>
      <c r="B26" s="206"/>
      <c r="C26" s="259"/>
      <c r="D26" s="260"/>
      <c r="E26" s="261">
        <v>109.71</v>
      </c>
      <c r="F26" s="207"/>
      <c r="G26" s="208"/>
      <c r="H26" s="102"/>
      <c r="I26" s="186"/>
    </row>
    <row r="27" spans="1:9" ht="16.5">
      <c r="A27" s="187"/>
      <c r="B27" s="102"/>
      <c r="C27" s="102"/>
      <c r="D27" s="209" t="s">
        <v>269</v>
      </c>
      <c r="E27" s="247">
        <v>109.71</v>
      </c>
      <c r="F27" s="210"/>
      <c r="G27" s="211"/>
      <c r="H27" s="102"/>
      <c r="I27" s="186"/>
    </row>
    <row r="28" spans="1:9" ht="16.5">
      <c r="A28" s="187"/>
      <c r="B28" s="102"/>
      <c r="C28" s="102"/>
      <c r="D28" s="292" t="s">
        <v>270</v>
      </c>
      <c r="E28" s="285">
        <v>0</v>
      </c>
      <c r="F28" s="210"/>
      <c r="G28" s="211"/>
      <c r="H28" s="102"/>
      <c r="I28" s="186" t="s">
        <v>271</v>
      </c>
    </row>
    <row r="29" spans="1:9" ht="16.5">
      <c r="A29" s="187"/>
      <c r="B29" s="102"/>
      <c r="C29" s="102"/>
      <c r="D29" s="209"/>
      <c r="E29" s="212"/>
      <c r="F29" s="210"/>
      <c r="G29" s="211"/>
      <c r="H29" s="102"/>
      <c r="I29" s="84"/>
    </row>
    <row r="30" spans="1:9" ht="18">
      <c r="A30" s="187"/>
      <c r="B30" s="102"/>
      <c r="C30" s="198"/>
      <c r="D30" s="65"/>
      <c r="E30" s="102"/>
      <c r="F30" s="213" t="s">
        <v>272</v>
      </c>
      <c r="G30" s="214">
        <f>ROUND(AVERAGE(G14:G25),0)*(1+E28)</f>
        <v>0</v>
      </c>
      <c r="H30" s="215"/>
      <c r="I30" s="186" t="s">
        <v>273</v>
      </c>
    </row>
    <row r="31" spans="1:9" ht="21" customHeight="1">
      <c r="A31" s="187"/>
      <c r="B31" s="65"/>
      <c r="C31" s="94"/>
      <c r="D31" s="107"/>
      <c r="E31" s="65"/>
      <c r="F31" s="216"/>
      <c r="G31" s="192" t="s">
        <v>274</v>
      </c>
      <c r="H31" s="215"/>
      <c r="I31" s="84"/>
    </row>
    <row r="32" spans="1:9" ht="15.4" customHeight="1" thickBot="1">
      <c r="A32" s="187"/>
      <c r="B32" s="217"/>
      <c r="C32" s="218"/>
      <c r="D32" s="217"/>
      <c r="E32" s="217"/>
      <c r="F32" s="219"/>
      <c r="G32" s="220"/>
      <c r="H32" s="215"/>
      <c r="I32" s="84"/>
    </row>
    <row r="33" spans="1:12" ht="16.5">
      <c r="A33" s="187"/>
      <c r="B33" s="102"/>
      <c r="C33" s="102"/>
      <c r="D33" s="102"/>
      <c r="E33" s="102"/>
      <c r="F33" s="102"/>
      <c r="G33" s="65"/>
      <c r="H33" s="102"/>
      <c r="I33" s="84"/>
    </row>
    <row r="34" spans="1:12" ht="16.5">
      <c r="A34" s="84"/>
      <c r="B34" s="94" t="s">
        <v>275</v>
      </c>
      <c r="C34" s="65"/>
      <c r="D34" s="65"/>
      <c r="E34" s="65"/>
      <c r="F34" s="65"/>
      <c r="G34" s="65"/>
      <c r="H34" s="65"/>
      <c r="I34" s="84"/>
    </row>
    <row r="35" spans="1:12" ht="16.5">
      <c r="A35" s="84"/>
      <c r="B35" s="65"/>
      <c r="C35" s="65"/>
      <c r="D35" s="65"/>
      <c r="E35" s="65"/>
      <c r="F35" s="65"/>
      <c r="G35" s="65"/>
      <c r="H35" s="65"/>
      <c r="I35" s="84"/>
    </row>
    <row r="36" spans="1:12" s="47" customFormat="1" ht="16.5">
      <c r="A36" s="84"/>
      <c r="B36" s="295" t="str">
        <f>+"Conforme a lo instruido por el Decreto N°366 de 2017 del Ministerio de Educación, certifico que a "&amp;C9&amp;", RUT "&amp;C8&amp;", se le ha calculado una remuneración promedio de $"&amp;TEXT(G30,"#.#")&amp;" para el período de 12 meses indicado en la Tabla N°1.
Atentamente,"</f>
        <v>Conforme a lo instruido por el Decreto N°366 de 2017 del Ministerio de Educación, certifico que a , RUT , se le ha calculado una remuneración promedio de $ para el período de 12 meses indicado en la Tabla N°1.
Atentamente,</v>
      </c>
      <c r="C36" s="295"/>
      <c r="D36" s="295"/>
      <c r="E36" s="295"/>
      <c r="F36" s="295"/>
      <c r="G36" s="295"/>
      <c r="H36" s="97"/>
      <c r="I36" s="191"/>
      <c r="J36" s="51"/>
    </row>
    <row r="37" spans="1:12" s="47" customFormat="1" ht="16.5">
      <c r="A37" s="84"/>
      <c r="B37" s="295"/>
      <c r="C37" s="295"/>
      <c r="D37" s="295"/>
      <c r="E37" s="295"/>
      <c r="F37" s="295"/>
      <c r="G37" s="295"/>
      <c r="H37" s="97"/>
      <c r="I37" s="191"/>
      <c r="J37" s="51"/>
    </row>
    <row r="38" spans="1:12" s="47" customFormat="1" ht="16.5">
      <c r="A38" s="84"/>
      <c r="B38" s="295"/>
      <c r="C38" s="295"/>
      <c r="D38" s="295"/>
      <c r="E38" s="295"/>
      <c r="F38" s="295"/>
      <c r="G38" s="295"/>
      <c r="H38" s="65"/>
      <c r="I38" s="84"/>
    </row>
    <row r="39" spans="1:12" s="47" customFormat="1" ht="16.5">
      <c r="A39" s="84"/>
      <c r="B39" s="305"/>
      <c r="C39" s="305"/>
      <c r="D39" s="305"/>
      <c r="E39" s="305"/>
      <c r="F39" s="305"/>
      <c r="G39" s="305"/>
      <c r="H39" s="65"/>
      <c r="I39" s="84"/>
      <c r="L39" s="50"/>
    </row>
    <row r="40" spans="1:12" s="47" customFormat="1" ht="16.5">
      <c r="A40" s="84"/>
      <c r="B40" s="493"/>
      <c r="C40" s="493"/>
      <c r="D40" s="493"/>
      <c r="E40" s="493"/>
      <c r="F40" s="493"/>
      <c r="G40" s="493"/>
      <c r="H40" s="65"/>
      <c r="I40" s="84"/>
    </row>
    <row r="41" spans="1:12" s="47" customFormat="1" ht="16.5">
      <c r="A41" s="84"/>
      <c r="B41" s="493"/>
      <c r="C41" s="493"/>
      <c r="D41" s="493"/>
      <c r="E41" s="493"/>
      <c r="F41" s="493"/>
      <c r="G41" s="493"/>
      <c r="H41" s="65"/>
      <c r="I41" s="84"/>
    </row>
    <row r="42" spans="1:12" s="47" customFormat="1" ht="16.5">
      <c r="A42" s="84"/>
      <c r="B42" s="65"/>
      <c r="C42" s="65"/>
      <c r="D42" s="65"/>
      <c r="E42" s="65"/>
      <c r="F42" s="65"/>
      <c r="G42" s="65"/>
      <c r="H42" s="65"/>
      <c r="I42" s="84"/>
    </row>
    <row r="43" spans="1:12" s="47" customFormat="1" ht="16.5">
      <c r="A43" s="84"/>
      <c r="B43" s="65"/>
      <c r="C43" s="65"/>
      <c r="D43" s="65"/>
      <c r="E43" s="65"/>
      <c r="F43" s="65"/>
      <c r="G43" s="65"/>
      <c r="H43" s="65"/>
      <c r="I43" s="65" t="s">
        <v>276</v>
      </c>
    </row>
    <row r="44" spans="1:12" s="47" customFormat="1" ht="16.5">
      <c r="A44" s="84"/>
      <c r="B44" s="65"/>
      <c r="C44" s="65"/>
      <c r="D44" s="65"/>
      <c r="E44" s="65"/>
      <c r="F44" s="65"/>
      <c r="G44" s="65"/>
      <c r="H44" s="65"/>
      <c r="I44" s="65" t="s">
        <v>277</v>
      </c>
    </row>
    <row r="45" spans="1:12" s="47" customFormat="1" ht="17.25" thickBot="1">
      <c r="A45" s="84"/>
      <c r="B45" s="65"/>
      <c r="C45" s="65"/>
      <c r="D45" s="98"/>
      <c r="E45" s="98"/>
      <c r="F45" s="98"/>
      <c r="G45" s="98"/>
      <c r="H45" s="65"/>
      <c r="I45" s="84"/>
    </row>
    <row r="46" spans="1:12" s="47" customFormat="1" ht="17.25" thickTop="1">
      <c r="A46" s="84"/>
      <c r="B46" s="65"/>
      <c r="C46" s="65"/>
      <c r="D46" s="100" t="str">
        <f>+"Firma "&amp;IF(C5="Admin. Delegada","Administrador(a)",IF(C5="DAEM/DEM","Secretario(a) Municipal",IF(C5="SLEP","Director(a) Ejecutivo(a)",IF(C5="Corp. Municipal","Representante Legal Corp.",""))))</f>
        <v xml:space="preserve">Firma </v>
      </c>
      <c r="E46" s="100"/>
      <c r="F46" s="100"/>
      <c r="G46" s="100"/>
      <c r="H46" s="65"/>
      <c r="I46" s="84"/>
    </row>
    <row r="47" spans="1:12" s="47" customFormat="1" ht="16.5">
      <c r="A47" s="84"/>
      <c r="B47" s="65"/>
      <c r="C47" s="65"/>
      <c r="D47" s="65"/>
      <c r="E47" s="65"/>
      <c r="F47" s="65"/>
      <c r="G47" s="65"/>
      <c r="H47" s="65"/>
      <c r="I47" s="84"/>
    </row>
    <row r="48" spans="1:12" s="47" customFormat="1" ht="16.5">
      <c r="A48" s="84"/>
      <c r="B48" s="65"/>
      <c r="C48" s="192" t="str">
        <f>"Nombre "&amp;IF(C5="Admin. Delegada","Administrador(a):",IF(C5="DAEM/DEM","Secretario(a) Municipal:",IF(C5="SLEP","Director(a) Ejecutivo(a):",IF(C5="Corp. Municipal","Representante Legal Corp.:",""))))</f>
        <v xml:space="preserve">Nombre </v>
      </c>
      <c r="D48" s="374"/>
      <c r="E48" s="375"/>
      <c r="F48" s="375"/>
      <c r="G48" s="375"/>
      <c r="H48" s="65"/>
      <c r="I48" s="186" t="s">
        <v>278</v>
      </c>
    </row>
    <row r="49" spans="1:9" ht="16.5">
      <c r="A49" s="84"/>
      <c r="B49" s="65"/>
      <c r="C49" s="65"/>
      <c r="D49" s="65"/>
      <c r="E49" s="65"/>
      <c r="F49" s="65"/>
      <c r="G49" s="65"/>
      <c r="H49" s="65"/>
      <c r="I49" s="84"/>
    </row>
    <row r="50" spans="1:9" ht="13.5" customHeight="1">
      <c r="A50" s="84"/>
      <c r="B50" s="65"/>
      <c r="C50" s="192" t="str">
        <f>+"Fecha Firma "&amp;IF(C5="Admin. Delegada","Administrador(a):",IF(C5="DAEM/DEM","Secretario(a) Municipal:",IF(C5="SLEP","Dir. Ejecutivo(a):",IF(C5="Corp. Municipal","Rep. Legal Corp.:",""))))</f>
        <v xml:space="preserve">Fecha Firma </v>
      </c>
      <c r="D50" s="376"/>
      <c r="E50" s="377"/>
      <c r="F50" s="377"/>
      <c r="G50" s="65"/>
      <c r="H50" s="65"/>
      <c r="I50" s="186" t="s">
        <v>279</v>
      </c>
    </row>
    <row r="51" spans="1:9" ht="16.5">
      <c r="A51" s="84"/>
      <c r="B51" s="65"/>
      <c r="C51" s="65"/>
      <c r="D51" s="65"/>
      <c r="E51" s="65"/>
      <c r="F51" s="65"/>
      <c r="G51" s="65"/>
      <c r="H51" s="65"/>
      <c r="I51" s="84"/>
    </row>
    <row r="52" spans="1:9" ht="16.5">
      <c r="A52" s="84"/>
      <c r="B52" s="65"/>
      <c r="C52" s="65"/>
      <c r="D52" s="65"/>
      <c r="E52" s="65"/>
      <c r="F52" s="65"/>
      <c r="G52" s="65"/>
      <c r="H52" s="65"/>
      <c r="I52" s="99" t="s">
        <v>280</v>
      </c>
    </row>
    <row r="53" spans="1:9">
      <c r="A53" s="84"/>
      <c r="B53" s="84"/>
      <c r="C53" s="84"/>
      <c r="D53" s="84"/>
      <c r="E53" s="84"/>
      <c r="F53" s="84"/>
      <c r="G53" s="84"/>
      <c r="H53" s="84"/>
      <c r="I53" s="84"/>
    </row>
    <row r="54" spans="1:9">
      <c r="A54" s="84"/>
      <c r="B54" s="84"/>
      <c r="C54" s="84"/>
      <c r="D54" s="84"/>
      <c r="E54" s="84"/>
      <c r="F54" s="84"/>
      <c r="G54" s="84"/>
      <c r="H54" s="84"/>
    </row>
  </sheetData>
  <sheetProtection algorithmName="SHA-512" hashValue="uFXHtOmapz3Lac+v5Rq3rFbQxKXunTzS0MULpgW5UG66yk2wDeVWbTIlG2tPAL0MGUDr5kHzYpaq/kwHvGfdUg==" saltValue="CHedA3MySV5SRJu4EaFcUQ==" spinCount="100000" sheet="1" objects="1" scenarios="1"/>
  <mergeCells count="6">
    <mergeCell ref="C5:G5"/>
    <mergeCell ref="C6:G6"/>
    <mergeCell ref="B36:G41"/>
    <mergeCell ref="D48:G48"/>
    <mergeCell ref="D50:F50"/>
    <mergeCell ref="C8:E8"/>
  </mergeCells>
  <phoneticPr fontId="12" type="noConversion"/>
  <dataValidations count="2">
    <dataValidation type="list" allowBlank="1" showInputMessage="1" showErrorMessage="1" sqref="C5" xr:uid="{710DC064-C30B-4D55-BAF9-C7B267B80D1E}">
      <formula1>TipoAdmin</formula1>
    </dataValidation>
    <dataValidation type="list" allowBlank="1" showInputMessage="1" showErrorMessage="1" sqref="C8" xr:uid="{908588D4-7B05-4C25-BED4-92A443DE1BE3}">
      <formula1>RUT</formula1>
    </dataValidation>
  </dataValidations>
  <pageMargins left="0.7" right="0.7" top="0.75" bottom="0.75" header="0.3" footer="0.3"/>
  <pageSetup scale="7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CE6F616-E27F-460E-862B-4CB3D47AE8F7}">
          <x14:formula1>
            <xm:f>INDIRECT(VLOOKUP($C$5,Tablas!$A$2:$B$6,2,0))</xm:f>
          </x14:formula1>
          <xm:sqref>C6:G6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BAD6-17E4-483F-BB42-FC1CEAC15FBC}">
  <sheetPr codeName="Hoja11"/>
  <dimension ref="A1:T54"/>
  <sheetViews>
    <sheetView showGridLines="0" view="pageBreakPreview" zoomScaleNormal="100" zoomScaleSheetLayoutView="85" workbookViewId="0">
      <selection activeCell="G12" sqref="G12"/>
    </sheetView>
  </sheetViews>
  <sheetFormatPr defaultColWidth="11.42578125" defaultRowHeight="13.5"/>
  <cols>
    <col min="1" max="1" width="2.7109375" style="190" customWidth="1"/>
    <col min="2" max="2" width="26.28515625" style="190" customWidth="1"/>
    <col min="3" max="3" width="17.5703125" style="190" customWidth="1"/>
    <col min="4" max="4" width="23" style="190" customWidth="1"/>
    <col min="5" max="5" width="13.7109375" style="190" customWidth="1"/>
    <col min="6" max="6" width="9.7109375" style="190" customWidth="1"/>
    <col min="7" max="7" width="17.28515625" style="190" customWidth="1"/>
    <col min="8" max="8" width="2.7109375" style="190" customWidth="1"/>
    <col min="9" max="9" width="23.42578125" style="190" hidden="1" customWidth="1"/>
    <col min="10" max="10" width="11.42578125" style="190"/>
    <col min="11" max="16384" width="11.42578125" style="49"/>
  </cols>
  <sheetData>
    <row r="1" spans="1:20">
      <c r="A1" s="84"/>
      <c r="B1" s="84"/>
      <c r="C1" s="84"/>
      <c r="D1" s="84"/>
      <c r="E1" s="84"/>
      <c r="F1" s="84"/>
      <c r="G1" s="183" t="s">
        <v>281</v>
      </c>
      <c r="H1" s="84"/>
      <c r="I1" s="84"/>
      <c r="J1" s="84"/>
      <c r="T1" s="269" t="s">
        <v>171</v>
      </c>
    </row>
    <row r="2" spans="1:20" s="47" customFormat="1" ht="18.75">
      <c r="A2" s="84"/>
      <c r="B2" s="184" t="s">
        <v>243</v>
      </c>
      <c r="C2" s="184"/>
      <c r="D2" s="184"/>
      <c r="E2" s="184"/>
      <c r="F2" s="184"/>
      <c r="G2" s="184"/>
      <c r="H2" s="185"/>
      <c r="I2" s="185"/>
      <c r="J2" s="65" t="s">
        <v>244</v>
      </c>
      <c r="K2" s="48"/>
    </row>
    <row r="3" spans="1:20" ht="18">
      <c r="A3" s="84"/>
      <c r="B3" s="248" t="str">
        <f>"BENEFICIARIOS DE CUPOS "&amp;AÑO_CUPOS&amp;", LEY 20.964 (REX "&amp;REX&amp;" - 29/08/2025)"</f>
        <v>BENEFICIARIOS DE CUPOS 2024, LEY 20.964 (REX 10395 - 29/08/2025)</v>
      </c>
      <c r="C3" s="184"/>
      <c r="D3" s="184"/>
      <c r="E3" s="184"/>
      <c r="F3" s="184"/>
      <c r="G3" s="184"/>
      <c r="H3" s="185"/>
      <c r="I3" s="185"/>
      <c r="J3" s="185"/>
      <c r="K3" s="48"/>
    </row>
    <row r="4" spans="1:20" ht="14.25" thickBot="1">
      <c r="A4" s="84"/>
      <c r="B4" s="84"/>
      <c r="C4" s="84"/>
      <c r="D4" s="84"/>
      <c r="E4" s="84"/>
      <c r="F4" s="84"/>
      <c r="G4" s="84"/>
      <c r="H4" s="84"/>
      <c r="I4" s="84"/>
      <c r="J4" s="84"/>
    </row>
    <row r="5" spans="1:20" s="47" customFormat="1" ht="16.5" customHeight="1" thickBot="1">
      <c r="A5" s="84"/>
      <c r="B5" s="193" t="s">
        <v>178</v>
      </c>
      <c r="C5" s="369"/>
      <c r="D5" s="370"/>
      <c r="E5" s="370"/>
      <c r="F5" s="370"/>
      <c r="G5" s="371"/>
      <c r="H5" s="65"/>
      <c r="I5" s="65"/>
      <c r="J5" s="186" t="s">
        <v>245</v>
      </c>
    </row>
    <row r="6" spans="1:20" s="47" customFormat="1" ht="16.5" customHeight="1" thickBot="1">
      <c r="A6" s="84"/>
      <c r="B6" s="193" t="s">
        <v>246</v>
      </c>
      <c r="C6" s="357"/>
      <c r="D6" s="372"/>
      <c r="E6" s="372"/>
      <c r="F6" s="372"/>
      <c r="G6" s="373"/>
      <c r="H6" s="65"/>
      <c r="I6" s="65"/>
      <c r="J6" s="186" t="s">
        <v>247</v>
      </c>
    </row>
    <row r="7" spans="1:20" ht="17.25" thickBot="1">
      <c r="A7" s="84"/>
      <c r="B7" s="65"/>
      <c r="C7" s="65"/>
      <c r="D7" s="65"/>
      <c r="E7" s="65"/>
      <c r="F7" s="65"/>
      <c r="G7" s="65"/>
      <c r="H7" s="65"/>
      <c r="I7" s="65"/>
      <c r="J7" s="84"/>
    </row>
    <row r="8" spans="1:20" ht="16.5" customHeight="1" thickBot="1">
      <c r="A8" s="84"/>
      <c r="B8" s="194" t="s">
        <v>248</v>
      </c>
      <c r="C8" s="378"/>
      <c r="D8" s="379"/>
      <c r="E8" s="380"/>
      <c r="F8" s="65"/>
      <c r="G8" s="65"/>
      <c r="H8" s="65"/>
      <c r="I8" s="65"/>
      <c r="J8" s="186" t="s">
        <v>249</v>
      </c>
    </row>
    <row r="9" spans="1:20" ht="16.5" customHeight="1" thickBot="1">
      <c r="A9" s="187"/>
      <c r="B9" s="194" t="s">
        <v>250</v>
      </c>
      <c r="C9" s="195" t="str">
        <f>+IF(ISERROR(VLOOKUP(C8,Nomina,2,0)),"",VLOOKUP(C8,Nomina,2,0))</f>
        <v/>
      </c>
      <c r="D9" s="196"/>
      <c r="E9" s="197"/>
      <c r="F9" s="198"/>
      <c r="G9" s="198"/>
      <c r="H9" s="102"/>
      <c r="I9" s="102"/>
      <c r="J9" s="84"/>
    </row>
    <row r="10" spans="1:20" ht="16.5">
      <c r="A10" s="187"/>
      <c r="B10" s="198"/>
      <c r="C10" s="198"/>
      <c r="D10" s="198"/>
      <c r="E10" s="198"/>
      <c r="F10" s="198"/>
      <c r="G10" s="198"/>
      <c r="H10" s="102"/>
      <c r="I10" s="102"/>
      <c r="J10" s="84"/>
    </row>
    <row r="11" spans="1:20" ht="17.25" thickBot="1">
      <c r="A11" s="187"/>
      <c r="B11" s="198" t="s">
        <v>251</v>
      </c>
      <c r="C11" s="198"/>
      <c r="D11" s="198"/>
      <c r="E11" s="198"/>
      <c r="F11" s="198"/>
      <c r="G11" s="198"/>
      <c r="H11" s="102"/>
      <c r="I11" s="102"/>
      <c r="J11" s="84"/>
    </row>
    <row r="12" spans="1:20" ht="66.75" thickBot="1">
      <c r="A12" s="188"/>
      <c r="B12" s="199" t="s">
        <v>252</v>
      </c>
      <c r="C12" s="200" t="s">
        <v>253</v>
      </c>
      <c r="D12" s="200" t="s">
        <v>254</v>
      </c>
      <c r="E12" s="200" t="s">
        <v>255</v>
      </c>
      <c r="F12" s="200" t="s">
        <v>256</v>
      </c>
      <c r="G12" s="201" t="str">
        <f>"Remuneración Inflactada a "&amp;TEXT(D27,"MMMM YYYY")</f>
        <v>Remuneración Inflactada a enero 2026</v>
      </c>
      <c r="H12" s="101"/>
      <c r="I12" s="101"/>
      <c r="J12" s="84"/>
    </row>
    <row r="13" spans="1:20" ht="3" customHeight="1">
      <c r="A13" s="188"/>
      <c r="B13" s="204" t="s">
        <v>257</v>
      </c>
      <c r="C13" s="103"/>
      <c r="D13" s="253"/>
      <c r="E13" s="103"/>
      <c r="F13" s="103"/>
      <c r="G13" s="203"/>
      <c r="H13" s="101"/>
      <c r="I13" s="101"/>
      <c r="J13" s="84"/>
    </row>
    <row r="14" spans="1:20" ht="16.5">
      <c r="A14" s="187"/>
      <c r="B14" s="204" t="str">
        <f>VLOOKUP(MONTH(I14),'IPC EMPALMADO'!F:G,2,FALSE)</f>
        <v>Enero</v>
      </c>
      <c r="C14" s="254">
        <f>YEAR(I14)</f>
        <v>2025</v>
      </c>
      <c r="D14" s="255"/>
      <c r="E14" s="256">
        <f>VLOOKUP(I14,'IPC EMPALMADO'!C:D,2,FALSE)</f>
        <v>106.74</v>
      </c>
      <c r="F14" s="205">
        <f>$E$27/E14</f>
        <v>1.0278246205733559</v>
      </c>
      <c r="G14" s="257">
        <f>D14*F14</f>
        <v>0</v>
      </c>
      <c r="H14" s="102"/>
      <c r="I14" s="258">
        <f t="shared" ref="I14:I23" si="0">EDATE(I15,-1)</f>
        <v>45658</v>
      </c>
      <c r="J14" s="189" t="str">
        <f>+"'--&gt;INGRESAR EN CELDA GRIS EL MONTO DE REMUNERACION IMPONIBLE DE "&amp;UPPER(B14)&amp;" "&amp;C14</f>
        <v>'--&gt;INGRESAR EN CELDA GRIS EL MONTO DE REMUNERACION IMPONIBLE DE ENERO 2025</v>
      </c>
    </row>
    <row r="15" spans="1:20" ht="16.5">
      <c r="A15" s="187"/>
      <c r="B15" s="204" t="str">
        <f>VLOOKUP(MONTH(I15),'IPC EMPALMADO'!F:G,2,FALSE)</f>
        <v>Febrero</v>
      </c>
      <c r="C15" s="254">
        <f t="shared" ref="C15:C25" si="1">YEAR(I15)</f>
        <v>2025</v>
      </c>
      <c r="D15" s="255"/>
      <c r="E15" s="256">
        <f>VLOOKUP(I15,'IPC EMPALMADO'!C:D,2,FALSE)</f>
        <v>107.16</v>
      </c>
      <c r="F15" s="205">
        <f t="shared" ref="F15:F25" si="2">$E$27/E15</f>
        <v>1.0237961926091825</v>
      </c>
      <c r="G15" s="257">
        <f t="shared" ref="G15:G25" si="3">D15*F15</f>
        <v>0</v>
      </c>
      <c r="H15" s="102"/>
      <c r="I15" s="258">
        <f t="shared" si="0"/>
        <v>45689</v>
      </c>
      <c r="J15" s="189" t="str">
        <f>+"'--&gt;INGRESAR EN CELDA GRIS EL MONTO DE REMUNERACION IMPONIBLE DE "&amp;UPPER(B15)&amp;" "&amp;C15</f>
        <v>'--&gt;INGRESAR EN CELDA GRIS EL MONTO DE REMUNERACION IMPONIBLE DE FEBRERO 2025</v>
      </c>
    </row>
    <row r="16" spans="1:20" ht="16.5">
      <c r="A16" s="187"/>
      <c r="B16" s="204" t="str">
        <f>VLOOKUP(MONTH(I16),'IPC EMPALMADO'!F:G,2,FALSE)</f>
        <v>Marzo</v>
      </c>
      <c r="C16" s="254">
        <f t="shared" si="1"/>
        <v>2025</v>
      </c>
      <c r="D16" s="255"/>
      <c r="E16" s="256">
        <f>VLOOKUP(I16,'IPC EMPALMADO'!C:D,2,FALSE)</f>
        <v>107.7</v>
      </c>
      <c r="F16" s="205">
        <f t="shared" si="2"/>
        <v>1.0186629526462394</v>
      </c>
      <c r="G16" s="257">
        <f t="shared" si="3"/>
        <v>0</v>
      </c>
      <c r="H16" s="102"/>
      <c r="I16" s="258">
        <f t="shared" si="0"/>
        <v>45717</v>
      </c>
      <c r="J16" s="189" t="str">
        <f>+"'--&gt;INGRESAR EN CELDA GRIS EL MONTO DE REMUNERACION IMPONIBLE DE "&amp;UPPER(B16)&amp;" "&amp;C16</f>
        <v>'--&gt;INGRESAR EN CELDA GRIS EL MONTO DE REMUNERACION IMPONIBLE DE MARZO 2025</v>
      </c>
    </row>
    <row r="17" spans="1:10" ht="16.5">
      <c r="A17" s="187"/>
      <c r="B17" s="204" t="str">
        <f>VLOOKUP(MONTH(I17),'IPC EMPALMADO'!F:G,2,FALSE)</f>
        <v>Abril</v>
      </c>
      <c r="C17" s="254">
        <f t="shared" si="1"/>
        <v>2025</v>
      </c>
      <c r="D17" s="255"/>
      <c r="E17" s="256">
        <f>VLOOKUP(I17,'IPC EMPALMADO'!C:D,2,FALSE)</f>
        <v>107.91</v>
      </c>
      <c r="F17" s="205">
        <f t="shared" si="2"/>
        <v>1.0166805671392827</v>
      </c>
      <c r="G17" s="257">
        <f t="shared" si="3"/>
        <v>0</v>
      </c>
      <c r="H17" s="102"/>
      <c r="I17" s="258">
        <f t="shared" si="0"/>
        <v>45748</v>
      </c>
      <c r="J17" s="189" t="str">
        <f>+"'--&gt;INGRESAR EN CELDA GRIS EL MONTO DE REMUNERACION IMPONIBLE DE "&amp;UPPER(B17)&amp;" "&amp;C17</f>
        <v>'--&gt;INGRESAR EN CELDA GRIS EL MONTO DE REMUNERACION IMPONIBLE DE ABRIL 2025</v>
      </c>
    </row>
    <row r="18" spans="1:10" ht="16.5">
      <c r="A18" s="187"/>
      <c r="B18" s="204" t="str">
        <f>VLOOKUP(MONTH(I18),'IPC EMPALMADO'!F:G,2,FALSE)</f>
        <v>Mayo</v>
      </c>
      <c r="C18" s="254">
        <f t="shared" si="1"/>
        <v>2025</v>
      </c>
      <c r="D18" s="255"/>
      <c r="E18" s="256">
        <f>VLOOKUP(I18,'IPC EMPALMADO'!C:D,2,FALSE)</f>
        <v>108.12</v>
      </c>
      <c r="F18" s="205">
        <f t="shared" si="2"/>
        <v>1.0147058823529411</v>
      </c>
      <c r="G18" s="257">
        <f t="shared" si="3"/>
        <v>0</v>
      </c>
      <c r="H18" s="102"/>
      <c r="I18" s="258">
        <f t="shared" si="0"/>
        <v>45778</v>
      </c>
      <c r="J18" s="189" t="str">
        <f>+"'--&gt;INGRESAR EN CELDA GRIS EL MONTO DE REMUNERACION IMPONIBLE DE "&amp;UPPER(B18)&amp;" "&amp;C18</f>
        <v>'--&gt;INGRESAR EN CELDA GRIS EL MONTO DE REMUNERACION IMPONIBLE DE MAYO 2025</v>
      </c>
    </row>
    <row r="19" spans="1:10" ht="16.5">
      <c r="A19" s="187"/>
      <c r="B19" s="204" t="str">
        <f>VLOOKUP(MONTH(I19),'IPC EMPALMADO'!F:G,2,FALSE)</f>
        <v>Junio</v>
      </c>
      <c r="C19" s="254">
        <f t="shared" si="1"/>
        <v>2025</v>
      </c>
      <c r="D19" s="255"/>
      <c r="E19" s="256">
        <f>VLOOKUP(I19,'IPC EMPALMADO'!C:D,2,FALSE)</f>
        <v>107.68</v>
      </c>
      <c r="F19" s="205">
        <f t="shared" si="2"/>
        <v>1.0188521545319464</v>
      </c>
      <c r="G19" s="257">
        <f t="shared" si="3"/>
        <v>0</v>
      </c>
      <c r="H19" s="102"/>
      <c r="I19" s="258">
        <f t="shared" si="0"/>
        <v>45809</v>
      </c>
      <c r="J19" s="189" t="str">
        <f t="shared" ref="J19:J25" si="4">+"'--&gt;INGRESAR EN CELDA GRIS EL MONTO DE REMUNERACION IMPONIBLE DE "&amp;UPPER(B19)&amp;" "&amp;C19</f>
        <v>'--&gt;INGRESAR EN CELDA GRIS EL MONTO DE REMUNERACION IMPONIBLE DE JUNIO 2025</v>
      </c>
    </row>
    <row r="20" spans="1:10" ht="16.5">
      <c r="A20" s="187"/>
      <c r="B20" s="204" t="str">
        <f>VLOOKUP(MONTH(I20),'IPC EMPALMADO'!F:G,2,FALSE)</f>
        <v>Julio</v>
      </c>
      <c r="C20" s="254">
        <f t="shared" si="1"/>
        <v>2025</v>
      </c>
      <c r="D20" s="255"/>
      <c r="E20" s="256">
        <f>VLOOKUP(I20,'IPC EMPALMADO'!C:D,2,FALSE)</f>
        <v>108.62</v>
      </c>
      <c r="F20" s="205">
        <f t="shared" si="2"/>
        <v>1.0100349843491068</v>
      </c>
      <c r="G20" s="257">
        <f t="shared" si="3"/>
        <v>0</v>
      </c>
      <c r="H20" s="102"/>
      <c r="I20" s="258">
        <f t="shared" si="0"/>
        <v>45839</v>
      </c>
      <c r="J20" s="189" t="str">
        <f t="shared" si="4"/>
        <v>'--&gt;INGRESAR EN CELDA GRIS EL MONTO DE REMUNERACION IMPONIBLE DE JULIO 2025</v>
      </c>
    </row>
    <row r="21" spans="1:10" ht="16.5">
      <c r="A21" s="187"/>
      <c r="B21" s="204" t="str">
        <f>VLOOKUP(MONTH(I21),'IPC EMPALMADO'!F:G,2,FALSE)</f>
        <v>Agosto</v>
      </c>
      <c r="C21" s="254">
        <f t="shared" si="1"/>
        <v>2025</v>
      </c>
      <c r="D21" s="255"/>
      <c r="E21" s="256">
        <f>VLOOKUP(I21,'IPC EMPALMADO'!C:D,2,FALSE)</f>
        <v>108.66</v>
      </c>
      <c r="F21" s="205">
        <f t="shared" si="2"/>
        <v>1.0096631695196023</v>
      </c>
      <c r="G21" s="257">
        <f t="shared" si="3"/>
        <v>0</v>
      </c>
      <c r="H21" s="102"/>
      <c r="I21" s="258">
        <f t="shared" si="0"/>
        <v>45870</v>
      </c>
      <c r="J21" s="189" t="str">
        <f t="shared" si="4"/>
        <v>'--&gt;INGRESAR EN CELDA GRIS EL MONTO DE REMUNERACION IMPONIBLE DE AGOSTO 2025</v>
      </c>
    </row>
    <row r="22" spans="1:10" ht="16.5">
      <c r="A22" s="187"/>
      <c r="B22" s="204" t="str">
        <f>VLOOKUP(MONTH(I22),'IPC EMPALMADO'!F:G,2,FALSE)</f>
        <v>Septiembre</v>
      </c>
      <c r="C22" s="254">
        <f t="shared" si="1"/>
        <v>2025</v>
      </c>
      <c r="D22" s="255"/>
      <c r="E22" s="256">
        <f>VLOOKUP(I22,'IPC EMPALMADO'!C:D,2,FALSE)</f>
        <v>109.14</v>
      </c>
      <c r="F22" s="205">
        <f t="shared" si="2"/>
        <v>1.0052226498075865</v>
      </c>
      <c r="G22" s="257">
        <f t="shared" si="3"/>
        <v>0</v>
      </c>
      <c r="H22" s="102"/>
      <c r="I22" s="258">
        <f t="shared" si="0"/>
        <v>45901</v>
      </c>
      <c r="J22" s="189" t="str">
        <f t="shared" si="4"/>
        <v>'--&gt;INGRESAR EN CELDA GRIS EL MONTO DE REMUNERACION IMPONIBLE DE SEPTIEMBRE 2025</v>
      </c>
    </row>
    <row r="23" spans="1:10" ht="16.5">
      <c r="A23" s="187"/>
      <c r="B23" s="204" t="str">
        <f>VLOOKUP(MONTH(I23),'IPC EMPALMADO'!F:G,2,FALSE)</f>
        <v>Octubre</v>
      </c>
      <c r="C23" s="254">
        <f t="shared" si="1"/>
        <v>2025</v>
      </c>
      <c r="D23" s="255"/>
      <c r="E23" s="256">
        <f>VLOOKUP(I23,'IPC EMPALMADO'!C:D,2,FALSE)</f>
        <v>109.19</v>
      </c>
      <c r="F23" s="205">
        <f t="shared" si="2"/>
        <v>1.0047623408737063</v>
      </c>
      <c r="G23" s="257">
        <f t="shared" si="3"/>
        <v>0</v>
      </c>
      <c r="H23" s="102"/>
      <c r="I23" s="258">
        <f t="shared" si="0"/>
        <v>45931</v>
      </c>
      <c r="J23" s="189" t="str">
        <f t="shared" si="4"/>
        <v>'--&gt;INGRESAR EN CELDA GRIS EL MONTO DE REMUNERACION IMPONIBLE DE OCTUBRE 2025</v>
      </c>
    </row>
    <row r="24" spans="1:10" ht="16.5">
      <c r="A24" s="187"/>
      <c r="B24" s="204" t="str">
        <f>VLOOKUP(MONTH(I24),'IPC EMPALMADO'!F:G,2,FALSE)</f>
        <v>Noviembre</v>
      </c>
      <c r="C24" s="254">
        <f t="shared" si="1"/>
        <v>2025</v>
      </c>
      <c r="D24" s="255"/>
      <c r="E24" s="256">
        <f>VLOOKUP(I24,'IPC EMPALMADO'!C:D,2,FALSE)</f>
        <v>109.47</v>
      </c>
      <c r="F24" s="205">
        <f t="shared" si="2"/>
        <v>1.0021923814743765</v>
      </c>
      <c r="G24" s="257">
        <f t="shared" si="3"/>
        <v>0</v>
      </c>
      <c r="H24" s="102"/>
      <c r="I24" s="258">
        <f>EDATE(I25,-1)</f>
        <v>45962</v>
      </c>
      <c r="J24" s="189" t="str">
        <f t="shared" si="4"/>
        <v>'--&gt;INGRESAR EN CELDA GRIS EL MONTO DE REMUNERACION IMPONIBLE DE NOVIEMBRE 2025</v>
      </c>
    </row>
    <row r="25" spans="1:10" ht="13.9" customHeight="1">
      <c r="A25" s="187"/>
      <c r="B25" s="204" t="str">
        <f>VLOOKUP(MONTH(I25),'IPC EMPALMADO'!F:G,2,FALSE)</f>
        <v>Diciembre</v>
      </c>
      <c r="C25" s="254">
        <f t="shared" si="1"/>
        <v>2025</v>
      </c>
      <c r="D25" s="255"/>
      <c r="E25" s="256">
        <f>VLOOKUP(I25,'IPC EMPALMADO'!C:D,2,FALSE)</f>
        <v>109.26</v>
      </c>
      <c r="F25" s="205">
        <f t="shared" si="2"/>
        <v>1.0041186161449751</v>
      </c>
      <c r="G25" s="257">
        <f t="shared" si="3"/>
        <v>0</v>
      </c>
      <c r="H25" s="102"/>
      <c r="I25" s="258">
        <f>EDATE(D27,-1)</f>
        <v>45992</v>
      </c>
      <c r="J25" s="189" t="str">
        <f t="shared" si="4"/>
        <v>'--&gt;INGRESAR EN CELDA GRIS EL MONTO DE REMUNERACION IMPONIBLE DE DICIEMBRE 2025</v>
      </c>
    </row>
    <row r="26" spans="1:10" ht="5.65" customHeight="1" thickBot="1">
      <c r="A26" s="187"/>
      <c r="B26" s="206"/>
      <c r="C26" s="259"/>
      <c r="D26" s="260"/>
      <c r="E26" s="261"/>
      <c r="F26" s="207"/>
      <c r="G26" s="208"/>
      <c r="H26" s="102"/>
      <c r="I26" s="102"/>
      <c r="J26" s="186"/>
    </row>
    <row r="27" spans="1:10" ht="16.5">
      <c r="A27" s="187"/>
      <c r="B27" s="102"/>
      <c r="C27" s="262" t="s">
        <v>282</v>
      </c>
      <c r="D27" s="263">
        <v>46023</v>
      </c>
      <c r="E27" s="247">
        <f>VLOOKUP(I27,'IPC EMPALMADO'!C:D,2,FALSE)</f>
        <v>109.71</v>
      </c>
      <c r="F27" s="210"/>
      <c r="G27" s="211"/>
      <c r="H27" s="102"/>
      <c r="I27" s="258">
        <f>EDATE(D27,0)</f>
        <v>46023</v>
      </c>
      <c r="J27" s="189" t="str">
        <f>"--&gt;"&amp;"INGRESAR EN CELDA GRIS EL MES Y AÑO DE FALLECIMIENTO (FORMATO MM-AAAA)"</f>
        <v>--&gt;INGRESAR EN CELDA GRIS EL MES Y AÑO DE FALLECIMIENTO (FORMATO MM-AAAA)</v>
      </c>
    </row>
    <row r="28" spans="1:10" ht="16.5">
      <c r="A28" s="187"/>
      <c r="B28" s="102"/>
      <c r="C28" s="262"/>
      <c r="D28" s="287" t="s">
        <v>270</v>
      </c>
      <c r="E28" s="285">
        <f>IFERROR(VLOOKUP(EDATE(D27,1),'IPC EMPALMADO'!C:E,3,FALSE),0)</f>
        <v>0</v>
      </c>
      <c r="F28" s="210"/>
      <c r="G28" s="211"/>
      <c r="H28" s="102"/>
      <c r="I28" s="102"/>
      <c r="J28" s="189" t="s">
        <v>271</v>
      </c>
    </row>
    <row r="29" spans="1:10" ht="16.5">
      <c r="A29" s="187"/>
      <c r="B29" s="102"/>
      <c r="C29" s="102"/>
      <c r="D29" s="209"/>
      <c r="E29" s="212"/>
      <c r="F29" s="210"/>
      <c r="G29" s="211"/>
      <c r="H29" s="102"/>
      <c r="I29" s="102"/>
      <c r="J29" s="84"/>
    </row>
    <row r="30" spans="1:10" ht="18">
      <c r="A30" s="187"/>
      <c r="B30" s="102"/>
      <c r="C30" s="198"/>
      <c r="D30" s="65"/>
      <c r="E30" s="102"/>
      <c r="F30" s="213" t="s">
        <v>272</v>
      </c>
      <c r="G30" s="214">
        <f>ROUND(AVERAGE(G14:G25),0)*(1+E28)</f>
        <v>0</v>
      </c>
      <c r="H30" s="215"/>
      <c r="I30" s="215"/>
      <c r="J30" s="186" t="s">
        <v>273</v>
      </c>
    </row>
    <row r="31" spans="1:10" ht="21" customHeight="1">
      <c r="A31" s="187"/>
      <c r="B31" s="65"/>
      <c r="C31" s="94"/>
      <c r="D31" s="107"/>
      <c r="E31" s="65"/>
      <c r="F31" s="216"/>
      <c r="G31" s="192" t="s">
        <v>274</v>
      </c>
      <c r="H31" s="215"/>
      <c r="I31" s="215"/>
      <c r="J31" s="84"/>
    </row>
    <row r="32" spans="1:10" ht="15.4" customHeight="1" thickBot="1">
      <c r="A32" s="187"/>
      <c r="B32" s="217"/>
      <c r="C32" s="218"/>
      <c r="D32" s="217"/>
      <c r="E32" s="217"/>
      <c r="F32" s="219"/>
      <c r="G32" s="220"/>
      <c r="H32" s="215"/>
      <c r="I32" s="215"/>
      <c r="J32" s="84"/>
    </row>
    <row r="33" spans="1:13" ht="16.5">
      <c r="A33" s="187"/>
      <c r="B33" s="102"/>
      <c r="C33" s="102"/>
      <c r="D33" s="102"/>
      <c r="E33" s="102"/>
      <c r="F33" s="102"/>
      <c r="G33" s="65"/>
      <c r="H33" s="102"/>
      <c r="I33" s="102"/>
      <c r="J33" s="84"/>
    </row>
    <row r="34" spans="1:13" ht="16.5">
      <c r="A34" s="84"/>
      <c r="B34" s="94" t="s">
        <v>275</v>
      </c>
      <c r="C34" s="65"/>
      <c r="D34" s="65"/>
      <c r="E34" s="65"/>
      <c r="F34" s="65"/>
      <c r="G34" s="65"/>
      <c r="H34" s="65"/>
      <c r="I34" s="65"/>
      <c r="J34" s="84"/>
    </row>
    <row r="35" spans="1:13" ht="16.5">
      <c r="A35" s="84"/>
      <c r="B35" s="65"/>
      <c r="C35" s="65"/>
      <c r="D35" s="65"/>
      <c r="E35" s="65"/>
      <c r="F35" s="65"/>
      <c r="G35" s="65"/>
      <c r="H35" s="65"/>
      <c r="I35" s="65"/>
      <c r="J35" s="84"/>
    </row>
    <row r="36" spans="1:13" s="47" customFormat="1" ht="16.5">
      <c r="A36" s="84"/>
      <c r="B36" s="295" t="str">
        <f>+"Conforme a lo instruido por el Decreto N°366 de 2017 del Ministerio de Educación, certifico que a "&amp;C9&amp;", RUT "&amp;C8&amp;", se le ha calculado una remuneración promedio de $"&amp;TEXT(G30,"#.#")&amp;" para el período de 12 meses indicado en la Tabla N°1.
Atentamente,"</f>
        <v>Conforme a lo instruido por el Decreto N°366 de 2017 del Ministerio de Educación, certifico que a , RUT , se le ha calculado una remuneración promedio de $ para el período de 12 meses indicado en la Tabla N°1.
Atentamente,</v>
      </c>
      <c r="C36" s="295"/>
      <c r="D36" s="295"/>
      <c r="E36" s="295"/>
      <c r="F36" s="295"/>
      <c r="G36" s="295"/>
      <c r="H36" s="97"/>
      <c r="I36" s="97"/>
      <c r="J36" s="191"/>
      <c r="K36" s="51"/>
    </row>
    <row r="37" spans="1:13" s="47" customFormat="1" ht="16.5">
      <c r="A37" s="84"/>
      <c r="B37" s="295"/>
      <c r="C37" s="295"/>
      <c r="D37" s="295"/>
      <c r="E37" s="295"/>
      <c r="F37" s="295"/>
      <c r="G37" s="295"/>
      <c r="H37" s="97"/>
      <c r="I37" s="97"/>
      <c r="J37" s="191"/>
      <c r="K37" s="51"/>
    </row>
    <row r="38" spans="1:13" s="47" customFormat="1" ht="16.5">
      <c r="A38" s="84"/>
      <c r="B38" s="295"/>
      <c r="C38" s="295"/>
      <c r="D38" s="295"/>
      <c r="E38" s="295"/>
      <c r="F38" s="295"/>
      <c r="G38" s="295"/>
      <c r="H38" s="65"/>
      <c r="I38" s="65"/>
      <c r="J38" s="84"/>
    </row>
    <row r="39" spans="1:13" s="47" customFormat="1" ht="16.5">
      <c r="A39" s="84"/>
      <c r="B39" s="305"/>
      <c r="C39" s="305"/>
      <c r="D39" s="305"/>
      <c r="E39" s="305"/>
      <c r="F39" s="305"/>
      <c r="G39" s="305"/>
      <c r="H39" s="65"/>
      <c r="I39" s="65"/>
      <c r="J39" s="84"/>
      <c r="M39" s="50"/>
    </row>
    <row r="40" spans="1:13" s="47" customFormat="1" ht="16.5">
      <c r="A40" s="84"/>
      <c r="B40" s="493"/>
      <c r="C40" s="493"/>
      <c r="D40" s="493"/>
      <c r="E40" s="493"/>
      <c r="F40" s="493"/>
      <c r="G40" s="493"/>
      <c r="H40" s="65"/>
      <c r="I40" s="65"/>
      <c r="J40" s="84"/>
    </row>
    <row r="41" spans="1:13" s="47" customFormat="1" ht="16.5">
      <c r="A41" s="84"/>
      <c r="B41" s="493"/>
      <c r="C41" s="493"/>
      <c r="D41" s="493"/>
      <c r="E41" s="493"/>
      <c r="F41" s="493"/>
      <c r="G41" s="493"/>
      <c r="H41" s="65"/>
      <c r="I41" s="65"/>
      <c r="J41" s="84"/>
    </row>
    <row r="42" spans="1:13" s="47" customFormat="1" ht="16.5">
      <c r="A42" s="84"/>
      <c r="B42" s="65"/>
      <c r="C42" s="65"/>
      <c r="D42" s="65"/>
      <c r="E42" s="65"/>
      <c r="F42" s="65"/>
      <c r="G42" s="65"/>
      <c r="H42" s="65"/>
      <c r="I42" s="65"/>
      <c r="J42" s="84"/>
    </row>
    <row r="43" spans="1:13" s="47" customFormat="1" ht="16.5">
      <c r="A43" s="84"/>
      <c r="B43" s="65"/>
      <c r="C43" s="65"/>
      <c r="D43" s="65"/>
      <c r="E43" s="65"/>
      <c r="F43" s="65"/>
      <c r="G43" s="65"/>
      <c r="H43" s="65"/>
      <c r="I43" s="65"/>
      <c r="J43" s="65" t="s">
        <v>276</v>
      </c>
    </row>
    <row r="44" spans="1:13" s="47" customFormat="1" ht="16.5">
      <c r="A44" s="84"/>
      <c r="B44" s="65"/>
      <c r="C44" s="65"/>
      <c r="D44" s="65"/>
      <c r="E44" s="65"/>
      <c r="F44" s="65"/>
      <c r="G44" s="65"/>
      <c r="H44" s="65"/>
      <c r="I44" s="65"/>
      <c r="J44" s="65" t="s">
        <v>277</v>
      </c>
    </row>
    <row r="45" spans="1:13" s="47" customFormat="1" ht="17.25" thickBot="1">
      <c r="A45" s="84"/>
      <c r="B45" s="65"/>
      <c r="C45" s="65"/>
      <c r="D45" s="98"/>
      <c r="E45" s="98"/>
      <c r="F45" s="98"/>
      <c r="G45" s="98"/>
      <c r="H45" s="65"/>
      <c r="I45" s="65"/>
      <c r="J45" s="84"/>
    </row>
    <row r="46" spans="1:13" s="47" customFormat="1" ht="17.25" thickTop="1">
      <c r="A46" s="84"/>
      <c r="B46" s="65"/>
      <c r="C46" s="65"/>
      <c r="D46" s="100" t="str">
        <f>+"Firma "&amp;IF(C5="Admin. Delegada","Administrador(a)",IF(C5="DAEM/DEM","Secretario(a) Municipal",IF(C5="SLEP","Director(a) Ejecutivo(a)",IF(C5="Corp. Municipal","Representante Legal Corp.",""))))</f>
        <v xml:space="preserve">Firma </v>
      </c>
      <c r="E46" s="100"/>
      <c r="F46" s="100"/>
      <c r="G46" s="100"/>
      <c r="H46" s="65"/>
      <c r="I46" s="65"/>
      <c r="J46" s="84"/>
    </row>
    <row r="47" spans="1:13" s="47" customFormat="1" ht="16.5">
      <c r="A47" s="84"/>
      <c r="B47" s="65"/>
      <c r="C47" s="65"/>
      <c r="D47" s="65"/>
      <c r="E47" s="65"/>
      <c r="F47" s="65"/>
      <c r="G47" s="65"/>
      <c r="H47" s="65"/>
      <c r="I47" s="65"/>
      <c r="J47" s="84"/>
    </row>
    <row r="48" spans="1:13" s="47" customFormat="1" ht="16.5">
      <c r="A48" s="84"/>
      <c r="B48" s="65"/>
      <c r="C48" s="192" t="str">
        <f>"Nombre "&amp;IF(C5="Admin. Delegada","Administrador(a):",IF(C5="DAEM/DEM","Secretario(a) Municipal:",IF(C5="SLEP","Director(a) Ejecutivo(a):",IF(C5="Corp. Municipal","Representante Legal Corp.:",""))))</f>
        <v xml:space="preserve">Nombre </v>
      </c>
      <c r="D48" s="374"/>
      <c r="E48" s="375"/>
      <c r="F48" s="375"/>
      <c r="G48" s="375"/>
      <c r="H48" s="65"/>
      <c r="I48" s="65"/>
      <c r="J48" s="186" t="s">
        <v>278</v>
      </c>
    </row>
    <row r="49" spans="1:10" ht="16.5">
      <c r="A49" s="84"/>
      <c r="B49" s="65"/>
      <c r="C49" s="65"/>
      <c r="D49" s="65"/>
      <c r="E49" s="65"/>
      <c r="F49" s="65"/>
      <c r="G49" s="65"/>
      <c r="H49" s="65"/>
      <c r="I49" s="65"/>
      <c r="J49" s="84"/>
    </row>
    <row r="50" spans="1:10" ht="13.5" customHeight="1">
      <c r="A50" s="84"/>
      <c r="B50" s="65"/>
      <c r="C50" s="192" t="str">
        <f>+"Fecha Firma "&amp;IF(C5="Admin. Delegada","Administrador(a):",IF(C5="DAEM/DEM","Secretario(a) Municipal:",IF(C5="SLEP","Dir. Ejecutivo(a):",IF(C5="Corp. Municipal","Rep. Legal Corp.:",""))))</f>
        <v xml:space="preserve">Fecha Firma </v>
      </c>
      <c r="D50" s="376"/>
      <c r="E50" s="377"/>
      <c r="F50" s="377"/>
      <c r="G50" s="65"/>
      <c r="H50" s="65"/>
      <c r="I50" s="65"/>
      <c r="J50" s="186" t="s">
        <v>279</v>
      </c>
    </row>
    <row r="51" spans="1:10" ht="16.5">
      <c r="A51" s="84"/>
      <c r="B51" s="65"/>
      <c r="C51" s="65"/>
      <c r="D51" s="65"/>
      <c r="E51" s="65"/>
      <c r="F51" s="65"/>
      <c r="G51" s="65"/>
      <c r="H51" s="65"/>
      <c r="I51" s="65"/>
      <c r="J51" s="84"/>
    </row>
    <row r="52" spans="1:10" ht="16.5">
      <c r="A52" s="84"/>
      <c r="B52" s="65"/>
      <c r="C52" s="65"/>
      <c r="D52" s="65"/>
      <c r="E52" s="65"/>
      <c r="F52" s="65"/>
      <c r="G52" s="65"/>
      <c r="H52" s="65"/>
      <c r="I52" s="65"/>
      <c r="J52" s="99" t="s">
        <v>280</v>
      </c>
    </row>
    <row r="53" spans="1:10">
      <c r="A53" s="84"/>
      <c r="B53" s="84"/>
      <c r="C53" s="84"/>
      <c r="D53" s="84"/>
      <c r="E53" s="84"/>
      <c r="F53" s="84"/>
      <c r="G53" s="84"/>
      <c r="H53" s="84"/>
      <c r="I53" s="84"/>
      <c r="J53" s="84"/>
    </row>
    <row r="54" spans="1:10">
      <c r="A54" s="84"/>
      <c r="B54" s="84"/>
      <c r="C54" s="84"/>
      <c r="D54" s="84"/>
      <c r="E54" s="84"/>
      <c r="F54" s="84"/>
      <c r="G54" s="84"/>
      <c r="H54" s="84"/>
      <c r="I54" s="84"/>
    </row>
  </sheetData>
  <sheetProtection algorithmName="SHA-512" hashValue="bzASZlxiMSdfUW4qTg61PGDrXH/5ia4jw+TxEyy70v0P0taUxh/L+voV+Zm+meZ6gkNGFWPJU1k36180km5xlw==" saltValue="dPZcKn2IbtU6kgeyjq2QIA==" spinCount="100000" sheet="1" objects="1" scenarios="1"/>
  <mergeCells count="6">
    <mergeCell ref="D50:F50"/>
    <mergeCell ref="C5:G5"/>
    <mergeCell ref="C6:G6"/>
    <mergeCell ref="C8:E8"/>
    <mergeCell ref="B36:G41"/>
    <mergeCell ref="D48:G48"/>
  </mergeCells>
  <dataValidations count="2">
    <dataValidation type="list" allowBlank="1" showInputMessage="1" showErrorMessage="1" sqref="C8" xr:uid="{A278A386-902F-4C4F-AA5B-375FD487D525}">
      <formula1>RUT</formula1>
    </dataValidation>
    <dataValidation type="list" allowBlank="1" showInputMessage="1" showErrorMessage="1" sqref="C5:G5" xr:uid="{44F074EC-7BA4-4896-BC08-F816D7B53AA0}">
      <formula1>TipoAdmin</formula1>
    </dataValidation>
  </dataValidations>
  <pageMargins left="0.7" right="0.7" top="0.75" bottom="0.75" header="0.3" footer="0.3"/>
  <pageSetup scale="7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4913F0-B8D4-495C-89F4-4E7507DA26BC}">
          <x14:formula1>
            <xm:f>INDIRECT(VLOOKUP($C$5,Tablas!$A$2:$B$6,2,0))</xm:f>
          </x14:formula1>
          <xm:sqref>C6:G6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7F4C-A7E0-476B-AD5F-A92C28094A51}">
  <sheetPr codeName="Hoja9">
    <pageSetUpPr fitToPage="1"/>
  </sheetPr>
  <dimension ref="A1:W47"/>
  <sheetViews>
    <sheetView showGridLines="0" view="pageBreakPreview" zoomScaleNormal="160" zoomScaleSheetLayoutView="100" workbookViewId="0">
      <selection activeCell="U37" sqref="U37"/>
    </sheetView>
  </sheetViews>
  <sheetFormatPr defaultColWidth="10.85546875" defaultRowHeight="16.5"/>
  <cols>
    <col min="1" max="1" width="2.7109375" style="65" customWidth="1"/>
    <col min="2" max="5" width="10.140625" style="65" customWidth="1"/>
    <col min="6" max="6" width="8" style="65" customWidth="1"/>
    <col min="7" max="7" width="10.140625" style="65" customWidth="1"/>
    <col min="8" max="8" width="14.28515625" style="65" customWidth="1"/>
    <col min="9" max="10" width="10.140625" style="65" customWidth="1"/>
    <col min="11" max="11" width="8.28515625" style="65" customWidth="1"/>
    <col min="12" max="12" width="2.7109375" style="65" customWidth="1"/>
    <col min="13" max="23" width="10.85546875" style="65"/>
    <col min="24" max="16384" width="10.85546875" style="46"/>
  </cols>
  <sheetData>
    <row r="1" spans="2:13" ht="17.649999999999999" customHeight="1">
      <c r="J1" s="270" t="str">
        <f>'LEER - Instrucciones'!A2</f>
        <v>Versión 1.1 - 2025</v>
      </c>
    </row>
    <row r="2" spans="2:13" ht="18.75">
      <c r="B2" s="381" t="s">
        <v>283</v>
      </c>
      <c r="C2" s="381"/>
      <c r="D2" s="381"/>
      <c r="E2" s="381"/>
      <c r="F2" s="381"/>
      <c r="G2" s="381"/>
      <c r="H2" s="381"/>
      <c r="I2" s="381"/>
      <c r="J2" s="381"/>
      <c r="K2" s="381"/>
    </row>
    <row r="3" spans="2:13" ht="18.75">
      <c r="B3" s="381" t="s">
        <v>284</v>
      </c>
      <c r="C3" s="493"/>
      <c r="D3" s="493"/>
      <c r="E3" s="493"/>
      <c r="F3" s="493"/>
      <c r="G3" s="493"/>
      <c r="H3" s="493"/>
      <c r="I3" s="493"/>
      <c r="J3" s="493"/>
      <c r="K3" s="493"/>
      <c r="M3" s="65" t="s">
        <v>244</v>
      </c>
    </row>
    <row r="4" spans="2:13" ht="18.75">
      <c r="B4" s="381" t="s">
        <v>285</v>
      </c>
      <c r="C4" s="493"/>
      <c r="D4" s="493"/>
      <c r="E4" s="493"/>
      <c r="F4" s="493"/>
      <c r="G4" s="493"/>
      <c r="H4" s="493"/>
      <c r="I4" s="493"/>
      <c r="J4" s="493"/>
      <c r="K4" s="493"/>
    </row>
    <row r="6" spans="2:13" ht="17.25" thickBot="1"/>
    <row r="7" spans="2:13" ht="22.5" customHeight="1" thickBot="1">
      <c r="B7" s="271"/>
      <c r="C7" s="272"/>
      <c r="D7" s="273" t="s">
        <v>178</v>
      </c>
      <c r="E7" s="391"/>
      <c r="F7" s="392"/>
      <c r="G7" s="392"/>
      <c r="H7" s="392"/>
      <c r="I7" s="392"/>
      <c r="J7" s="392"/>
      <c r="K7" s="393"/>
    </row>
    <row r="8" spans="2:13" ht="22.5" customHeight="1" thickBot="1">
      <c r="B8" s="271"/>
      <c r="C8" s="272"/>
      <c r="D8" s="273" t="s">
        <v>246</v>
      </c>
      <c r="E8" s="394"/>
      <c r="F8" s="395"/>
      <c r="G8" s="395"/>
      <c r="H8" s="395"/>
      <c r="I8" s="395"/>
      <c r="J8" s="395"/>
      <c r="K8" s="396"/>
      <c r="M8" s="99" t="s">
        <v>286</v>
      </c>
    </row>
    <row r="9" spans="2:13">
      <c r="M9" s="99" t="s">
        <v>287</v>
      </c>
    </row>
    <row r="10" spans="2:13">
      <c r="B10" s="65" t="str">
        <f>+"Estimado Sr(a) "&amp;IF(E7="Admin. Delegada","Administrador(a):",IF(E7="DAEM/DEM","Alcalde(sa):",IF(E7="SLEP","Director(a) Ejecutivo(a):",IF(E7="Corp. Municipal","Alcalde(sa):",""))))</f>
        <v xml:space="preserve">Estimado Sr(a) </v>
      </c>
    </row>
    <row r="12" spans="2:13">
      <c r="B12" s="397" t="s">
        <v>288</v>
      </c>
      <c r="C12" s="397"/>
      <c r="D12" s="397"/>
      <c r="E12" s="397"/>
      <c r="F12" s="397"/>
      <c r="G12" s="397"/>
      <c r="H12" s="397"/>
      <c r="I12" s="397"/>
      <c r="J12" s="397"/>
      <c r="K12" s="398"/>
    </row>
    <row r="13" spans="2:13">
      <c r="B13" s="397"/>
      <c r="C13" s="397"/>
      <c r="D13" s="397"/>
      <c r="E13" s="397"/>
      <c r="F13" s="397"/>
      <c r="G13" s="397"/>
      <c r="H13" s="397"/>
      <c r="I13" s="397"/>
      <c r="J13" s="397"/>
      <c r="K13" s="398"/>
    </row>
    <row r="14" spans="2:13">
      <c r="B14" s="397"/>
      <c r="C14" s="397"/>
      <c r="D14" s="397"/>
      <c r="E14" s="397"/>
      <c r="F14" s="397"/>
      <c r="G14" s="397"/>
      <c r="H14" s="397"/>
      <c r="I14" s="397"/>
      <c r="J14" s="397"/>
      <c r="K14" s="398"/>
    </row>
    <row r="15" spans="2:13">
      <c r="B15" s="397"/>
      <c r="C15" s="397"/>
      <c r="D15" s="397"/>
      <c r="E15" s="397"/>
      <c r="F15" s="397"/>
      <c r="G15" s="397"/>
      <c r="H15" s="397"/>
      <c r="I15" s="397"/>
      <c r="J15" s="397"/>
      <c r="K15" s="398"/>
    </row>
    <row r="16" spans="2:13" ht="7.9" customHeight="1"/>
    <row r="17" spans="2:13" ht="7.9" customHeight="1"/>
    <row r="18" spans="2:13">
      <c r="B18" s="65" t="s">
        <v>289</v>
      </c>
    </row>
    <row r="20" spans="2:13" ht="17.25" thickBot="1">
      <c r="G20" s="217"/>
      <c r="H20" s="217"/>
      <c r="I20" s="217"/>
      <c r="J20" s="217"/>
    </row>
    <row r="21" spans="2:13" ht="15" customHeight="1">
      <c r="F21" s="399" t="s">
        <v>290</v>
      </c>
      <c r="G21" s="399"/>
      <c r="H21" s="399"/>
      <c r="I21" s="399"/>
      <c r="J21" s="399"/>
      <c r="K21" s="399"/>
    </row>
    <row r="22" spans="2:13" ht="4.5" customHeight="1">
      <c r="G22" s="274"/>
      <c r="H22" s="97"/>
      <c r="I22" s="97"/>
      <c r="J22" s="97"/>
      <c r="K22" s="97"/>
    </row>
    <row r="23" spans="2:13">
      <c r="F23" s="275" t="s">
        <v>291</v>
      </c>
      <c r="H23" s="494" t="str">
        <f>+IFERROR(VLOOKUP(H25,Nomina,2,0),"")</f>
        <v/>
      </c>
      <c r="I23" s="494"/>
      <c r="J23" s="494"/>
      <c r="K23" s="495"/>
      <c r="M23" s="99" t="s">
        <v>292</v>
      </c>
    </row>
    <row r="24" spans="2:13" ht="3.4" customHeight="1">
      <c r="F24" s="275"/>
    </row>
    <row r="25" spans="2:13">
      <c r="F25" s="275" t="s">
        <v>293</v>
      </c>
      <c r="H25" s="496"/>
      <c r="I25" s="497"/>
      <c r="J25" s="497"/>
      <c r="M25" s="99" t="s">
        <v>294</v>
      </c>
    </row>
    <row r="26" spans="2:13">
      <c r="M26" s="99"/>
    </row>
    <row r="28" spans="2:13" ht="4.1500000000000004" customHeight="1" thickBot="1">
      <c r="B28" s="217"/>
      <c r="C28" s="217"/>
      <c r="D28" s="217"/>
      <c r="E28" s="217"/>
      <c r="F28" s="217"/>
      <c r="G28" s="217"/>
      <c r="H28" s="217"/>
      <c r="I28" s="217"/>
      <c r="J28" s="217"/>
      <c r="K28" s="217"/>
    </row>
    <row r="29" spans="2:13">
      <c r="B29" s="276" t="s">
        <v>295</v>
      </c>
      <c r="M29" s="65" t="s">
        <v>296</v>
      </c>
    </row>
    <row r="31" spans="2:13">
      <c r="B31" s="94" t="s">
        <v>297</v>
      </c>
    </row>
    <row r="32" spans="2:13">
      <c r="M32" s="99" t="s">
        <v>298</v>
      </c>
    </row>
    <row r="33" spans="2:13">
      <c r="B33" s="304" t="str">
        <f>+"Conforme a lo instruido por el Decreto N°366 de 2017 del Ministerio de Educación, certifico que la notificación de desistimiento de "&amp;IFERROR(VLOOKUP(H25,Nomina,2,0),"(Nombre)")&amp;", RUT "&amp;H25&amp;", fue recibida en la fecha indicada a continuación:"</f>
        <v>Conforme a lo instruido por el Decreto N°366 de 2017 del Ministerio de Educación, certifico que la notificación de desistimiento de (Nombre), RUT , fue recibida en la fecha indicada a continuación:</v>
      </c>
      <c r="C33" s="304"/>
      <c r="D33" s="304"/>
      <c r="E33" s="304"/>
      <c r="F33" s="304"/>
      <c r="G33" s="304"/>
      <c r="H33" s="304"/>
      <c r="I33" s="304"/>
      <c r="J33" s="304"/>
      <c r="K33" s="304"/>
      <c r="M33" s="65" t="s">
        <v>299</v>
      </c>
    </row>
    <row r="34" spans="2:13">
      <c r="B34" s="304"/>
      <c r="C34" s="304"/>
      <c r="D34" s="304"/>
      <c r="E34" s="304"/>
      <c r="F34" s="304"/>
      <c r="G34" s="304"/>
      <c r="H34" s="304"/>
      <c r="I34" s="304"/>
      <c r="J34" s="304"/>
      <c r="K34" s="304"/>
      <c r="M34" s="65" t="s">
        <v>300</v>
      </c>
    </row>
    <row r="35" spans="2:13">
      <c r="B35" s="304"/>
      <c r="C35" s="304"/>
      <c r="D35" s="304"/>
      <c r="E35" s="304"/>
      <c r="F35" s="304"/>
      <c r="G35" s="304"/>
      <c r="H35" s="304"/>
      <c r="I35" s="304"/>
      <c r="J35" s="304"/>
      <c r="K35" s="304"/>
      <c r="M35" s="65" t="s">
        <v>301</v>
      </c>
    </row>
    <row r="36" spans="2:13" ht="17.25" thickBot="1">
      <c r="M36" s="65" t="s">
        <v>302</v>
      </c>
    </row>
    <row r="37" spans="2:13" ht="13.9" customHeight="1">
      <c r="B37" s="382" t="s">
        <v>303</v>
      </c>
      <c r="C37" s="383"/>
      <c r="D37" s="383"/>
      <c r="E37" s="384"/>
      <c r="M37" s="277" t="s">
        <v>304</v>
      </c>
    </row>
    <row r="38" spans="2:13" ht="14.65" customHeight="1">
      <c r="B38" s="385"/>
      <c r="C38" s="386"/>
      <c r="D38" s="386"/>
      <c r="E38" s="387"/>
      <c r="M38" s="65" t="s">
        <v>305</v>
      </c>
    </row>
    <row r="39" spans="2:13" ht="17.25" thickBot="1">
      <c r="B39" s="385"/>
      <c r="C39" s="386"/>
      <c r="D39" s="386"/>
      <c r="E39" s="387"/>
      <c r="G39" s="98"/>
      <c r="H39" s="98"/>
      <c r="I39" s="98"/>
      <c r="J39" s="98"/>
      <c r="M39" s="99" t="s">
        <v>306</v>
      </c>
    </row>
    <row r="40" spans="2:13" ht="17.25" thickTop="1">
      <c r="B40" s="385"/>
      <c r="C40" s="386"/>
      <c r="D40" s="386"/>
      <c r="E40" s="387"/>
      <c r="G40" s="100" t="str">
        <f>+"Firma "&amp;IF(E7="Admin. Delegada","Administrador(a)",IF(E7="DAEM/DEM","Secretario(a) Municipal",IF(E7="SLEP","Director(a) Ejecutivo(a)",IF(E7="Corp. Municipal","Representante Legal Corp.",""))))</f>
        <v xml:space="preserve">Firma </v>
      </c>
      <c r="H40" s="100"/>
      <c r="I40" s="100"/>
      <c r="J40" s="100"/>
      <c r="M40" s="65" t="s">
        <v>276</v>
      </c>
    </row>
    <row r="41" spans="2:13" ht="13.9" customHeight="1">
      <c r="B41" s="385"/>
      <c r="C41" s="386"/>
      <c r="D41" s="386"/>
      <c r="E41" s="387"/>
      <c r="M41" s="65" t="s">
        <v>277</v>
      </c>
    </row>
    <row r="42" spans="2:13" ht="13.9" customHeight="1">
      <c r="B42" s="385"/>
      <c r="C42" s="386"/>
      <c r="D42" s="386"/>
      <c r="E42" s="387"/>
      <c r="G42" s="275"/>
      <c r="H42" s="192" t="str">
        <f>"Nombre "&amp;IF(E7="Admin. Delegada","Administrador:",IF(E7="DAEM/DEM","Secretario Municipal:",IF(E7="SLEP","Director(a) Ejecutivo(a):",IF(E7="Corp. Municipal","Representante Legal Corp.:",""))))</f>
        <v xml:space="preserve">Nombre </v>
      </c>
      <c r="I42" s="498"/>
      <c r="J42" s="495"/>
      <c r="K42" s="495"/>
    </row>
    <row r="43" spans="2:13" ht="14.65" customHeight="1" thickBot="1">
      <c r="B43" s="388"/>
      <c r="C43" s="389"/>
      <c r="D43" s="389"/>
      <c r="E43" s="390"/>
      <c r="M43" s="99" t="s">
        <v>307</v>
      </c>
    </row>
    <row r="44" spans="2:13">
      <c r="B44" s="97"/>
      <c r="C44" s="97"/>
      <c r="D44" s="97"/>
      <c r="E44" s="97"/>
      <c r="H44" s="192" t="str">
        <f>+"Fecha Firma "&amp;IF(E7="Admin. Delegada","Administrador(a):",IF(E7="DAEM/DEM","Secretario(a) Municipal:",IF(E7="SLEP","Dir. Ejecutivo(a):",IF(E7="Corp. Municipal","Rep. Legal Corp.:",""))))</f>
        <v xml:space="preserve">Fecha Firma </v>
      </c>
      <c r="I44" s="376"/>
      <c r="J44" s="377"/>
      <c r="K44" s="377"/>
      <c r="M44" s="65" t="s">
        <v>308</v>
      </c>
    </row>
    <row r="46" spans="2:13">
      <c r="M46" s="99" t="s">
        <v>309</v>
      </c>
    </row>
    <row r="47" spans="2:13">
      <c r="M47" s="65" t="s">
        <v>310</v>
      </c>
    </row>
  </sheetData>
  <sheetProtection algorithmName="SHA-512" hashValue="fQ9KR8oS1e+1tuV3kFIMYwSYcyGu8aKc6LCBjRXHePsFrx8+S2/E3NS8f0FDXEwQTwGc0EahgjtD4r22TYshxg==" saltValue="VY8fgJg7A6QIzPgYCl7/nw==" spinCount="100000" sheet="1" objects="1" scenarios="1"/>
  <mergeCells count="13">
    <mergeCell ref="I44:K44"/>
    <mergeCell ref="H23:K23"/>
    <mergeCell ref="I42:K42"/>
    <mergeCell ref="B33:K35"/>
    <mergeCell ref="B2:K2"/>
    <mergeCell ref="B3:K3"/>
    <mergeCell ref="B4:K4"/>
    <mergeCell ref="B37:E43"/>
    <mergeCell ref="E7:K7"/>
    <mergeCell ref="E8:K8"/>
    <mergeCell ref="B12:K15"/>
    <mergeCell ref="F21:K21"/>
    <mergeCell ref="H25:J25"/>
  </mergeCells>
  <dataValidations count="2">
    <dataValidation type="list" allowBlank="1" showInputMessage="1" showErrorMessage="1" sqref="E7" xr:uid="{D3795415-2CF0-42F3-B691-5FC99316145B}">
      <formula1>TipoAdmin</formula1>
    </dataValidation>
    <dataValidation type="list" allowBlank="1" showInputMessage="1" showErrorMessage="1" sqref="H25:J25" xr:uid="{2DE116AF-06CC-4C09-8FDE-65E831DA1AB9}">
      <formula1>RUT</formula1>
    </dataValidation>
  </dataValidations>
  <printOptions horizontalCentered="1"/>
  <pageMargins left="0.23622047244094491" right="0.23622047244094491" top="0.74803149606299213" bottom="0.74803149606299213" header="0.31496062992125984" footer="0.31496062992125984"/>
  <pageSetup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4973419-205F-4AD1-836F-C51350E88899}">
          <x14:formula1>
            <xm:f>INDIRECT(VLOOKUP($E$7,Tablas!$A$2:$B$6,2,0))</xm:f>
          </x14:formula1>
          <xm:sqref>E8:K8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2333-0627-4F52-ABE2-B7FC877417C0}">
  <sheetPr codeName="Hoja8">
    <pageSetUpPr fitToPage="1"/>
  </sheetPr>
  <dimension ref="A1:S62"/>
  <sheetViews>
    <sheetView showGridLines="0" view="pageBreakPreview" zoomScaleNormal="160" zoomScaleSheetLayoutView="100" workbookViewId="0">
      <selection activeCell="T32" sqref="T32"/>
    </sheetView>
  </sheetViews>
  <sheetFormatPr defaultColWidth="10.85546875" defaultRowHeight="16.5"/>
  <cols>
    <col min="1" max="1" width="2.7109375" style="65" customWidth="1"/>
    <col min="2" max="5" width="10.140625" style="65" customWidth="1"/>
    <col min="6" max="6" width="8" style="65" customWidth="1"/>
    <col min="7" max="7" width="10.140625" style="65" customWidth="1"/>
    <col min="8" max="8" width="14.28515625" style="65" customWidth="1"/>
    <col min="9" max="10" width="10.140625" style="65" customWidth="1"/>
    <col min="11" max="11" width="8.7109375" style="65" customWidth="1"/>
    <col min="12" max="12" width="2.7109375" style="65" customWidth="1"/>
    <col min="13" max="19" width="10.85546875" style="65"/>
    <col min="20" max="16384" width="10.85546875" style="46"/>
  </cols>
  <sheetData>
    <row r="1" spans="2:13" ht="10.9" customHeight="1">
      <c r="J1" s="112" t="str">
        <f>'LEER - Instrucciones'!A2</f>
        <v>Versión 1.1 - 2025</v>
      </c>
    </row>
    <row r="2" spans="2:13" ht="18.75">
      <c r="B2" s="184" t="s">
        <v>311</v>
      </c>
      <c r="C2" s="184"/>
      <c r="D2" s="184"/>
      <c r="E2" s="184"/>
      <c r="F2" s="184"/>
      <c r="G2" s="184"/>
      <c r="H2" s="184"/>
      <c r="I2" s="184"/>
      <c r="J2" s="184"/>
      <c r="M2" s="65" t="s">
        <v>244</v>
      </c>
    </row>
    <row r="3" spans="2:13" ht="18.75">
      <c r="B3" s="184" t="s">
        <v>284</v>
      </c>
      <c r="C3" s="184"/>
      <c r="D3" s="184"/>
      <c r="E3" s="184"/>
      <c r="F3" s="184"/>
      <c r="G3" s="184"/>
      <c r="H3" s="184"/>
      <c r="I3" s="184"/>
      <c r="J3" s="184"/>
    </row>
    <row r="4" spans="2:13" ht="18.75">
      <c r="B4" s="184" t="s">
        <v>285</v>
      </c>
      <c r="C4" s="184"/>
      <c r="D4" s="184"/>
      <c r="E4" s="184"/>
      <c r="F4" s="184"/>
      <c r="G4" s="184"/>
      <c r="H4" s="184"/>
      <c r="I4" s="184"/>
      <c r="J4" s="184"/>
    </row>
    <row r="5" spans="2:13" ht="4.9000000000000004" customHeight="1"/>
    <row r="6" spans="2:13" ht="17.25" thickBot="1"/>
    <row r="7" spans="2:13" ht="21.4" customHeight="1" thickBot="1">
      <c r="B7" s="271"/>
      <c r="C7" s="272"/>
      <c r="D7" s="273" t="s">
        <v>178</v>
      </c>
      <c r="E7" s="391"/>
      <c r="F7" s="392"/>
      <c r="G7" s="392"/>
      <c r="H7" s="392"/>
      <c r="I7" s="392"/>
      <c r="J7" s="392"/>
      <c r="K7" s="393"/>
      <c r="M7" s="99" t="s">
        <v>286</v>
      </c>
    </row>
    <row r="8" spans="2:13" ht="21.4" customHeight="1" thickBot="1">
      <c r="B8" s="271"/>
      <c r="C8" s="272"/>
      <c r="D8" s="273" t="s">
        <v>246</v>
      </c>
      <c r="E8" s="394"/>
      <c r="F8" s="395"/>
      <c r="G8" s="395"/>
      <c r="H8" s="395"/>
      <c r="I8" s="395"/>
      <c r="J8" s="395"/>
      <c r="K8" s="396"/>
      <c r="M8" s="99" t="s">
        <v>287</v>
      </c>
    </row>
    <row r="10" spans="2:13">
      <c r="B10" s="65" t="str">
        <f>+"Estimado Sr(a) "&amp;IF(E7="Admin. Delegada","Administrador(a):",IF(E7="DAEM/DEM","Alcalde(sa):",IF(E7="SLEP","Director(a) Ejecutivo(a):",IF(E7="Corp. Municipal","Alcalde(sa):",""))))</f>
        <v xml:space="preserve">Estimado Sr(a) </v>
      </c>
    </row>
    <row r="12" spans="2:13">
      <c r="B12" s="299" t="s">
        <v>312</v>
      </c>
      <c r="C12" s="299"/>
      <c r="D12" s="299"/>
      <c r="E12" s="299"/>
      <c r="F12" s="299"/>
      <c r="G12" s="299"/>
      <c r="H12" s="299"/>
      <c r="I12" s="299"/>
      <c r="J12" s="299"/>
      <c r="K12" s="305"/>
    </row>
    <row r="13" spans="2:13">
      <c r="B13" s="299"/>
      <c r="C13" s="299"/>
      <c r="D13" s="299"/>
      <c r="E13" s="299"/>
      <c r="F13" s="299"/>
      <c r="G13" s="299"/>
      <c r="H13" s="299"/>
      <c r="I13" s="299"/>
      <c r="J13" s="299"/>
      <c r="K13" s="305"/>
    </row>
    <row r="14" spans="2:13">
      <c r="B14" s="299"/>
      <c r="C14" s="299"/>
      <c r="D14" s="299"/>
      <c r="E14" s="299"/>
      <c r="F14" s="299"/>
      <c r="G14" s="299"/>
      <c r="H14" s="299"/>
      <c r="I14" s="299"/>
      <c r="J14" s="299"/>
      <c r="K14" s="305"/>
    </row>
    <row r="15" spans="2:13" ht="33" customHeight="1">
      <c r="B15" s="299"/>
      <c r="C15" s="299"/>
      <c r="D15" s="299"/>
      <c r="E15" s="299"/>
      <c r="F15" s="299"/>
      <c r="G15" s="299"/>
      <c r="H15" s="299"/>
      <c r="I15" s="299"/>
      <c r="J15" s="299"/>
      <c r="K15" s="305"/>
    </row>
    <row r="17" spans="2:11" ht="15.75" customHeight="1">
      <c r="B17" s="401" t="s">
        <v>313</v>
      </c>
      <c r="C17" s="402"/>
      <c r="D17" s="402"/>
      <c r="E17" s="402"/>
      <c r="F17" s="402"/>
      <c r="G17" s="402"/>
      <c r="H17" s="402"/>
      <c r="I17" s="402"/>
      <c r="J17" s="402"/>
      <c r="K17" s="493"/>
    </row>
    <row r="18" spans="2:11">
      <c r="B18" s="402"/>
      <c r="C18" s="402"/>
      <c r="D18" s="402"/>
      <c r="E18" s="402"/>
      <c r="F18" s="402"/>
      <c r="G18" s="402"/>
      <c r="H18" s="402"/>
      <c r="I18" s="402"/>
      <c r="J18" s="402"/>
      <c r="K18" s="493"/>
    </row>
    <row r="19" spans="2:11">
      <c r="B19" s="402"/>
      <c r="C19" s="402"/>
      <c r="D19" s="402"/>
      <c r="E19" s="402"/>
      <c r="F19" s="402"/>
      <c r="G19" s="402"/>
      <c r="H19" s="402"/>
      <c r="I19" s="402"/>
      <c r="J19" s="402"/>
      <c r="K19" s="493"/>
    </row>
    <row r="20" spans="2:11">
      <c r="B20" s="402"/>
      <c r="C20" s="402"/>
      <c r="D20" s="402"/>
      <c r="E20" s="402"/>
      <c r="F20" s="402"/>
      <c r="G20" s="402"/>
      <c r="H20" s="402"/>
      <c r="I20" s="402"/>
      <c r="J20" s="402"/>
      <c r="K20" s="493"/>
    </row>
    <row r="21" spans="2:11">
      <c r="B21" s="402"/>
      <c r="C21" s="402"/>
      <c r="D21" s="402"/>
      <c r="E21" s="402"/>
      <c r="F21" s="402"/>
      <c r="G21" s="402"/>
      <c r="H21" s="402"/>
      <c r="I21" s="402"/>
      <c r="J21" s="402"/>
      <c r="K21" s="493"/>
    </row>
    <row r="22" spans="2:11">
      <c r="B22" s="402"/>
      <c r="C22" s="402"/>
      <c r="D22" s="402"/>
      <c r="E22" s="402"/>
      <c r="F22" s="402"/>
      <c r="G22" s="402"/>
      <c r="H22" s="402"/>
      <c r="I22" s="402"/>
      <c r="J22" s="402"/>
      <c r="K22" s="493"/>
    </row>
    <row r="23" spans="2:11">
      <c r="B23" s="402"/>
      <c r="C23" s="402"/>
      <c r="D23" s="402"/>
      <c r="E23" s="402"/>
      <c r="F23" s="402"/>
      <c r="G23" s="402"/>
      <c r="H23" s="402"/>
      <c r="I23" s="402"/>
      <c r="J23" s="402"/>
      <c r="K23" s="493"/>
    </row>
    <row r="24" spans="2:11">
      <c r="B24" s="402"/>
      <c r="C24" s="402"/>
      <c r="D24" s="402"/>
      <c r="E24" s="402"/>
      <c r="F24" s="402"/>
      <c r="G24" s="402"/>
      <c r="H24" s="402"/>
      <c r="I24" s="402"/>
      <c r="J24" s="402"/>
      <c r="K24" s="493"/>
    </row>
    <row r="25" spans="2:11" ht="36" customHeight="1">
      <c r="B25" s="493"/>
      <c r="C25" s="493"/>
      <c r="D25" s="493"/>
      <c r="E25" s="493"/>
      <c r="F25" s="493"/>
      <c r="G25" s="493"/>
      <c r="H25" s="493"/>
      <c r="I25" s="493"/>
      <c r="J25" s="493"/>
      <c r="K25" s="493"/>
    </row>
    <row r="26" spans="2:11" ht="7.9" customHeight="1">
      <c r="B26" s="106"/>
      <c r="C26" s="106"/>
      <c r="D26" s="106"/>
      <c r="E26" s="106"/>
      <c r="F26" s="106"/>
      <c r="G26" s="106"/>
      <c r="H26" s="106"/>
      <c r="I26" s="106"/>
      <c r="J26" s="106"/>
      <c r="K26" s="97"/>
    </row>
    <row r="27" spans="2:11">
      <c r="B27" s="304" t="s">
        <v>314</v>
      </c>
      <c r="C27" s="304"/>
      <c r="D27" s="304"/>
      <c r="E27" s="304"/>
      <c r="F27" s="304"/>
      <c r="G27" s="304"/>
      <c r="H27" s="304"/>
      <c r="I27" s="304"/>
      <c r="J27" s="304"/>
      <c r="K27" s="305"/>
    </row>
    <row r="28" spans="2:11">
      <c r="B28" s="304"/>
      <c r="C28" s="304"/>
      <c r="D28" s="304"/>
      <c r="E28" s="304"/>
      <c r="F28" s="304"/>
      <c r="G28" s="304"/>
      <c r="H28" s="304"/>
      <c r="I28" s="304"/>
      <c r="J28" s="304"/>
      <c r="K28" s="305"/>
    </row>
    <row r="29" spans="2:11">
      <c r="B29" s="304"/>
      <c r="C29" s="304"/>
      <c r="D29" s="304"/>
      <c r="E29" s="304"/>
      <c r="F29" s="304"/>
      <c r="G29" s="304"/>
      <c r="H29" s="304"/>
      <c r="I29" s="304"/>
      <c r="J29" s="304"/>
      <c r="K29" s="305"/>
    </row>
    <row r="30" spans="2:11">
      <c r="B30" s="304"/>
      <c r="C30" s="304"/>
      <c r="D30" s="304"/>
      <c r="E30" s="304"/>
      <c r="F30" s="304"/>
      <c r="G30" s="304"/>
      <c r="H30" s="304"/>
      <c r="I30" s="304"/>
      <c r="J30" s="304"/>
      <c r="K30" s="305"/>
    </row>
    <row r="31" spans="2:11">
      <c r="B31" s="304"/>
      <c r="C31" s="304"/>
      <c r="D31" s="304"/>
      <c r="E31" s="304"/>
      <c r="F31" s="304"/>
      <c r="G31" s="304"/>
      <c r="H31" s="304"/>
      <c r="I31" s="304"/>
      <c r="J31" s="304"/>
      <c r="K31" s="305"/>
    </row>
    <row r="32" spans="2:11">
      <c r="B32" s="304"/>
      <c r="C32" s="304"/>
      <c r="D32" s="304"/>
      <c r="E32" s="304"/>
      <c r="F32" s="304"/>
      <c r="G32" s="304"/>
      <c r="H32" s="304"/>
      <c r="I32" s="304"/>
      <c r="J32" s="304"/>
      <c r="K32" s="305"/>
    </row>
    <row r="33" spans="2:13" ht="7.9" customHeight="1"/>
    <row r="34" spans="2:13">
      <c r="B34" s="65" t="s">
        <v>289</v>
      </c>
    </row>
    <row r="36" spans="2:13" ht="17.25" thickBot="1">
      <c r="G36" s="217"/>
      <c r="H36" s="217"/>
      <c r="I36" s="217"/>
      <c r="J36" s="217"/>
      <c r="M36" s="99"/>
    </row>
    <row r="37" spans="2:13" ht="15" customHeight="1">
      <c r="F37" s="399" t="s">
        <v>290</v>
      </c>
      <c r="G37" s="399"/>
      <c r="H37" s="399"/>
      <c r="I37" s="399"/>
      <c r="J37" s="399"/>
      <c r="K37" s="399"/>
    </row>
    <row r="38" spans="2:13" ht="4.5" customHeight="1">
      <c r="G38" s="274"/>
      <c r="H38" s="97"/>
      <c r="I38" s="97"/>
      <c r="J38" s="97"/>
      <c r="K38" s="97"/>
    </row>
    <row r="39" spans="2:13">
      <c r="F39" s="275" t="s">
        <v>291</v>
      </c>
      <c r="H39" s="400" t="str">
        <f>+IF(ISERROR(VLOOKUP(H41,Nomina,2,0)),"",VLOOKUP(H41,Nomina,2,0))</f>
        <v/>
      </c>
      <c r="I39" s="400"/>
      <c r="J39" s="400"/>
      <c r="K39" s="495"/>
      <c r="M39" s="99" t="s">
        <v>292</v>
      </c>
    </row>
    <row r="40" spans="2:13" ht="3.4" customHeight="1">
      <c r="F40" s="275"/>
    </row>
    <row r="41" spans="2:13">
      <c r="F41" s="275" t="s">
        <v>293</v>
      </c>
      <c r="H41" s="413"/>
      <c r="I41" s="414"/>
      <c r="J41" s="414"/>
      <c r="M41" s="99" t="s">
        <v>294</v>
      </c>
    </row>
    <row r="42" spans="2:13">
      <c r="F42" s="275"/>
      <c r="M42" s="99"/>
    </row>
    <row r="43" spans="2:13" ht="10.15" customHeight="1" thickBot="1">
      <c r="B43" s="217"/>
      <c r="C43" s="217"/>
      <c r="D43" s="217"/>
      <c r="E43" s="217"/>
      <c r="F43" s="217"/>
      <c r="G43" s="217"/>
      <c r="H43" s="217"/>
      <c r="I43" s="217"/>
      <c r="J43" s="217"/>
      <c r="K43" s="217"/>
    </row>
    <row r="44" spans="2:13">
      <c r="B44" s="276" t="s">
        <v>295</v>
      </c>
    </row>
    <row r="45" spans="2:13">
      <c r="B45" s="276"/>
      <c r="M45" s="65" t="s">
        <v>296</v>
      </c>
    </row>
    <row r="46" spans="2:13">
      <c r="B46" s="94" t="s">
        <v>315</v>
      </c>
    </row>
    <row r="47" spans="2:13" ht="6" customHeight="1"/>
    <row r="48" spans="2:13">
      <c r="B48" s="305" t="str">
        <f>+"Conforme a lo instruido por el Decreto N°366 de 2017 del Ministerio de Educación, certifico que la notificación de renuncia de "&amp;IFERROR(VLOOKUP(H41,Nomina,2,0),"(Nombre) ")&amp;", RUT "&amp;H41&amp;",  fue recibida en la fecha indicada a continuación, dentro del plazo establecido por ley:"</f>
        <v>Conforme a lo instruido por el Decreto N°366 de 2017 del Ministerio de Educación, certifico que la notificación de renuncia de (Nombre) , RUT ,  fue recibida en la fecha indicada a continuación, dentro del plazo establecido por ley:</v>
      </c>
      <c r="C48" s="305"/>
      <c r="D48" s="305"/>
      <c r="E48" s="305"/>
      <c r="F48" s="305"/>
      <c r="G48" s="305"/>
      <c r="H48" s="305"/>
      <c r="I48" s="305"/>
      <c r="J48" s="305"/>
      <c r="K48" s="305"/>
      <c r="M48" s="99" t="s">
        <v>298</v>
      </c>
    </row>
    <row r="49" spans="2:13">
      <c r="B49" s="305"/>
      <c r="C49" s="305"/>
      <c r="D49" s="305"/>
      <c r="E49" s="305"/>
      <c r="F49" s="305"/>
      <c r="G49" s="305"/>
      <c r="H49" s="305"/>
      <c r="I49" s="305"/>
      <c r="J49" s="305"/>
      <c r="K49" s="305"/>
      <c r="M49" s="65" t="s">
        <v>316</v>
      </c>
    </row>
    <row r="50" spans="2:13">
      <c r="B50" s="305"/>
      <c r="C50" s="305"/>
      <c r="D50" s="305"/>
      <c r="E50" s="305"/>
      <c r="F50" s="305"/>
      <c r="G50" s="305"/>
      <c r="H50" s="305"/>
      <c r="I50" s="305"/>
      <c r="J50" s="305"/>
      <c r="K50" s="305"/>
      <c r="M50" s="65" t="s">
        <v>300</v>
      </c>
    </row>
    <row r="51" spans="2:13" ht="24.4" customHeight="1" thickBot="1">
      <c r="M51" s="65" t="s">
        <v>301</v>
      </c>
    </row>
    <row r="52" spans="2:13">
      <c r="B52" s="403" t="s">
        <v>303</v>
      </c>
      <c r="C52" s="404"/>
      <c r="D52" s="404"/>
      <c r="E52" s="405"/>
      <c r="M52" s="65" t="s">
        <v>302</v>
      </c>
    </row>
    <row r="53" spans="2:13">
      <c r="B53" s="406"/>
      <c r="C53" s="407"/>
      <c r="D53" s="407"/>
      <c r="E53" s="408"/>
      <c r="M53" s="277" t="s">
        <v>304</v>
      </c>
    </row>
    <row r="54" spans="2:13" ht="20.65" customHeight="1" thickBot="1">
      <c r="B54" s="406"/>
      <c r="C54" s="407"/>
      <c r="D54" s="407"/>
      <c r="E54" s="408"/>
      <c r="G54" s="98"/>
      <c r="H54" s="98"/>
      <c r="I54" s="98"/>
      <c r="J54" s="98"/>
      <c r="M54" s="65" t="s">
        <v>305</v>
      </c>
    </row>
    <row r="55" spans="2:13" ht="18.399999999999999" customHeight="1" thickTop="1">
      <c r="B55" s="406"/>
      <c r="C55" s="407"/>
      <c r="D55" s="407"/>
      <c r="E55" s="408"/>
      <c r="G55" s="100" t="str">
        <f>+"Firma "&amp;IF(E7="Admin. Delegada","Administrador(a)",IF(E7="DAEM/DEM","Secretario(a) Municipal",IF(E7="SLEP","Director(a) Ejecutivo(a)",IF(E7="Corp. Municipal","Representante Legal Corp.",""))))</f>
        <v xml:space="preserve">Firma </v>
      </c>
      <c r="H55" s="100"/>
      <c r="I55" s="100"/>
      <c r="J55" s="100"/>
      <c r="M55" s="99" t="s">
        <v>306</v>
      </c>
    </row>
    <row r="56" spans="2:13" ht="18.399999999999999" customHeight="1">
      <c r="B56" s="406"/>
      <c r="C56" s="407"/>
      <c r="D56" s="407"/>
      <c r="E56" s="408"/>
      <c r="M56" s="65" t="s">
        <v>276</v>
      </c>
    </row>
    <row r="57" spans="2:13" ht="18.399999999999999" customHeight="1">
      <c r="B57" s="406"/>
      <c r="C57" s="407"/>
      <c r="D57" s="407"/>
      <c r="E57" s="408"/>
      <c r="G57" s="275"/>
      <c r="H57" s="192" t="str">
        <f>"Nombre "&amp;IF(E7="Admin. Delegada","Administrador(a):",IF(E7="DAEM/DEM","Secretario(a) Municipal:",IF(E7="SLEP","Director(a) Ejecutivo(a):",IF(E7="Corp. Municipal","Representante Legal Corp.:",""))))</f>
        <v xml:space="preserve">Nombre </v>
      </c>
      <c r="I57" s="412"/>
      <c r="J57" s="377"/>
      <c r="K57" s="377"/>
      <c r="M57" s="65" t="s">
        <v>277</v>
      </c>
    </row>
    <row r="58" spans="2:13" ht="18.399999999999999" customHeight="1" thickBot="1">
      <c r="B58" s="409"/>
      <c r="C58" s="410"/>
      <c r="D58" s="410"/>
      <c r="E58" s="411"/>
      <c r="M58" s="99" t="s">
        <v>307</v>
      </c>
    </row>
    <row r="59" spans="2:13" ht="18.399999999999999" customHeight="1">
      <c r="B59" s="97"/>
      <c r="C59" s="97"/>
      <c r="D59" s="97"/>
      <c r="E59" s="97"/>
      <c r="H59" s="192" t="str">
        <f>+"Fecha Firma "&amp;IF(E7="Admin. Delegada","Administrador(a):",IF(E7="DAEM/DEM","Secretario(a) Municipal:",IF(E7="SLEP","Dir. Ejecutivo(a):",IF(E7="Corp. Municipal","Rep. Legal Corp.:",""))))</f>
        <v xml:space="preserve">Fecha Firma </v>
      </c>
      <c r="I59" s="376"/>
      <c r="J59" s="377"/>
      <c r="K59" s="377"/>
      <c r="M59" s="65" t="s">
        <v>308</v>
      </c>
    </row>
    <row r="61" spans="2:13">
      <c r="M61" s="99" t="s">
        <v>309</v>
      </c>
    </row>
    <row r="62" spans="2:13">
      <c r="M62" s="65" t="s">
        <v>310</v>
      </c>
    </row>
  </sheetData>
  <sheetProtection algorithmName="SHA-512" hashValue="uKg0j1nr/J239DmAjuBv8iy0kFxnbokzU0Xo4ueApfh4A1nX1VmCA6P213UgAL6DdC4iwgrhNR3Rhmfnh0Bt4Q==" saltValue="Oq9tlR8QlqBttQEovgIPUA==" spinCount="100000" sheet="1" objects="1" scenarios="1"/>
  <mergeCells count="12">
    <mergeCell ref="E7:K7"/>
    <mergeCell ref="E8:K8"/>
    <mergeCell ref="B12:K15"/>
    <mergeCell ref="B27:K32"/>
    <mergeCell ref="H41:J41"/>
    <mergeCell ref="I59:K59"/>
    <mergeCell ref="H39:K39"/>
    <mergeCell ref="F37:K37"/>
    <mergeCell ref="B17:K25"/>
    <mergeCell ref="B52:E58"/>
    <mergeCell ref="B48:K50"/>
    <mergeCell ref="I57:K57"/>
  </mergeCells>
  <dataValidations disablePrompts="1" count="2">
    <dataValidation type="list" allowBlank="1" showInputMessage="1" showErrorMessage="1" sqref="E7" xr:uid="{FBEECD9A-DED1-424E-B557-A1ACA3FE05D0}">
      <formula1>TipoAdmin</formula1>
    </dataValidation>
    <dataValidation type="list" allowBlank="1" showInputMessage="1" showErrorMessage="1" sqref="H41:J41" xr:uid="{1494BE7E-7D3F-4F76-9E90-B22B95965C8C}">
      <formula1>RUT</formula1>
    </dataValidation>
  </dataValidations>
  <printOptions horizontalCentered="1"/>
  <pageMargins left="0.23622047244094491" right="0.23622047244094491" top="0.39370078740157483" bottom="0.39370078740157483" header="0.31496062992125984" footer="0.31496062992125984"/>
  <pageSetup scale="74" orientation="portrait" r:id="rId1"/>
  <ignoredErrors>
    <ignoredError sqref="H39"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0326733-ECC4-45B0-8559-E56F192B880C}">
          <x14:formula1>
            <xm:f>INDIRECT(VLOOKUP($E$7,Tablas!$A$2:$B$6,2,0))</xm:f>
          </x14:formula1>
          <xm:sqref>E8:K8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F49712EB71B6469711C8AFAA68F44B" ma:contentTypeVersion="18" ma:contentTypeDescription="Crear nuevo documento." ma:contentTypeScope="" ma:versionID="d03bdac7e396cffb2add13745c38ed8f">
  <xsd:schema xmlns:xsd="http://www.w3.org/2001/XMLSchema" xmlns:xs="http://www.w3.org/2001/XMLSchema" xmlns:p="http://schemas.microsoft.com/office/2006/metadata/properties" xmlns:ns2="0c79ebbf-dbf1-4a72-8121-a75e1507e8b7" xmlns:ns3="0681f9a3-45e6-4d98-addd-1b203e131ff4" targetNamespace="http://schemas.microsoft.com/office/2006/metadata/properties" ma:root="true" ma:fieldsID="7377926767eab9fcad485158269ca39e" ns2:_="" ns3:_="">
    <xsd:import namespace="0c79ebbf-dbf1-4a72-8121-a75e1507e8b7"/>
    <xsd:import namespace="0681f9a3-45e6-4d98-addd-1b203e131f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79ebbf-dbf1-4a72-8121-a75e1507e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83aa49dc-0840-4df2-9988-4c28c04889ec"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81f9a3-45e6-4d98-addd-1b203e131ff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7edd45d-38c7-47b4-b32d-681642608dd7}" ma:internalName="TaxCatchAll" ma:showField="CatchAllData" ma:web="0681f9a3-45e6-4d98-addd-1b203e131f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681f9a3-45e6-4d98-addd-1b203e131ff4" xsi:nil="true"/>
    <lcf76f155ced4ddcb4097134ff3c332f xmlns="0c79ebbf-dbf1-4a72-8121-a75e1507e8b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A20EF6-436B-4C67-9DB4-F7F6DF4819ED}"/>
</file>

<file path=customXml/itemProps2.xml><?xml version="1.0" encoding="utf-8"?>
<ds:datastoreItem xmlns:ds="http://schemas.openxmlformats.org/officeDocument/2006/customXml" ds:itemID="{DD6DB854-4922-48D1-8E22-F8F9B409F3A8}"/>
</file>

<file path=customXml/itemProps3.xml><?xml version="1.0" encoding="utf-8"?>
<ds:datastoreItem xmlns:ds="http://schemas.openxmlformats.org/officeDocument/2006/customXml" ds:itemID="{B1E3430A-51AC-4940-915D-BC39FADEB7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jose.burgos@mineduc.cl</dc:creator>
  <cp:keywords/>
  <dc:description/>
  <cp:lastModifiedBy>Jose Ignacio Burgos Galdamez</cp:lastModifiedBy>
  <cp:revision/>
  <dcterms:created xsi:type="dcterms:W3CDTF">2017-11-22T17:36:10Z</dcterms:created>
  <dcterms:modified xsi:type="dcterms:W3CDTF">2026-07-30T20:20:06Z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0x0101007DF49712EB71B6469711C8AFAA68F44B</vt:lpwstr>
  </property>
  <property fmtid="{D5CDD505-2E9C-101B-9397-08002B2CF9AE}" pid="3" name="MediaServiceImageTags">
    <vt:lpwstr/>
  </property>
</Properties>
</file>